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uity Options Mkt Share" sheetId="2" state="visible" r:id="rId2"/>
    <sheet name="Qrtr Equity Options Mkt Share" sheetId="3" state="visible" r:id="rId3"/>
    <sheet name="Mth Equity Options Mkt Share" sheetId="4" state="visible" r:id="rId4"/>
    <sheet name="Day Equity Options Mkt Share" sheetId="5" state="visible" r:id="rId5"/>
    <sheet name="Year NSE Equity Options" sheetId="6" state="visible" r:id="rId6"/>
    <sheet name="Monthly NSE Equity Options" sheetId="7" state="visible" r:id="rId7"/>
    <sheet name="Daily NSE Equity Options" sheetId="8" state="visible" r:id="rId8"/>
    <sheet name="Year BSE Equity Options" sheetId="9" state="visible" r:id="rId9"/>
    <sheet name="Monthly BSE Equity Options" sheetId="10" state="visible" r:id="rId10"/>
    <sheet name="Daily BSE Equity O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-mmm-yyyy"/>
    <numFmt numFmtId="166" formatCode="yyyy-mm-dd h:mm:ss"/>
    <numFmt numFmtId="167" formatCode="mmm-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CCC0DA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medium">
        <color rgb="00808080"/>
      </left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6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4" fontId="2" fillId="5" borderId="0" pivotButton="0" quotePrefix="0" xfId="0"/>
    <xf numFmtId="3" fontId="2" fillId="7" borderId="0" pivotButton="0" quotePrefix="0" xfId="0"/>
    <xf numFmtId="167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7" borderId="0" pivotButton="0" quotePrefix="0" xfId="0"/>
    <xf numFmtId="0" fontId="1" fillId="2" borderId="1" pivotButton="0" quotePrefix="0" xfId="0"/>
    <xf numFmtId="0" fontId="1" fillId="4" borderId="1" pivotButton="0" quotePrefix="0" xfId="0"/>
    <xf numFmtId="0" fontId="1" fillId="6" borderId="1" pivotButton="0" quotePrefix="0" xfId="0"/>
    <xf numFmtId="4" fontId="2" fillId="3" borderId="1" pivotButton="0" quotePrefix="0" xfId="0"/>
    <xf numFmtId="164" fontId="0" fillId="3" borderId="0" pivotButton="0" quotePrefix="0" xfId="0"/>
    <xf numFmtId="164" fontId="2" fillId="3" borderId="0" pivotButton="0" quotePrefix="0" xfId="0"/>
    <xf numFmtId="4" fontId="2" fillId="5" borderId="1" pivotButton="0" quotePrefix="0" xfId="0"/>
    <xf numFmtId="164" fontId="0" fillId="5" borderId="0" pivotButton="0" quotePrefix="0" xfId="0"/>
    <xf numFmtId="164" fontId="2" fillId="5" borderId="0" pivotButton="0" quotePrefix="0" xfId="0"/>
    <xf numFmtId="3" fontId="2" fillId="7" borderId="1" pivotButton="0" quotePrefix="0" xfId="0"/>
    <xf numFmtId="164" fontId="0" fillId="7" borderId="0" pivotButton="0" quotePrefix="0" xfId="0"/>
    <xf numFmtId="164" fontId="2" fillId="7" borderId="0" pivotButton="0" quotePrefix="0" xfId="0"/>
    <xf numFmtId="0" fontId="1" fillId="8" borderId="1" pivotButton="0" quotePrefix="0" xfId="0"/>
    <xf numFmtId="0" fontId="1" fillId="8" borderId="0" pivotButton="0" quotePrefix="0" xfId="0"/>
    <xf numFmtId="4" fontId="2" fillId="9" borderId="1" pivotButton="0" quotePrefix="0" xfId="0"/>
    <xf numFmtId="4" fontId="2" fillId="9" borderId="0" pivotButton="0" quotePrefix="0" xfId="0"/>
    <xf numFmtId="164" fontId="2" fillId="9" borderId="0" pivotButton="0" quotePrefix="0" xfId="0"/>
    <xf numFmtId="0" fontId="1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18" customWidth="1" min="4" max="4"/>
    <col width="10" customWidth="1" min="5" max="5"/>
    <col width="70" customWidth="1" min="6" max="6"/>
    <col width="24" customWidth="1" min="7" max="7"/>
    <col width="24" customWidth="1" min="8" max="8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2" t="inlineStr">
        <is>
          <t>Total Options Premium Total (INR Bn)</t>
        </is>
      </c>
      <c r="G1" s="3" t="inlineStr">
        <is>
          <t>Total Options Notional Total (INR Bn)</t>
        </is>
      </c>
      <c r="H1" s="4" t="inlineStr">
        <is>
          <t>Total Options Contracts Total</t>
        </is>
      </c>
    </row>
    <row r="2">
      <c r="A2" s="5" t="inlineStr">
        <is>
          <t>NSE</t>
        </is>
      </c>
      <c r="B2" s="5" t="inlineStr">
        <is>
          <t>Year NSE Equity Options</t>
        </is>
      </c>
      <c r="C2" s="5">
        <f>'Year NSE Equity Options'!A2</f>
        <v/>
      </c>
      <c r="D2" s="5">
        <f>LOOKUP(2,1/('Year NSE Equity Options'!$A$2:$A$100000&lt;&gt;""),'Year NSE Equity Options'!$A$2:$A$100000)</f>
        <v/>
      </c>
      <c r="E2" s="6">
        <f>COUNTA('Year NSE Equity Options'!$A:$A)-1</f>
        <v/>
      </c>
      <c r="F2" s="7">
        <f>SUM('Year NSE Equity Options'!$H:$H)</f>
        <v/>
      </c>
      <c r="G2" s="8">
        <f>SUM('Year NSE Equity Options'!$I:$I)</f>
        <v/>
      </c>
      <c r="H2" s="9">
        <f>SUM('Year NSE Equity Options'!$J:$J)</f>
        <v/>
      </c>
    </row>
    <row r="3">
      <c r="A3" s="5" t="inlineStr">
        <is>
          <t>NSE</t>
        </is>
      </c>
      <c r="B3" s="5" t="inlineStr">
        <is>
          <t>Monthly NSE Equity Options</t>
        </is>
      </c>
      <c r="C3" s="10">
        <f>'Monthly NSE Equity Options'!A2</f>
        <v/>
      </c>
      <c r="D3" s="10">
        <f>LOOKUP(2,1/('Monthly NSE Equity Options'!$A$2:$A$100000&lt;&gt;""),'Monthly NSE Equity Options'!$A$2:$A$100000)</f>
        <v/>
      </c>
      <c r="E3" s="6">
        <f>COUNTA('Monthly NSE Equity Options'!$A:$A)-1</f>
        <v/>
      </c>
      <c r="F3" s="7">
        <f>SUM('Monthly NSE Equity Options'!$J:$J)</f>
        <v/>
      </c>
      <c r="G3" s="8">
        <f>SUM('Monthly NSE Equity Options'!$K:$K)</f>
        <v/>
      </c>
      <c r="H3" s="9">
        <f>SUM('Monthly NSE Equity Options'!$L:$L)</f>
        <v/>
      </c>
    </row>
    <row r="4">
      <c r="A4" s="5" t="inlineStr">
        <is>
          <t>NSE</t>
        </is>
      </c>
      <c r="B4" s="5" t="inlineStr">
        <is>
          <t>Daily NSE Equity Options</t>
        </is>
      </c>
      <c r="C4" s="11">
        <f>'Daily NSE Equity Options'!A2</f>
        <v/>
      </c>
      <c r="D4" s="11">
        <f>LOOKUP(2,1/('Daily NSE Equity Options'!$A$2:$A$100000&lt;&gt;""),'Daily NSE Equity Options'!$A$2:$A$100000)</f>
        <v/>
      </c>
      <c r="E4" s="6">
        <f>COUNTA('Daily NSE Equity Options'!$A:$A)-1</f>
        <v/>
      </c>
      <c r="F4" s="7">
        <f>SUM('Daily NSE Equity Options'!$K:$K)</f>
        <v/>
      </c>
      <c r="G4" s="8">
        <f>SUM('Daily NSE Equity Options'!$L:$L)</f>
        <v/>
      </c>
      <c r="H4" s="9">
        <f>SUM('Daily NSE Equity Options'!$M:$M)</f>
        <v/>
      </c>
    </row>
    <row r="5">
      <c r="A5" s="5" t="inlineStr">
        <is>
          <t>BSE</t>
        </is>
      </c>
      <c r="B5" s="5" t="inlineStr">
        <is>
          <t>Year BSE Equity Options</t>
        </is>
      </c>
      <c r="C5" s="5">
        <f>'Year BSE Equity Options'!A2</f>
        <v/>
      </c>
      <c r="D5" s="5">
        <f>LOOKUP(2,1/('Year BSE Equity Options'!$A$2:$A$100000&lt;&gt;""),'Year BSE Equity Options'!$A$2:$A$100000)</f>
        <v/>
      </c>
      <c r="E5" s="6">
        <f>COUNTA('Year BSE Equity Options'!$A:$A)-1</f>
        <v/>
      </c>
      <c r="F5" s="7">
        <f>SUM('Year BSE Equity Options'!$H:$H)</f>
        <v/>
      </c>
      <c r="G5" s="8">
        <f>SUM('Year BSE Equity Options'!$I:$I)</f>
        <v/>
      </c>
      <c r="H5" s="9">
        <f>SUM('Year BSE Equity Options'!$J:$J)</f>
        <v/>
      </c>
    </row>
    <row r="6">
      <c r="A6" s="5" t="inlineStr">
        <is>
          <t>BSE</t>
        </is>
      </c>
      <c r="B6" s="5" t="inlineStr">
        <is>
          <t>Monthly BSE Equity Options</t>
        </is>
      </c>
      <c r="C6" s="10">
        <f>'Monthly BSE Equity Options'!A2</f>
        <v/>
      </c>
      <c r="D6" s="10">
        <f>LOOKUP(2,1/('Monthly BSE Equity Options'!$A$2:$A$100000&lt;&gt;""),'Monthly BSE Equity Options'!$A$2:$A$100000)</f>
        <v/>
      </c>
      <c r="E6" s="6">
        <f>COUNTA('Monthly BSE Equity Options'!$A:$A)-1</f>
        <v/>
      </c>
      <c r="F6" s="7">
        <f>SUM('Monthly BSE Equity Options'!$J:$J)</f>
        <v/>
      </c>
      <c r="G6" s="8">
        <f>SUM('Monthly BSE Equity Options'!$K:$K)</f>
        <v/>
      </c>
      <c r="H6" s="9">
        <f>SUM('Monthly BSE Equity Options'!$L:$L)</f>
        <v/>
      </c>
    </row>
    <row r="7">
      <c r="A7" s="5" t="inlineStr">
        <is>
          <t>BSE</t>
        </is>
      </c>
      <c r="B7" s="5" t="inlineStr">
        <is>
          <t>Daily BSE Equity Options</t>
        </is>
      </c>
      <c r="C7" s="11">
        <f>'Daily BSE Equity Options'!A2</f>
        <v/>
      </c>
      <c r="D7" s="11">
        <f>LOOKUP(2,1/('Daily BSE Equity Options'!$A$2:$A$100000&lt;&gt;""),'Daily BSE Equity Options'!$A$2:$A$100000)</f>
        <v/>
      </c>
      <c r="E7" s="6">
        <f>COUNTA('Daily BSE Equity Options'!$A:$A)-1</f>
        <v/>
      </c>
      <c r="F7" s="7">
        <f>SUM('Daily BSE Equity Options'!$K:$K)</f>
        <v/>
      </c>
      <c r="G7" s="8">
        <f>SUM('Daily BSE Equity Options'!$L:$L)</f>
        <v/>
      </c>
      <c r="H7" s="9">
        <f>SUM('Daily BSE Equity Options'!$M:$M)</f>
        <v/>
      </c>
    </row>
    <row r="9">
      <c r="A9" s="1" t="inlineStr">
        <is>
          <t>NSE &amp; BSE daily end dates aligned?</t>
        </is>
      </c>
      <c r="C9" s="5">
        <f>IF($D$4=$D$7,"YES","NO")</f>
        <v/>
      </c>
    </row>
    <row r="11">
      <c r="A11" s="1" t="inlineStr">
        <is>
          <t>Reconciliation</t>
        </is>
      </c>
      <c r="B11" s="1" t="inlineStr">
        <is>
          <t>Aggregate</t>
        </is>
      </c>
      <c r="C11" s="1" t="inlineStr">
        <is>
          <t>Component Sum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12" t="inlineStr">
        <is>
          <t>NSE: Yearly vs Monthly (from first yearly FY) - Premium</t>
        </is>
      </c>
      <c r="B12" s="7">
        <f>SUM('Year NSE Equity Options'!$H:$H)</f>
        <v/>
      </c>
      <c r="C12" s="7">
        <f>SUMIFS('Monthly NSE Equity Options'!$J:$J,'Monthly NSE Equity Options'!$A:$A,"&gt;="&amp;DATE(LEFT('Year NSE Equity Options'!$A$2,4)+0,4,1))</f>
        <v/>
      </c>
      <c r="D12" s="7">
        <f>B12-C12</f>
        <v/>
      </c>
      <c r="E12" s="12">
        <f>IF(ABS(D12)&lt;=0.04,"OK","CHECK")</f>
        <v/>
      </c>
      <c r="F12" s="12" t="inlineStr">
        <is>
          <t>tolerance 0.04 INR Bn (source rounding)</t>
        </is>
      </c>
    </row>
    <row r="13">
      <c r="A13" s="12" t="inlineStr">
        <is>
          <t>NSE: Monthly vs Daily (from daily start) - Premium</t>
        </is>
      </c>
      <c r="B13" s="7">
        <f>SUMIFS('Monthly NSE Equity Options'!$J:$J,'Monthly NSE Equity Options'!$A:$A,"&gt;="&amp;DATE(YEAR($C$4),MONTH($C$4),1),'Monthly NSE Equity Options'!$A:$A,"&lt;="&amp;DATE(YEAR($D$4),MONTH($D$4),1))</f>
        <v/>
      </c>
      <c r="C13" s="7">
        <f>SUM('Daily NSE Equity Options'!$K:$K)</f>
        <v/>
      </c>
      <c r="D13" s="7">
        <f>B13-C13</f>
        <v/>
      </c>
      <c r="E13" s="12">
        <f>IF(ABS(D13)&lt;=0.04,"OK","CHECK")</f>
        <v/>
      </c>
      <c r="F13" s="12" t="inlineStr">
        <is>
          <t>tolerance 0.04 INR Bn (source rounding)</t>
        </is>
      </c>
    </row>
    <row r="14">
      <c r="A14" s="12" t="inlineStr">
        <is>
          <t>BSE: Yearly vs Monthly (full history) - Premium</t>
        </is>
      </c>
      <c r="B14" s="7">
        <f>SUM('Year BSE Equity Options'!$H:$H)</f>
        <v/>
      </c>
      <c r="C14" s="7">
        <f>SUM('Monthly BSE Equity Options'!$J:$J)</f>
        <v/>
      </c>
      <c r="D14" s="7">
        <f>B14-C14</f>
        <v/>
      </c>
      <c r="E14" s="12">
        <f>IF(ABS(D14)&lt;=0.04,"OK","CHECK")</f>
        <v/>
      </c>
      <c r="F14" s="12" t="inlineStr">
        <is>
          <t>tolerance 0.04 INR Bn (source rounding)</t>
        </is>
      </c>
    </row>
    <row r="15">
      <c r="A15" s="12" t="inlineStr">
        <is>
          <t>BSE: Monthly vs Daily (from daily start) - Premium</t>
        </is>
      </c>
      <c r="B15" s="7">
        <f>SUMIFS('Monthly BSE Equity Options'!$J:$J,'Monthly BSE Equity Options'!$A:$A,"&gt;="&amp;DATE(YEAR($C$7),MONTH($C$7),1),'Monthly BSE Equity Options'!$A:$A,"&lt;="&amp;DATE(YEAR($D$7),MONTH($D$7),1))</f>
        <v/>
      </c>
      <c r="C15" s="7">
        <f>SUM('Daily BSE Equity Options'!$K:$K)</f>
        <v/>
      </c>
      <c r="D15" s="7">
        <f>B15-C15</f>
        <v/>
      </c>
      <c r="E15" s="12">
        <f>IF(ABS(D15)&lt;=0.04,"OK","CHECK")</f>
        <v/>
      </c>
      <c r="F15" s="12" t="inlineStr">
        <is>
          <t>tolerance 0.04 INR Bn (source rounding)</t>
        </is>
      </c>
    </row>
    <row r="16">
      <c r="A16" s="13" t="inlineStr">
        <is>
          <t>NSE: Yearly vs Monthly (from first yearly FY) - Notional</t>
        </is>
      </c>
      <c r="B16" s="8">
        <f>SUM('Year NSE Equity Options'!$I:$I)</f>
        <v/>
      </c>
      <c r="C16" s="8">
        <f>SUMIFS('Monthly NSE Equity Options'!$K:$K,'Monthly NSE Equity Options'!$A:$A,"&gt;="&amp;DATE(LEFT('Year NSE Equity Options'!$A$2,4)+0,4,1))</f>
        <v/>
      </c>
      <c r="D16" s="8">
        <f>B16-C16</f>
        <v/>
      </c>
      <c r="E16" s="13">
        <f>IF(ABS(D16)&lt;=0.04,"OK","CHECK")</f>
        <v/>
      </c>
      <c r="F16" s="13" t="inlineStr">
        <is>
          <t>tolerance 0.04 INR Bn (source rounding)</t>
        </is>
      </c>
    </row>
    <row r="17">
      <c r="A17" s="13" t="inlineStr">
        <is>
          <t>NSE: Monthly vs Daily (from daily start) - Notional</t>
        </is>
      </c>
      <c r="B17" s="8">
        <f>SUMIFS('Monthly NSE Equity Options'!$K:$K,'Monthly NSE Equity Options'!$A:$A,"&gt;="&amp;DATE(YEAR($C$4),MONTH($C$4),1),'Monthly NSE Equity Options'!$A:$A,"&lt;="&amp;DATE(YEAR($D$4),MONTH($D$4),1))</f>
        <v/>
      </c>
      <c r="C17" s="8">
        <f>SUM('Daily NSE Equity Options'!$L:$L)</f>
        <v/>
      </c>
      <c r="D17" s="8">
        <f>B17-C17</f>
        <v/>
      </c>
      <c r="E17" s="13">
        <f>IF(ABS(D17)&lt;=0.04,"OK","CHECK")</f>
        <v/>
      </c>
      <c r="F17" s="13" t="inlineStr">
        <is>
          <t>tolerance 0.04 INR Bn (source rounding)</t>
        </is>
      </c>
    </row>
    <row r="18">
      <c r="A18" s="13" t="inlineStr">
        <is>
          <t>BSE: Yearly vs Monthly (full history) - Notional</t>
        </is>
      </c>
      <c r="B18" s="8">
        <f>SUM('Year BSE Equity Options'!$I:$I)</f>
        <v/>
      </c>
      <c r="C18" s="8">
        <f>SUM('Monthly BSE Equity Options'!$K:$K)</f>
        <v/>
      </c>
      <c r="D18" s="8">
        <f>B18-C18</f>
        <v/>
      </c>
      <c r="E18" s="13">
        <f>IF(ABS(D18)&lt;=0.04,"OK","CHECK")</f>
        <v/>
      </c>
      <c r="F18" s="13" t="inlineStr">
        <is>
          <t>tolerance 0.04 INR Bn (source rounding)</t>
        </is>
      </c>
    </row>
    <row r="19">
      <c r="A19" s="13" t="inlineStr">
        <is>
          <t>BSE: Monthly vs Daily (from daily start) - Notional</t>
        </is>
      </c>
      <c r="B19" s="8">
        <f>SUMIFS('Monthly BSE Equity Options'!$K:$K,'Monthly BSE Equity Options'!$A:$A,"&gt;="&amp;DATE(YEAR($C$7),MONTH($C$7),1),'Monthly BSE Equity Options'!$A:$A,"&lt;="&amp;DATE(YEAR($D$7),MONTH($D$7),1))</f>
        <v/>
      </c>
      <c r="C19" s="8">
        <f>SUM('Daily BSE Equity Options'!$L:$L)</f>
        <v/>
      </c>
      <c r="D19" s="8">
        <f>B19-C19</f>
        <v/>
      </c>
      <c r="E19" s="13">
        <f>IF(ABS(D19)&lt;=0.04,"OK","CHECK")</f>
        <v/>
      </c>
      <c r="F19" s="13" t="inlineStr">
        <is>
          <t>tolerance 0.04 INR Bn (source rounding)</t>
        </is>
      </c>
    </row>
    <row r="20">
      <c r="A20" s="14" t="inlineStr">
        <is>
          <t>NSE: Yearly vs Monthly (from first yearly FY) - Contracts</t>
        </is>
      </c>
      <c r="B20" s="9">
        <f>SUM('Year NSE Equity Options'!$J:$J)</f>
        <v/>
      </c>
      <c r="C20" s="9">
        <f>SUMIFS('Monthly NSE Equity Options'!$L:$L,'Monthly NSE Equity Options'!$A:$A,"&gt;="&amp;DATE(LEFT('Year NSE Equity Options'!$A$2,4)+0,4,1))</f>
        <v/>
      </c>
      <c r="D20" s="9">
        <f>B20-C20</f>
        <v/>
      </c>
      <c r="E20" s="14">
        <f>IF(ABS(D20)&lt;=0,"OK","CHECK")</f>
        <v/>
      </c>
      <c r="F20" s="14" t="inlineStr">
        <is>
          <t>counts must match exactly</t>
        </is>
      </c>
    </row>
    <row r="21">
      <c r="A21" s="14" t="inlineStr">
        <is>
          <t>NSE: Monthly vs Daily (from daily start) - Contracts</t>
        </is>
      </c>
      <c r="B21" s="9">
        <f>SUMIFS('Monthly NSE Equity Options'!$L:$L,'Monthly NSE Equity Options'!$A:$A,"&gt;="&amp;DATE(YEAR($C$4),MONTH($C$4),1),'Monthly NSE Equity Options'!$A:$A,"&lt;="&amp;DATE(YEAR($D$4),MONTH($D$4),1))</f>
        <v/>
      </c>
      <c r="C21" s="9">
        <f>SUM('Daily NSE Equity Options'!$M:$M)</f>
        <v/>
      </c>
      <c r="D21" s="9">
        <f>B21-C21</f>
        <v/>
      </c>
      <c r="E21" s="14">
        <f>IF(ABS(D21)&lt;=0,"OK","CHECK")</f>
        <v/>
      </c>
      <c r="F21" s="14" t="inlineStr">
        <is>
          <t>counts must match exactly</t>
        </is>
      </c>
    </row>
    <row r="22">
      <c r="A22" s="14" t="inlineStr">
        <is>
          <t>BSE: Yearly vs Monthly (full history) - Contracts</t>
        </is>
      </c>
      <c r="B22" s="9">
        <f>SUM('Year BSE Equity Options'!$J:$J)</f>
        <v/>
      </c>
      <c r="C22" s="9">
        <f>SUM('Monthly BSE Equity Options'!$L:$L)</f>
        <v/>
      </c>
      <c r="D22" s="9">
        <f>B22-C22</f>
        <v/>
      </c>
      <c r="E22" s="14">
        <f>IF(ABS(D22)&lt;=0,"OK","CHECK")</f>
        <v/>
      </c>
      <c r="F22" s="14" t="inlineStr">
        <is>
          <t>counts must match exactly</t>
        </is>
      </c>
    </row>
    <row r="23">
      <c r="A23" s="14" t="inlineStr">
        <is>
          <t>BSE: Monthly vs Daily (from daily start) - Contracts</t>
        </is>
      </c>
      <c r="B23" s="9">
        <f>SUMIFS('Monthly BSE Equity Options'!$L:$L,'Monthly BSE Equity Options'!$A:$A,"&gt;="&amp;DATE(YEAR($C$7),MONTH($C$7),1),'Monthly BSE Equity Options'!$A:$A,"&lt;="&amp;DATE(YEAR($D$7),MONTH($D$7),1))</f>
        <v/>
      </c>
      <c r="C23" s="9">
        <f>SUM('Daily BSE Equity Options'!$M:$M)</f>
        <v/>
      </c>
      <c r="D23" s="9">
        <f>B23-C23</f>
        <v/>
      </c>
      <c r="E23" s="14">
        <f>IF(ABS(D23)&lt;=0,"OK","CHECK")</f>
        <v/>
      </c>
      <c r="F23" s="14" t="inlineStr">
        <is>
          <t>counts must match exactly</t>
        </is>
      </c>
    </row>
    <row r="25">
      <c r="A25" s="1" t="inlineStr">
        <is>
          <t>Notes</t>
        </is>
      </c>
    </row>
    <row r="26">
      <c r="A26" s="5" t="inlineStr">
        <is>
          <t>Data sheets carry Index Options, Stock/Equity Options and Total Options (= Index + Stock/Equity) groups, each ordered Premium | Notional | Contracts; turnover in INR Bn (= the exchanges' published INR Crores / 100), contracts raw counts. Market Share sheets and the reconciliation above are at the Total Options level only (the standalone NSE/BSE workbooks reconcile the Index/Stock split).</t>
        </is>
      </c>
    </row>
    <row r="27">
      <c r="A27" s="5" t="inlineStr">
        <is>
          <t>Market Share sheets: values are live SUMIFS on the data sheets; one-sided periods (e.g. BSE-only history before Apr-2009, zero-activity BSE months) show the available exchange but a BLANK total/share - never a fake 100%.</t>
        </is>
      </c>
    </row>
    <row r="28">
      <c r="A28" s="5" t="inlineStr">
        <is>
          <t>NSE yearly figures start only FY2015-16, so the Year Mkt Share sheet fills NSE from the Monthly NSE sheet (MAX of the two) for FY2009-10 onward; NSE monthly starts Apr-2009, BSE history starts FY2003-04; daily sheets per chosen range.</t>
        </is>
      </c>
    </row>
    <row r="29">
      <c r="A29" s="5" t="inlineStr">
        <is>
          <t>Growth columns are on Premium Turnover (the standard options turnover measure); YoY on in-progress periods compares partial vs full prior period.</t>
        </is>
      </c>
    </row>
    <row r="30">
      <c r="A30" s="5" t="inlineStr">
        <is>
          <t>Both exchanges publish in-progress month and fiscal-year figures for options, so no daily fallback is needed at monthly/quarterly level (unlike the Equity Cash workbook).</t>
        </is>
      </c>
    </row>
    <row r="31">
      <c r="A31" s="5" t="inlineStr">
        <is>
      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all three metrics.</t>
        </is>
      </c>
    </row>
    <row r="32">
      <c r="A32" s="5" t="inlineStr">
        <is>
          <t>Colour code across all sheets: GOLD = Premium Turnover, BLUE = Notional Turnover, GREEN = No. of Contracts; grey left borders mark group boundaries. On Market Share sheets the share columns show the red-to-green scale instead, and the growth block is gold (premium-based).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hidden="1" outlineLevel="1" width="14" customWidth="1" min="5" max="5"/>
    <col hidden="1" outlineLevel="1" width="14" customWidth="1" min="6" max="6"/>
    <col hidden="1" outlineLevel="1" width="14" customWidth="1" min="7" max="7"/>
    <col hidden="1" outlineLevel="1" width="16" customWidth="1" min="8" max="8"/>
    <col hidden="1" outlineLevel="1" width="16" customWidth="1" min="9" max="9"/>
    <col width="24" customWidth="1" min="10" max="10"/>
    <col width="24" customWidth="1" min="11" max="11"/>
    <col width="24" customWidth="1" min="12" max="12"/>
    <col hidden="1" outlineLevel="1" width="14" customWidth="1" min="13" max="13"/>
    <col hidden="1" outlineLevel="1" width="14" customWidth="1" min="14" max="14"/>
    <col hidden="1" outlineLevel="1" width="14" customWidth="1" min="15" max="15"/>
    <col hidden="1" outlineLevel="1" width="16" customWidth="1" min="16" max="16"/>
    <col hidden="1" outlineLevel="1" width="16" customWidth="1" min="17" max="17"/>
    <col width="24" customWidth="1" min="18" max="18"/>
    <col width="24" customWidth="1" min="19" max="19"/>
    <col width="24" customWidth="1" min="20" max="20"/>
    <col hidden="1" outlineLevel="1" width="14" customWidth="1" min="21" max="21"/>
    <col hidden="1" outlineLevel="1" width="14" customWidth="1" min="22" max="22"/>
    <col hidden="1" outlineLevel="1" width="14" customWidth="1" min="23" max="23"/>
    <col hidden="1" outlineLevel="1" width="16" customWidth="1" min="24" max="24"/>
    <col hidden="1" outlineLevel="1" width="16" customWidth="1" min="25" max="25"/>
  </cols>
  <sheetData>
    <row r="1">
      <c r="A1" s="1" t="inlineStr">
        <is>
          <t>Fiscal Year</t>
        </is>
      </c>
      <c r="B1" s="15" t="inlineStr">
        <is>
          <t>NSE Premium Turnover (INR Bn)</t>
        </is>
      </c>
      <c r="C1" s="2" t="inlineStr">
        <is>
          <t>BSE Premium Turnover (INR Bn)</t>
        </is>
      </c>
      <c r="D1" s="2" t="inlineStr">
        <is>
          <t>Total Premium Turnover (INR Bn)</t>
        </is>
      </c>
      <c r="E1" s="2" t="inlineStr">
        <is>
          <t>NSE Premium YoY Growth</t>
        </is>
      </c>
      <c r="F1" s="2" t="inlineStr">
        <is>
          <t>BSE Premium YoY Growth</t>
        </is>
      </c>
      <c r="G1" s="2" t="inlineStr">
        <is>
          <t>Total Premium YoY Growth</t>
        </is>
      </c>
      <c r="H1" s="2" t="inlineStr">
        <is>
          <t>NSE Premium Market Share</t>
        </is>
      </c>
      <c r="I1" s="2" t="inlineStr">
        <is>
          <t>BSE Premium Market Share</t>
        </is>
      </c>
      <c r="J1" s="16" t="inlineStr">
        <is>
          <t>NSE Notional Turnover (INR Bn)</t>
        </is>
      </c>
      <c r="K1" s="3" t="inlineStr">
        <is>
          <t>BSE Notional Turnover (INR Bn)</t>
        </is>
      </c>
      <c r="L1" s="3" t="inlineStr">
        <is>
          <t>Total Notional Turnover (INR Bn)</t>
        </is>
      </c>
      <c r="M1" s="3" t="inlineStr">
        <is>
          <t>NSE Notional YoY Growth</t>
        </is>
      </c>
      <c r="N1" s="3" t="inlineStr">
        <is>
          <t>BSE Notional YoY Growth</t>
        </is>
      </c>
      <c r="O1" s="3" t="inlineStr">
        <is>
          <t>Total Notional YoY Growth</t>
        </is>
      </c>
      <c r="P1" s="3" t="inlineStr">
        <is>
          <t>NSE Notional Market Share</t>
        </is>
      </c>
      <c r="Q1" s="3" t="inlineStr">
        <is>
          <t>BSE Notional Market Share</t>
        </is>
      </c>
      <c r="R1" s="17" t="inlineStr">
        <is>
          <t>NSE No. of Contracts</t>
        </is>
      </c>
      <c r="S1" s="4" t="inlineStr">
        <is>
          <t>BSE No. of Contracts</t>
        </is>
      </c>
      <c r="T1" s="4" t="inlineStr">
        <is>
          <t>Total No. of Contracts</t>
        </is>
      </c>
      <c r="U1" s="4" t="inlineStr">
        <is>
          <t>NSE Contracts YoY Growth</t>
        </is>
      </c>
      <c r="V1" s="4" t="inlineStr">
        <is>
          <t>BSE Contracts YoY Growth</t>
        </is>
      </c>
      <c r="W1" s="4" t="inlineStr">
        <is>
          <t>Total Contracts YoY Growth</t>
        </is>
      </c>
      <c r="X1" s="4" t="inlineStr">
        <is>
          <t>NSE Contracts Market Share</t>
        </is>
      </c>
      <c r="Y1" s="4" t="inlineStr">
        <is>
          <t>BSE Contracts Market Share</t>
        </is>
      </c>
    </row>
    <row r="2">
      <c r="A2" s="5" t="inlineStr">
        <is>
          <t>2003-2004</t>
        </is>
      </c>
      <c r="B2" s="18">
        <f>IF(MAX(SUMIFS('Year NSE Equity Options'!$H:$H,'Year NSE Equity Options'!$A:$A,$A2),SUMIFS('Monthly NSE Equity Options'!$J:$J,'Monthly NSE Equity Options'!$B:$B,$A2))=0,"",MAX(SUMIFS('Year NSE Equity Options'!$H:$H,'Year NSE Equity Options'!$A:$A,$A2),SUMIFS('Monthly NSE Equity Options'!$J:$J,'Monthly NSE Equity Options'!$B:$B,$A2)))</f>
        <v/>
      </c>
      <c r="C2" s="7">
        <f>IF(SUMIFS('Year BSE Equity Options'!$H:$H,'Year BSE Equity Options'!$A:$A,$A2)=0,"",SUMIFS('Year BSE Equity Options'!$H:$H,'Year BSE Equity Options'!$A:$A,$A2))</f>
        <v/>
      </c>
      <c r="D2" s="7">
        <f>IF(OR(B2="",C2=""),"",B2+C2)</f>
        <v/>
      </c>
      <c r="E2" s="19" t="n"/>
      <c r="F2" s="19" t="n"/>
      <c r="G2" s="19" t="n"/>
      <c r="H2" s="20">
        <f>IF(D2="","",B2/D2)</f>
        <v/>
      </c>
      <c r="I2" s="20">
        <f>IF(D2="","",C2/D2)</f>
        <v/>
      </c>
      <c r="J2" s="21">
        <f>IF(MAX(SUMIFS('Year NSE Equity Options'!$I:$I,'Year NSE Equity Options'!$A:$A,$A2),SUMIFS('Monthly NSE Equity Options'!$K:$K,'Monthly NSE Equity Options'!$B:$B,$A2))=0,"",MAX(SUMIFS('Year NSE Equity Options'!$I:$I,'Year NSE Equity Options'!$A:$A,$A2),SUMIFS('Monthly NSE Equity Options'!$K:$K,'Monthly NSE Equity Options'!$B:$B,$A2)))</f>
        <v/>
      </c>
      <c r="K2" s="8">
        <f>IF(SUMIFS('Year BSE Equity Options'!$I:$I,'Year BSE Equity Options'!$A:$A,$A2)=0,"",SUMIFS('Year BSE Equity Options'!$I:$I,'Year BSE Equity Options'!$A:$A,$A2))</f>
        <v/>
      </c>
      <c r="L2" s="8">
        <f>IF(OR(J2="",K2=""),"",J2+K2)</f>
        <v/>
      </c>
      <c r="M2" s="22" t="n"/>
      <c r="N2" s="22" t="n"/>
      <c r="O2" s="22" t="n"/>
      <c r="P2" s="23">
        <f>IF(L2="","",J2/L2)</f>
        <v/>
      </c>
      <c r="Q2" s="23">
        <f>IF(L2="","",K2/L2)</f>
        <v/>
      </c>
      <c r="R2" s="24">
        <f>IF(MAX(SUMIFS('Year NSE Equity Options'!$J:$J,'Year NSE Equity Options'!$A:$A,$A2),SUMIFS('Monthly NSE Equity Options'!$L:$L,'Monthly NSE Equity Options'!$B:$B,$A2))=0,"",MAX(SUMIFS('Year NSE Equity Options'!$J:$J,'Year NSE Equity Options'!$A:$A,$A2),SUMIFS('Monthly NSE Equity Options'!$L:$L,'Monthly NSE Equity Options'!$B:$B,$A2)))</f>
        <v/>
      </c>
      <c r="S2" s="9">
        <f>IF(SUMIFS('Year BSE Equity Options'!$J:$J,'Year BSE Equity Options'!$A:$A,$A2)=0,"",SUMIFS('Year BSE Equity Options'!$J:$J,'Year BSE Equity Options'!$A:$A,$A2))</f>
        <v/>
      </c>
      <c r="T2" s="9">
        <f>IF(OR(R2="",S2=""),"",R2+S2)</f>
        <v/>
      </c>
      <c r="U2" s="25" t="n"/>
      <c r="V2" s="25" t="n"/>
      <c r="W2" s="25" t="n"/>
      <c r="X2" s="26">
        <f>IF(T2="","",R2/T2)</f>
        <v/>
      </c>
      <c r="Y2" s="26">
        <f>IF(T2="","",S2/T2)</f>
        <v/>
      </c>
    </row>
    <row r="3">
      <c r="A3" s="5" t="inlineStr">
        <is>
          <t>2004-2005</t>
        </is>
      </c>
      <c r="B3" s="18">
        <f>IF(MAX(SUMIFS('Year NSE Equity Options'!$H:$H,'Year NSE Equity Options'!$A:$A,$A3),SUMIFS('Monthly NSE Equity Options'!$J:$J,'Monthly NSE Equity Options'!$B:$B,$A3))=0,"",MAX(SUMIFS('Year NSE Equity Options'!$H:$H,'Year NSE Equity Options'!$A:$A,$A3),SUMIFS('Monthly NSE Equity Options'!$J:$J,'Monthly NSE Equity Options'!$B:$B,$A3)))</f>
        <v/>
      </c>
      <c r="C3" s="7">
        <f>IF(SUMIFS('Year BSE Equity Options'!$H:$H,'Year BSE Equity Options'!$A:$A,$A3)=0,"",SUMIFS('Year BSE Equity Options'!$H:$H,'Year BSE Equity Options'!$A:$A,$A3))</f>
        <v/>
      </c>
      <c r="D3" s="7">
        <f>IF(OR(B3="",C3=""),"",B3+C3)</f>
        <v/>
      </c>
      <c r="E3" s="20">
        <f>IF(OR(B3="",B2=""),"",B3/B2-1)</f>
        <v/>
      </c>
      <c r="F3" s="20">
        <f>IF(OR(C3="",C2=""),"",C3/C2-1)</f>
        <v/>
      </c>
      <c r="G3" s="20">
        <f>IF(OR(D3="",D2=""),"",D3/D2-1)</f>
        <v/>
      </c>
      <c r="H3" s="20">
        <f>IF(D3="","",B3/D3)</f>
        <v/>
      </c>
      <c r="I3" s="20">
        <f>IF(D3="","",C3/D3)</f>
        <v/>
      </c>
      <c r="J3" s="21">
        <f>IF(MAX(SUMIFS('Year NSE Equity Options'!$I:$I,'Year NSE Equity Options'!$A:$A,$A3),SUMIFS('Monthly NSE Equity Options'!$K:$K,'Monthly NSE Equity Options'!$B:$B,$A3))=0,"",MAX(SUMIFS('Year NSE Equity Options'!$I:$I,'Year NSE Equity Options'!$A:$A,$A3),SUMIFS('Monthly NSE Equity Options'!$K:$K,'Monthly NSE Equity Options'!$B:$B,$A3)))</f>
        <v/>
      </c>
      <c r="K3" s="8">
        <f>IF(SUMIFS('Year BSE Equity Options'!$I:$I,'Year BSE Equity Options'!$A:$A,$A3)=0,"",SUMIFS('Year BSE Equity Options'!$I:$I,'Year BSE Equity Options'!$A:$A,$A3))</f>
        <v/>
      </c>
      <c r="L3" s="8">
        <f>IF(OR(J3="",K3=""),"",J3+K3)</f>
        <v/>
      </c>
      <c r="M3" s="23">
        <f>IF(OR(J3="",J2=""),"",J3/J2-1)</f>
        <v/>
      </c>
      <c r="N3" s="23">
        <f>IF(OR(K3="",K2=""),"",K3/K2-1)</f>
        <v/>
      </c>
      <c r="O3" s="23">
        <f>IF(OR(L3="",L2=""),"",L3/L2-1)</f>
        <v/>
      </c>
      <c r="P3" s="23">
        <f>IF(L3="","",J3/L3)</f>
        <v/>
      </c>
      <c r="Q3" s="23">
        <f>IF(L3="","",K3/L3)</f>
        <v/>
      </c>
      <c r="R3" s="24">
        <f>IF(MAX(SUMIFS('Year NSE Equity Options'!$J:$J,'Year NSE Equity Options'!$A:$A,$A3),SUMIFS('Monthly NSE Equity Options'!$L:$L,'Monthly NSE Equity Options'!$B:$B,$A3))=0,"",MAX(SUMIFS('Year NSE Equity Options'!$J:$J,'Year NSE Equity Options'!$A:$A,$A3),SUMIFS('Monthly NSE Equity Options'!$L:$L,'Monthly NSE Equity Options'!$B:$B,$A3)))</f>
        <v/>
      </c>
      <c r="S3" s="9">
        <f>IF(SUMIFS('Year BSE Equity Options'!$J:$J,'Year BSE Equity Options'!$A:$A,$A3)=0,"",SUMIFS('Year BSE Equity Options'!$J:$J,'Year BSE Equity Options'!$A:$A,$A3))</f>
        <v/>
      </c>
      <c r="T3" s="9">
        <f>IF(OR(R3="",S3=""),"",R3+S3)</f>
        <v/>
      </c>
      <c r="U3" s="26">
        <f>IF(OR(R3="",R2=""),"",R3/R2-1)</f>
        <v/>
      </c>
      <c r="V3" s="26">
        <f>IF(OR(S3="",S2=""),"",S3/S2-1)</f>
        <v/>
      </c>
      <c r="W3" s="26">
        <f>IF(OR(T3="",T2=""),"",T3/T2-1)</f>
        <v/>
      </c>
      <c r="X3" s="26">
        <f>IF(T3="","",R3/T3)</f>
        <v/>
      </c>
      <c r="Y3" s="26">
        <f>IF(T3="","",S3/T3)</f>
        <v/>
      </c>
    </row>
    <row r="4">
      <c r="A4" s="5" t="inlineStr">
        <is>
          <t>2005-2006</t>
        </is>
      </c>
      <c r="B4" s="18">
        <f>IF(MAX(SUMIFS('Year NSE Equity Options'!$H:$H,'Year NSE Equity Options'!$A:$A,$A4),SUMIFS('Monthly NSE Equity Options'!$J:$J,'Monthly NSE Equity Options'!$B:$B,$A4))=0,"",MAX(SUMIFS('Year NSE Equity Options'!$H:$H,'Year NSE Equity Options'!$A:$A,$A4),SUMIFS('Monthly NSE Equity Options'!$J:$J,'Monthly NSE Equity Options'!$B:$B,$A4)))</f>
        <v/>
      </c>
      <c r="C4" s="7">
        <f>IF(SUMIFS('Year BSE Equity Options'!$H:$H,'Year BSE Equity Options'!$A:$A,$A4)=0,"",SUMIFS('Year BSE Equity Options'!$H:$H,'Year BSE Equity Options'!$A:$A,$A4))</f>
        <v/>
      </c>
      <c r="D4" s="7">
        <f>IF(OR(B4="",C4=""),"",B4+C4)</f>
        <v/>
      </c>
      <c r="E4" s="20">
        <f>IF(OR(B4="",B3=""),"",B4/B3-1)</f>
        <v/>
      </c>
      <c r="F4" s="20">
        <f>IF(OR(C4="",C3=""),"",C4/C3-1)</f>
        <v/>
      </c>
      <c r="G4" s="20">
        <f>IF(OR(D4="",D3=""),"",D4/D3-1)</f>
        <v/>
      </c>
      <c r="H4" s="20">
        <f>IF(D4="","",B4/D4)</f>
        <v/>
      </c>
      <c r="I4" s="20">
        <f>IF(D4="","",C4/D4)</f>
        <v/>
      </c>
      <c r="J4" s="21">
        <f>IF(MAX(SUMIFS('Year NSE Equity Options'!$I:$I,'Year NSE Equity Options'!$A:$A,$A4),SUMIFS('Monthly NSE Equity Options'!$K:$K,'Monthly NSE Equity Options'!$B:$B,$A4))=0,"",MAX(SUMIFS('Year NSE Equity Options'!$I:$I,'Year NSE Equity Options'!$A:$A,$A4),SUMIFS('Monthly NSE Equity Options'!$K:$K,'Monthly NSE Equity Options'!$B:$B,$A4)))</f>
        <v/>
      </c>
      <c r="K4" s="8">
        <f>IF(SUMIFS('Year BSE Equity Options'!$I:$I,'Year BSE Equity Options'!$A:$A,$A4)=0,"",SUMIFS('Year BSE Equity Options'!$I:$I,'Year BSE Equity Options'!$A:$A,$A4))</f>
        <v/>
      </c>
      <c r="L4" s="8">
        <f>IF(OR(J4="",K4=""),"",J4+K4)</f>
        <v/>
      </c>
      <c r="M4" s="23">
        <f>IF(OR(J4="",J3=""),"",J4/J3-1)</f>
        <v/>
      </c>
      <c r="N4" s="23">
        <f>IF(OR(K4="",K3=""),"",K4/K3-1)</f>
        <v/>
      </c>
      <c r="O4" s="23">
        <f>IF(OR(L4="",L3=""),"",L4/L3-1)</f>
        <v/>
      </c>
      <c r="P4" s="23">
        <f>IF(L4="","",J4/L4)</f>
        <v/>
      </c>
      <c r="Q4" s="23">
        <f>IF(L4="","",K4/L4)</f>
        <v/>
      </c>
      <c r="R4" s="24">
        <f>IF(MAX(SUMIFS('Year NSE Equity Options'!$J:$J,'Year NSE Equity Options'!$A:$A,$A4),SUMIFS('Monthly NSE Equity Options'!$L:$L,'Monthly NSE Equity Options'!$B:$B,$A4))=0,"",MAX(SUMIFS('Year NSE Equity Options'!$J:$J,'Year NSE Equity Options'!$A:$A,$A4),SUMIFS('Monthly NSE Equity Options'!$L:$L,'Monthly NSE Equity Options'!$B:$B,$A4)))</f>
        <v/>
      </c>
      <c r="S4" s="9">
        <f>IF(SUMIFS('Year BSE Equity Options'!$J:$J,'Year BSE Equity Options'!$A:$A,$A4)=0,"",SUMIFS('Year BSE Equity Options'!$J:$J,'Year BSE Equity Options'!$A:$A,$A4))</f>
        <v/>
      </c>
      <c r="T4" s="9">
        <f>IF(OR(R4="",S4=""),"",R4+S4)</f>
        <v/>
      </c>
      <c r="U4" s="26">
        <f>IF(OR(R4="",R3=""),"",R4/R3-1)</f>
        <v/>
      </c>
      <c r="V4" s="26">
        <f>IF(OR(S4="",S3=""),"",S4/S3-1)</f>
        <v/>
      </c>
      <c r="W4" s="26">
        <f>IF(OR(T4="",T3=""),"",T4/T3-1)</f>
        <v/>
      </c>
      <c r="X4" s="26">
        <f>IF(T4="","",R4/T4)</f>
        <v/>
      </c>
      <c r="Y4" s="26">
        <f>IF(T4="","",S4/T4)</f>
        <v/>
      </c>
    </row>
    <row r="5">
      <c r="A5" s="5" t="inlineStr">
        <is>
          <t>2006-2007</t>
        </is>
      </c>
      <c r="B5" s="18">
        <f>IF(MAX(SUMIFS('Year NSE Equity Options'!$H:$H,'Year NSE Equity Options'!$A:$A,$A5),SUMIFS('Monthly NSE Equity Options'!$J:$J,'Monthly NSE Equity Options'!$B:$B,$A5))=0,"",MAX(SUMIFS('Year NSE Equity Options'!$H:$H,'Year NSE Equity Options'!$A:$A,$A5),SUMIFS('Monthly NSE Equity Options'!$J:$J,'Monthly NSE Equity Options'!$B:$B,$A5)))</f>
        <v/>
      </c>
      <c r="C5" s="7">
        <f>IF(SUMIFS('Year BSE Equity Options'!$H:$H,'Year BSE Equity Options'!$A:$A,$A5)=0,"",SUMIFS('Year BSE Equity Options'!$H:$H,'Year BSE Equity Options'!$A:$A,$A5))</f>
        <v/>
      </c>
      <c r="D5" s="7">
        <f>IF(OR(B5="",C5=""),"",B5+C5)</f>
        <v/>
      </c>
      <c r="E5" s="20">
        <f>IF(OR(B5="",B4=""),"",B5/B4-1)</f>
        <v/>
      </c>
      <c r="F5" s="20">
        <f>IF(OR(C5="",C4=""),"",C5/C4-1)</f>
        <v/>
      </c>
      <c r="G5" s="20">
        <f>IF(OR(D5="",D4=""),"",D5/D4-1)</f>
        <v/>
      </c>
      <c r="H5" s="20">
        <f>IF(D5="","",B5/D5)</f>
        <v/>
      </c>
      <c r="I5" s="20">
        <f>IF(D5="","",C5/D5)</f>
        <v/>
      </c>
      <c r="J5" s="21">
        <f>IF(MAX(SUMIFS('Year NSE Equity Options'!$I:$I,'Year NSE Equity Options'!$A:$A,$A5),SUMIFS('Monthly NSE Equity Options'!$K:$K,'Monthly NSE Equity Options'!$B:$B,$A5))=0,"",MAX(SUMIFS('Year NSE Equity Options'!$I:$I,'Year NSE Equity Options'!$A:$A,$A5),SUMIFS('Monthly NSE Equity Options'!$K:$K,'Monthly NSE Equity Options'!$B:$B,$A5)))</f>
        <v/>
      </c>
      <c r="K5" s="8">
        <f>IF(SUMIFS('Year BSE Equity Options'!$I:$I,'Year BSE Equity Options'!$A:$A,$A5)=0,"",SUMIFS('Year BSE Equity Options'!$I:$I,'Year BSE Equity Options'!$A:$A,$A5))</f>
        <v/>
      </c>
      <c r="L5" s="8">
        <f>IF(OR(J5="",K5=""),"",J5+K5)</f>
        <v/>
      </c>
      <c r="M5" s="23">
        <f>IF(OR(J5="",J4=""),"",J5/J4-1)</f>
        <v/>
      </c>
      <c r="N5" s="23">
        <f>IF(OR(K5="",K4=""),"",K5/K4-1)</f>
        <v/>
      </c>
      <c r="O5" s="23">
        <f>IF(OR(L5="",L4=""),"",L5/L4-1)</f>
        <v/>
      </c>
      <c r="P5" s="23">
        <f>IF(L5="","",J5/L5)</f>
        <v/>
      </c>
      <c r="Q5" s="23">
        <f>IF(L5="","",K5/L5)</f>
        <v/>
      </c>
      <c r="R5" s="24">
        <f>IF(MAX(SUMIFS('Year NSE Equity Options'!$J:$J,'Year NSE Equity Options'!$A:$A,$A5),SUMIFS('Monthly NSE Equity Options'!$L:$L,'Monthly NSE Equity Options'!$B:$B,$A5))=0,"",MAX(SUMIFS('Year NSE Equity Options'!$J:$J,'Year NSE Equity Options'!$A:$A,$A5),SUMIFS('Monthly NSE Equity Options'!$L:$L,'Monthly NSE Equity Options'!$B:$B,$A5)))</f>
        <v/>
      </c>
      <c r="S5" s="9">
        <f>IF(SUMIFS('Year BSE Equity Options'!$J:$J,'Year BSE Equity Options'!$A:$A,$A5)=0,"",SUMIFS('Year BSE Equity Options'!$J:$J,'Year BSE Equity Options'!$A:$A,$A5))</f>
        <v/>
      </c>
      <c r="T5" s="9">
        <f>IF(OR(R5="",S5=""),"",R5+S5)</f>
        <v/>
      </c>
      <c r="U5" s="26">
        <f>IF(OR(R5="",R4=""),"",R5/R4-1)</f>
        <v/>
      </c>
      <c r="V5" s="26">
        <f>IF(OR(S5="",S4=""),"",S5/S4-1)</f>
        <v/>
      </c>
      <c r="W5" s="26">
        <f>IF(OR(T5="",T4=""),"",T5/T4-1)</f>
        <v/>
      </c>
      <c r="X5" s="26">
        <f>IF(T5="","",R5/T5)</f>
        <v/>
      </c>
      <c r="Y5" s="26">
        <f>IF(T5="","",S5/T5)</f>
        <v/>
      </c>
    </row>
    <row r="6">
      <c r="A6" s="5" t="inlineStr">
        <is>
          <t>2007-2008</t>
        </is>
      </c>
      <c r="B6" s="18">
        <f>IF(MAX(SUMIFS('Year NSE Equity Options'!$H:$H,'Year NSE Equity Options'!$A:$A,$A6),SUMIFS('Monthly NSE Equity Options'!$J:$J,'Monthly NSE Equity Options'!$B:$B,$A6))=0,"",MAX(SUMIFS('Year NSE Equity Options'!$H:$H,'Year NSE Equity Options'!$A:$A,$A6),SUMIFS('Monthly NSE Equity Options'!$J:$J,'Monthly NSE Equity Options'!$B:$B,$A6)))</f>
        <v/>
      </c>
      <c r="C6" s="7">
        <f>IF(SUMIFS('Year BSE Equity Options'!$H:$H,'Year BSE Equity Options'!$A:$A,$A6)=0,"",SUMIFS('Year BSE Equity Options'!$H:$H,'Year BSE Equity Options'!$A:$A,$A6))</f>
        <v/>
      </c>
      <c r="D6" s="7">
        <f>IF(OR(B6="",C6=""),"",B6+C6)</f>
        <v/>
      </c>
      <c r="E6" s="20">
        <f>IF(OR(B6="",B5=""),"",B6/B5-1)</f>
        <v/>
      </c>
      <c r="F6" s="20">
        <f>IF(OR(C6="",C5=""),"",C6/C5-1)</f>
        <v/>
      </c>
      <c r="G6" s="20">
        <f>IF(OR(D6="",D5=""),"",D6/D5-1)</f>
        <v/>
      </c>
      <c r="H6" s="20">
        <f>IF(D6="","",B6/D6)</f>
        <v/>
      </c>
      <c r="I6" s="20">
        <f>IF(D6="","",C6/D6)</f>
        <v/>
      </c>
      <c r="J6" s="21">
        <f>IF(MAX(SUMIFS('Year NSE Equity Options'!$I:$I,'Year NSE Equity Options'!$A:$A,$A6),SUMIFS('Monthly NSE Equity Options'!$K:$K,'Monthly NSE Equity Options'!$B:$B,$A6))=0,"",MAX(SUMIFS('Year NSE Equity Options'!$I:$I,'Year NSE Equity Options'!$A:$A,$A6),SUMIFS('Monthly NSE Equity Options'!$K:$K,'Monthly NSE Equity Options'!$B:$B,$A6)))</f>
        <v/>
      </c>
      <c r="K6" s="8">
        <f>IF(SUMIFS('Year BSE Equity Options'!$I:$I,'Year BSE Equity Options'!$A:$A,$A6)=0,"",SUMIFS('Year BSE Equity Options'!$I:$I,'Year BSE Equity Options'!$A:$A,$A6))</f>
        <v/>
      </c>
      <c r="L6" s="8">
        <f>IF(OR(J6="",K6=""),"",J6+K6)</f>
        <v/>
      </c>
      <c r="M6" s="23">
        <f>IF(OR(J6="",J5=""),"",J6/J5-1)</f>
        <v/>
      </c>
      <c r="N6" s="23">
        <f>IF(OR(K6="",K5=""),"",K6/K5-1)</f>
        <v/>
      </c>
      <c r="O6" s="23">
        <f>IF(OR(L6="",L5=""),"",L6/L5-1)</f>
        <v/>
      </c>
      <c r="P6" s="23">
        <f>IF(L6="","",J6/L6)</f>
        <v/>
      </c>
      <c r="Q6" s="23">
        <f>IF(L6="","",K6/L6)</f>
        <v/>
      </c>
      <c r="R6" s="24">
        <f>IF(MAX(SUMIFS('Year NSE Equity Options'!$J:$J,'Year NSE Equity Options'!$A:$A,$A6),SUMIFS('Monthly NSE Equity Options'!$L:$L,'Monthly NSE Equity Options'!$B:$B,$A6))=0,"",MAX(SUMIFS('Year NSE Equity Options'!$J:$J,'Year NSE Equity Options'!$A:$A,$A6),SUMIFS('Monthly NSE Equity Options'!$L:$L,'Monthly NSE Equity Options'!$B:$B,$A6)))</f>
        <v/>
      </c>
      <c r="S6" s="9">
        <f>IF(SUMIFS('Year BSE Equity Options'!$J:$J,'Year BSE Equity Options'!$A:$A,$A6)=0,"",SUMIFS('Year BSE Equity Options'!$J:$J,'Year BSE Equity Options'!$A:$A,$A6))</f>
        <v/>
      </c>
      <c r="T6" s="9">
        <f>IF(OR(R6="",S6=""),"",R6+S6)</f>
        <v/>
      </c>
      <c r="U6" s="26">
        <f>IF(OR(R6="",R5=""),"",R6/R5-1)</f>
        <v/>
      </c>
      <c r="V6" s="26">
        <f>IF(OR(S6="",S5=""),"",S6/S5-1)</f>
        <v/>
      </c>
      <c r="W6" s="26">
        <f>IF(OR(T6="",T5=""),"",T6/T5-1)</f>
        <v/>
      </c>
      <c r="X6" s="26">
        <f>IF(T6="","",R6/T6)</f>
        <v/>
      </c>
      <c r="Y6" s="26">
        <f>IF(T6="","",S6/T6)</f>
        <v/>
      </c>
    </row>
    <row r="7">
      <c r="A7" s="5" t="inlineStr">
        <is>
          <t>2008-2009</t>
        </is>
      </c>
      <c r="B7" s="18">
        <f>IF(MAX(SUMIFS('Year NSE Equity Options'!$H:$H,'Year NSE Equity Options'!$A:$A,$A7),SUMIFS('Monthly NSE Equity Options'!$J:$J,'Monthly NSE Equity Options'!$B:$B,$A7))=0,"",MAX(SUMIFS('Year NSE Equity Options'!$H:$H,'Year NSE Equity Options'!$A:$A,$A7),SUMIFS('Monthly NSE Equity Options'!$J:$J,'Monthly NSE Equity Options'!$B:$B,$A7)))</f>
        <v/>
      </c>
      <c r="C7" s="7">
        <f>IF(SUMIFS('Year BSE Equity Options'!$H:$H,'Year BSE Equity Options'!$A:$A,$A7)=0,"",SUMIFS('Year BSE Equity Options'!$H:$H,'Year BSE Equity Options'!$A:$A,$A7))</f>
        <v/>
      </c>
      <c r="D7" s="7">
        <f>IF(OR(B7="",C7=""),"",B7+C7)</f>
        <v/>
      </c>
      <c r="E7" s="20">
        <f>IF(OR(B7="",B6=""),"",B7/B6-1)</f>
        <v/>
      </c>
      <c r="F7" s="20">
        <f>IF(OR(C7="",C6=""),"",C7/C6-1)</f>
        <v/>
      </c>
      <c r="G7" s="20">
        <f>IF(OR(D7="",D6=""),"",D7/D6-1)</f>
        <v/>
      </c>
      <c r="H7" s="20">
        <f>IF(D7="","",B7/D7)</f>
        <v/>
      </c>
      <c r="I7" s="20">
        <f>IF(D7="","",C7/D7)</f>
        <v/>
      </c>
      <c r="J7" s="21">
        <f>IF(MAX(SUMIFS('Year NSE Equity Options'!$I:$I,'Year NSE Equity Options'!$A:$A,$A7),SUMIFS('Monthly NSE Equity Options'!$K:$K,'Monthly NSE Equity Options'!$B:$B,$A7))=0,"",MAX(SUMIFS('Year NSE Equity Options'!$I:$I,'Year NSE Equity Options'!$A:$A,$A7),SUMIFS('Monthly NSE Equity Options'!$K:$K,'Monthly NSE Equity Options'!$B:$B,$A7)))</f>
        <v/>
      </c>
      <c r="K7" s="8">
        <f>IF(SUMIFS('Year BSE Equity Options'!$I:$I,'Year BSE Equity Options'!$A:$A,$A7)=0,"",SUMIFS('Year BSE Equity Options'!$I:$I,'Year BSE Equity Options'!$A:$A,$A7))</f>
        <v/>
      </c>
      <c r="L7" s="8">
        <f>IF(OR(J7="",K7=""),"",J7+K7)</f>
        <v/>
      </c>
      <c r="M7" s="23">
        <f>IF(OR(J7="",J6=""),"",J7/J6-1)</f>
        <v/>
      </c>
      <c r="N7" s="23">
        <f>IF(OR(K7="",K6=""),"",K7/K6-1)</f>
        <v/>
      </c>
      <c r="O7" s="23">
        <f>IF(OR(L7="",L6=""),"",L7/L6-1)</f>
        <v/>
      </c>
      <c r="P7" s="23">
        <f>IF(L7="","",J7/L7)</f>
        <v/>
      </c>
      <c r="Q7" s="23">
        <f>IF(L7="","",K7/L7)</f>
        <v/>
      </c>
      <c r="R7" s="24">
        <f>IF(MAX(SUMIFS('Year NSE Equity Options'!$J:$J,'Year NSE Equity Options'!$A:$A,$A7),SUMIFS('Monthly NSE Equity Options'!$L:$L,'Monthly NSE Equity Options'!$B:$B,$A7))=0,"",MAX(SUMIFS('Year NSE Equity Options'!$J:$J,'Year NSE Equity Options'!$A:$A,$A7),SUMIFS('Monthly NSE Equity Options'!$L:$L,'Monthly NSE Equity Options'!$B:$B,$A7)))</f>
        <v/>
      </c>
      <c r="S7" s="9">
        <f>IF(SUMIFS('Year BSE Equity Options'!$J:$J,'Year BSE Equity Options'!$A:$A,$A7)=0,"",SUMIFS('Year BSE Equity Options'!$J:$J,'Year BSE Equity Options'!$A:$A,$A7))</f>
        <v/>
      </c>
      <c r="T7" s="9">
        <f>IF(OR(R7="",S7=""),"",R7+S7)</f>
        <v/>
      </c>
      <c r="U7" s="26">
        <f>IF(OR(R7="",R6=""),"",R7/R6-1)</f>
        <v/>
      </c>
      <c r="V7" s="26">
        <f>IF(OR(S7="",S6=""),"",S7/S6-1)</f>
        <v/>
      </c>
      <c r="W7" s="26">
        <f>IF(OR(T7="",T6=""),"",T7/T6-1)</f>
        <v/>
      </c>
      <c r="X7" s="26">
        <f>IF(T7="","",R7/T7)</f>
        <v/>
      </c>
      <c r="Y7" s="26">
        <f>IF(T7="","",S7/T7)</f>
        <v/>
      </c>
    </row>
    <row r="8">
      <c r="A8" s="5" t="inlineStr">
        <is>
          <t>2009-2010</t>
        </is>
      </c>
      <c r="B8" s="18">
        <f>IF(MAX(SUMIFS('Year NSE Equity Options'!$H:$H,'Year NSE Equity Options'!$A:$A,$A8),SUMIFS('Monthly NSE Equity Options'!$J:$J,'Monthly NSE Equity Options'!$B:$B,$A8))=0,"",MAX(SUMIFS('Year NSE Equity Options'!$H:$H,'Year NSE Equity Options'!$A:$A,$A8),SUMIFS('Monthly NSE Equity Options'!$J:$J,'Monthly NSE Equity Options'!$B:$B,$A8)))</f>
        <v/>
      </c>
      <c r="C8" s="7">
        <f>IF(SUMIFS('Year BSE Equity Options'!$H:$H,'Year BSE Equity Options'!$A:$A,$A8)=0,"",SUMIFS('Year BSE Equity Options'!$H:$H,'Year BSE Equity Options'!$A:$A,$A8))</f>
        <v/>
      </c>
      <c r="D8" s="7">
        <f>IF(OR(B8="",C8=""),"",B8+C8)</f>
        <v/>
      </c>
      <c r="E8" s="20">
        <f>IF(OR(B8="",B7=""),"",B8/B7-1)</f>
        <v/>
      </c>
      <c r="F8" s="20">
        <f>IF(OR(C8="",C7=""),"",C8/C7-1)</f>
        <v/>
      </c>
      <c r="G8" s="20">
        <f>IF(OR(D8="",D7=""),"",D8/D7-1)</f>
        <v/>
      </c>
      <c r="H8" s="20">
        <f>IF(D8="","",B8/D8)</f>
        <v/>
      </c>
      <c r="I8" s="20">
        <f>IF(D8="","",C8/D8)</f>
        <v/>
      </c>
      <c r="J8" s="21">
        <f>IF(MAX(SUMIFS('Year NSE Equity Options'!$I:$I,'Year NSE Equity Options'!$A:$A,$A8),SUMIFS('Monthly NSE Equity Options'!$K:$K,'Monthly NSE Equity Options'!$B:$B,$A8))=0,"",MAX(SUMIFS('Year NSE Equity Options'!$I:$I,'Year NSE Equity Options'!$A:$A,$A8),SUMIFS('Monthly NSE Equity Options'!$K:$K,'Monthly NSE Equity Options'!$B:$B,$A8)))</f>
        <v/>
      </c>
      <c r="K8" s="8">
        <f>IF(SUMIFS('Year BSE Equity Options'!$I:$I,'Year BSE Equity Options'!$A:$A,$A8)=0,"",SUMIFS('Year BSE Equity Options'!$I:$I,'Year BSE Equity Options'!$A:$A,$A8))</f>
        <v/>
      </c>
      <c r="L8" s="8">
        <f>IF(OR(J8="",K8=""),"",J8+K8)</f>
        <v/>
      </c>
      <c r="M8" s="23">
        <f>IF(OR(J8="",J7=""),"",J8/J7-1)</f>
        <v/>
      </c>
      <c r="N8" s="23">
        <f>IF(OR(K8="",K7=""),"",K8/K7-1)</f>
        <v/>
      </c>
      <c r="O8" s="23">
        <f>IF(OR(L8="",L7=""),"",L8/L7-1)</f>
        <v/>
      </c>
      <c r="P8" s="23">
        <f>IF(L8="","",J8/L8)</f>
        <v/>
      </c>
      <c r="Q8" s="23">
        <f>IF(L8="","",K8/L8)</f>
        <v/>
      </c>
      <c r="R8" s="24">
        <f>IF(MAX(SUMIFS('Year NSE Equity Options'!$J:$J,'Year NSE Equity Options'!$A:$A,$A8),SUMIFS('Monthly NSE Equity Options'!$L:$L,'Monthly NSE Equity Options'!$B:$B,$A8))=0,"",MAX(SUMIFS('Year NSE Equity Options'!$J:$J,'Year NSE Equity Options'!$A:$A,$A8),SUMIFS('Monthly NSE Equity Options'!$L:$L,'Monthly NSE Equity Options'!$B:$B,$A8)))</f>
        <v/>
      </c>
      <c r="S8" s="9">
        <f>IF(SUMIFS('Year BSE Equity Options'!$J:$J,'Year BSE Equity Options'!$A:$A,$A8)=0,"",SUMIFS('Year BSE Equity Options'!$J:$J,'Year BSE Equity Options'!$A:$A,$A8))</f>
        <v/>
      </c>
      <c r="T8" s="9">
        <f>IF(OR(R8="",S8=""),"",R8+S8)</f>
        <v/>
      </c>
      <c r="U8" s="26">
        <f>IF(OR(R8="",R7=""),"",R8/R7-1)</f>
        <v/>
      </c>
      <c r="V8" s="26">
        <f>IF(OR(S8="",S7=""),"",S8/S7-1)</f>
        <v/>
      </c>
      <c r="W8" s="26">
        <f>IF(OR(T8="",T7=""),"",T8/T7-1)</f>
        <v/>
      </c>
      <c r="X8" s="26">
        <f>IF(T8="","",R8/T8)</f>
        <v/>
      </c>
      <c r="Y8" s="26">
        <f>IF(T8="","",S8/T8)</f>
        <v/>
      </c>
    </row>
    <row r="9">
      <c r="A9" s="5" t="inlineStr">
        <is>
          <t>2010-2011</t>
        </is>
      </c>
      <c r="B9" s="18">
        <f>IF(MAX(SUMIFS('Year NSE Equity Options'!$H:$H,'Year NSE Equity Options'!$A:$A,$A9),SUMIFS('Monthly NSE Equity Options'!$J:$J,'Monthly NSE Equity Options'!$B:$B,$A9))=0,"",MAX(SUMIFS('Year NSE Equity Options'!$H:$H,'Year NSE Equity Options'!$A:$A,$A9),SUMIFS('Monthly NSE Equity Options'!$J:$J,'Monthly NSE Equity Options'!$B:$B,$A9)))</f>
        <v/>
      </c>
      <c r="C9" s="7">
        <f>IF(SUMIFS('Year BSE Equity Options'!$H:$H,'Year BSE Equity Options'!$A:$A,$A9)=0,"",SUMIFS('Year BSE Equity Options'!$H:$H,'Year BSE Equity Options'!$A:$A,$A9))</f>
        <v/>
      </c>
      <c r="D9" s="7">
        <f>IF(OR(B9="",C9=""),"",B9+C9)</f>
        <v/>
      </c>
      <c r="E9" s="20">
        <f>IF(OR(B9="",B8=""),"",B9/B8-1)</f>
        <v/>
      </c>
      <c r="F9" s="20">
        <f>IF(OR(C9="",C8=""),"",C9/C8-1)</f>
        <v/>
      </c>
      <c r="G9" s="20">
        <f>IF(OR(D9="",D8=""),"",D9/D8-1)</f>
        <v/>
      </c>
      <c r="H9" s="20">
        <f>IF(D9="","",B9/D9)</f>
        <v/>
      </c>
      <c r="I9" s="20">
        <f>IF(D9="","",C9/D9)</f>
        <v/>
      </c>
      <c r="J9" s="21">
        <f>IF(MAX(SUMIFS('Year NSE Equity Options'!$I:$I,'Year NSE Equity Options'!$A:$A,$A9),SUMIFS('Monthly NSE Equity Options'!$K:$K,'Monthly NSE Equity Options'!$B:$B,$A9))=0,"",MAX(SUMIFS('Year NSE Equity Options'!$I:$I,'Year NSE Equity Options'!$A:$A,$A9),SUMIFS('Monthly NSE Equity Options'!$K:$K,'Monthly NSE Equity Options'!$B:$B,$A9)))</f>
        <v/>
      </c>
      <c r="K9" s="8">
        <f>IF(SUMIFS('Year BSE Equity Options'!$I:$I,'Year BSE Equity Options'!$A:$A,$A9)=0,"",SUMIFS('Year BSE Equity Options'!$I:$I,'Year BSE Equity Options'!$A:$A,$A9))</f>
        <v/>
      </c>
      <c r="L9" s="8">
        <f>IF(OR(J9="",K9=""),"",J9+K9)</f>
        <v/>
      </c>
      <c r="M9" s="23">
        <f>IF(OR(J9="",J8=""),"",J9/J8-1)</f>
        <v/>
      </c>
      <c r="N9" s="23">
        <f>IF(OR(K9="",K8=""),"",K9/K8-1)</f>
        <v/>
      </c>
      <c r="O9" s="23">
        <f>IF(OR(L9="",L8=""),"",L9/L8-1)</f>
        <v/>
      </c>
      <c r="P9" s="23">
        <f>IF(L9="","",J9/L9)</f>
        <v/>
      </c>
      <c r="Q9" s="23">
        <f>IF(L9="","",K9/L9)</f>
        <v/>
      </c>
      <c r="R9" s="24">
        <f>IF(MAX(SUMIFS('Year NSE Equity Options'!$J:$J,'Year NSE Equity Options'!$A:$A,$A9),SUMIFS('Monthly NSE Equity Options'!$L:$L,'Monthly NSE Equity Options'!$B:$B,$A9))=0,"",MAX(SUMIFS('Year NSE Equity Options'!$J:$J,'Year NSE Equity Options'!$A:$A,$A9),SUMIFS('Monthly NSE Equity Options'!$L:$L,'Monthly NSE Equity Options'!$B:$B,$A9)))</f>
        <v/>
      </c>
      <c r="S9" s="9">
        <f>IF(SUMIFS('Year BSE Equity Options'!$J:$J,'Year BSE Equity Options'!$A:$A,$A9)=0,"",SUMIFS('Year BSE Equity Options'!$J:$J,'Year BSE Equity Options'!$A:$A,$A9))</f>
        <v/>
      </c>
      <c r="T9" s="9">
        <f>IF(OR(R9="",S9=""),"",R9+S9)</f>
        <v/>
      </c>
      <c r="U9" s="26">
        <f>IF(OR(R9="",R8=""),"",R9/R8-1)</f>
        <v/>
      </c>
      <c r="V9" s="26">
        <f>IF(OR(S9="",S8=""),"",S9/S8-1)</f>
        <v/>
      </c>
      <c r="W9" s="26">
        <f>IF(OR(T9="",T8=""),"",T9/T8-1)</f>
        <v/>
      </c>
      <c r="X9" s="26">
        <f>IF(T9="","",R9/T9)</f>
        <v/>
      </c>
      <c r="Y9" s="26">
        <f>IF(T9="","",S9/T9)</f>
        <v/>
      </c>
    </row>
    <row r="10">
      <c r="A10" s="5" t="inlineStr">
        <is>
          <t>2011-2012</t>
        </is>
      </c>
      <c r="B10" s="18">
        <f>IF(MAX(SUMIFS('Year NSE Equity Options'!$H:$H,'Year NSE Equity Options'!$A:$A,$A10),SUMIFS('Monthly NSE Equity Options'!$J:$J,'Monthly NSE Equity Options'!$B:$B,$A10))=0,"",MAX(SUMIFS('Year NSE Equity Options'!$H:$H,'Year NSE Equity Options'!$A:$A,$A10),SUMIFS('Monthly NSE Equity Options'!$J:$J,'Monthly NSE Equity Options'!$B:$B,$A10)))</f>
        <v/>
      </c>
      <c r="C10" s="7">
        <f>IF(SUMIFS('Year BSE Equity Options'!$H:$H,'Year BSE Equity Options'!$A:$A,$A10)=0,"",SUMIFS('Year BSE Equity Options'!$H:$H,'Year BSE Equity Options'!$A:$A,$A10))</f>
        <v/>
      </c>
      <c r="D10" s="7">
        <f>IF(OR(B10="",C10=""),"",B10+C10)</f>
        <v/>
      </c>
      <c r="E10" s="20">
        <f>IF(OR(B10="",B9=""),"",B10/B9-1)</f>
        <v/>
      </c>
      <c r="F10" s="20">
        <f>IF(OR(C10="",C9=""),"",C10/C9-1)</f>
        <v/>
      </c>
      <c r="G10" s="20">
        <f>IF(OR(D10="",D9=""),"",D10/D9-1)</f>
        <v/>
      </c>
      <c r="H10" s="20">
        <f>IF(D10="","",B10/D10)</f>
        <v/>
      </c>
      <c r="I10" s="20">
        <f>IF(D10="","",C10/D10)</f>
        <v/>
      </c>
      <c r="J10" s="21">
        <f>IF(MAX(SUMIFS('Year NSE Equity Options'!$I:$I,'Year NSE Equity Options'!$A:$A,$A10),SUMIFS('Monthly NSE Equity Options'!$K:$K,'Monthly NSE Equity Options'!$B:$B,$A10))=0,"",MAX(SUMIFS('Year NSE Equity Options'!$I:$I,'Year NSE Equity Options'!$A:$A,$A10),SUMIFS('Monthly NSE Equity Options'!$K:$K,'Monthly NSE Equity Options'!$B:$B,$A10)))</f>
        <v/>
      </c>
      <c r="K10" s="8">
        <f>IF(SUMIFS('Year BSE Equity Options'!$I:$I,'Year BSE Equity Options'!$A:$A,$A10)=0,"",SUMIFS('Year BSE Equity Options'!$I:$I,'Year BSE Equity Options'!$A:$A,$A10))</f>
        <v/>
      </c>
      <c r="L10" s="8">
        <f>IF(OR(J10="",K10=""),"",J10+K10)</f>
        <v/>
      </c>
      <c r="M10" s="23">
        <f>IF(OR(J10="",J9=""),"",J10/J9-1)</f>
        <v/>
      </c>
      <c r="N10" s="23">
        <f>IF(OR(K10="",K9=""),"",K10/K9-1)</f>
        <v/>
      </c>
      <c r="O10" s="23">
        <f>IF(OR(L10="",L9=""),"",L10/L9-1)</f>
        <v/>
      </c>
      <c r="P10" s="23">
        <f>IF(L10="","",J10/L10)</f>
        <v/>
      </c>
      <c r="Q10" s="23">
        <f>IF(L10="","",K10/L10)</f>
        <v/>
      </c>
      <c r="R10" s="24">
        <f>IF(MAX(SUMIFS('Year NSE Equity Options'!$J:$J,'Year NSE Equity Options'!$A:$A,$A10),SUMIFS('Monthly NSE Equity Options'!$L:$L,'Monthly NSE Equity Options'!$B:$B,$A10))=0,"",MAX(SUMIFS('Year NSE Equity Options'!$J:$J,'Year NSE Equity Options'!$A:$A,$A10),SUMIFS('Monthly NSE Equity Options'!$L:$L,'Monthly NSE Equity Options'!$B:$B,$A10)))</f>
        <v/>
      </c>
      <c r="S10" s="9">
        <f>IF(SUMIFS('Year BSE Equity Options'!$J:$J,'Year BSE Equity Options'!$A:$A,$A10)=0,"",SUMIFS('Year BSE Equity Options'!$J:$J,'Year BSE Equity Options'!$A:$A,$A10))</f>
        <v/>
      </c>
      <c r="T10" s="9">
        <f>IF(OR(R10="",S10=""),"",R10+S10)</f>
        <v/>
      </c>
      <c r="U10" s="26">
        <f>IF(OR(R10="",R9=""),"",R10/R9-1)</f>
        <v/>
      </c>
      <c r="V10" s="26">
        <f>IF(OR(S10="",S9=""),"",S10/S9-1)</f>
        <v/>
      </c>
      <c r="W10" s="26">
        <f>IF(OR(T10="",T9=""),"",T10/T9-1)</f>
        <v/>
      </c>
      <c r="X10" s="26">
        <f>IF(T10="","",R10/T10)</f>
        <v/>
      </c>
      <c r="Y10" s="26">
        <f>IF(T10="","",S10/T10)</f>
        <v/>
      </c>
    </row>
    <row r="11">
      <c r="A11" s="5" t="inlineStr">
        <is>
          <t>2012-2013</t>
        </is>
      </c>
      <c r="B11" s="18">
        <f>IF(MAX(SUMIFS('Year NSE Equity Options'!$H:$H,'Year NSE Equity Options'!$A:$A,$A11),SUMIFS('Monthly NSE Equity Options'!$J:$J,'Monthly NSE Equity Options'!$B:$B,$A11))=0,"",MAX(SUMIFS('Year NSE Equity Options'!$H:$H,'Year NSE Equity Options'!$A:$A,$A11),SUMIFS('Monthly NSE Equity Options'!$J:$J,'Monthly NSE Equity Options'!$B:$B,$A11)))</f>
        <v/>
      </c>
      <c r="C11" s="7">
        <f>IF(SUMIFS('Year BSE Equity Options'!$H:$H,'Year BSE Equity Options'!$A:$A,$A11)=0,"",SUMIFS('Year BSE Equity Options'!$H:$H,'Year BSE Equity Options'!$A:$A,$A11))</f>
        <v/>
      </c>
      <c r="D11" s="7">
        <f>IF(OR(B11="",C11=""),"",B11+C11)</f>
        <v/>
      </c>
      <c r="E11" s="20">
        <f>IF(OR(B11="",B10=""),"",B11/B10-1)</f>
        <v/>
      </c>
      <c r="F11" s="20">
        <f>IF(OR(C11="",C10=""),"",C11/C10-1)</f>
        <v/>
      </c>
      <c r="G11" s="20">
        <f>IF(OR(D11="",D10=""),"",D11/D10-1)</f>
        <v/>
      </c>
      <c r="H11" s="20">
        <f>IF(D11="","",B11/D11)</f>
        <v/>
      </c>
      <c r="I11" s="20">
        <f>IF(D11="","",C11/D11)</f>
        <v/>
      </c>
      <c r="J11" s="21">
        <f>IF(MAX(SUMIFS('Year NSE Equity Options'!$I:$I,'Year NSE Equity Options'!$A:$A,$A11),SUMIFS('Monthly NSE Equity Options'!$K:$K,'Monthly NSE Equity Options'!$B:$B,$A11))=0,"",MAX(SUMIFS('Year NSE Equity Options'!$I:$I,'Year NSE Equity Options'!$A:$A,$A11),SUMIFS('Monthly NSE Equity Options'!$K:$K,'Monthly NSE Equity Options'!$B:$B,$A11)))</f>
        <v/>
      </c>
      <c r="K11" s="8">
        <f>IF(SUMIFS('Year BSE Equity Options'!$I:$I,'Year BSE Equity Options'!$A:$A,$A11)=0,"",SUMIFS('Year BSE Equity Options'!$I:$I,'Year BSE Equity Options'!$A:$A,$A11))</f>
        <v/>
      </c>
      <c r="L11" s="8">
        <f>IF(OR(J11="",K11=""),"",J11+K11)</f>
        <v/>
      </c>
      <c r="M11" s="23">
        <f>IF(OR(J11="",J10=""),"",J11/J10-1)</f>
        <v/>
      </c>
      <c r="N11" s="23">
        <f>IF(OR(K11="",K10=""),"",K11/K10-1)</f>
        <v/>
      </c>
      <c r="O11" s="23">
        <f>IF(OR(L11="",L10=""),"",L11/L10-1)</f>
        <v/>
      </c>
      <c r="P11" s="23">
        <f>IF(L11="","",J11/L11)</f>
        <v/>
      </c>
      <c r="Q11" s="23">
        <f>IF(L11="","",K11/L11)</f>
        <v/>
      </c>
      <c r="R11" s="24">
        <f>IF(MAX(SUMIFS('Year NSE Equity Options'!$J:$J,'Year NSE Equity Options'!$A:$A,$A11),SUMIFS('Monthly NSE Equity Options'!$L:$L,'Monthly NSE Equity Options'!$B:$B,$A11))=0,"",MAX(SUMIFS('Year NSE Equity Options'!$J:$J,'Year NSE Equity Options'!$A:$A,$A11),SUMIFS('Monthly NSE Equity Options'!$L:$L,'Monthly NSE Equity Options'!$B:$B,$A11)))</f>
        <v/>
      </c>
      <c r="S11" s="9">
        <f>IF(SUMIFS('Year BSE Equity Options'!$J:$J,'Year BSE Equity Options'!$A:$A,$A11)=0,"",SUMIFS('Year BSE Equity Options'!$J:$J,'Year BSE Equity Options'!$A:$A,$A11))</f>
        <v/>
      </c>
      <c r="T11" s="9">
        <f>IF(OR(R11="",S11=""),"",R11+S11)</f>
        <v/>
      </c>
      <c r="U11" s="26">
        <f>IF(OR(R11="",R10=""),"",R11/R10-1)</f>
        <v/>
      </c>
      <c r="V11" s="26">
        <f>IF(OR(S11="",S10=""),"",S11/S10-1)</f>
        <v/>
      </c>
      <c r="W11" s="26">
        <f>IF(OR(T11="",T10=""),"",T11/T10-1)</f>
        <v/>
      </c>
      <c r="X11" s="26">
        <f>IF(T11="","",R11/T11)</f>
        <v/>
      </c>
      <c r="Y11" s="26">
        <f>IF(T11="","",S11/T11)</f>
        <v/>
      </c>
    </row>
    <row r="12">
      <c r="A12" s="5" t="inlineStr">
        <is>
          <t>2013-2014</t>
        </is>
      </c>
      <c r="B12" s="18">
        <f>IF(MAX(SUMIFS('Year NSE Equity Options'!$H:$H,'Year NSE Equity Options'!$A:$A,$A12),SUMIFS('Monthly NSE Equity Options'!$J:$J,'Monthly NSE Equity Options'!$B:$B,$A12))=0,"",MAX(SUMIFS('Year NSE Equity Options'!$H:$H,'Year NSE Equity Options'!$A:$A,$A12),SUMIFS('Monthly NSE Equity Options'!$J:$J,'Monthly NSE Equity Options'!$B:$B,$A12)))</f>
        <v/>
      </c>
      <c r="C12" s="7">
        <f>IF(SUMIFS('Year BSE Equity Options'!$H:$H,'Year BSE Equity Options'!$A:$A,$A12)=0,"",SUMIFS('Year BSE Equity Options'!$H:$H,'Year BSE Equity Options'!$A:$A,$A12))</f>
        <v/>
      </c>
      <c r="D12" s="7">
        <f>IF(OR(B12="",C12=""),"",B12+C12)</f>
        <v/>
      </c>
      <c r="E12" s="20">
        <f>IF(OR(B12="",B11=""),"",B12/B11-1)</f>
        <v/>
      </c>
      <c r="F12" s="20">
        <f>IF(OR(C12="",C11=""),"",C12/C11-1)</f>
        <v/>
      </c>
      <c r="G12" s="20">
        <f>IF(OR(D12="",D11=""),"",D12/D11-1)</f>
        <v/>
      </c>
      <c r="H12" s="20">
        <f>IF(D12="","",B12/D12)</f>
        <v/>
      </c>
      <c r="I12" s="20">
        <f>IF(D12="","",C12/D12)</f>
        <v/>
      </c>
      <c r="J12" s="21">
        <f>IF(MAX(SUMIFS('Year NSE Equity Options'!$I:$I,'Year NSE Equity Options'!$A:$A,$A12),SUMIFS('Monthly NSE Equity Options'!$K:$K,'Monthly NSE Equity Options'!$B:$B,$A12))=0,"",MAX(SUMIFS('Year NSE Equity Options'!$I:$I,'Year NSE Equity Options'!$A:$A,$A12),SUMIFS('Monthly NSE Equity Options'!$K:$K,'Monthly NSE Equity Options'!$B:$B,$A12)))</f>
        <v/>
      </c>
      <c r="K12" s="8">
        <f>IF(SUMIFS('Year BSE Equity Options'!$I:$I,'Year BSE Equity Options'!$A:$A,$A12)=0,"",SUMIFS('Year BSE Equity Options'!$I:$I,'Year BSE Equity Options'!$A:$A,$A12))</f>
        <v/>
      </c>
      <c r="L12" s="8">
        <f>IF(OR(J12="",K12=""),"",J12+K12)</f>
        <v/>
      </c>
      <c r="M12" s="23">
        <f>IF(OR(J12="",J11=""),"",J12/J11-1)</f>
        <v/>
      </c>
      <c r="N12" s="23">
        <f>IF(OR(K12="",K11=""),"",K12/K11-1)</f>
        <v/>
      </c>
      <c r="O12" s="23">
        <f>IF(OR(L12="",L11=""),"",L12/L11-1)</f>
        <v/>
      </c>
      <c r="P12" s="23">
        <f>IF(L12="","",J12/L12)</f>
        <v/>
      </c>
      <c r="Q12" s="23">
        <f>IF(L12="","",K12/L12)</f>
        <v/>
      </c>
      <c r="R12" s="24">
        <f>IF(MAX(SUMIFS('Year NSE Equity Options'!$J:$J,'Year NSE Equity Options'!$A:$A,$A12),SUMIFS('Monthly NSE Equity Options'!$L:$L,'Monthly NSE Equity Options'!$B:$B,$A12))=0,"",MAX(SUMIFS('Year NSE Equity Options'!$J:$J,'Year NSE Equity Options'!$A:$A,$A12),SUMIFS('Monthly NSE Equity Options'!$L:$L,'Monthly NSE Equity Options'!$B:$B,$A12)))</f>
        <v/>
      </c>
      <c r="S12" s="9">
        <f>IF(SUMIFS('Year BSE Equity Options'!$J:$J,'Year BSE Equity Options'!$A:$A,$A12)=0,"",SUMIFS('Year BSE Equity Options'!$J:$J,'Year BSE Equity Options'!$A:$A,$A12))</f>
        <v/>
      </c>
      <c r="T12" s="9">
        <f>IF(OR(R12="",S12=""),"",R12+S12)</f>
        <v/>
      </c>
      <c r="U12" s="26">
        <f>IF(OR(R12="",R11=""),"",R12/R11-1)</f>
        <v/>
      </c>
      <c r="V12" s="26">
        <f>IF(OR(S12="",S11=""),"",S12/S11-1)</f>
        <v/>
      </c>
      <c r="W12" s="26">
        <f>IF(OR(T12="",T11=""),"",T12/T11-1)</f>
        <v/>
      </c>
      <c r="X12" s="26">
        <f>IF(T12="","",R12/T12)</f>
        <v/>
      </c>
      <c r="Y12" s="26">
        <f>IF(T12="","",S12/T12)</f>
        <v/>
      </c>
    </row>
    <row r="13">
      <c r="A13" s="5" t="inlineStr">
        <is>
          <t>2014-2015</t>
        </is>
      </c>
      <c r="B13" s="18">
        <f>IF(MAX(SUMIFS('Year NSE Equity Options'!$H:$H,'Year NSE Equity Options'!$A:$A,$A13),SUMIFS('Monthly NSE Equity Options'!$J:$J,'Monthly NSE Equity Options'!$B:$B,$A13))=0,"",MAX(SUMIFS('Year NSE Equity Options'!$H:$H,'Year NSE Equity Options'!$A:$A,$A13),SUMIFS('Monthly NSE Equity Options'!$J:$J,'Monthly NSE Equity Options'!$B:$B,$A13)))</f>
        <v/>
      </c>
      <c r="C13" s="7">
        <f>IF(SUMIFS('Year BSE Equity Options'!$H:$H,'Year BSE Equity Options'!$A:$A,$A13)=0,"",SUMIFS('Year BSE Equity Options'!$H:$H,'Year BSE Equity Options'!$A:$A,$A13))</f>
        <v/>
      </c>
      <c r="D13" s="7">
        <f>IF(OR(B13="",C13=""),"",B13+C13)</f>
        <v/>
      </c>
      <c r="E13" s="20">
        <f>IF(OR(B13="",B12=""),"",B13/B12-1)</f>
        <v/>
      </c>
      <c r="F13" s="20">
        <f>IF(OR(C13="",C12=""),"",C13/C12-1)</f>
        <v/>
      </c>
      <c r="G13" s="20">
        <f>IF(OR(D13="",D12=""),"",D13/D12-1)</f>
        <v/>
      </c>
      <c r="H13" s="20">
        <f>IF(D13="","",B13/D13)</f>
        <v/>
      </c>
      <c r="I13" s="20">
        <f>IF(D13="","",C13/D13)</f>
        <v/>
      </c>
      <c r="J13" s="21">
        <f>IF(MAX(SUMIFS('Year NSE Equity Options'!$I:$I,'Year NSE Equity Options'!$A:$A,$A13),SUMIFS('Monthly NSE Equity Options'!$K:$K,'Monthly NSE Equity Options'!$B:$B,$A13))=0,"",MAX(SUMIFS('Year NSE Equity Options'!$I:$I,'Year NSE Equity Options'!$A:$A,$A13),SUMIFS('Monthly NSE Equity Options'!$K:$K,'Monthly NSE Equity Options'!$B:$B,$A13)))</f>
        <v/>
      </c>
      <c r="K13" s="8">
        <f>IF(SUMIFS('Year BSE Equity Options'!$I:$I,'Year BSE Equity Options'!$A:$A,$A13)=0,"",SUMIFS('Year BSE Equity Options'!$I:$I,'Year BSE Equity Options'!$A:$A,$A13))</f>
        <v/>
      </c>
      <c r="L13" s="8">
        <f>IF(OR(J13="",K13=""),"",J13+K13)</f>
        <v/>
      </c>
      <c r="M13" s="23">
        <f>IF(OR(J13="",J12=""),"",J13/J12-1)</f>
        <v/>
      </c>
      <c r="N13" s="23">
        <f>IF(OR(K13="",K12=""),"",K13/K12-1)</f>
        <v/>
      </c>
      <c r="O13" s="23">
        <f>IF(OR(L13="",L12=""),"",L13/L12-1)</f>
        <v/>
      </c>
      <c r="P13" s="23">
        <f>IF(L13="","",J13/L13)</f>
        <v/>
      </c>
      <c r="Q13" s="23">
        <f>IF(L13="","",K13/L13)</f>
        <v/>
      </c>
      <c r="R13" s="24">
        <f>IF(MAX(SUMIFS('Year NSE Equity Options'!$J:$J,'Year NSE Equity Options'!$A:$A,$A13),SUMIFS('Monthly NSE Equity Options'!$L:$L,'Monthly NSE Equity Options'!$B:$B,$A13))=0,"",MAX(SUMIFS('Year NSE Equity Options'!$J:$J,'Year NSE Equity Options'!$A:$A,$A13),SUMIFS('Monthly NSE Equity Options'!$L:$L,'Monthly NSE Equity Options'!$B:$B,$A13)))</f>
        <v/>
      </c>
      <c r="S13" s="9">
        <f>IF(SUMIFS('Year BSE Equity Options'!$J:$J,'Year BSE Equity Options'!$A:$A,$A13)=0,"",SUMIFS('Year BSE Equity Options'!$J:$J,'Year BSE Equity Options'!$A:$A,$A13))</f>
        <v/>
      </c>
      <c r="T13" s="9">
        <f>IF(OR(R13="",S13=""),"",R13+S13)</f>
        <v/>
      </c>
      <c r="U13" s="26">
        <f>IF(OR(R13="",R12=""),"",R13/R12-1)</f>
        <v/>
      </c>
      <c r="V13" s="26">
        <f>IF(OR(S13="",S12=""),"",S13/S12-1)</f>
        <v/>
      </c>
      <c r="W13" s="26">
        <f>IF(OR(T13="",T12=""),"",T13/T12-1)</f>
        <v/>
      </c>
      <c r="X13" s="26">
        <f>IF(T13="","",R13/T13)</f>
        <v/>
      </c>
      <c r="Y13" s="26">
        <f>IF(T13="","",S13/T13)</f>
        <v/>
      </c>
    </row>
    <row r="14">
      <c r="A14" s="5" t="inlineStr">
        <is>
          <t>2015-2016</t>
        </is>
      </c>
      <c r="B14" s="18">
        <f>IF(MAX(SUMIFS('Year NSE Equity Options'!$H:$H,'Year NSE Equity Options'!$A:$A,$A14),SUMIFS('Monthly NSE Equity Options'!$J:$J,'Monthly NSE Equity Options'!$B:$B,$A14))=0,"",MAX(SUMIFS('Year NSE Equity Options'!$H:$H,'Year NSE Equity Options'!$A:$A,$A14),SUMIFS('Monthly NSE Equity Options'!$J:$J,'Monthly NSE Equity Options'!$B:$B,$A14)))</f>
        <v/>
      </c>
      <c r="C14" s="7">
        <f>IF(SUMIFS('Year BSE Equity Options'!$H:$H,'Year BSE Equity Options'!$A:$A,$A14)=0,"",SUMIFS('Year BSE Equity Options'!$H:$H,'Year BSE Equity Options'!$A:$A,$A14))</f>
        <v/>
      </c>
      <c r="D14" s="7">
        <f>IF(OR(B14="",C14=""),"",B14+C14)</f>
        <v/>
      </c>
      <c r="E14" s="20">
        <f>IF(OR(B14="",B13=""),"",B14/B13-1)</f>
        <v/>
      </c>
      <c r="F14" s="20">
        <f>IF(OR(C14="",C13=""),"",C14/C13-1)</f>
        <v/>
      </c>
      <c r="G14" s="20">
        <f>IF(OR(D14="",D13=""),"",D14/D13-1)</f>
        <v/>
      </c>
      <c r="H14" s="20">
        <f>IF(D14="","",B14/D14)</f>
        <v/>
      </c>
      <c r="I14" s="20">
        <f>IF(D14="","",C14/D14)</f>
        <v/>
      </c>
      <c r="J14" s="21">
        <f>IF(MAX(SUMIFS('Year NSE Equity Options'!$I:$I,'Year NSE Equity Options'!$A:$A,$A14),SUMIFS('Monthly NSE Equity Options'!$K:$K,'Monthly NSE Equity Options'!$B:$B,$A14))=0,"",MAX(SUMIFS('Year NSE Equity Options'!$I:$I,'Year NSE Equity Options'!$A:$A,$A14),SUMIFS('Monthly NSE Equity Options'!$K:$K,'Monthly NSE Equity Options'!$B:$B,$A14)))</f>
        <v/>
      </c>
      <c r="K14" s="8">
        <f>IF(SUMIFS('Year BSE Equity Options'!$I:$I,'Year BSE Equity Options'!$A:$A,$A14)=0,"",SUMIFS('Year BSE Equity Options'!$I:$I,'Year BSE Equity Options'!$A:$A,$A14))</f>
        <v/>
      </c>
      <c r="L14" s="8">
        <f>IF(OR(J14="",K14=""),"",J14+K14)</f>
        <v/>
      </c>
      <c r="M14" s="23">
        <f>IF(OR(J14="",J13=""),"",J14/J13-1)</f>
        <v/>
      </c>
      <c r="N14" s="23">
        <f>IF(OR(K14="",K13=""),"",K14/K13-1)</f>
        <v/>
      </c>
      <c r="O14" s="23">
        <f>IF(OR(L14="",L13=""),"",L14/L13-1)</f>
        <v/>
      </c>
      <c r="P14" s="23">
        <f>IF(L14="","",J14/L14)</f>
        <v/>
      </c>
      <c r="Q14" s="23">
        <f>IF(L14="","",K14/L14)</f>
        <v/>
      </c>
      <c r="R14" s="24">
        <f>IF(MAX(SUMIFS('Year NSE Equity Options'!$J:$J,'Year NSE Equity Options'!$A:$A,$A14),SUMIFS('Monthly NSE Equity Options'!$L:$L,'Monthly NSE Equity Options'!$B:$B,$A14))=0,"",MAX(SUMIFS('Year NSE Equity Options'!$J:$J,'Year NSE Equity Options'!$A:$A,$A14),SUMIFS('Monthly NSE Equity Options'!$L:$L,'Monthly NSE Equity Options'!$B:$B,$A14)))</f>
        <v/>
      </c>
      <c r="S14" s="9">
        <f>IF(SUMIFS('Year BSE Equity Options'!$J:$J,'Year BSE Equity Options'!$A:$A,$A14)=0,"",SUMIFS('Year BSE Equity Options'!$J:$J,'Year BSE Equity Options'!$A:$A,$A14))</f>
        <v/>
      </c>
      <c r="T14" s="9">
        <f>IF(OR(R14="",S14=""),"",R14+S14)</f>
        <v/>
      </c>
      <c r="U14" s="26">
        <f>IF(OR(R14="",R13=""),"",R14/R13-1)</f>
        <v/>
      </c>
      <c r="V14" s="26">
        <f>IF(OR(S14="",S13=""),"",S14/S13-1)</f>
        <v/>
      </c>
      <c r="W14" s="26">
        <f>IF(OR(T14="",T13=""),"",T14/T13-1)</f>
        <v/>
      </c>
      <c r="X14" s="26">
        <f>IF(T14="","",R14/T14)</f>
        <v/>
      </c>
      <c r="Y14" s="26">
        <f>IF(T14="","",S14/T14)</f>
        <v/>
      </c>
    </row>
    <row r="15">
      <c r="A15" s="5" t="inlineStr">
        <is>
          <t>2016-2017</t>
        </is>
      </c>
      <c r="B15" s="18">
        <f>IF(MAX(SUMIFS('Year NSE Equity Options'!$H:$H,'Year NSE Equity Options'!$A:$A,$A15),SUMIFS('Monthly NSE Equity Options'!$J:$J,'Monthly NSE Equity Options'!$B:$B,$A15))=0,"",MAX(SUMIFS('Year NSE Equity Options'!$H:$H,'Year NSE Equity Options'!$A:$A,$A15),SUMIFS('Monthly NSE Equity Options'!$J:$J,'Monthly NSE Equity Options'!$B:$B,$A15)))</f>
        <v/>
      </c>
      <c r="C15" s="7">
        <f>IF(SUMIFS('Year BSE Equity Options'!$H:$H,'Year BSE Equity Options'!$A:$A,$A15)=0,"",SUMIFS('Year BSE Equity Options'!$H:$H,'Year BSE Equity Options'!$A:$A,$A15))</f>
        <v/>
      </c>
      <c r="D15" s="7">
        <f>IF(OR(B15="",C15=""),"",B15+C15)</f>
        <v/>
      </c>
      <c r="E15" s="20">
        <f>IF(OR(B15="",B14=""),"",B15/B14-1)</f>
        <v/>
      </c>
      <c r="F15" s="20">
        <f>IF(OR(C15="",C14=""),"",C15/C14-1)</f>
        <v/>
      </c>
      <c r="G15" s="20">
        <f>IF(OR(D15="",D14=""),"",D15/D14-1)</f>
        <v/>
      </c>
      <c r="H15" s="20">
        <f>IF(D15="","",B15/D15)</f>
        <v/>
      </c>
      <c r="I15" s="20">
        <f>IF(D15="","",C15/D15)</f>
        <v/>
      </c>
      <c r="J15" s="21">
        <f>IF(MAX(SUMIFS('Year NSE Equity Options'!$I:$I,'Year NSE Equity Options'!$A:$A,$A15),SUMIFS('Monthly NSE Equity Options'!$K:$K,'Monthly NSE Equity Options'!$B:$B,$A15))=0,"",MAX(SUMIFS('Year NSE Equity Options'!$I:$I,'Year NSE Equity Options'!$A:$A,$A15),SUMIFS('Monthly NSE Equity Options'!$K:$K,'Monthly NSE Equity Options'!$B:$B,$A15)))</f>
        <v/>
      </c>
      <c r="K15" s="8">
        <f>IF(SUMIFS('Year BSE Equity Options'!$I:$I,'Year BSE Equity Options'!$A:$A,$A15)=0,"",SUMIFS('Year BSE Equity Options'!$I:$I,'Year BSE Equity Options'!$A:$A,$A15))</f>
        <v/>
      </c>
      <c r="L15" s="8">
        <f>IF(OR(J15="",K15=""),"",J15+K15)</f>
        <v/>
      </c>
      <c r="M15" s="23">
        <f>IF(OR(J15="",J14=""),"",J15/J14-1)</f>
        <v/>
      </c>
      <c r="N15" s="23">
        <f>IF(OR(K15="",K14=""),"",K15/K14-1)</f>
        <v/>
      </c>
      <c r="O15" s="23">
        <f>IF(OR(L15="",L14=""),"",L15/L14-1)</f>
        <v/>
      </c>
      <c r="P15" s="23">
        <f>IF(L15="","",J15/L15)</f>
        <v/>
      </c>
      <c r="Q15" s="23">
        <f>IF(L15="","",K15/L15)</f>
        <v/>
      </c>
      <c r="R15" s="24">
        <f>IF(MAX(SUMIFS('Year NSE Equity Options'!$J:$J,'Year NSE Equity Options'!$A:$A,$A15),SUMIFS('Monthly NSE Equity Options'!$L:$L,'Monthly NSE Equity Options'!$B:$B,$A15))=0,"",MAX(SUMIFS('Year NSE Equity Options'!$J:$J,'Year NSE Equity Options'!$A:$A,$A15),SUMIFS('Monthly NSE Equity Options'!$L:$L,'Monthly NSE Equity Options'!$B:$B,$A15)))</f>
        <v/>
      </c>
      <c r="S15" s="9">
        <f>IF(SUMIFS('Year BSE Equity Options'!$J:$J,'Year BSE Equity Options'!$A:$A,$A15)=0,"",SUMIFS('Year BSE Equity Options'!$J:$J,'Year BSE Equity Options'!$A:$A,$A15))</f>
        <v/>
      </c>
      <c r="T15" s="9">
        <f>IF(OR(R15="",S15=""),"",R15+S15)</f>
        <v/>
      </c>
      <c r="U15" s="26">
        <f>IF(OR(R15="",R14=""),"",R15/R14-1)</f>
        <v/>
      </c>
      <c r="V15" s="26">
        <f>IF(OR(S15="",S14=""),"",S15/S14-1)</f>
        <v/>
      </c>
      <c r="W15" s="26">
        <f>IF(OR(T15="",T14=""),"",T15/T14-1)</f>
        <v/>
      </c>
      <c r="X15" s="26">
        <f>IF(T15="","",R15/T15)</f>
        <v/>
      </c>
      <c r="Y15" s="26">
        <f>IF(T15="","",S15/T15)</f>
        <v/>
      </c>
    </row>
    <row r="16">
      <c r="A16" s="5" t="inlineStr">
        <is>
          <t>2017-2018</t>
        </is>
      </c>
      <c r="B16" s="18">
        <f>IF(MAX(SUMIFS('Year NSE Equity Options'!$H:$H,'Year NSE Equity Options'!$A:$A,$A16),SUMIFS('Monthly NSE Equity Options'!$J:$J,'Monthly NSE Equity Options'!$B:$B,$A16))=0,"",MAX(SUMIFS('Year NSE Equity Options'!$H:$H,'Year NSE Equity Options'!$A:$A,$A16),SUMIFS('Monthly NSE Equity Options'!$J:$J,'Monthly NSE Equity Options'!$B:$B,$A16)))</f>
        <v/>
      </c>
      <c r="C16" s="7">
        <f>IF(SUMIFS('Year BSE Equity Options'!$H:$H,'Year BSE Equity Options'!$A:$A,$A16)=0,"",SUMIFS('Year BSE Equity Options'!$H:$H,'Year BSE Equity Options'!$A:$A,$A16))</f>
        <v/>
      </c>
      <c r="D16" s="7">
        <f>IF(OR(B16="",C16=""),"",B16+C16)</f>
        <v/>
      </c>
      <c r="E16" s="20">
        <f>IF(OR(B16="",B15=""),"",B16/B15-1)</f>
        <v/>
      </c>
      <c r="F16" s="20">
        <f>IF(OR(C16="",C15=""),"",C16/C15-1)</f>
        <v/>
      </c>
      <c r="G16" s="20">
        <f>IF(OR(D16="",D15=""),"",D16/D15-1)</f>
        <v/>
      </c>
      <c r="H16" s="20">
        <f>IF(D16="","",B16/D16)</f>
        <v/>
      </c>
      <c r="I16" s="20">
        <f>IF(D16="","",C16/D16)</f>
        <v/>
      </c>
      <c r="J16" s="21">
        <f>IF(MAX(SUMIFS('Year NSE Equity Options'!$I:$I,'Year NSE Equity Options'!$A:$A,$A16),SUMIFS('Monthly NSE Equity Options'!$K:$K,'Monthly NSE Equity Options'!$B:$B,$A16))=0,"",MAX(SUMIFS('Year NSE Equity Options'!$I:$I,'Year NSE Equity Options'!$A:$A,$A16),SUMIFS('Monthly NSE Equity Options'!$K:$K,'Monthly NSE Equity Options'!$B:$B,$A16)))</f>
        <v/>
      </c>
      <c r="K16" s="8">
        <f>IF(SUMIFS('Year BSE Equity Options'!$I:$I,'Year BSE Equity Options'!$A:$A,$A16)=0,"",SUMIFS('Year BSE Equity Options'!$I:$I,'Year BSE Equity Options'!$A:$A,$A16))</f>
        <v/>
      </c>
      <c r="L16" s="8">
        <f>IF(OR(J16="",K16=""),"",J16+K16)</f>
        <v/>
      </c>
      <c r="M16" s="23">
        <f>IF(OR(J16="",J15=""),"",J16/J15-1)</f>
        <v/>
      </c>
      <c r="N16" s="23">
        <f>IF(OR(K16="",K15=""),"",K16/K15-1)</f>
        <v/>
      </c>
      <c r="O16" s="23">
        <f>IF(OR(L16="",L15=""),"",L16/L15-1)</f>
        <v/>
      </c>
      <c r="P16" s="23">
        <f>IF(L16="","",J16/L16)</f>
        <v/>
      </c>
      <c r="Q16" s="23">
        <f>IF(L16="","",K16/L16)</f>
        <v/>
      </c>
      <c r="R16" s="24">
        <f>IF(MAX(SUMIFS('Year NSE Equity Options'!$J:$J,'Year NSE Equity Options'!$A:$A,$A16),SUMIFS('Monthly NSE Equity Options'!$L:$L,'Monthly NSE Equity Options'!$B:$B,$A16))=0,"",MAX(SUMIFS('Year NSE Equity Options'!$J:$J,'Year NSE Equity Options'!$A:$A,$A16),SUMIFS('Monthly NSE Equity Options'!$L:$L,'Monthly NSE Equity Options'!$B:$B,$A16)))</f>
        <v/>
      </c>
      <c r="S16" s="9">
        <f>IF(SUMIFS('Year BSE Equity Options'!$J:$J,'Year BSE Equity Options'!$A:$A,$A16)=0,"",SUMIFS('Year BSE Equity Options'!$J:$J,'Year BSE Equity Options'!$A:$A,$A16))</f>
        <v/>
      </c>
      <c r="T16" s="9">
        <f>IF(OR(R16="",S16=""),"",R16+S16)</f>
        <v/>
      </c>
      <c r="U16" s="26">
        <f>IF(OR(R16="",R15=""),"",R16/R15-1)</f>
        <v/>
      </c>
      <c r="V16" s="26">
        <f>IF(OR(S16="",S15=""),"",S16/S15-1)</f>
        <v/>
      </c>
      <c r="W16" s="26">
        <f>IF(OR(T16="",T15=""),"",T16/T15-1)</f>
        <v/>
      </c>
      <c r="X16" s="26">
        <f>IF(T16="","",R16/T16)</f>
        <v/>
      </c>
      <c r="Y16" s="26">
        <f>IF(T16="","",S16/T16)</f>
        <v/>
      </c>
    </row>
    <row r="17">
      <c r="A17" s="5" t="inlineStr">
        <is>
          <t>2018-2019</t>
        </is>
      </c>
      <c r="B17" s="18">
        <f>IF(MAX(SUMIFS('Year NSE Equity Options'!$H:$H,'Year NSE Equity Options'!$A:$A,$A17),SUMIFS('Monthly NSE Equity Options'!$J:$J,'Monthly NSE Equity Options'!$B:$B,$A17))=0,"",MAX(SUMIFS('Year NSE Equity Options'!$H:$H,'Year NSE Equity Options'!$A:$A,$A17),SUMIFS('Monthly NSE Equity Options'!$J:$J,'Monthly NSE Equity Options'!$B:$B,$A17)))</f>
        <v/>
      </c>
      <c r="C17" s="7">
        <f>IF(SUMIFS('Year BSE Equity Options'!$H:$H,'Year BSE Equity Options'!$A:$A,$A17)=0,"",SUMIFS('Year BSE Equity Options'!$H:$H,'Year BSE Equity Options'!$A:$A,$A17))</f>
        <v/>
      </c>
      <c r="D17" s="7">
        <f>IF(OR(B17="",C17=""),"",B17+C17)</f>
        <v/>
      </c>
      <c r="E17" s="20">
        <f>IF(OR(B17="",B16=""),"",B17/B16-1)</f>
        <v/>
      </c>
      <c r="F17" s="20">
        <f>IF(OR(C17="",C16=""),"",C17/C16-1)</f>
        <v/>
      </c>
      <c r="G17" s="20">
        <f>IF(OR(D17="",D16=""),"",D17/D16-1)</f>
        <v/>
      </c>
      <c r="H17" s="20">
        <f>IF(D17="","",B17/D17)</f>
        <v/>
      </c>
      <c r="I17" s="20">
        <f>IF(D17="","",C17/D17)</f>
        <v/>
      </c>
      <c r="J17" s="21">
        <f>IF(MAX(SUMIFS('Year NSE Equity Options'!$I:$I,'Year NSE Equity Options'!$A:$A,$A17),SUMIFS('Monthly NSE Equity Options'!$K:$K,'Monthly NSE Equity Options'!$B:$B,$A17))=0,"",MAX(SUMIFS('Year NSE Equity Options'!$I:$I,'Year NSE Equity Options'!$A:$A,$A17),SUMIFS('Monthly NSE Equity Options'!$K:$K,'Monthly NSE Equity Options'!$B:$B,$A17)))</f>
        <v/>
      </c>
      <c r="K17" s="8">
        <f>IF(SUMIFS('Year BSE Equity Options'!$I:$I,'Year BSE Equity Options'!$A:$A,$A17)=0,"",SUMIFS('Year BSE Equity Options'!$I:$I,'Year BSE Equity Options'!$A:$A,$A17))</f>
        <v/>
      </c>
      <c r="L17" s="8">
        <f>IF(OR(J17="",K17=""),"",J17+K17)</f>
        <v/>
      </c>
      <c r="M17" s="23">
        <f>IF(OR(J17="",J16=""),"",J17/J16-1)</f>
        <v/>
      </c>
      <c r="N17" s="23">
        <f>IF(OR(K17="",K16=""),"",K17/K16-1)</f>
        <v/>
      </c>
      <c r="O17" s="23">
        <f>IF(OR(L17="",L16=""),"",L17/L16-1)</f>
        <v/>
      </c>
      <c r="P17" s="23">
        <f>IF(L17="","",J17/L17)</f>
        <v/>
      </c>
      <c r="Q17" s="23">
        <f>IF(L17="","",K17/L17)</f>
        <v/>
      </c>
      <c r="R17" s="24">
        <f>IF(MAX(SUMIFS('Year NSE Equity Options'!$J:$J,'Year NSE Equity Options'!$A:$A,$A17),SUMIFS('Monthly NSE Equity Options'!$L:$L,'Monthly NSE Equity Options'!$B:$B,$A17))=0,"",MAX(SUMIFS('Year NSE Equity Options'!$J:$J,'Year NSE Equity Options'!$A:$A,$A17),SUMIFS('Monthly NSE Equity Options'!$L:$L,'Monthly NSE Equity Options'!$B:$B,$A17)))</f>
        <v/>
      </c>
      <c r="S17" s="9">
        <f>IF(SUMIFS('Year BSE Equity Options'!$J:$J,'Year BSE Equity Options'!$A:$A,$A17)=0,"",SUMIFS('Year BSE Equity Options'!$J:$J,'Year BSE Equity Options'!$A:$A,$A17))</f>
        <v/>
      </c>
      <c r="T17" s="9">
        <f>IF(OR(R17="",S17=""),"",R17+S17)</f>
        <v/>
      </c>
      <c r="U17" s="26">
        <f>IF(OR(R17="",R16=""),"",R17/R16-1)</f>
        <v/>
      </c>
      <c r="V17" s="26">
        <f>IF(OR(S17="",S16=""),"",S17/S16-1)</f>
        <v/>
      </c>
      <c r="W17" s="26">
        <f>IF(OR(T17="",T16=""),"",T17/T16-1)</f>
        <v/>
      </c>
      <c r="X17" s="26">
        <f>IF(T17="","",R17/T17)</f>
        <v/>
      </c>
      <c r="Y17" s="26">
        <f>IF(T17="","",S17/T17)</f>
        <v/>
      </c>
    </row>
    <row r="18">
      <c r="A18" s="5" t="inlineStr">
        <is>
          <t>2019-2020</t>
        </is>
      </c>
      <c r="B18" s="18">
        <f>IF(MAX(SUMIFS('Year NSE Equity Options'!$H:$H,'Year NSE Equity Options'!$A:$A,$A18),SUMIFS('Monthly NSE Equity Options'!$J:$J,'Monthly NSE Equity Options'!$B:$B,$A18))=0,"",MAX(SUMIFS('Year NSE Equity Options'!$H:$H,'Year NSE Equity Options'!$A:$A,$A18),SUMIFS('Monthly NSE Equity Options'!$J:$J,'Monthly NSE Equity Options'!$B:$B,$A18)))</f>
        <v/>
      </c>
      <c r="C18" s="7">
        <f>IF(SUMIFS('Year BSE Equity Options'!$H:$H,'Year BSE Equity Options'!$A:$A,$A18)=0,"",SUMIFS('Year BSE Equity Options'!$H:$H,'Year BSE Equity Options'!$A:$A,$A18))</f>
        <v/>
      </c>
      <c r="D18" s="7">
        <f>IF(OR(B18="",C18=""),"",B18+C18)</f>
        <v/>
      </c>
      <c r="E18" s="20">
        <f>IF(OR(B18="",B17=""),"",B18/B17-1)</f>
        <v/>
      </c>
      <c r="F18" s="20">
        <f>IF(OR(C18="",C17=""),"",C18/C17-1)</f>
        <v/>
      </c>
      <c r="G18" s="20">
        <f>IF(OR(D18="",D17=""),"",D18/D17-1)</f>
        <v/>
      </c>
      <c r="H18" s="20">
        <f>IF(D18="","",B18/D18)</f>
        <v/>
      </c>
      <c r="I18" s="20">
        <f>IF(D18="","",C18/D18)</f>
        <v/>
      </c>
      <c r="J18" s="21">
        <f>IF(MAX(SUMIFS('Year NSE Equity Options'!$I:$I,'Year NSE Equity Options'!$A:$A,$A18),SUMIFS('Monthly NSE Equity Options'!$K:$K,'Monthly NSE Equity Options'!$B:$B,$A18))=0,"",MAX(SUMIFS('Year NSE Equity Options'!$I:$I,'Year NSE Equity Options'!$A:$A,$A18),SUMIFS('Monthly NSE Equity Options'!$K:$K,'Monthly NSE Equity Options'!$B:$B,$A18)))</f>
        <v/>
      </c>
      <c r="K18" s="8">
        <f>IF(SUMIFS('Year BSE Equity Options'!$I:$I,'Year BSE Equity Options'!$A:$A,$A18)=0,"",SUMIFS('Year BSE Equity Options'!$I:$I,'Year BSE Equity Options'!$A:$A,$A18))</f>
        <v/>
      </c>
      <c r="L18" s="8">
        <f>IF(OR(J18="",K18=""),"",J18+K18)</f>
        <v/>
      </c>
      <c r="M18" s="23">
        <f>IF(OR(J18="",J17=""),"",J18/J17-1)</f>
        <v/>
      </c>
      <c r="N18" s="23">
        <f>IF(OR(K18="",K17=""),"",K18/K17-1)</f>
        <v/>
      </c>
      <c r="O18" s="23">
        <f>IF(OR(L18="",L17=""),"",L18/L17-1)</f>
        <v/>
      </c>
      <c r="P18" s="23">
        <f>IF(L18="","",J18/L18)</f>
        <v/>
      </c>
      <c r="Q18" s="23">
        <f>IF(L18="","",K18/L18)</f>
        <v/>
      </c>
      <c r="R18" s="24">
        <f>IF(MAX(SUMIFS('Year NSE Equity Options'!$J:$J,'Year NSE Equity Options'!$A:$A,$A18),SUMIFS('Monthly NSE Equity Options'!$L:$L,'Monthly NSE Equity Options'!$B:$B,$A18))=0,"",MAX(SUMIFS('Year NSE Equity Options'!$J:$J,'Year NSE Equity Options'!$A:$A,$A18),SUMIFS('Monthly NSE Equity Options'!$L:$L,'Monthly NSE Equity Options'!$B:$B,$A18)))</f>
        <v/>
      </c>
      <c r="S18" s="9">
        <f>IF(SUMIFS('Year BSE Equity Options'!$J:$J,'Year BSE Equity Options'!$A:$A,$A18)=0,"",SUMIFS('Year BSE Equity Options'!$J:$J,'Year BSE Equity Options'!$A:$A,$A18))</f>
        <v/>
      </c>
      <c r="T18" s="9">
        <f>IF(OR(R18="",S18=""),"",R18+S18)</f>
        <v/>
      </c>
      <c r="U18" s="26">
        <f>IF(OR(R18="",R17=""),"",R18/R17-1)</f>
        <v/>
      </c>
      <c r="V18" s="26">
        <f>IF(OR(S18="",S17=""),"",S18/S17-1)</f>
        <v/>
      </c>
      <c r="W18" s="26">
        <f>IF(OR(T18="",T17=""),"",T18/T17-1)</f>
        <v/>
      </c>
      <c r="X18" s="26">
        <f>IF(T18="","",R18/T18)</f>
        <v/>
      </c>
      <c r="Y18" s="26">
        <f>IF(T18="","",S18/T18)</f>
        <v/>
      </c>
    </row>
    <row r="19">
      <c r="A19" s="5" t="inlineStr">
        <is>
          <t>2020-2021</t>
        </is>
      </c>
      <c r="B19" s="18">
        <f>IF(MAX(SUMIFS('Year NSE Equity Options'!$H:$H,'Year NSE Equity Options'!$A:$A,$A19),SUMIFS('Monthly NSE Equity Options'!$J:$J,'Monthly NSE Equity Options'!$B:$B,$A19))=0,"",MAX(SUMIFS('Year NSE Equity Options'!$H:$H,'Year NSE Equity Options'!$A:$A,$A19),SUMIFS('Monthly NSE Equity Options'!$J:$J,'Monthly NSE Equity Options'!$B:$B,$A19)))</f>
        <v/>
      </c>
      <c r="C19" s="7">
        <f>IF(SUMIFS('Year BSE Equity Options'!$H:$H,'Year BSE Equity Options'!$A:$A,$A19)=0,"",SUMIFS('Year BSE Equity Options'!$H:$H,'Year BSE Equity Options'!$A:$A,$A19))</f>
        <v/>
      </c>
      <c r="D19" s="7">
        <f>IF(OR(B19="",C19=""),"",B19+C19)</f>
        <v/>
      </c>
      <c r="E19" s="20">
        <f>IF(OR(B19="",B18=""),"",B19/B18-1)</f>
        <v/>
      </c>
      <c r="F19" s="20">
        <f>IF(OR(C19="",C18=""),"",C19/C18-1)</f>
        <v/>
      </c>
      <c r="G19" s="20">
        <f>IF(OR(D19="",D18=""),"",D19/D18-1)</f>
        <v/>
      </c>
      <c r="H19" s="20">
        <f>IF(D19="","",B19/D19)</f>
        <v/>
      </c>
      <c r="I19" s="20">
        <f>IF(D19="","",C19/D19)</f>
        <v/>
      </c>
      <c r="J19" s="21">
        <f>IF(MAX(SUMIFS('Year NSE Equity Options'!$I:$I,'Year NSE Equity Options'!$A:$A,$A19),SUMIFS('Monthly NSE Equity Options'!$K:$K,'Monthly NSE Equity Options'!$B:$B,$A19))=0,"",MAX(SUMIFS('Year NSE Equity Options'!$I:$I,'Year NSE Equity Options'!$A:$A,$A19),SUMIFS('Monthly NSE Equity Options'!$K:$K,'Monthly NSE Equity Options'!$B:$B,$A19)))</f>
        <v/>
      </c>
      <c r="K19" s="8">
        <f>IF(SUMIFS('Year BSE Equity Options'!$I:$I,'Year BSE Equity Options'!$A:$A,$A19)=0,"",SUMIFS('Year BSE Equity Options'!$I:$I,'Year BSE Equity Options'!$A:$A,$A19))</f>
        <v/>
      </c>
      <c r="L19" s="8">
        <f>IF(OR(J19="",K19=""),"",J19+K19)</f>
        <v/>
      </c>
      <c r="M19" s="23">
        <f>IF(OR(J19="",J18=""),"",J19/J18-1)</f>
        <v/>
      </c>
      <c r="N19" s="23">
        <f>IF(OR(K19="",K18=""),"",K19/K18-1)</f>
        <v/>
      </c>
      <c r="O19" s="23">
        <f>IF(OR(L19="",L18=""),"",L19/L18-1)</f>
        <v/>
      </c>
      <c r="P19" s="23">
        <f>IF(L19="","",J19/L19)</f>
        <v/>
      </c>
      <c r="Q19" s="23">
        <f>IF(L19="","",K19/L19)</f>
        <v/>
      </c>
      <c r="R19" s="24">
        <f>IF(MAX(SUMIFS('Year NSE Equity Options'!$J:$J,'Year NSE Equity Options'!$A:$A,$A19),SUMIFS('Monthly NSE Equity Options'!$L:$L,'Monthly NSE Equity Options'!$B:$B,$A19))=0,"",MAX(SUMIFS('Year NSE Equity Options'!$J:$J,'Year NSE Equity Options'!$A:$A,$A19),SUMIFS('Monthly NSE Equity Options'!$L:$L,'Monthly NSE Equity Options'!$B:$B,$A19)))</f>
        <v/>
      </c>
      <c r="S19" s="9">
        <f>IF(SUMIFS('Year BSE Equity Options'!$J:$J,'Year BSE Equity Options'!$A:$A,$A19)=0,"",SUMIFS('Year BSE Equity Options'!$J:$J,'Year BSE Equity Options'!$A:$A,$A19))</f>
        <v/>
      </c>
      <c r="T19" s="9">
        <f>IF(OR(R19="",S19=""),"",R19+S19)</f>
        <v/>
      </c>
      <c r="U19" s="26">
        <f>IF(OR(R19="",R18=""),"",R19/R18-1)</f>
        <v/>
      </c>
      <c r="V19" s="26">
        <f>IF(OR(S19="",S18=""),"",S19/S18-1)</f>
        <v/>
      </c>
      <c r="W19" s="26">
        <f>IF(OR(T19="",T18=""),"",T19/T18-1)</f>
        <v/>
      </c>
      <c r="X19" s="26">
        <f>IF(T19="","",R19/T19)</f>
        <v/>
      </c>
      <c r="Y19" s="26">
        <f>IF(T19="","",S19/T19)</f>
        <v/>
      </c>
    </row>
    <row r="20">
      <c r="A20" s="5" t="inlineStr">
        <is>
          <t>2021-2022</t>
        </is>
      </c>
      <c r="B20" s="18">
        <f>IF(MAX(SUMIFS('Year NSE Equity Options'!$H:$H,'Year NSE Equity Options'!$A:$A,$A20),SUMIFS('Monthly NSE Equity Options'!$J:$J,'Monthly NSE Equity Options'!$B:$B,$A20))=0,"",MAX(SUMIFS('Year NSE Equity Options'!$H:$H,'Year NSE Equity Options'!$A:$A,$A20),SUMIFS('Monthly NSE Equity Options'!$J:$J,'Monthly NSE Equity Options'!$B:$B,$A20)))</f>
        <v/>
      </c>
      <c r="C20" s="7">
        <f>IF(SUMIFS('Year BSE Equity Options'!$H:$H,'Year BSE Equity Options'!$A:$A,$A20)=0,"",SUMIFS('Year BSE Equity Options'!$H:$H,'Year BSE Equity Options'!$A:$A,$A20))</f>
        <v/>
      </c>
      <c r="D20" s="7">
        <f>IF(OR(B20="",C20=""),"",B20+C20)</f>
        <v/>
      </c>
      <c r="E20" s="20">
        <f>IF(OR(B20="",B19=""),"",B20/B19-1)</f>
        <v/>
      </c>
      <c r="F20" s="20">
        <f>IF(OR(C20="",C19=""),"",C20/C19-1)</f>
        <v/>
      </c>
      <c r="G20" s="20">
        <f>IF(OR(D20="",D19=""),"",D20/D19-1)</f>
        <v/>
      </c>
      <c r="H20" s="20">
        <f>IF(D20="","",B20/D20)</f>
        <v/>
      </c>
      <c r="I20" s="20">
        <f>IF(D20="","",C20/D20)</f>
        <v/>
      </c>
      <c r="J20" s="21">
        <f>IF(MAX(SUMIFS('Year NSE Equity Options'!$I:$I,'Year NSE Equity Options'!$A:$A,$A20),SUMIFS('Monthly NSE Equity Options'!$K:$K,'Monthly NSE Equity Options'!$B:$B,$A20))=0,"",MAX(SUMIFS('Year NSE Equity Options'!$I:$I,'Year NSE Equity Options'!$A:$A,$A20),SUMIFS('Monthly NSE Equity Options'!$K:$K,'Monthly NSE Equity Options'!$B:$B,$A20)))</f>
        <v/>
      </c>
      <c r="K20" s="8">
        <f>IF(SUMIFS('Year BSE Equity Options'!$I:$I,'Year BSE Equity Options'!$A:$A,$A20)=0,"",SUMIFS('Year BSE Equity Options'!$I:$I,'Year BSE Equity Options'!$A:$A,$A20))</f>
        <v/>
      </c>
      <c r="L20" s="8">
        <f>IF(OR(J20="",K20=""),"",J20+K20)</f>
        <v/>
      </c>
      <c r="M20" s="23">
        <f>IF(OR(J20="",J19=""),"",J20/J19-1)</f>
        <v/>
      </c>
      <c r="N20" s="23">
        <f>IF(OR(K20="",K19=""),"",K20/K19-1)</f>
        <v/>
      </c>
      <c r="O20" s="23">
        <f>IF(OR(L20="",L19=""),"",L20/L19-1)</f>
        <v/>
      </c>
      <c r="P20" s="23">
        <f>IF(L20="","",J20/L20)</f>
        <v/>
      </c>
      <c r="Q20" s="23">
        <f>IF(L20="","",K20/L20)</f>
        <v/>
      </c>
      <c r="R20" s="24">
        <f>IF(MAX(SUMIFS('Year NSE Equity Options'!$J:$J,'Year NSE Equity Options'!$A:$A,$A20),SUMIFS('Monthly NSE Equity Options'!$L:$L,'Monthly NSE Equity Options'!$B:$B,$A20))=0,"",MAX(SUMIFS('Year NSE Equity Options'!$J:$J,'Year NSE Equity Options'!$A:$A,$A20),SUMIFS('Monthly NSE Equity Options'!$L:$L,'Monthly NSE Equity Options'!$B:$B,$A20)))</f>
        <v/>
      </c>
      <c r="S20" s="9">
        <f>IF(SUMIFS('Year BSE Equity Options'!$J:$J,'Year BSE Equity Options'!$A:$A,$A20)=0,"",SUMIFS('Year BSE Equity Options'!$J:$J,'Year BSE Equity Options'!$A:$A,$A20))</f>
        <v/>
      </c>
      <c r="T20" s="9">
        <f>IF(OR(R20="",S20=""),"",R20+S20)</f>
        <v/>
      </c>
      <c r="U20" s="26">
        <f>IF(OR(R20="",R19=""),"",R20/R19-1)</f>
        <v/>
      </c>
      <c r="V20" s="26">
        <f>IF(OR(S20="",S19=""),"",S20/S19-1)</f>
        <v/>
      </c>
      <c r="W20" s="26">
        <f>IF(OR(T20="",T19=""),"",T20/T19-1)</f>
        <v/>
      </c>
      <c r="X20" s="26">
        <f>IF(T20="","",R20/T20)</f>
        <v/>
      </c>
      <c r="Y20" s="26">
        <f>IF(T20="","",S20/T20)</f>
        <v/>
      </c>
    </row>
    <row r="21">
      <c r="A21" s="5" t="inlineStr">
        <is>
          <t>2022-2023</t>
        </is>
      </c>
      <c r="B21" s="18">
        <f>IF(MAX(SUMIFS('Year NSE Equity Options'!$H:$H,'Year NSE Equity Options'!$A:$A,$A21),SUMIFS('Monthly NSE Equity Options'!$J:$J,'Monthly NSE Equity Options'!$B:$B,$A21))=0,"",MAX(SUMIFS('Year NSE Equity Options'!$H:$H,'Year NSE Equity Options'!$A:$A,$A21),SUMIFS('Monthly NSE Equity Options'!$J:$J,'Monthly NSE Equity Options'!$B:$B,$A21)))</f>
        <v/>
      </c>
      <c r="C21" s="7">
        <f>IF(SUMIFS('Year BSE Equity Options'!$H:$H,'Year BSE Equity Options'!$A:$A,$A21)=0,"",SUMIFS('Year BSE Equity Options'!$H:$H,'Year BSE Equity Options'!$A:$A,$A21))</f>
        <v/>
      </c>
      <c r="D21" s="7">
        <f>IF(OR(B21="",C21=""),"",B21+C21)</f>
        <v/>
      </c>
      <c r="E21" s="20">
        <f>IF(OR(B21="",B20=""),"",B21/B20-1)</f>
        <v/>
      </c>
      <c r="F21" s="20">
        <f>IF(OR(C21="",C20=""),"",C21/C20-1)</f>
        <v/>
      </c>
      <c r="G21" s="20">
        <f>IF(OR(D21="",D20=""),"",D21/D20-1)</f>
        <v/>
      </c>
      <c r="H21" s="20">
        <f>IF(D21="","",B21/D21)</f>
        <v/>
      </c>
      <c r="I21" s="20">
        <f>IF(D21="","",C21/D21)</f>
        <v/>
      </c>
      <c r="J21" s="21">
        <f>IF(MAX(SUMIFS('Year NSE Equity Options'!$I:$I,'Year NSE Equity Options'!$A:$A,$A21),SUMIFS('Monthly NSE Equity Options'!$K:$K,'Monthly NSE Equity Options'!$B:$B,$A21))=0,"",MAX(SUMIFS('Year NSE Equity Options'!$I:$I,'Year NSE Equity Options'!$A:$A,$A21),SUMIFS('Monthly NSE Equity Options'!$K:$K,'Monthly NSE Equity Options'!$B:$B,$A21)))</f>
        <v/>
      </c>
      <c r="K21" s="8">
        <f>IF(SUMIFS('Year BSE Equity Options'!$I:$I,'Year BSE Equity Options'!$A:$A,$A21)=0,"",SUMIFS('Year BSE Equity Options'!$I:$I,'Year BSE Equity Options'!$A:$A,$A21))</f>
        <v/>
      </c>
      <c r="L21" s="8">
        <f>IF(OR(J21="",K21=""),"",J21+K21)</f>
        <v/>
      </c>
      <c r="M21" s="23">
        <f>IF(OR(J21="",J20=""),"",J21/J20-1)</f>
        <v/>
      </c>
      <c r="N21" s="23">
        <f>IF(OR(K21="",K20=""),"",K21/K20-1)</f>
        <v/>
      </c>
      <c r="O21" s="23">
        <f>IF(OR(L21="",L20=""),"",L21/L20-1)</f>
        <v/>
      </c>
      <c r="P21" s="23">
        <f>IF(L21="","",J21/L21)</f>
        <v/>
      </c>
      <c r="Q21" s="23">
        <f>IF(L21="","",K21/L21)</f>
        <v/>
      </c>
      <c r="R21" s="24">
        <f>IF(MAX(SUMIFS('Year NSE Equity Options'!$J:$J,'Year NSE Equity Options'!$A:$A,$A21),SUMIFS('Monthly NSE Equity Options'!$L:$L,'Monthly NSE Equity Options'!$B:$B,$A21))=0,"",MAX(SUMIFS('Year NSE Equity Options'!$J:$J,'Year NSE Equity Options'!$A:$A,$A21),SUMIFS('Monthly NSE Equity Options'!$L:$L,'Monthly NSE Equity Options'!$B:$B,$A21)))</f>
        <v/>
      </c>
      <c r="S21" s="9">
        <f>IF(SUMIFS('Year BSE Equity Options'!$J:$J,'Year BSE Equity Options'!$A:$A,$A21)=0,"",SUMIFS('Year BSE Equity Options'!$J:$J,'Year BSE Equity Options'!$A:$A,$A21))</f>
        <v/>
      </c>
      <c r="T21" s="9">
        <f>IF(OR(R21="",S21=""),"",R21+S21)</f>
        <v/>
      </c>
      <c r="U21" s="26">
        <f>IF(OR(R21="",R20=""),"",R21/R20-1)</f>
        <v/>
      </c>
      <c r="V21" s="26">
        <f>IF(OR(S21="",S20=""),"",S21/S20-1)</f>
        <v/>
      </c>
      <c r="W21" s="26">
        <f>IF(OR(T21="",T20=""),"",T21/T20-1)</f>
        <v/>
      </c>
      <c r="X21" s="26">
        <f>IF(T21="","",R21/T21)</f>
        <v/>
      </c>
      <c r="Y21" s="26">
        <f>IF(T21="","",S21/T21)</f>
        <v/>
      </c>
    </row>
    <row r="22">
      <c r="A22" s="5" t="inlineStr">
        <is>
          <t>2023-2024</t>
        </is>
      </c>
      <c r="B22" s="18">
        <f>IF(MAX(SUMIFS('Year NSE Equity Options'!$H:$H,'Year NSE Equity Options'!$A:$A,$A22),SUMIFS('Monthly NSE Equity Options'!$J:$J,'Monthly NSE Equity Options'!$B:$B,$A22))=0,"",MAX(SUMIFS('Year NSE Equity Options'!$H:$H,'Year NSE Equity Options'!$A:$A,$A22),SUMIFS('Monthly NSE Equity Options'!$J:$J,'Monthly NSE Equity Options'!$B:$B,$A22)))</f>
        <v/>
      </c>
      <c r="C22" s="7">
        <f>IF(SUMIFS('Year BSE Equity Options'!$H:$H,'Year BSE Equity Options'!$A:$A,$A22)=0,"",SUMIFS('Year BSE Equity Options'!$H:$H,'Year BSE Equity Options'!$A:$A,$A22))</f>
        <v/>
      </c>
      <c r="D22" s="7">
        <f>IF(OR(B22="",C22=""),"",B22+C22)</f>
        <v/>
      </c>
      <c r="E22" s="20">
        <f>IF(OR(B22="",B21=""),"",B22/B21-1)</f>
        <v/>
      </c>
      <c r="F22" s="20">
        <f>IF(OR(C22="",C21=""),"",C22/C21-1)</f>
        <v/>
      </c>
      <c r="G22" s="20">
        <f>IF(OR(D22="",D21=""),"",D22/D21-1)</f>
        <v/>
      </c>
      <c r="H22" s="20">
        <f>IF(D22="","",B22/D22)</f>
        <v/>
      </c>
      <c r="I22" s="20">
        <f>IF(D22="","",C22/D22)</f>
        <v/>
      </c>
      <c r="J22" s="21">
        <f>IF(MAX(SUMIFS('Year NSE Equity Options'!$I:$I,'Year NSE Equity Options'!$A:$A,$A22),SUMIFS('Monthly NSE Equity Options'!$K:$K,'Monthly NSE Equity Options'!$B:$B,$A22))=0,"",MAX(SUMIFS('Year NSE Equity Options'!$I:$I,'Year NSE Equity Options'!$A:$A,$A22),SUMIFS('Monthly NSE Equity Options'!$K:$K,'Monthly NSE Equity Options'!$B:$B,$A22)))</f>
        <v/>
      </c>
      <c r="K22" s="8">
        <f>IF(SUMIFS('Year BSE Equity Options'!$I:$I,'Year BSE Equity Options'!$A:$A,$A22)=0,"",SUMIFS('Year BSE Equity Options'!$I:$I,'Year BSE Equity Options'!$A:$A,$A22))</f>
        <v/>
      </c>
      <c r="L22" s="8">
        <f>IF(OR(J22="",K22=""),"",J22+K22)</f>
        <v/>
      </c>
      <c r="M22" s="23">
        <f>IF(OR(J22="",J21=""),"",J22/J21-1)</f>
        <v/>
      </c>
      <c r="N22" s="23">
        <f>IF(OR(K22="",K21=""),"",K22/K21-1)</f>
        <v/>
      </c>
      <c r="O22" s="23">
        <f>IF(OR(L22="",L21=""),"",L22/L21-1)</f>
        <v/>
      </c>
      <c r="P22" s="23">
        <f>IF(L22="","",J22/L22)</f>
        <v/>
      </c>
      <c r="Q22" s="23">
        <f>IF(L22="","",K22/L22)</f>
        <v/>
      </c>
      <c r="R22" s="24">
        <f>IF(MAX(SUMIFS('Year NSE Equity Options'!$J:$J,'Year NSE Equity Options'!$A:$A,$A22),SUMIFS('Monthly NSE Equity Options'!$L:$L,'Monthly NSE Equity Options'!$B:$B,$A22))=0,"",MAX(SUMIFS('Year NSE Equity Options'!$J:$J,'Year NSE Equity Options'!$A:$A,$A22),SUMIFS('Monthly NSE Equity Options'!$L:$L,'Monthly NSE Equity Options'!$B:$B,$A22)))</f>
        <v/>
      </c>
      <c r="S22" s="9">
        <f>IF(SUMIFS('Year BSE Equity Options'!$J:$J,'Year BSE Equity Options'!$A:$A,$A22)=0,"",SUMIFS('Year BSE Equity Options'!$J:$J,'Year BSE Equity Options'!$A:$A,$A22))</f>
        <v/>
      </c>
      <c r="T22" s="9">
        <f>IF(OR(R22="",S22=""),"",R22+S22)</f>
        <v/>
      </c>
      <c r="U22" s="26">
        <f>IF(OR(R22="",R21=""),"",R22/R21-1)</f>
        <v/>
      </c>
      <c r="V22" s="26">
        <f>IF(OR(S22="",S21=""),"",S22/S21-1)</f>
        <v/>
      </c>
      <c r="W22" s="26">
        <f>IF(OR(T22="",T21=""),"",T22/T21-1)</f>
        <v/>
      </c>
      <c r="X22" s="26">
        <f>IF(T22="","",R22/T22)</f>
        <v/>
      </c>
      <c r="Y22" s="26">
        <f>IF(T22="","",S22/T22)</f>
        <v/>
      </c>
    </row>
    <row r="23">
      <c r="A23" s="5" t="inlineStr">
        <is>
          <t>2024-2025</t>
        </is>
      </c>
      <c r="B23" s="18">
        <f>IF(MAX(SUMIFS('Year NSE Equity Options'!$H:$H,'Year NSE Equity Options'!$A:$A,$A23),SUMIFS('Monthly NSE Equity Options'!$J:$J,'Monthly NSE Equity Options'!$B:$B,$A23))=0,"",MAX(SUMIFS('Year NSE Equity Options'!$H:$H,'Year NSE Equity Options'!$A:$A,$A23),SUMIFS('Monthly NSE Equity Options'!$J:$J,'Monthly NSE Equity Options'!$B:$B,$A23)))</f>
        <v/>
      </c>
      <c r="C23" s="7">
        <f>IF(SUMIFS('Year BSE Equity Options'!$H:$H,'Year BSE Equity Options'!$A:$A,$A23)=0,"",SUMIFS('Year BSE Equity Options'!$H:$H,'Year BSE Equity Options'!$A:$A,$A23))</f>
        <v/>
      </c>
      <c r="D23" s="7">
        <f>IF(OR(B23="",C23=""),"",B23+C23)</f>
        <v/>
      </c>
      <c r="E23" s="20">
        <f>IF(OR(B23="",B22=""),"",B23/B22-1)</f>
        <v/>
      </c>
      <c r="F23" s="20">
        <f>IF(OR(C23="",C22=""),"",C23/C22-1)</f>
        <v/>
      </c>
      <c r="G23" s="20">
        <f>IF(OR(D23="",D22=""),"",D23/D22-1)</f>
        <v/>
      </c>
      <c r="H23" s="20">
        <f>IF(D23="","",B23/D23)</f>
        <v/>
      </c>
      <c r="I23" s="20">
        <f>IF(D23="","",C23/D23)</f>
        <v/>
      </c>
      <c r="J23" s="21">
        <f>IF(MAX(SUMIFS('Year NSE Equity Options'!$I:$I,'Year NSE Equity Options'!$A:$A,$A23),SUMIFS('Monthly NSE Equity Options'!$K:$K,'Monthly NSE Equity Options'!$B:$B,$A23))=0,"",MAX(SUMIFS('Year NSE Equity Options'!$I:$I,'Year NSE Equity Options'!$A:$A,$A23),SUMIFS('Monthly NSE Equity Options'!$K:$K,'Monthly NSE Equity Options'!$B:$B,$A23)))</f>
        <v/>
      </c>
      <c r="K23" s="8">
        <f>IF(SUMIFS('Year BSE Equity Options'!$I:$I,'Year BSE Equity Options'!$A:$A,$A23)=0,"",SUMIFS('Year BSE Equity Options'!$I:$I,'Year BSE Equity Options'!$A:$A,$A23))</f>
        <v/>
      </c>
      <c r="L23" s="8">
        <f>IF(OR(J23="",K23=""),"",J23+K23)</f>
        <v/>
      </c>
      <c r="M23" s="23">
        <f>IF(OR(J23="",J22=""),"",J23/J22-1)</f>
        <v/>
      </c>
      <c r="N23" s="23">
        <f>IF(OR(K23="",K22=""),"",K23/K22-1)</f>
        <v/>
      </c>
      <c r="O23" s="23">
        <f>IF(OR(L23="",L22=""),"",L23/L22-1)</f>
        <v/>
      </c>
      <c r="P23" s="23">
        <f>IF(L23="","",J23/L23)</f>
        <v/>
      </c>
      <c r="Q23" s="23">
        <f>IF(L23="","",K23/L23)</f>
        <v/>
      </c>
      <c r="R23" s="24">
        <f>IF(MAX(SUMIFS('Year NSE Equity Options'!$J:$J,'Year NSE Equity Options'!$A:$A,$A23),SUMIFS('Monthly NSE Equity Options'!$L:$L,'Monthly NSE Equity Options'!$B:$B,$A23))=0,"",MAX(SUMIFS('Year NSE Equity Options'!$J:$J,'Year NSE Equity Options'!$A:$A,$A23),SUMIFS('Monthly NSE Equity Options'!$L:$L,'Monthly NSE Equity Options'!$B:$B,$A23)))</f>
        <v/>
      </c>
      <c r="S23" s="9">
        <f>IF(SUMIFS('Year BSE Equity Options'!$J:$J,'Year BSE Equity Options'!$A:$A,$A23)=0,"",SUMIFS('Year BSE Equity Options'!$J:$J,'Year BSE Equity Options'!$A:$A,$A23))</f>
        <v/>
      </c>
      <c r="T23" s="9">
        <f>IF(OR(R23="",S23=""),"",R23+S23)</f>
        <v/>
      </c>
      <c r="U23" s="26">
        <f>IF(OR(R23="",R22=""),"",R23/R22-1)</f>
        <v/>
      </c>
      <c r="V23" s="26">
        <f>IF(OR(S23="",S22=""),"",S23/S22-1)</f>
        <v/>
      </c>
      <c r="W23" s="26">
        <f>IF(OR(T23="",T22=""),"",T23/T22-1)</f>
        <v/>
      </c>
      <c r="X23" s="26">
        <f>IF(T23="","",R23/T23)</f>
        <v/>
      </c>
      <c r="Y23" s="26">
        <f>IF(T23="","",S23/T23)</f>
        <v/>
      </c>
    </row>
    <row r="24">
      <c r="A24" s="5" t="inlineStr">
        <is>
          <t>2025-2026</t>
        </is>
      </c>
      <c r="B24" s="18">
        <f>IF(MAX(SUMIFS('Year NSE Equity Options'!$H:$H,'Year NSE Equity Options'!$A:$A,$A24),SUMIFS('Monthly NSE Equity Options'!$J:$J,'Monthly NSE Equity Options'!$B:$B,$A24))=0,"",MAX(SUMIFS('Year NSE Equity Options'!$H:$H,'Year NSE Equity Options'!$A:$A,$A24),SUMIFS('Monthly NSE Equity Options'!$J:$J,'Monthly NSE Equity Options'!$B:$B,$A24)))</f>
        <v/>
      </c>
      <c r="C24" s="7">
        <f>IF(SUMIFS('Year BSE Equity Options'!$H:$H,'Year BSE Equity Options'!$A:$A,$A24)=0,"",SUMIFS('Year BSE Equity Options'!$H:$H,'Year BSE Equity Options'!$A:$A,$A24))</f>
        <v/>
      </c>
      <c r="D24" s="7">
        <f>IF(OR(B24="",C24=""),"",B24+C24)</f>
        <v/>
      </c>
      <c r="E24" s="20">
        <f>IF(OR(B24="",B23=""),"",B24/B23-1)</f>
        <v/>
      </c>
      <c r="F24" s="20">
        <f>IF(OR(C24="",C23=""),"",C24/C23-1)</f>
        <v/>
      </c>
      <c r="G24" s="20">
        <f>IF(OR(D24="",D23=""),"",D24/D23-1)</f>
        <v/>
      </c>
      <c r="H24" s="20">
        <f>IF(D24="","",B24/D24)</f>
        <v/>
      </c>
      <c r="I24" s="20">
        <f>IF(D24="","",C24/D24)</f>
        <v/>
      </c>
      <c r="J24" s="21">
        <f>IF(MAX(SUMIFS('Year NSE Equity Options'!$I:$I,'Year NSE Equity Options'!$A:$A,$A24),SUMIFS('Monthly NSE Equity Options'!$K:$K,'Monthly NSE Equity Options'!$B:$B,$A24))=0,"",MAX(SUMIFS('Year NSE Equity Options'!$I:$I,'Year NSE Equity Options'!$A:$A,$A24),SUMIFS('Monthly NSE Equity Options'!$K:$K,'Monthly NSE Equity Options'!$B:$B,$A24)))</f>
        <v/>
      </c>
      <c r="K24" s="8">
        <f>IF(SUMIFS('Year BSE Equity Options'!$I:$I,'Year BSE Equity Options'!$A:$A,$A24)=0,"",SUMIFS('Year BSE Equity Options'!$I:$I,'Year BSE Equity Options'!$A:$A,$A24))</f>
        <v/>
      </c>
      <c r="L24" s="8">
        <f>IF(OR(J24="",K24=""),"",J24+K24)</f>
        <v/>
      </c>
      <c r="M24" s="23">
        <f>IF(OR(J24="",J23=""),"",J24/J23-1)</f>
        <v/>
      </c>
      <c r="N24" s="23">
        <f>IF(OR(K24="",K23=""),"",K24/K23-1)</f>
        <v/>
      </c>
      <c r="O24" s="23">
        <f>IF(OR(L24="",L23=""),"",L24/L23-1)</f>
        <v/>
      </c>
      <c r="P24" s="23">
        <f>IF(L24="","",J24/L24)</f>
        <v/>
      </c>
      <c r="Q24" s="23">
        <f>IF(L24="","",K24/L24)</f>
        <v/>
      </c>
      <c r="R24" s="24">
        <f>IF(MAX(SUMIFS('Year NSE Equity Options'!$J:$J,'Year NSE Equity Options'!$A:$A,$A24),SUMIFS('Monthly NSE Equity Options'!$L:$L,'Monthly NSE Equity Options'!$B:$B,$A24))=0,"",MAX(SUMIFS('Year NSE Equity Options'!$J:$J,'Year NSE Equity Options'!$A:$A,$A24),SUMIFS('Monthly NSE Equity Options'!$L:$L,'Monthly NSE Equity Options'!$B:$B,$A24)))</f>
        <v/>
      </c>
      <c r="S24" s="9">
        <f>IF(SUMIFS('Year BSE Equity Options'!$J:$J,'Year BSE Equity Options'!$A:$A,$A24)=0,"",SUMIFS('Year BSE Equity Options'!$J:$J,'Year BSE Equity Options'!$A:$A,$A24))</f>
        <v/>
      </c>
      <c r="T24" s="9">
        <f>IF(OR(R24="",S24=""),"",R24+S24)</f>
        <v/>
      </c>
      <c r="U24" s="26">
        <f>IF(OR(R24="",R23=""),"",R24/R23-1)</f>
        <v/>
      </c>
      <c r="V24" s="26">
        <f>IF(OR(S24="",S23=""),"",S24/S23-1)</f>
        <v/>
      </c>
      <c r="W24" s="26">
        <f>IF(OR(T24="",T23=""),"",T24/T23-1)</f>
        <v/>
      </c>
      <c r="X24" s="26">
        <f>IF(T24="","",R24/T24)</f>
        <v/>
      </c>
      <c r="Y24" s="26">
        <f>IF(T24="","",S24/T24)</f>
        <v/>
      </c>
    </row>
    <row r="25">
      <c r="A25" s="5" t="inlineStr">
        <is>
          <t>2026-2027</t>
        </is>
      </c>
      <c r="B25" s="18">
        <f>IF(MAX(SUMIFS('Year NSE Equity Options'!$H:$H,'Year NSE Equity Options'!$A:$A,$A25),SUMIFS('Monthly NSE Equity Options'!$J:$J,'Monthly NSE Equity Options'!$B:$B,$A25))=0,"",MAX(SUMIFS('Year NSE Equity Options'!$H:$H,'Year NSE Equity Options'!$A:$A,$A25),SUMIFS('Monthly NSE Equity Options'!$J:$J,'Monthly NSE Equity Options'!$B:$B,$A25)))</f>
        <v/>
      </c>
      <c r="C25" s="7">
        <f>IF(SUMIFS('Year BSE Equity Options'!$H:$H,'Year BSE Equity Options'!$A:$A,$A25)=0,"",SUMIFS('Year BSE Equity Options'!$H:$H,'Year BSE Equity Options'!$A:$A,$A25))</f>
        <v/>
      </c>
      <c r="D25" s="7">
        <f>IF(OR(B25="",C25=""),"",B25+C25)</f>
        <v/>
      </c>
      <c r="E25" s="20">
        <f>IF(OR(B25="",B24=""),"",B25/B24-1)</f>
        <v/>
      </c>
      <c r="F25" s="20">
        <f>IF(OR(C25="",C24=""),"",C25/C24-1)</f>
        <v/>
      </c>
      <c r="G25" s="20">
        <f>IF(OR(D25="",D24=""),"",D25/D24-1)</f>
        <v/>
      </c>
      <c r="H25" s="20">
        <f>IF(D25="","",B25/D25)</f>
        <v/>
      </c>
      <c r="I25" s="20">
        <f>IF(D25="","",C25/D25)</f>
        <v/>
      </c>
      <c r="J25" s="21">
        <f>IF(MAX(SUMIFS('Year NSE Equity Options'!$I:$I,'Year NSE Equity Options'!$A:$A,$A25),SUMIFS('Monthly NSE Equity Options'!$K:$K,'Monthly NSE Equity Options'!$B:$B,$A25))=0,"",MAX(SUMIFS('Year NSE Equity Options'!$I:$I,'Year NSE Equity Options'!$A:$A,$A25),SUMIFS('Monthly NSE Equity Options'!$K:$K,'Monthly NSE Equity Options'!$B:$B,$A25)))</f>
        <v/>
      </c>
      <c r="K25" s="8">
        <f>IF(SUMIFS('Year BSE Equity Options'!$I:$I,'Year BSE Equity Options'!$A:$A,$A25)=0,"",SUMIFS('Year BSE Equity Options'!$I:$I,'Year BSE Equity Options'!$A:$A,$A25))</f>
        <v/>
      </c>
      <c r="L25" s="8">
        <f>IF(OR(J25="",K25=""),"",J25+K25)</f>
        <v/>
      </c>
      <c r="M25" s="23">
        <f>IF(OR(J25="",J24=""),"",J25/J24-1)</f>
        <v/>
      </c>
      <c r="N25" s="23">
        <f>IF(OR(K25="",K24=""),"",K25/K24-1)</f>
        <v/>
      </c>
      <c r="O25" s="23">
        <f>IF(OR(L25="",L24=""),"",L25/L24-1)</f>
        <v/>
      </c>
      <c r="P25" s="23">
        <f>IF(L25="","",J25/L25)</f>
        <v/>
      </c>
      <c r="Q25" s="23">
        <f>IF(L25="","",K25/L25)</f>
        <v/>
      </c>
      <c r="R25" s="24">
        <f>IF(MAX(SUMIFS('Year NSE Equity Options'!$J:$J,'Year NSE Equity Options'!$A:$A,$A25),SUMIFS('Monthly NSE Equity Options'!$L:$L,'Monthly NSE Equity Options'!$B:$B,$A25))=0,"",MAX(SUMIFS('Year NSE Equity Options'!$J:$J,'Year NSE Equity Options'!$A:$A,$A25),SUMIFS('Monthly NSE Equity Options'!$L:$L,'Monthly NSE Equity Options'!$B:$B,$A25)))</f>
        <v/>
      </c>
      <c r="S25" s="9">
        <f>IF(SUMIFS('Year BSE Equity Options'!$J:$J,'Year BSE Equity Options'!$A:$A,$A25)=0,"",SUMIFS('Year BSE Equity Options'!$J:$J,'Year BSE Equity Options'!$A:$A,$A25))</f>
        <v/>
      </c>
      <c r="T25" s="9">
        <f>IF(OR(R25="",S25=""),"",R25+S25)</f>
        <v/>
      </c>
      <c r="U25" s="26">
        <f>IF(OR(R25="",R24=""),"",R25/R24-1)</f>
        <v/>
      </c>
      <c r="V25" s="26">
        <f>IF(OR(S25="",S24=""),"",S25/S24-1)</f>
        <v/>
      </c>
      <c r="W25" s="26">
        <f>IF(OR(T25="",T24=""),"",T25/T24-1)</f>
        <v/>
      </c>
      <c r="X25" s="26">
        <f>IF(T25="","",R25/T25)</f>
        <v/>
      </c>
      <c r="Y25" s="26">
        <f>IF(T25="","",S25/T25)</f>
        <v/>
      </c>
    </row>
    <row r="27">
      <c r="A27" s="1" t="inlineStr">
        <is>
          <t>YTD Comparison - FY2026-2027 YTD vs FY2025-2026 YTD (same number of trading days)</t>
        </is>
      </c>
    </row>
    <row r="28">
      <c r="A28" s="5" t="inlineStr">
        <is>
          <t>Trading days elapsed in FY2026-2027 (per NSE daily)</t>
        </is>
      </c>
      <c r="B28" s="6">
        <f>COUNTIF('Daily NSE Equity Options'!$A:$A,"&gt;="&amp;DATE(2026,4,1))</f>
        <v/>
      </c>
    </row>
    <row r="29">
      <c r="A29" s="5" t="inlineStr">
        <is>
          <t>Matched FY2025-2026 window</t>
        </is>
      </c>
      <c r="B29" s="11">
        <f>DATE(2025,4,1)</f>
        <v/>
      </c>
      <c r="C29" s="11">
        <f>INDEX('Daily NSE Equity Options'!$A:$A,COUNTIF('Daily NSE Equity Options'!$A:$A,"&lt;"&amp;DATE(2025,4,1))+1+$B28)</f>
        <v/>
      </c>
    </row>
    <row r="30">
      <c r="B30" s="2" t="inlineStr">
        <is>
          <t>NSE Premium Turnover (INR Bn)</t>
        </is>
      </c>
      <c r="C30" s="2" t="inlineStr">
        <is>
          <t>BSE Premium Turnover (INR Bn)</t>
        </is>
      </c>
      <c r="D30" s="2" t="inlineStr">
        <is>
          <t>Total Premium Turnover (INR Bn)</t>
        </is>
      </c>
      <c r="H30" s="2" t="inlineStr">
        <is>
          <t>NSE Premium Market Share</t>
        </is>
      </c>
      <c r="I30" s="2" t="inlineStr">
        <is>
          <t>BSE Premium Market Share</t>
        </is>
      </c>
      <c r="J30" s="3" t="inlineStr">
        <is>
          <t>NSE Notional Turnover (INR Bn)</t>
        </is>
      </c>
      <c r="K30" s="3" t="inlineStr">
        <is>
          <t>BSE Notional Turnover (INR Bn)</t>
        </is>
      </c>
      <c r="L30" s="3" t="inlineStr">
        <is>
          <t>Total Notional Turnover (INR Bn)</t>
        </is>
      </c>
      <c r="P30" s="3" t="inlineStr">
        <is>
          <t>NSE Notional Market Share</t>
        </is>
      </c>
      <c r="Q30" s="3" t="inlineStr">
        <is>
          <t>BSE Notional Market Share</t>
        </is>
      </c>
      <c r="R30" s="4" t="inlineStr">
        <is>
          <t>NSE No. of Contracts</t>
        </is>
      </c>
      <c r="S30" s="4" t="inlineStr">
        <is>
          <t>BSE No. of Contracts</t>
        </is>
      </c>
      <c r="T30" s="4" t="inlineStr">
        <is>
          <t>Total No. of Contracts</t>
        </is>
      </c>
      <c r="X30" s="4" t="inlineStr">
        <is>
          <t>NSE Contracts Market Share</t>
        </is>
      </c>
      <c r="Y30" s="4" t="inlineStr">
        <is>
          <t>BSE Contracts Market Share</t>
        </is>
      </c>
    </row>
    <row r="31">
      <c r="A31" s="5" t="inlineStr">
        <is>
          <t>FY2025-2026 YTD (first N trading days)</t>
        </is>
      </c>
      <c r="B31" s="7">
        <f>SUMIFS('Daily NSE Equity Options'!$K:$K,'Daily NSE Equity Options'!$A:$A,"&gt;="&amp;$B$29,'Daily NSE Equity Options'!$A:$A,"&lt;="&amp;$C$29)</f>
        <v/>
      </c>
      <c r="C31" s="7">
        <f>SUMIFS('Daily BSE Equity Options'!$K:$K,'Daily BSE Equity Options'!$A:$A,"&gt;="&amp;$B$29,'Daily BSE Equity Options'!$A:$A,"&lt;="&amp;$C$29)</f>
        <v/>
      </c>
      <c r="D31" s="7">
        <f>B31+C31</f>
        <v/>
      </c>
      <c r="H31" s="20">
        <f>IF(D31=0,"",B31/D31)</f>
        <v/>
      </c>
      <c r="I31" s="20">
        <f>IF(D31=0,"",C31/D31)</f>
        <v/>
      </c>
      <c r="J31" s="8">
        <f>SUMIFS('Daily NSE Equity Options'!$L:$L,'Daily NSE Equity Options'!$A:$A,"&gt;="&amp;$B$29,'Daily NSE Equity Options'!$A:$A,"&lt;="&amp;$C$29)</f>
        <v/>
      </c>
      <c r="K31" s="8">
        <f>SUMIFS('Daily BSE Equity Options'!$L:$L,'Daily BSE Equity Options'!$A:$A,"&gt;="&amp;$B$29,'Daily BSE Equity Options'!$A:$A,"&lt;="&amp;$C$29)</f>
        <v/>
      </c>
      <c r="L31" s="8">
        <f>J31+K31</f>
        <v/>
      </c>
      <c r="P31" s="23">
        <f>IF(L31=0,"",J31/L31)</f>
        <v/>
      </c>
      <c r="Q31" s="23">
        <f>IF(L31=0,"",K31/L31)</f>
        <v/>
      </c>
      <c r="R31" s="9">
        <f>SUMIFS('Daily NSE Equity Options'!$M:$M,'Daily NSE Equity Options'!$A:$A,"&gt;="&amp;$B$29,'Daily NSE Equity Options'!$A:$A,"&lt;="&amp;$C$29)</f>
        <v/>
      </c>
      <c r="S31" s="9">
        <f>SUMIFS('Daily BSE Equity Options'!$M:$M,'Daily BSE Equity Options'!$A:$A,"&gt;="&amp;$B$29,'Daily BSE Equity Options'!$A:$A,"&lt;="&amp;$C$29)</f>
        <v/>
      </c>
      <c r="T31" s="9">
        <f>R31+S31</f>
        <v/>
      </c>
      <c r="X31" s="26">
        <f>IF(T31=0,"",R31/T31)</f>
        <v/>
      </c>
      <c r="Y31" s="26">
        <f>IF(T31=0,"",S31/T31)</f>
        <v/>
      </c>
    </row>
    <row r="32">
      <c r="A32" s="5" t="inlineStr">
        <is>
          <t>FY2026-2027 YTD</t>
        </is>
      </c>
      <c r="B32" s="7">
        <f>SUMIFS('Daily NSE Equity Options'!$K:$K,'Daily NSE Equity Options'!$A:$A,"&gt;="&amp;DATE(2026,4,1))</f>
        <v/>
      </c>
      <c r="C32" s="7">
        <f>SUMIFS('Daily BSE Equity Options'!$K:$K,'Daily BSE Equity Options'!$A:$A,"&gt;="&amp;DATE(2026,4,1))</f>
        <v/>
      </c>
      <c r="D32" s="7">
        <f>B32+C32</f>
        <v/>
      </c>
      <c r="H32" s="20">
        <f>IF(D32=0,"",B32/D32)</f>
        <v/>
      </c>
      <c r="I32" s="20">
        <f>IF(D32=0,"",C32/D32)</f>
        <v/>
      </c>
      <c r="J32" s="8">
        <f>SUMIFS('Daily NSE Equity Options'!$L:$L,'Daily NSE Equity Options'!$A:$A,"&gt;="&amp;DATE(2026,4,1))</f>
        <v/>
      </c>
      <c r="K32" s="8">
        <f>SUMIFS('Daily BSE Equity Options'!$L:$L,'Daily BSE Equity Options'!$A:$A,"&gt;="&amp;DATE(2026,4,1))</f>
        <v/>
      </c>
      <c r="L32" s="8">
        <f>J32+K32</f>
        <v/>
      </c>
      <c r="P32" s="23">
        <f>IF(L32=0,"",J32/L32)</f>
        <v/>
      </c>
      <c r="Q32" s="23">
        <f>IF(L32=0,"",K32/L32)</f>
        <v/>
      </c>
      <c r="R32" s="9">
        <f>SUMIFS('Daily NSE Equity Options'!$M:$M,'Daily NSE Equity Options'!$A:$A,"&gt;="&amp;DATE(2026,4,1))</f>
        <v/>
      </c>
      <c r="S32" s="9">
        <f>SUMIFS('Daily BSE Equity Options'!$M:$M,'Daily BSE Equity Options'!$A:$A,"&gt;="&amp;DATE(2026,4,1))</f>
        <v/>
      </c>
      <c r="T32" s="9">
        <f>R32+S32</f>
        <v/>
      </c>
      <c r="X32" s="26">
        <f>IF(T32=0,"",R32/T32)</f>
        <v/>
      </c>
      <c r="Y32" s="26">
        <f>IF(T32=0,"",S32/T32)</f>
        <v/>
      </c>
    </row>
    <row r="33">
      <c r="A33" s="1" t="inlineStr">
        <is>
          <t>YTD Growth (FY2026-2027 vs FY2025-2026)</t>
        </is>
      </c>
      <c r="B33" s="20">
        <f>IF(OR(B31=0,B31=""),"",B32/B31-1)</f>
        <v/>
      </c>
      <c r="C33" s="20">
        <f>IF(OR(C31=0,C31=""),"",C32/C31-1)</f>
        <v/>
      </c>
      <c r="D33" s="20">
        <f>IF(OR(D31=0,D31=""),"",D32/D31-1)</f>
        <v/>
      </c>
      <c r="J33" s="23">
        <f>IF(OR(J31=0,J31=""),"",J32/J31-1)</f>
        <v/>
      </c>
      <c r="K33" s="23">
        <f>IF(OR(K31=0,K31=""),"",K32/K31-1)</f>
        <v/>
      </c>
      <c r="L33" s="23">
        <f>IF(OR(L31=0,L31=""),"",L32/L31-1)</f>
        <v/>
      </c>
      <c r="R33" s="26">
        <f>IF(OR(R31=0,R31=""),"",R32/R31-1)</f>
        <v/>
      </c>
      <c r="S33" s="26">
        <f>IF(OR(S31=0,S31=""),"",S32/S31-1)</f>
        <v/>
      </c>
      <c r="T33" s="26">
        <f>IF(OR(T31=0,T31=""),"",T32/T31-1)</f>
        <v/>
      </c>
    </row>
  </sheetData>
  <conditionalFormatting sqref="H2:H2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2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P2:P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2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hidden="1" outlineLevel="1" width="14" customWidth="1" min="5" max="5"/>
    <col hidden="1" outlineLevel="1" width="14" customWidth="1" min="6" max="6"/>
    <col hidden="1" outlineLevel="1" width="14" customWidth="1" min="7" max="7"/>
    <col hidden="1" outlineLevel="1" width="14" customWidth="1" min="8" max="8"/>
    <col hidden="1" outlineLevel="1" width="14" customWidth="1" min="9" max="9"/>
    <col hidden="1" outlineLevel="1" width="14" customWidth="1" min="10" max="10"/>
    <col hidden="1" outlineLevel="1" width="16" customWidth="1" min="11" max="11"/>
    <col hidden="1" outlineLevel="1" width="16" customWidth="1" min="12" max="12"/>
    <col width="24" customWidth="1" min="13" max="13"/>
    <col width="24" customWidth="1" min="14" max="14"/>
    <col width="24" customWidth="1" min="15" max="15"/>
    <col hidden="1" outlineLevel="1" width="14" customWidth="1" min="16" max="16"/>
    <col hidden="1" outlineLevel="1" width="14" customWidth="1" min="17" max="17"/>
    <col hidden="1" outlineLevel="1" width="14" customWidth="1" min="18" max="18"/>
    <col hidden="1" outlineLevel="1" width="14" customWidth="1" min="19" max="19"/>
    <col hidden="1" outlineLevel="1" width="14" customWidth="1" min="20" max="20"/>
    <col hidden="1" outlineLevel="1" width="14" customWidth="1" min="21" max="21"/>
    <col hidden="1" outlineLevel="1" width="16" customWidth="1" min="22" max="22"/>
    <col hidden="1" outlineLevel="1" width="16" customWidth="1" min="23" max="23"/>
    <col width="24" customWidth="1" min="24" max="24"/>
    <col width="24" customWidth="1" min="25" max="25"/>
    <col width="24" customWidth="1" min="26" max="26"/>
    <col hidden="1" outlineLevel="1" width="14" customWidth="1" min="27" max="27"/>
    <col hidden="1" outlineLevel="1" width="14" customWidth="1" min="28" max="28"/>
    <col hidden="1" outlineLevel="1" width="14" customWidth="1" min="29" max="29"/>
    <col hidden="1" outlineLevel="1" width="14" customWidth="1" min="30" max="30"/>
    <col hidden="1" outlineLevel="1" width="14" customWidth="1" min="31" max="31"/>
    <col hidden="1" outlineLevel="1" width="14" customWidth="1" min="32" max="32"/>
    <col hidden="1" outlineLevel="1" width="16" customWidth="1" min="33" max="33"/>
    <col hidden="1" outlineLevel="1" width="16" customWidth="1" min="34" max="34"/>
  </cols>
  <sheetData>
    <row r="1">
      <c r="A1" s="1" t="inlineStr">
        <is>
          <t>Qrtr - Year</t>
        </is>
      </c>
      <c r="B1" s="15" t="inlineStr">
        <is>
          <t>NSE Premium Turnover (INR Bn)</t>
        </is>
      </c>
      <c r="C1" s="2" t="inlineStr">
        <is>
          <t>BSE Premium Turnover (INR Bn)</t>
        </is>
      </c>
      <c r="D1" s="2" t="inlineStr">
        <is>
          <t>Total Premium Turnover (INR Bn)</t>
        </is>
      </c>
      <c r="E1" s="2" t="inlineStr">
        <is>
          <t>NSE Premium YoY Growth</t>
        </is>
      </c>
      <c r="F1" s="2" t="inlineStr">
        <is>
          <t>BSE Premium YoY Growth</t>
        </is>
      </c>
      <c r="G1" s="2" t="inlineStr">
        <is>
          <t>Total Premium YoY Growth</t>
        </is>
      </c>
      <c r="H1" s="2" t="inlineStr">
        <is>
          <t>NSE Premium QoQ Growth</t>
        </is>
      </c>
      <c r="I1" s="2" t="inlineStr">
        <is>
          <t>BSE Premium QoQ Growth</t>
        </is>
      </c>
      <c r="J1" s="2" t="inlineStr">
        <is>
          <t>Total Premium QoQ Growth</t>
        </is>
      </c>
      <c r="K1" s="2" t="inlineStr">
        <is>
          <t>NSE Premium Market Share</t>
        </is>
      </c>
      <c r="L1" s="2" t="inlineStr">
        <is>
          <t>BSE Premium Market Share</t>
        </is>
      </c>
      <c r="M1" s="16" t="inlineStr">
        <is>
          <t>NSE Notional Turnover (INR Bn)</t>
        </is>
      </c>
      <c r="N1" s="3" t="inlineStr">
        <is>
          <t>BSE Notional Turnover (INR Bn)</t>
        </is>
      </c>
      <c r="O1" s="3" t="inlineStr">
        <is>
          <t>Total Notional Turnover (INR Bn)</t>
        </is>
      </c>
      <c r="P1" s="3" t="inlineStr">
        <is>
          <t>NSE Notional YoY Growth</t>
        </is>
      </c>
      <c r="Q1" s="3" t="inlineStr">
        <is>
          <t>BSE Notional YoY Growth</t>
        </is>
      </c>
      <c r="R1" s="3" t="inlineStr">
        <is>
          <t>Total Notional YoY Growth</t>
        </is>
      </c>
      <c r="S1" s="3" t="inlineStr">
        <is>
          <t>NSE Notional QoQ Growth</t>
        </is>
      </c>
      <c r="T1" s="3" t="inlineStr">
        <is>
          <t>BSE Notional QoQ Growth</t>
        </is>
      </c>
      <c r="U1" s="3" t="inlineStr">
        <is>
          <t>Total Notional QoQ Growth</t>
        </is>
      </c>
      <c r="V1" s="3" t="inlineStr">
        <is>
          <t>NSE Notional Market Share</t>
        </is>
      </c>
      <c r="W1" s="3" t="inlineStr">
        <is>
          <t>BSE Notional Market Share</t>
        </is>
      </c>
      <c r="X1" s="17" t="inlineStr">
        <is>
          <t>NSE No. of Contracts</t>
        </is>
      </c>
      <c r="Y1" s="4" t="inlineStr">
        <is>
          <t>BSE No. of Contracts</t>
        </is>
      </c>
      <c r="Z1" s="4" t="inlineStr">
        <is>
          <t>Total No. of Contracts</t>
        </is>
      </c>
      <c r="AA1" s="4" t="inlineStr">
        <is>
          <t>NSE Contracts YoY Growth</t>
        </is>
      </c>
      <c r="AB1" s="4" t="inlineStr">
        <is>
          <t>BSE Contracts YoY Growth</t>
        </is>
      </c>
      <c r="AC1" s="4" t="inlineStr">
        <is>
          <t>Total Contracts YoY Growth</t>
        </is>
      </c>
      <c r="AD1" s="4" t="inlineStr">
        <is>
          <t>NSE Contracts QoQ Growth</t>
        </is>
      </c>
      <c r="AE1" s="4" t="inlineStr">
        <is>
          <t>BSE Contracts QoQ Growth</t>
        </is>
      </c>
      <c r="AF1" s="4" t="inlineStr">
        <is>
          <t>Total Contracts QoQ Growth</t>
        </is>
      </c>
      <c r="AG1" s="4" t="inlineStr">
        <is>
          <t>NSE Contracts Market Share</t>
        </is>
      </c>
      <c r="AH1" s="4" t="inlineStr">
        <is>
          <t>BSE Contracts Market Share</t>
        </is>
      </c>
    </row>
    <row r="2">
      <c r="A2" s="5" t="inlineStr">
        <is>
          <t>Q4FY04</t>
        </is>
      </c>
      <c r="B2" s="18">
        <f>IF(SUMIFS('Monthly NSE Equity Options'!$J:$J,'Monthly NSE Equity Options'!$C:$C,$A2)=0,"",SUMIFS('Monthly NSE Equity Options'!$J:$J,'Monthly NSE Equity Options'!$C:$C,$A2))</f>
        <v/>
      </c>
      <c r="C2" s="7">
        <f>IF(SUMIFS('Monthly BSE Equity Options'!$J:$J,'Monthly BSE Equity Options'!$C:$C,$A2)=0,"",SUMIFS('Monthly BSE Equity Options'!$J:$J,'Monthly BSE Equity Options'!$C:$C,$A2))</f>
        <v/>
      </c>
      <c r="D2" s="7">
        <f>IF(OR(B2="",C2=""),"",B2+C2)</f>
        <v/>
      </c>
      <c r="E2" s="19" t="n"/>
      <c r="F2" s="19" t="n"/>
      <c r="G2" s="19" t="n"/>
      <c r="H2" s="19" t="n"/>
      <c r="I2" s="19" t="n"/>
      <c r="J2" s="19" t="n"/>
      <c r="K2" s="20">
        <f>IF(D2="","",B2/D2)</f>
        <v/>
      </c>
      <c r="L2" s="20">
        <f>IF(D2="","",C2/D2)</f>
        <v/>
      </c>
      <c r="M2" s="21">
        <f>IF(SUMIFS('Monthly NSE Equity Options'!$K:$K,'Monthly NSE Equity Options'!$C:$C,$A2)=0,"",SUMIFS('Monthly NSE Equity Options'!$K:$K,'Monthly NSE Equity Options'!$C:$C,$A2))</f>
        <v/>
      </c>
      <c r="N2" s="8">
        <f>IF(SUMIFS('Monthly BSE Equity Options'!$K:$K,'Monthly BSE Equity Options'!$C:$C,$A2)=0,"",SUMIFS('Monthly BSE Equity Options'!$K:$K,'Monthly BSE Equity Options'!$C:$C,$A2))</f>
        <v/>
      </c>
      <c r="O2" s="8">
        <f>IF(OR(M2="",N2=""),"",M2+N2)</f>
        <v/>
      </c>
      <c r="P2" s="22" t="n"/>
      <c r="Q2" s="22" t="n"/>
      <c r="R2" s="22" t="n"/>
      <c r="S2" s="22" t="n"/>
      <c r="T2" s="22" t="n"/>
      <c r="U2" s="22" t="n"/>
      <c r="V2" s="23">
        <f>IF(O2="","",M2/O2)</f>
        <v/>
      </c>
      <c r="W2" s="23">
        <f>IF(O2="","",N2/O2)</f>
        <v/>
      </c>
      <c r="X2" s="24">
        <f>IF(SUMIFS('Monthly NSE Equity Options'!$L:$L,'Monthly NSE Equity Options'!$C:$C,$A2)=0,"",SUMIFS('Monthly NSE Equity Options'!$L:$L,'Monthly NSE Equity Options'!$C:$C,$A2))</f>
        <v/>
      </c>
      <c r="Y2" s="9">
        <f>IF(SUMIFS('Monthly BSE Equity Options'!$L:$L,'Monthly BSE Equity Options'!$C:$C,$A2)=0,"",SUMIFS('Monthly BSE Equity Options'!$L:$L,'Monthly BSE Equity Options'!$C:$C,$A2))</f>
        <v/>
      </c>
      <c r="Z2" s="9">
        <f>IF(OR(X2="",Y2=""),"",X2+Y2)</f>
        <v/>
      </c>
      <c r="AA2" s="25" t="n"/>
      <c r="AB2" s="25" t="n"/>
      <c r="AC2" s="25" t="n"/>
      <c r="AD2" s="25" t="n"/>
      <c r="AE2" s="25" t="n"/>
      <c r="AF2" s="25" t="n"/>
      <c r="AG2" s="26">
        <f>IF(Z2="","",X2/Z2)</f>
        <v/>
      </c>
      <c r="AH2" s="26">
        <f>IF(Z2="","",Y2/Z2)</f>
        <v/>
      </c>
    </row>
    <row r="3">
      <c r="A3" s="5" t="inlineStr">
        <is>
          <t>Q1FY05</t>
        </is>
      </c>
      <c r="B3" s="18">
        <f>IF(SUMIFS('Monthly NSE Equity Options'!$J:$J,'Monthly NSE Equity Options'!$C:$C,$A3)=0,"",SUMIFS('Monthly NSE Equity Options'!$J:$J,'Monthly NSE Equity Options'!$C:$C,$A3))</f>
        <v/>
      </c>
      <c r="C3" s="7">
        <f>IF(SUMIFS('Monthly BSE Equity Options'!$J:$J,'Monthly BSE Equity Options'!$C:$C,$A3)=0,"",SUMIFS('Monthly BSE Equity Options'!$J:$J,'Monthly BSE Equity Options'!$C:$C,$A3))</f>
        <v/>
      </c>
      <c r="D3" s="7">
        <f>IF(OR(B3="",C3=""),"",B3+C3)</f>
        <v/>
      </c>
      <c r="E3" s="19" t="n"/>
      <c r="F3" s="19" t="n"/>
      <c r="G3" s="19" t="n"/>
      <c r="H3" s="20">
        <f>IF(OR(B3="",B2=""),"",B3/B2-1)</f>
        <v/>
      </c>
      <c r="I3" s="20">
        <f>IF(OR(C3="",C2=""),"",C3/C2-1)</f>
        <v/>
      </c>
      <c r="J3" s="20">
        <f>IF(OR(D3="",D2=""),"",D3/D2-1)</f>
        <v/>
      </c>
      <c r="K3" s="20">
        <f>IF(D3="","",B3/D3)</f>
        <v/>
      </c>
      <c r="L3" s="20">
        <f>IF(D3="","",C3/D3)</f>
        <v/>
      </c>
      <c r="M3" s="21">
        <f>IF(SUMIFS('Monthly NSE Equity Options'!$K:$K,'Monthly NSE Equity Options'!$C:$C,$A3)=0,"",SUMIFS('Monthly NSE Equity Options'!$K:$K,'Monthly NSE Equity Options'!$C:$C,$A3))</f>
        <v/>
      </c>
      <c r="N3" s="8">
        <f>IF(SUMIFS('Monthly BSE Equity Options'!$K:$K,'Monthly BSE Equity Options'!$C:$C,$A3)=0,"",SUMIFS('Monthly BSE Equity Options'!$K:$K,'Monthly BSE Equity Options'!$C:$C,$A3))</f>
        <v/>
      </c>
      <c r="O3" s="8">
        <f>IF(OR(M3="",N3=""),"",M3+N3)</f>
        <v/>
      </c>
      <c r="P3" s="22" t="n"/>
      <c r="Q3" s="22" t="n"/>
      <c r="R3" s="22" t="n"/>
      <c r="S3" s="23">
        <f>IF(OR(M3="",M2=""),"",M3/M2-1)</f>
        <v/>
      </c>
      <c r="T3" s="23">
        <f>IF(OR(N3="",N2=""),"",N3/N2-1)</f>
        <v/>
      </c>
      <c r="U3" s="23">
        <f>IF(OR(O3="",O2=""),"",O3/O2-1)</f>
        <v/>
      </c>
      <c r="V3" s="23">
        <f>IF(O3="","",M3/O3)</f>
        <v/>
      </c>
      <c r="W3" s="23">
        <f>IF(O3="","",N3/O3)</f>
        <v/>
      </c>
      <c r="X3" s="24">
        <f>IF(SUMIFS('Monthly NSE Equity Options'!$L:$L,'Monthly NSE Equity Options'!$C:$C,$A3)=0,"",SUMIFS('Monthly NSE Equity Options'!$L:$L,'Monthly NSE Equity Options'!$C:$C,$A3))</f>
        <v/>
      </c>
      <c r="Y3" s="9">
        <f>IF(SUMIFS('Monthly BSE Equity Options'!$L:$L,'Monthly BSE Equity Options'!$C:$C,$A3)=0,"",SUMIFS('Monthly BSE Equity Options'!$L:$L,'Monthly BSE Equity Options'!$C:$C,$A3))</f>
        <v/>
      </c>
      <c r="Z3" s="9">
        <f>IF(OR(X3="",Y3=""),"",X3+Y3)</f>
        <v/>
      </c>
      <c r="AA3" s="25" t="n"/>
      <c r="AB3" s="25" t="n"/>
      <c r="AC3" s="25" t="n"/>
      <c r="AD3" s="26">
        <f>IF(OR(X3="",X2=""),"",X3/X2-1)</f>
        <v/>
      </c>
      <c r="AE3" s="26">
        <f>IF(OR(Y3="",Y2=""),"",Y3/Y2-1)</f>
        <v/>
      </c>
      <c r="AF3" s="26">
        <f>IF(OR(Z3="",Z2=""),"",Z3/Z2-1)</f>
        <v/>
      </c>
      <c r="AG3" s="26">
        <f>IF(Z3="","",X3/Z3)</f>
        <v/>
      </c>
      <c r="AH3" s="26">
        <f>IF(Z3="","",Y3/Z3)</f>
        <v/>
      </c>
    </row>
    <row r="4">
      <c r="A4" s="5" t="inlineStr">
        <is>
          <t>Q2FY05</t>
        </is>
      </c>
      <c r="B4" s="18">
        <f>IF(SUMIFS('Monthly NSE Equity Options'!$J:$J,'Monthly NSE Equity Options'!$C:$C,$A4)=0,"",SUMIFS('Monthly NSE Equity Options'!$J:$J,'Monthly NSE Equity Options'!$C:$C,$A4))</f>
        <v/>
      </c>
      <c r="C4" s="7">
        <f>IF(SUMIFS('Monthly BSE Equity Options'!$J:$J,'Monthly BSE Equity Options'!$C:$C,$A4)=0,"",SUMIFS('Monthly BSE Equity Options'!$J:$J,'Monthly BSE Equity Options'!$C:$C,$A4))</f>
        <v/>
      </c>
      <c r="D4" s="7">
        <f>IF(OR(B4="",C4=""),"",B4+C4)</f>
        <v/>
      </c>
      <c r="E4" s="19" t="n"/>
      <c r="F4" s="19" t="n"/>
      <c r="G4" s="19" t="n"/>
      <c r="H4" s="20">
        <f>IF(OR(B4="",B3=""),"",B4/B3-1)</f>
        <v/>
      </c>
      <c r="I4" s="20">
        <f>IF(OR(C4="",C3=""),"",C4/C3-1)</f>
        <v/>
      </c>
      <c r="J4" s="20">
        <f>IF(OR(D4="",D3=""),"",D4/D3-1)</f>
        <v/>
      </c>
      <c r="K4" s="20">
        <f>IF(D4="","",B4/D4)</f>
        <v/>
      </c>
      <c r="L4" s="20">
        <f>IF(D4="","",C4/D4)</f>
        <v/>
      </c>
      <c r="M4" s="21">
        <f>IF(SUMIFS('Monthly NSE Equity Options'!$K:$K,'Monthly NSE Equity Options'!$C:$C,$A4)=0,"",SUMIFS('Monthly NSE Equity Options'!$K:$K,'Monthly NSE Equity Options'!$C:$C,$A4))</f>
        <v/>
      </c>
      <c r="N4" s="8">
        <f>IF(SUMIFS('Monthly BSE Equity Options'!$K:$K,'Monthly BSE Equity Options'!$C:$C,$A4)=0,"",SUMIFS('Monthly BSE Equity Options'!$K:$K,'Monthly BSE Equity Options'!$C:$C,$A4))</f>
        <v/>
      </c>
      <c r="O4" s="8">
        <f>IF(OR(M4="",N4=""),"",M4+N4)</f>
        <v/>
      </c>
      <c r="P4" s="22" t="n"/>
      <c r="Q4" s="22" t="n"/>
      <c r="R4" s="22" t="n"/>
      <c r="S4" s="23">
        <f>IF(OR(M4="",M3=""),"",M4/M3-1)</f>
        <v/>
      </c>
      <c r="T4" s="23">
        <f>IF(OR(N4="",N3=""),"",N4/N3-1)</f>
        <v/>
      </c>
      <c r="U4" s="23">
        <f>IF(OR(O4="",O3=""),"",O4/O3-1)</f>
        <v/>
      </c>
      <c r="V4" s="23">
        <f>IF(O4="","",M4/O4)</f>
        <v/>
      </c>
      <c r="W4" s="23">
        <f>IF(O4="","",N4/O4)</f>
        <v/>
      </c>
      <c r="X4" s="24">
        <f>IF(SUMIFS('Monthly NSE Equity Options'!$L:$L,'Monthly NSE Equity Options'!$C:$C,$A4)=0,"",SUMIFS('Monthly NSE Equity Options'!$L:$L,'Monthly NSE Equity Options'!$C:$C,$A4))</f>
        <v/>
      </c>
      <c r="Y4" s="9">
        <f>IF(SUMIFS('Monthly BSE Equity Options'!$L:$L,'Monthly BSE Equity Options'!$C:$C,$A4)=0,"",SUMIFS('Monthly BSE Equity Options'!$L:$L,'Monthly BSE Equity Options'!$C:$C,$A4))</f>
        <v/>
      </c>
      <c r="Z4" s="9">
        <f>IF(OR(X4="",Y4=""),"",X4+Y4)</f>
        <v/>
      </c>
      <c r="AA4" s="25" t="n"/>
      <c r="AB4" s="25" t="n"/>
      <c r="AC4" s="25" t="n"/>
      <c r="AD4" s="26">
        <f>IF(OR(X4="",X3=""),"",X4/X3-1)</f>
        <v/>
      </c>
      <c r="AE4" s="26">
        <f>IF(OR(Y4="",Y3=""),"",Y4/Y3-1)</f>
        <v/>
      </c>
      <c r="AF4" s="26">
        <f>IF(OR(Z4="",Z3=""),"",Z4/Z3-1)</f>
        <v/>
      </c>
      <c r="AG4" s="26">
        <f>IF(Z4="","",X4/Z4)</f>
        <v/>
      </c>
      <c r="AH4" s="26">
        <f>IF(Z4="","",Y4/Z4)</f>
        <v/>
      </c>
    </row>
    <row r="5">
      <c r="A5" s="5" t="inlineStr">
        <is>
          <t>Q3FY05</t>
        </is>
      </c>
      <c r="B5" s="18">
        <f>IF(SUMIFS('Monthly NSE Equity Options'!$J:$J,'Monthly NSE Equity Options'!$C:$C,$A5)=0,"",SUMIFS('Monthly NSE Equity Options'!$J:$J,'Monthly NSE Equity Options'!$C:$C,$A5))</f>
        <v/>
      </c>
      <c r="C5" s="7">
        <f>IF(SUMIFS('Monthly BSE Equity Options'!$J:$J,'Monthly BSE Equity Options'!$C:$C,$A5)=0,"",SUMIFS('Monthly BSE Equity Options'!$J:$J,'Monthly BSE Equity Options'!$C:$C,$A5))</f>
        <v/>
      </c>
      <c r="D5" s="7">
        <f>IF(OR(B5="",C5=""),"",B5+C5)</f>
        <v/>
      </c>
      <c r="E5" s="19" t="n"/>
      <c r="F5" s="19" t="n"/>
      <c r="G5" s="19" t="n"/>
      <c r="H5" s="20">
        <f>IF(OR(B5="",B4=""),"",B5/B4-1)</f>
        <v/>
      </c>
      <c r="I5" s="20">
        <f>IF(OR(C5="",C4=""),"",C5/C4-1)</f>
        <v/>
      </c>
      <c r="J5" s="20">
        <f>IF(OR(D5="",D4=""),"",D5/D4-1)</f>
        <v/>
      </c>
      <c r="K5" s="20">
        <f>IF(D5="","",B5/D5)</f>
        <v/>
      </c>
      <c r="L5" s="20">
        <f>IF(D5="","",C5/D5)</f>
        <v/>
      </c>
      <c r="M5" s="21">
        <f>IF(SUMIFS('Monthly NSE Equity Options'!$K:$K,'Monthly NSE Equity Options'!$C:$C,$A5)=0,"",SUMIFS('Monthly NSE Equity Options'!$K:$K,'Monthly NSE Equity Options'!$C:$C,$A5))</f>
        <v/>
      </c>
      <c r="N5" s="8">
        <f>IF(SUMIFS('Monthly BSE Equity Options'!$K:$K,'Monthly BSE Equity Options'!$C:$C,$A5)=0,"",SUMIFS('Monthly BSE Equity Options'!$K:$K,'Monthly BSE Equity Options'!$C:$C,$A5))</f>
        <v/>
      </c>
      <c r="O5" s="8">
        <f>IF(OR(M5="",N5=""),"",M5+N5)</f>
        <v/>
      </c>
      <c r="P5" s="22" t="n"/>
      <c r="Q5" s="22" t="n"/>
      <c r="R5" s="22" t="n"/>
      <c r="S5" s="23">
        <f>IF(OR(M5="",M4=""),"",M5/M4-1)</f>
        <v/>
      </c>
      <c r="T5" s="23">
        <f>IF(OR(N5="",N4=""),"",N5/N4-1)</f>
        <v/>
      </c>
      <c r="U5" s="23">
        <f>IF(OR(O5="",O4=""),"",O5/O4-1)</f>
        <v/>
      </c>
      <c r="V5" s="23">
        <f>IF(O5="","",M5/O5)</f>
        <v/>
      </c>
      <c r="W5" s="23">
        <f>IF(O5="","",N5/O5)</f>
        <v/>
      </c>
      <c r="X5" s="24">
        <f>IF(SUMIFS('Monthly NSE Equity Options'!$L:$L,'Monthly NSE Equity Options'!$C:$C,$A5)=0,"",SUMIFS('Monthly NSE Equity Options'!$L:$L,'Monthly NSE Equity Options'!$C:$C,$A5))</f>
        <v/>
      </c>
      <c r="Y5" s="9">
        <f>IF(SUMIFS('Monthly BSE Equity Options'!$L:$L,'Monthly BSE Equity Options'!$C:$C,$A5)=0,"",SUMIFS('Monthly BSE Equity Options'!$L:$L,'Monthly BSE Equity Options'!$C:$C,$A5))</f>
        <v/>
      </c>
      <c r="Z5" s="9">
        <f>IF(OR(X5="",Y5=""),"",X5+Y5)</f>
        <v/>
      </c>
      <c r="AA5" s="25" t="n"/>
      <c r="AB5" s="25" t="n"/>
      <c r="AC5" s="25" t="n"/>
      <c r="AD5" s="26">
        <f>IF(OR(X5="",X4=""),"",X5/X4-1)</f>
        <v/>
      </c>
      <c r="AE5" s="26">
        <f>IF(OR(Y5="",Y4=""),"",Y5/Y4-1)</f>
        <v/>
      </c>
      <c r="AF5" s="26">
        <f>IF(OR(Z5="",Z4=""),"",Z5/Z4-1)</f>
        <v/>
      </c>
      <c r="AG5" s="26">
        <f>IF(Z5="","",X5/Z5)</f>
        <v/>
      </c>
      <c r="AH5" s="26">
        <f>IF(Z5="","",Y5/Z5)</f>
        <v/>
      </c>
    </row>
    <row r="6">
      <c r="A6" s="5" t="inlineStr">
        <is>
          <t>Q4FY05</t>
        </is>
      </c>
      <c r="B6" s="18">
        <f>IF(SUMIFS('Monthly NSE Equity Options'!$J:$J,'Monthly NSE Equity Options'!$C:$C,$A6)=0,"",SUMIFS('Monthly NSE Equity Options'!$J:$J,'Monthly NSE Equity Options'!$C:$C,$A6))</f>
        <v/>
      </c>
      <c r="C6" s="7">
        <f>IF(SUMIFS('Monthly BSE Equity Options'!$J:$J,'Monthly BSE Equity Options'!$C:$C,$A6)=0,"",SUMIFS('Monthly BSE Equity Options'!$J:$J,'Monthly BSE Equity Options'!$C:$C,$A6))</f>
        <v/>
      </c>
      <c r="D6" s="7">
        <f>IF(OR(B6="",C6=""),"",B6+C6)</f>
        <v/>
      </c>
      <c r="E6" s="20">
        <f>IF(OR(B6="",B2=""),"",B6/B2-1)</f>
        <v/>
      </c>
      <c r="F6" s="20">
        <f>IF(OR(C6="",C2=""),"",C6/C2-1)</f>
        <v/>
      </c>
      <c r="G6" s="20">
        <f>IF(OR(D6="",D2=""),"",D6/D2-1)</f>
        <v/>
      </c>
      <c r="H6" s="20">
        <f>IF(OR(B6="",B5=""),"",B6/B5-1)</f>
        <v/>
      </c>
      <c r="I6" s="20">
        <f>IF(OR(C6="",C5=""),"",C6/C5-1)</f>
        <v/>
      </c>
      <c r="J6" s="20">
        <f>IF(OR(D6="",D5=""),"",D6/D5-1)</f>
        <v/>
      </c>
      <c r="K6" s="20">
        <f>IF(D6="","",B6/D6)</f>
        <v/>
      </c>
      <c r="L6" s="20">
        <f>IF(D6="","",C6/D6)</f>
        <v/>
      </c>
      <c r="M6" s="21">
        <f>IF(SUMIFS('Monthly NSE Equity Options'!$K:$K,'Monthly NSE Equity Options'!$C:$C,$A6)=0,"",SUMIFS('Monthly NSE Equity Options'!$K:$K,'Monthly NSE Equity Options'!$C:$C,$A6))</f>
        <v/>
      </c>
      <c r="N6" s="8">
        <f>IF(SUMIFS('Monthly BSE Equity Options'!$K:$K,'Monthly BSE Equity Options'!$C:$C,$A6)=0,"",SUMIFS('Monthly BSE Equity Options'!$K:$K,'Monthly BSE Equity Options'!$C:$C,$A6))</f>
        <v/>
      </c>
      <c r="O6" s="8">
        <f>IF(OR(M6="",N6=""),"",M6+N6)</f>
        <v/>
      </c>
      <c r="P6" s="23">
        <f>IF(OR(M6="",M2=""),"",M6/M2-1)</f>
        <v/>
      </c>
      <c r="Q6" s="23">
        <f>IF(OR(N6="",N2=""),"",N6/N2-1)</f>
        <v/>
      </c>
      <c r="R6" s="23">
        <f>IF(OR(O6="",O2=""),"",O6/O2-1)</f>
        <v/>
      </c>
      <c r="S6" s="23">
        <f>IF(OR(M6="",M5=""),"",M6/M5-1)</f>
        <v/>
      </c>
      <c r="T6" s="23">
        <f>IF(OR(N6="",N5=""),"",N6/N5-1)</f>
        <v/>
      </c>
      <c r="U6" s="23">
        <f>IF(OR(O6="",O5=""),"",O6/O5-1)</f>
        <v/>
      </c>
      <c r="V6" s="23">
        <f>IF(O6="","",M6/O6)</f>
        <v/>
      </c>
      <c r="W6" s="23">
        <f>IF(O6="","",N6/O6)</f>
        <v/>
      </c>
      <c r="X6" s="24">
        <f>IF(SUMIFS('Monthly NSE Equity Options'!$L:$L,'Monthly NSE Equity Options'!$C:$C,$A6)=0,"",SUMIFS('Monthly NSE Equity Options'!$L:$L,'Monthly NSE Equity Options'!$C:$C,$A6))</f>
        <v/>
      </c>
      <c r="Y6" s="9">
        <f>IF(SUMIFS('Monthly BSE Equity Options'!$L:$L,'Monthly BSE Equity Options'!$C:$C,$A6)=0,"",SUMIFS('Monthly BSE Equity Options'!$L:$L,'Monthly BSE Equity Options'!$C:$C,$A6))</f>
        <v/>
      </c>
      <c r="Z6" s="9">
        <f>IF(OR(X6="",Y6=""),"",X6+Y6)</f>
        <v/>
      </c>
      <c r="AA6" s="26">
        <f>IF(OR(X6="",X2=""),"",X6/X2-1)</f>
        <v/>
      </c>
      <c r="AB6" s="26">
        <f>IF(OR(Y6="",Y2=""),"",Y6/Y2-1)</f>
        <v/>
      </c>
      <c r="AC6" s="26">
        <f>IF(OR(Z6="",Z2=""),"",Z6/Z2-1)</f>
        <v/>
      </c>
      <c r="AD6" s="26">
        <f>IF(OR(X6="",X5=""),"",X6/X5-1)</f>
        <v/>
      </c>
      <c r="AE6" s="26">
        <f>IF(OR(Y6="",Y5=""),"",Y6/Y5-1)</f>
        <v/>
      </c>
      <c r="AF6" s="26">
        <f>IF(OR(Z6="",Z5=""),"",Z6/Z5-1)</f>
        <v/>
      </c>
      <c r="AG6" s="26">
        <f>IF(Z6="","",X6/Z6)</f>
        <v/>
      </c>
      <c r="AH6" s="26">
        <f>IF(Z6="","",Y6/Z6)</f>
        <v/>
      </c>
    </row>
    <row r="7">
      <c r="A7" s="5" t="inlineStr">
        <is>
          <t>Q1FY06</t>
        </is>
      </c>
      <c r="B7" s="18">
        <f>IF(SUMIFS('Monthly NSE Equity Options'!$J:$J,'Monthly NSE Equity Options'!$C:$C,$A7)=0,"",SUMIFS('Monthly NSE Equity Options'!$J:$J,'Monthly NSE Equity Options'!$C:$C,$A7))</f>
        <v/>
      </c>
      <c r="C7" s="7">
        <f>IF(SUMIFS('Monthly BSE Equity Options'!$J:$J,'Monthly BSE Equity Options'!$C:$C,$A7)=0,"",SUMIFS('Monthly BSE Equity Options'!$J:$J,'Monthly BSE Equity Options'!$C:$C,$A7))</f>
        <v/>
      </c>
      <c r="D7" s="7">
        <f>IF(OR(B7="",C7=""),"",B7+C7)</f>
        <v/>
      </c>
      <c r="E7" s="20">
        <f>IF(OR(B7="",B3=""),"",B7/B3-1)</f>
        <v/>
      </c>
      <c r="F7" s="20">
        <f>IF(OR(C7="",C3=""),"",C7/C3-1)</f>
        <v/>
      </c>
      <c r="G7" s="20">
        <f>IF(OR(D7="",D3=""),"",D7/D3-1)</f>
        <v/>
      </c>
      <c r="H7" s="20">
        <f>IF(OR(B7="",B6=""),"",B7/B6-1)</f>
        <v/>
      </c>
      <c r="I7" s="20">
        <f>IF(OR(C7="",C6=""),"",C7/C6-1)</f>
        <v/>
      </c>
      <c r="J7" s="20">
        <f>IF(OR(D7="",D6=""),"",D7/D6-1)</f>
        <v/>
      </c>
      <c r="K7" s="20">
        <f>IF(D7="","",B7/D7)</f>
        <v/>
      </c>
      <c r="L7" s="20">
        <f>IF(D7="","",C7/D7)</f>
        <v/>
      </c>
      <c r="M7" s="21">
        <f>IF(SUMIFS('Monthly NSE Equity Options'!$K:$K,'Monthly NSE Equity Options'!$C:$C,$A7)=0,"",SUMIFS('Monthly NSE Equity Options'!$K:$K,'Monthly NSE Equity Options'!$C:$C,$A7))</f>
        <v/>
      </c>
      <c r="N7" s="8">
        <f>IF(SUMIFS('Monthly BSE Equity Options'!$K:$K,'Monthly BSE Equity Options'!$C:$C,$A7)=0,"",SUMIFS('Monthly BSE Equity Options'!$K:$K,'Monthly BSE Equity Options'!$C:$C,$A7))</f>
        <v/>
      </c>
      <c r="O7" s="8">
        <f>IF(OR(M7="",N7=""),"",M7+N7)</f>
        <v/>
      </c>
      <c r="P7" s="23">
        <f>IF(OR(M7="",M3=""),"",M7/M3-1)</f>
        <v/>
      </c>
      <c r="Q7" s="23">
        <f>IF(OR(N7="",N3=""),"",N7/N3-1)</f>
        <v/>
      </c>
      <c r="R7" s="23">
        <f>IF(OR(O7="",O3=""),"",O7/O3-1)</f>
        <v/>
      </c>
      <c r="S7" s="23">
        <f>IF(OR(M7="",M6=""),"",M7/M6-1)</f>
        <v/>
      </c>
      <c r="T7" s="23">
        <f>IF(OR(N7="",N6=""),"",N7/N6-1)</f>
        <v/>
      </c>
      <c r="U7" s="23">
        <f>IF(OR(O7="",O6=""),"",O7/O6-1)</f>
        <v/>
      </c>
      <c r="V7" s="23">
        <f>IF(O7="","",M7/O7)</f>
        <v/>
      </c>
      <c r="W7" s="23">
        <f>IF(O7="","",N7/O7)</f>
        <v/>
      </c>
      <c r="X7" s="24">
        <f>IF(SUMIFS('Monthly NSE Equity Options'!$L:$L,'Monthly NSE Equity Options'!$C:$C,$A7)=0,"",SUMIFS('Monthly NSE Equity Options'!$L:$L,'Monthly NSE Equity Options'!$C:$C,$A7))</f>
        <v/>
      </c>
      <c r="Y7" s="9">
        <f>IF(SUMIFS('Monthly BSE Equity Options'!$L:$L,'Monthly BSE Equity Options'!$C:$C,$A7)=0,"",SUMIFS('Monthly BSE Equity Options'!$L:$L,'Monthly BSE Equity Options'!$C:$C,$A7))</f>
        <v/>
      </c>
      <c r="Z7" s="9">
        <f>IF(OR(X7="",Y7=""),"",X7+Y7)</f>
        <v/>
      </c>
      <c r="AA7" s="26">
        <f>IF(OR(X7="",X3=""),"",X7/X3-1)</f>
        <v/>
      </c>
      <c r="AB7" s="26">
        <f>IF(OR(Y7="",Y3=""),"",Y7/Y3-1)</f>
        <v/>
      </c>
      <c r="AC7" s="26">
        <f>IF(OR(Z7="",Z3=""),"",Z7/Z3-1)</f>
        <v/>
      </c>
      <c r="AD7" s="26">
        <f>IF(OR(X7="",X6=""),"",X7/X6-1)</f>
        <v/>
      </c>
      <c r="AE7" s="26">
        <f>IF(OR(Y7="",Y6=""),"",Y7/Y6-1)</f>
        <v/>
      </c>
      <c r="AF7" s="26">
        <f>IF(OR(Z7="",Z6=""),"",Z7/Z6-1)</f>
        <v/>
      </c>
      <c r="AG7" s="26">
        <f>IF(Z7="","",X7/Z7)</f>
        <v/>
      </c>
      <c r="AH7" s="26">
        <f>IF(Z7="","",Y7/Z7)</f>
        <v/>
      </c>
    </row>
    <row r="8">
      <c r="A8" s="5" t="inlineStr">
        <is>
          <t>Q2FY06</t>
        </is>
      </c>
      <c r="B8" s="18">
        <f>IF(SUMIFS('Monthly NSE Equity Options'!$J:$J,'Monthly NSE Equity Options'!$C:$C,$A8)=0,"",SUMIFS('Monthly NSE Equity Options'!$J:$J,'Monthly NSE Equity Options'!$C:$C,$A8))</f>
        <v/>
      </c>
      <c r="C8" s="7">
        <f>IF(SUMIFS('Monthly BSE Equity Options'!$J:$J,'Monthly BSE Equity Options'!$C:$C,$A8)=0,"",SUMIFS('Monthly BSE Equity Options'!$J:$J,'Monthly BSE Equity Options'!$C:$C,$A8))</f>
        <v/>
      </c>
      <c r="D8" s="7">
        <f>IF(OR(B8="",C8=""),"",B8+C8)</f>
        <v/>
      </c>
      <c r="E8" s="20">
        <f>IF(OR(B8="",B4=""),"",B8/B4-1)</f>
        <v/>
      </c>
      <c r="F8" s="20">
        <f>IF(OR(C8="",C4=""),"",C8/C4-1)</f>
        <v/>
      </c>
      <c r="G8" s="20">
        <f>IF(OR(D8="",D4=""),"",D8/D4-1)</f>
        <v/>
      </c>
      <c r="H8" s="20">
        <f>IF(OR(B8="",B7=""),"",B8/B7-1)</f>
        <v/>
      </c>
      <c r="I8" s="20">
        <f>IF(OR(C8="",C7=""),"",C8/C7-1)</f>
        <v/>
      </c>
      <c r="J8" s="20">
        <f>IF(OR(D8="",D7=""),"",D8/D7-1)</f>
        <v/>
      </c>
      <c r="K8" s="20">
        <f>IF(D8="","",B8/D8)</f>
        <v/>
      </c>
      <c r="L8" s="20">
        <f>IF(D8="","",C8/D8)</f>
        <v/>
      </c>
      <c r="M8" s="21">
        <f>IF(SUMIFS('Monthly NSE Equity Options'!$K:$K,'Monthly NSE Equity Options'!$C:$C,$A8)=0,"",SUMIFS('Monthly NSE Equity Options'!$K:$K,'Monthly NSE Equity Options'!$C:$C,$A8))</f>
        <v/>
      </c>
      <c r="N8" s="8">
        <f>IF(SUMIFS('Monthly BSE Equity Options'!$K:$K,'Monthly BSE Equity Options'!$C:$C,$A8)=0,"",SUMIFS('Monthly BSE Equity Options'!$K:$K,'Monthly BSE Equity Options'!$C:$C,$A8))</f>
        <v/>
      </c>
      <c r="O8" s="8">
        <f>IF(OR(M8="",N8=""),"",M8+N8)</f>
        <v/>
      </c>
      <c r="P8" s="23">
        <f>IF(OR(M8="",M4=""),"",M8/M4-1)</f>
        <v/>
      </c>
      <c r="Q8" s="23">
        <f>IF(OR(N8="",N4=""),"",N8/N4-1)</f>
        <v/>
      </c>
      <c r="R8" s="23">
        <f>IF(OR(O8="",O4=""),"",O8/O4-1)</f>
        <v/>
      </c>
      <c r="S8" s="23">
        <f>IF(OR(M8="",M7=""),"",M8/M7-1)</f>
        <v/>
      </c>
      <c r="T8" s="23">
        <f>IF(OR(N8="",N7=""),"",N8/N7-1)</f>
        <v/>
      </c>
      <c r="U8" s="23">
        <f>IF(OR(O8="",O7=""),"",O8/O7-1)</f>
        <v/>
      </c>
      <c r="V8" s="23">
        <f>IF(O8="","",M8/O8)</f>
        <v/>
      </c>
      <c r="W8" s="23">
        <f>IF(O8="","",N8/O8)</f>
        <v/>
      </c>
      <c r="X8" s="24">
        <f>IF(SUMIFS('Monthly NSE Equity Options'!$L:$L,'Monthly NSE Equity Options'!$C:$C,$A8)=0,"",SUMIFS('Monthly NSE Equity Options'!$L:$L,'Monthly NSE Equity Options'!$C:$C,$A8))</f>
        <v/>
      </c>
      <c r="Y8" s="9">
        <f>IF(SUMIFS('Monthly BSE Equity Options'!$L:$L,'Monthly BSE Equity Options'!$C:$C,$A8)=0,"",SUMIFS('Monthly BSE Equity Options'!$L:$L,'Monthly BSE Equity Options'!$C:$C,$A8))</f>
        <v/>
      </c>
      <c r="Z8" s="9">
        <f>IF(OR(X8="",Y8=""),"",X8+Y8)</f>
        <v/>
      </c>
      <c r="AA8" s="26">
        <f>IF(OR(X8="",X4=""),"",X8/X4-1)</f>
        <v/>
      </c>
      <c r="AB8" s="26">
        <f>IF(OR(Y8="",Y4=""),"",Y8/Y4-1)</f>
        <v/>
      </c>
      <c r="AC8" s="26">
        <f>IF(OR(Z8="",Z4=""),"",Z8/Z4-1)</f>
        <v/>
      </c>
      <c r="AD8" s="26">
        <f>IF(OR(X8="",X7=""),"",X8/X7-1)</f>
        <v/>
      </c>
      <c r="AE8" s="26">
        <f>IF(OR(Y8="",Y7=""),"",Y8/Y7-1)</f>
        <v/>
      </c>
      <c r="AF8" s="26">
        <f>IF(OR(Z8="",Z7=""),"",Z8/Z7-1)</f>
        <v/>
      </c>
      <c r="AG8" s="26">
        <f>IF(Z8="","",X8/Z8)</f>
        <v/>
      </c>
      <c r="AH8" s="26">
        <f>IF(Z8="","",Y8/Z8)</f>
        <v/>
      </c>
    </row>
    <row r="9">
      <c r="A9" s="5" t="inlineStr">
        <is>
          <t>Q3FY06</t>
        </is>
      </c>
      <c r="B9" s="18">
        <f>IF(SUMIFS('Monthly NSE Equity Options'!$J:$J,'Monthly NSE Equity Options'!$C:$C,$A9)=0,"",SUMIFS('Monthly NSE Equity Options'!$J:$J,'Monthly NSE Equity Options'!$C:$C,$A9))</f>
        <v/>
      </c>
      <c r="C9" s="7">
        <f>IF(SUMIFS('Monthly BSE Equity Options'!$J:$J,'Monthly BSE Equity Options'!$C:$C,$A9)=0,"",SUMIFS('Monthly BSE Equity Options'!$J:$J,'Monthly BSE Equity Options'!$C:$C,$A9))</f>
        <v/>
      </c>
      <c r="D9" s="7">
        <f>IF(OR(B9="",C9=""),"",B9+C9)</f>
        <v/>
      </c>
      <c r="E9" s="20">
        <f>IF(OR(B9="",B5=""),"",B9/B5-1)</f>
        <v/>
      </c>
      <c r="F9" s="20">
        <f>IF(OR(C9="",C5=""),"",C9/C5-1)</f>
        <v/>
      </c>
      <c r="G9" s="20">
        <f>IF(OR(D9="",D5=""),"",D9/D5-1)</f>
        <v/>
      </c>
      <c r="H9" s="20">
        <f>IF(OR(B9="",B8=""),"",B9/B8-1)</f>
        <v/>
      </c>
      <c r="I9" s="20">
        <f>IF(OR(C9="",C8=""),"",C9/C8-1)</f>
        <v/>
      </c>
      <c r="J9" s="20">
        <f>IF(OR(D9="",D8=""),"",D9/D8-1)</f>
        <v/>
      </c>
      <c r="K9" s="20">
        <f>IF(D9="","",B9/D9)</f>
        <v/>
      </c>
      <c r="L9" s="20">
        <f>IF(D9="","",C9/D9)</f>
        <v/>
      </c>
      <c r="M9" s="21">
        <f>IF(SUMIFS('Monthly NSE Equity Options'!$K:$K,'Monthly NSE Equity Options'!$C:$C,$A9)=0,"",SUMIFS('Monthly NSE Equity Options'!$K:$K,'Monthly NSE Equity Options'!$C:$C,$A9))</f>
        <v/>
      </c>
      <c r="N9" s="8">
        <f>IF(SUMIFS('Monthly BSE Equity Options'!$K:$K,'Monthly BSE Equity Options'!$C:$C,$A9)=0,"",SUMIFS('Monthly BSE Equity Options'!$K:$K,'Monthly BSE Equity Options'!$C:$C,$A9))</f>
        <v/>
      </c>
      <c r="O9" s="8">
        <f>IF(OR(M9="",N9=""),"",M9+N9)</f>
        <v/>
      </c>
      <c r="P9" s="23">
        <f>IF(OR(M9="",M5=""),"",M9/M5-1)</f>
        <v/>
      </c>
      <c r="Q9" s="23">
        <f>IF(OR(N9="",N5=""),"",N9/N5-1)</f>
        <v/>
      </c>
      <c r="R9" s="23">
        <f>IF(OR(O9="",O5=""),"",O9/O5-1)</f>
        <v/>
      </c>
      <c r="S9" s="23">
        <f>IF(OR(M9="",M8=""),"",M9/M8-1)</f>
        <v/>
      </c>
      <c r="T9" s="23">
        <f>IF(OR(N9="",N8=""),"",N9/N8-1)</f>
        <v/>
      </c>
      <c r="U9" s="23">
        <f>IF(OR(O9="",O8=""),"",O9/O8-1)</f>
        <v/>
      </c>
      <c r="V9" s="23">
        <f>IF(O9="","",M9/O9)</f>
        <v/>
      </c>
      <c r="W9" s="23">
        <f>IF(O9="","",N9/O9)</f>
        <v/>
      </c>
      <c r="X9" s="24">
        <f>IF(SUMIFS('Monthly NSE Equity Options'!$L:$L,'Monthly NSE Equity Options'!$C:$C,$A9)=0,"",SUMIFS('Monthly NSE Equity Options'!$L:$L,'Monthly NSE Equity Options'!$C:$C,$A9))</f>
        <v/>
      </c>
      <c r="Y9" s="9">
        <f>IF(SUMIFS('Monthly BSE Equity Options'!$L:$L,'Monthly BSE Equity Options'!$C:$C,$A9)=0,"",SUMIFS('Monthly BSE Equity Options'!$L:$L,'Monthly BSE Equity Options'!$C:$C,$A9))</f>
        <v/>
      </c>
      <c r="Z9" s="9">
        <f>IF(OR(X9="",Y9=""),"",X9+Y9)</f>
        <v/>
      </c>
      <c r="AA9" s="26">
        <f>IF(OR(X9="",X5=""),"",X9/X5-1)</f>
        <v/>
      </c>
      <c r="AB9" s="26">
        <f>IF(OR(Y9="",Y5=""),"",Y9/Y5-1)</f>
        <v/>
      </c>
      <c r="AC9" s="26">
        <f>IF(OR(Z9="",Z5=""),"",Z9/Z5-1)</f>
        <v/>
      </c>
      <c r="AD9" s="26">
        <f>IF(OR(X9="",X8=""),"",X9/X8-1)</f>
        <v/>
      </c>
      <c r="AE9" s="26">
        <f>IF(OR(Y9="",Y8=""),"",Y9/Y8-1)</f>
        <v/>
      </c>
      <c r="AF9" s="26">
        <f>IF(OR(Z9="",Z8=""),"",Z9/Z8-1)</f>
        <v/>
      </c>
      <c r="AG9" s="26">
        <f>IF(Z9="","",X9/Z9)</f>
        <v/>
      </c>
      <c r="AH9" s="26">
        <f>IF(Z9="","",Y9/Z9)</f>
        <v/>
      </c>
    </row>
    <row r="10">
      <c r="A10" s="5" t="inlineStr">
        <is>
          <t>Q4FY06</t>
        </is>
      </c>
      <c r="B10" s="18">
        <f>IF(SUMIFS('Monthly NSE Equity Options'!$J:$J,'Monthly NSE Equity Options'!$C:$C,$A10)=0,"",SUMIFS('Monthly NSE Equity Options'!$J:$J,'Monthly NSE Equity Options'!$C:$C,$A10))</f>
        <v/>
      </c>
      <c r="C10" s="7">
        <f>IF(SUMIFS('Monthly BSE Equity Options'!$J:$J,'Monthly BSE Equity Options'!$C:$C,$A10)=0,"",SUMIFS('Monthly BSE Equity Options'!$J:$J,'Monthly BSE Equity Options'!$C:$C,$A10))</f>
        <v/>
      </c>
      <c r="D10" s="7">
        <f>IF(OR(B10="",C10=""),"",B10+C10)</f>
        <v/>
      </c>
      <c r="E10" s="20">
        <f>IF(OR(B10="",B6=""),"",B10/B6-1)</f>
        <v/>
      </c>
      <c r="F10" s="20">
        <f>IF(OR(C10="",C6=""),"",C10/C6-1)</f>
        <v/>
      </c>
      <c r="G10" s="20">
        <f>IF(OR(D10="",D6=""),"",D10/D6-1)</f>
        <v/>
      </c>
      <c r="H10" s="20">
        <f>IF(OR(B10="",B9=""),"",B10/B9-1)</f>
        <v/>
      </c>
      <c r="I10" s="20">
        <f>IF(OR(C10="",C9=""),"",C10/C9-1)</f>
        <v/>
      </c>
      <c r="J10" s="20">
        <f>IF(OR(D10="",D9=""),"",D10/D9-1)</f>
        <v/>
      </c>
      <c r="K10" s="20">
        <f>IF(D10="","",B10/D10)</f>
        <v/>
      </c>
      <c r="L10" s="20">
        <f>IF(D10="","",C10/D10)</f>
        <v/>
      </c>
      <c r="M10" s="21">
        <f>IF(SUMIFS('Monthly NSE Equity Options'!$K:$K,'Monthly NSE Equity Options'!$C:$C,$A10)=0,"",SUMIFS('Monthly NSE Equity Options'!$K:$K,'Monthly NSE Equity Options'!$C:$C,$A10))</f>
        <v/>
      </c>
      <c r="N10" s="8">
        <f>IF(SUMIFS('Monthly BSE Equity Options'!$K:$K,'Monthly BSE Equity Options'!$C:$C,$A10)=0,"",SUMIFS('Monthly BSE Equity Options'!$K:$K,'Monthly BSE Equity Options'!$C:$C,$A10))</f>
        <v/>
      </c>
      <c r="O10" s="8">
        <f>IF(OR(M10="",N10=""),"",M10+N10)</f>
        <v/>
      </c>
      <c r="P10" s="23">
        <f>IF(OR(M10="",M6=""),"",M10/M6-1)</f>
        <v/>
      </c>
      <c r="Q10" s="23">
        <f>IF(OR(N10="",N6=""),"",N10/N6-1)</f>
        <v/>
      </c>
      <c r="R10" s="23">
        <f>IF(OR(O10="",O6=""),"",O10/O6-1)</f>
        <v/>
      </c>
      <c r="S10" s="23">
        <f>IF(OR(M10="",M9=""),"",M10/M9-1)</f>
        <v/>
      </c>
      <c r="T10" s="23">
        <f>IF(OR(N10="",N9=""),"",N10/N9-1)</f>
        <v/>
      </c>
      <c r="U10" s="23">
        <f>IF(OR(O10="",O9=""),"",O10/O9-1)</f>
        <v/>
      </c>
      <c r="V10" s="23">
        <f>IF(O10="","",M10/O10)</f>
        <v/>
      </c>
      <c r="W10" s="23">
        <f>IF(O10="","",N10/O10)</f>
        <v/>
      </c>
      <c r="X10" s="24">
        <f>IF(SUMIFS('Monthly NSE Equity Options'!$L:$L,'Monthly NSE Equity Options'!$C:$C,$A10)=0,"",SUMIFS('Monthly NSE Equity Options'!$L:$L,'Monthly NSE Equity Options'!$C:$C,$A10))</f>
        <v/>
      </c>
      <c r="Y10" s="9">
        <f>IF(SUMIFS('Monthly BSE Equity Options'!$L:$L,'Monthly BSE Equity Options'!$C:$C,$A10)=0,"",SUMIFS('Monthly BSE Equity Options'!$L:$L,'Monthly BSE Equity Options'!$C:$C,$A10))</f>
        <v/>
      </c>
      <c r="Z10" s="9">
        <f>IF(OR(X10="",Y10=""),"",X10+Y10)</f>
        <v/>
      </c>
      <c r="AA10" s="26">
        <f>IF(OR(X10="",X6=""),"",X10/X6-1)</f>
        <v/>
      </c>
      <c r="AB10" s="26">
        <f>IF(OR(Y10="",Y6=""),"",Y10/Y6-1)</f>
        <v/>
      </c>
      <c r="AC10" s="26">
        <f>IF(OR(Z10="",Z6=""),"",Z10/Z6-1)</f>
        <v/>
      </c>
      <c r="AD10" s="26">
        <f>IF(OR(X10="",X9=""),"",X10/X9-1)</f>
        <v/>
      </c>
      <c r="AE10" s="26">
        <f>IF(OR(Y10="",Y9=""),"",Y10/Y9-1)</f>
        <v/>
      </c>
      <c r="AF10" s="26">
        <f>IF(OR(Z10="",Z9=""),"",Z10/Z9-1)</f>
        <v/>
      </c>
      <c r="AG10" s="26">
        <f>IF(Z10="","",X10/Z10)</f>
        <v/>
      </c>
      <c r="AH10" s="26">
        <f>IF(Z10="","",Y10/Z10)</f>
        <v/>
      </c>
    </row>
    <row r="11">
      <c r="A11" s="5" t="inlineStr">
        <is>
          <t>Q1FY07</t>
        </is>
      </c>
      <c r="B11" s="18">
        <f>IF(SUMIFS('Monthly NSE Equity Options'!$J:$J,'Monthly NSE Equity Options'!$C:$C,$A11)=0,"",SUMIFS('Monthly NSE Equity Options'!$J:$J,'Monthly NSE Equity Options'!$C:$C,$A11))</f>
        <v/>
      </c>
      <c r="C11" s="7">
        <f>IF(SUMIFS('Monthly BSE Equity Options'!$J:$J,'Monthly BSE Equity Options'!$C:$C,$A11)=0,"",SUMIFS('Monthly BSE Equity Options'!$J:$J,'Monthly BSE Equity Options'!$C:$C,$A11))</f>
        <v/>
      </c>
      <c r="D11" s="7">
        <f>IF(OR(B11="",C11=""),"",B11+C11)</f>
        <v/>
      </c>
      <c r="E11" s="20">
        <f>IF(OR(B11="",B7=""),"",B11/B7-1)</f>
        <v/>
      </c>
      <c r="F11" s="20">
        <f>IF(OR(C11="",C7=""),"",C11/C7-1)</f>
        <v/>
      </c>
      <c r="G11" s="20">
        <f>IF(OR(D11="",D7=""),"",D11/D7-1)</f>
        <v/>
      </c>
      <c r="H11" s="20">
        <f>IF(OR(B11="",B10=""),"",B11/B10-1)</f>
        <v/>
      </c>
      <c r="I11" s="20">
        <f>IF(OR(C11="",C10=""),"",C11/C10-1)</f>
        <v/>
      </c>
      <c r="J11" s="20">
        <f>IF(OR(D11="",D10=""),"",D11/D10-1)</f>
        <v/>
      </c>
      <c r="K11" s="20">
        <f>IF(D11="","",B11/D11)</f>
        <v/>
      </c>
      <c r="L11" s="20">
        <f>IF(D11="","",C11/D11)</f>
        <v/>
      </c>
      <c r="M11" s="21">
        <f>IF(SUMIFS('Monthly NSE Equity Options'!$K:$K,'Monthly NSE Equity Options'!$C:$C,$A11)=0,"",SUMIFS('Monthly NSE Equity Options'!$K:$K,'Monthly NSE Equity Options'!$C:$C,$A11))</f>
        <v/>
      </c>
      <c r="N11" s="8">
        <f>IF(SUMIFS('Monthly BSE Equity Options'!$K:$K,'Monthly BSE Equity Options'!$C:$C,$A11)=0,"",SUMIFS('Monthly BSE Equity Options'!$K:$K,'Monthly BSE Equity Options'!$C:$C,$A11))</f>
        <v/>
      </c>
      <c r="O11" s="8">
        <f>IF(OR(M11="",N11=""),"",M11+N11)</f>
        <v/>
      </c>
      <c r="P11" s="23">
        <f>IF(OR(M11="",M7=""),"",M11/M7-1)</f>
        <v/>
      </c>
      <c r="Q11" s="23">
        <f>IF(OR(N11="",N7=""),"",N11/N7-1)</f>
        <v/>
      </c>
      <c r="R11" s="23">
        <f>IF(OR(O11="",O7=""),"",O11/O7-1)</f>
        <v/>
      </c>
      <c r="S11" s="23">
        <f>IF(OR(M11="",M10=""),"",M11/M10-1)</f>
        <v/>
      </c>
      <c r="T11" s="23">
        <f>IF(OR(N11="",N10=""),"",N11/N10-1)</f>
        <v/>
      </c>
      <c r="U11" s="23">
        <f>IF(OR(O11="",O10=""),"",O11/O10-1)</f>
        <v/>
      </c>
      <c r="V11" s="23">
        <f>IF(O11="","",M11/O11)</f>
        <v/>
      </c>
      <c r="W11" s="23">
        <f>IF(O11="","",N11/O11)</f>
        <v/>
      </c>
      <c r="X11" s="24">
        <f>IF(SUMIFS('Monthly NSE Equity Options'!$L:$L,'Monthly NSE Equity Options'!$C:$C,$A11)=0,"",SUMIFS('Monthly NSE Equity Options'!$L:$L,'Monthly NSE Equity Options'!$C:$C,$A11))</f>
        <v/>
      </c>
      <c r="Y11" s="9">
        <f>IF(SUMIFS('Monthly BSE Equity Options'!$L:$L,'Monthly BSE Equity Options'!$C:$C,$A11)=0,"",SUMIFS('Monthly BSE Equity Options'!$L:$L,'Monthly BSE Equity Options'!$C:$C,$A11))</f>
        <v/>
      </c>
      <c r="Z11" s="9">
        <f>IF(OR(X11="",Y11=""),"",X11+Y11)</f>
        <v/>
      </c>
      <c r="AA11" s="26">
        <f>IF(OR(X11="",X7=""),"",X11/X7-1)</f>
        <v/>
      </c>
      <c r="AB11" s="26">
        <f>IF(OR(Y11="",Y7=""),"",Y11/Y7-1)</f>
        <v/>
      </c>
      <c r="AC11" s="26">
        <f>IF(OR(Z11="",Z7=""),"",Z11/Z7-1)</f>
        <v/>
      </c>
      <c r="AD11" s="26">
        <f>IF(OR(X11="",X10=""),"",X11/X10-1)</f>
        <v/>
      </c>
      <c r="AE11" s="26">
        <f>IF(OR(Y11="",Y10=""),"",Y11/Y10-1)</f>
        <v/>
      </c>
      <c r="AF11" s="26">
        <f>IF(OR(Z11="",Z10=""),"",Z11/Z10-1)</f>
        <v/>
      </c>
      <c r="AG11" s="26">
        <f>IF(Z11="","",X11/Z11)</f>
        <v/>
      </c>
      <c r="AH11" s="26">
        <f>IF(Z11="","",Y11/Z11)</f>
        <v/>
      </c>
    </row>
    <row r="12">
      <c r="A12" s="5" t="inlineStr">
        <is>
          <t>Q2FY07</t>
        </is>
      </c>
      <c r="B12" s="18">
        <f>IF(SUMIFS('Monthly NSE Equity Options'!$J:$J,'Monthly NSE Equity Options'!$C:$C,$A12)=0,"",SUMIFS('Monthly NSE Equity Options'!$J:$J,'Monthly NSE Equity Options'!$C:$C,$A12))</f>
        <v/>
      </c>
      <c r="C12" s="7">
        <f>IF(SUMIFS('Monthly BSE Equity Options'!$J:$J,'Monthly BSE Equity Options'!$C:$C,$A12)=0,"",SUMIFS('Monthly BSE Equity Options'!$J:$J,'Monthly BSE Equity Options'!$C:$C,$A12))</f>
        <v/>
      </c>
      <c r="D12" s="7">
        <f>IF(OR(B12="",C12=""),"",B12+C12)</f>
        <v/>
      </c>
      <c r="E12" s="20">
        <f>IF(OR(B12="",B8=""),"",B12/B8-1)</f>
        <v/>
      </c>
      <c r="F12" s="20">
        <f>IF(OR(C12="",C8=""),"",C12/C8-1)</f>
        <v/>
      </c>
      <c r="G12" s="20">
        <f>IF(OR(D12="",D8=""),"",D12/D8-1)</f>
        <v/>
      </c>
      <c r="H12" s="20">
        <f>IF(OR(B12="",B11=""),"",B12/B11-1)</f>
        <v/>
      </c>
      <c r="I12" s="20">
        <f>IF(OR(C12="",C11=""),"",C12/C11-1)</f>
        <v/>
      </c>
      <c r="J12" s="20">
        <f>IF(OR(D12="",D11=""),"",D12/D11-1)</f>
        <v/>
      </c>
      <c r="K12" s="20">
        <f>IF(D12="","",B12/D12)</f>
        <v/>
      </c>
      <c r="L12" s="20">
        <f>IF(D12="","",C12/D12)</f>
        <v/>
      </c>
      <c r="M12" s="21">
        <f>IF(SUMIFS('Monthly NSE Equity Options'!$K:$K,'Monthly NSE Equity Options'!$C:$C,$A12)=0,"",SUMIFS('Monthly NSE Equity Options'!$K:$K,'Monthly NSE Equity Options'!$C:$C,$A12))</f>
        <v/>
      </c>
      <c r="N12" s="8">
        <f>IF(SUMIFS('Monthly BSE Equity Options'!$K:$K,'Monthly BSE Equity Options'!$C:$C,$A12)=0,"",SUMIFS('Monthly BSE Equity Options'!$K:$K,'Monthly BSE Equity Options'!$C:$C,$A12))</f>
        <v/>
      </c>
      <c r="O12" s="8">
        <f>IF(OR(M12="",N12=""),"",M12+N12)</f>
        <v/>
      </c>
      <c r="P12" s="23">
        <f>IF(OR(M12="",M8=""),"",M12/M8-1)</f>
        <v/>
      </c>
      <c r="Q12" s="23">
        <f>IF(OR(N12="",N8=""),"",N12/N8-1)</f>
        <v/>
      </c>
      <c r="R12" s="23">
        <f>IF(OR(O12="",O8=""),"",O12/O8-1)</f>
        <v/>
      </c>
      <c r="S12" s="23">
        <f>IF(OR(M12="",M11=""),"",M12/M11-1)</f>
        <v/>
      </c>
      <c r="T12" s="23">
        <f>IF(OR(N12="",N11=""),"",N12/N11-1)</f>
        <v/>
      </c>
      <c r="U12" s="23">
        <f>IF(OR(O12="",O11=""),"",O12/O11-1)</f>
        <v/>
      </c>
      <c r="V12" s="23">
        <f>IF(O12="","",M12/O12)</f>
        <v/>
      </c>
      <c r="W12" s="23">
        <f>IF(O12="","",N12/O12)</f>
        <v/>
      </c>
      <c r="X12" s="24">
        <f>IF(SUMIFS('Monthly NSE Equity Options'!$L:$L,'Monthly NSE Equity Options'!$C:$C,$A12)=0,"",SUMIFS('Monthly NSE Equity Options'!$L:$L,'Monthly NSE Equity Options'!$C:$C,$A12))</f>
        <v/>
      </c>
      <c r="Y12" s="9">
        <f>IF(SUMIFS('Monthly BSE Equity Options'!$L:$L,'Monthly BSE Equity Options'!$C:$C,$A12)=0,"",SUMIFS('Monthly BSE Equity Options'!$L:$L,'Monthly BSE Equity Options'!$C:$C,$A12))</f>
        <v/>
      </c>
      <c r="Z12" s="9">
        <f>IF(OR(X12="",Y12=""),"",X12+Y12)</f>
        <v/>
      </c>
      <c r="AA12" s="26">
        <f>IF(OR(X12="",X8=""),"",X12/X8-1)</f>
        <v/>
      </c>
      <c r="AB12" s="26">
        <f>IF(OR(Y12="",Y8=""),"",Y12/Y8-1)</f>
        <v/>
      </c>
      <c r="AC12" s="26">
        <f>IF(OR(Z12="",Z8=""),"",Z12/Z8-1)</f>
        <v/>
      </c>
      <c r="AD12" s="26">
        <f>IF(OR(X12="",X11=""),"",X12/X11-1)</f>
        <v/>
      </c>
      <c r="AE12" s="26">
        <f>IF(OR(Y12="",Y11=""),"",Y12/Y11-1)</f>
        <v/>
      </c>
      <c r="AF12" s="26">
        <f>IF(OR(Z12="",Z11=""),"",Z12/Z11-1)</f>
        <v/>
      </c>
      <c r="AG12" s="26">
        <f>IF(Z12="","",X12/Z12)</f>
        <v/>
      </c>
      <c r="AH12" s="26">
        <f>IF(Z12="","",Y12/Z12)</f>
        <v/>
      </c>
    </row>
    <row r="13">
      <c r="A13" s="5" t="inlineStr">
        <is>
          <t>Q3FY07</t>
        </is>
      </c>
      <c r="B13" s="18">
        <f>IF(SUMIFS('Monthly NSE Equity Options'!$J:$J,'Monthly NSE Equity Options'!$C:$C,$A13)=0,"",SUMIFS('Monthly NSE Equity Options'!$J:$J,'Monthly NSE Equity Options'!$C:$C,$A13))</f>
        <v/>
      </c>
      <c r="C13" s="7">
        <f>IF(SUMIFS('Monthly BSE Equity Options'!$J:$J,'Monthly BSE Equity Options'!$C:$C,$A13)=0,"",SUMIFS('Monthly BSE Equity Options'!$J:$J,'Monthly BSE Equity Options'!$C:$C,$A13))</f>
        <v/>
      </c>
      <c r="D13" s="7">
        <f>IF(OR(B13="",C13=""),"",B13+C13)</f>
        <v/>
      </c>
      <c r="E13" s="20">
        <f>IF(OR(B13="",B9=""),"",B13/B9-1)</f>
        <v/>
      </c>
      <c r="F13" s="20">
        <f>IF(OR(C13="",C9=""),"",C13/C9-1)</f>
        <v/>
      </c>
      <c r="G13" s="20">
        <f>IF(OR(D13="",D9=""),"",D13/D9-1)</f>
        <v/>
      </c>
      <c r="H13" s="20">
        <f>IF(OR(B13="",B12=""),"",B13/B12-1)</f>
        <v/>
      </c>
      <c r="I13" s="20">
        <f>IF(OR(C13="",C12=""),"",C13/C12-1)</f>
        <v/>
      </c>
      <c r="J13" s="20">
        <f>IF(OR(D13="",D12=""),"",D13/D12-1)</f>
        <v/>
      </c>
      <c r="K13" s="20">
        <f>IF(D13="","",B13/D13)</f>
        <v/>
      </c>
      <c r="L13" s="20">
        <f>IF(D13="","",C13/D13)</f>
        <v/>
      </c>
      <c r="M13" s="21">
        <f>IF(SUMIFS('Monthly NSE Equity Options'!$K:$K,'Monthly NSE Equity Options'!$C:$C,$A13)=0,"",SUMIFS('Monthly NSE Equity Options'!$K:$K,'Monthly NSE Equity Options'!$C:$C,$A13))</f>
        <v/>
      </c>
      <c r="N13" s="8">
        <f>IF(SUMIFS('Monthly BSE Equity Options'!$K:$K,'Monthly BSE Equity Options'!$C:$C,$A13)=0,"",SUMIFS('Monthly BSE Equity Options'!$K:$K,'Monthly BSE Equity Options'!$C:$C,$A13))</f>
        <v/>
      </c>
      <c r="O13" s="8">
        <f>IF(OR(M13="",N13=""),"",M13+N13)</f>
        <v/>
      </c>
      <c r="P13" s="23">
        <f>IF(OR(M13="",M9=""),"",M13/M9-1)</f>
        <v/>
      </c>
      <c r="Q13" s="23">
        <f>IF(OR(N13="",N9=""),"",N13/N9-1)</f>
        <v/>
      </c>
      <c r="R13" s="23">
        <f>IF(OR(O13="",O9=""),"",O13/O9-1)</f>
        <v/>
      </c>
      <c r="S13" s="23">
        <f>IF(OR(M13="",M12=""),"",M13/M12-1)</f>
        <v/>
      </c>
      <c r="T13" s="23">
        <f>IF(OR(N13="",N12=""),"",N13/N12-1)</f>
        <v/>
      </c>
      <c r="U13" s="23">
        <f>IF(OR(O13="",O12=""),"",O13/O12-1)</f>
        <v/>
      </c>
      <c r="V13" s="23">
        <f>IF(O13="","",M13/O13)</f>
        <v/>
      </c>
      <c r="W13" s="23">
        <f>IF(O13="","",N13/O13)</f>
        <v/>
      </c>
      <c r="X13" s="24">
        <f>IF(SUMIFS('Monthly NSE Equity Options'!$L:$L,'Monthly NSE Equity Options'!$C:$C,$A13)=0,"",SUMIFS('Monthly NSE Equity Options'!$L:$L,'Monthly NSE Equity Options'!$C:$C,$A13))</f>
        <v/>
      </c>
      <c r="Y13" s="9">
        <f>IF(SUMIFS('Monthly BSE Equity Options'!$L:$L,'Monthly BSE Equity Options'!$C:$C,$A13)=0,"",SUMIFS('Monthly BSE Equity Options'!$L:$L,'Monthly BSE Equity Options'!$C:$C,$A13))</f>
        <v/>
      </c>
      <c r="Z13" s="9">
        <f>IF(OR(X13="",Y13=""),"",X13+Y13)</f>
        <v/>
      </c>
      <c r="AA13" s="26">
        <f>IF(OR(X13="",X9=""),"",X13/X9-1)</f>
        <v/>
      </c>
      <c r="AB13" s="26">
        <f>IF(OR(Y13="",Y9=""),"",Y13/Y9-1)</f>
        <v/>
      </c>
      <c r="AC13" s="26">
        <f>IF(OR(Z13="",Z9=""),"",Z13/Z9-1)</f>
        <v/>
      </c>
      <c r="AD13" s="26">
        <f>IF(OR(X13="",X12=""),"",X13/X12-1)</f>
        <v/>
      </c>
      <c r="AE13" s="26">
        <f>IF(OR(Y13="",Y12=""),"",Y13/Y12-1)</f>
        <v/>
      </c>
      <c r="AF13" s="26">
        <f>IF(OR(Z13="",Z12=""),"",Z13/Z12-1)</f>
        <v/>
      </c>
      <c r="AG13" s="26">
        <f>IF(Z13="","",X13/Z13)</f>
        <v/>
      </c>
      <c r="AH13" s="26">
        <f>IF(Z13="","",Y13/Z13)</f>
        <v/>
      </c>
    </row>
    <row r="14">
      <c r="A14" s="5" t="inlineStr">
        <is>
          <t>Q4FY07</t>
        </is>
      </c>
      <c r="B14" s="18">
        <f>IF(SUMIFS('Monthly NSE Equity Options'!$J:$J,'Monthly NSE Equity Options'!$C:$C,$A14)=0,"",SUMIFS('Monthly NSE Equity Options'!$J:$J,'Monthly NSE Equity Options'!$C:$C,$A14))</f>
        <v/>
      </c>
      <c r="C14" s="7">
        <f>IF(SUMIFS('Monthly BSE Equity Options'!$J:$J,'Monthly BSE Equity Options'!$C:$C,$A14)=0,"",SUMIFS('Monthly BSE Equity Options'!$J:$J,'Monthly BSE Equity Options'!$C:$C,$A14))</f>
        <v/>
      </c>
      <c r="D14" s="7">
        <f>IF(OR(B14="",C14=""),"",B14+C14)</f>
        <v/>
      </c>
      <c r="E14" s="20">
        <f>IF(OR(B14="",B10=""),"",B14/B10-1)</f>
        <v/>
      </c>
      <c r="F14" s="20">
        <f>IF(OR(C14="",C10=""),"",C14/C10-1)</f>
        <v/>
      </c>
      <c r="G14" s="20">
        <f>IF(OR(D14="",D10=""),"",D14/D10-1)</f>
        <v/>
      </c>
      <c r="H14" s="20">
        <f>IF(OR(B14="",B13=""),"",B14/B13-1)</f>
        <v/>
      </c>
      <c r="I14" s="20">
        <f>IF(OR(C14="",C13=""),"",C14/C13-1)</f>
        <v/>
      </c>
      <c r="J14" s="20">
        <f>IF(OR(D14="",D13=""),"",D14/D13-1)</f>
        <v/>
      </c>
      <c r="K14" s="20">
        <f>IF(D14="","",B14/D14)</f>
        <v/>
      </c>
      <c r="L14" s="20">
        <f>IF(D14="","",C14/D14)</f>
        <v/>
      </c>
      <c r="M14" s="21">
        <f>IF(SUMIFS('Monthly NSE Equity Options'!$K:$K,'Monthly NSE Equity Options'!$C:$C,$A14)=0,"",SUMIFS('Monthly NSE Equity Options'!$K:$K,'Monthly NSE Equity Options'!$C:$C,$A14))</f>
        <v/>
      </c>
      <c r="N14" s="8">
        <f>IF(SUMIFS('Monthly BSE Equity Options'!$K:$K,'Monthly BSE Equity Options'!$C:$C,$A14)=0,"",SUMIFS('Monthly BSE Equity Options'!$K:$K,'Monthly BSE Equity Options'!$C:$C,$A14))</f>
        <v/>
      </c>
      <c r="O14" s="8">
        <f>IF(OR(M14="",N14=""),"",M14+N14)</f>
        <v/>
      </c>
      <c r="P14" s="23">
        <f>IF(OR(M14="",M10=""),"",M14/M10-1)</f>
        <v/>
      </c>
      <c r="Q14" s="23">
        <f>IF(OR(N14="",N10=""),"",N14/N10-1)</f>
        <v/>
      </c>
      <c r="R14" s="23">
        <f>IF(OR(O14="",O10=""),"",O14/O10-1)</f>
        <v/>
      </c>
      <c r="S14" s="23">
        <f>IF(OR(M14="",M13=""),"",M14/M13-1)</f>
        <v/>
      </c>
      <c r="T14" s="23">
        <f>IF(OR(N14="",N13=""),"",N14/N13-1)</f>
        <v/>
      </c>
      <c r="U14" s="23">
        <f>IF(OR(O14="",O13=""),"",O14/O13-1)</f>
        <v/>
      </c>
      <c r="V14" s="23">
        <f>IF(O14="","",M14/O14)</f>
        <v/>
      </c>
      <c r="W14" s="23">
        <f>IF(O14="","",N14/O14)</f>
        <v/>
      </c>
      <c r="X14" s="24">
        <f>IF(SUMIFS('Monthly NSE Equity Options'!$L:$L,'Monthly NSE Equity Options'!$C:$C,$A14)=0,"",SUMIFS('Monthly NSE Equity Options'!$L:$L,'Monthly NSE Equity Options'!$C:$C,$A14))</f>
        <v/>
      </c>
      <c r="Y14" s="9">
        <f>IF(SUMIFS('Monthly BSE Equity Options'!$L:$L,'Monthly BSE Equity Options'!$C:$C,$A14)=0,"",SUMIFS('Monthly BSE Equity Options'!$L:$L,'Monthly BSE Equity Options'!$C:$C,$A14))</f>
        <v/>
      </c>
      <c r="Z14" s="9">
        <f>IF(OR(X14="",Y14=""),"",X14+Y14)</f>
        <v/>
      </c>
      <c r="AA14" s="26">
        <f>IF(OR(X14="",X10=""),"",X14/X10-1)</f>
        <v/>
      </c>
      <c r="AB14" s="26">
        <f>IF(OR(Y14="",Y10=""),"",Y14/Y10-1)</f>
        <v/>
      </c>
      <c r="AC14" s="26">
        <f>IF(OR(Z14="",Z10=""),"",Z14/Z10-1)</f>
        <v/>
      </c>
      <c r="AD14" s="26">
        <f>IF(OR(X14="",X13=""),"",X14/X13-1)</f>
        <v/>
      </c>
      <c r="AE14" s="26">
        <f>IF(OR(Y14="",Y13=""),"",Y14/Y13-1)</f>
        <v/>
      </c>
      <c r="AF14" s="26">
        <f>IF(OR(Z14="",Z13=""),"",Z14/Z13-1)</f>
        <v/>
      </c>
      <c r="AG14" s="26">
        <f>IF(Z14="","",X14/Z14)</f>
        <v/>
      </c>
      <c r="AH14" s="26">
        <f>IF(Z14="","",Y14/Z14)</f>
        <v/>
      </c>
    </row>
    <row r="15">
      <c r="A15" s="5" t="inlineStr">
        <is>
          <t>Q1FY08</t>
        </is>
      </c>
      <c r="B15" s="18">
        <f>IF(SUMIFS('Monthly NSE Equity Options'!$J:$J,'Monthly NSE Equity Options'!$C:$C,$A15)=0,"",SUMIFS('Monthly NSE Equity Options'!$J:$J,'Monthly NSE Equity Options'!$C:$C,$A15))</f>
        <v/>
      </c>
      <c r="C15" s="7">
        <f>IF(SUMIFS('Monthly BSE Equity Options'!$J:$J,'Monthly BSE Equity Options'!$C:$C,$A15)=0,"",SUMIFS('Monthly BSE Equity Options'!$J:$J,'Monthly BSE Equity Options'!$C:$C,$A15))</f>
        <v/>
      </c>
      <c r="D15" s="7">
        <f>IF(OR(B15="",C15=""),"",B15+C15)</f>
        <v/>
      </c>
      <c r="E15" s="20">
        <f>IF(OR(B15="",B11=""),"",B15/B11-1)</f>
        <v/>
      </c>
      <c r="F15" s="20">
        <f>IF(OR(C15="",C11=""),"",C15/C11-1)</f>
        <v/>
      </c>
      <c r="G15" s="20">
        <f>IF(OR(D15="",D11=""),"",D15/D11-1)</f>
        <v/>
      </c>
      <c r="H15" s="20">
        <f>IF(OR(B15="",B14=""),"",B15/B14-1)</f>
        <v/>
      </c>
      <c r="I15" s="20">
        <f>IF(OR(C15="",C14=""),"",C15/C14-1)</f>
        <v/>
      </c>
      <c r="J15" s="20">
        <f>IF(OR(D15="",D14=""),"",D15/D14-1)</f>
        <v/>
      </c>
      <c r="K15" s="20">
        <f>IF(D15="","",B15/D15)</f>
        <v/>
      </c>
      <c r="L15" s="20">
        <f>IF(D15="","",C15/D15)</f>
        <v/>
      </c>
      <c r="M15" s="21">
        <f>IF(SUMIFS('Monthly NSE Equity Options'!$K:$K,'Monthly NSE Equity Options'!$C:$C,$A15)=0,"",SUMIFS('Monthly NSE Equity Options'!$K:$K,'Monthly NSE Equity Options'!$C:$C,$A15))</f>
        <v/>
      </c>
      <c r="N15" s="8">
        <f>IF(SUMIFS('Monthly BSE Equity Options'!$K:$K,'Monthly BSE Equity Options'!$C:$C,$A15)=0,"",SUMIFS('Monthly BSE Equity Options'!$K:$K,'Monthly BSE Equity Options'!$C:$C,$A15))</f>
        <v/>
      </c>
      <c r="O15" s="8">
        <f>IF(OR(M15="",N15=""),"",M15+N15)</f>
        <v/>
      </c>
      <c r="P15" s="23">
        <f>IF(OR(M15="",M11=""),"",M15/M11-1)</f>
        <v/>
      </c>
      <c r="Q15" s="23">
        <f>IF(OR(N15="",N11=""),"",N15/N11-1)</f>
        <v/>
      </c>
      <c r="R15" s="23">
        <f>IF(OR(O15="",O11=""),"",O15/O11-1)</f>
        <v/>
      </c>
      <c r="S15" s="23">
        <f>IF(OR(M15="",M14=""),"",M15/M14-1)</f>
        <v/>
      </c>
      <c r="T15" s="23">
        <f>IF(OR(N15="",N14=""),"",N15/N14-1)</f>
        <v/>
      </c>
      <c r="U15" s="23">
        <f>IF(OR(O15="",O14=""),"",O15/O14-1)</f>
        <v/>
      </c>
      <c r="V15" s="23">
        <f>IF(O15="","",M15/O15)</f>
        <v/>
      </c>
      <c r="W15" s="23">
        <f>IF(O15="","",N15/O15)</f>
        <v/>
      </c>
      <c r="X15" s="24">
        <f>IF(SUMIFS('Monthly NSE Equity Options'!$L:$L,'Monthly NSE Equity Options'!$C:$C,$A15)=0,"",SUMIFS('Monthly NSE Equity Options'!$L:$L,'Monthly NSE Equity Options'!$C:$C,$A15))</f>
        <v/>
      </c>
      <c r="Y15" s="9">
        <f>IF(SUMIFS('Monthly BSE Equity Options'!$L:$L,'Monthly BSE Equity Options'!$C:$C,$A15)=0,"",SUMIFS('Monthly BSE Equity Options'!$L:$L,'Monthly BSE Equity Options'!$C:$C,$A15))</f>
        <v/>
      </c>
      <c r="Z15" s="9">
        <f>IF(OR(X15="",Y15=""),"",X15+Y15)</f>
        <v/>
      </c>
      <c r="AA15" s="26">
        <f>IF(OR(X15="",X11=""),"",X15/X11-1)</f>
        <v/>
      </c>
      <c r="AB15" s="26">
        <f>IF(OR(Y15="",Y11=""),"",Y15/Y11-1)</f>
        <v/>
      </c>
      <c r="AC15" s="26">
        <f>IF(OR(Z15="",Z11=""),"",Z15/Z11-1)</f>
        <v/>
      </c>
      <c r="AD15" s="26">
        <f>IF(OR(X15="",X14=""),"",X15/X14-1)</f>
        <v/>
      </c>
      <c r="AE15" s="26">
        <f>IF(OR(Y15="",Y14=""),"",Y15/Y14-1)</f>
        <v/>
      </c>
      <c r="AF15" s="26">
        <f>IF(OR(Z15="",Z14=""),"",Z15/Z14-1)</f>
        <v/>
      </c>
      <c r="AG15" s="26">
        <f>IF(Z15="","",X15/Z15)</f>
        <v/>
      </c>
      <c r="AH15" s="26">
        <f>IF(Z15="","",Y15/Z15)</f>
        <v/>
      </c>
    </row>
    <row r="16">
      <c r="A16" s="5" t="inlineStr">
        <is>
          <t>Q2FY08</t>
        </is>
      </c>
      <c r="B16" s="18">
        <f>IF(SUMIFS('Monthly NSE Equity Options'!$J:$J,'Monthly NSE Equity Options'!$C:$C,$A16)=0,"",SUMIFS('Monthly NSE Equity Options'!$J:$J,'Monthly NSE Equity Options'!$C:$C,$A16))</f>
        <v/>
      </c>
      <c r="C16" s="7">
        <f>IF(SUMIFS('Monthly BSE Equity Options'!$J:$J,'Monthly BSE Equity Options'!$C:$C,$A16)=0,"",SUMIFS('Monthly BSE Equity Options'!$J:$J,'Monthly BSE Equity Options'!$C:$C,$A16))</f>
        <v/>
      </c>
      <c r="D16" s="7">
        <f>IF(OR(B16="",C16=""),"",B16+C16)</f>
        <v/>
      </c>
      <c r="E16" s="20">
        <f>IF(OR(B16="",B12=""),"",B16/B12-1)</f>
        <v/>
      </c>
      <c r="F16" s="20">
        <f>IF(OR(C16="",C12=""),"",C16/C12-1)</f>
        <v/>
      </c>
      <c r="G16" s="20">
        <f>IF(OR(D16="",D12=""),"",D16/D12-1)</f>
        <v/>
      </c>
      <c r="H16" s="20">
        <f>IF(OR(B16="",B15=""),"",B16/B15-1)</f>
        <v/>
      </c>
      <c r="I16" s="20">
        <f>IF(OR(C16="",C15=""),"",C16/C15-1)</f>
        <v/>
      </c>
      <c r="J16" s="20">
        <f>IF(OR(D16="",D15=""),"",D16/D15-1)</f>
        <v/>
      </c>
      <c r="K16" s="20">
        <f>IF(D16="","",B16/D16)</f>
        <v/>
      </c>
      <c r="L16" s="20">
        <f>IF(D16="","",C16/D16)</f>
        <v/>
      </c>
      <c r="M16" s="21">
        <f>IF(SUMIFS('Monthly NSE Equity Options'!$K:$K,'Monthly NSE Equity Options'!$C:$C,$A16)=0,"",SUMIFS('Monthly NSE Equity Options'!$K:$K,'Monthly NSE Equity Options'!$C:$C,$A16))</f>
        <v/>
      </c>
      <c r="N16" s="8">
        <f>IF(SUMIFS('Monthly BSE Equity Options'!$K:$K,'Monthly BSE Equity Options'!$C:$C,$A16)=0,"",SUMIFS('Monthly BSE Equity Options'!$K:$K,'Monthly BSE Equity Options'!$C:$C,$A16))</f>
        <v/>
      </c>
      <c r="O16" s="8">
        <f>IF(OR(M16="",N16=""),"",M16+N16)</f>
        <v/>
      </c>
      <c r="P16" s="23">
        <f>IF(OR(M16="",M12=""),"",M16/M12-1)</f>
        <v/>
      </c>
      <c r="Q16" s="23">
        <f>IF(OR(N16="",N12=""),"",N16/N12-1)</f>
        <v/>
      </c>
      <c r="R16" s="23">
        <f>IF(OR(O16="",O12=""),"",O16/O12-1)</f>
        <v/>
      </c>
      <c r="S16" s="23">
        <f>IF(OR(M16="",M15=""),"",M16/M15-1)</f>
        <v/>
      </c>
      <c r="T16" s="23">
        <f>IF(OR(N16="",N15=""),"",N16/N15-1)</f>
        <v/>
      </c>
      <c r="U16" s="23">
        <f>IF(OR(O16="",O15=""),"",O16/O15-1)</f>
        <v/>
      </c>
      <c r="V16" s="23">
        <f>IF(O16="","",M16/O16)</f>
        <v/>
      </c>
      <c r="W16" s="23">
        <f>IF(O16="","",N16/O16)</f>
        <v/>
      </c>
      <c r="X16" s="24">
        <f>IF(SUMIFS('Monthly NSE Equity Options'!$L:$L,'Monthly NSE Equity Options'!$C:$C,$A16)=0,"",SUMIFS('Monthly NSE Equity Options'!$L:$L,'Monthly NSE Equity Options'!$C:$C,$A16))</f>
        <v/>
      </c>
      <c r="Y16" s="9">
        <f>IF(SUMIFS('Monthly BSE Equity Options'!$L:$L,'Monthly BSE Equity Options'!$C:$C,$A16)=0,"",SUMIFS('Monthly BSE Equity Options'!$L:$L,'Monthly BSE Equity Options'!$C:$C,$A16))</f>
        <v/>
      </c>
      <c r="Z16" s="9">
        <f>IF(OR(X16="",Y16=""),"",X16+Y16)</f>
        <v/>
      </c>
      <c r="AA16" s="26">
        <f>IF(OR(X16="",X12=""),"",X16/X12-1)</f>
        <v/>
      </c>
      <c r="AB16" s="26">
        <f>IF(OR(Y16="",Y12=""),"",Y16/Y12-1)</f>
        <v/>
      </c>
      <c r="AC16" s="26">
        <f>IF(OR(Z16="",Z12=""),"",Z16/Z12-1)</f>
        <v/>
      </c>
      <c r="AD16" s="26">
        <f>IF(OR(X16="",X15=""),"",X16/X15-1)</f>
        <v/>
      </c>
      <c r="AE16" s="26">
        <f>IF(OR(Y16="",Y15=""),"",Y16/Y15-1)</f>
        <v/>
      </c>
      <c r="AF16" s="26">
        <f>IF(OR(Z16="",Z15=""),"",Z16/Z15-1)</f>
        <v/>
      </c>
      <c r="AG16" s="26">
        <f>IF(Z16="","",X16/Z16)</f>
        <v/>
      </c>
      <c r="AH16" s="26">
        <f>IF(Z16="","",Y16/Z16)</f>
        <v/>
      </c>
    </row>
    <row r="17">
      <c r="A17" s="5" t="inlineStr">
        <is>
          <t>Q3FY08</t>
        </is>
      </c>
      <c r="B17" s="18">
        <f>IF(SUMIFS('Monthly NSE Equity Options'!$J:$J,'Monthly NSE Equity Options'!$C:$C,$A17)=0,"",SUMIFS('Monthly NSE Equity Options'!$J:$J,'Monthly NSE Equity Options'!$C:$C,$A17))</f>
        <v/>
      </c>
      <c r="C17" s="7">
        <f>IF(SUMIFS('Monthly BSE Equity Options'!$J:$J,'Monthly BSE Equity Options'!$C:$C,$A17)=0,"",SUMIFS('Monthly BSE Equity Options'!$J:$J,'Monthly BSE Equity Options'!$C:$C,$A17))</f>
        <v/>
      </c>
      <c r="D17" s="7">
        <f>IF(OR(B17="",C17=""),"",B17+C17)</f>
        <v/>
      </c>
      <c r="E17" s="20">
        <f>IF(OR(B17="",B13=""),"",B17/B13-1)</f>
        <v/>
      </c>
      <c r="F17" s="20">
        <f>IF(OR(C17="",C13=""),"",C17/C13-1)</f>
        <v/>
      </c>
      <c r="G17" s="20">
        <f>IF(OR(D17="",D13=""),"",D17/D13-1)</f>
        <v/>
      </c>
      <c r="H17" s="20">
        <f>IF(OR(B17="",B16=""),"",B17/B16-1)</f>
        <v/>
      </c>
      <c r="I17" s="20">
        <f>IF(OR(C17="",C16=""),"",C17/C16-1)</f>
        <v/>
      </c>
      <c r="J17" s="20">
        <f>IF(OR(D17="",D16=""),"",D17/D16-1)</f>
        <v/>
      </c>
      <c r="K17" s="20">
        <f>IF(D17="","",B17/D17)</f>
        <v/>
      </c>
      <c r="L17" s="20">
        <f>IF(D17="","",C17/D17)</f>
        <v/>
      </c>
      <c r="M17" s="21">
        <f>IF(SUMIFS('Monthly NSE Equity Options'!$K:$K,'Monthly NSE Equity Options'!$C:$C,$A17)=0,"",SUMIFS('Monthly NSE Equity Options'!$K:$K,'Monthly NSE Equity Options'!$C:$C,$A17))</f>
        <v/>
      </c>
      <c r="N17" s="8">
        <f>IF(SUMIFS('Monthly BSE Equity Options'!$K:$K,'Monthly BSE Equity Options'!$C:$C,$A17)=0,"",SUMIFS('Monthly BSE Equity Options'!$K:$K,'Monthly BSE Equity Options'!$C:$C,$A17))</f>
        <v/>
      </c>
      <c r="O17" s="8">
        <f>IF(OR(M17="",N17=""),"",M17+N17)</f>
        <v/>
      </c>
      <c r="P17" s="23">
        <f>IF(OR(M17="",M13=""),"",M17/M13-1)</f>
        <v/>
      </c>
      <c r="Q17" s="23">
        <f>IF(OR(N17="",N13=""),"",N17/N13-1)</f>
        <v/>
      </c>
      <c r="R17" s="23">
        <f>IF(OR(O17="",O13=""),"",O17/O13-1)</f>
        <v/>
      </c>
      <c r="S17" s="23">
        <f>IF(OR(M17="",M16=""),"",M17/M16-1)</f>
        <v/>
      </c>
      <c r="T17" s="23">
        <f>IF(OR(N17="",N16=""),"",N17/N16-1)</f>
        <v/>
      </c>
      <c r="U17" s="23">
        <f>IF(OR(O17="",O16=""),"",O17/O16-1)</f>
        <v/>
      </c>
      <c r="V17" s="23">
        <f>IF(O17="","",M17/O17)</f>
        <v/>
      </c>
      <c r="W17" s="23">
        <f>IF(O17="","",N17/O17)</f>
        <v/>
      </c>
      <c r="X17" s="24">
        <f>IF(SUMIFS('Monthly NSE Equity Options'!$L:$L,'Monthly NSE Equity Options'!$C:$C,$A17)=0,"",SUMIFS('Monthly NSE Equity Options'!$L:$L,'Monthly NSE Equity Options'!$C:$C,$A17))</f>
        <v/>
      </c>
      <c r="Y17" s="9">
        <f>IF(SUMIFS('Monthly BSE Equity Options'!$L:$L,'Monthly BSE Equity Options'!$C:$C,$A17)=0,"",SUMIFS('Monthly BSE Equity Options'!$L:$L,'Monthly BSE Equity Options'!$C:$C,$A17))</f>
        <v/>
      </c>
      <c r="Z17" s="9">
        <f>IF(OR(X17="",Y17=""),"",X17+Y17)</f>
        <v/>
      </c>
      <c r="AA17" s="26">
        <f>IF(OR(X17="",X13=""),"",X17/X13-1)</f>
        <v/>
      </c>
      <c r="AB17" s="26">
        <f>IF(OR(Y17="",Y13=""),"",Y17/Y13-1)</f>
        <v/>
      </c>
      <c r="AC17" s="26">
        <f>IF(OR(Z17="",Z13=""),"",Z17/Z13-1)</f>
        <v/>
      </c>
      <c r="AD17" s="26">
        <f>IF(OR(X17="",X16=""),"",X17/X16-1)</f>
        <v/>
      </c>
      <c r="AE17" s="26">
        <f>IF(OR(Y17="",Y16=""),"",Y17/Y16-1)</f>
        <v/>
      </c>
      <c r="AF17" s="26">
        <f>IF(OR(Z17="",Z16=""),"",Z17/Z16-1)</f>
        <v/>
      </c>
      <c r="AG17" s="26">
        <f>IF(Z17="","",X17/Z17)</f>
        <v/>
      </c>
      <c r="AH17" s="26">
        <f>IF(Z17="","",Y17/Z17)</f>
        <v/>
      </c>
    </row>
    <row r="18">
      <c r="A18" s="5" t="inlineStr">
        <is>
          <t>Q4FY08</t>
        </is>
      </c>
      <c r="B18" s="18">
        <f>IF(SUMIFS('Monthly NSE Equity Options'!$J:$J,'Monthly NSE Equity Options'!$C:$C,$A18)=0,"",SUMIFS('Monthly NSE Equity Options'!$J:$J,'Monthly NSE Equity Options'!$C:$C,$A18))</f>
        <v/>
      </c>
      <c r="C18" s="7">
        <f>IF(SUMIFS('Monthly BSE Equity Options'!$J:$J,'Monthly BSE Equity Options'!$C:$C,$A18)=0,"",SUMIFS('Monthly BSE Equity Options'!$J:$J,'Monthly BSE Equity Options'!$C:$C,$A18))</f>
        <v/>
      </c>
      <c r="D18" s="7">
        <f>IF(OR(B18="",C18=""),"",B18+C18)</f>
        <v/>
      </c>
      <c r="E18" s="20">
        <f>IF(OR(B18="",B14=""),"",B18/B14-1)</f>
        <v/>
      </c>
      <c r="F18" s="20">
        <f>IF(OR(C18="",C14=""),"",C18/C14-1)</f>
        <v/>
      </c>
      <c r="G18" s="20">
        <f>IF(OR(D18="",D14=""),"",D18/D14-1)</f>
        <v/>
      </c>
      <c r="H18" s="20">
        <f>IF(OR(B18="",B17=""),"",B18/B17-1)</f>
        <v/>
      </c>
      <c r="I18" s="20">
        <f>IF(OR(C18="",C17=""),"",C18/C17-1)</f>
        <v/>
      </c>
      <c r="J18" s="20">
        <f>IF(OR(D18="",D17=""),"",D18/D17-1)</f>
        <v/>
      </c>
      <c r="K18" s="20">
        <f>IF(D18="","",B18/D18)</f>
        <v/>
      </c>
      <c r="L18" s="20">
        <f>IF(D18="","",C18/D18)</f>
        <v/>
      </c>
      <c r="M18" s="21">
        <f>IF(SUMIFS('Monthly NSE Equity Options'!$K:$K,'Monthly NSE Equity Options'!$C:$C,$A18)=0,"",SUMIFS('Monthly NSE Equity Options'!$K:$K,'Monthly NSE Equity Options'!$C:$C,$A18))</f>
        <v/>
      </c>
      <c r="N18" s="8">
        <f>IF(SUMIFS('Monthly BSE Equity Options'!$K:$K,'Monthly BSE Equity Options'!$C:$C,$A18)=0,"",SUMIFS('Monthly BSE Equity Options'!$K:$K,'Monthly BSE Equity Options'!$C:$C,$A18))</f>
        <v/>
      </c>
      <c r="O18" s="8">
        <f>IF(OR(M18="",N18=""),"",M18+N18)</f>
        <v/>
      </c>
      <c r="P18" s="23">
        <f>IF(OR(M18="",M14=""),"",M18/M14-1)</f>
        <v/>
      </c>
      <c r="Q18" s="23">
        <f>IF(OR(N18="",N14=""),"",N18/N14-1)</f>
        <v/>
      </c>
      <c r="R18" s="23">
        <f>IF(OR(O18="",O14=""),"",O18/O14-1)</f>
        <v/>
      </c>
      <c r="S18" s="23">
        <f>IF(OR(M18="",M17=""),"",M18/M17-1)</f>
        <v/>
      </c>
      <c r="T18" s="23">
        <f>IF(OR(N18="",N17=""),"",N18/N17-1)</f>
        <v/>
      </c>
      <c r="U18" s="23">
        <f>IF(OR(O18="",O17=""),"",O18/O17-1)</f>
        <v/>
      </c>
      <c r="V18" s="23">
        <f>IF(O18="","",M18/O18)</f>
        <v/>
      </c>
      <c r="W18" s="23">
        <f>IF(O18="","",N18/O18)</f>
        <v/>
      </c>
      <c r="X18" s="24">
        <f>IF(SUMIFS('Monthly NSE Equity Options'!$L:$L,'Monthly NSE Equity Options'!$C:$C,$A18)=0,"",SUMIFS('Monthly NSE Equity Options'!$L:$L,'Monthly NSE Equity Options'!$C:$C,$A18))</f>
        <v/>
      </c>
      <c r="Y18" s="9">
        <f>IF(SUMIFS('Monthly BSE Equity Options'!$L:$L,'Monthly BSE Equity Options'!$C:$C,$A18)=0,"",SUMIFS('Monthly BSE Equity Options'!$L:$L,'Monthly BSE Equity Options'!$C:$C,$A18))</f>
        <v/>
      </c>
      <c r="Z18" s="9">
        <f>IF(OR(X18="",Y18=""),"",X18+Y18)</f>
        <v/>
      </c>
      <c r="AA18" s="26">
        <f>IF(OR(X18="",X14=""),"",X18/X14-1)</f>
        <v/>
      </c>
      <c r="AB18" s="26">
        <f>IF(OR(Y18="",Y14=""),"",Y18/Y14-1)</f>
        <v/>
      </c>
      <c r="AC18" s="26">
        <f>IF(OR(Z18="",Z14=""),"",Z18/Z14-1)</f>
        <v/>
      </c>
      <c r="AD18" s="26">
        <f>IF(OR(X18="",X17=""),"",X18/X17-1)</f>
        <v/>
      </c>
      <c r="AE18" s="26">
        <f>IF(OR(Y18="",Y17=""),"",Y18/Y17-1)</f>
        <v/>
      </c>
      <c r="AF18" s="26">
        <f>IF(OR(Z18="",Z17=""),"",Z18/Z17-1)</f>
        <v/>
      </c>
      <c r="AG18" s="26">
        <f>IF(Z18="","",X18/Z18)</f>
        <v/>
      </c>
      <c r="AH18" s="26">
        <f>IF(Z18="","",Y18/Z18)</f>
        <v/>
      </c>
    </row>
    <row r="19">
      <c r="A19" s="5" t="inlineStr">
        <is>
          <t>Q1FY09</t>
        </is>
      </c>
      <c r="B19" s="18">
        <f>IF(SUMIFS('Monthly NSE Equity Options'!$J:$J,'Monthly NSE Equity Options'!$C:$C,$A19)=0,"",SUMIFS('Monthly NSE Equity Options'!$J:$J,'Monthly NSE Equity Options'!$C:$C,$A19))</f>
        <v/>
      </c>
      <c r="C19" s="7">
        <f>IF(SUMIFS('Monthly BSE Equity Options'!$J:$J,'Monthly BSE Equity Options'!$C:$C,$A19)=0,"",SUMIFS('Monthly BSE Equity Options'!$J:$J,'Monthly BSE Equity Options'!$C:$C,$A19))</f>
        <v/>
      </c>
      <c r="D19" s="7">
        <f>IF(OR(B19="",C19=""),"",B19+C19)</f>
        <v/>
      </c>
      <c r="E19" s="20">
        <f>IF(OR(B19="",B15=""),"",B19/B15-1)</f>
        <v/>
      </c>
      <c r="F19" s="20">
        <f>IF(OR(C19="",C15=""),"",C19/C15-1)</f>
        <v/>
      </c>
      <c r="G19" s="20">
        <f>IF(OR(D19="",D15=""),"",D19/D15-1)</f>
        <v/>
      </c>
      <c r="H19" s="20">
        <f>IF(OR(B19="",B18=""),"",B19/B18-1)</f>
        <v/>
      </c>
      <c r="I19" s="20">
        <f>IF(OR(C19="",C18=""),"",C19/C18-1)</f>
        <v/>
      </c>
      <c r="J19" s="20">
        <f>IF(OR(D19="",D18=""),"",D19/D18-1)</f>
        <v/>
      </c>
      <c r="K19" s="20">
        <f>IF(D19="","",B19/D19)</f>
        <v/>
      </c>
      <c r="L19" s="20">
        <f>IF(D19="","",C19/D19)</f>
        <v/>
      </c>
      <c r="M19" s="21">
        <f>IF(SUMIFS('Monthly NSE Equity Options'!$K:$K,'Monthly NSE Equity Options'!$C:$C,$A19)=0,"",SUMIFS('Monthly NSE Equity Options'!$K:$K,'Monthly NSE Equity Options'!$C:$C,$A19))</f>
        <v/>
      </c>
      <c r="N19" s="8">
        <f>IF(SUMIFS('Monthly BSE Equity Options'!$K:$K,'Monthly BSE Equity Options'!$C:$C,$A19)=0,"",SUMIFS('Monthly BSE Equity Options'!$K:$K,'Monthly BSE Equity Options'!$C:$C,$A19))</f>
        <v/>
      </c>
      <c r="O19" s="8">
        <f>IF(OR(M19="",N19=""),"",M19+N19)</f>
        <v/>
      </c>
      <c r="P19" s="23">
        <f>IF(OR(M19="",M15=""),"",M19/M15-1)</f>
        <v/>
      </c>
      <c r="Q19" s="23">
        <f>IF(OR(N19="",N15=""),"",N19/N15-1)</f>
        <v/>
      </c>
      <c r="R19" s="23">
        <f>IF(OR(O19="",O15=""),"",O19/O15-1)</f>
        <v/>
      </c>
      <c r="S19" s="23">
        <f>IF(OR(M19="",M18=""),"",M19/M18-1)</f>
        <v/>
      </c>
      <c r="T19" s="23">
        <f>IF(OR(N19="",N18=""),"",N19/N18-1)</f>
        <v/>
      </c>
      <c r="U19" s="23">
        <f>IF(OR(O19="",O18=""),"",O19/O18-1)</f>
        <v/>
      </c>
      <c r="V19" s="23">
        <f>IF(O19="","",M19/O19)</f>
        <v/>
      </c>
      <c r="W19" s="23">
        <f>IF(O19="","",N19/O19)</f>
        <v/>
      </c>
      <c r="X19" s="24">
        <f>IF(SUMIFS('Monthly NSE Equity Options'!$L:$L,'Monthly NSE Equity Options'!$C:$C,$A19)=0,"",SUMIFS('Monthly NSE Equity Options'!$L:$L,'Monthly NSE Equity Options'!$C:$C,$A19))</f>
        <v/>
      </c>
      <c r="Y19" s="9">
        <f>IF(SUMIFS('Monthly BSE Equity Options'!$L:$L,'Monthly BSE Equity Options'!$C:$C,$A19)=0,"",SUMIFS('Monthly BSE Equity Options'!$L:$L,'Monthly BSE Equity Options'!$C:$C,$A19))</f>
        <v/>
      </c>
      <c r="Z19" s="9">
        <f>IF(OR(X19="",Y19=""),"",X19+Y19)</f>
        <v/>
      </c>
      <c r="AA19" s="26">
        <f>IF(OR(X19="",X15=""),"",X19/X15-1)</f>
        <v/>
      </c>
      <c r="AB19" s="26">
        <f>IF(OR(Y19="",Y15=""),"",Y19/Y15-1)</f>
        <v/>
      </c>
      <c r="AC19" s="26">
        <f>IF(OR(Z19="",Z15=""),"",Z19/Z15-1)</f>
        <v/>
      </c>
      <c r="AD19" s="26">
        <f>IF(OR(X19="",X18=""),"",X19/X18-1)</f>
        <v/>
      </c>
      <c r="AE19" s="26">
        <f>IF(OR(Y19="",Y18=""),"",Y19/Y18-1)</f>
        <v/>
      </c>
      <c r="AF19" s="26">
        <f>IF(OR(Z19="",Z18=""),"",Z19/Z18-1)</f>
        <v/>
      </c>
      <c r="AG19" s="26">
        <f>IF(Z19="","",X19/Z19)</f>
        <v/>
      </c>
      <c r="AH19" s="26">
        <f>IF(Z19="","",Y19/Z19)</f>
        <v/>
      </c>
    </row>
    <row r="20">
      <c r="A20" s="5" t="inlineStr">
        <is>
          <t>Q2FY09</t>
        </is>
      </c>
      <c r="B20" s="18">
        <f>IF(SUMIFS('Monthly NSE Equity Options'!$J:$J,'Monthly NSE Equity Options'!$C:$C,$A20)=0,"",SUMIFS('Monthly NSE Equity Options'!$J:$J,'Monthly NSE Equity Options'!$C:$C,$A20))</f>
        <v/>
      </c>
      <c r="C20" s="7">
        <f>IF(SUMIFS('Monthly BSE Equity Options'!$J:$J,'Monthly BSE Equity Options'!$C:$C,$A20)=0,"",SUMIFS('Monthly BSE Equity Options'!$J:$J,'Monthly BSE Equity Options'!$C:$C,$A20))</f>
        <v/>
      </c>
      <c r="D20" s="7">
        <f>IF(OR(B20="",C20=""),"",B20+C20)</f>
        <v/>
      </c>
      <c r="E20" s="20">
        <f>IF(OR(B20="",B16=""),"",B20/B16-1)</f>
        <v/>
      </c>
      <c r="F20" s="20">
        <f>IF(OR(C20="",C16=""),"",C20/C16-1)</f>
        <v/>
      </c>
      <c r="G20" s="20">
        <f>IF(OR(D20="",D16=""),"",D20/D16-1)</f>
        <v/>
      </c>
      <c r="H20" s="20">
        <f>IF(OR(B20="",B19=""),"",B20/B19-1)</f>
        <v/>
      </c>
      <c r="I20" s="20">
        <f>IF(OR(C20="",C19=""),"",C20/C19-1)</f>
        <v/>
      </c>
      <c r="J20" s="20">
        <f>IF(OR(D20="",D19=""),"",D20/D19-1)</f>
        <v/>
      </c>
      <c r="K20" s="20">
        <f>IF(D20="","",B20/D20)</f>
        <v/>
      </c>
      <c r="L20" s="20">
        <f>IF(D20="","",C20/D20)</f>
        <v/>
      </c>
      <c r="M20" s="21">
        <f>IF(SUMIFS('Monthly NSE Equity Options'!$K:$K,'Monthly NSE Equity Options'!$C:$C,$A20)=0,"",SUMIFS('Monthly NSE Equity Options'!$K:$K,'Monthly NSE Equity Options'!$C:$C,$A20))</f>
        <v/>
      </c>
      <c r="N20" s="8">
        <f>IF(SUMIFS('Monthly BSE Equity Options'!$K:$K,'Monthly BSE Equity Options'!$C:$C,$A20)=0,"",SUMIFS('Monthly BSE Equity Options'!$K:$K,'Monthly BSE Equity Options'!$C:$C,$A20))</f>
        <v/>
      </c>
      <c r="O20" s="8">
        <f>IF(OR(M20="",N20=""),"",M20+N20)</f>
        <v/>
      </c>
      <c r="P20" s="23">
        <f>IF(OR(M20="",M16=""),"",M20/M16-1)</f>
        <v/>
      </c>
      <c r="Q20" s="23">
        <f>IF(OR(N20="",N16=""),"",N20/N16-1)</f>
        <v/>
      </c>
      <c r="R20" s="23">
        <f>IF(OR(O20="",O16=""),"",O20/O16-1)</f>
        <v/>
      </c>
      <c r="S20" s="23">
        <f>IF(OR(M20="",M19=""),"",M20/M19-1)</f>
        <v/>
      </c>
      <c r="T20" s="23">
        <f>IF(OR(N20="",N19=""),"",N20/N19-1)</f>
        <v/>
      </c>
      <c r="U20" s="23">
        <f>IF(OR(O20="",O19=""),"",O20/O19-1)</f>
        <v/>
      </c>
      <c r="V20" s="23">
        <f>IF(O20="","",M20/O20)</f>
        <v/>
      </c>
      <c r="W20" s="23">
        <f>IF(O20="","",N20/O20)</f>
        <v/>
      </c>
      <c r="X20" s="24">
        <f>IF(SUMIFS('Monthly NSE Equity Options'!$L:$L,'Monthly NSE Equity Options'!$C:$C,$A20)=0,"",SUMIFS('Monthly NSE Equity Options'!$L:$L,'Monthly NSE Equity Options'!$C:$C,$A20))</f>
        <v/>
      </c>
      <c r="Y20" s="9">
        <f>IF(SUMIFS('Monthly BSE Equity Options'!$L:$L,'Monthly BSE Equity Options'!$C:$C,$A20)=0,"",SUMIFS('Monthly BSE Equity Options'!$L:$L,'Monthly BSE Equity Options'!$C:$C,$A20))</f>
        <v/>
      </c>
      <c r="Z20" s="9">
        <f>IF(OR(X20="",Y20=""),"",X20+Y20)</f>
        <v/>
      </c>
      <c r="AA20" s="26">
        <f>IF(OR(X20="",X16=""),"",X20/X16-1)</f>
        <v/>
      </c>
      <c r="AB20" s="26">
        <f>IF(OR(Y20="",Y16=""),"",Y20/Y16-1)</f>
        <v/>
      </c>
      <c r="AC20" s="26">
        <f>IF(OR(Z20="",Z16=""),"",Z20/Z16-1)</f>
        <v/>
      </c>
      <c r="AD20" s="26">
        <f>IF(OR(X20="",X19=""),"",X20/X19-1)</f>
        <v/>
      </c>
      <c r="AE20" s="26">
        <f>IF(OR(Y20="",Y19=""),"",Y20/Y19-1)</f>
        <v/>
      </c>
      <c r="AF20" s="26">
        <f>IF(OR(Z20="",Z19=""),"",Z20/Z19-1)</f>
        <v/>
      </c>
      <c r="AG20" s="26">
        <f>IF(Z20="","",X20/Z20)</f>
        <v/>
      </c>
      <c r="AH20" s="26">
        <f>IF(Z20="","",Y20/Z20)</f>
        <v/>
      </c>
    </row>
    <row r="21">
      <c r="A21" s="5" t="inlineStr">
        <is>
          <t>Q3FY09</t>
        </is>
      </c>
      <c r="B21" s="18">
        <f>IF(SUMIFS('Monthly NSE Equity Options'!$J:$J,'Monthly NSE Equity Options'!$C:$C,$A21)=0,"",SUMIFS('Monthly NSE Equity Options'!$J:$J,'Monthly NSE Equity Options'!$C:$C,$A21))</f>
        <v/>
      </c>
      <c r="C21" s="7">
        <f>IF(SUMIFS('Monthly BSE Equity Options'!$J:$J,'Monthly BSE Equity Options'!$C:$C,$A21)=0,"",SUMIFS('Monthly BSE Equity Options'!$J:$J,'Monthly BSE Equity Options'!$C:$C,$A21))</f>
        <v/>
      </c>
      <c r="D21" s="7">
        <f>IF(OR(B21="",C21=""),"",B21+C21)</f>
        <v/>
      </c>
      <c r="E21" s="20">
        <f>IF(OR(B21="",B17=""),"",B21/B17-1)</f>
        <v/>
      </c>
      <c r="F21" s="20">
        <f>IF(OR(C21="",C17=""),"",C21/C17-1)</f>
        <v/>
      </c>
      <c r="G21" s="20">
        <f>IF(OR(D21="",D17=""),"",D21/D17-1)</f>
        <v/>
      </c>
      <c r="H21" s="20">
        <f>IF(OR(B21="",B20=""),"",B21/B20-1)</f>
        <v/>
      </c>
      <c r="I21" s="20">
        <f>IF(OR(C21="",C20=""),"",C21/C20-1)</f>
        <v/>
      </c>
      <c r="J21" s="20">
        <f>IF(OR(D21="",D20=""),"",D21/D20-1)</f>
        <v/>
      </c>
      <c r="K21" s="20">
        <f>IF(D21="","",B21/D21)</f>
        <v/>
      </c>
      <c r="L21" s="20">
        <f>IF(D21="","",C21/D21)</f>
        <v/>
      </c>
      <c r="M21" s="21">
        <f>IF(SUMIFS('Monthly NSE Equity Options'!$K:$K,'Monthly NSE Equity Options'!$C:$C,$A21)=0,"",SUMIFS('Monthly NSE Equity Options'!$K:$K,'Monthly NSE Equity Options'!$C:$C,$A21))</f>
        <v/>
      </c>
      <c r="N21" s="8">
        <f>IF(SUMIFS('Monthly BSE Equity Options'!$K:$K,'Monthly BSE Equity Options'!$C:$C,$A21)=0,"",SUMIFS('Monthly BSE Equity Options'!$K:$K,'Monthly BSE Equity Options'!$C:$C,$A21))</f>
        <v/>
      </c>
      <c r="O21" s="8">
        <f>IF(OR(M21="",N21=""),"",M21+N21)</f>
        <v/>
      </c>
      <c r="P21" s="23">
        <f>IF(OR(M21="",M17=""),"",M21/M17-1)</f>
        <v/>
      </c>
      <c r="Q21" s="23">
        <f>IF(OR(N21="",N17=""),"",N21/N17-1)</f>
        <v/>
      </c>
      <c r="R21" s="23">
        <f>IF(OR(O21="",O17=""),"",O21/O17-1)</f>
        <v/>
      </c>
      <c r="S21" s="23">
        <f>IF(OR(M21="",M20=""),"",M21/M20-1)</f>
        <v/>
      </c>
      <c r="T21" s="23">
        <f>IF(OR(N21="",N20=""),"",N21/N20-1)</f>
        <v/>
      </c>
      <c r="U21" s="23">
        <f>IF(OR(O21="",O20=""),"",O21/O20-1)</f>
        <v/>
      </c>
      <c r="V21" s="23">
        <f>IF(O21="","",M21/O21)</f>
        <v/>
      </c>
      <c r="W21" s="23">
        <f>IF(O21="","",N21/O21)</f>
        <v/>
      </c>
      <c r="X21" s="24">
        <f>IF(SUMIFS('Monthly NSE Equity Options'!$L:$L,'Monthly NSE Equity Options'!$C:$C,$A21)=0,"",SUMIFS('Monthly NSE Equity Options'!$L:$L,'Monthly NSE Equity Options'!$C:$C,$A21))</f>
        <v/>
      </c>
      <c r="Y21" s="9">
        <f>IF(SUMIFS('Monthly BSE Equity Options'!$L:$L,'Monthly BSE Equity Options'!$C:$C,$A21)=0,"",SUMIFS('Monthly BSE Equity Options'!$L:$L,'Monthly BSE Equity Options'!$C:$C,$A21))</f>
        <v/>
      </c>
      <c r="Z21" s="9">
        <f>IF(OR(X21="",Y21=""),"",X21+Y21)</f>
        <v/>
      </c>
      <c r="AA21" s="26">
        <f>IF(OR(X21="",X17=""),"",X21/X17-1)</f>
        <v/>
      </c>
      <c r="AB21" s="26">
        <f>IF(OR(Y21="",Y17=""),"",Y21/Y17-1)</f>
        <v/>
      </c>
      <c r="AC21" s="26">
        <f>IF(OR(Z21="",Z17=""),"",Z21/Z17-1)</f>
        <v/>
      </c>
      <c r="AD21" s="26">
        <f>IF(OR(X21="",X20=""),"",X21/X20-1)</f>
        <v/>
      </c>
      <c r="AE21" s="26">
        <f>IF(OR(Y21="",Y20=""),"",Y21/Y20-1)</f>
        <v/>
      </c>
      <c r="AF21" s="26">
        <f>IF(OR(Z21="",Z20=""),"",Z21/Z20-1)</f>
        <v/>
      </c>
      <c r="AG21" s="26">
        <f>IF(Z21="","",X21/Z21)</f>
        <v/>
      </c>
      <c r="AH21" s="26">
        <f>IF(Z21="","",Y21/Z21)</f>
        <v/>
      </c>
    </row>
    <row r="22">
      <c r="A22" s="5" t="inlineStr">
        <is>
          <t>Q4FY09</t>
        </is>
      </c>
      <c r="B22" s="18">
        <f>IF(SUMIFS('Monthly NSE Equity Options'!$J:$J,'Monthly NSE Equity Options'!$C:$C,$A22)=0,"",SUMIFS('Monthly NSE Equity Options'!$J:$J,'Monthly NSE Equity Options'!$C:$C,$A22))</f>
        <v/>
      </c>
      <c r="C22" s="7">
        <f>IF(SUMIFS('Monthly BSE Equity Options'!$J:$J,'Monthly BSE Equity Options'!$C:$C,$A22)=0,"",SUMIFS('Monthly BSE Equity Options'!$J:$J,'Monthly BSE Equity Options'!$C:$C,$A22))</f>
        <v/>
      </c>
      <c r="D22" s="7">
        <f>IF(OR(B22="",C22=""),"",B22+C22)</f>
        <v/>
      </c>
      <c r="E22" s="20">
        <f>IF(OR(B22="",B18=""),"",B22/B18-1)</f>
        <v/>
      </c>
      <c r="F22" s="20">
        <f>IF(OR(C22="",C18=""),"",C22/C18-1)</f>
        <v/>
      </c>
      <c r="G22" s="20">
        <f>IF(OR(D22="",D18=""),"",D22/D18-1)</f>
        <v/>
      </c>
      <c r="H22" s="20">
        <f>IF(OR(B22="",B21=""),"",B22/B21-1)</f>
        <v/>
      </c>
      <c r="I22" s="20">
        <f>IF(OR(C22="",C21=""),"",C22/C21-1)</f>
        <v/>
      </c>
      <c r="J22" s="20">
        <f>IF(OR(D22="",D21=""),"",D22/D21-1)</f>
        <v/>
      </c>
      <c r="K22" s="20">
        <f>IF(D22="","",B22/D22)</f>
        <v/>
      </c>
      <c r="L22" s="20">
        <f>IF(D22="","",C22/D22)</f>
        <v/>
      </c>
      <c r="M22" s="21">
        <f>IF(SUMIFS('Monthly NSE Equity Options'!$K:$K,'Monthly NSE Equity Options'!$C:$C,$A22)=0,"",SUMIFS('Monthly NSE Equity Options'!$K:$K,'Monthly NSE Equity Options'!$C:$C,$A22))</f>
        <v/>
      </c>
      <c r="N22" s="8">
        <f>IF(SUMIFS('Monthly BSE Equity Options'!$K:$K,'Monthly BSE Equity Options'!$C:$C,$A22)=0,"",SUMIFS('Monthly BSE Equity Options'!$K:$K,'Monthly BSE Equity Options'!$C:$C,$A22))</f>
        <v/>
      </c>
      <c r="O22" s="8">
        <f>IF(OR(M22="",N22=""),"",M22+N22)</f>
        <v/>
      </c>
      <c r="P22" s="23">
        <f>IF(OR(M22="",M18=""),"",M22/M18-1)</f>
        <v/>
      </c>
      <c r="Q22" s="23">
        <f>IF(OR(N22="",N18=""),"",N22/N18-1)</f>
        <v/>
      </c>
      <c r="R22" s="23">
        <f>IF(OR(O22="",O18=""),"",O22/O18-1)</f>
        <v/>
      </c>
      <c r="S22" s="23">
        <f>IF(OR(M22="",M21=""),"",M22/M21-1)</f>
        <v/>
      </c>
      <c r="T22" s="23">
        <f>IF(OR(N22="",N21=""),"",N22/N21-1)</f>
        <v/>
      </c>
      <c r="U22" s="23">
        <f>IF(OR(O22="",O21=""),"",O22/O21-1)</f>
        <v/>
      </c>
      <c r="V22" s="23">
        <f>IF(O22="","",M22/O22)</f>
        <v/>
      </c>
      <c r="W22" s="23">
        <f>IF(O22="","",N22/O22)</f>
        <v/>
      </c>
      <c r="X22" s="24">
        <f>IF(SUMIFS('Monthly NSE Equity Options'!$L:$L,'Monthly NSE Equity Options'!$C:$C,$A22)=0,"",SUMIFS('Monthly NSE Equity Options'!$L:$L,'Monthly NSE Equity Options'!$C:$C,$A22))</f>
        <v/>
      </c>
      <c r="Y22" s="9">
        <f>IF(SUMIFS('Monthly BSE Equity Options'!$L:$L,'Monthly BSE Equity Options'!$C:$C,$A22)=0,"",SUMIFS('Monthly BSE Equity Options'!$L:$L,'Monthly BSE Equity Options'!$C:$C,$A22))</f>
        <v/>
      </c>
      <c r="Z22" s="9">
        <f>IF(OR(X22="",Y22=""),"",X22+Y22)</f>
        <v/>
      </c>
      <c r="AA22" s="26">
        <f>IF(OR(X22="",X18=""),"",X22/X18-1)</f>
        <v/>
      </c>
      <c r="AB22" s="26">
        <f>IF(OR(Y22="",Y18=""),"",Y22/Y18-1)</f>
        <v/>
      </c>
      <c r="AC22" s="26">
        <f>IF(OR(Z22="",Z18=""),"",Z22/Z18-1)</f>
        <v/>
      </c>
      <c r="AD22" s="26">
        <f>IF(OR(X22="",X21=""),"",X22/X21-1)</f>
        <v/>
      </c>
      <c r="AE22" s="26">
        <f>IF(OR(Y22="",Y21=""),"",Y22/Y21-1)</f>
        <v/>
      </c>
      <c r="AF22" s="26">
        <f>IF(OR(Z22="",Z21=""),"",Z22/Z21-1)</f>
        <v/>
      </c>
      <c r="AG22" s="26">
        <f>IF(Z22="","",X22/Z22)</f>
        <v/>
      </c>
      <c r="AH22" s="26">
        <f>IF(Z22="","",Y22/Z22)</f>
        <v/>
      </c>
    </row>
    <row r="23">
      <c r="A23" s="5" t="inlineStr">
        <is>
          <t>Q1FY10</t>
        </is>
      </c>
      <c r="B23" s="18">
        <f>IF(SUMIFS('Monthly NSE Equity Options'!$J:$J,'Monthly NSE Equity Options'!$C:$C,$A23)=0,"",SUMIFS('Monthly NSE Equity Options'!$J:$J,'Monthly NSE Equity Options'!$C:$C,$A23))</f>
        <v/>
      </c>
      <c r="C23" s="7">
        <f>IF(SUMIFS('Monthly BSE Equity Options'!$J:$J,'Monthly BSE Equity Options'!$C:$C,$A23)=0,"",SUMIFS('Monthly BSE Equity Options'!$J:$J,'Monthly BSE Equity Options'!$C:$C,$A23))</f>
        <v/>
      </c>
      <c r="D23" s="7">
        <f>IF(OR(B23="",C23=""),"",B23+C23)</f>
        <v/>
      </c>
      <c r="E23" s="20">
        <f>IF(OR(B23="",B19=""),"",B23/B19-1)</f>
        <v/>
      </c>
      <c r="F23" s="20">
        <f>IF(OR(C23="",C19=""),"",C23/C19-1)</f>
        <v/>
      </c>
      <c r="G23" s="20">
        <f>IF(OR(D23="",D19=""),"",D23/D19-1)</f>
        <v/>
      </c>
      <c r="H23" s="20">
        <f>IF(OR(B23="",B22=""),"",B23/B22-1)</f>
        <v/>
      </c>
      <c r="I23" s="20">
        <f>IF(OR(C23="",C22=""),"",C23/C22-1)</f>
        <v/>
      </c>
      <c r="J23" s="20">
        <f>IF(OR(D23="",D22=""),"",D23/D22-1)</f>
        <v/>
      </c>
      <c r="K23" s="20">
        <f>IF(D23="","",B23/D23)</f>
        <v/>
      </c>
      <c r="L23" s="20">
        <f>IF(D23="","",C23/D23)</f>
        <v/>
      </c>
      <c r="M23" s="21">
        <f>IF(SUMIFS('Monthly NSE Equity Options'!$K:$K,'Monthly NSE Equity Options'!$C:$C,$A23)=0,"",SUMIFS('Monthly NSE Equity Options'!$K:$K,'Monthly NSE Equity Options'!$C:$C,$A23))</f>
        <v/>
      </c>
      <c r="N23" s="8">
        <f>IF(SUMIFS('Monthly BSE Equity Options'!$K:$K,'Monthly BSE Equity Options'!$C:$C,$A23)=0,"",SUMIFS('Monthly BSE Equity Options'!$K:$K,'Monthly BSE Equity Options'!$C:$C,$A23))</f>
        <v/>
      </c>
      <c r="O23" s="8">
        <f>IF(OR(M23="",N23=""),"",M23+N23)</f>
        <v/>
      </c>
      <c r="P23" s="23">
        <f>IF(OR(M23="",M19=""),"",M23/M19-1)</f>
        <v/>
      </c>
      <c r="Q23" s="23">
        <f>IF(OR(N23="",N19=""),"",N23/N19-1)</f>
        <v/>
      </c>
      <c r="R23" s="23">
        <f>IF(OR(O23="",O19=""),"",O23/O19-1)</f>
        <v/>
      </c>
      <c r="S23" s="23">
        <f>IF(OR(M23="",M22=""),"",M23/M22-1)</f>
        <v/>
      </c>
      <c r="T23" s="23">
        <f>IF(OR(N23="",N22=""),"",N23/N22-1)</f>
        <v/>
      </c>
      <c r="U23" s="23">
        <f>IF(OR(O23="",O22=""),"",O23/O22-1)</f>
        <v/>
      </c>
      <c r="V23" s="23">
        <f>IF(O23="","",M23/O23)</f>
        <v/>
      </c>
      <c r="W23" s="23">
        <f>IF(O23="","",N23/O23)</f>
        <v/>
      </c>
      <c r="X23" s="24">
        <f>IF(SUMIFS('Monthly NSE Equity Options'!$L:$L,'Monthly NSE Equity Options'!$C:$C,$A23)=0,"",SUMIFS('Monthly NSE Equity Options'!$L:$L,'Monthly NSE Equity Options'!$C:$C,$A23))</f>
        <v/>
      </c>
      <c r="Y23" s="9">
        <f>IF(SUMIFS('Monthly BSE Equity Options'!$L:$L,'Monthly BSE Equity Options'!$C:$C,$A23)=0,"",SUMIFS('Monthly BSE Equity Options'!$L:$L,'Monthly BSE Equity Options'!$C:$C,$A23))</f>
        <v/>
      </c>
      <c r="Z23" s="9">
        <f>IF(OR(X23="",Y23=""),"",X23+Y23)</f>
        <v/>
      </c>
      <c r="AA23" s="26">
        <f>IF(OR(X23="",X19=""),"",X23/X19-1)</f>
        <v/>
      </c>
      <c r="AB23" s="26">
        <f>IF(OR(Y23="",Y19=""),"",Y23/Y19-1)</f>
        <v/>
      </c>
      <c r="AC23" s="26">
        <f>IF(OR(Z23="",Z19=""),"",Z23/Z19-1)</f>
        <v/>
      </c>
      <c r="AD23" s="26">
        <f>IF(OR(X23="",X22=""),"",X23/X22-1)</f>
        <v/>
      </c>
      <c r="AE23" s="26">
        <f>IF(OR(Y23="",Y22=""),"",Y23/Y22-1)</f>
        <v/>
      </c>
      <c r="AF23" s="26">
        <f>IF(OR(Z23="",Z22=""),"",Z23/Z22-1)</f>
        <v/>
      </c>
      <c r="AG23" s="26">
        <f>IF(Z23="","",X23/Z23)</f>
        <v/>
      </c>
      <c r="AH23" s="26">
        <f>IF(Z23="","",Y23/Z23)</f>
        <v/>
      </c>
    </row>
    <row r="24">
      <c r="A24" s="5" t="inlineStr">
        <is>
          <t>Q2FY10</t>
        </is>
      </c>
      <c r="B24" s="18">
        <f>IF(SUMIFS('Monthly NSE Equity Options'!$J:$J,'Monthly NSE Equity Options'!$C:$C,$A24)=0,"",SUMIFS('Monthly NSE Equity Options'!$J:$J,'Monthly NSE Equity Options'!$C:$C,$A24))</f>
        <v/>
      </c>
      <c r="C24" s="7">
        <f>IF(SUMIFS('Monthly BSE Equity Options'!$J:$J,'Monthly BSE Equity Options'!$C:$C,$A24)=0,"",SUMIFS('Monthly BSE Equity Options'!$J:$J,'Monthly BSE Equity Options'!$C:$C,$A24))</f>
        <v/>
      </c>
      <c r="D24" s="7">
        <f>IF(OR(B24="",C24=""),"",B24+C24)</f>
        <v/>
      </c>
      <c r="E24" s="20">
        <f>IF(OR(B24="",B20=""),"",B24/B20-1)</f>
        <v/>
      </c>
      <c r="F24" s="20">
        <f>IF(OR(C24="",C20=""),"",C24/C20-1)</f>
        <v/>
      </c>
      <c r="G24" s="20">
        <f>IF(OR(D24="",D20=""),"",D24/D20-1)</f>
        <v/>
      </c>
      <c r="H24" s="20">
        <f>IF(OR(B24="",B23=""),"",B24/B23-1)</f>
        <v/>
      </c>
      <c r="I24" s="20">
        <f>IF(OR(C24="",C23=""),"",C24/C23-1)</f>
        <v/>
      </c>
      <c r="J24" s="20">
        <f>IF(OR(D24="",D23=""),"",D24/D23-1)</f>
        <v/>
      </c>
      <c r="K24" s="20">
        <f>IF(D24="","",B24/D24)</f>
        <v/>
      </c>
      <c r="L24" s="20">
        <f>IF(D24="","",C24/D24)</f>
        <v/>
      </c>
      <c r="M24" s="21">
        <f>IF(SUMIFS('Monthly NSE Equity Options'!$K:$K,'Monthly NSE Equity Options'!$C:$C,$A24)=0,"",SUMIFS('Monthly NSE Equity Options'!$K:$K,'Monthly NSE Equity Options'!$C:$C,$A24))</f>
        <v/>
      </c>
      <c r="N24" s="8">
        <f>IF(SUMIFS('Monthly BSE Equity Options'!$K:$K,'Monthly BSE Equity Options'!$C:$C,$A24)=0,"",SUMIFS('Monthly BSE Equity Options'!$K:$K,'Monthly BSE Equity Options'!$C:$C,$A24))</f>
        <v/>
      </c>
      <c r="O24" s="8">
        <f>IF(OR(M24="",N24=""),"",M24+N24)</f>
        <v/>
      </c>
      <c r="P24" s="23">
        <f>IF(OR(M24="",M20=""),"",M24/M20-1)</f>
        <v/>
      </c>
      <c r="Q24" s="23">
        <f>IF(OR(N24="",N20=""),"",N24/N20-1)</f>
        <v/>
      </c>
      <c r="R24" s="23">
        <f>IF(OR(O24="",O20=""),"",O24/O20-1)</f>
        <v/>
      </c>
      <c r="S24" s="23">
        <f>IF(OR(M24="",M23=""),"",M24/M23-1)</f>
        <v/>
      </c>
      <c r="T24" s="23">
        <f>IF(OR(N24="",N23=""),"",N24/N23-1)</f>
        <v/>
      </c>
      <c r="U24" s="23">
        <f>IF(OR(O24="",O23=""),"",O24/O23-1)</f>
        <v/>
      </c>
      <c r="V24" s="23">
        <f>IF(O24="","",M24/O24)</f>
        <v/>
      </c>
      <c r="W24" s="23">
        <f>IF(O24="","",N24/O24)</f>
        <v/>
      </c>
      <c r="X24" s="24">
        <f>IF(SUMIFS('Monthly NSE Equity Options'!$L:$L,'Monthly NSE Equity Options'!$C:$C,$A24)=0,"",SUMIFS('Monthly NSE Equity Options'!$L:$L,'Monthly NSE Equity Options'!$C:$C,$A24))</f>
        <v/>
      </c>
      <c r="Y24" s="9">
        <f>IF(SUMIFS('Monthly BSE Equity Options'!$L:$L,'Monthly BSE Equity Options'!$C:$C,$A24)=0,"",SUMIFS('Monthly BSE Equity Options'!$L:$L,'Monthly BSE Equity Options'!$C:$C,$A24))</f>
        <v/>
      </c>
      <c r="Z24" s="9">
        <f>IF(OR(X24="",Y24=""),"",X24+Y24)</f>
        <v/>
      </c>
      <c r="AA24" s="26">
        <f>IF(OR(X24="",X20=""),"",X24/X20-1)</f>
        <v/>
      </c>
      <c r="AB24" s="26">
        <f>IF(OR(Y24="",Y20=""),"",Y24/Y20-1)</f>
        <v/>
      </c>
      <c r="AC24" s="26">
        <f>IF(OR(Z24="",Z20=""),"",Z24/Z20-1)</f>
        <v/>
      </c>
      <c r="AD24" s="26">
        <f>IF(OR(X24="",X23=""),"",X24/X23-1)</f>
        <v/>
      </c>
      <c r="AE24" s="26">
        <f>IF(OR(Y24="",Y23=""),"",Y24/Y23-1)</f>
        <v/>
      </c>
      <c r="AF24" s="26">
        <f>IF(OR(Z24="",Z23=""),"",Z24/Z23-1)</f>
        <v/>
      </c>
      <c r="AG24" s="26">
        <f>IF(Z24="","",X24/Z24)</f>
        <v/>
      </c>
      <c r="AH24" s="26">
        <f>IF(Z24="","",Y24/Z24)</f>
        <v/>
      </c>
    </row>
    <row r="25">
      <c r="A25" s="5" t="inlineStr">
        <is>
          <t>Q3FY10</t>
        </is>
      </c>
      <c r="B25" s="18">
        <f>IF(SUMIFS('Monthly NSE Equity Options'!$J:$J,'Monthly NSE Equity Options'!$C:$C,$A25)=0,"",SUMIFS('Monthly NSE Equity Options'!$J:$J,'Monthly NSE Equity Options'!$C:$C,$A25))</f>
        <v/>
      </c>
      <c r="C25" s="7">
        <f>IF(SUMIFS('Monthly BSE Equity Options'!$J:$J,'Monthly BSE Equity Options'!$C:$C,$A25)=0,"",SUMIFS('Monthly BSE Equity Options'!$J:$J,'Monthly BSE Equity Options'!$C:$C,$A25))</f>
        <v/>
      </c>
      <c r="D25" s="7">
        <f>IF(OR(B25="",C25=""),"",B25+C25)</f>
        <v/>
      </c>
      <c r="E25" s="20">
        <f>IF(OR(B25="",B21=""),"",B25/B21-1)</f>
        <v/>
      </c>
      <c r="F25" s="20">
        <f>IF(OR(C25="",C21=""),"",C25/C21-1)</f>
        <v/>
      </c>
      <c r="G25" s="20">
        <f>IF(OR(D25="",D21=""),"",D25/D21-1)</f>
        <v/>
      </c>
      <c r="H25" s="20">
        <f>IF(OR(B25="",B24=""),"",B25/B24-1)</f>
        <v/>
      </c>
      <c r="I25" s="20">
        <f>IF(OR(C25="",C24=""),"",C25/C24-1)</f>
        <v/>
      </c>
      <c r="J25" s="20">
        <f>IF(OR(D25="",D24=""),"",D25/D24-1)</f>
        <v/>
      </c>
      <c r="K25" s="20">
        <f>IF(D25="","",B25/D25)</f>
        <v/>
      </c>
      <c r="L25" s="20">
        <f>IF(D25="","",C25/D25)</f>
        <v/>
      </c>
      <c r="M25" s="21">
        <f>IF(SUMIFS('Monthly NSE Equity Options'!$K:$K,'Monthly NSE Equity Options'!$C:$C,$A25)=0,"",SUMIFS('Monthly NSE Equity Options'!$K:$K,'Monthly NSE Equity Options'!$C:$C,$A25))</f>
        <v/>
      </c>
      <c r="N25" s="8">
        <f>IF(SUMIFS('Monthly BSE Equity Options'!$K:$K,'Monthly BSE Equity Options'!$C:$C,$A25)=0,"",SUMIFS('Monthly BSE Equity Options'!$K:$K,'Monthly BSE Equity Options'!$C:$C,$A25))</f>
        <v/>
      </c>
      <c r="O25" s="8">
        <f>IF(OR(M25="",N25=""),"",M25+N25)</f>
        <v/>
      </c>
      <c r="P25" s="23">
        <f>IF(OR(M25="",M21=""),"",M25/M21-1)</f>
        <v/>
      </c>
      <c r="Q25" s="23">
        <f>IF(OR(N25="",N21=""),"",N25/N21-1)</f>
        <v/>
      </c>
      <c r="R25" s="23">
        <f>IF(OR(O25="",O21=""),"",O25/O21-1)</f>
        <v/>
      </c>
      <c r="S25" s="23">
        <f>IF(OR(M25="",M24=""),"",M25/M24-1)</f>
        <v/>
      </c>
      <c r="T25" s="23">
        <f>IF(OR(N25="",N24=""),"",N25/N24-1)</f>
        <v/>
      </c>
      <c r="U25" s="23">
        <f>IF(OR(O25="",O24=""),"",O25/O24-1)</f>
        <v/>
      </c>
      <c r="V25" s="23">
        <f>IF(O25="","",M25/O25)</f>
        <v/>
      </c>
      <c r="W25" s="23">
        <f>IF(O25="","",N25/O25)</f>
        <v/>
      </c>
      <c r="X25" s="24">
        <f>IF(SUMIFS('Monthly NSE Equity Options'!$L:$L,'Monthly NSE Equity Options'!$C:$C,$A25)=0,"",SUMIFS('Monthly NSE Equity Options'!$L:$L,'Monthly NSE Equity Options'!$C:$C,$A25))</f>
        <v/>
      </c>
      <c r="Y25" s="9">
        <f>IF(SUMIFS('Monthly BSE Equity Options'!$L:$L,'Monthly BSE Equity Options'!$C:$C,$A25)=0,"",SUMIFS('Monthly BSE Equity Options'!$L:$L,'Monthly BSE Equity Options'!$C:$C,$A25))</f>
        <v/>
      </c>
      <c r="Z25" s="9">
        <f>IF(OR(X25="",Y25=""),"",X25+Y25)</f>
        <v/>
      </c>
      <c r="AA25" s="26">
        <f>IF(OR(X25="",X21=""),"",X25/X21-1)</f>
        <v/>
      </c>
      <c r="AB25" s="26">
        <f>IF(OR(Y25="",Y21=""),"",Y25/Y21-1)</f>
        <v/>
      </c>
      <c r="AC25" s="26">
        <f>IF(OR(Z25="",Z21=""),"",Z25/Z21-1)</f>
        <v/>
      </c>
      <c r="AD25" s="26">
        <f>IF(OR(X25="",X24=""),"",X25/X24-1)</f>
        <v/>
      </c>
      <c r="AE25" s="26">
        <f>IF(OR(Y25="",Y24=""),"",Y25/Y24-1)</f>
        <v/>
      </c>
      <c r="AF25" s="26">
        <f>IF(OR(Z25="",Z24=""),"",Z25/Z24-1)</f>
        <v/>
      </c>
      <c r="AG25" s="26">
        <f>IF(Z25="","",X25/Z25)</f>
        <v/>
      </c>
      <c r="AH25" s="26">
        <f>IF(Z25="","",Y25/Z25)</f>
        <v/>
      </c>
    </row>
    <row r="26">
      <c r="A26" s="5" t="inlineStr">
        <is>
          <t>Q4FY10</t>
        </is>
      </c>
      <c r="B26" s="18">
        <f>IF(SUMIFS('Monthly NSE Equity Options'!$J:$J,'Monthly NSE Equity Options'!$C:$C,$A26)=0,"",SUMIFS('Monthly NSE Equity Options'!$J:$J,'Monthly NSE Equity Options'!$C:$C,$A26))</f>
        <v/>
      </c>
      <c r="C26" s="7">
        <f>IF(SUMIFS('Monthly BSE Equity Options'!$J:$J,'Monthly BSE Equity Options'!$C:$C,$A26)=0,"",SUMIFS('Monthly BSE Equity Options'!$J:$J,'Monthly BSE Equity Options'!$C:$C,$A26))</f>
        <v/>
      </c>
      <c r="D26" s="7">
        <f>IF(OR(B26="",C26=""),"",B26+C26)</f>
        <v/>
      </c>
      <c r="E26" s="20">
        <f>IF(OR(B26="",B22=""),"",B26/B22-1)</f>
        <v/>
      </c>
      <c r="F26" s="20">
        <f>IF(OR(C26="",C22=""),"",C26/C22-1)</f>
        <v/>
      </c>
      <c r="G26" s="20">
        <f>IF(OR(D26="",D22=""),"",D26/D22-1)</f>
        <v/>
      </c>
      <c r="H26" s="20">
        <f>IF(OR(B26="",B25=""),"",B26/B25-1)</f>
        <v/>
      </c>
      <c r="I26" s="20">
        <f>IF(OR(C26="",C25=""),"",C26/C25-1)</f>
        <v/>
      </c>
      <c r="J26" s="20">
        <f>IF(OR(D26="",D25=""),"",D26/D25-1)</f>
        <v/>
      </c>
      <c r="K26" s="20">
        <f>IF(D26="","",B26/D26)</f>
        <v/>
      </c>
      <c r="L26" s="20">
        <f>IF(D26="","",C26/D26)</f>
        <v/>
      </c>
      <c r="M26" s="21">
        <f>IF(SUMIFS('Monthly NSE Equity Options'!$K:$K,'Monthly NSE Equity Options'!$C:$C,$A26)=0,"",SUMIFS('Monthly NSE Equity Options'!$K:$K,'Monthly NSE Equity Options'!$C:$C,$A26))</f>
        <v/>
      </c>
      <c r="N26" s="8">
        <f>IF(SUMIFS('Monthly BSE Equity Options'!$K:$K,'Monthly BSE Equity Options'!$C:$C,$A26)=0,"",SUMIFS('Monthly BSE Equity Options'!$K:$K,'Monthly BSE Equity Options'!$C:$C,$A26))</f>
        <v/>
      </c>
      <c r="O26" s="8">
        <f>IF(OR(M26="",N26=""),"",M26+N26)</f>
        <v/>
      </c>
      <c r="P26" s="23">
        <f>IF(OR(M26="",M22=""),"",M26/M22-1)</f>
        <v/>
      </c>
      <c r="Q26" s="23">
        <f>IF(OR(N26="",N22=""),"",N26/N22-1)</f>
        <v/>
      </c>
      <c r="R26" s="23">
        <f>IF(OR(O26="",O22=""),"",O26/O22-1)</f>
        <v/>
      </c>
      <c r="S26" s="23">
        <f>IF(OR(M26="",M25=""),"",M26/M25-1)</f>
        <v/>
      </c>
      <c r="T26" s="23">
        <f>IF(OR(N26="",N25=""),"",N26/N25-1)</f>
        <v/>
      </c>
      <c r="U26" s="23">
        <f>IF(OR(O26="",O25=""),"",O26/O25-1)</f>
        <v/>
      </c>
      <c r="V26" s="23">
        <f>IF(O26="","",M26/O26)</f>
        <v/>
      </c>
      <c r="W26" s="23">
        <f>IF(O26="","",N26/O26)</f>
        <v/>
      </c>
      <c r="X26" s="24">
        <f>IF(SUMIFS('Monthly NSE Equity Options'!$L:$L,'Monthly NSE Equity Options'!$C:$C,$A26)=0,"",SUMIFS('Monthly NSE Equity Options'!$L:$L,'Monthly NSE Equity Options'!$C:$C,$A26))</f>
        <v/>
      </c>
      <c r="Y26" s="9">
        <f>IF(SUMIFS('Monthly BSE Equity Options'!$L:$L,'Monthly BSE Equity Options'!$C:$C,$A26)=0,"",SUMIFS('Monthly BSE Equity Options'!$L:$L,'Monthly BSE Equity Options'!$C:$C,$A26))</f>
        <v/>
      </c>
      <c r="Z26" s="9">
        <f>IF(OR(X26="",Y26=""),"",X26+Y26)</f>
        <v/>
      </c>
      <c r="AA26" s="26">
        <f>IF(OR(X26="",X22=""),"",X26/X22-1)</f>
        <v/>
      </c>
      <c r="AB26" s="26">
        <f>IF(OR(Y26="",Y22=""),"",Y26/Y22-1)</f>
        <v/>
      </c>
      <c r="AC26" s="26">
        <f>IF(OR(Z26="",Z22=""),"",Z26/Z22-1)</f>
        <v/>
      </c>
      <c r="AD26" s="26">
        <f>IF(OR(X26="",X25=""),"",X26/X25-1)</f>
        <v/>
      </c>
      <c r="AE26" s="26">
        <f>IF(OR(Y26="",Y25=""),"",Y26/Y25-1)</f>
        <v/>
      </c>
      <c r="AF26" s="26">
        <f>IF(OR(Z26="",Z25=""),"",Z26/Z25-1)</f>
        <v/>
      </c>
      <c r="AG26" s="26">
        <f>IF(Z26="","",X26/Z26)</f>
        <v/>
      </c>
      <c r="AH26" s="26">
        <f>IF(Z26="","",Y26/Z26)</f>
        <v/>
      </c>
    </row>
    <row r="27">
      <c r="A27" s="5" t="inlineStr">
        <is>
          <t>Q1FY11</t>
        </is>
      </c>
      <c r="B27" s="18">
        <f>IF(SUMIFS('Monthly NSE Equity Options'!$J:$J,'Monthly NSE Equity Options'!$C:$C,$A27)=0,"",SUMIFS('Monthly NSE Equity Options'!$J:$J,'Monthly NSE Equity Options'!$C:$C,$A27))</f>
        <v/>
      </c>
      <c r="C27" s="7">
        <f>IF(SUMIFS('Monthly BSE Equity Options'!$J:$J,'Monthly BSE Equity Options'!$C:$C,$A27)=0,"",SUMIFS('Monthly BSE Equity Options'!$J:$J,'Monthly BSE Equity Options'!$C:$C,$A27))</f>
        <v/>
      </c>
      <c r="D27" s="7">
        <f>IF(OR(B27="",C27=""),"",B27+C27)</f>
        <v/>
      </c>
      <c r="E27" s="20">
        <f>IF(OR(B27="",B23=""),"",B27/B23-1)</f>
        <v/>
      </c>
      <c r="F27" s="20">
        <f>IF(OR(C27="",C23=""),"",C27/C23-1)</f>
        <v/>
      </c>
      <c r="G27" s="20">
        <f>IF(OR(D27="",D23=""),"",D27/D23-1)</f>
        <v/>
      </c>
      <c r="H27" s="20">
        <f>IF(OR(B27="",B26=""),"",B27/B26-1)</f>
        <v/>
      </c>
      <c r="I27" s="20">
        <f>IF(OR(C27="",C26=""),"",C27/C26-1)</f>
        <v/>
      </c>
      <c r="J27" s="20">
        <f>IF(OR(D27="",D26=""),"",D27/D26-1)</f>
        <v/>
      </c>
      <c r="K27" s="20">
        <f>IF(D27="","",B27/D27)</f>
        <v/>
      </c>
      <c r="L27" s="20">
        <f>IF(D27="","",C27/D27)</f>
        <v/>
      </c>
      <c r="M27" s="21">
        <f>IF(SUMIFS('Monthly NSE Equity Options'!$K:$K,'Monthly NSE Equity Options'!$C:$C,$A27)=0,"",SUMIFS('Monthly NSE Equity Options'!$K:$K,'Monthly NSE Equity Options'!$C:$C,$A27))</f>
        <v/>
      </c>
      <c r="N27" s="8">
        <f>IF(SUMIFS('Monthly BSE Equity Options'!$K:$K,'Monthly BSE Equity Options'!$C:$C,$A27)=0,"",SUMIFS('Monthly BSE Equity Options'!$K:$K,'Monthly BSE Equity Options'!$C:$C,$A27))</f>
        <v/>
      </c>
      <c r="O27" s="8">
        <f>IF(OR(M27="",N27=""),"",M27+N27)</f>
        <v/>
      </c>
      <c r="P27" s="23">
        <f>IF(OR(M27="",M23=""),"",M27/M23-1)</f>
        <v/>
      </c>
      <c r="Q27" s="23">
        <f>IF(OR(N27="",N23=""),"",N27/N23-1)</f>
        <v/>
      </c>
      <c r="R27" s="23">
        <f>IF(OR(O27="",O23=""),"",O27/O23-1)</f>
        <v/>
      </c>
      <c r="S27" s="23">
        <f>IF(OR(M27="",M26=""),"",M27/M26-1)</f>
        <v/>
      </c>
      <c r="T27" s="23">
        <f>IF(OR(N27="",N26=""),"",N27/N26-1)</f>
        <v/>
      </c>
      <c r="U27" s="23">
        <f>IF(OR(O27="",O26=""),"",O27/O26-1)</f>
        <v/>
      </c>
      <c r="V27" s="23">
        <f>IF(O27="","",M27/O27)</f>
        <v/>
      </c>
      <c r="W27" s="23">
        <f>IF(O27="","",N27/O27)</f>
        <v/>
      </c>
      <c r="X27" s="24">
        <f>IF(SUMIFS('Monthly NSE Equity Options'!$L:$L,'Monthly NSE Equity Options'!$C:$C,$A27)=0,"",SUMIFS('Monthly NSE Equity Options'!$L:$L,'Monthly NSE Equity Options'!$C:$C,$A27))</f>
        <v/>
      </c>
      <c r="Y27" s="9">
        <f>IF(SUMIFS('Monthly BSE Equity Options'!$L:$L,'Monthly BSE Equity Options'!$C:$C,$A27)=0,"",SUMIFS('Monthly BSE Equity Options'!$L:$L,'Monthly BSE Equity Options'!$C:$C,$A27))</f>
        <v/>
      </c>
      <c r="Z27" s="9">
        <f>IF(OR(X27="",Y27=""),"",X27+Y27)</f>
        <v/>
      </c>
      <c r="AA27" s="26">
        <f>IF(OR(X27="",X23=""),"",X27/X23-1)</f>
        <v/>
      </c>
      <c r="AB27" s="26">
        <f>IF(OR(Y27="",Y23=""),"",Y27/Y23-1)</f>
        <v/>
      </c>
      <c r="AC27" s="26">
        <f>IF(OR(Z27="",Z23=""),"",Z27/Z23-1)</f>
        <v/>
      </c>
      <c r="AD27" s="26">
        <f>IF(OR(X27="",X26=""),"",X27/X26-1)</f>
        <v/>
      </c>
      <c r="AE27" s="26">
        <f>IF(OR(Y27="",Y26=""),"",Y27/Y26-1)</f>
        <v/>
      </c>
      <c r="AF27" s="26">
        <f>IF(OR(Z27="",Z26=""),"",Z27/Z26-1)</f>
        <v/>
      </c>
      <c r="AG27" s="26">
        <f>IF(Z27="","",X27/Z27)</f>
        <v/>
      </c>
      <c r="AH27" s="26">
        <f>IF(Z27="","",Y27/Z27)</f>
        <v/>
      </c>
    </row>
    <row r="28">
      <c r="A28" s="5" t="inlineStr">
        <is>
          <t>Q2FY11</t>
        </is>
      </c>
      <c r="B28" s="18">
        <f>IF(SUMIFS('Monthly NSE Equity Options'!$J:$J,'Monthly NSE Equity Options'!$C:$C,$A28)=0,"",SUMIFS('Monthly NSE Equity Options'!$J:$J,'Monthly NSE Equity Options'!$C:$C,$A28))</f>
        <v/>
      </c>
      <c r="C28" s="7">
        <f>IF(SUMIFS('Monthly BSE Equity Options'!$J:$J,'Monthly BSE Equity Options'!$C:$C,$A28)=0,"",SUMIFS('Monthly BSE Equity Options'!$J:$J,'Monthly BSE Equity Options'!$C:$C,$A28))</f>
        <v/>
      </c>
      <c r="D28" s="7">
        <f>IF(OR(B28="",C28=""),"",B28+C28)</f>
        <v/>
      </c>
      <c r="E28" s="20">
        <f>IF(OR(B28="",B24=""),"",B28/B24-1)</f>
        <v/>
      </c>
      <c r="F28" s="20">
        <f>IF(OR(C28="",C24=""),"",C28/C24-1)</f>
        <v/>
      </c>
      <c r="G28" s="20">
        <f>IF(OR(D28="",D24=""),"",D28/D24-1)</f>
        <v/>
      </c>
      <c r="H28" s="20">
        <f>IF(OR(B28="",B27=""),"",B28/B27-1)</f>
        <v/>
      </c>
      <c r="I28" s="20">
        <f>IF(OR(C28="",C27=""),"",C28/C27-1)</f>
        <v/>
      </c>
      <c r="J28" s="20">
        <f>IF(OR(D28="",D27=""),"",D28/D27-1)</f>
        <v/>
      </c>
      <c r="K28" s="20">
        <f>IF(D28="","",B28/D28)</f>
        <v/>
      </c>
      <c r="L28" s="20">
        <f>IF(D28="","",C28/D28)</f>
        <v/>
      </c>
      <c r="M28" s="21">
        <f>IF(SUMIFS('Monthly NSE Equity Options'!$K:$K,'Monthly NSE Equity Options'!$C:$C,$A28)=0,"",SUMIFS('Monthly NSE Equity Options'!$K:$K,'Monthly NSE Equity Options'!$C:$C,$A28))</f>
        <v/>
      </c>
      <c r="N28" s="8">
        <f>IF(SUMIFS('Monthly BSE Equity Options'!$K:$K,'Monthly BSE Equity Options'!$C:$C,$A28)=0,"",SUMIFS('Monthly BSE Equity Options'!$K:$K,'Monthly BSE Equity Options'!$C:$C,$A28))</f>
        <v/>
      </c>
      <c r="O28" s="8">
        <f>IF(OR(M28="",N28=""),"",M28+N28)</f>
        <v/>
      </c>
      <c r="P28" s="23">
        <f>IF(OR(M28="",M24=""),"",M28/M24-1)</f>
        <v/>
      </c>
      <c r="Q28" s="23">
        <f>IF(OR(N28="",N24=""),"",N28/N24-1)</f>
        <v/>
      </c>
      <c r="R28" s="23">
        <f>IF(OR(O28="",O24=""),"",O28/O24-1)</f>
        <v/>
      </c>
      <c r="S28" s="23">
        <f>IF(OR(M28="",M27=""),"",M28/M27-1)</f>
        <v/>
      </c>
      <c r="T28" s="23">
        <f>IF(OR(N28="",N27=""),"",N28/N27-1)</f>
        <v/>
      </c>
      <c r="U28" s="23">
        <f>IF(OR(O28="",O27=""),"",O28/O27-1)</f>
        <v/>
      </c>
      <c r="V28" s="23">
        <f>IF(O28="","",M28/O28)</f>
        <v/>
      </c>
      <c r="W28" s="23">
        <f>IF(O28="","",N28/O28)</f>
        <v/>
      </c>
      <c r="X28" s="24">
        <f>IF(SUMIFS('Monthly NSE Equity Options'!$L:$L,'Monthly NSE Equity Options'!$C:$C,$A28)=0,"",SUMIFS('Monthly NSE Equity Options'!$L:$L,'Monthly NSE Equity Options'!$C:$C,$A28))</f>
        <v/>
      </c>
      <c r="Y28" s="9">
        <f>IF(SUMIFS('Monthly BSE Equity Options'!$L:$L,'Monthly BSE Equity Options'!$C:$C,$A28)=0,"",SUMIFS('Monthly BSE Equity Options'!$L:$L,'Monthly BSE Equity Options'!$C:$C,$A28))</f>
        <v/>
      </c>
      <c r="Z28" s="9">
        <f>IF(OR(X28="",Y28=""),"",X28+Y28)</f>
        <v/>
      </c>
      <c r="AA28" s="26">
        <f>IF(OR(X28="",X24=""),"",X28/X24-1)</f>
        <v/>
      </c>
      <c r="AB28" s="26">
        <f>IF(OR(Y28="",Y24=""),"",Y28/Y24-1)</f>
        <v/>
      </c>
      <c r="AC28" s="26">
        <f>IF(OR(Z28="",Z24=""),"",Z28/Z24-1)</f>
        <v/>
      </c>
      <c r="AD28" s="26">
        <f>IF(OR(X28="",X27=""),"",X28/X27-1)</f>
        <v/>
      </c>
      <c r="AE28" s="26">
        <f>IF(OR(Y28="",Y27=""),"",Y28/Y27-1)</f>
        <v/>
      </c>
      <c r="AF28" s="26">
        <f>IF(OR(Z28="",Z27=""),"",Z28/Z27-1)</f>
        <v/>
      </c>
      <c r="AG28" s="26">
        <f>IF(Z28="","",X28/Z28)</f>
        <v/>
      </c>
      <c r="AH28" s="26">
        <f>IF(Z28="","",Y28/Z28)</f>
        <v/>
      </c>
    </row>
    <row r="29">
      <c r="A29" s="5" t="inlineStr">
        <is>
          <t>Q3FY11</t>
        </is>
      </c>
      <c r="B29" s="18">
        <f>IF(SUMIFS('Monthly NSE Equity Options'!$J:$J,'Monthly NSE Equity Options'!$C:$C,$A29)=0,"",SUMIFS('Monthly NSE Equity Options'!$J:$J,'Monthly NSE Equity Options'!$C:$C,$A29))</f>
        <v/>
      </c>
      <c r="C29" s="7">
        <f>IF(SUMIFS('Monthly BSE Equity Options'!$J:$J,'Monthly BSE Equity Options'!$C:$C,$A29)=0,"",SUMIFS('Monthly BSE Equity Options'!$J:$J,'Monthly BSE Equity Options'!$C:$C,$A29))</f>
        <v/>
      </c>
      <c r="D29" s="7">
        <f>IF(OR(B29="",C29=""),"",B29+C29)</f>
        <v/>
      </c>
      <c r="E29" s="20">
        <f>IF(OR(B29="",B25=""),"",B29/B25-1)</f>
        <v/>
      </c>
      <c r="F29" s="20">
        <f>IF(OR(C29="",C25=""),"",C29/C25-1)</f>
        <v/>
      </c>
      <c r="G29" s="20">
        <f>IF(OR(D29="",D25=""),"",D29/D25-1)</f>
        <v/>
      </c>
      <c r="H29" s="20">
        <f>IF(OR(B29="",B28=""),"",B29/B28-1)</f>
        <v/>
      </c>
      <c r="I29" s="20">
        <f>IF(OR(C29="",C28=""),"",C29/C28-1)</f>
        <v/>
      </c>
      <c r="J29" s="20">
        <f>IF(OR(D29="",D28=""),"",D29/D28-1)</f>
        <v/>
      </c>
      <c r="K29" s="20">
        <f>IF(D29="","",B29/D29)</f>
        <v/>
      </c>
      <c r="L29" s="20">
        <f>IF(D29="","",C29/D29)</f>
        <v/>
      </c>
      <c r="M29" s="21">
        <f>IF(SUMIFS('Monthly NSE Equity Options'!$K:$K,'Monthly NSE Equity Options'!$C:$C,$A29)=0,"",SUMIFS('Monthly NSE Equity Options'!$K:$K,'Monthly NSE Equity Options'!$C:$C,$A29))</f>
        <v/>
      </c>
      <c r="N29" s="8">
        <f>IF(SUMIFS('Monthly BSE Equity Options'!$K:$K,'Monthly BSE Equity Options'!$C:$C,$A29)=0,"",SUMIFS('Monthly BSE Equity Options'!$K:$K,'Monthly BSE Equity Options'!$C:$C,$A29))</f>
        <v/>
      </c>
      <c r="O29" s="8">
        <f>IF(OR(M29="",N29=""),"",M29+N29)</f>
        <v/>
      </c>
      <c r="P29" s="23">
        <f>IF(OR(M29="",M25=""),"",M29/M25-1)</f>
        <v/>
      </c>
      <c r="Q29" s="23">
        <f>IF(OR(N29="",N25=""),"",N29/N25-1)</f>
        <v/>
      </c>
      <c r="R29" s="23">
        <f>IF(OR(O29="",O25=""),"",O29/O25-1)</f>
        <v/>
      </c>
      <c r="S29" s="23">
        <f>IF(OR(M29="",M28=""),"",M29/M28-1)</f>
        <v/>
      </c>
      <c r="T29" s="23">
        <f>IF(OR(N29="",N28=""),"",N29/N28-1)</f>
        <v/>
      </c>
      <c r="U29" s="23">
        <f>IF(OR(O29="",O28=""),"",O29/O28-1)</f>
        <v/>
      </c>
      <c r="V29" s="23">
        <f>IF(O29="","",M29/O29)</f>
        <v/>
      </c>
      <c r="W29" s="23">
        <f>IF(O29="","",N29/O29)</f>
        <v/>
      </c>
      <c r="X29" s="24">
        <f>IF(SUMIFS('Monthly NSE Equity Options'!$L:$L,'Monthly NSE Equity Options'!$C:$C,$A29)=0,"",SUMIFS('Monthly NSE Equity Options'!$L:$L,'Monthly NSE Equity Options'!$C:$C,$A29))</f>
        <v/>
      </c>
      <c r="Y29" s="9">
        <f>IF(SUMIFS('Monthly BSE Equity Options'!$L:$L,'Monthly BSE Equity Options'!$C:$C,$A29)=0,"",SUMIFS('Monthly BSE Equity Options'!$L:$L,'Monthly BSE Equity Options'!$C:$C,$A29))</f>
        <v/>
      </c>
      <c r="Z29" s="9">
        <f>IF(OR(X29="",Y29=""),"",X29+Y29)</f>
        <v/>
      </c>
      <c r="AA29" s="26">
        <f>IF(OR(X29="",X25=""),"",X29/X25-1)</f>
        <v/>
      </c>
      <c r="AB29" s="26">
        <f>IF(OR(Y29="",Y25=""),"",Y29/Y25-1)</f>
        <v/>
      </c>
      <c r="AC29" s="26">
        <f>IF(OR(Z29="",Z25=""),"",Z29/Z25-1)</f>
        <v/>
      </c>
      <c r="AD29" s="26">
        <f>IF(OR(X29="",X28=""),"",X29/X28-1)</f>
        <v/>
      </c>
      <c r="AE29" s="26">
        <f>IF(OR(Y29="",Y28=""),"",Y29/Y28-1)</f>
        <v/>
      </c>
      <c r="AF29" s="26">
        <f>IF(OR(Z29="",Z28=""),"",Z29/Z28-1)</f>
        <v/>
      </c>
      <c r="AG29" s="26">
        <f>IF(Z29="","",X29/Z29)</f>
        <v/>
      </c>
      <c r="AH29" s="26">
        <f>IF(Z29="","",Y29/Z29)</f>
        <v/>
      </c>
    </row>
    <row r="30">
      <c r="A30" s="5" t="inlineStr">
        <is>
          <t>Q4FY11</t>
        </is>
      </c>
      <c r="B30" s="18">
        <f>IF(SUMIFS('Monthly NSE Equity Options'!$J:$J,'Monthly NSE Equity Options'!$C:$C,$A30)=0,"",SUMIFS('Monthly NSE Equity Options'!$J:$J,'Monthly NSE Equity Options'!$C:$C,$A30))</f>
        <v/>
      </c>
      <c r="C30" s="7">
        <f>IF(SUMIFS('Monthly BSE Equity Options'!$J:$J,'Monthly BSE Equity Options'!$C:$C,$A30)=0,"",SUMIFS('Monthly BSE Equity Options'!$J:$J,'Monthly BSE Equity Options'!$C:$C,$A30))</f>
        <v/>
      </c>
      <c r="D30" s="7">
        <f>IF(OR(B30="",C30=""),"",B30+C30)</f>
        <v/>
      </c>
      <c r="E30" s="20">
        <f>IF(OR(B30="",B26=""),"",B30/B26-1)</f>
        <v/>
      </c>
      <c r="F30" s="20">
        <f>IF(OR(C30="",C26=""),"",C30/C26-1)</f>
        <v/>
      </c>
      <c r="G30" s="20">
        <f>IF(OR(D30="",D26=""),"",D30/D26-1)</f>
        <v/>
      </c>
      <c r="H30" s="20">
        <f>IF(OR(B30="",B29=""),"",B30/B29-1)</f>
        <v/>
      </c>
      <c r="I30" s="20">
        <f>IF(OR(C30="",C29=""),"",C30/C29-1)</f>
        <v/>
      </c>
      <c r="J30" s="20">
        <f>IF(OR(D30="",D29=""),"",D30/D29-1)</f>
        <v/>
      </c>
      <c r="K30" s="20">
        <f>IF(D30="","",B30/D30)</f>
        <v/>
      </c>
      <c r="L30" s="20">
        <f>IF(D30="","",C30/D30)</f>
        <v/>
      </c>
      <c r="M30" s="21">
        <f>IF(SUMIFS('Monthly NSE Equity Options'!$K:$K,'Monthly NSE Equity Options'!$C:$C,$A30)=0,"",SUMIFS('Monthly NSE Equity Options'!$K:$K,'Monthly NSE Equity Options'!$C:$C,$A30))</f>
        <v/>
      </c>
      <c r="N30" s="8">
        <f>IF(SUMIFS('Monthly BSE Equity Options'!$K:$K,'Monthly BSE Equity Options'!$C:$C,$A30)=0,"",SUMIFS('Monthly BSE Equity Options'!$K:$K,'Monthly BSE Equity Options'!$C:$C,$A30))</f>
        <v/>
      </c>
      <c r="O30" s="8">
        <f>IF(OR(M30="",N30=""),"",M30+N30)</f>
        <v/>
      </c>
      <c r="P30" s="23">
        <f>IF(OR(M30="",M26=""),"",M30/M26-1)</f>
        <v/>
      </c>
      <c r="Q30" s="23">
        <f>IF(OR(N30="",N26=""),"",N30/N26-1)</f>
        <v/>
      </c>
      <c r="R30" s="23">
        <f>IF(OR(O30="",O26=""),"",O30/O26-1)</f>
        <v/>
      </c>
      <c r="S30" s="23">
        <f>IF(OR(M30="",M29=""),"",M30/M29-1)</f>
        <v/>
      </c>
      <c r="T30" s="23">
        <f>IF(OR(N30="",N29=""),"",N30/N29-1)</f>
        <v/>
      </c>
      <c r="U30" s="23">
        <f>IF(OR(O30="",O29=""),"",O30/O29-1)</f>
        <v/>
      </c>
      <c r="V30" s="23">
        <f>IF(O30="","",M30/O30)</f>
        <v/>
      </c>
      <c r="W30" s="23">
        <f>IF(O30="","",N30/O30)</f>
        <v/>
      </c>
      <c r="X30" s="24">
        <f>IF(SUMIFS('Monthly NSE Equity Options'!$L:$L,'Monthly NSE Equity Options'!$C:$C,$A30)=0,"",SUMIFS('Monthly NSE Equity Options'!$L:$L,'Monthly NSE Equity Options'!$C:$C,$A30))</f>
        <v/>
      </c>
      <c r="Y30" s="9">
        <f>IF(SUMIFS('Monthly BSE Equity Options'!$L:$L,'Monthly BSE Equity Options'!$C:$C,$A30)=0,"",SUMIFS('Monthly BSE Equity Options'!$L:$L,'Monthly BSE Equity Options'!$C:$C,$A30))</f>
        <v/>
      </c>
      <c r="Z30" s="9">
        <f>IF(OR(X30="",Y30=""),"",X30+Y30)</f>
        <v/>
      </c>
      <c r="AA30" s="26">
        <f>IF(OR(X30="",X26=""),"",X30/X26-1)</f>
        <v/>
      </c>
      <c r="AB30" s="26">
        <f>IF(OR(Y30="",Y26=""),"",Y30/Y26-1)</f>
        <v/>
      </c>
      <c r="AC30" s="26">
        <f>IF(OR(Z30="",Z26=""),"",Z30/Z26-1)</f>
        <v/>
      </c>
      <c r="AD30" s="26">
        <f>IF(OR(X30="",X29=""),"",X30/X29-1)</f>
        <v/>
      </c>
      <c r="AE30" s="26">
        <f>IF(OR(Y30="",Y29=""),"",Y30/Y29-1)</f>
        <v/>
      </c>
      <c r="AF30" s="26">
        <f>IF(OR(Z30="",Z29=""),"",Z30/Z29-1)</f>
        <v/>
      </c>
      <c r="AG30" s="26">
        <f>IF(Z30="","",X30/Z30)</f>
        <v/>
      </c>
      <c r="AH30" s="26">
        <f>IF(Z30="","",Y30/Z30)</f>
        <v/>
      </c>
    </row>
    <row r="31">
      <c r="A31" s="5" t="inlineStr">
        <is>
          <t>Q1FY12</t>
        </is>
      </c>
      <c r="B31" s="18">
        <f>IF(SUMIFS('Monthly NSE Equity Options'!$J:$J,'Monthly NSE Equity Options'!$C:$C,$A31)=0,"",SUMIFS('Monthly NSE Equity Options'!$J:$J,'Monthly NSE Equity Options'!$C:$C,$A31))</f>
        <v/>
      </c>
      <c r="C31" s="7">
        <f>IF(SUMIFS('Monthly BSE Equity Options'!$J:$J,'Monthly BSE Equity Options'!$C:$C,$A31)=0,"",SUMIFS('Monthly BSE Equity Options'!$J:$J,'Monthly BSE Equity Options'!$C:$C,$A31))</f>
        <v/>
      </c>
      <c r="D31" s="7">
        <f>IF(OR(B31="",C31=""),"",B31+C31)</f>
        <v/>
      </c>
      <c r="E31" s="20">
        <f>IF(OR(B31="",B27=""),"",B31/B27-1)</f>
        <v/>
      </c>
      <c r="F31" s="20">
        <f>IF(OR(C31="",C27=""),"",C31/C27-1)</f>
        <v/>
      </c>
      <c r="G31" s="20">
        <f>IF(OR(D31="",D27=""),"",D31/D27-1)</f>
        <v/>
      </c>
      <c r="H31" s="20">
        <f>IF(OR(B31="",B30=""),"",B31/B30-1)</f>
        <v/>
      </c>
      <c r="I31" s="20">
        <f>IF(OR(C31="",C30=""),"",C31/C30-1)</f>
        <v/>
      </c>
      <c r="J31" s="20">
        <f>IF(OR(D31="",D30=""),"",D31/D30-1)</f>
        <v/>
      </c>
      <c r="K31" s="20">
        <f>IF(D31="","",B31/D31)</f>
        <v/>
      </c>
      <c r="L31" s="20">
        <f>IF(D31="","",C31/D31)</f>
        <v/>
      </c>
      <c r="M31" s="21">
        <f>IF(SUMIFS('Monthly NSE Equity Options'!$K:$K,'Monthly NSE Equity Options'!$C:$C,$A31)=0,"",SUMIFS('Monthly NSE Equity Options'!$K:$K,'Monthly NSE Equity Options'!$C:$C,$A31))</f>
        <v/>
      </c>
      <c r="N31" s="8">
        <f>IF(SUMIFS('Monthly BSE Equity Options'!$K:$K,'Monthly BSE Equity Options'!$C:$C,$A31)=0,"",SUMIFS('Monthly BSE Equity Options'!$K:$K,'Monthly BSE Equity Options'!$C:$C,$A31))</f>
        <v/>
      </c>
      <c r="O31" s="8">
        <f>IF(OR(M31="",N31=""),"",M31+N31)</f>
        <v/>
      </c>
      <c r="P31" s="23">
        <f>IF(OR(M31="",M27=""),"",M31/M27-1)</f>
        <v/>
      </c>
      <c r="Q31" s="23">
        <f>IF(OR(N31="",N27=""),"",N31/N27-1)</f>
        <v/>
      </c>
      <c r="R31" s="23">
        <f>IF(OR(O31="",O27=""),"",O31/O27-1)</f>
        <v/>
      </c>
      <c r="S31" s="23">
        <f>IF(OR(M31="",M30=""),"",M31/M30-1)</f>
        <v/>
      </c>
      <c r="T31" s="23">
        <f>IF(OR(N31="",N30=""),"",N31/N30-1)</f>
        <v/>
      </c>
      <c r="U31" s="23">
        <f>IF(OR(O31="",O30=""),"",O31/O30-1)</f>
        <v/>
      </c>
      <c r="V31" s="23">
        <f>IF(O31="","",M31/O31)</f>
        <v/>
      </c>
      <c r="W31" s="23">
        <f>IF(O31="","",N31/O31)</f>
        <v/>
      </c>
      <c r="X31" s="24">
        <f>IF(SUMIFS('Monthly NSE Equity Options'!$L:$L,'Monthly NSE Equity Options'!$C:$C,$A31)=0,"",SUMIFS('Monthly NSE Equity Options'!$L:$L,'Monthly NSE Equity Options'!$C:$C,$A31))</f>
        <v/>
      </c>
      <c r="Y31" s="9">
        <f>IF(SUMIFS('Monthly BSE Equity Options'!$L:$L,'Monthly BSE Equity Options'!$C:$C,$A31)=0,"",SUMIFS('Monthly BSE Equity Options'!$L:$L,'Monthly BSE Equity Options'!$C:$C,$A31))</f>
        <v/>
      </c>
      <c r="Z31" s="9">
        <f>IF(OR(X31="",Y31=""),"",X31+Y31)</f>
        <v/>
      </c>
      <c r="AA31" s="26">
        <f>IF(OR(X31="",X27=""),"",X31/X27-1)</f>
        <v/>
      </c>
      <c r="AB31" s="26">
        <f>IF(OR(Y31="",Y27=""),"",Y31/Y27-1)</f>
        <v/>
      </c>
      <c r="AC31" s="26">
        <f>IF(OR(Z31="",Z27=""),"",Z31/Z27-1)</f>
        <v/>
      </c>
      <c r="AD31" s="26">
        <f>IF(OR(X31="",X30=""),"",X31/X30-1)</f>
        <v/>
      </c>
      <c r="AE31" s="26">
        <f>IF(OR(Y31="",Y30=""),"",Y31/Y30-1)</f>
        <v/>
      </c>
      <c r="AF31" s="26">
        <f>IF(OR(Z31="",Z30=""),"",Z31/Z30-1)</f>
        <v/>
      </c>
      <c r="AG31" s="26">
        <f>IF(Z31="","",X31/Z31)</f>
        <v/>
      </c>
      <c r="AH31" s="26">
        <f>IF(Z31="","",Y31/Z31)</f>
        <v/>
      </c>
    </row>
    <row r="32">
      <c r="A32" s="5" t="inlineStr">
        <is>
          <t>Q2FY12</t>
        </is>
      </c>
      <c r="B32" s="18">
        <f>IF(SUMIFS('Monthly NSE Equity Options'!$J:$J,'Monthly NSE Equity Options'!$C:$C,$A32)=0,"",SUMIFS('Monthly NSE Equity Options'!$J:$J,'Monthly NSE Equity Options'!$C:$C,$A32))</f>
        <v/>
      </c>
      <c r="C32" s="7">
        <f>IF(SUMIFS('Monthly BSE Equity Options'!$J:$J,'Monthly BSE Equity Options'!$C:$C,$A32)=0,"",SUMIFS('Monthly BSE Equity Options'!$J:$J,'Monthly BSE Equity Options'!$C:$C,$A32))</f>
        <v/>
      </c>
      <c r="D32" s="7">
        <f>IF(OR(B32="",C32=""),"",B32+C32)</f>
        <v/>
      </c>
      <c r="E32" s="20">
        <f>IF(OR(B32="",B28=""),"",B32/B28-1)</f>
        <v/>
      </c>
      <c r="F32" s="20">
        <f>IF(OR(C32="",C28=""),"",C32/C28-1)</f>
        <v/>
      </c>
      <c r="G32" s="20">
        <f>IF(OR(D32="",D28=""),"",D32/D28-1)</f>
        <v/>
      </c>
      <c r="H32" s="20">
        <f>IF(OR(B32="",B31=""),"",B32/B31-1)</f>
        <v/>
      </c>
      <c r="I32" s="20">
        <f>IF(OR(C32="",C31=""),"",C32/C31-1)</f>
        <v/>
      </c>
      <c r="J32" s="20">
        <f>IF(OR(D32="",D31=""),"",D32/D31-1)</f>
        <v/>
      </c>
      <c r="K32" s="20">
        <f>IF(D32="","",B32/D32)</f>
        <v/>
      </c>
      <c r="L32" s="20">
        <f>IF(D32="","",C32/D32)</f>
        <v/>
      </c>
      <c r="M32" s="21">
        <f>IF(SUMIFS('Monthly NSE Equity Options'!$K:$K,'Monthly NSE Equity Options'!$C:$C,$A32)=0,"",SUMIFS('Monthly NSE Equity Options'!$K:$K,'Monthly NSE Equity Options'!$C:$C,$A32))</f>
        <v/>
      </c>
      <c r="N32" s="8">
        <f>IF(SUMIFS('Monthly BSE Equity Options'!$K:$K,'Monthly BSE Equity Options'!$C:$C,$A32)=0,"",SUMIFS('Monthly BSE Equity Options'!$K:$K,'Monthly BSE Equity Options'!$C:$C,$A32))</f>
        <v/>
      </c>
      <c r="O32" s="8">
        <f>IF(OR(M32="",N32=""),"",M32+N32)</f>
        <v/>
      </c>
      <c r="P32" s="23">
        <f>IF(OR(M32="",M28=""),"",M32/M28-1)</f>
        <v/>
      </c>
      <c r="Q32" s="23">
        <f>IF(OR(N32="",N28=""),"",N32/N28-1)</f>
        <v/>
      </c>
      <c r="R32" s="23">
        <f>IF(OR(O32="",O28=""),"",O32/O28-1)</f>
        <v/>
      </c>
      <c r="S32" s="23">
        <f>IF(OR(M32="",M31=""),"",M32/M31-1)</f>
        <v/>
      </c>
      <c r="T32" s="23">
        <f>IF(OR(N32="",N31=""),"",N32/N31-1)</f>
        <v/>
      </c>
      <c r="U32" s="23">
        <f>IF(OR(O32="",O31=""),"",O32/O31-1)</f>
        <v/>
      </c>
      <c r="V32" s="23">
        <f>IF(O32="","",M32/O32)</f>
        <v/>
      </c>
      <c r="W32" s="23">
        <f>IF(O32="","",N32/O32)</f>
        <v/>
      </c>
      <c r="X32" s="24">
        <f>IF(SUMIFS('Monthly NSE Equity Options'!$L:$L,'Monthly NSE Equity Options'!$C:$C,$A32)=0,"",SUMIFS('Monthly NSE Equity Options'!$L:$L,'Monthly NSE Equity Options'!$C:$C,$A32))</f>
        <v/>
      </c>
      <c r="Y32" s="9">
        <f>IF(SUMIFS('Monthly BSE Equity Options'!$L:$L,'Monthly BSE Equity Options'!$C:$C,$A32)=0,"",SUMIFS('Monthly BSE Equity Options'!$L:$L,'Monthly BSE Equity Options'!$C:$C,$A32))</f>
        <v/>
      </c>
      <c r="Z32" s="9">
        <f>IF(OR(X32="",Y32=""),"",X32+Y32)</f>
        <v/>
      </c>
      <c r="AA32" s="26">
        <f>IF(OR(X32="",X28=""),"",X32/X28-1)</f>
        <v/>
      </c>
      <c r="AB32" s="26">
        <f>IF(OR(Y32="",Y28=""),"",Y32/Y28-1)</f>
        <v/>
      </c>
      <c r="AC32" s="26">
        <f>IF(OR(Z32="",Z28=""),"",Z32/Z28-1)</f>
        <v/>
      </c>
      <c r="AD32" s="26">
        <f>IF(OR(X32="",X31=""),"",X32/X31-1)</f>
        <v/>
      </c>
      <c r="AE32" s="26">
        <f>IF(OR(Y32="",Y31=""),"",Y32/Y31-1)</f>
        <v/>
      </c>
      <c r="AF32" s="26">
        <f>IF(OR(Z32="",Z31=""),"",Z32/Z31-1)</f>
        <v/>
      </c>
      <c r="AG32" s="26">
        <f>IF(Z32="","",X32/Z32)</f>
        <v/>
      </c>
      <c r="AH32" s="26">
        <f>IF(Z32="","",Y32/Z32)</f>
        <v/>
      </c>
    </row>
    <row r="33">
      <c r="A33" s="5" t="inlineStr">
        <is>
          <t>Q3FY12</t>
        </is>
      </c>
      <c r="B33" s="18">
        <f>IF(SUMIFS('Monthly NSE Equity Options'!$J:$J,'Monthly NSE Equity Options'!$C:$C,$A33)=0,"",SUMIFS('Monthly NSE Equity Options'!$J:$J,'Monthly NSE Equity Options'!$C:$C,$A33))</f>
        <v/>
      </c>
      <c r="C33" s="7">
        <f>IF(SUMIFS('Monthly BSE Equity Options'!$J:$J,'Monthly BSE Equity Options'!$C:$C,$A33)=0,"",SUMIFS('Monthly BSE Equity Options'!$J:$J,'Monthly BSE Equity Options'!$C:$C,$A33))</f>
        <v/>
      </c>
      <c r="D33" s="7">
        <f>IF(OR(B33="",C33=""),"",B33+C33)</f>
        <v/>
      </c>
      <c r="E33" s="20">
        <f>IF(OR(B33="",B29=""),"",B33/B29-1)</f>
        <v/>
      </c>
      <c r="F33" s="20">
        <f>IF(OR(C33="",C29=""),"",C33/C29-1)</f>
        <v/>
      </c>
      <c r="G33" s="20">
        <f>IF(OR(D33="",D29=""),"",D33/D29-1)</f>
        <v/>
      </c>
      <c r="H33" s="20">
        <f>IF(OR(B33="",B32=""),"",B33/B32-1)</f>
        <v/>
      </c>
      <c r="I33" s="20">
        <f>IF(OR(C33="",C32=""),"",C33/C32-1)</f>
        <v/>
      </c>
      <c r="J33" s="20">
        <f>IF(OR(D33="",D32=""),"",D33/D32-1)</f>
        <v/>
      </c>
      <c r="K33" s="20">
        <f>IF(D33="","",B33/D33)</f>
        <v/>
      </c>
      <c r="L33" s="20">
        <f>IF(D33="","",C33/D33)</f>
        <v/>
      </c>
      <c r="M33" s="21">
        <f>IF(SUMIFS('Monthly NSE Equity Options'!$K:$K,'Monthly NSE Equity Options'!$C:$C,$A33)=0,"",SUMIFS('Monthly NSE Equity Options'!$K:$K,'Monthly NSE Equity Options'!$C:$C,$A33))</f>
        <v/>
      </c>
      <c r="N33" s="8">
        <f>IF(SUMIFS('Monthly BSE Equity Options'!$K:$K,'Monthly BSE Equity Options'!$C:$C,$A33)=0,"",SUMIFS('Monthly BSE Equity Options'!$K:$K,'Monthly BSE Equity Options'!$C:$C,$A33))</f>
        <v/>
      </c>
      <c r="O33" s="8">
        <f>IF(OR(M33="",N33=""),"",M33+N33)</f>
        <v/>
      </c>
      <c r="P33" s="23">
        <f>IF(OR(M33="",M29=""),"",M33/M29-1)</f>
        <v/>
      </c>
      <c r="Q33" s="23">
        <f>IF(OR(N33="",N29=""),"",N33/N29-1)</f>
        <v/>
      </c>
      <c r="R33" s="23">
        <f>IF(OR(O33="",O29=""),"",O33/O29-1)</f>
        <v/>
      </c>
      <c r="S33" s="23">
        <f>IF(OR(M33="",M32=""),"",M33/M32-1)</f>
        <v/>
      </c>
      <c r="T33" s="23">
        <f>IF(OR(N33="",N32=""),"",N33/N32-1)</f>
        <v/>
      </c>
      <c r="U33" s="23">
        <f>IF(OR(O33="",O32=""),"",O33/O32-1)</f>
        <v/>
      </c>
      <c r="V33" s="23">
        <f>IF(O33="","",M33/O33)</f>
        <v/>
      </c>
      <c r="W33" s="23">
        <f>IF(O33="","",N33/O33)</f>
        <v/>
      </c>
      <c r="X33" s="24">
        <f>IF(SUMIFS('Monthly NSE Equity Options'!$L:$L,'Monthly NSE Equity Options'!$C:$C,$A33)=0,"",SUMIFS('Monthly NSE Equity Options'!$L:$L,'Monthly NSE Equity Options'!$C:$C,$A33))</f>
        <v/>
      </c>
      <c r="Y33" s="9">
        <f>IF(SUMIFS('Monthly BSE Equity Options'!$L:$L,'Monthly BSE Equity Options'!$C:$C,$A33)=0,"",SUMIFS('Monthly BSE Equity Options'!$L:$L,'Monthly BSE Equity Options'!$C:$C,$A33))</f>
        <v/>
      </c>
      <c r="Z33" s="9">
        <f>IF(OR(X33="",Y33=""),"",X33+Y33)</f>
        <v/>
      </c>
      <c r="AA33" s="26">
        <f>IF(OR(X33="",X29=""),"",X33/X29-1)</f>
        <v/>
      </c>
      <c r="AB33" s="26">
        <f>IF(OR(Y33="",Y29=""),"",Y33/Y29-1)</f>
        <v/>
      </c>
      <c r="AC33" s="26">
        <f>IF(OR(Z33="",Z29=""),"",Z33/Z29-1)</f>
        <v/>
      </c>
      <c r="AD33" s="26">
        <f>IF(OR(X33="",X32=""),"",X33/X32-1)</f>
        <v/>
      </c>
      <c r="AE33" s="26">
        <f>IF(OR(Y33="",Y32=""),"",Y33/Y32-1)</f>
        <v/>
      </c>
      <c r="AF33" s="26">
        <f>IF(OR(Z33="",Z32=""),"",Z33/Z32-1)</f>
        <v/>
      </c>
      <c r="AG33" s="26">
        <f>IF(Z33="","",X33/Z33)</f>
        <v/>
      </c>
      <c r="AH33" s="26">
        <f>IF(Z33="","",Y33/Z33)</f>
        <v/>
      </c>
    </row>
    <row r="34">
      <c r="A34" s="5" t="inlineStr">
        <is>
          <t>Q4FY12</t>
        </is>
      </c>
      <c r="B34" s="18">
        <f>IF(SUMIFS('Monthly NSE Equity Options'!$J:$J,'Monthly NSE Equity Options'!$C:$C,$A34)=0,"",SUMIFS('Monthly NSE Equity Options'!$J:$J,'Monthly NSE Equity Options'!$C:$C,$A34))</f>
        <v/>
      </c>
      <c r="C34" s="7">
        <f>IF(SUMIFS('Monthly BSE Equity Options'!$J:$J,'Monthly BSE Equity Options'!$C:$C,$A34)=0,"",SUMIFS('Monthly BSE Equity Options'!$J:$J,'Monthly BSE Equity Options'!$C:$C,$A34))</f>
        <v/>
      </c>
      <c r="D34" s="7">
        <f>IF(OR(B34="",C34=""),"",B34+C34)</f>
        <v/>
      </c>
      <c r="E34" s="20">
        <f>IF(OR(B34="",B30=""),"",B34/B30-1)</f>
        <v/>
      </c>
      <c r="F34" s="20">
        <f>IF(OR(C34="",C30=""),"",C34/C30-1)</f>
        <v/>
      </c>
      <c r="G34" s="20">
        <f>IF(OR(D34="",D30=""),"",D34/D30-1)</f>
        <v/>
      </c>
      <c r="H34" s="20">
        <f>IF(OR(B34="",B33=""),"",B34/B33-1)</f>
        <v/>
      </c>
      <c r="I34" s="20">
        <f>IF(OR(C34="",C33=""),"",C34/C33-1)</f>
        <v/>
      </c>
      <c r="J34" s="20">
        <f>IF(OR(D34="",D33=""),"",D34/D33-1)</f>
        <v/>
      </c>
      <c r="K34" s="20">
        <f>IF(D34="","",B34/D34)</f>
        <v/>
      </c>
      <c r="L34" s="20">
        <f>IF(D34="","",C34/D34)</f>
        <v/>
      </c>
      <c r="M34" s="21">
        <f>IF(SUMIFS('Monthly NSE Equity Options'!$K:$K,'Monthly NSE Equity Options'!$C:$C,$A34)=0,"",SUMIFS('Monthly NSE Equity Options'!$K:$K,'Monthly NSE Equity Options'!$C:$C,$A34))</f>
        <v/>
      </c>
      <c r="N34" s="8">
        <f>IF(SUMIFS('Monthly BSE Equity Options'!$K:$K,'Monthly BSE Equity Options'!$C:$C,$A34)=0,"",SUMIFS('Monthly BSE Equity Options'!$K:$K,'Monthly BSE Equity Options'!$C:$C,$A34))</f>
        <v/>
      </c>
      <c r="O34" s="8">
        <f>IF(OR(M34="",N34=""),"",M34+N34)</f>
        <v/>
      </c>
      <c r="P34" s="23">
        <f>IF(OR(M34="",M30=""),"",M34/M30-1)</f>
        <v/>
      </c>
      <c r="Q34" s="23">
        <f>IF(OR(N34="",N30=""),"",N34/N30-1)</f>
        <v/>
      </c>
      <c r="R34" s="23">
        <f>IF(OR(O34="",O30=""),"",O34/O30-1)</f>
        <v/>
      </c>
      <c r="S34" s="23">
        <f>IF(OR(M34="",M33=""),"",M34/M33-1)</f>
        <v/>
      </c>
      <c r="T34" s="23">
        <f>IF(OR(N34="",N33=""),"",N34/N33-1)</f>
        <v/>
      </c>
      <c r="U34" s="23">
        <f>IF(OR(O34="",O33=""),"",O34/O33-1)</f>
        <v/>
      </c>
      <c r="V34" s="23">
        <f>IF(O34="","",M34/O34)</f>
        <v/>
      </c>
      <c r="W34" s="23">
        <f>IF(O34="","",N34/O34)</f>
        <v/>
      </c>
      <c r="X34" s="24">
        <f>IF(SUMIFS('Monthly NSE Equity Options'!$L:$L,'Monthly NSE Equity Options'!$C:$C,$A34)=0,"",SUMIFS('Monthly NSE Equity Options'!$L:$L,'Monthly NSE Equity Options'!$C:$C,$A34))</f>
        <v/>
      </c>
      <c r="Y34" s="9">
        <f>IF(SUMIFS('Monthly BSE Equity Options'!$L:$L,'Monthly BSE Equity Options'!$C:$C,$A34)=0,"",SUMIFS('Monthly BSE Equity Options'!$L:$L,'Monthly BSE Equity Options'!$C:$C,$A34))</f>
        <v/>
      </c>
      <c r="Z34" s="9">
        <f>IF(OR(X34="",Y34=""),"",X34+Y34)</f>
        <v/>
      </c>
      <c r="AA34" s="26">
        <f>IF(OR(X34="",X30=""),"",X34/X30-1)</f>
        <v/>
      </c>
      <c r="AB34" s="26">
        <f>IF(OR(Y34="",Y30=""),"",Y34/Y30-1)</f>
        <v/>
      </c>
      <c r="AC34" s="26">
        <f>IF(OR(Z34="",Z30=""),"",Z34/Z30-1)</f>
        <v/>
      </c>
      <c r="AD34" s="26">
        <f>IF(OR(X34="",X33=""),"",X34/X33-1)</f>
        <v/>
      </c>
      <c r="AE34" s="26">
        <f>IF(OR(Y34="",Y33=""),"",Y34/Y33-1)</f>
        <v/>
      </c>
      <c r="AF34" s="26">
        <f>IF(OR(Z34="",Z33=""),"",Z34/Z33-1)</f>
        <v/>
      </c>
      <c r="AG34" s="26">
        <f>IF(Z34="","",X34/Z34)</f>
        <v/>
      </c>
      <c r="AH34" s="26">
        <f>IF(Z34="","",Y34/Z34)</f>
        <v/>
      </c>
    </row>
    <row r="35">
      <c r="A35" s="5" t="inlineStr">
        <is>
          <t>Q1FY13</t>
        </is>
      </c>
      <c r="B35" s="18">
        <f>IF(SUMIFS('Monthly NSE Equity Options'!$J:$J,'Monthly NSE Equity Options'!$C:$C,$A35)=0,"",SUMIFS('Monthly NSE Equity Options'!$J:$J,'Monthly NSE Equity Options'!$C:$C,$A35))</f>
        <v/>
      </c>
      <c r="C35" s="7">
        <f>IF(SUMIFS('Monthly BSE Equity Options'!$J:$J,'Monthly BSE Equity Options'!$C:$C,$A35)=0,"",SUMIFS('Monthly BSE Equity Options'!$J:$J,'Monthly BSE Equity Options'!$C:$C,$A35))</f>
        <v/>
      </c>
      <c r="D35" s="7">
        <f>IF(OR(B35="",C35=""),"",B35+C35)</f>
        <v/>
      </c>
      <c r="E35" s="20">
        <f>IF(OR(B35="",B31=""),"",B35/B31-1)</f>
        <v/>
      </c>
      <c r="F35" s="20">
        <f>IF(OR(C35="",C31=""),"",C35/C31-1)</f>
        <v/>
      </c>
      <c r="G35" s="20">
        <f>IF(OR(D35="",D31=""),"",D35/D31-1)</f>
        <v/>
      </c>
      <c r="H35" s="20">
        <f>IF(OR(B35="",B34=""),"",B35/B34-1)</f>
        <v/>
      </c>
      <c r="I35" s="20">
        <f>IF(OR(C35="",C34=""),"",C35/C34-1)</f>
        <v/>
      </c>
      <c r="J35" s="20">
        <f>IF(OR(D35="",D34=""),"",D35/D34-1)</f>
        <v/>
      </c>
      <c r="K35" s="20">
        <f>IF(D35="","",B35/D35)</f>
        <v/>
      </c>
      <c r="L35" s="20">
        <f>IF(D35="","",C35/D35)</f>
        <v/>
      </c>
      <c r="M35" s="21">
        <f>IF(SUMIFS('Monthly NSE Equity Options'!$K:$K,'Monthly NSE Equity Options'!$C:$C,$A35)=0,"",SUMIFS('Monthly NSE Equity Options'!$K:$K,'Monthly NSE Equity Options'!$C:$C,$A35))</f>
        <v/>
      </c>
      <c r="N35" s="8">
        <f>IF(SUMIFS('Monthly BSE Equity Options'!$K:$K,'Monthly BSE Equity Options'!$C:$C,$A35)=0,"",SUMIFS('Monthly BSE Equity Options'!$K:$K,'Monthly BSE Equity Options'!$C:$C,$A35))</f>
        <v/>
      </c>
      <c r="O35" s="8">
        <f>IF(OR(M35="",N35=""),"",M35+N35)</f>
        <v/>
      </c>
      <c r="P35" s="23">
        <f>IF(OR(M35="",M31=""),"",M35/M31-1)</f>
        <v/>
      </c>
      <c r="Q35" s="23">
        <f>IF(OR(N35="",N31=""),"",N35/N31-1)</f>
        <v/>
      </c>
      <c r="R35" s="23">
        <f>IF(OR(O35="",O31=""),"",O35/O31-1)</f>
        <v/>
      </c>
      <c r="S35" s="23">
        <f>IF(OR(M35="",M34=""),"",M35/M34-1)</f>
        <v/>
      </c>
      <c r="T35" s="23">
        <f>IF(OR(N35="",N34=""),"",N35/N34-1)</f>
        <v/>
      </c>
      <c r="U35" s="23">
        <f>IF(OR(O35="",O34=""),"",O35/O34-1)</f>
        <v/>
      </c>
      <c r="V35" s="23">
        <f>IF(O35="","",M35/O35)</f>
        <v/>
      </c>
      <c r="W35" s="23">
        <f>IF(O35="","",N35/O35)</f>
        <v/>
      </c>
      <c r="X35" s="24">
        <f>IF(SUMIFS('Monthly NSE Equity Options'!$L:$L,'Monthly NSE Equity Options'!$C:$C,$A35)=0,"",SUMIFS('Monthly NSE Equity Options'!$L:$L,'Monthly NSE Equity Options'!$C:$C,$A35))</f>
        <v/>
      </c>
      <c r="Y35" s="9">
        <f>IF(SUMIFS('Monthly BSE Equity Options'!$L:$L,'Monthly BSE Equity Options'!$C:$C,$A35)=0,"",SUMIFS('Monthly BSE Equity Options'!$L:$L,'Monthly BSE Equity Options'!$C:$C,$A35))</f>
        <v/>
      </c>
      <c r="Z35" s="9">
        <f>IF(OR(X35="",Y35=""),"",X35+Y35)</f>
        <v/>
      </c>
      <c r="AA35" s="26">
        <f>IF(OR(X35="",X31=""),"",X35/X31-1)</f>
        <v/>
      </c>
      <c r="AB35" s="26">
        <f>IF(OR(Y35="",Y31=""),"",Y35/Y31-1)</f>
        <v/>
      </c>
      <c r="AC35" s="26">
        <f>IF(OR(Z35="",Z31=""),"",Z35/Z31-1)</f>
        <v/>
      </c>
      <c r="AD35" s="26">
        <f>IF(OR(X35="",X34=""),"",X35/X34-1)</f>
        <v/>
      </c>
      <c r="AE35" s="26">
        <f>IF(OR(Y35="",Y34=""),"",Y35/Y34-1)</f>
        <v/>
      </c>
      <c r="AF35" s="26">
        <f>IF(OR(Z35="",Z34=""),"",Z35/Z34-1)</f>
        <v/>
      </c>
      <c r="AG35" s="26">
        <f>IF(Z35="","",X35/Z35)</f>
        <v/>
      </c>
      <c r="AH35" s="26">
        <f>IF(Z35="","",Y35/Z35)</f>
        <v/>
      </c>
    </row>
    <row r="36">
      <c r="A36" s="5" t="inlineStr">
        <is>
          <t>Q2FY13</t>
        </is>
      </c>
      <c r="B36" s="18">
        <f>IF(SUMIFS('Monthly NSE Equity Options'!$J:$J,'Monthly NSE Equity Options'!$C:$C,$A36)=0,"",SUMIFS('Monthly NSE Equity Options'!$J:$J,'Monthly NSE Equity Options'!$C:$C,$A36))</f>
        <v/>
      </c>
      <c r="C36" s="7">
        <f>IF(SUMIFS('Monthly BSE Equity Options'!$J:$J,'Monthly BSE Equity Options'!$C:$C,$A36)=0,"",SUMIFS('Monthly BSE Equity Options'!$J:$J,'Monthly BSE Equity Options'!$C:$C,$A36))</f>
        <v/>
      </c>
      <c r="D36" s="7">
        <f>IF(OR(B36="",C36=""),"",B36+C36)</f>
        <v/>
      </c>
      <c r="E36" s="20">
        <f>IF(OR(B36="",B32=""),"",B36/B32-1)</f>
        <v/>
      </c>
      <c r="F36" s="20">
        <f>IF(OR(C36="",C32=""),"",C36/C32-1)</f>
        <v/>
      </c>
      <c r="G36" s="20">
        <f>IF(OR(D36="",D32=""),"",D36/D32-1)</f>
        <v/>
      </c>
      <c r="H36" s="20">
        <f>IF(OR(B36="",B35=""),"",B36/B35-1)</f>
        <v/>
      </c>
      <c r="I36" s="20">
        <f>IF(OR(C36="",C35=""),"",C36/C35-1)</f>
        <v/>
      </c>
      <c r="J36" s="20">
        <f>IF(OR(D36="",D35=""),"",D36/D35-1)</f>
        <v/>
      </c>
      <c r="K36" s="20">
        <f>IF(D36="","",B36/D36)</f>
        <v/>
      </c>
      <c r="L36" s="20">
        <f>IF(D36="","",C36/D36)</f>
        <v/>
      </c>
      <c r="M36" s="21">
        <f>IF(SUMIFS('Monthly NSE Equity Options'!$K:$K,'Monthly NSE Equity Options'!$C:$C,$A36)=0,"",SUMIFS('Monthly NSE Equity Options'!$K:$K,'Monthly NSE Equity Options'!$C:$C,$A36))</f>
        <v/>
      </c>
      <c r="N36" s="8">
        <f>IF(SUMIFS('Monthly BSE Equity Options'!$K:$K,'Monthly BSE Equity Options'!$C:$C,$A36)=0,"",SUMIFS('Monthly BSE Equity Options'!$K:$K,'Monthly BSE Equity Options'!$C:$C,$A36))</f>
        <v/>
      </c>
      <c r="O36" s="8">
        <f>IF(OR(M36="",N36=""),"",M36+N36)</f>
        <v/>
      </c>
      <c r="P36" s="23">
        <f>IF(OR(M36="",M32=""),"",M36/M32-1)</f>
        <v/>
      </c>
      <c r="Q36" s="23">
        <f>IF(OR(N36="",N32=""),"",N36/N32-1)</f>
        <v/>
      </c>
      <c r="R36" s="23">
        <f>IF(OR(O36="",O32=""),"",O36/O32-1)</f>
        <v/>
      </c>
      <c r="S36" s="23">
        <f>IF(OR(M36="",M35=""),"",M36/M35-1)</f>
        <v/>
      </c>
      <c r="T36" s="23">
        <f>IF(OR(N36="",N35=""),"",N36/N35-1)</f>
        <v/>
      </c>
      <c r="U36" s="23">
        <f>IF(OR(O36="",O35=""),"",O36/O35-1)</f>
        <v/>
      </c>
      <c r="V36" s="23">
        <f>IF(O36="","",M36/O36)</f>
        <v/>
      </c>
      <c r="W36" s="23">
        <f>IF(O36="","",N36/O36)</f>
        <v/>
      </c>
      <c r="X36" s="24">
        <f>IF(SUMIFS('Monthly NSE Equity Options'!$L:$L,'Monthly NSE Equity Options'!$C:$C,$A36)=0,"",SUMIFS('Monthly NSE Equity Options'!$L:$L,'Monthly NSE Equity Options'!$C:$C,$A36))</f>
        <v/>
      </c>
      <c r="Y36" s="9">
        <f>IF(SUMIFS('Monthly BSE Equity Options'!$L:$L,'Monthly BSE Equity Options'!$C:$C,$A36)=0,"",SUMIFS('Monthly BSE Equity Options'!$L:$L,'Monthly BSE Equity Options'!$C:$C,$A36))</f>
        <v/>
      </c>
      <c r="Z36" s="9">
        <f>IF(OR(X36="",Y36=""),"",X36+Y36)</f>
        <v/>
      </c>
      <c r="AA36" s="26">
        <f>IF(OR(X36="",X32=""),"",X36/X32-1)</f>
        <v/>
      </c>
      <c r="AB36" s="26">
        <f>IF(OR(Y36="",Y32=""),"",Y36/Y32-1)</f>
        <v/>
      </c>
      <c r="AC36" s="26">
        <f>IF(OR(Z36="",Z32=""),"",Z36/Z32-1)</f>
        <v/>
      </c>
      <c r="AD36" s="26">
        <f>IF(OR(X36="",X35=""),"",X36/X35-1)</f>
        <v/>
      </c>
      <c r="AE36" s="26">
        <f>IF(OR(Y36="",Y35=""),"",Y36/Y35-1)</f>
        <v/>
      </c>
      <c r="AF36" s="26">
        <f>IF(OR(Z36="",Z35=""),"",Z36/Z35-1)</f>
        <v/>
      </c>
      <c r="AG36" s="26">
        <f>IF(Z36="","",X36/Z36)</f>
        <v/>
      </c>
      <c r="AH36" s="26">
        <f>IF(Z36="","",Y36/Z36)</f>
        <v/>
      </c>
    </row>
    <row r="37">
      <c r="A37" s="5" t="inlineStr">
        <is>
          <t>Q3FY13</t>
        </is>
      </c>
      <c r="B37" s="18">
        <f>IF(SUMIFS('Monthly NSE Equity Options'!$J:$J,'Monthly NSE Equity Options'!$C:$C,$A37)=0,"",SUMIFS('Monthly NSE Equity Options'!$J:$J,'Monthly NSE Equity Options'!$C:$C,$A37))</f>
        <v/>
      </c>
      <c r="C37" s="7">
        <f>IF(SUMIFS('Monthly BSE Equity Options'!$J:$J,'Monthly BSE Equity Options'!$C:$C,$A37)=0,"",SUMIFS('Monthly BSE Equity Options'!$J:$J,'Monthly BSE Equity Options'!$C:$C,$A37))</f>
        <v/>
      </c>
      <c r="D37" s="7">
        <f>IF(OR(B37="",C37=""),"",B37+C37)</f>
        <v/>
      </c>
      <c r="E37" s="20">
        <f>IF(OR(B37="",B33=""),"",B37/B33-1)</f>
        <v/>
      </c>
      <c r="F37" s="20">
        <f>IF(OR(C37="",C33=""),"",C37/C33-1)</f>
        <v/>
      </c>
      <c r="G37" s="20">
        <f>IF(OR(D37="",D33=""),"",D37/D33-1)</f>
        <v/>
      </c>
      <c r="H37" s="20">
        <f>IF(OR(B37="",B36=""),"",B37/B36-1)</f>
        <v/>
      </c>
      <c r="I37" s="20">
        <f>IF(OR(C37="",C36=""),"",C37/C36-1)</f>
        <v/>
      </c>
      <c r="J37" s="20">
        <f>IF(OR(D37="",D36=""),"",D37/D36-1)</f>
        <v/>
      </c>
      <c r="K37" s="20">
        <f>IF(D37="","",B37/D37)</f>
        <v/>
      </c>
      <c r="L37" s="20">
        <f>IF(D37="","",C37/D37)</f>
        <v/>
      </c>
      <c r="M37" s="21">
        <f>IF(SUMIFS('Monthly NSE Equity Options'!$K:$K,'Monthly NSE Equity Options'!$C:$C,$A37)=0,"",SUMIFS('Monthly NSE Equity Options'!$K:$K,'Monthly NSE Equity Options'!$C:$C,$A37))</f>
        <v/>
      </c>
      <c r="N37" s="8">
        <f>IF(SUMIFS('Monthly BSE Equity Options'!$K:$K,'Monthly BSE Equity Options'!$C:$C,$A37)=0,"",SUMIFS('Monthly BSE Equity Options'!$K:$K,'Monthly BSE Equity Options'!$C:$C,$A37))</f>
        <v/>
      </c>
      <c r="O37" s="8">
        <f>IF(OR(M37="",N37=""),"",M37+N37)</f>
        <v/>
      </c>
      <c r="P37" s="23">
        <f>IF(OR(M37="",M33=""),"",M37/M33-1)</f>
        <v/>
      </c>
      <c r="Q37" s="23">
        <f>IF(OR(N37="",N33=""),"",N37/N33-1)</f>
        <v/>
      </c>
      <c r="R37" s="23">
        <f>IF(OR(O37="",O33=""),"",O37/O33-1)</f>
        <v/>
      </c>
      <c r="S37" s="23">
        <f>IF(OR(M37="",M36=""),"",M37/M36-1)</f>
        <v/>
      </c>
      <c r="T37" s="23">
        <f>IF(OR(N37="",N36=""),"",N37/N36-1)</f>
        <v/>
      </c>
      <c r="U37" s="23">
        <f>IF(OR(O37="",O36=""),"",O37/O36-1)</f>
        <v/>
      </c>
      <c r="V37" s="23">
        <f>IF(O37="","",M37/O37)</f>
        <v/>
      </c>
      <c r="W37" s="23">
        <f>IF(O37="","",N37/O37)</f>
        <v/>
      </c>
      <c r="X37" s="24">
        <f>IF(SUMIFS('Monthly NSE Equity Options'!$L:$L,'Monthly NSE Equity Options'!$C:$C,$A37)=0,"",SUMIFS('Monthly NSE Equity Options'!$L:$L,'Monthly NSE Equity Options'!$C:$C,$A37))</f>
        <v/>
      </c>
      <c r="Y37" s="9">
        <f>IF(SUMIFS('Monthly BSE Equity Options'!$L:$L,'Monthly BSE Equity Options'!$C:$C,$A37)=0,"",SUMIFS('Monthly BSE Equity Options'!$L:$L,'Monthly BSE Equity Options'!$C:$C,$A37))</f>
        <v/>
      </c>
      <c r="Z37" s="9">
        <f>IF(OR(X37="",Y37=""),"",X37+Y37)</f>
        <v/>
      </c>
      <c r="AA37" s="26">
        <f>IF(OR(X37="",X33=""),"",X37/X33-1)</f>
        <v/>
      </c>
      <c r="AB37" s="26">
        <f>IF(OR(Y37="",Y33=""),"",Y37/Y33-1)</f>
        <v/>
      </c>
      <c r="AC37" s="26">
        <f>IF(OR(Z37="",Z33=""),"",Z37/Z33-1)</f>
        <v/>
      </c>
      <c r="AD37" s="26">
        <f>IF(OR(X37="",X36=""),"",X37/X36-1)</f>
        <v/>
      </c>
      <c r="AE37" s="26">
        <f>IF(OR(Y37="",Y36=""),"",Y37/Y36-1)</f>
        <v/>
      </c>
      <c r="AF37" s="26">
        <f>IF(OR(Z37="",Z36=""),"",Z37/Z36-1)</f>
        <v/>
      </c>
      <c r="AG37" s="26">
        <f>IF(Z37="","",X37/Z37)</f>
        <v/>
      </c>
      <c r="AH37" s="26">
        <f>IF(Z37="","",Y37/Z37)</f>
        <v/>
      </c>
    </row>
    <row r="38">
      <c r="A38" s="5" t="inlineStr">
        <is>
          <t>Q4FY13</t>
        </is>
      </c>
      <c r="B38" s="18">
        <f>IF(SUMIFS('Monthly NSE Equity Options'!$J:$J,'Monthly NSE Equity Options'!$C:$C,$A38)=0,"",SUMIFS('Monthly NSE Equity Options'!$J:$J,'Monthly NSE Equity Options'!$C:$C,$A38))</f>
        <v/>
      </c>
      <c r="C38" s="7">
        <f>IF(SUMIFS('Monthly BSE Equity Options'!$J:$J,'Monthly BSE Equity Options'!$C:$C,$A38)=0,"",SUMIFS('Monthly BSE Equity Options'!$J:$J,'Monthly BSE Equity Options'!$C:$C,$A38))</f>
        <v/>
      </c>
      <c r="D38" s="7">
        <f>IF(OR(B38="",C38=""),"",B38+C38)</f>
        <v/>
      </c>
      <c r="E38" s="20">
        <f>IF(OR(B38="",B34=""),"",B38/B34-1)</f>
        <v/>
      </c>
      <c r="F38" s="20">
        <f>IF(OR(C38="",C34=""),"",C38/C34-1)</f>
        <v/>
      </c>
      <c r="G38" s="20">
        <f>IF(OR(D38="",D34=""),"",D38/D34-1)</f>
        <v/>
      </c>
      <c r="H38" s="20">
        <f>IF(OR(B38="",B37=""),"",B38/B37-1)</f>
        <v/>
      </c>
      <c r="I38" s="20">
        <f>IF(OR(C38="",C37=""),"",C38/C37-1)</f>
        <v/>
      </c>
      <c r="J38" s="20">
        <f>IF(OR(D38="",D37=""),"",D38/D37-1)</f>
        <v/>
      </c>
      <c r="K38" s="20">
        <f>IF(D38="","",B38/D38)</f>
        <v/>
      </c>
      <c r="L38" s="20">
        <f>IF(D38="","",C38/D38)</f>
        <v/>
      </c>
      <c r="M38" s="21">
        <f>IF(SUMIFS('Monthly NSE Equity Options'!$K:$K,'Monthly NSE Equity Options'!$C:$C,$A38)=0,"",SUMIFS('Monthly NSE Equity Options'!$K:$K,'Monthly NSE Equity Options'!$C:$C,$A38))</f>
        <v/>
      </c>
      <c r="N38" s="8">
        <f>IF(SUMIFS('Monthly BSE Equity Options'!$K:$K,'Monthly BSE Equity Options'!$C:$C,$A38)=0,"",SUMIFS('Monthly BSE Equity Options'!$K:$K,'Monthly BSE Equity Options'!$C:$C,$A38))</f>
        <v/>
      </c>
      <c r="O38" s="8">
        <f>IF(OR(M38="",N38=""),"",M38+N38)</f>
        <v/>
      </c>
      <c r="P38" s="23">
        <f>IF(OR(M38="",M34=""),"",M38/M34-1)</f>
        <v/>
      </c>
      <c r="Q38" s="23">
        <f>IF(OR(N38="",N34=""),"",N38/N34-1)</f>
        <v/>
      </c>
      <c r="R38" s="23">
        <f>IF(OR(O38="",O34=""),"",O38/O34-1)</f>
        <v/>
      </c>
      <c r="S38" s="23">
        <f>IF(OR(M38="",M37=""),"",M38/M37-1)</f>
        <v/>
      </c>
      <c r="T38" s="23">
        <f>IF(OR(N38="",N37=""),"",N38/N37-1)</f>
        <v/>
      </c>
      <c r="U38" s="23">
        <f>IF(OR(O38="",O37=""),"",O38/O37-1)</f>
        <v/>
      </c>
      <c r="V38" s="23">
        <f>IF(O38="","",M38/O38)</f>
        <v/>
      </c>
      <c r="W38" s="23">
        <f>IF(O38="","",N38/O38)</f>
        <v/>
      </c>
      <c r="X38" s="24">
        <f>IF(SUMIFS('Monthly NSE Equity Options'!$L:$L,'Monthly NSE Equity Options'!$C:$C,$A38)=0,"",SUMIFS('Monthly NSE Equity Options'!$L:$L,'Monthly NSE Equity Options'!$C:$C,$A38))</f>
        <v/>
      </c>
      <c r="Y38" s="9">
        <f>IF(SUMIFS('Monthly BSE Equity Options'!$L:$L,'Monthly BSE Equity Options'!$C:$C,$A38)=0,"",SUMIFS('Monthly BSE Equity Options'!$L:$L,'Monthly BSE Equity Options'!$C:$C,$A38))</f>
        <v/>
      </c>
      <c r="Z38" s="9">
        <f>IF(OR(X38="",Y38=""),"",X38+Y38)</f>
        <v/>
      </c>
      <c r="AA38" s="26">
        <f>IF(OR(X38="",X34=""),"",X38/X34-1)</f>
        <v/>
      </c>
      <c r="AB38" s="26">
        <f>IF(OR(Y38="",Y34=""),"",Y38/Y34-1)</f>
        <v/>
      </c>
      <c r="AC38" s="26">
        <f>IF(OR(Z38="",Z34=""),"",Z38/Z34-1)</f>
        <v/>
      </c>
      <c r="AD38" s="26">
        <f>IF(OR(X38="",X37=""),"",X38/X37-1)</f>
        <v/>
      </c>
      <c r="AE38" s="26">
        <f>IF(OR(Y38="",Y37=""),"",Y38/Y37-1)</f>
        <v/>
      </c>
      <c r="AF38" s="26">
        <f>IF(OR(Z38="",Z37=""),"",Z38/Z37-1)</f>
        <v/>
      </c>
      <c r="AG38" s="26">
        <f>IF(Z38="","",X38/Z38)</f>
        <v/>
      </c>
      <c r="AH38" s="26">
        <f>IF(Z38="","",Y38/Z38)</f>
        <v/>
      </c>
    </row>
    <row r="39">
      <c r="A39" s="5" t="inlineStr">
        <is>
          <t>Q1FY14</t>
        </is>
      </c>
      <c r="B39" s="18">
        <f>IF(SUMIFS('Monthly NSE Equity Options'!$J:$J,'Monthly NSE Equity Options'!$C:$C,$A39)=0,"",SUMIFS('Monthly NSE Equity Options'!$J:$J,'Monthly NSE Equity Options'!$C:$C,$A39))</f>
        <v/>
      </c>
      <c r="C39" s="7">
        <f>IF(SUMIFS('Monthly BSE Equity Options'!$J:$J,'Monthly BSE Equity Options'!$C:$C,$A39)=0,"",SUMIFS('Monthly BSE Equity Options'!$J:$J,'Monthly BSE Equity Options'!$C:$C,$A39))</f>
        <v/>
      </c>
      <c r="D39" s="7">
        <f>IF(OR(B39="",C39=""),"",B39+C39)</f>
        <v/>
      </c>
      <c r="E39" s="20">
        <f>IF(OR(B39="",B35=""),"",B39/B35-1)</f>
        <v/>
      </c>
      <c r="F39" s="20">
        <f>IF(OR(C39="",C35=""),"",C39/C35-1)</f>
        <v/>
      </c>
      <c r="G39" s="20">
        <f>IF(OR(D39="",D35=""),"",D39/D35-1)</f>
        <v/>
      </c>
      <c r="H39" s="20">
        <f>IF(OR(B39="",B38=""),"",B39/B38-1)</f>
        <v/>
      </c>
      <c r="I39" s="20">
        <f>IF(OR(C39="",C38=""),"",C39/C38-1)</f>
        <v/>
      </c>
      <c r="J39" s="20">
        <f>IF(OR(D39="",D38=""),"",D39/D38-1)</f>
        <v/>
      </c>
      <c r="K39" s="20">
        <f>IF(D39="","",B39/D39)</f>
        <v/>
      </c>
      <c r="L39" s="20">
        <f>IF(D39="","",C39/D39)</f>
        <v/>
      </c>
      <c r="M39" s="21">
        <f>IF(SUMIFS('Monthly NSE Equity Options'!$K:$K,'Monthly NSE Equity Options'!$C:$C,$A39)=0,"",SUMIFS('Monthly NSE Equity Options'!$K:$K,'Monthly NSE Equity Options'!$C:$C,$A39))</f>
        <v/>
      </c>
      <c r="N39" s="8">
        <f>IF(SUMIFS('Monthly BSE Equity Options'!$K:$K,'Monthly BSE Equity Options'!$C:$C,$A39)=0,"",SUMIFS('Monthly BSE Equity Options'!$K:$K,'Monthly BSE Equity Options'!$C:$C,$A39))</f>
        <v/>
      </c>
      <c r="O39" s="8">
        <f>IF(OR(M39="",N39=""),"",M39+N39)</f>
        <v/>
      </c>
      <c r="P39" s="23">
        <f>IF(OR(M39="",M35=""),"",M39/M35-1)</f>
        <v/>
      </c>
      <c r="Q39" s="23">
        <f>IF(OR(N39="",N35=""),"",N39/N35-1)</f>
        <v/>
      </c>
      <c r="R39" s="23">
        <f>IF(OR(O39="",O35=""),"",O39/O35-1)</f>
        <v/>
      </c>
      <c r="S39" s="23">
        <f>IF(OR(M39="",M38=""),"",M39/M38-1)</f>
        <v/>
      </c>
      <c r="T39" s="23">
        <f>IF(OR(N39="",N38=""),"",N39/N38-1)</f>
        <v/>
      </c>
      <c r="U39" s="23">
        <f>IF(OR(O39="",O38=""),"",O39/O38-1)</f>
        <v/>
      </c>
      <c r="V39" s="23">
        <f>IF(O39="","",M39/O39)</f>
        <v/>
      </c>
      <c r="W39" s="23">
        <f>IF(O39="","",N39/O39)</f>
        <v/>
      </c>
      <c r="X39" s="24">
        <f>IF(SUMIFS('Monthly NSE Equity Options'!$L:$L,'Monthly NSE Equity Options'!$C:$C,$A39)=0,"",SUMIFS('Monthly NSE Equity Options'!$L:$L,'Monthly NSE Equity Options'!$C:$C,$A39))</f>
        <v/>
      </c>
      <c r="Y39" s="9">
        <f>IF(SUMIFS('Monthly BSE Equity Options'!$L:$L,'Monthly BSE Equity Options'!$C:$C,$A39)=0,"",SUMIFS('Monthly BSE Equity Options'!$L:$L,'Monthly BSE Equity Options'!$C:$C,$A39))</f>
        <v/>
      </c>
      <c r="Z39" s="9">
        <f>IF(OR(X39="",Y39=""),"",X39+Y39)</f>
        <v/>
      </c>
      <c r="AA39" s="26">
        <f>IF(OR(X39="",X35=""),"",X39/X35-1)</f>
        <v/>
      </c>
      <c r="AB39" s="26">
        <f>IF(OR(Y39="",Y35=""),"",Y39/Y35-1)</f>
        <v/>
      </c>
      <c r="AC39" s="26">
        <f>IF(OR(Z39="",Z35=""),"",Z39/Z35-1)</f>
        <v/>
      </c>
      <c r="AD39" s="26">
        <f>IF(OR(X39="",X38=""),"",X39/X38-1)</f>
        <v/>
      </c>
      <c r="AE39" s="26">
        <f>IF(OR(Y39="",Y38=""),"",Y39/Y38-1)</f>
        <v/>
      </c>
      <c r="AF39" s="26">
        <f>IF(OR(Z39="",Z38=""),"",Z39/Z38-1)</f>
        <v/>
      </c>
      <c r="AG39" s="26">
        <f>IF(Z39="","",X39/Z39)</f>
        <v/>
      </c>
      <c r="AH39" s="26">
        <f>IF(Z39="","",Y39/Z39)</f>
        <v/>
      </c>
    </row>
    <row r="40">
      <c r="A40" s="5" t="inlineStr">
        <is>
          <t>Q2FY14</t>
        </is>
      </c>
      <c r="B40" s="18">
        <f>IF(SUMIFS('Monthly NSE Equity Options'!$J:$J,'Monthly NSE Equity Options'!$C:$C,$A40)=0,"",SUMIFS('Monthly NSE Equity Options'!$J:$J,'Monthly NSE Equity Options'!$C:$C,$A40))</f>
        <v/>
      </c>
      <c r="C40" s="7">
        <f>IF(SUMIFS('Monthly BSE Equity Options'!$J:$J,'Monthly BSE Equity Options'!$C:$C,$A40)=0,"",SUMIFS('Monthly BSE Equity Options'!$J:$J,'Monthly BSE Equity Options'!$C:$C,$A40))</f>
        <v/>
      </c>
      <c r="D40" s="7">
        <f>IF(OR(B40="",C40=""),"",B40+C40)</f>
        <v/>
      </c>
      <c r="E40" s="20">
        <f>IF(OR(B40="",B36=""),"",B40/B36-1)</f>
        <v/>
      </c>
      <c r="F40" s="20">
        <f>IF(OR(C40="",C36=""),"",C40/C36-1)</f>
        <v/>
      </c>
      <c r="G40" s="20">
        <f>IF(OR(D40="",D36=""),"",D40/D36-1)</f>
        <v/>
      </c>
      <c r="H40" s="20">
        <f>IF(OR(B40="",B39=""),"",B40/B39-1)</f>
        <v/>
      </c>
      <c r="I40" s="20">
        <f>IF(OR(C40="",C39=""),"",C40/C39-1)</f>
        <v/>
      </c>
      <c r="J40" s="20">
        <f>IF(OR(D40="",D39=""),"",D40/D39-1)</f>
        <v/>
      </c>
      <c r="K40" s="20">
        <f>IF(D40="","",B40/D40)</f>
        <v/>
      </c>
      <c r="L40" s="20">
        <f>IF(D40="","",C40/D40)</f>
        <v/>
      </c>
      <c r="M40" s="21">
        <f>IF(SUMIFS('Monthly NSE Equity Options'!$K:$K,'Monthly NSE Equity Options'!$C:$C,$A40)=0,"",SUMIFS('Monthly NSE Equity Options'!$K:$K,'Monthly NSE Equity Options'!$C:$C,$A40))</f>
        <v/>
      </c>
      <c r="N40" s="8">
        <f>IF(SUMIFS('Monthly BSE Equity Options'!$K:$K,'Monthly BSE Equity Options'!$C:$C,$A40)=0,"",SUMIFS('Monthly BSE Equity Options'!$K:$K,'Monthly BSE Equity Options'!$C:$C,$A40))</f>
        <v/>
      </c>
      <c r="O40" s="8">
        <f>IF(OR(M40="",N40=""),"",M40+N40)</f>
        <v/>
      </c>
      <c r="P40" s="23">
        <f>IF(OR(M40="",M36=""),"",M40/M36-1)</f>
        <v/>
      </c>
      <c r="Q40" s="23">
        <f>IF(OR(N40="",N36=""),"",N40/N36-1)</f>
        <v/>
      </c>
      <c r="R40" s="23">
        <f>IF(OR(O40="",O36=""),"",O40/O36-1)</f>
        <v/>
      </c>
      <c r="S40" s="23">
        <f>IF(OR(M40="",M39=""),"",M40/M39-1)</f>
        <v/>
      </c>
      <c r="T40" s="23">
        <f>IF(OR(N40="",N39=""),"",N40/N39-1)</f>
        <v/>
      </c>
      <c r="U40" s="23">
        <f>IF(OR(O40="",O39=""),"",O40/O39-1)</f>
        <v/>
      </c>
      <c r="V40" s="23">
        <f>IF(O40="","",M40/O40)</f>
        <v/>
      </c>
      <c r="W40" s="23">
        <f>IF(O40="","",N40/O40)</f>
        <v/>
      </c>
      <c r="X40" s="24">
        <f>IF(SUMIFS('Monthly NSE Equity Options'!$L:$L,'Monthly NSE Equity Options'!$C:$C,$A40)=0,"",SUMIFS('Monthly NSE Equity Options'!$L:$L,'Monthly NSE Equity Options'!$C:$C,$A40))</f>
        <v/>
      </c>
      <c r="Y40" s="9">
        <f>IF(SUMIFS('Monthly BSE Equity Options'!$L:$L,'Monthly BSE Equity Options'!$C:$C,$A40)=0,"",SUMIFS('Monthly BSE Equity Options'!$L:$L,'Monthly BSE Equity Options'!$C:$C,$A40))</f>
        <v/>
      </c>
      <c r="Z40" s="9">
        <f>IF(OR(X40="",Y40=""),"",X40+Y40)</f>
        <v/>
      </c>
      <c r="AA40" s="26">
        <f>IF(OR(X40="",X36=""),"",X40/X36-1)</f>
        <v/>
      </c>
      <c r="AB40" s="26">
        <f>IF(OR(Y40="",Y36=""),"",Y40/Y36-1)</f>
        <v/>
      </c>
      <c r="AC40" s="26">
        <f>IF(OR(Z40="",Z36=""),"",Z40/Z36-1)</f>
        <v/>
      </c>
      <c r="AD40" s="26">
        <f>IF(OR(X40="",X39=""),"",X40/X39-1)</f>
        <v/>
      </c>
      <c r="AE40" s="26">
        <f>IF(OR(Y40="",Y39=""),"",Y40/Y39-1)</f>
        <v/>
      </c>
      <c r="AF40" s="26">
        <f>IF(OR(Z40="",Z39=""),"",Z40/Z39-1)</f>
        <v/>
      </c>
      <c r="AG40" s="26">
        <f>IF(Z40="","",X40/Z40)</f>
        <v/>
      </c>
      <c r="AH40" s="26">
        <f>IF(Z40="","",Y40/Z40)</f>
        <v/>
      </c>
    </row>
    <row r="41">
      <c r="A41" s="5" t="inlineStr">
        <is>
          <t>Q3FY14</t>
        </is>
      </c>
      <c r="B41" s="18">
        <f>IF(SUMIFS('Monthly NSE Equity Options'!$J:$J,'Monthly NSE Equity Options'!$C:$C,$A41)=0,"",SUMIFS('Monthly NSE Equity Options'!$J:$J,'Monthly NSE Equity Options'!$C:$C,$A41))</f>
        <v/>
      </c>
      <c r="C41" s="7">
        <f>IF(SUMIFS('Monthly BSE Equity Options'!$J:$J,'Monthly BSE Equity Options'!$C:$C,$A41)=0,"",SUMIFS('Monthly BSE Equity Options'!$J:$J,'Monthly BSE Equity Options'!$C:$C,$A41))</f>
        <v/>
      </c>
      <c r="D41" s="7">
        <f>IF(OR(B41="",C41=""),"",B41+C41)</f>
        <v/>
      </c>
      <c r="E41" s="20">
        <f>IF(OR(B41="",B37=""),"",B41/B37-1)</f>
        <v/>
      </c>
      <c r="F41" s="20">
        <f>IF(OR(C41="",C37=""),"",C41/C37-1)</f>
        <v/>
      </c>
      <c r="G41" s="20">
        <f>IF(OR(D41="",D37=""),"",D41/D37-1)</f>
        <v/>
      </c>
      <c r="H41" s="20">
        <f>IF(OR(B41="",B40=""),"",B41/B40-1)</f>
        <v/>
      </c>
      <c r="I41" s="20">
        <f>IF(OR(C41="",C40=""),"",C41/C40-1)</f>
        <v/>
      </c>
      <c r="J41" s="20">
        <f>IF(OR(D41="",D40=""),"",D41/D40-1)</f>
        <v/>
      </c>
      <c r="K41" s="20">
        <f>IF(D41="","",B41/D41)</f>
        <v/>
      </c>
      <c r="L41" s="20">
        <f>IF(D41="","",C41/D41)</f>
        <v/>
      </c>
      <c r="M41" s="21">
        <f>IF(SUMIFS('Monthly NSE Equity Options'!$K:$K,'Monthly NSE Equity Options'!$C:$C,$A41)=0,"",SUMIFS('Monthly NSE Equity Options'!$K:$K,'Monthly NSE Equity Options'!$C:$C,$A41))</f>
        <v/>
      </c>
      <c r="N41" s="8">
        <f>IF(SUMIFS('Monthly BSE Equity Options'!$K:$K,'Monthly BSE Equity Options'!$C:$C,$A41)=0,"",SUMIFS('Monthly BSE Equity Options'!$K:$K,'Monthly BSE Equity Options'!$C:$C,$A41))</f>
        <v/>
      </c>
      <c r="O41" s="8">
        <f>IF(OR(M41="",N41=""),"",M41+N41)</f>
        <v/>
      </c>
      <c r="P41" s="23">
        <f>IF(OR(M41="",M37=""),"",M41/M37-1)</f>
        <v/>
      </c>
      <c r="Q41" s="23">
        <f>IF(OR(N41="",N37=""),"",N41/N37-1)</f>
        <v/>
      </c>
      <c r="R41" s="23">
        <f>IF(OR(O41="",O37=""),"",O41/O37-1)</f>
        <v/>
      </c>
      <c r="S41" s="23">
        <f>IF(OR(M41="",M40=""),"",M41/M40-1)</f>
        <v/>
      </c>
      <c r="T41" s="23">
        <f>IF(OR(N41="",N40=""),"",N41/N40-1)</f>
        <v/>
      </c>
      <c r="U41" s="23">
        <f>IF(OR(O41="",O40=""),"",O41/O40-1)</f>
        <v/>
      </c>
      <c r="V41" s="23">
        <f>IF(O41="","",M41/O41)</f>
        <v/>
      </c>
      <c r="W41" s="23">
        <f>IF(O41="","",N41/O41)</f>
        <v/>
      </c>
      <c r="X41" s="24">
        <f>IF(SUMIFS('Monthly NSE Equity Options'!$L:$L,'Monthly NSE Equity Options'!$C:$C,$A41)=0,"",SUMIFS('Monthly NSE Equity Options'!$L:$L,'Monthly NSE Equity Options'!$C:$C,$A41))</f>
        <v/>
      </c>
      <c r="Y41" s="9">
        <f>IF(SUMIFS('Monthly BSE Equity Options'!$L:$L,'Monthly BSE Equity Options'!$C:$C,$A41)=0,"",SUMIFS('Monthly BSE Equity Options'!$L:$L,'Monthly BSE Equity Options'!$C:$C,$A41))</f>
        <v/>
      </c>
      <c r="Z41" s="9">
        <f>IF(OR(X41="",Y41=""),"",X41+Y41)</f>
        <v/>
      </c>
      <c r="AA41" s="26">
        <f>IF(OR(X41="",X37=""),"",X41/X37-1)</f>
        <v/>
      </c>
      <c r="AB41" s="26">
        <f>IF(OR(Y41="",Y37=""),"",Y41/Y37-1)</f>
        <v/>
      </c>
      <c r="AC41" s="26">
        <f>IF(OR(Z41="",Z37=""),"",Z41/Z37-1)</f>
        <v/>
      </c>
      <c r="AD41" s="26">
        <f>IF(OR(X41="",X40=""),"",X41/X40-1)</f>
        <v/>
      </c>
      <c r="AE41" s="26">
        <f>IF(OR(Y41="",Y40=""),"",Y41/Y40-1)</f>
        <v/>
      </c>
      <c r="AF41" s="26">
        <f>IF(OR(Z41="",Z40=""),"",Z41/Z40-1)</f>
        <v/>
      </c>
      <c r="AG41" s="26">
        <f>IF(Z41="","",X41/Z41)</f>
        <v/>
      </c>
      <c r="AH41" s="26">
        <f>IF(Z41="","",Y41/Z41)</f>
        <v/>
      </c>
    </row>
    <row r="42">
      <c r="A42" s="5" t="inlineStr">
        <is>
          <t>Q4FY14</t>
        </is>
      </c>
      <c r="B42" s="18">
        <f>IF(SUMIFS('Monthly NSE Equity Options'!$J:$J,'Monthly NSE Equity Options'!$C:$C,$A42)=0,"",SUMIFS('Monthly NSE Equity Options'!$J:$J,'Monthly NSE Equity Options'!$C:$C,$A42))</f>
        <v/>
      </c>
      <c r="C42" s="7">
        <f>IF(SUMIFS('Monthly BSE Equity Options'!$J:$J,'Monthly BSE Equity Options'!$C:$C,$A42)=0,"",SUMIFS('Monthly BSE Equity Options'!$J:$J,'Monthly BSE Equity Options'!$C:$C,$A42))</f>
        <v/>
      </c>
      <c r="D42" s="7">
        <f>IF(OR(B42="",C42=""),"",B42+C42)</f>
        <v/>
      </c>
      <c r="E42" s="20">
        <f>IF(OR(B42="",B38=""),"",B42/B38-1)</f>
        <v/>
      </c>
      <c r="F42" s="20">
        <f>IF(OR(C42="",C38=""),"",C42/C38-1)</f>
        <v/>
      </c>
      <c r="G42" s="20">
        <f>IF(OR(D42="",D38=""),"",D42/D38-1)</f>
        <v/>
      </c>
      <c r="H42" s="20">
        <f>IF(OR(B42="",B41=""),"",B42/B41-1)</f>
        <v/>
      </c>
      <c r="I42" s="20">
        <f>IF(OR(C42="",C41=""),"",C42/C41-1)</f>
        <v/>
      </c>
      <c r="J42" s="20">
        <f>IF(OR(D42="",D41=""),"",D42/D41-1)</f>
        <v/>
      </c>
      <c r="K42" s="20">
        <f>IF(D42="","",B42/D42)</f>
        <v/>
      </c>
      <c r="L42" s="20">
        <f>IF(D42="","",C42/D42)</f>
        <v/>
      </c>
      <c r="M42" s="21">
        <f>IF(SUMIFS('Monthly NSE Equity Options'!$K:$K,'Monthly NSE Equity Options'!$C:$C,$A42)=0,"",SUMIFS('Monthly NSE Equity Options'!$K:$K,'Monthly NSE Equity Options'!$C:$C,$A42))</f>
        <v/>
      </c>
      <c r="N42" s="8">
        <f>IF(SUMIFS('Monthly BSE Equity Options'!$K:$K,'Monthly BSE Equity Options'!$C:$C,$A42)=0,"",SUMIFS('Monthly BSE Equity Options'!$K:$K,'Monthly BSE Equity Options'!$C:$C,$A42))</f>
        <v/>
      </c>
      <c r="O42" s="8">
        <f>IF(OR(M42="",N42=""),"",M42+N42)</f>
        <v/>
      </c>
      <c r="P42" s="23">
        <f>IF(OR(M42="",M38=""),"",M42/M38-1)</f>
        <v/>
      </c>
      <c r="Q42" s="23">
        <f>IF(OR(N42="",N38=""),"",N42/N38-1)</f>
        <v/>
      </c>
      <c r="R42" s="23">
        <f>IF(OR(O42="",O38=""),"",O42/O38-1)</f>
        <v/>
      </c>
      <c r="S42" s="23">
        <f>IF(OR(M42="",M41=""),"",M42/M41-1)</f>
        <v/>
      </c>
      <c r="T42" s="23">
        <f>IF(OR(N42="",N41=""),"",N42/N41-1)</f>
        <v/>
      </c>
      <c r="U42" s="23">
        <f>IF(OR(O42="",O41=""),"",O42/O41-1)</f>
        <v/>
      </c>
      <c r="V42" s="23">
        <f>IF(O42="","",M42/O42)</f>
        <v/>
      </c>
      <c r="W42" s="23">
        <f>IF(O42="","",N42/O42)</f>
        <v/>
      </c>
      <c r="X42" s="24">
        <f>IF(SUMIFS('Monthly NSE Equity Options'!$L:$L,'Monthly NSE Equity Options'!$C:$C,$A42)=0,"",SUMIFS('Monthly NSE Equity Options'!$L:$L,'Monthly NSE Equity Options'!$C:$C,$A42))</f>
        <v/>
      </c>
      <c r="Y42" s="9">
        <f>IF(SUMIFS('Monthly BSE Equity Options'!$L:$L,'Monthly BSE Equity Options'!$C:$C,$A42)=0,"",SUMIFS('Monthly BSE Equity Options'!$L:$L,'Monthly BSE Equity Options'!$C:$C,$A42))</f>
        <v/>
      </c>
      <c r="Z42" s="9">
        <f>IF(OR(X42="",Y42=""),"",X42+Y42)</f>
        <v/>
      </c>
      <c r="AA42" s="26">
        <f>IF(OR(X42="",X38=""),"",X42/X38-1)</f>
        <v/>
      </c>
      <c r="AB42" s="26">
        <f>IF(OR(Y42="",Y38=""),"",Y42/Y38-1)</f>
        <v/>
      </c>
      <c r="AC42" s="26">
        <f>IF(OR(Z42="",Z38=""),"",Z42/Z38-1)</f>
        <v/>
      </c>
      <c r="AD42" s="26">
        <f>IF(OR(X42="",X41=""),"",X42/X41-1)</f>
        <v/>
      </c>
      <c r="AE42" s="26">
        <f>IF(OR(Y42="",Y41=""),"",Y42/Y41-1)</f>
        <v/>
      </c>
      <c r="AF42" s="26">
        <f>IF(OR(Z42="",Z41=""),"",Z42/Z41-1)</f>
        <v/>
      </c>
      <c r="AG42" s="26">
        <f>IF(Z42="","",X42/Z42)</f>
        <v/>
      </c>
      <c r="AH42" s="26">
        <f>IF(Z42="","",Y42/Z42)</f>
        <v/>
      </c>
    </row>
    <row r="43">
      <c r="A43" s="5" t="inlineStr">
        <is>
          <t>Q1FY15</t>
        </is>
      </c>
      <c r="B43" s="18">
        <f>IF(SUMIFS('Monthly NSE Equity Options'!$J:$J,'Monthly NSE Equity Options'!$C:$C,$A43)=0,"",SUMIFS('Monthly NSE Equity Options'!$J:$J,'Monthly NSE Equity Options'!$C:$C,$A43))</f>
        <v/>
      </c>
      <c r="C43" s="7">
        <f>IF(SUMIFS('Monthly BSE Equity Options'!$J:$J,'Monthly BSE Equity Options'!$C:$C,$A43)=0,"",SUMIFS('Monthly BSE Equity Options'!$J:$J,'Monthly BSE Equity Options'!$C:$C,$A43))</f>
        <v/>
      </c>
      <c r="D43" s="7">
        <f>IF(OR(B43="",C43=""),"",B43+C43)</f>
        <v/>
      </c>
      <c r="E43" s="20">
        <f>IF(OR(B43="",B39=""),"",B43/B39-1)</f>
        <v/>
      </c>
      <c r="F43" s="20">
        <f>IF(OR(C43="",C39=""),"",C43/C39-1)</f>
        <v/>
      </c>
      <c r="G43" s="20">
        <f>IF(OR(D43="",D39=""),"",D43/D39-1)</f>
        <v/>
      </c>
      <c r="H43" s="20">
        <f>IF(OR(B43="",B42=""),"",B43/B42-1)</f>
        <v/>
      </c>
      <c r="I43" s="20">
        <f>IF(OR(C43="",C42=""),"",C43/C42-1)</f>
        <v/>
      </c>
      <c r="J43" s="20">
        <f>IF(OR(D43="",D42=""),"",D43/D42-1)</f>
        <v/>
      </c>
      <c r="K43" s="20">
        <f>IF(D43="","",B43/D43)</f>
        <v/>
      </c>
      <c r="L43" s="20">
        <f>IF(D43="","",C43/D43)</f>
        <v/>
      </c>
      <c r="M43" s="21">
        <f>IF(SUMIFS('Monthly NSE Equity Options'!$K:$K,'Monthly NSE Equity Options'!$C:$C,$A43)=0,"",SUMIFS('Monthly NSE Equity Options'!$K:$K,'Monthly NSE Equity Options'!$C:$C,$A43))</f>
        <v/>
      </c>
      <c r="N43" s="8">
        <f>IF(SUMIFS('Monthly BSE Equity Options'!$K:$K,'Monthly BSE Equity Options'!$C:$C,$A43)=0,"",SUMIFS('Monthly BSE Equity Options'!$K:$K,'Monthly BSE Equity Options'!$C:$C,$A43))</f>
        <v/>
      </c>
      <c r="O43" s="8">
        <f>IF(OR(M43="",N43=""),"",M43+N43)</f>
        <v/>
      </c>
      <c r="P43" s="23">
        <f>IF(OR(M43="",M39=""),"",M43/M39-1)</f>
        <v/>
      </c>
      <c r="Q43" s="23">
        <f>IF(OR(N43="",N39=""),"",N43/N39-1)</f>
        <v/>
      </c>
      <c r="R43" s="23">
        <f>IF(OR(O43="",O39=""),"",O43/O39-1)</f>
        <v/>
      </c>
      <c r="S43" s="23">
        <f>IF(OR(M43="",M42=""),"",M43/M42-1)</f>
        <v/>
      </c>
      <c r="T43" s="23">
        <f>IF(OR(N43="",N42=""),"",N43/N42-1)</f>
        <v/>
      </c>
      <c r="U43" s="23">
        <f>IF(OR(O43="",O42=""),"",O43/O42-1)</f>
        <v/>
      </c>
      <c r="V43" s="23">
        <f>IF(O43="","",M43/O43)</f>
        <v/>
      </c>
      <c r="W43" s="23">
        <f>IF(O43="","",N43/O43)</f>
        <v/>
      </c>
      <c r="X43" s="24">
        <f>IF(SUMIFS('Monthly NSE Equity Options'!$L:$L,'Monthly NSE Equity Options'!$C:$C,$A43)=0,"",SUMIFS('Monthly NSE Equity Options'!$L:$L,'Monthly NSE Equity Options'!$C:$C,$A43))</f>
        <v/>
      </c>
      <c r="Y43" s="9">
        <f>IF(SUMIFS('Monthly BSE Equity Options'!$L:$L,'Monthly BSE Equity Options'!$C:$C,$A43)=0,"",SUMIFS('Monthly BSE Equity Options'!$L:$L,'Monthly BSE Equity Options'!$C:$C,$A43))</f>
        <v/>
      </c>
      <c r="Z43" s="9">
        <f>IF(OR(X43="",Y43=""),"",X43+Y43)</f>
        <v/>
      </c>
      <c r="AA43" s="26">
        <f>IF(OR(X43="",X39=""),"",X43/X39-1)</f>
        <v/>
      </c>
      <c r="AB43" s="26">
        <f>IF(OR(Y43="",Y39=""),"",Y43/Y39-1)</f>
        <v/>
      </c>
      <c r="AC43" s="26">
        <f>IF(OR(Z43="",Z39=""),"",Z43/Z39-1)</f>
        <v/>
      </c>
      <c r="AD43" s="26">
        <f>IF(OR(X43="",X42=""),"",X43/X42-1)</f>
        <v/>
      </c>
      <c r="AE43" s="26">
        <f>IF(OR(Y43="",Y42=""),"",Y43/Y42-1)</f>
        <v/>
      </c>
      <c r="AF43" s="26">
        <f>IF(OR(Z43="",Z42=""),"",Z43/Z42-1)</f>
        <v/>
      </c>
      <c r="AG43" s="26">
        <f>IF(Z43="","",X43/Z43)</f>
        <v/>
      </c>
      <c r="AH43" s="26">
        <f>IF(Z43="","",Y43/Z43)</f>
        <v/>
      </c>
    </row>
    <row r="44">
      <c r="A44" s="5" t="inlineStr">
        <is>
          <t>Q2FY15</t>
        </is>
      </c>
      <c r="B44" s="18">
        <f>IF(SUMIFS('Monthly NSE Equity Options'!$J:$J,'Monthly NSE Equity Options'!$C:$C,$A44)=0,"",SUMIFS('Monthly NSE Equity Options'!$J:$J,'Monthly NSE Equity Options'!$C:$C,$A44))</f>
        <v/>
      </c>
      <c r="C44" s="7">
        <f>IF(SUMIFS('Monthly BSE Equity Options'!$J:$J,'Monthly BSE Equity Options'!$C:$C,$A44)=0,"",SUMIFS('Monthly BSE Equity Options'!$J:$J,'Monthly BSE Equity Options'!$C:$C,$A44))</f>
        <v/>
      </c>
      <c r="D44" s="7">
        <f>IF(OR(B44="",C44=""),"",B44+C44)</f>
        <v/>
      </c>
      <c r="E44" s="20">
        <f>IF(OR(B44="",B40=""),"",B44/B40-1)</f>
        <v/>
      </c>
      <c r="F44" s="20">
        <f>IF(OR(C44="",C40=""),"",C44/C40-1)</f>
        <v/>
      </c>
      <c r="G44" s="20">
        <f>IF(OR(D44="",D40=""),"",D44/D40-1)</f>
        <v/>
      </c>
      <c r="H44" s="20">
        <f>IF(OR(B44="",B43=""),"",B44/B43-1)</f>
        <v/>
      </c>
      <c r="I44" s="20">
        <f>IF(OR(C44="",C43=""),"",C44/C43-1)</f>
        <v/>
      </c>
      <c r="J44" s="20">
        <f>IF(OR(D44="",D43=""),"",D44/D43-1)</f>
        <v/>
      </c>
      <c r="K44" s="20">
        <f>IF(D44="","",B44/D44)</f>
        <v/>
      </c>
      <c r="L44" s="20">
        <f>IF(D44="","",C44/D44)</f>
        <v/>
      </c>
      <c r="M44" s="21">
        <f>IF(SUMIFS('Monthly NSE Equity Options'!$K:$K,'Monthly NSE Equity Options'!$C:$C,$A44)=0,"",SUMIFS('Monthly NSE Equity Options'!$K:$K,'Monthly NSE Equity Options'!$C:$C,$A44))</f>
        <v/>
      </c>
      <c r="N44" s="8">
        <f>IF(SUMIFS('Monthly BSE Equity Options'!$K:$K,'Monthly BSE Equity Options'!$C:$C,$A44)=0,"",SUMIFS('Monthly BSE Equity Options'!$K:$K,'Monthly BSE Equity Options'!$C:$C,$A44))</f>
        <v/>
      </c>
      <c r="O44" s="8">
        <f>IF(OR(M44="",N44=""),"",M44+N44)</f>
        <v/>
      </c>
      <c r="P44" s="23">
        <f>IF(OR(M44="",M40=""),"",M44/M40-1)</f>
        <v/>
      </c>
      <c r="Q44" s="23">
        <f>IF(OR(N44="",N40=""),"",N44/N40-1)</f>
        <v/>
      </c>
      <c r="R44" s="23">
        <f>IF(OR(O44="",O40=""),"",O44/O40-1)</f>
        <v/>
      </c>
      <c r="S44" s="23">
        <f>IF(OR(M44="",M43=""),"",M44/M43-1)</f>
        <v/>
      </c>
      <c r="T44" s="23">
        <f>IF(OR(N44="",N43=""),"",N44/N43-1)</f>
        <v/>
      </c>
      <c r="U44" s="23">
        <f>IF(OR(O44="",O43=""),"",O44/O43-1)</f>
        <v/>
      </c>
      <c r="V44" s="23">
        <f>IF(O44="","",M44/O44)</f>
        <v/>
      </c>
      <c r="W44" s="23">
        <f>IF(O44="","",N44/O44)</f>
        <v/>
      </c>
      <c r="X44" s="24">
        <f>IF(SUMIFS('Monthly NSE Equity Options'!$L:$L,'Monthly NSE Equity Options'!$C:$C,$A44)=0,"",SUMIFS('Monthly NSE Equity Options'!$L:$L,'Monthly NSE Equity Options'!$C:$C,$A44))</f>
        <v/>
      </c>
      <c r="Y44" s="9">
        <f>IF(SUMIFS('Monthly BSE Equity Options'!$L:$L,'Monthly BSE Equity Options'!$C:$C,$A44)=0,"",SUMIFS('Monthly BSE Equity Options'!$L:$L,'Monthly BSE Equity Options'!$C:$C,$A44))</f>
        <v/>
      </c>
      <c r="Z44" s="9">
        <f>IF(OR(X44="",Y44=""),"",X44+Y44)</f>
        <v/>
      </c>
      <c r="AA44" s="26">
        <f>IF(OR(X44="",X40=""),"",X44/X40-1)</f>
        <v/>
      </c>
      <c r="AB44" s="26">
        <f>IF(OR(Y44="",Y40=""),"",Y44/Y40-1)</f>
        <v/>
      </c>
      <c r="AC44" s="26">
        <f>IF(OR(Z44="",Z40=""),"",Z44/Z40-1)</f>
        <v/>
      </c>
      <c r="AD44" s="26">
        <f>IF(OR(X44="",X43=""),"",X44/X43-1)</f>
        <v/>
      </c>
      <c r="AE44" s="26">
        <f>IF(OR(Y44="",Y43=""),"",Y44/Y43-1)</f>
        <v/>
      </c>
      <c r="AF44" s="26">
        <f>IF(OR(Z44="",Z43=""),"",Z44/Z43-1)</f>
        <v/>
      </c>
      <c r="AG44" s="26">
        <f>IF(Z44="","",X44/Z44)</f>
        <v/>
      </c>
      <c r="AH44" s="26">
        <f>IF(Z44="","",Y44/Z44)</f>
        <v/>
      </c>
    </row>
    <row r="45">
      <c r="A45" s="5" t="inlineStr">
        <is>
          <t>Q3FY15</t>
        </is>
      </c>
      <c r="B45" s="18">
        <f>IF(SUMIFS('Monthly NSE Equity Options'!$J:$J,'Monthly NSE Equity Options'!$C:$C,$A45)=0,"",SUMIFS('Monthly NSE Equity Options'!$J:$J,'Monthly NSE Equity Options'!$C:$C,$A45))</f>
        <v/>
      </c>
      <c r="C45" s="7">
        <f>IF(SUMIFS('Monthly BSE Equity Options'!$J:$J,'Monthly BSE Equity Options'!$C:$C,$A45)=0,"",SUMIFS('Monthly BSE Equity Options'!$J:$J,'Monthly BSE Equity Options'!$C:$C,$A45))</f>
        <v/>
      </c>
      <c r="D45" s="7">
        <f>IF(OR(B45="",C45=""),"",B45+C45)</f>
        <v/>
      </c>
      <c r="E45" s="20">
        <f>IF(OR(B45="",B41=""),"",B45/B41-1)</f>
        <v/>
      </c>
      <c r="F45" s="20">
        <f>IF(OR(C45="",C41=""),"",C45/C41-1)</f>
        <v/>
      </c>
      <c r="G45" s="20">
        <f>IF(OR(D45="",D41=""),"",D45/D41-1)</f>
        <v/>
      </c>
      <c r="H45" s="20">
        <f>IF(OR(B45="",B44=""),"",B45/B44-1)</f>
        <v/>
      </c>
      <c r="I45" s="20">
        <f>IF(OR(C45="",C44=""),"",C45/C44-1)</f>
        <v/>
      </c>
      <c r="J45" s="20">
        <f>IF(OR(D45="",D44=""),"",D45/D44-1)</f>
        <v/>
      </c>
      <c r="K45" s="20">
        <f>IF(D45="","",B45/D45)</f>
        <v/>
      </c>
      <c r="L45" s="20">
        <f>IF(D45="","",C45/D45)</f>
        <v/>
      </c>
      <c r="M45" s="21">
        <f>IF(SUMIFS('Monthly NSE Equity Options'!$K:$K,'Monthly NSE Equity Options'!$C:$C,$A45)=0,"",SUMIFS('Monthly NSE Equity Options'!$K:$K,'Monthly NSE Equity Options'!$C:$C,$A45))</f>
        <v/>
      </c>
      <c r="N45" s="8">
        <f>IF(SUMIFS('Monthly BSE Equity Options'!$K:$K,'Monthly BSE Equity Options'!$C:$C,$A45)=0,"",SUMIFS('Monthly BSE Equity Options'!$K:$K,'Monthly BSE Equity Options'!$C:$C,$A45))</f>
        <v/>
      </c>
      <c r="O45" s="8">
        <f>IF(OR(M45="",N45=""),"",M45+N45)</f>
        <v/>
      </c>
      <c r="P45" s="23">
        <f>IF(OR(M45="",M41=""),"",M45/M41-1)</f>
        <v/>
      </c>
      <c r="Q45" s="23">
        <f>IF(OR(N45="",N41=""),"",N45/N41-1)</f>
        <v/>
      </c>
      <c r="R45" s="23">
        <f>IF(OR(O45="",O41=""),"",O45/O41-1)</f>
        <v/>
      </c>
      <c r="S45" s="23">
        <f>IF(OR(M45="",M44=""),"",M45/M44-1)</f>
        <v/>
      </c>
      <c r="T45" s="23">
        <f>IF(OR(N45="",N44=""),"",N45/N44-1)</f>
        <v/>
      </c>
      <c r="U45" s="23">
        <f>IF(OR(O45="",O44=""),"",O45/O44-1)</f>
        <v/>
      </c>
      <c r="V45" s="23">
        <f>IF(O45="","",M45/O45)</f>
        <v/>
      </c>
      <c r="W45" s="23">
        <f>IF(O45="","",N45/O45)</f>
        <v/>
      </c>
      <c r="X45" s="24">
        <f>IF(SUMIFS('Monthly NSE Equity Options'!$L:$L,'Monthly NSE Equity Options'!$C:$C,$A45)=0,"",SUMIFS('Monthly NSE Equity Options'!$L:$L,'Monthly NSE Equity Options'!$C:$C,$A45))</f>
        <v/>
      </c>
      <c r="Y45" s="9">
        <f>IF(SUMIFS('Monthly BSE Equity Options'!$L:$L,'Monthly BSE Equity Options'!$C:$C,$A45)=0,"",SUMIFS('Monthly BSE Equity Options'!$L:$L,'Monthly BSE Equity Options'!$C:$C,$A45))</f>
        <v/>
      </c>
      <c r="Z45" s="9">
        <f>IF(OR(X45="",Y45=""),"",X45+Y45)</f>
        <v/>
      </c>
      <c r="AA45" s="26">
        <f>IF(OR(X45="",X41=""),"",X45/X41-1)</f>
        <v/>
      </c>
      <c r="AB45" s="26">
        <f>IF(OR(Y45="",Y41=""),"",Y45/Y41-1)</f>
        <v/>
      </c>
      <c r="AC45" s="26">
        <f>IF(OR(Z45="",Z41=""),"",Z45/Z41-1)</f>
        <v/>
      </c>
      <c r="AD45" s="26">
        <f>IF(OR(X45="",X44=""),"",X45/X44-1)</f>
        <v/>
      </c>
      <c r="AE45" s="26">
        <f>IF(OR(Y45="",Y44=""),"",Y45/Y44-1)</f>
        <v/>
      </c>
      <c r="AF45" s="26">
        <f>IF(OR(Z45="",Z44=""),"",Z45/Z44-1)</f>
        <v/>
      </c>
      <c r="AG45" s="26">
        <f>IF(Z45="","",X45/Z45)</f>
        <v/>
      </c>
      <c r="AH45" s="26">
        <f>IF(Z45="","",Y45/Z45)</f>
        <v/>
      </c>
    </row>
    <row r="46">
      <c r="A46" s="5" t="inlineStr">
        <is>
          <t>Q4FY15</t>
        </is>
      </c>
      <c r="B46" s="18">
        <f>IF(SUMIFS('Monthly NSE Equity Options'!$J:$J,'Monthly NSE Equity Options'!$C:$C,$A46)=0,"",SUMIFS('Monthly NSE Equity Options'!$J:$J,'Monthly NSE Equity Options'!$C:$C,$A46))</f>
        <v/>
      </c>
      <c r="C46" s="7">
        <f>IF(SUMIFS('Monthly BSE Equity Options'!$J:$J,'Monthly BSE Equity Options'!$C:$C,$A46)=0,"",SUMIFS('Monthly BSE Equity Options'!$J:$J,'Monthly BSE Equity Options'!$C:$C,$A46))</f>
        <v/>
      </c>
      <c r="D46" s="7">
        <f>IF(OR(B46="",C46=""),"",B46+C46)</f>
        <v/>
      </c>
      <c r="E46" s="20">
        <f>IF(OR(B46="",B42=""),"",B46/B42-1)</f>
        <v/>
      </c>
      <c r="F46" s="20">
        <f>IF(OR(C46="",C42=""),"",C46/C42-1)</f>
        <v/>
      </c>
      <c r="G46" s="20">
        <f>IF(OR(D46="",D42=""),"",D46/D42-1)</f>
        <v/>
      </c>
      <c r="H46" s="20">
        <f>IF(OR(B46="",B45=""),"",B46/B45-1)</f>
        <v/>
      </c>
      <c r="I46" s="20">
        <f>IF(OR(C46="",C45=""),"",C46/C45-1)</f>
        <v/>
      </c>
      <c r="J46" s="20">
        <f>IF(OR(D46="",D45=""),"",D46/D45-1)</f>
        <v/>
      </c>
      <c r="K46" s="20">
        <f>IF(D46="","",B46/D46)</f>
        <v/>
      </c>
      <c r="L46" s="20">
        <f>IF(D46="","",C46/D46)</f>
        <v/>
      </c>
      <c r="M46" s="21">
        <f>IF(SUMIFS('Monthly NSE Equity Options'!$K:$K,'Monthly NSE Equity Options'!$C:$C,$A46)=0,"",SUMIFS('Monthly NSE Equity Options'!$K:$K,'Monthly NSE Equity Options'!$C:$C,$A46))</f>
        <v/>
      </c>
      <c r="N46" s="8">
        <f>IF(SUMIFS('Monthly BSE Equity Options'!$K:$K,'Monthly BSE Equity Options'!$C:$C,$A46)=0,"",SUMIFS('Monthly BSE Equity Options'!$K:$K,'Monthly BSE Equity Options'!$C:$C,$A46))</f>
        <v/>
      </c>
      <c r="O46" s="8">
        <f>IF(OR(M46="",N46=""),"",M46+N46)</f>
        <v/>
      </c>
      <c r="P46" s="23">
        <f>IF(OR(M46="",M42=""),"",M46/M42-1)</f>
        <v/>
      </c>
      <c r="Q46" s="23">
        <f>IF(OR(N46="",N42=""),"",N46/N42-1)</f>
        <v/>
      </c>
      <c r="R46" s="23">
        <f>IF(OR(O46="",O42=""),"",O46/O42-1)</f>
        <v/>
      </c>
      <c r="S46" s="23">
        <f>IF(OR(M46="",M45=""),"",M46/M45-1)</f>
        <v/>
      </c>
      <c r="T46" s="23">
        <f>IF(OR(N46="",N45=""),"",N46/N45-1)</f>
        <v/>
      </c>
      <c r="U46" s="23">
        <f>IF(OR(O46="",O45=""),"",O46/O45-1)</f>
        <v/>
      </c>
      <c r="V46" s="23">
        <f>IF(O46="","",M46/O46)</f>
        <v/>
      </c>
      <c r="W46" s="23">
        <f>IF(O46="","",N46/O46)</f>
        <v/>
      </c>
      <c r="X46" s="24">
        <f>IF(SUMIFS('Monthly NSE Equity Options'!$L:$L,'Monthly NSE Equity Options'!$C:$C,$A46)=0,"",SUMIFS('Monthly NSE Equity Options'!$L:$L,'Monthly NSE Equity Options'!$C:$C,$A46))</f>
        <v/>
      </c>
      <c r="Y46" s="9">
        <f>IF(SUMIFS('Monthly BSE Equity Options'!$L:$L,'Monthly BSE Equity Options'!$C:$C,$A46)=0,"",SUMIFS('Monthly BSE Equity Options'!$L:$L,'Monthly BSE Equity Options'!$C:$C,$A46))</f>
        <v/>
      </c>
      <c r="Z46" s="9">
        <f>IF(OR(X46="",Y46=""),"",X46+Y46)</f>
        <v/>
      </c>
      <c r="AA46" s="26">
        <f>IF(OR(X46="",X42=""),"",X46/X42-1)</f>
        <v/>
      </c>
      <c r="AB46" s="26">
        <f>IF(OR(Y46="",Y42=""),"",Y46/Y42-1)</f>
        <v/>
      </c>
      <c r="AC46" s="26">
        <f>IF(OR(Z46="",Z42=""),"",Z46/Z42-1)</f>
        <v/>
      </c>
      <c r="AD46" s="26">
        <f>IF(OR(X46="",X45=""),"",X46/X45-1)</f>
        <v/>
      </c>
      <c r="AE46" s="26">
        <f>IF(OR(Y46="",Y45=""),"",Y46/Y45-1)</f>
        <v/>
      </c>
      <c r="AF46" s="26">
        <f>IF(OR(Z46="",Z45=""),"",Z46/Z45-1)</f>
        <v/>
      </c>
      <c r="AG46" s="26">
        <f>IF(Z46="","",X46/Z46)</f>
        <v/>
      </c>
      <c r="AH46" s="26">
        <f>IF(Z46="","",Y46/Z46)</f>
        <v/>
      </c>
    </row>
    <row r="47">
      <c r="A47" s="5" t="inlineStr">
        <is>
          <t>Q1FY16</t>
        </is>
      </c>
      <c r="B47" s="18">
        <f>IF(SUMIFS('Monthly NSE Equity Options'!$J:$J,'Monthly NSE Equity Options'!$C:$C,$A47)=0,"",SUMIFS('Monthly NSE Equity Options'!$J:$J,'Monthly NSE Equity Options'!$C:$C,$A47))</f>
        <v/>
      </c>
      <c r="C47" s="7">
        <f>IF(SUMIFS('Monthly BSE Equity Options'!$J:$J,'Monthly BSE Equity Options'!$C:$C,$A47)=0,"",SUMIFS('Monthly BSE Equity Options'!$J:$J,'Monthly BSE Equity Options'!$C:$C,$A47))</f>
        <v/>
      </c>
      <c r="D47" s="7">
        <f>IF(OR(B47="",C47=""),"",B47+C47)</f>
        <v/>
      </c>
      <c r="E47" s="20">
        <f>IF(OR(B47="",B43=""),"",B47/B43-1)</f>
        <v/>
      </c>
      <c r="F47" s="20">
        <f>IF(OR(C47="",C43=""),"",C47/C43-1)</f>
        <v/>
      </c>
      <c r="G47" s="20">
        <f>IF(OR(D47="",D43=""),"",D47/D43-1)</f>
        <v/>
      </c>
      <c r="H47" s="20">
        <f>IF(OR(B47="",B46=""),"",B47/B46-1)</f>
        <v/>
      </c>
      <c r="I47" s="20">
        <f>IF(OR(C47="",C46=""),"",C47/C46-1)</f>
        <v/>
      </c>
      <c r="J47" s="20">
        <f>IF(OR(D47="",D46=""),"",D47/D46-1)</f>
        <v/>
      </c>
      <c r="K47" s="20">
        <f>IF(D47="","",B47/D47)</f>
        <v/>
      </c>
      <c r="L47" s="20">
        <f>IF(D47="","",C47/D47)</f>
        <v/>
      </c>
      <c r="M47" s="21">
        <f>IF(SUMIFS('Monthly NSE Equity Options'!$K:$K,'Monthly NSE Equity Options'!$C:$C,$A47)=0,"",SUMIFS('Monthly NSE Equity Options'!$K:$K,'Monthly NSE Equity Options'!$C:$C,$A47))</f>
        <v/>
      </c>
      <c r="N47" s="8">
        <f>IF(SUMIFS('Monthly BSE Equity Options'!$K:$K,'Monthly BSE Equity Options'!$C:$C,$A47)=0,"",SUMIFS('Monthly BSE Equity Options'!$K:$K,'Monthly BSE Equity Options'!$C:$C,$A47))</f>
        <v/>
      </c>
      <c r="O47" s="8">
        <f>IF(OR(M47="",N47=""),"",M47+N47)</f>
        <v/>
      </c>
      <c r="P47" s="23">
        <f>IF(OR(M47="",M43=""),"",M47/M43-1)</f>
        <v/>
      </c>
      <c r="Q47" s="23">
        <f>IF(OR(N47="",N43=""),"",N47/N43-1)</f>
        <v/>
      </c>
      <c r="R47" s="23">
        <f>IF(OR(O47="",O43=""),"",O47/O43-1)</f>
        <v/>
      </c>
      <c r="S47" s="23">
        <f>IF(OR(M47="",M46=""),"",M47/M46-1)</f>
        <v/>
      </c>
      <c r="T47" s="23">
        <f>IF(OR(N47="",N46=""),"",N47/N46-1)</f>
        <v/>
      </c>
      <c r="U47" s="23">
        <f>IF(OR(O47="",O46=""),"",O47/O46-1)</f>
        <v/>
      </c>
      <c r="V47" s="23">
        <f>IF(O47="","",M47/O47)</f>
        <v/>
      </c>
      <c r="W47" s="23">
        <f>IF(O47="","",N47/O47)</f>
        <v/>
      </c>
      <c r="X47" s="24">
        <f>IF(SUMIFS('Monthly NSE Equity Options'!$L:$L,'Monthly NSE Equity Options'!$C:$C,$A47)=0,"",SUMIFS('Monthly NSE Equity Options'!$L:$L,'Monthly NSE Equity Options'!$C:$C,$A47))</f>
        <v/>
      </c>
      <c r="Y47" s="9">
        <f>IF(SUMIFS('Monthly BSE Equity Options'!$L:$L,'Monthly BSE Equity Options'!$C:$C,$A47)=0,"",SUMIFS('Monthly BSE Equity Options'!$L:$L,'Monthly BSE Equity Options'!$C:$C,$A47))</f>
        <v/>
      </c>
      <c r="Z47" s="9">
        <f>IF(OR(X47="",Y47=""),"",X47+Y47)</f>
        <v/>
      </c>
      <c r="AA47" s="26">
        <f>IF(OR(X47="",X43=""),"",X47/X43-1)</f>
        <v/>
      </c>
      <c r="AB47" s="26">
        <f>IF(OR(Y47="",Y43=""),"",Y47/Y43-1)</f>
        <v/>
      </c>
      <c r="AC47" s="26">
        <f>IF(OR(Z47="",Z43=""),"",Z47/Z43-1)</f>
        <v/>
      </c>
      <c r="AD47" s="26">
        <f>IF(OR(X47="",X46=""),"",X47/X46-1)</f>
        <v/>
      </c>
      <c r="AE47" s="26">
        <f>IF(OR(Y47="",Y46=""),"",Y47/Y46-1)</f>
        <v/>
      </c>
      <c r="AF47" s="26">
        <f>IF(OR(Z47="",Z46=""),"",Z47/Z46-1)</f>
        <v/>
      </c>
      <c r="AG47" s="26">
        <f>IF(Z47="","",X47/Z47)</f>
        <v/>
      </c>
      <c r="AH47" s="26">
        <f>IF(Z47="","",Y47/Z47)</f>
        <v/>
      </c>
    </row>
    <row r="48">
      <c r="A48" s="5" t="inlineStr">
        <is>
          <t>Q2FY16</t>
        </is>
      </c>
      <c r="B48" s="18">
        <f>IF(SUMIFS('Monthly NSE Equity Options'!$J:$J,'Monthly NSE Equity Options'!$C:$C,$A48)=0,"",SUMIFS('Monthly NSE Equity Options'!$J:$J,'Monthly NSE Equity Options'!$C:$C,$A48))</f>
        <v/>
      </c>
      <c r="C48" s="7">
        <f>IF(SUMIFS('Monthly BSE Equity Options'!$J:$J,'Monthly BSE Equity Options'!$C:$C,$A48)=0,"",SUMIFS('Monthly BSE Equity Options'!$J:$J,'Monthly BSE Equity Options'!$C:$C,$A48))</f>
        <v/>
      </c>
      <c r="D48" s="7">
        <f>IF(OR(B48="",C48=""),"",B48+C48)</f>
        <v/>
      </c>
      <c r="E48" s="20">
        <f>IF(OR(B48="",B44=""),"",B48/B44-1)</f>
        <v/>
      </c>
      <c r="F48" s="20">
        <f>IF(OR(C48="",C44=""),"",C48/C44-1)</f>
        <v/>
      </c>
      <c r="G48" s="20">
        <f>IF(OR(D48="",D44=""),"",D48/D44-1)</f>
        <v/>
      </c>
      <c r="H48" s="20">
        <f>IF(OR(B48="",B47=""),"",B48/B47-1)</f>
        <v/>
      </c>
      <c r="I48" s="20">
        <f>IF(OR(C48="",C47=""),"",C48/C47-1)</f>
        <v/>
      </c>
      <c r="J48" s="20">
        <f>IF(OR(D48="",D47=""),"",D48/D47-1)</f>
        <v/>
      </c>
      <c r="K48" s="20">
        <f>IF(D48="","",B48/D48)</f>
        <v/>
      </c>
      <c r="L48" s="20">
        <f>IF(D48="","",C48/D48)</f>
        <v/>
      </c>
      <c r="M48" s="21">
        <f>IF(SUMIFS('Monthly NSE Equity Options'!$K:$K,'Monthly NSE Equity Options'!$C:$C,$A48)=0,"",SUMIFS('Monthly NSE Equity Options'!$K:$K,'Monthly NSE Equity Options'!$C:$C,$A48))</f>
        <v/>
      </c>
      <c r="N48" s="8">
        <f>IF(SUMIFS('Monthly BSE Equity Options'!$K:$K,'Monthly BSE Equity Options'!$C:$C,$A48)=0,"",SUMIFS('Monthly BSE Equity Options'!$K:$K,'Monthly BSE Equity Options'!$C:$C,$A48))</f>
        <v/>
      </c>
      <c r="O48" s="8">
        <f>IF(OR(M48="",N48=""),"",M48+N48)</f>
        <v/>
      </c>
      <c r="P48" s="23">
        <f>IF(OR(M48="",M44=""),"",M48/M44-1)</f>
        <v/>
      </c>
      <c r="Q48" s="23">
        <f>IF(OR(N48="",N44=""),"",N48/N44-1)</f>
        <v/>
      </c>
      <c r="R48" s="23">
        <f>IF(OR(O48="",O44=""),"",O48/O44-1)</f>
        <v/>
      </c>
      <c r="S48" s="23">
        <f>IF(OR(M48="",M47=""),"",M48/M47-1)</f>
        <v/>
      </c>
      <c r="T48" s="23">
        <f>IF(OR(N48="",N47=""),"",N48/N47-1)</f>
        <v/>
      </c>
      <c r="U48" s="23">
        <f>IF(OR(O48="",O47=""),"",O48/O47-1)</f>
        <v/>
      </c>
      <c r="V48" s="23">
        <f>IF(O48="","",M48/O48)</f>
        <v/>
      </c>
      <c r="W48" s="23">
        <f>IF(O48="","",N48/O48)</f>
        <v/>
      </c>
      <c r="X48" s="24">
        <f>IF(SUMIFS('Monthly NSE Equity Options'!$L:$L,'Monthly NSE Equity Options'!$C:$C,$A48)=0,"",SUMIFS('Monthly NSE Equity Options'!$L:$L,'Monthly NSE Equity Options'!$C:$C,$A48))</f>
        <v/>
      </c>
      <c r="Y48" s="9">
        <f>IF(SUMIFS('Monthly BSE Equity Options'!$L:$L,'Monthly BSE Equity Options'!$C:$C,$A48)=0,"",SUMIFS('Monthly BSE Equity Options'!$L:$L,'Monthly BSE Equity Options'!$C:$C,$A48))</f>
        <v/>
      </c>
      <c r="Z48" s="9">
        <f>IF(OR(X48="",Y48=""),"",X48+Y48)</f>
        <v/>
      </c>
      <c r="AA48" s="26">
        <f>IF(OR(X48="",X44=""),"",X48/X44-1)</f>
        <v/>
      </c>
      <c r="AB48" s="26">
        <f>IF(OR(Y48="",Y44=""),"",Y48/Y44-1)</f>
        <v/>
      </c>
      <c r="AC48" s="26">
        <f>IF(OR(Z48="",Z44=""),"",Z48/Z44-1)</f>
        <v/>
      </c>
      <c r="AD48" s="26">
        <f>IF(OR(X48="",X47=""),"",X48/X47-1)</f>
        <v/>
      </c>
      <c r="AE48" s="26">
        <f>IF(OR(Y48="",Y47=""),"",Y48/Y47-1)</f>
        <v/>
      </c>
      <c r="AF48" s="26">
        <f>IF(OR(Z48="",Z47=""),"",Z48/Z47-1)</f>
        <v/>
      </c>
      <c r="AG48" s="26">
        <f>IF(Z48="","",X48/Z48)</f>
        <v/>
      </c>
      <c r="AH48" s="26">
        <f>IF(Z48="","",Y48/Z48)</f>
        <v/>
      </c>
    </row>
    <row r="49">
      <c r="A49" s="5" t="inlineStr">
        <is>
          <t>Q3FY16</t>
        </is>
      </c>
      <c r="B49" s="18">
        <f>IF(SUMIFS('Monthly NSE Equity Options'!$J:$J,'Monthly NSE Equity Options'!$C:$C,$A49)=0,"",SUMIFS('Monthly NSE Equity Options'!$J:$J,'Monthly NSE Equity Options'!$C:$C,$A49))</f>
        <v/>
      </c>
      <c r="C49" s="7">
        <f>IF(SUMIFS('Monthly BSE Equity Options'!$J:$J,'Monthly BSE Equity Options'!$C:$C,$A49)=0,"",SUMIFS('Monthly BSE Equity Options'!$J:$J,'Monthly BSE Equity Options'!$C:$C,$A49))</f>
        <v/>
      </c>
      <c r="D49" s="7">
        <f>IF(OR(B49="",C49=""),"",B49+C49)</f>
        <v/>
      </c>
      <c r="E49" s="20">
        <f>IF(OR(B49="",B45=""),"",B49/B45-1)</f>
        <v/>
      </c>
      <c r="F49" s="20">
        <f>IF(OR(C49="",C45=""),"",C49/C45-1)</f>
        <v/>
      </c>
      <c r="G49" s="20">
        <f>IF(OR(D49="",D45=""),"",D49/D45-1)</f>
        <v/>
      </c>
      <c r="H49" s="20">
        <f>IF(OR(B49="",B48=""),"",B49/B48-1)</f>
        <v/>
      </c>
      <c r="I49" s="20">
        <f>IF(OR(C49="",C48=""),"",C49/C48-1)</f>
        <v/>
      </c>
      <c r="J49" s="20">
        <f>IF(OR(D49="",D48=""),"",D49/D48-1)</f>
        <v/>
      </c>
      <c r="K49" s="20">
        <f>IF(D49="","",B49/D49)</f>
        <v/>
      </c>
      <c r="L49" s="20">
        <f>IF(D49="","",C49/D49)</f>
        <v/>
      </c>
      <c r="M49" s="21">
        <f>IF(SUMIFS('Monthly NSE Equity Options'!$K:$K,'Monthly NSE Equity Options'!$C:$C,$A49)=0,"",SUMIFS('Monthly NSE Equity Options'!$K:$K,'Monthly NSE Equity Options'!$C:$C,$A49))</f>
        <v/>
      </c>
      <c r="N49" s="8">
        <f>IF(SUMIFS('Monthly BSE Equity Options'!$K:$K,'Monthly BSE Equity Options'!$C:$C,$A49)=0,"",SUMIFS('Monthly BSE Equity Options'!$K:$K,'Monthly BSE Equity Options'!$C:$C,$A49))</f>
        <v/>
      </c>
      <c r="O49" s="8">
        <f>IF(OR(M49="",N49=""),"",M49+N49)</f>
        <v/>
      </c>
      <c r="P49" s="23">
        <f>IF(OR(M49="",M45=""),"",M49/M45-1)</f>
        <v/>
      </c>
      <c r="Q49" s="23">
        <f>IF(OR(N49="",N45=""),"",N49/N45-1)</f>
        <v/>
      </c>
      <c r="R49" s="23">
        <f>IF(OR(O49="",O45=""),"",O49/O45-1)</f>
        <v/>
      </c>
      <c r="S49" s="23">
        <f>IF(OR(M49="",M48=""),"",M49/M48-1)</f>
        <v/>
      </c>
      <c r="T49" s="23">
        <f>IF(OR(N49="",N48=""),"",N49/N48-1)</f>
        <v/>
      </c>
      <c r="U49" s="23">
        <f>IF(OR(O49="",O48=""),"",O49/O48-1)</f>
        <v/>
      </c>
      <c r="V49" s="23">
        <f>IF(O49="","",M49/O49)</f>
        <v/>
      </c>
      <c r="W49" s="23">
        <f>IF(O49="","",N49/O49)</f>
        <v/>
      </c>
      <c r="X49" s="24">
        <f>IF(SUMIFS('Monthly NSE Equity Options'!$L:$L,'Monthly NSE Equity Options'!$C:$C,$A49)=0,"",SUMIFS('Monthly NSE Equity Options'!$L:$L,'Monthly NSE Equity Options'!$C:$C,$A49))</f>
        <v/>
      </c>
      <c r="Y49" s="9">
        <f>IF(SUMIFS('Monthly BSE Equity Options'!$L:$L,'Monthly BSE Equity Options'!$C:$C,$A49)=0,"",SUMIFS('Monthly BSE Equity Options'!$L:$L,'Monthly BSE Equity Options'!$C:$C,$A49))</f>
        <v/>
      </c>
      <c r="Z49" s="9">
        <f>IF(OR(X49="",Y49=""),"",X49+Y49)</f>
        <v/>
      </c>
      <c r="AA49" s="26">
        <f>IF(OR(X49="",X45=""),"",X49/X45-1)</f>
        <v/>
      </c>
      <c r="AB49" s="26">
        <f>IF(OR(Y49="",Y45=""),"",Y49/Y45-1)</f>
        <v/>
      </c>
      <c r="AC49" s="26">
        <f>IF(OR(Z49="",Z45=""),"",Z49/Z45-1)</f>
        <v/>
      </c>
      <c r="AD49" s="26">
        <f>IF(OR(X49="",X48=""),"",X49/X48-1)</f>
        <v/>
      </c>
      <c r="AE49" s="26">
        <f>IF(OR(Y49="",Y48=""),"",Y49/Y48-1)</f>
        <v/>
      </c>
      <c r="AF49" s="26">
        <f>IF(OR(Z49="",Z48=""),"",Z49/Z48-1)</f>
        <v/>
      </c>
      <c r="AG49" s="26">
        <f>IF(Z49="","",X49/Z49)</f>
        <v/>
      </c>
      <c r="AH49" s="26">
        <f>IF(Z49="","",Y49/Z49)</f>
        <v/>
      </c>
    </row>
    <row r="50">
      <c r="A50" s="5" t="inlineStr">
        <is>
          <t>Q4FY16</t>
        </is>
      </c>
      <c r="B50" s="18">
        <f>IF(SUMIFS('Monthly NSE Equity Options'!$J:$J,'Monthly NSE Equity Options'!$C:$C,$A50)=0,"",SUMIFS('Monthly NSE Equity Options'!$J:$J,'Monthly NSE Equity Options'!$C:$C,$A50))</f>
        <v/>
      </c>
      <c r="C50" s="7">
        <f>IF(SUMIFS('Monthly BSE Equity Options'!$J:$J,'Monthly BSE Equity Options'!$C:$C,$A50)=0,"",SUMIFS('Monthly BSE Equity Options'!$J:$J,'Monthly BSE Equity Options'!$C:$C,$A50))</f>
        <v/>
      </c>
      <c r="D50" s="7">
        <f>IF(OR(B50="",C50=""),"",B50+C50)</f>
        <v/>
      </c>
      <c r="E50" s="20">
        <f>IF(OR(B50="",B46=""),"",B50/B46-1)</f>
        <v/>
      </c>
      <c r="F50" s="20">
        <f>IF(OR(C50="",C46=""),"",C50/C46-1)</f>
        <v/>
      </c>
      <c r="G50" s="20">
        <f>IF(OR(D50="",D46=""),"",D50/D46-1)</f>
        <v/>
      </c>
      <c r="H50" s="20">
        <f>IF(OR(B50="",B49=""),"",B50/B49-1)</f>
        <v/>
      </c>
      <c r="I50" s="20">
        <f>IF(OR(C50="",C49=""),"",C50/C49-1)</f>
        <v/>
      </c>
      <c r="J50" s="20">
        <f>IF(OR(D50="",D49=""),"",D50/D49-1)</f>
        <v/>
      </c>
      <c r="K50" s="20">
        <f>IF(D50="","",B50/D50)</f>
        <v/>
      </c>
      <c r="L50" s="20">
        <f>IF(D50="","",C50/D50)</f>
        <v/>
      </c>
      <c r="M50" s="21">
        <f>IF(SUMIFS('Monthly NSE Equity Options'!$K:$K,'Monthly NSE Equity Options'!$C:$C,$A50)=0,"",SUMIFS('Monthly NSE Equity Options'!$K:$K,'Monthly NSE Equity Options'!$C:$C,$A50))</f>
        <v/>
      </c>
      <c r="N50" s="8">
        <f>IF(SUMIFS('Monthly BSE Equity Options'!$K:$K,'Monthly BSE Equity Options'!$C:$C,$A50)=0,"",SUMIFS('Monthly BSE Equity Options'!$K:$K,'Monthly BSE Equity Options'!$C:$C,$A50))</f>
        <v/>
      </c>
      <c r="O50" s="8">
        <f>IF(OR(M50="",N50=""),"",M50+N50)</f>
        <v/>
      </c>
      <c r="P50" s="23">
        <f>IF(OR(M50="",M46=""),"",M50/M46-1)</f>
        <v/>
      </c>
      <c r="Q50" s="23">
        <f>IF(OR(N50="",N46=""),"",N50/N46-1)</f>
        <v/>
      </c>
      <c r="R50" s="23">
        <f>IF(OR(O50="",O46=""),"",O50/O46-1)</f>
        <v/>
      </c>
      <c r="S50" s="23">
        <f>IF(OR(M50="",M49=""),"",M50/M49-1)</f>
        <v/>
      </c>
      <c r="T50" s="23">
        <f>IF(OR(N50="",N49=""),"",N50/N49-1)</f>
        <v/>
      </c>
      <c r="U50" s="23">
        <f>IF(OR(O50="",O49=""),"",O50/O49-1)</f>
        <v/>
      </c>
      <c r="V50" s="23">
        <f>IF(O50="","",M50/O50)</f>
        <v/>
      </c>
      <c r="W50" s="23">
        <f>IF(O50="","",N50/O50)</f>
        <v/>
      </c>
      <c r="X50" s="24">
        <f>IF(SUMIFS('Monthly NSE Equity Options'!$L:$L,'Monthly NSE Equity Options'!$C:$C,$A50)=0,"",SUMIFS('Monthly NSE Equity Options'!$L:$L,'Monthly NSE Equity Options'!$C:$C,$A50))</f>
        <v/>
      </c>
      <c r="Y50" s="9">
        <f>IF(SUMIFS('Monthly BSE Equity Options'!$L:$L,'Monthly BSE Equity Options'!$C:$C,$A50)=0,"",SUMIFS('Monthly BSE Equity Options'!$L:$L,'Monthly BSE Equity Options'!$C:$C,$A50))</f>
        <v/>
      </c>
      <c r="Z50" s="9">
        <f>IF(OR(X50="",Y50=""),"",X50+Y50)</f>
        <v/>
      </c>
      <c r="AA50" s="26">
        <f>IF(OR(X50="",X46=""),"",X50/X46-1)</f>
        <v/>
      </c>
      <c r="AB50" s="26">
        <f>IF(OR(Y50="",Y46=""),"",Y50/Y46-1)</f>
        <v/>
      </c>
      <c r="AC50" s="26">
        <f>IF(OR(Z50="",Z46=""),"",Z50/Z46-1)</f>
        <v/>
      </c>
      <c r="AD50" s="26">
        <f>IF(OR(X50="",X49=""),"",X50/X49-1)</f>
        <v/>
      </c>
      <c r="AE50" s="26">
        <f>IF(OR(Y50="",Y49=""),"",Y50/Y49-1)</f>
        <v/>
      </c>
      <c r="AF50" s="26">
        <f>IF(OR(Z50="",Z49=""),"",Z50/Z49-1)</f>
        <v/>
      </c>
      <c r="AG50" s="26">
        <f>IF(Z50="","",X50/Z50)</f>
        <v/>
      </c>
      <c r="AH50" s="26">
        <f>IF(Z50="","",Y50/Z50)</f>
        <v/>
      </c>
    </row>
    <row r="51">
      <c r="A51" s="5" t="inlineStr">
        <is>
          <t>Q1FY17</t>
        </is>
      </c>
      <c r="B51" s="18">
        <f>IF(SUMIFS('Monthly NSE Equity Options'!$J:$J,'Monthly NSE Equity Options'!$C:$C,$A51)=0,"",SUMIFS('Monthly NSE Equity Options'!$J:$J,'Monthly NSE Equity Options'!$C:$C,$A51))</f>
        <v/>
      </c>
      <c r="C51" s="7">
        <f>IF(SUMIFS('Monthly BSE Equity Options'!$J:$J,'Monthly BSE Equity Options'!$C:$C,$A51)=0,"",SUMIFS('Monthly BSE Equity Options'!$J:$J,'Monthly BSE Equity Options'!$C:$C,$A51))</f>
        <v/>
      </c>
      <c r="D51" s="7">
        <f>IF(OR(B51="",C51=""),"",B51+C51)</f>
        <v/>
      </c>
      <c r="E51" s="20">
        <f>IF(OR(B51="",B47=""),"",B51/B47-1)</f>
        <v/>
      </c>
      <c r="F51" s="20">
        <f>IF(OR(C51="",C47=""),"",C51/C47-1)</f>
        <v/>
      </c>
      <c r="G51" s="20">
        <f>IF(OR(D51="",D47=""),"",D51/D47-1)</f>
        <v/>
      </c>
      <c r="H51" s="20">
        <f>IF(OR(B51="",B50=""),"",B51/B50-1)</f>
        <v/>
      </c>
      <c r="I51" s="20">
        <f>IF(OR(C51="",C50=""),"",C51/C50-1)</f>
        <v/>
      </c>
      <c r="J51" s="20">
        <f>IF(OR(D51="",D50=""),"",D51/D50-1)</f>
        <v/>
      </c>
      <c r="K51" s="20">
        <f>IF(D51="","",B51/D51)</f>
        <v/>
      </c>
      <c r="L51" s="20">
        <f>IF(D51="","",C51/D51)</f>
        <v/>
      </c>
      <c r="M51" s="21">
        <f>IF(SUMIFS('Monthly NSE Equity Options'!$K:$K,'Monthly NSE Equity Options'!$C:$C,$A51)=0,"",SUMIFS('Monthly NSE Equity Options'!$K:$K,'Monthly NSE Equity Options'!$C:$C,$A51))</f>
        <v/>
      </c>
      <c r="N51" s="8">
        <f>IF(SUMIFS('Monthly BSE Equity Options'!$K:$K,'Monthly BSE Equity Options'!$C:$C,$A51)=0,"",SUMIFS('Monthly BSE Equity Options'!$K:$K,'Monthly BSE Equity Options'!$C:$C,$A51))</f>
        <v/>
      </c>
      <c r="O51" s="8">
        <f>IF(OR(M51="",N51=""),"",M51+N51)</f>
        <v/>
      </c>
      <c r="P51" s="23">
        <f>IF(OR(M51="",M47=""),"",M51/M47-1)</f>
        <v/>
      </c>
      <c r="Q51" s="23">
        <f>IF(OR(N51="",N47=""),"",N51/N47-1)</f>
        <v/>
      </c>
      <c r="R51" s="23">
        <f>IF(OR(O51="",O47=""),"",O51/O47-1)</f>
        <v/>
      </c>
      <c r="S51" s="23">
        <f>IF(OR(M51="",M50=""),"",M51/M50-1)</f>
        <v/>
      </c>
      <c r="T51" s="23">
        <f>IF(OR(N51="",N50=""),"",N51/N50-1)</f>
        <v/>
      </c>
      <c r="U51" s="23">
        <f>IF(OR(O51="",O50=""),"",O51/O50-1)</f>
        <v/>
      </c>
      <c r="V51" s="23">
        <f>IF(O51="","",M51/O51)</f>
        <v/>
      </c>
      <c r="W51" s="23">
        <f>IF(O51="","",N51/O51)</f>
        <v/>
      </c>
      <c r="X51" s="24">
        <f>IF(SUMIFS('Monthly NSE Equity Options'!$L:$L,'Monthly NSE Equity Options'!$C:$C,$A51)=0,"",SUMIFS('Monthly NSE Equity Options'!$L:$L,'Monthly NSE Equity Options'!$C:$C,$A51))</f>
        <v/>
      </c>
      <c r="Y51" s="9">
        <f>IF(SUMIFS('Monthly BSE Equity Options'!$L:$L,'Monthly BSE Equity Options'!$C:$C,$A51)=0,"",SUMIFS('Monthly BSE Equity Options'!$L:$L,'Monthly BSE Equity Options'!$C:$C,$A51))</f>
        <v/>
      </c>
      <c r="Z51" s="9">
        <f>IF(OR(X51="",Y51=""),"",X51+Y51)</f>
        <v/>
      </c>
      <c r="AA51" s="26">
        <f>IF(OR(X51="",X47=""),"",X51/X47-1)</f>
        <v/>
      </c>
      <c r="AB51" s="26">
        <f>IF(OR(Y51="",Y47=""),"",Y51/Y47-1)</f>
        <v/>
      </c>
      <c r="AC51" s="26">
        <f>IF(OR(Z51="",Z47=""),"",Z51/Z47-1)</f>
        <v/>
      </c>
      <c r="AD51" s="26">
        <f>IF(OR(X51="",X50=""),"",X51/X50-1)</f>
        <v/>
      </c>
      <c r="AE51" s="26">
        <f>IF(OR(Y51="",Y50=""),"",Y51/Y50-1)</f>
        <v/>
      </c>
      <c r="AF51" s="26">
        <f>IF(OR(Z51="",Z50=""),"",Z51/Z50-1)</f>
        <v/>
      </c>
      <c r="AG51" s="26">
        <f>IF(Z51="","",X51/Z51)</f>
        <v/>
      </c>
      <c r="AH51" s="26">
        <f>IF(Z51="","",Y51/Z51)</f>
        <v/>
      </c>
    </row>
    <row r="52">
      <c r="A52" s="5" t="inlineStr">
        <is>
          <t>Q2FY17</t>
        </is>
      </c>
      <c r="B52" s="18">
        <f>IF(SUMIFS('Monthly NSE Equity Options'!$J:$J,'Monthly NSE Equity Options'!$C:$C,$A52)=0,"",SUMIFS('Monthly NSE Equity Options'!$J:$J,'Monthly NSE Equity Options'!$C:$C,$A52))</f>
        <v/>
      </c>
      <c r="C52" s="7">
        <f>IF(SUMIFS('Monthly BSE Equity Options'!$J:$J,'Monthly BSE Equity Options'!$C:$C,$A52)=0,"",SUMIFS('Monthly BSE Equity Options'!$J:$J,'Monthly BSE Equity Options'!$C:$C,$A52))</f>
        <v/>
      </c>
      <c r="D52" s="7">
        <f>IF(OR(B52="",C52=""),"",B52+C52)</f>
        <v/>
      </c>
      <c r="E52" s="20">
        <f>IF(OR(B52="",B48=""),"",B52/B48-1)</f>
        <v/>
      </c>
      <c r="F52" s="20">
        <f>IF(OR(C52="",C48=""),"",C52/C48-1)</f>
        <v/>
      </c>
      <c r="G52" s="20">
        <f>IF(OR(D52="",D48=""),"",D52/D48-1)</f>
        <v/>
      </c>
      <c r="H52" s="20">
        <f>IF(OR(B52="",B51=""),"",B52/B51-1)</f>
        <v/>
      </c>
      <c r="I52" s="20">
        <f>IF(OR(C52="",C51=""),"",C52/C51-1)</f>
        <v/>
      </c>
      <c r="J52" s="20">
        <f>IF(OR(D52="",D51=""),"",D52/D51-1)</f>
        <v/>
      </c>
      <c r="K52" s="20">
        <f>IF(D52="","",B52/D52)</f>
        <v/>
      </c>
      <c r="L52" s="20">
        <f>IF(D52="","",C52/D52)</f>
        <v/>
      </c>
      <c r="M52" s="21">
        <f>IF(SUMIFS('Monthly NSE Equity Options'!$K:$K,'Monthly NSE Equity Options'!$C:$C,$A52)=0,"",SUMIFS('Monthly NSE Equity Options'!$K:$K,'Monthly NSE Equity Options'!$C:$C,$A52))</f>
        <v/>
      </c>
      <c r="N52" s="8">
        <f>IF(SUMIFS('Monthly BSE Equity Options'!$K:$K,'Monthly BSE Equity Options'!$C:$C,$A52)=0,"",SUMIFS('Monthly BSE Equity Options'!$K:$K,'Monthly BSE Equity Options'!$C:$C,$A52))</f>
        <v/>
      </c>
      <c r="O52" s="8">
        <f>IF(OR(M52="",N52=""),"",M52+N52)</f>
        <v/>
      </c>
      <c r="P52" s="23">
        <f>IF(OR(M52="",M48=""),"",M52/M48-1)</f>
        <v/>
      </c>
      <c r="Q52" s="23">
        <f>IF(OR(N52="",N48=""),"",N52/N48-1)</f>
        <v/>
      </c>
      <c r="R52" s="23">
        <f>IF(OR(O52="",O48=""),"",O52/O48-1)</f>
        <v/>
      </c>
      <c r="S52" s="23">
        <f>IF(OR(M52="",M51=""),"",M52/M51-1)</f>
        <v/>
      </c>
      <c r="T52" s="23">
        <f>IF(OR(N52="",N51=""),"",N52/N51-1)</f>
        <v/>
      </c>
      <c r="U52" s="23">
        <f>IF(OR(O52="",O51=""),"",O52/O51-1)</f>
        <v/>
      </c>
      <c r="V52" s="23">
        <f>IF(O52="","",M52/O52)</f>
        <v/>
      </c>
      <c r="W52" s="23">
        <f>IF(O52="","",N52/O52)</f>
        <v/>
      </c>
      <c r="X52" s="24">
        <f>IF(SUMIFS('Monthly NSE Equity Options'!$L:$L,'Monthly NSE Equity Options'!$C:$C,$A52)=0,"",SUMIFS('Monthly NSE Equity Options'!$L:$L,'Monthly NSE Equity Options'!$C:$C,$A52))</f>
        <v/>
      </c>
      <c r="Y52" s="9">
        <f>IF(SUMIFS('Monthly BSE Equity Options'!$L:$L,'Monthly BSE Equity Options'!$C:$C,$A52)=0,"",SUMIFS('Monthly BSE Equity Options'!$L:$L,'Monthly BSE Equity Options'!$C:$C,$A52))</f>
        <v/>
      </c>
      <c r="Z52" s="9">
        <f>IF(OR(X52="",Y52=""),"",X52+Y52)</f>
        <v/>
      </c>
      <c r="AA52" s="26">
        <f>IF(OR(X52="",X48=""),"",X52/X48-1)</f>
        <v/>
      </c>
      <c r="AB52" s="26">
        <f>IF(OR(Y52="",Y48=""),"",Y52/Y48-1)</f>
        <v/>
      </c>
      <c r="AC52" s="26">
        <f>IF(OR(Z52="",Z48=""),"",Z52/Z48-1)</f>
        <v/>
      </c>
      <c r="AD52" s="26">
        <f>IF(OR(X52="",X51=""),"",X52/X51-1)</f>
        <v/>
      </c>
      <c r="AE52" s="26">
        <f>IF(OR(Y52="",Y51=""),"",Y52/Y51-1)</f>
        <v/>
      </c>
      <c r="AF52" s="26">
        <f>IF(OR(Z52="",Z51=""),"",Z52/Z51-1)</f>
        <v/>
      </c>
      <c r="AG52" s="26">
        <f>IF(Z52="","",X52/Z52)</f>
        <v/>
      </c>
      <c r="AH52" s="26">
        <f>IF(Z52="","",Y52/Z52)</f>
        <v/>
      </c>
    </row>
    <row r="53">
      <c r="A53" s="5" t="inlineStr">
        <is>
          <t>Q3FY17</t>
        </is>
      </c>
      <c r="B53" s="18">
        <f>IF(SUMIFS('Monthly NSE Equity Options'!$J:$J,'Monthly NSE Equity Options'!$C:$C,$A53)=0,"",SUMIFS('Monthly NSE Equity Options'!$J:$J,'Monthly NSE Equity Options'!$C:$C,$A53))</f>
        <v/>
      </c>
      <c r="C53" s="7">
        <f>IF(SUMIFS('Monthly BSE Equity Options'!$J:$J,'Monthly BSE Equity Options'!$C:$C,$A53)=0,"",SUMIFS('Monthly BSE Equity Options'!$J:$J,'Monthly BSE Equity Options'!$C:$C,$A53))</f>
        <v/>
      </c>
      <c r="D53" s="7">
        <f>IF(OR(B53="",C53=""),"",B53+C53)</f>
        <v/>
      </c>
      <c r="E53" s="20">
        <f>IF(OR(B53="",B49=""),"",B53/B49-1)</f>
        <v/>
      </c>
      <c r="F53" s="20">
        <f>IF(OR(C53="",C49=""),"",C53/C49-1)</f>
        <v/>
      </c>
      <c r="G53" s="20">
        <f>IF(OR(D53="",D49=""),"",D53/D49-1)</f>
        <v/>
      </c>
      <c r="H53" s="20">
        <f>IF(OR(B53="",B52=""),"",B53/B52-1)</f>
        <v/>
      </c>
      <c r="I53" s="20">
        <f>IF(OR(C53="",C52=""),"",C53/C52-1)</f>
        <v/>
      </c>
      <c r="J53" s="20">
        <f>IF(OR(D53="",D52=""),"",D53/D52-1)</f>
        <v/>
      </c>
      <c r="K53" s="20">
        <f>IF(D53="","",B53/D53)</f>
        <v/>
      </c>
      <c r="L53" s="20">
        <f>IF(D53="","",C53/D53)</f>
        <v/>
      </c>
      <c r="M53" s="21">
        <f>IF(SUMIFS('Monthly NSE Equity Options'!$K:$K,'Monthly NSE Equity Options'!$C:$C,$A53)=0,"",SUMIFS('Monthly NSE Equity Options'!$K:$K,'Monthly NSE Equity Options'!$C:$C,$A53))</f>
        <v/>
      </c>
      <c r="N53" s="8">
        <f>IF(SUMIFS('Monthly BSE Equity Options'!$K:$K,'Monthly BSE Equity Options'!$C:$C,$A53)=0,"",SUMIFS('Monthly BSE Equity Options'!$K:$K,'Monthly BSE Equity Options'!$C:$C,$A53))</f>
        <v/>
      </c>
      <c r="O53" s="8">
        <f>IF(OR(M53="",N53=""),"",M53+N53)</f>
        <v/>
      </c>
      <c r="P53" s="23">
        <f>IF(OR(M53="",M49=""),"",M53/M49-1)</f>
        <v/>
      </c>
      <c r="Q53" s="23">
        <f>IF(OR(N53="",N49=""),"",N53/N49-1)</f>
        <v/>
      </c>
      <c r="R53" s="23">
        <f>IF(OR(O53="",O49=""),"",O53/O49-1)</f>
        <v/>
      </c>
      <c r="S53" s="23">
        <f>IF(OR(M53="",M52=""),"",M53/M52-1)</f>
        <v/>
      </c>
      <c r="T53" s="23">
        <f>IF(OR(N53="",N52=""),"",N53/N52-1)</f>
        <v/>
      </c>
      <c r="U53" s="23">
        <f>IF(OR(O53="",O52=""),"",O53/O52-1)</f>
        <v/>
      </c>
      <c r="V53" s="23">
        <f>IF(O53="","",M53/O53)</f>
        <v/>
      </c>
      <c r="W53" s="23">
        <f>IF(O53="","",N53/O53)</f>
        <v/>
      </c>
      <c r="X53" s="24">
        <f>IF(SUMIFS('Monthly NSE Equity Options'!$L:$L,'Monthly NSE Equity Options'!$C:$C,$A53)=0,"",SUMIFS('Monthly NSE Equity Options'!$L:$L,'Monthly NSE Equity Options'!$C:$C,$A53))</f>
        <v/>
      </c>
      <c r="Y53" s="9">
        <f>IF(SUMIFS('Monthly BSE Equity Options'!$L:$L,'Monthly BSE Equity Options'!$C:$C,$A53)=0,"",SUMIFS('Monthly BSE Equity Options'!$L:$L,'Monthly BSE Equity Options'!$C:$C,$A53))</f>
        <v/>
      </c>
      <c r="Z53" s="9">
        <f>IF(OR(X53="",Y53=""),"",X53+Y53)</f>
        <v/>
      </c>
      <c r="AA53" s="26">
        <f>IF(OR(X53="",X49=""),"",X53/X49-1)</f>
        <v/>
      </c>
      <c r="AB53" s="26">
        <f>IF(OR(Y53="",Y49=""),"",Y53/Y49-1)</f>
        <v/>
      </c>
      <c r="AC53" s="26">
        <f>IF(OR(Z53="",Z49=""),"",Z53/Z49-1)</f>
        <v/>
      </c>
      <c r="AD53" s="26">
        <f>IF(OR(X53="",X52=""),"",X53/X52-1)</f>
        <v/>
      </c>
      <c r="AE53" s="26">
        <f>IF(OR(Y53="",Y52=""),"",Y53/Y52-1)</f>
        <v/>
      </c>
      <c r="AF53" s="26">
        <f>IF(OR(Z53="",Z52=""),"",Z53/Z52-1)</f>
        <v/>
      </c>
      <c r="AG53" s="26">
        <f>IF(Z53="","",X53/Z53)</f>
        <v/>
      </c>
      <c r="AH53" s="26">
        <f>IF(Z53="","",Y53/Z53)</f>
        <v/>
      </c>
    </row>
    <row r="54">
      <c r="A54" s="5" t="inlineStr">
        <is>
          <t>Q4FY17</t>
        </is>
      </c>
      <c r="B54" s="18">
        <f>IF(SUMIFS('Monthly NSE Equity Options'!$J:$J,'Monthly NSE Equity Options'!$C:$C,$A54)=0,"",SUMIFS('Monthly NSE Equity Options'!$J:$J,'Monthly NSE Equity Options'!$C:$C,$A54))</f>
        <v/>
      </c>
      <c r="C54" s="7">
        <f>IF(SUMIFS('Monthly BSE Equity Options'!$J:$J,'Monthly BSE Equity Options'!$C:$C,$A54)=0,"",SUMIFS('Monthly BSE Equity Options'!$J:$J,'Monthly BSE Equity Options'!$C:$C,$A54))</f>
        <v/>
      </c>
      <c r="D54" s="7">
        <f>IF(OR(B54="",C54=""),"",B54+C54)</f>
        <v/>
      </c>
      <c r="E54" s="20">
        <f>IF(OR(B54="",B50=""),"",B54/B50-1)</f>
        <v/>
      </c>
      <c r="F54" s="20">
        <f>IF(OR(C54="",C50=""),"",C54/C50-1)</f>
        <v/>
      </c>
      <c r="G54" s="20">
        <f>IF(OR(D54="",D50=""),"",D54/D50-1)</f>
        <v/>
      </c>
      <c r="H54" s="20">
        <f>IF(OR(B54="",B53=""),"",B54/B53-1)</f>
        <v/>
      </c>
      <c r="I54" s="20">
        <f>IF(OR(C54="",C53=""),"",C54/C53-1)</f>
        <v/>
      </c>
      <c r="J54" s="20">
        <f>IF(OR(D54="",D53=""),"",D54/D53-1)</f>
        <v/>
      </c>
      <c r="K54" s="20">
        <f>IF(D54="","",B54/D54)</f>
        <v/>
      </c>
      <c r="L54" s="20">
        <f>IF(D54="","",C54/D54)</f>
        <v/>
      </c>
      <c r="M54" s="21">
        <f>IF(SUMIFS('Monthly NSE Equity Options'!$K:$K,'Monthly NSE Equity Options'!$C:$C,$A54)=0,"",SUMIFS('Monthly NSE Equity Options'!$K:$K,'Monthly NSE Equity Options'!$C:$C,$A54))</f>
        <v/>
      </c>
      <c r="N54" s="8">
        <f>IF(SUMIFS('Monthly BSE Equity Options'!$K:$K,'Monthly BSE Equity Options'!$C:$C,$A54)=0,"",SUMIFS('Monthly BSE Equity Options'!$K:$K,'Monthly BSE Equity Options'!$C:$C,$A54))</f>
        <v/>
      </c>
      <c r="O54" s="8">
        <f>IF(OR(M54="",N54=""),"",M54+N54)</f>
        <v/>
      </c>
      <c r="P54" s="23">
        <f>IF(OR(M54="",M50=""),"",M54/M50-1)</f>
        <v/>
      </c>
      <c r="Q54" s="23">
        <f>IF(OR(N54="",N50=""),"",N54/N50-1)</f>
        <v/>
      </c>
      <c r="R54" s="23">
        <f>IF(OR(O54="",O50=""),"",O54/O50-1)</f>
        <v/>
      </c>
      <c r="S54" s="23">
        <f>IF(OR(M54="",M53=""),"",M54/M53-1)</f>
        <v/>
      </c>
      <c r="T54" s="23">
        <f>IF(OR(N54="",N53=""),"",N54/N53-1)</f>
        <v/>
      </c>
      <c r="U54" s="23">
        <f>IF(OR(O54="",O53=""),"",O54/O53-1)</f>
        <v/>
      </c>
      <c r="V54" s="23">
        <f>IF(O54="","",M54/O54)</f>
        <v/>
      </c>
      <c r="W54" s="23">
        <f>IF(O54="","",N54/O54)</f>
        <v/>
      </c>
      <c r="X54" s="24">
        <f>IF(SUMIFS('Monthly NSE Equity Options'!$L:$L,'Monthly NSE Equity Options'!$C:$C,$A54)=0,"",SUMIFS('Monthly NSE Equity Options'!$L:$L,'Monthly NSE Equity Options'!$C:$C,$A54))</f>
        <v/>
      </c>
      <c r="Y54" s="9">
        <f>IF(SUMIFS('Monthly BSE Equity Options'!$L:$L,'Monthly BSE Equity Options'!$C:$C,$A54)=0,"",SUMIFS('Monthly BSE Equity Options'!$L:$L,'Monthly BSE Equity Options'!$C:$C,$A54))</f>
        <v/>
      </c>
      <c r="Z54" s="9">
        <f>IF(OR(X54="",Y54=""),"",X54+Y54)</f>
        <v/>
      </c>
      <c r="AA54" s="26">
        <f>IF(OR(X54="",X50=""),"",X54/X50-1)</f>
        <v/>
      </c>
      <c r="AB54" s="26">
        <f>IF(OR(Y54="",Y50=""),"",Y54/Y50-1)</f>
        <v/>
      </c>
      <c r="AC54" s="26">
        <f>IF(OR(Z54="",Z50=""),"",Z54/Z50-1)</f>
        <v/>
      </c>
      <c r="AD54" s="26">
        <f>IF(OR(X54="",X53=""),"",X54/X53-1)</f>
        <v/>
      </c>
      <c r="AE54" s="26">
        <f>IF(OR(Y54="",Y53=""),"",Y54/Y53-1)</f>
        <v/>
      </c>
      <c r="AF54" s="26">
        <f>IF(OR(Z54="",Z53=""),"",Z54/Z53-1)</f>
        <v/>
      </c>
      <c r="AG54" s="26">
        <f>IF(Z54="","",X54/Z54)</f>
        <v/>
      </c>
      <c r="AH54" s="26">
        <f>IF(Z54="","",Y54/Z54)</f>
        <v/>
      </c>
    </row>
    <row r="55">
      <c r="A55" s="5" t="inlineStr">
        <is>
          <t>Q1FY18</t>
        </is>
      </c>
      <c r="B55" s="18">
        <f>IF(SUMIFS('Monthly NSE Equity Options'!$J:$J,'Monthly NSE Equity Options'!$C:$C,$A55)=0,"",SUMIFS('Monthly NSE Equity Options'!$J:$J,'Monthly NSE Equity Options'!$C:$C,$A55))</f>
        <v/>
      </c>
      <c r="C55" s="7">
        <f>IF(SUMIFS('Monthly BSE Equity Options'!$J:$J,'Monthly BSE Equity Options'!$C:$C,$A55)=0,"",SUMIFS('Monthly BSE Equity Options'!$J:$J,'Monthly BSE Equity Options'!$C:$C,$A55))</f>
        <v/>
      </c>
      <c r="D55" s="7">
        <f>IF(OR(B55="",C55=""),"",B55+C55)</f>
        <v/>
      </c>
      <c r="E55" s="20">
        <f>IF(OR(B55="",B51=""),"",B55/B51-1)</f>
        <v/>
      </c>
      <c r="F55" s="20">
        <f>IF(OR(C55="",C51=""),"",C55/C51-1)</f>
        <v/>
      </c>
      <c r="G55" s="20">
        <f>IF(OR(D55="",D51=""),"",D55/D51-1)</f>
        <v/>
      </c>
      <c r="H55" s="20">
        <f>IF(OR(B55="",B54=""),"",B55/B54-1)</f>
        <v/>
      </c>
      <c r="I55" s="20">
        <f>IF(OR(C55="",C54=""),"",C55/C54-1)</f>
        <v/>
      </c>
      <c r="J55" s="20">
        <f>IF(OR(D55="",D54=""),"",D55/D54-1)</f>
        <v/>
      </c>
      <c r="K55" s="20">
        <f>IF(D55="","",B55/D55)</f>
        <v/>
      </c>
      <c r="L55" s="20">
        <f>IF(D55="","",C55/D55)</f>
        <v/>
      </c>
      <c r="M55" s="21">
        <f>IF(SUMIFS('Monthly NSE Equity Options'!$K:$K,'Monthly NSE Equity Options'!$C:$C,$A55)=0,"",SUMIFS('Monthly NSE Equity Options'!$K:$K,'Monthly NSE Equity Options'!$C:$C,$A55))</f>
        <v/>
      </c>
      <c r="N55" s="8">
        <f>IF(SUMIFS('Monthly BSE Equity Options'!$K:$K,'Monthly BSE Equity Options'!$C:$C,$A55)=0,"",SUMIFS('Monthly BSE Equity Options'!$K:$K,'Monthly BSE Equity Options'!$C:$C,$A55))</f>
        <v/>
      </c>
      <c r="O55" s="8">
        <f>IF(OR(M55="",N55=""),"",M55+N55)</f>
        <v/>
      </c>
      <c r="P55" s="23">
        <f>IF(OR(M55="",M51=""),"",M55/M51-1)</f>
        <v/>
      </c>
      <c r="Q55" s="23">
        <f>IF(OR(N55="",N51=""),"",N55/N51-1)</f>
        <v/>
      </c>
      <c r="R55" s="23">
        <f>IF(OR(O55="",O51=""),"",O55/O51-1)</f>
        <v/>
      </c>
      <c r="S55" s="23">
        <f>IF(OR(M55="",M54=""),"",M55/M54-1)</f>
        <v/>
      </c>
      <c r="T55" s="23">
        <f>IF(OR(N55="",N54=""),"",N55/N54-1)</f>
        <v/>
      </c>
      <c r="U55" s="23">
        <f>IF(OR(O55="",O54=""),"",O55/O54-1)</f>
        <v/>
      </c>
      <c r="V55" s="23">
        <f>IF(O55="","",M55/O55)</f>
        <v/>
      </c>
      <c r="W55" s="23">
        <f>IF(O55="","",N55/O55)</f>
        <v/>
      </c>
      <c r="X55" s="24">
        <f>IF(SUMIFS('Monthly NSE Equity Options'!$L:$L,'Monthly NSE Equity Options'!$C:$C,$A55)=0,"",SUMIFS('Monthly NSE Equity Options'!$L:$L,'Monthly NSE Equity Options'!$C:$C,$A55))</f>
        <v/>
      </c>
      <c r="Y55" s="9">
        <f>IF(SUMIFS('Monthly BSE Equity Options'!$L:$L,'Monthly BSE Equity Options'!$C:$C,$A55)=0,"",SUMIFS('Monthly BSE Equity Options'!$L:$L,'Monthly BSE Equity Options'!$C:$C,$A55))</f>
        <v/>
      </c>
      <c r="Z55" s="9">
        <f>IF(OR(X55="",Y55=""),"",X55+Y55)</f>
        <v/>
      </c>
      <c r="AA55" s="26">
        <f>IF(OR(X55="",X51=""),"",X55/X51-1)</f>
        <v/>
      </c>
      <c r="AB55" s="26">
        <f>IF(OR(Y55="",Y51=""),"",Y55/Y51-1)</f>
        <v/>
      </c>
      <c r="AC55" s="26">
        <f>IF(OR(Z55="",Z51=""),"",Z55/Z51-1)</f>
        <v/>
      </c>
      <c r="AD55" s="26">
        <f>IF(OR(X55="",X54=""),"",X55/X54-1)</f>
        <v/>
      </c>
      <c r="AE55" s="26">
        <f>IF(OR(Y55="",Y54=""),"",Y55/Y54-1)</f>
        <v/>
      </c>
      <c r="AF55" s="26">
        <f>IF(OR(Z55="",Z54=""),"",Z55/Z54-1)</f>
        <v/>
      </c>
      <c r="AG55" s="26">
        <f>IF(Z55="","",X55/Z55)</f>
        <v/>
      </c>
      <c r="AH55" s="26">
        <f>IF(Z55="","",Y55/Z55)</f>
        <v/>
      </c>
    </row>
    <row r="56">
      <c r="A56" s="5" t="inlineStr">
        <is>
          <t>Q2FY18</t>
        </is>
      </c>
      <c r="B56" s="18">
        <f>IF(SUMIFS('Monthly NSE Equity Options'!$J:$J,'Monthly NSE Equity Options'!$C:$C,$A56)=0,"",SUMIFS('Monthly NSE Equity Options'!$J:$J,'Monthly NSE Equity Options'!$C:$C,$A56))</f>
        <v/>
      </c>
      <c r="C56" s="7">
        <f>IF(SUMIFS('Monthly BSE Equity Options'!$J:$J,'Monthly BSE Equity Options'!$C:$C,$A56)=0,"",SUMIFS('Monthly BSE Equity Options'!$J:$J,'Monthly BSE Equity Options'!$C:$C,$A56))</f>
        <v/>
      </c>
      <c r="D56" s="7">
        <f>IF(OR(B56="",C56=""),"",B56+C56)</f>
        <v/>
      </c>
      <c r="E56" s="20">
        <f>IF(OR(B56="",B52=""),"",B56/B52-1)</f>
        <v/>
      </c>
      <c r="F56" s="20">
        <f>IF(OR(C56="",C52=""),"",C56/C52-1)</f>
        <v/>
      </c>
      <c r="G56" s="20">
        <f>IF(OR(D56="",D52=""),"",D56/D52-1)</f>
        <v/>
      </c>
      <c r="H56" s="20">
        <f>IF(OR(B56="",B55=""),"",B56/B55-1)</f>
        <v/>
      </c>
      <c r="I56" s="20">
        <f>IF(OR(C56="",C55=""),"",C56/C55-1)</f>
        <v/>
      </c>
      <c r="J56" s="20">
        <f>IF(OR(D56="",D55=""),"",D56/D55-1)</f>
        <v/>
      </c>
      <c r="K56" s="20">
        <f>IF(D56="","",B56/D56)</f>
        <v/>
      </c>
      <c r="L56" s="20">
        <f>IF(D56="","",C56/D56)</f>
        <v/>
      </c>
      <c r="M56" s="21">
        <f>IF(SUMIFS('Monthly NSE Equity Options'!$K:$K,'Monthly NSE Equity Options'!$C:$C,$A56)=0,"",SUMIFS('Monthly NSE Equity Options'!$K:$K,'Monthly NSE Equity Options'!$C:$C,$A56))</f>
        <v/>
      </c>
      <c r="N56" s="8">
        <f>IF(SUMIFS('Monthly BSE Equity Options'!$K:$K,'Monthly BSE Equity Options'!$C:$C,$A56)=0,"",SUMIFS('Monthly BSE Equity Options'!$K:$K,'Monthly BSE Equity Options'!$C:$C,$A56))</f>
        <v/>
      </c>
      <c r="O56" s="8">
        <f>IF(OR(M56="",N56=""),"",M56+N56)</f>
        <v/>
      </c>
      <c r="P56" s="23">
        <f>IF(OR(M56="",M52=""),"",M56/M52-1)</f>
        <v/>
      </c>
      <c r="Q56" s="23">
        <f>IF(OR(N56="",N52=""),"",N56/N52-1)</f>
        <v/>
      </c>
      <c r="R56" s="23">
        <f>IF(OR(O56="",O52=""),"",O56/O52-1)</f>
        <v/>
      </c>
      <c r="S56" s="23">
        <f>IF(OR(M56="",M55=""),"",M56/M55-1)</f>
        <v/>
      </c>
      <c r="T56" s="23">
        <f>IF(OR(N56="",N55=""),"",N56/N55-1)</f>
        <v/>
      </c>
      <c r="U56" s="23">
        <f>IF(OR(O56="",O55=""),"",O56/O55-1)</f>
        <v/>
      </c>
      <c r="V56" s="23">
        <f>IF(O56="","",M56/O56)</f>
        <v/>
      </c>
      <c r="W56" s="23">
        <f>IF(O56="","",N56/O56)</f>
        <v/>
      </c>
      <c r="X56" s="24">
        <f>IF(SUMIFS('Monthly NSE Equity Options'!$L:$L,'Monthly NSE Equity Options'!$C:$C,$A56)=0,"",SUMIFS('Monthly NSE Equity Options'!$L:$L,'Monthly NSE Equity Options'!$C:$C,$A56))</f>
        <v/>
      </c>
      <c r="Y56" s="9">
        <f>IF(SUMIFS('Monthly BSE Equity Options'!$L:$L,'Monthly BSE Equity Options'!$C:$C,$A56)=0,"",SUMIFS('Monthly BSE Equity Options'!$L:$L,'Monthly BSE Equity Options'!$C:$C,$A56))</f>
        <v/>
      </c>
      <c r="Z56" s="9">
        <f>IF(OR(X56="",Y56=""),"",X56+Y56)</f>
        <v/>
      </c>
      <c r="AA56" s="26">
        <f>IF(OR(X56="",X52=""),"",X56/X52-1)</f>
        <v/>
      </c>
      <c r="AB56" s="26">
        <f>IF(OR(Y56="",Y52=""),"",Y56/Y52-1)</f>
        <v/>
      </c>
      <c r="AC56" s="26">
        <f>IF(OR(Z56="",Z52=""),"",Z56/Z52-1)</f>
        <v/>
      </c>
      <c r="AD56" s="26">
        <f>IF(OR(X56="",X55=""),"",X56/X55-1)</f>
        <v/>
      </c>
      <c r="AE56" s="26">
        <f>IF(OR(Y56="",Y55=""),"",Y56/Y55-1)</f>
        <v/>
      </c>
      <c r="AF56" s="26">
        <f>IF(OR(Z56="",Z55=""),"",Z56/Z55-1)</f>
        <v/>
      </c>
      <c r="AG56" s="26">
        <f>IF(Z56="","",X56/Z56)</f>
        <v/>
      </c>
      <c r="AH56" s="26">
        <f>IF(Z56="","",Y56/Z56)</f>
        <v/>
      </c>
    </row>
    <row r="57">
      <c r="A57" s="5" t="inlineStr">
        <is>
          <t>Q3FY18</t>
        </is>
      </c>
      <c r="B57" s="18">
        <f>IF(SUMIFS('Monthly NSE Equity Options'!$J:$J,'Monthly NSE Equity Options'!$C:$C,$A57)=0,"",SUMIFS('Monthly NSE Equity Options'!$J:$J,'Monthly NSE Equity Options'!$C:$C,$A57))</f>
        <v/>
      </c>
      <c r="C57" s="7">
        <f>IF(SUMIFS('Monthly BSE Equity Options'!$J:$J,'Monthly BSE Equity Options'!$C:$C,$A57)=0,"",SUMIFS('Monthly BSE Equity Options'!$J:$J,'Monthly BSE Equity Options'!$C:$C,$A57))</f>
        <v/>
      </c>
      <c r="D57" s="7">
        <f>IF(OR(B57="",C57=""),"",B57+C57)</f>
        <v/>
      </c>
      <c r="E57" s="20">
        <f>IF(OR(B57="",B53=""),"",B57/B53-1)</f>
        <v/>
      </c>
      <c r="F57" s="20">
        <f>IF(OR(C57="",C53=""),"",C57/C53-1)</f>
        <v/>
      </c>
      <c r="G57" s="20">
        <f>IF(OR(D57="",D53=""),"",D57/D53-1)</f>
        <v/>
      </c>
      <c r="H57" s="20">
        <f>IF(OR(B57="",B56=""),"",B57/B56-1)</f>
        <v/>
      </c>
      <c r="I57" s="20">
        <f>IF(OR(C57="",C56=""),"",C57/C56-1)</f>
        <v/>
      </c>
      <c r="J57" s="20">
        <f>IF(OR(D57="",D56=""),"",D57/D56-1)</f>
        <v/>
      </c>
      <c r="K57" s="20">
        <f>IF(D57="","",B57/D57)</f>
        <v/>
      </c>
      <c r="L57" s="20">
        <f>IF(D57="","",C57/D57)</f>
        <v/>
      </c>
      <c r="M57" s="21">
        <f>IF(SUMIFS('Monthly NSE Equity Options'!$K:$K,'Monthly NSE Equity Options'!$C:$C,$A57)=0,"",SUMIFS('Monthly NSE Equity Options'!$K:$K,'Monthly NSE Equity Options'!$C:$C,$A57))</f>
        <v/>
      </c>
      <c r="N57" s="8">
        <f>IF(SUMIFS('Monthly BSE Equity Options'!$K:$K,'Monthly BSE Equity Options'!$C:$C,$A57)=0,"",SUMIFS('Monthly BSE Equity Options'!$K:$K,'Monthly BSE Equity Options'!$C:$C,$A57))</f>
        <v/>
      </c>
      <c r="O57" s="8">
        <f>IF(OR(M57="",N57=""),"",M57+N57)</f>
        <v/>
      </c>
      <c r="P57" s="23">
        <f>IF(OR(M57="",M53=""),"",M57/M53-1)</f>
        <v/>
      </c>
      <c r="Q57" s="23">
        <f>IF(OR(N57="",N53=""),"",N57/N53-1)</f>
        <v/>
      </c>
      <c r="R57" s="23">
        <f>IF(OR(O57="",O53=""),"",O57/O53-1)</f>
        <v/>
      </c>
      <c r="S57" s="23">
        <f>IF(OR(M57="",M56=""),"",M57/M56-1)</f>
        <v/>
      </c>
      <c r="T57" s="23">
        <f>IF(OR(N57="",N56=""),"",N57/N56-1)</f>
        <v/>
      </c>
      <c r="U57" s="23">
        <f>IF(OR(O57="",O56=""),"",O57/O56-1)</f>
        <v/>
      </c>
      <c r="V57" s="23">
        <f>IF(O57="","",M57/O57)</f>
        <v/>
      </c>
      <c r="W57" s="23">
        <f>IF(O57="","",N57/O57)</f>
        <v/>
      </c>
      <c r="X57" s="24">
        <f>IF(SUMIFS('Monthly NSE Equity Options'!$L:$L,'Monthly NSE Equity Options'!$C:$C,$A57)=0,"",SUMIFS('Monthly NSE Equity Options'!$L:$L,'Monthly NSE Equity Options'!$C:$C,$A57))</f>
        <v/>
      </c>
      <c r="Y57" s="9">
        <f>IF(SUMIFS('Monthly BSE Equity Options'!$L:$L,'Monthly BSE Equity Options'!$C:$C,$A57)=0,"",SUMIFS('Monthly BSE Equity Options'!$L:$L,'Monthly BSE Equity Options'!$C:$C,$A57))</f>
        <v/>
      </c>
      <c r="Z57" s="9">
        <f>IF(OR(X57="",Y57=""),"",X57+Y57)</f>
        <v/>
      </c>
      <c r="AA57" s="26">
        <f>IF(OR(X57="",X53=""),"",X57/X53-1)</f>
        <v/>
      </c>
      <c r="AB57" s="26">
        <f>IF(OR(Y57="",Y53=""),"",Y57/Y53-1)</f>
        <v/>
      </c>
      <c r="AC57" s="26">
        <f>IF(OR(Z57="",Z53=""),"",Z57/Z53-1)</f>
        <v/>
      </c>
      <c r="AD57" s="26">
        <f>IF(OR(X57="",X56=""),"",X57/X56-1)</f>
        <v/>
      </c>
      <c r="AE57" s="26">
        <f>IF(OR(Y57="",Y56=""),"",Y57/Y56-1)</f>
        <v/>
      </c>
      <c r="AF57" s="26">
        <f>IF(OR(Z57="",Z56=""),"",Z57/Z56-1)</f>
        <v/>
      </c>
      <c r="AG57" s="26">
        <f>IF(Z57="","",X57/Z57)</f>
        <v/>
      </c>
      <c r="AH57" s="26">
        <f>IF(Z57="","",Y57/Z57)</f>
        <v/>
      </c>
    </row>
    <row r="58">
      <c r="A58" s="5" t="inlineStr">
        <is>
          <t>Q4FY18</t>
        </is>
      </c>
      <c r="B58" s="18">
        <f>IF(SUMIFS('Monthly NSE Equity Options'!$J:$J,'Monthly NSE Equity Options'!$C:$C,$A58)=0,"",SUMIFS('Monthly NSE Equity Options'!$J:$J,'Monthly NSE Equity Options'!$C:$C,$A58))</f>
        <v/>
      </c>
      <c r="C58" s="7">
        <f>IF(SUMIFS('Monthly BSE Equity Options'!$J:$J,'Monthly BSE Equity Options'!$C:$C,$A58)=0,"",SUMIFS('Monthly BSE Equity Options'!$J:$J,'Monthly BSE Equity Options'!$C:$C,$A58))</f>
        <v/>
      </c>
      <c r="D58" s="7">
        <f>IF(OR(B58="",C58=""),"",B58+C58)</f>
        <v/>
      </c>
      <c r="E58" s="20">
        <f>IF(OR(B58="",B54=""),"",B58/B54-1)</f>
        <v/>
      </c>
      <c r="F58" s="20">
        <f>IF(OR(C58="",C54=""),"",C58/C54-1)</f>
        <v/>
      </c>
      <c r="G58" s="20">
        <f>IF(OR(D58="",D54=""),"",D58/D54-1)</f>
        <v/>
      </c>
      <c r="H58" s="20">
        <f>IF(OR(B58="",B57=""),"",B58/B57-1)</f>
        <v/>
      </c>
      <c r="I58" s="20">
        <f>IF(OR(C58="",C57=""),"",C58/C57-1)</f>
        <v/>
      </c>
      <c r="J58" s="20">
        <f>IF(OR(D58="",D57=""),"",D58/D57-1)</f>
        <v/>
      </c>
      <c r="K58" s="20">
        <f>IF(D58="","",B58/D58)</f>
        <v/>
      </c>
      <c r="L58" s="20">
        <f>IF(D58="","",C58/D58)</f>
        <v/>
      </c>
      <c r="M58" s="21">
        <f>IF(SUMIFS('Monthly NSE Equity Options'!$K:$K,'Monthly NSE Equity Options'!$C:$C,$A58)=0,"",SUMIFS('Monthly NSE Equity Options'!$K:$K,'Monthly NSE Equity Options'!$C:$C,$A58))</f>
        <v/>
      </c>
      <c r="N58" s="8">
        <f>IF(SUMIFS('Monthly BSE Equity Options'!$K:$K,'Monthly BSE Equity Options'!$C:$C,$A58)=0,"",SUMIFS('Monthly BSE Equity Options'!$K:$K,'Monthly BSE Equity Options'!$C:$C,$A58))</f>
        <v/>
      </c>
      <c r="O58" s="8">
        <f>IF(OR(M58="",N58=""),"",M58+N58)</f>
        <v/>
      </c>
      <c r="P58" s="23">
        <f>IF(OR(M58="",M54=""),"",M58/M54-1)</f>
        <v/>
      </c>
      <c r="Q58" s="23">
        <f>IF(OR(N58="",N54=""),"",N58/N54-1)</f>
        <v/>
      </c>
      <c r="R58" s="23">
        <f>IF(OR(O58="",O54=""),"",O58/O54-1)</f>
        <v/>
      </c>
      <c r="S58" s="23">
        <f>IF(OR(M58="",M57=""),"",M58/M57-1)</f>
        <v/>
      </c>
      <c r="T58" s="23">
        <f>IF(OR(N58="",N57=""),"",N58/N57-1)</f>
        <v/>
      </c>
      <c r="U58" s="23">
        <f>IF(OR(O58="",O57=""),"",O58/O57-1)</f>
        <v/>
      </c>
      <c r="V58" s="23">
        <f>IF(O58="","",M58/O58)</f>
        <v/>
      </c>
      <c r="W58" s="23">
        <f>IF(O58="","",N58/O58)</f>
        <v/>
      </c>
      <c r="X58" s="24">
        <f>IF(SUMIFS('Monthly NSE Equity Options'!$L:$L,'Monthly NSE Equity Options'!$C:$C,$A58)=0,"",SUMIFS('Monthly NSE Equity Options'!$L:$L,'Monthly NSE Equity Options'!$C:$C,$A58))</f>
        <v/>
      </c>
      <c r="Y58" s="9">
        <f>IF(SUMIFS('Monthly BSE Equity Options'!$L:$L,'Monthly BSE Equity Options'!$C:$C,$A58)=0,"",SUMIFS('Monthly BSE Equity Options'!$L:$L,'Monthly BSE Equity Options'!$C:$C,$A58))</f>
        <v/>
      </c>
      <c r="Z58" s="9">
        <f>IF(OR(X58="",Y58=""),"",X58+Y58)</f>
        <v/>
      </c>
      <c r="AA58" s="26">
        <f>IF(OR(X58="",X54=""),"",X58/X54-1)</f>
        <v/>
      </c>
      <c r="AB58" s="26">
        <f>IF(OR(Y58="",Y54=""),"",Y58/Y54-1)</f>
        <v/>
      </c>
      <c r="AC58" s="26">
        <f>IF(OR(Z58="",Z54=""),"",Z58/Z54-1)</f>
        <v/>
      </c>
      <c r="AD58" s="26">
        <f>IF(OR(X58="",X57=""),"",X58/X57-1)</f>
        <v/>
      </c>
      <c r="AE58" s="26">
        <f>IF(OR(Y58="",Y57=""),"",Y58/Y57-1)</f>
        <v/>
      </c>
      <c r="AF58" s="26">
        <f>IF(OR(Z58="",Z57=""),"",Z58/Z57-1)</f>
        <v/>
      </c>
      <c r="AG58" s="26">
        <f>IF(Z58="","",X58/Z58)</f>
        <v/>
      </c>
      <c r="AH58" s="26">
        <f>IF(Z58="","",Y58/Z58)</f>
        <v/>
      </c>
    </row>
    <row r="59">
      <c r="A59" s="5" t="inlineStr">
        <is>
          <t>Q1FY19</t>
        </is>
      </c>
      <c r="B59" s="18">
        <f>IF(SUMIFS('Monthly NSE Equity Options'!$J:$J,'Monthly NSE Equity Options'!$C:$C,$A59)=0,"",SUMIFS('Monthly NSE Equity Options'!$J:$J,'Monthly NSE Equity Options'!$C:$C,$A59))</f>
        <v/>
      </c>
      <c r="C59" s="7">
        <f>IF(SUMIFS('Monthly BSE Equity Options'!$J:$J,'Monthly BSE Equity Options'!$C:$C,$A59)=0,"",SUMIFS('Monthly BSE Equity Options'!$J:$J,'Monthly BSE Equity Options'!$C:$C,$A59))</f>
        <v/>
      </c>
      <c r="D59" s="7">
        <f>IF(OR(B59="",C59=""),"",B59+C59)</f>
        <v/>
      </c>
      <c r="E59" s="20">
        <f>IF(OR(B59="",B55=""),"",B59/B55-1)</f>
        <v/>
      </c>
      <c r="F59" s="20">
        <f>IF(OR(C59="",C55=""),"",C59/C55-1)</f>
        <v/>
      </c>
      <c r="G59" s="20">
        <f>IF(OR(D59="",D55=""),"",D59/D55-1)</f>
        <v/>
      </c>
      <c r="H59" s="20">
        <f>IF(OR(B59="",B58=""),"",B59/B58-1)</f>
        <v/>
      </c>
      <c r="I59" s="20">
        <f>IF(OR(C59="",C58=""),"",C59/C58-1)</f>
        <v/>
      </c>
      <c r="J59" s="20">
        <f>IF(OR(D59="",D58=""),"",D59/D58-1)</f>
        <v/>
      </c>
      <c r="K59" s="20">
        <f>IF(D59="","",B59/D59)</f>
        <v/>
      </c>
      <c r="L59" s="20">
        <f>IF(D59="","",C59/D59)</f>
        <v/>
      </c>
      <c r="M59" s="21">
        <f>IF(SUMIFS('Monthly NSE Equity Options'!$K:$K,'Monthly NSE Equity Options'!$C:$C,$A59)=0,"",SUMIFS('Monthly NSE Equity Options'!$K:$K,'Monthly NSE Equity Options'!$C:$C,$A59))</f>
        <v/>
      </c>
      <c r="N59" s="8">
        <f>IF(SUMIFS('Monthly BSE Equity Options'!$K:$K,'Monthly BSE Equity Options'!$C:$C,$A59)=0,"",SUMIFS('Monthly BSE Equity Options'!$K:$K,'Monthly BSE Equity Options'!$C:$C,$A59))</f>
        <v/>
      </c>
      <c r="O59" s="8">
        <f>IF(OR(M59="",N59=""),"",M59+N59)</f>
        <v/>
      </c>
      <c r="P59" s="23">
        <f>IF(OR(M59="",M55=""),"",M59/M55-1)</f>
        <v/>
      </c>
      <c r="Q59" s="23">
        <f>IF(OR(N59="",N55=""),"",N59/N55-1)</f>
        <v/>
      </c>
      <c r="R59" s="23">
        <f>IF(OR(O59="",O55=""),"",O59/O55-1)</f>
        <v/>
      </c>
      <c r="S59" s="23">
        <f>IF(OR(M59="",M58=""),"",M59/M58-1)</f>
        <v/>
      </c>
      <c r="T59" s="23">
        <f>IF(OR(N59="",N58=""),"",N59/N58-1)</f>
        <v/>
      </c>
      <c r="U59" s="23">
        <f>IF(OR(O59="",O58=""),"",O59/O58-1)</f>
        <v/>
      </c>
      <c r="V59" s="23">
        <f>IF(O59="","",M59/O59)</f>
        <v/>
      </c>
      <c r="W59" s="23">
        <f>IF(O59="","",N59/O59)</f>
        <v/>
      </c>
      <c r="X59" s="24">
        <f>IF(SUMIFS('Monthly NSE Equity Options'!$L:$L,'Monthly NSE Equity Options'!$C:$C,$A59)=0,"",SUMIFS('Monthly NSE Equity Options'!$L:$L,'Monthly NSE Equity Options'!$C:$C,$A59))</f>
        <v/>
      </c>
      <c r="Y59" s="9">
        <f>IF(SUMIFS('Monthly BSE Equity Options'!$L:$L,'Monthly BSE Equity Options'!$C:$C,$A59)=0,"",SUMIFS('Monthly BSE Equity Options'!$L:$L,'Monthly BSE Equity Options'!$C:$C,$A59))</f>
        <v/>
      </c>
      <c r="Z59" s="9">
        <f>IF(OR(X59="",Y59=""),"",X59+Y59)</f>
        <v/>
      </c>
      <c r="AA59" s="26">
        <f>IF(OR(X59="",X55=""),"",X59/X55-1)</f>
        <v/>
      </c>
      <c r="AB59" s="26">
        <f>IF(OR(Y59="",Y55=""),"",Y59/Y55-1)</f>
        <v/>
      </c>
      <c r="AC59" s="26">
        <f>IF(OR(Z59="",Z55=""),"",Z59/Z55-1)</f>
        <v/>
      </c>
      <c r="AD59" s="26">
        <f>IF(OR(X59="",X58=""),"",X59/X58-1)</f>
        <v/>
      </c>
      <c r="AE59" s="26">
        <f>IF(OR(Y59="",Y58=""),"",Y59/Y58-1)</f>
        <v/>
      </c>
      <c r="AF59" s="26">
        <f>IF(OR(Z59="",Z58=""),"",Z59/Z58-1)</f>
        <v/>
      </c>
      <c r="AG59" s="26">
        <f>IF(Z59="","",X59/Z59)</f>
        <v/>
      </c>
      <c r="AH59" s="26">
        <f>IF(Z59="","",Y59/Z59)</f>
        <v/>
      </c>
    </row>
    <row r="60">
      <c r="A60" s="5" t="inlineStr">
        <is>
          <t>Q2FY19</t>
        </is>
      </c>
      <c r="B60" s="18">
        <f>IF(SUMIFS('Monthly NSE Equity Options'!$J:$J,'Monthly NSE Equity Options'!$C:$C,$A60)=0,"",SUMIFS('Monthly NSE Equity Options'!$J:$J,'Monthly NSE Equity Options'!$C:$C,$A60))</f>
        <v/>
      </c>
      <c r="C60" s="7">
        <f>IF(SUMIFS('Monthly BSE Equity Options'!$J:$J,'Monthly BSE Equity Options'!$C:$C,$A60)=0,"",SUMIFS('Monthly BSE Equity Options'!$J:$J,'Monthly BSE Equity Options'!$C:$C,$A60))</f>
        <v/>
      </c>
      <c r="D60" s="7">
        <f>IF(OR(B60="",C60=""),"",B60+C60)</f>
        <v/>
      </c>
      <c r="E60" s="20">
        <f>IF(OR(B60="",B56=""),"",B60/B56-1)</f>
        <v/>
      </c>
      <c r="F60" s="20">
        <f>IF(OR(C60="",C56=""),"",C60/C56-1)</f>
        <v/>
      </c>
      <c r="G60" s="20">
        <f>IF(OR(D60="",D56=""),"",D60/D56-1)</f>
        <v/>
      </c>
      <c r="H60" s="20">
        <f>IF(OR(B60="",B59=""),"",B60/B59-1)</f>
        <v/>
      </c>
      <c r="I60" s="20">
        <f>IF(OR(C60="",C59=""),"",C60/C59-1)</f>
        <v/>
      </c>
      <c r="J60" s="20">
        <f>IF(OR(D60="",D59=""),"",D60/D59-1)</f>
        <v/>
      </c>
      <c r="K60" s="20">
        <f>IF(D60="","",B60/D60)</f>
        <v/>
      </c>
      <c r="L60" s="20">
        <f>IF(D60="","",C60/D60)</f>
        <v/>
      </c>
      <c r="M60" s="21">
        <f>IF(SUMIFS('Monthly NSE Equity Options'!$K:$K,'Monthly NSE Equity Options'!$C:$C,$A60)=0,"",SUMIFS('Monthly NSE Equity Options'!$K:$K,'Monthly NSE Equity Options'!$C:$C,$A60))</f>
        <v/>
      </c>
      <c r="N60" s="8">
        <f>IF(SUMIFS('Monthly BSE Equity Options'!$K:$K,'Monthly BSE Equity Options'!$C:$C,$A60)=0,"",SUMIFS('Monthly BSE Equity Options'!$K:$K,'Monthly BSE Equity Options'!$C:$C,$A60))</f>
        <v/>
      </c>
      <c r="O60" s="8">
        <f>IF(OR(M60="",N60=""),"",M60+N60)</f>
        <v/>
      </c>
      <c r="P60" s="23">
        <f>IF(OR(M60="",M56=""),"",M60/M56-1)</f>
        <v/>
      </c>
      <c r="Q60" s="23">
        <f>IF(OR(N60="",N56=""),"",N60/N56-1)</f>
        <v/>
      </c>
      <c r="R60" s="23">
        <f>IF(OR(O60="",O56=""),"",O60/O56-1)</f>
        <v/>
      </c>
      <c r="S60" s="23">
        <f>IF(OR(M60="",M59=""),"",M60/M59-1)</f>
        <v/>
      </c>
      <c r="T60" s="23">
        <f>IF(OR(N60="",N59=""),"",N60/N59-1)</f>
        <v/>
      </c>
      <c r="U60" s="23">
        <f>IF(OR(O60="",O59=""),"",O60/O59-1)</f>
        <v/>
      </c>
      <c r="V60" s="23">
        <f>IF(O60="","",M60/O60)</f>
        <v/>
      </c>
      <c r="W60" s="23">
        <f>IF(O60="","",N60/O60)</f>
        <v/>
      </c>
      <c r="X60" s="24">
        <f>IF(SUMIFS('Monthly NSE Equity Options'!$L:$L,'Monthly NSE Equity Options'!$C:$C,$A60)=0,"",SUMIFS('Monthly NSE Equity Options'!$L:$L,'Monthly NSE Equity Options'!$C:$C,$A60))</f>
        <v/>
      </c>
      <c r="Y60" s="9">
        <f>IF(SUMIFS('Monthly BSE Equity Options'!$L:$L,'Monthly BSE Equity Options'!$C:$C,$A60)=0,"",SUMIFS('Monthly BSE Equity Options'!$L:$L,'Monthly BSE Equity Options'!$C:$C,$A60))</f>
        <v/>
      </c>
      <c r="Z60" s="9">
        <f>IF(OR(X60="",Y60=""),"",X60+Y60)</f>
        <v/>
      </c>
      <c r="AA60" s="26">
        <f>IF(OR(X60="",X56=""),"",X60/X56-1)</f>
        <v/>
      </c>
      <c r="AB60" s="26">
        <f>IF(OR(Y60="",Y56=""),"",Y60/Y56-1)</f>
        <v/>
      </c>
      <c r="AC60" s="26">
        <f>IF(OR(Z60="",Z56=""),"",Z60/Z56-1)</f>
        <v/>
      </c>
      <c r="AD60" s="26">
        <f>IF(OR(X60="",X59=""),"",X60/X59-1)</f>
        <v/>
      </c>
      <c r="AE60" s="26">
        <f>IF(OR(Y60="",Y59=""),"",Y60/Y59-1)</f>
        <v/>
      </c>
      <c r="AF60" s="26">
        <f>IF(OR(Z60="",Z59=""),"",Z60/Z59-1)</f>
        <v/>
      </c>
      <c r="AG60" s="26">
        <f>IF(Z60="","",X60/Z60)</f>
        <v/>
      </c>
      <c r="AH60" s="26">
        <f>IF(Z60="","",Y60/Z60)</f>
        <v/>
      </c>
    </row>
    <row r="61">
      <c r="A61" s="5" t="inlineStr">
        <is>
          <t>Q3FY19</t>
        </is>
      </c>
      <c r="B61" s="18">
        <f>IF(SUMIFS('Monthly NSE Equity Options'!$J:$J,'Monthly NSE Equity Options'!$C:$C,$A61)=0,"",SUMIFS('Monthly NSE Equity Options'!$J:$J,'Monthly NSE Equity Options'!$C:$C,$A61))</f>
        <v/>
      </c>
      <c r="C61" s="7">
        <f>IF(SUMIFS('Monthly BSE Equity Options'!$J:$J,'Monthly BSE Equity Options'!$C:$C,$A61)=0,"",SUMIFS('Monthly BSE Equity Options'!$J:$J,'Monthly BSE Equity Options'!$C:$C,$A61))</f>
        <v/>
      </c>
      <c r="D61" s="7">
        <f>IF(OR(B61="",C61=""),"",B61+C61)</f>
        <v/>
      </c>
      <c r="E61" s="20">
        <f>IF(OR(B61="",B57=""),"",B61/B57-1)</f>
        <v/>
      </c>
      <c r="F61" s="20">
        <f>IF(OR(C61="",C57=""),"",C61/C57-1)</f>
        <v/>
      </c>
      <c r="G61" s="20">
        <f>IF(OR(D61="",D57=""),"",D61/D57-1)</f>
        <v/>
      </c>
      <c r="H61" s="20">
        <f>IF(OR(B61="",B60=""),"",B61/B60-1)</f>
        <v/>
      </c>
      <c r="I61" s="20">
        <f>IF(OR(C61="",C60=""),"",C61/C60-1)</f>
        <v/>
      </c>
      <c r="J61" s="20">
        <f>IF(OR(D61="",D60=""),"",D61/D60-1)</f>
        <v/>
      </c>
      <c r="K61" s="20">
        <f>IF(D61="","",B61/D61)</f>
        <v/>
      </c>
      <c r="L61" s="20">
        <f>IF(D61="","",C61/D61)</f>
        <v/>
      </c>
      <c r="M61" s="21">
        <f>IF(SUMIFS('Monthly NSE Equity Options'!$K:$K,'Monthly NSE Equity Options'!$C:$C,$A61)=0,"",SUMIFS('Monthly NSE Equity Options'!$K:$K,'Monthly NSE Equity Options'!$C:$C,$A61))</f>
        <v/>
      </c>
      <c r="N61" s="8">
        <f>IF(SUMIFS('Monthly BSE Equity Options'!$K:$K,'Monthly BSE Equity Options'!$C:$C,$A61)=0,"",SUMIFS('Monthly BSE Equity Options'!$K:$K,'Monthly BSE Equity Options'!$C:$C,$A61))</f>
        <v/>
      </c>
      <c r="O61" s="8">
        <f>IF(OR(M61="",N61=""),"",M61+N61)</f>
        <v/>
      </c>
      <c r="P61" s="23">
        <f>IF(OR(M61="",M57=""),"",M61/M57-1)</f>
        <v/>
      </c>
      <c r="Q61" s="23">
        <f>IF(OR(N61="",N57=""),"",N61/N57-1)</f>
        <v/>
      </c>
      <c r="R61" s="23">
        <f>IF(OR(O61="",O57=""),"",O61/O57-1)</f>
        <v/>
      </c>
      <c r="S61" s="23">
        <f>IF(OR(M61="",M60=""),"",M61/M60-1)</f>
        <v/>
      </c>
      <c r="T61" s="23">
        <f>IF(OR(N61="",N60=""),"",N61/N60-1)</f>
        <v/>
      </c>
      <c r="U61" s="23">
        <f>IF(OR(O61="",O60=""),"",O61/O60-1)</f>
        <v/>
      </c>
      <c r="V61" s="23">
        <f>IF(O61="","",M61/O61)</f>
        <v/>
      </c>
      <c r="W61" s="23">
        <f>IF(O61="","",N61/O61)</f>
        <v/>
      </c>
      <c r="X61" s="24">
        <f>IF(SUMIFS('Monthly NSE Equity Options'!$L:$L,'Monthly NSE Equity Options'!$C:$C,$A61)=0,"",SUMIFS('Monthly NSE Equity Options'!$L:$L,'Monthly NSE Equity Options'!$C:$C,$A61))</f>
        <v/>
      </c>
      <c r="Y61" s="9">
        <f>IF(SUMIFS('Monthly BSE Equity Options'!$L:$L,'Monthly BSE Equity Options'!$C:$C,$A61)=0,"",SUMIFS('Monthly BSE Equity Options'!$L:$L,'Monthly BSE Equity Options'!$C:$C,$A61))</f>
        <v/>
      </c>
      <c r="Z61" s="9">
        <f>IF(OR(X61="",Y61=""),"",X61+Y61)</f>
        <v/>
      </c>
      <c r="AA61" s="26">
        <f>IF(OR(X61="",X57=""),"",X61/X57-1)</f>
        <v/>
      </c>
      <c r="AB61" s="26">
        <f>IF(OR(Y61="",Y57=""),"",Y61/Y57-1)</f>
        <v/>
      </c>
      <c r="AC61" s="26">
        <f>IF(OR(Z61="",Z57=""),"",Z61/Z57-1)</f>
        <v/>
      </c>
      <c r="AD61" s="26">
        <f>IF(OR(X61="",X60=""),"",X61/X60-1)</f>
        <v/>
      </c>
      <c r="AE61" s="26">
        <f>IF(OR(Y61="",Y60=""),"",Y61/Y60-1)</f>
        <v/>
      </c>
      <c r="AF61" s="26">
        <f>IF(OR(Z61="",Z60=""),"",Z61/Z60-1)</f>
        <v/>
      </c>
      <c r="AG61" s="26">
        <f>IF(Z61="","",X61/Z61)</f>
        <v/>
      </c>
      <c r="AH61" s="26">
        <f>IF(Z61="","",Y61/Z61)</f>
        <v/>
      </c>
    </row>
    <row r="62">
      <c r="A62" s="5" t="inlineStr">
        <is>
          <t>Q4FY19</t>
        </is>
      </c>
      <c r="B62" s="18">
        <f>IF(SUMIFS('Monthly NSE Equity Options'!$J:$J,'Monthly NSE Equity Options'!$C:$C,$A62)=0,"",SUMIFS('Monthly NSE Equity Options'!$J:$J,'Monthly NSE Equity Options'!$C:$C,$A62))</f>
        <v/>
      </c>
      <c r="C62" s="7">
        <f>IF(SUMIFS('Monthly BSE Equity Options'!$J:$J,'Monthly BSE Equity Options'!$C:$C,$A62)=0,"",SUMIFS('Monthly BSE Equity Options'!$J:$J,'Monthly BSE Equity Options'!$C:$C,$A62))</f>
        <v/>
      </c>
      <c r="D62" s="7">
        <f>IF(OR(B62="",C62=""),"",B62+C62)</f>
        <v/>
      </c>
      <c r="E62" s="20">
        <f>IF(OR(B62="",B58=""),"",B62/B58-1)</f>
        <v/>
      </c>
      <c r="F62" s="20">
        <f>IF(OR(C62="",C58=""),"",C62/C58-1)</f>
        <v/>
      </c>
      <c r="G62" s="20">
        <f>IF(OR(D62="",D58=""),"",D62/D58-1)</f>
        <v/>
      </c>
      <c r="H62" s="20">
        <f>IF(OR(B62="",B61=""),"",B62/B61-1)</f>
        <v/>
      </c>
      <c r="I62" s="20">
        <f>IF(OR(C62="",C61=""),"",C62/C61-1)</f>
        <v/>
      </c>
      <c r="J62" s="20">
        <f>IF(OR(D62="",D61=""),"",D62/D61-1)</f>
        <v/>
      </c>
      <c r="K62" s="20">
        <f>IF(D62="","",B62/D62)</f>
        <v/>
      </c>
      <c r="L62" s="20">
        <f>IF(D62="","",C62/D62)</f>
        <v/>
      </c>
      <c r="M62" s="21">
        <f>IF(SUMIFS('Monthly NSE Equity Options'!$K:$K,'Monthly NSE Equity Options'!$C:$C,$A62)=0,"",SUMIFS('Monthly NSE Equity Options'!$K:$K,'Monthly NSE Equity Options'!$C:$C,$A62))</f>
        <v/>
      </c>
      <c r="N62" s="8">
        <f>IF(SUMIFS('Monthly BSE Equity Options'!$K:$K,'Monthly BSE Equity Options'!$C:$C,$A62)=0,"",SUMIFS('Monthly BSE Equity Options'!$K:$K,'Monthly BSE Equity Options'!$C:$C,$A62))</f>
        <v/>
      </c>
      <c r="O62" s="8">
        <f>IF(OR(M62="",N62=""),"",M62+N62)</f>
        <v/>
      </c>
      <c r="P62" s="23">
        <f>IF(OR(M62="",M58=""),"",M62/M58-1)</f>
        <v/>
      </c>
      <c r="Q62" s="23">
        <f>IF(OR(N62="",N58=""),"",N62/N58-1)</f>
        <v/>
      </c>
      <c r="R62" s="23">
        <f>IF(OR(O62="",O58=""),"",O62/O58-1)</f>
        <v/>
      </c>
      <c r="S62" s="23">
        <f>IF(OR(M62="",M61=""),"",M62/M61-1)</f>
        <v/>
      </c>
      <c r="T62" s="23">
        <f>IF(OR(N62="",N61=""),"",N62/N61-1)</f>
        <v/>
      </c>
      <c r="U62" s="23">
        <f>IF(OR(O62="",O61=""),"",O62/O61-1)</f>
        <v/>
      </c>
      <c r="V62" s="23">
        <f>IF(O62="","",M62/O62)</f>
        <v/>
      </c>
      <c r="W62" s="23">
        <f>IF(O62="","",N62/O62)</f>
        <v/>
      </c>
      <c r="X62" s="24">
        <f>IF(SUMIFS('Monthly NSE Equity Options'!$L:$L,'Monthly NSE Equity Options'!$C:$C,$A62)=0,"",SUMIFS('Monthly NSE Equity Options'!$L:$L,'Monthly NSE Equity Options'!$C:$C,$A62))</f>
        <v/>
      </c>
      <c r="Y62" s="9">
        <f>IF(SUMIFS('Monthly BSE Equity Options'!$L:$L,'Monthly BSE Equity Options'!$C:$C,$A62)=0,"",SUMIFS('Monthly BSE Equity Options'!$L:$L,'Monthly BSE Equity Options'!$C:$C,$A62))</f>
        <v/>
      </c>
      <c r="Z62" s="9">
        <f>IF(OR(X62="",Y62=""),"",X62+Y62)</f>
        <v/>
      </c>
      <c r="AA62" s="26">
        <f>IF(OR(X62="",X58=""),"",X62/X58-1)</f>
        <v/>
      </c>
      <c r="AB62" s="26">
        <f>IF(OR(Y62="",Y58=""),"",Y62/Y58-1)</f>
        <v/>
      </c>
      <c r="AC62" s="26">
        <f>IF(OR(Z62="",Z58=""),"",Z62/Z58-1)</f>
        <v/>
      </c>
      <c r="AD62" s="26">
        <f>IF(OR(X62="",X61=""),"",X62/X61-1)</f>
        <v/>
      </c>
      <c r="AE62" s="26">
        <f>IF(OR(Y62="",Y61=""),"",Y62/Y61-1)</f>
        <v/>
      </c>
      <c r="AF62" s="26">
        <f>IF(OR(Z62="",Z61=""),"",Z62/Z61-1)</f>
        <v/>
      </c>
      <c r="AG62" s="26">
        <f>IF(Z62="","",X62/Z62)</f>
        <v/>
      </c>
      <c r="AH62" s="26">
        <f>IF(Z62="","",Y62/Z62)</f>
        <v/>
      </c>
    </row>
    <row r="63">
      <c r="A63" s="5" t="inlineStr">
        <is>
          <t>Q1FY20</t>
        </is>
      </c>
      <c r="B63" s="18">
        <f>IF(SUMIFS('Monthly NSE Equity Options'!$J:$J,'Monthly NSE Equity Options'!$C:$C,$A63)=0,"",SUMIFS('Monthly NSE Equity Options'!$J:$J,'Monthly NSE Equity Options'!$C:$C,$A63))</f>
        <v/>
      </c>
      <c r="C63" s="7">
        <f>IF(SUMIFS('Monthly BSE Equity Options'!$J:$J,'Monthly BSE Equity Options'!$C:$C,$A63)=0,"",SUMIFS('Monthly BSE Equity Options'!$J:$J,'Monthly BSE Equity Options'!$C:$C,$A63))</f>
        <v/>
      </c>
      <c r="D63" s="7">
        <f>IF(OR(B63="",C63=""),"",B63+C63)</f>
        <v/>
      </c>
      <c r="E63" s="20">
        <f>IF(OR(B63="",B59=""),"",B63/B59-1)</f>
        <v/>
      </c>
      <c r="F63" s="20">
        <f>IF(OR(C63="",C59=""),"",C63/C59-1)</f>
        <v/>
      </c>
      <c r="G63" s="20">
        <f>IF(OR(D63="",D59=""),"",D63/D59-1)</f>
        <v/>
      </c>
      <c r="H63" s="20">
        <f>IF(OR(B63="",B62=""),"",B63/B62-1)</f>
        <v/>
      </c>
      <c r="I63" s="20">
        <f>IF(OR(C63="",C62=""),"",C63/C62-1)</f>
        <v/>
      </c>
      <c r="J63" s="20">
        <f>IF(OR(D63="",D62=""),"",D63/D62-1)</f>
        <v/>
      </c>
      <c r="K63" s="20">
        <f>IF(D63="","",B63/D63)</f>
        <v/>
      </c>
      <c r="L63" s="20">
        <f>IF(D63="","",C63/D63)</f>
        <v/>
      </c>
      <c r="M63" s="21">
        <f>IF(SUMIFS('Monthly NSE Equity Options'!$K:$K,'Monthly NSE Equity Options'!$C:$C,$A63)=0,"",SUMIFS('Monthly NSE Equity Options'!$K:$K,'Monthly NSE Equity Options'!$C:$C,$A63))</f>
        <v/>
      </c>
      <c r="N63" s="8">
        <f>IF(SUMIFS('Monthly BSE Equity Options'!$K:$K,'Monthly BSE Equity Options'!$C:$C,$A63)=0,"",SUMIFS('Monthly BSE Equity Options'!$K:$K,'Monthly BSE Equity Options'!$C:$C,$A63))</f>
        <v/>
      </c>
      <c r="O63" s="8">
        <f>IF(OR(M63="",N63=""),"",M63+N63)</f>
        <v/>
      </c>
      <c r="P63" s="23">
        <f>IF(OR(M63="",M59=""),"",M63/M59-1)</f>
        <v/>
      </c>
      <c r="Q63" s="23">
        <f>IF(OR(N63="",N59=""),"",N63/N59-1)</f>
        <v/>
      </c>
      <c r="R63" s="23">
        <f>IF(OR(O63="",O59=""),"",O63/O59-1)</f>
        <v/>
      </c>
      <c r="S63" s="23">
        <f>IF(OR(M63="",M62=""),"",M63/M62-1)</f>
        <v/>
      </c>
      <c r="T63" s="23">
        <f>IF(OR(N63="",N62=""),"",N63/N62-1)</f>
        <v/>
      </c>
      <c r="U63" s="23">
        <f>IF(OR(O63="",O62=""),"",O63/O62-1)</f>
        <v/>
      </c>
      <c r="V63" s="23">
        <f>IF(O63="","",M63/O63)</f>
        <v/>
      </c>
      <c r="W63" s="23">
        <f>IF(O63="","",N63/O63)</f>
        <v/>
      </c>
      <c r="X63" s="24">
        <f>IF(SUMIFS('Monthly NSE Equity Options'!$L:$L,'Monthly NSE Equity Options'!$C:$C,$A63)=0,"",SUMIFS('Monthly NSE Equity Options'!$L:$L,'Monthly NSE Equity Options'!$C:$C,$A63))</f>
        <v/>
      </c>
      <c r="Y63" s="9">
        <f>IF(SUMIFS('Monthly BSE Equity Options'!$L:$L,'Monthly BSE Equity Options'!$C:$C,$A63)=0,"",SUMIFS('Monthly BSE Equity Options'!$L:$L,'Monthly BSE Equity Options'!$C:$C,$A63))</f>
        <v/>
      </c>
      <c r="Z63" s="9">
        <f>IF(OR(X63="",Y63=""),"",X63+Y63)</f>
        <v/>
      </c>
      <c r="AA63" s="26">
        <f>IF(OR(X63="",X59=""),"",X63/X59-1)</f>
        <v/>
      </c>
      <c r="AB63" s="26">
        <f>IF(OR(Y63="",Y59=""),"",Y63/Y59-1)</f>
        <v/>
      </c>
      <c r="AC63" s="26">
        <f>IF(OR(Z63="",Z59=""),"",Z63/Z59-1)</f>
        <v/>
      </c>
      <c r="AD63" s="26">
        <f>IF(OR(X63="",X62=""),"",X63/X62-1)</f>
        <v/>
      </c>
      <c r="AE63" s="26">
        <f>IF(OR(Y63="",Y62=""),"",Y63/Y62-1)</f>
        <v/>
      </c>
      <c r="AF63" s="26">
        <f>IF(OR(Z63="",Z62=""),"",Z63/Z62-1)</f>
        <v/>
      </c>
      <c r="AG63" s="26">
        <f>IF(Z63="","",X63/Z63)</f>
        <v/>
      </c>
      <c r="AH63" s="26">
        <f>IF(Z63="","",Y63/Z63)</f>
        <v/>
      </c>
    </row>
    <row r="64">
      <c r="A64" s="5" t="inlineStr">
        <is>
          <t>Q2FY20</t>
        </is>
      </c>
      <c r="B64" s="18">
        <f>IF(SUMIFS('Monthly NSE Equity Options'!$J:$J,'Monthly NSE Equity Options'!$C:$C,$A64)=0,"",SUMIFS('Monthly NSE Equity Options'!$J:$J,'Monthly NSE Equity Options'!$C:$C,$A64))</f>
        <v/>
      </c>
      <c r="C64" s="7">
        <f>IF(SUMIFS('Monthly BSE Equity Options'!$J:$J,'Monthly BSE Equity Options'!$C:$C,$A64)=0,"",SUMIFS('Monthly BSE Equity Options'!$J:$J,'Monthly BSE Equity Options'!$C:$C,$A64))</f>
        <v/>
      </c>
      <c r="D64" s="7">
        <f>IF(OR(B64="",C64=""),"",B64+C64)</f>
        <v/>
      </c>
      <c r="E64" s="20">
        <f>IF(OR(B64="",B60=""),"",B64/B60-1)</f>
        <v/>
      </c>
      <c r="F64" s="20">
        <f>IF(OR(C64="",C60=""),"",C64/C60-1)</f>
        <v/>
      </c>
      <c r="G64" s="20">
        <f>IF(OR(D64="",D60=""),"",D64/D60-1)</f>
        <v/>
      </c>
      <c r="H64" s="20">
        <f>IF(OR(B64="",B63=""),"",B64/B63-1)</f>
        <v/>
      </c>
      <c r="I64" s="20">
        <f>IF(OR(C64="",C63=""),"",C64/C63-1)</f>
        <v/>
      </c>
      <c r="J64" s="20">
        <f>IF(OR(D64="",D63=""),"",D64/D63-1)</f>
        <v/>
      </c>
      <c r="K64" s="20">
        <f>IF(D64="","",B64/D64)</f>
        <v/>
      </c>
      <c r="L64" s="20">
        <f>IF(D64="","",C64/D64)</f>
        <v/>
      </c>
      <c r="M64" s="21">
        <f>IF(SUMIFS('Monthly NSE Equity Options'!$K:$K,'Monthly NSE Equity Options'!$C:$C,$A64)=0,"",SUMIFS('Monthly NSE Equity Options'!$K:$K,'Monthly NSE Equity Options'!$C:$C,$A64))</f>
        <v/>
      </c>
      <c r="N64" s="8">
        <f>IF(SUMIFS('Monthly BSE Equity Options'!$K:$K,'Monthly BSE Equity Options'!$C:$C,$A64)=0,"",SUMIFS('Monthly BSE Equity Options'!$K:$K,'Monthly BSE Equity Options'!$C:$C,$A64))</f>
        <v/>
      </c>
      <c r="O64" s="8">
        <f>IF(OR(M64="",N64=""),"",M64+N64)</f>
        <v/>
      </c>
      <c r="P64" s="23">
        <f>IF(OR(M64="",M60=""),"",M64/M60-1)</f>
        <v/>
      </c>
      <c r="Q64" s="23">
        <f>IF(OR(N64="",N60=""),"",N64/N60-1)</f>
        <v/>
      </c>
      <c r="R64" s="23">
        <f>IF(OR(O64="",O60=""),"",O64/O60-1)</f>
        <v/>
      </c>
      <c r="S64" s="23">
        <f>IF(OR(M64="",M63=""),"",M64/M63-1)</f>
        <v/>
      </c>
      <c r="T64" s="23">
        <f>IF(OR(N64="",N63=""),"",N64/N63-1)</f>
        <v/>
      </c>
      <c r="U64" s="23">
        <f>IF(OR(O64="",O63=""),"",O64/O63-1)</f>
        <v/>
      </c>
      <c r="V64" s="23">
        <f>IF(O64="","",M64/O64)</f>
        <v/>
      </c>
      <c r="W64" s="23">
        <f>IF(O64="","",N64/O64)</f>
        <v/>
      </c>
      <c r="X64" s="24">
        <f>IF(SUMIFS('Monthly NSE Equity Options'!$L:$L,'Monthly NSE Equity Options'!$C:$C,$A64)=0,"",SUMIFS('Monthly NSE Equity Options'!$L:$L,'Monthly NSE Equity Options'!$C:$C,$A64))</f>
        <v/>
      </c>
      <c r="Y64" s="9">
        <f>IF(SUMIFS('Monthly BSE Equity Options'!$L:$L,'Monthly BSE Equity Options'!$C:$C,$A64)=0,"",SUMIFS('Monthly BSE Equity Options'!$L:$L,'Monthly BSE Equity Options'!$C:$C,$A64))</f>
        <v/>
      </c>
      <c r="Z64" s="9">
        <f>IF(OR(X64="",Y64=""),"",X64+Y64)</f>
        <v/>
      </c>
      <c r="AA64" s="26">
        <f>IF(OR(X64="",X60=""),"",X64/X60-1)</f>
        <v/>
      </c>
      <c r="AB64" s="26">
        <f>IF(OR(Y64="",Y60=""),"",Y64/Y60-1)</f>
        <v/>
      </c>
      <c r="AC64" s="26">
        <f>IF(OR(Z64="",Z60=""),"",Z64/Z60-1)</f>
        <v/>
      </c>
      <c r="AD64" s="26">
        <f>IF(OR(X64="",X63=""),"",X64/X63-1)</f>
        <v/>
      </c>
      <c r="AE64" s="26">
        <f>IF(OR(Y64="",Y63=""),"",Y64/Y63-1)</f>
        <v/>
      </c>
      <c r="AF64" s="26">
        <f>IF(OR(Z64="",Z63=""),"",Z64/Z63-1)</f>
        <v/>
      </c>
      <c r="AG64" s="26">
        <f>IF(Z64="","",X64/Z64)</f>
        <v/>
      </c>
      <c r="AH64" s="26">
        <f>IF(Z64="","",Y64/Z64)</f>
        <v/>
      </c>
    </row>
    <row r="65">
      <c r="A65" s="5" t="inlineStr">
        <is>
          <t>Q3FY20</t>
        </is>
      </c>
      <c r="B65" s="18">
        <f>IF(SUMIFS('Monthly NSE Equity Options'!$J:$J,'Monthly NSE Equity Options'!$C:$C,$A65)=0,"",SUMIFS('Monthly NSE Equity Options'!$J:$J,'Monthly NSE Equity Options'!$C:$C,$A65))</f>
        <v/>
      </c>
      <c r="C65" s="7">
        <f>IF(SUMIFS('Monthly BSE Equity Options'!$J:$J,'Monthly BSE Equity Options'!$C:$C,$A65)=0,"",SUMIFS('Monthly BSE Equity Options'!$J:$J,'Monthly BSE Equity Options'!$C:$C,$A65))</f>
        <v/>
      </c>
      <c r="D65" s="7">
        <f>IF(OR(B65="",C65=""),"",B65+C65)</f>
        <v/>
      </c>
      <c r="E65" s="20">
        <f>IF(OR(B65="",B61=""),"",B65/B61-1)</f>
        <v/>
      </c>
      <c r="F65" s="20">
        <f>IF(OR(C65="",C61=""),"",C65/C61-1)</f>
        <v/>
      </c>
      <c r="G65" s="20">
        <f>IF(OR(D65="",D61=""),"",D65/D61-1)</f>
        <v/>
      </c>
      <c r="H65" s="20">
        <f>IF(OR(B65="",B64=""),"",B65/B64-1)</f>
        <v/>
      </c>
      <c r="I65" s="20">
        <f>IF(OR(C65="",C64=""),"",C65/C64-1)</f>
        <v/>
      </c>
      <c r="J65" s="20">
        <f>IF(OR(D65="",D64=""),"",D65/D64-1)</f>
        <v/>
      </c>
      <c r="K65" s="20">
        <f>IF(D65="","",B65/D65)</f>
        <v/>
      </c>
      <c r="L65" s="20">
        <f>IF(D65="","",C65/D65)</f>
        <v/>
      </c>
      <c r="M65" s="21">
        <f>IF(SUMIFS('Monthly NSE Equity Options'!$K:$K,'Monthly NSE Equity Options'!$C:$C,$A65)=0,"",SUMIFS('Monthly NSE Equity Options'!$K:$K,'Monthly NSE Equity Options'!$C:$C,$A65))</f>
        <v/>
      </c>
      <c r="N65" s="8">
        <f>IF(SUMIFS('Monthly BSE Equity Options'!$K:$K,'Monthly BSE Equity Options'!$C:$C,$A65)=0,"",SUMIFS('Monthly BSE Equity Options'!$K:$K,'Monthly BSE Equity Options'!$C:$C,$A65))</f>
        <v/>
      </c>
      <c r="O65" s="8">
        <f>IF(OR(M65="",N65=""),"",M65+N65)</f>
        <v/>
      </c>
      <c r="P65" s="23">
        <f>IF(OR(M65="",M61=""),"",M65/M61-1)</f>
        <v/>
      </c>
      <c r="Q65" s="23">
        <f>IF(OR(N65="",N61=""),"",N65/N61-1)</f>
        <v/>
      </c>
      <c r="R65" s="23">
        <f>IF(OR(O65="",O61=""),"",O65/O61-1)</f>
        <v/>
      </c>
      <c r="S65" s="23">
        <f>IF(OR(M65="",M64=""),"",M65/M64-1)</f>
        <v/>
      </c>
      <c r="T65" s="23">
        <f>IF(OR(N65="",N64=""),"",N65/N64-1)</f>
        <v/>
      </c>
      <c r="U65" s="23">
        <f>IF(OR(O65="",O64=""),"",O65/O64-1)</f>
        <v/>
      </c>
      <c r="V65" s="23">
        <f>IF(O65="","",M65/O65)</f>
        <v/>
      </c>
      <c r="W65" s="23">
        <f>IF(O65="","",N65/O65)</f>
        <v/>
      </c>
      <c r="X65" s="24">
        <f>IF(SUMIFS('Monthly NSE Equity Options'!$L:$L,'Monthly NSE Equity Options'!$C:$C,$A65)=0,"",SUMIFS('Monthly NSE Equity Options'!$L:$L,'Monthly NSE Equity Options'!$C:$C,$A65))</f>
        <v/>
      </c>
      <c r="Y65" s="9">
        <f>IF(SUMIFS('Monthly BSE Equity Options'!$L:$L,'Monthly BSE Equity Options'!$C:$C,$A65)=0,"",SUMIFS('Monthly BSE Equity Options'!$L:$L,'Monthly BSE Equity Options'!$C:$C,$A65))</f>
        <v/>
      </c>
      <c r="Z65" s="9">
        <f>IF(OR(X65="",Y65=""),"",X65+Y65)</f>
        <v/>
      </c>
      <c r="AA65" s="26">
        <f>IF(OR(X65="",X61=""),"",X65/X61-1)</f>
        <v/>
      </c>
      <c r="AB65" s="26">
        <f>IF(OR(Y65="",Y61=""),"",Y65/Y61-1)</f>
        <v/>
      </c>
      <c r="AC65" s="26">
        <f>IF(OR(Z65="",Z61=""),"",Z65/Z61-1)</f>
        <v/>
      </c>
      <c r="AD65" s="26">
        <f>IF(OR(X65="",X64=""),"",X65/X64-1)</f>
        <v/>
      </c>
      <c r="AE65" s="26">
        <f>IF(OR(Y65="",Y64=""),"",Y65/Y64-1)</f>
        <v/>
      </c>
      <c r="AF65" s="26">
        <f>IF(OR(Z65="",Z64=""),"",Z65/Z64-1)</f>
        <v/>
      </c>
      <c r="AG65" s="26">
        <f>IF(Z65="","",X65/Z65)</f>
        <v/>
      </c>
      <c r="AH65" s="26">
        <f>IF(Z65="","",Y65/Z65)</f>
        <v/>
      </c>
    </row>
    <row r="66">
      <c r="A66" s="5" t="inlineStr">
        <is>
          <t>Q4FY20</t>
        </is>
      </c>
      <c r="B66" s="18">
        <f>IF(SUMIFS('Monthly NSE Equity Options'!$J:$J,'Monthly NSE Equity Options'!$C:$C,$A66)=0,"",SUMIFS('Monthly NSE Equity Options'!$J:$J,'Monthly NSE Equity Options'!$C:$C,$A66))</f>
        <v/>
      </c>
      <c r="C66" s="7">
        <f>IF(SUMIFS('Monthly BSE Equity Options'!$J:$J,'Monthly BSE Equity Options'!$C:$C,$A66)=0,"",SUMIFS('Monthly BSE Equity Options'!$J:$J,'Monthly BSE Equity Options'!$C:$C,$A66))</f>
        <v/>
      </c>
      <c r="D66" s="7">
        <f>IF(OR(B66="",C66=""),"",B66+C66)</f>
        <v/>
      </c>
      <c r="E66" s="20">
        <f>IF(OR(B66="",B62=""),"",B66/B62-1)</f>
        <v/>
      </c>
      <c r="F66" s="20">
        <f>IF(OR(C66="",C62=""),"",C66/C62-1)</f>
        <v/>
      </c>
      <c r="G66" s="20">
        <f>IF(OR(D66="",D62=""),"",D66/D62-1)</f>
        <v/>
      </c>
      <c r="H66" s="20">
        <f>IF(OR(B66="",B65=""),"",B66/B65-1)</f>
        <v/>
      </c>
      <c r="I66" s="20">
        <f>IF(OR(C66="",C65=""),"",C66/C65-1)</f>
        <v/>
      </c>
      <c r="J66" s="20">
        <f>IF(OR(D66="",D65=""),"",D66/D65-1)</f>
        <v/>
      </c>
      <c r="K66" s="20">
        <f>IF(D66="","",B66/D66)</f>
        <v/>
      </c>
      <c r="L66" s="20">
        <f>IF(D66="","",C66/D66)</f>
        <v/>
      </c>
      <c r="M66" s="21">
        <f>IF(SUMIFS('Monthly NSE Equity Options'!$K:$K,'Monthly NSE Equity Options'!$C:$C,$A66)=0,"",SUMIFS('Monthly NSE Equity Options'!$K:$K,'Monthly NSE Equity Options'!$C:$C,$A66))</f>
        <v/>
      </c>
      <c r="N66" s="8">
        <f>IF(SUMIFS('Monthly BSE Equity Options'!$K:$K,'Monthly BSE Equity Options'!$C:$C,$A66)=0,"",SUMIFS('Monthly BSE Equity Options'!$K:$K,'Monthly BSE Equity Options'!$C:$C,$A66))</f>
        <v/>
      </c>
      <c r="O66" s="8">
        <f>IF(OR(M66="",N66=""),"",M66+N66)</f>
        <v/>
      </c>
      <c r="P66" s="23">
        <f>IF(OR(M66="",M62=""),"",M66/M62-1)</f>
        <v/>
      </c>
      <c r="Q66" s="23">
        <f>IF(OR(N66="",N62=""),"",N66/N62-1)</f>
        <v/>
      </c>
      <c r="R66" s="23">
        <f>IF(OR(O66="",O62=""),"",O66/O62-1)</f>
        <v/>
      </c>
      <c r="S66" s="23">
        <f>IF(OR(M66="",M65=""),"",M66/M65-1)</f>
        <v/>
      </c>
      <c r="T66" s="23">
        <f>IF(OR(N66="",N65=""),"",N66/N65-1)</f>
        <v/>
      </c>
      <c r="U66" s="23">
        <f>IF(OR(O66="",O65=""),"",O66/O65-1)</f>
        <v/>
      </c>
      <c r="V66" s="23">
        <f>IF(O66="","",M66/O66)</f>
        <v/>
      </c>
      <c r="W66" s="23">
        <f>IF(O66="","",N66/O66)</f>
        <v/>
      </c>
      <c r="X66" s="24">
        <f>IF(SUMIFS('Monthly NSE Equity Options'!$L:$L,'Monthly NSE Equity Options'!$C:$C,$A66)=0,"",SUMIFS('Monthly NSE Equity Options'!$L:$L,'Monthly NSE Equity Options'!$C:$C,$A66))</f>
        <v/>
      </c>
      <c r="Y66" s="9">
        <f>IF(SUMIFS('Monthly BSE Equity Options'!$L:$L,'Monthly BSE Equity Options'!$C:$C,$A66)=0,"",SUMIFS('Monthly BSE Equity Options'!$L:$L,'Monthly BSE Equity Options'!$C:$C,$A66))</f>
        <v/>
      </c>
      <c r="Z66" s="9">
        <f>IF(OR(X66="",Y66=""),"",X66+Y66)</f>
        <v/>
      </c>
      <c r="AA66" s="26">
        <f>IF(OR(X66="",X62=""),"",X66/X62-1)</f>
        <v/>
      </c>
      <c r="AB66" s="26">
        <f>IF(OR(Y66="",Y62=""),"",Y66/Y62-1)</f>
        <v/>
      </c>
      <c r="AC66" s="26">
        <f>IF(OR(Z66="",Z62=""),"",Z66/Z62-1)</f>
        <v/>
      </c>
      <c r="AD66" s="26">
        <f>IF(OR(X66="",X65=""),"",X66/X65-1)</f>
        <v/>
      </c>
      <c r="AE66" s="26">
        <f>IF(OR(Y66="",Y65=""),"",Y66/Y65-1)</f>
        <v/>
      </c>
      <c r="AF66" s="26">
        <f>IF(OR(Z66="",Z65=""),"",Z66/Z65-1)</f>
        <v/>
      </c>
      <c r="AG66" s="26">
        <f>IF(Z66="","",X66/Z66)</f>
        <v/>
      </c>
      <c r="AH66" s="26">
        <f>IF(Z66="","",Y66/Z66)</f>
        <v/>
      </c>
    </row>
    <row r="67">
      <c r="A67" s="5" t="inlineStr">
        <is>
          <t>Q1FY21</t>
        </is>
      </c>
      <c r="B67" s="18">
        <f>IF(SUMIFS('Monthly NSE Equity Options'!$J:$J,'Monthly NSE Equity Options'!$C:$C,$A67)=0,"",SUMIFS('Monthly NSE Equity Options'!$J:$J,'Monthly NSE Equity Options'!$C:$C,$A67))</f>
        <v/>
      </c>
      <c r="C67" s="7">
        <f>IF(SUMIFS('Monthly BSE Equity Options'!$J:$J,'Monthly BSE Equity Options'!$C:$C,$A67)=0,"",SUMIFS('Monthly BSE Equity Options'!$J:$J,'Monthly BSE Equity Options'!$C:$C,$A67))</f>
        <v/>
      </c>
      <c r="D67" s="7">
        <f>IF(OR(B67="",C67=""),"",B67+C67)</f>
        <v/>
      </c>
      <c r="E67" s="20">
        <f>IF(OR(B67="",B63=""),"",B67/B63-1)</f>
        <v/>
      </c>
      <c r="F67" s="20">
        <f>IF(OR(C67="",C63=""),"",C67/C63-1)</f>
        <v/>
      </c>
      <c r="G67" s="20">
        <f>IF(OR(D67="",D63=""),"",D67/D63-1)</f>
        <v/>
      </c>
      <c r="H67" s="20">
        <f>IF(OR(B67="",B66=""),"",B67/B66-1)</f>
        <v/>
      </c>
      <c r="I67" s="20">
        <f>IF(OR(C67="",C66=""),"",C67/C66-1)</f>
        <v/>
      </c>
      <c r="J67" s="20">
        <f>IF(OR(D67="",D66=""),"",D67/D66-1)</f>
        <v/>
      </c>
      <c r="K67" s="20">
        <f>IF(D67="","",B67/D67)</f>
        <v/>
      </c>
      <c r="L67" s="20">
        <f>IF(D67="","",C67/D67)</f>
        <v/>
      </c>
      <c r="M67" s="21">
        <f>IF(SUMIFS('Monthly NSE Equity Options'!$K:$K,'Monthly NSE Equity Options'!$C:$C,$A67)=0,"",SUMIFS('Monthly NSE Equity Options'!$K:$K,'Monthly NSE Equity Options'!$C:$C,$A67))</f>
        <v/>
      </c>
      <c r="N67" s="8">
        <f>IF(SUMIFS('Monthly BSE Equity Options'!$K:$K,'Monthly BSE Equity Options'!$C:$C,$A67)=0,"",SUMIFS('Monthly BSE Equity Options'!$K:$K,'Monthly BSE Equity Options'!$C:$C,$A67))</f>
        <v/>
      </c>
      <c r="O67" s="8">
        <f>IF(OR(M67="",N67=""),"",M67+N67)</f>
        <v/>
      </c>
      <c r="P67" s="23">
        <f>IF(OR(M67="",M63=""),"",M67/M63-1)</f>
        <v/>
      </c>
      <c r="Q67" s="23">
        <f>IF(OR(N67="",N63=""),"",N67/N63-1)</f>
        <v/>
      </c>
      <c r="R67" s="23">
        <f>IF(OR(O67="",O63=""),"",O67/O63-1)</f>
        <v/>
      </c>
      <c r="S67" s="23">
        <f>IF(OR(M67="",M66=""),"",M67/M66-1)</f>
        <v/>
      </c>
      <c r="T67" s="23">
        <f>IF(OR(N67="",N66=""),"",N67/N66-1)</f>
        <v/>
      </c>
      <c r="U67" s="23">
        <f>IF(OR(O67="",O66=""),"",O67/O66-1)</f>
        <v/>
      </c>
      <c r="V67" s="23">
        <f>IF(O67="","",M67/O67)</f>
        <v/>
      </c>
      <c r="W67" s="23">
        <f>IF(O67="","",N67/O67)</f>
        <v/>
      </c>
      <c r="X67" s="24">
        <f>IF(SUMIFS('Monthly NSE Equity Options'!$L:$L,'Monthly NSE Equity Options'!$C:$C,$A67)=0,"",SUMIFS('Monthly NSE Equity Options'!$L:$L,'Monthly NSE Equity Options'!$C:$C,$A67))</f>
        <v/>
      </c>
      <c r="Y67" s="9">
        <f>IF(SUMIFS('Monthly BSE Equity Options'!$L:$L,'Monthly BSE Equity Options'!$C:$C,$A67)=0,"",SUMIFS('Monthly BSE Equity Options'!$L:$L,'Monthly BSE Equity Options'!$C:$C,$A67))</f>
        <v/>
      </c>
      <c r="Z67" s="9">
        <f>IF(OR(X67="",Y67=""),"",X67+Y67)</f>
        <v/>
      </c>
      <c r="AA67" s="26">
        <f>IF(OR(X67="",X63=""),"",X67/X63-1)</f>
        <v/>
      </c>
      <c r="AB67" s="26">
        <f>IF(OR(Y67="",Y63=""),"",Y67/Y63-1)</f>
        <v/>
      </c>
      <c r="AC67" s="26">
        <f>IF(OR(Z67="",Z63=""),"",Z67/Z63-1)</f>
        <v/>
      </c>
      <c r="AD67" s="26">
        <f>IF(OR(X67="",X66=""),"",X67/X66-1)</f>
        <v/>
      </c>
      <c r="AE67" s="26">
        <f>IF(OR(Y67="",Y66=""),"",Y67/Y66-1)</f>
        <v/>
      </c>
      <c r="AF67" s="26">
        <f>IF(OR(Z67="",Z66=""),"",Z67/Z66-1)</f>
        <v/>
      </c>
      <c r="AG67" s="26">
        <f>IF(Z67="","",X67/Z67)</f>
        <v/>
      </c>
      <c r="AH67" s="26">
        <f>IF(Z67="","",Y67/Z67)</f>
        <v/>
      </c>
    </row>
    <row r="68">
      <c r="A68" s="5" t="inlineStr">
        <is>
          <t>Q2FY21</t>
        </is>
      </c>
      <c r="B68" s="18">
        <f>IF(SUMIFS('Monthly NSE Equity Options'!$J:$J,'Monthly NSE Equity Options'!$C:$C,$A68)=0,"",SUMIFS('Monthly NSE Equity Options'!$J:$J,'Monthly NSE Equity Options'!$C:$C,$A68))</f>
        <v/>
      </c>
      <c r="C68" s="7">
        <f>IF(SUMIFS('Monthly BSE Equity Options'!$J:$J,'Monthly BSE Equity Options'!$C:$C,$A68)=0,"",SUMIFS('Monthly BSE Equity Options'!$J:$J,'Monthly BSE Equity Options'!$C:$C,$A68))</f>
        <v/>
      </c>
      <c r="D68" s="7">
        <f>IF(OR(B68="",C68=""),"",B68+C68)</f>
        <v/>
      </c>
      <c r="E68" s="20">
        <f>IF(OR(B68="",B64=""),"",B68/B64-1)</f>
        <v/>
      </c>
      <c r="F68" s="20">
        <f>IF(OR(C68="",C64=""),"",C68/C64-1)</f>
        <v/>
      </c>
      <c r="G68" s="20">
        <f>IF(OR(D68="",D64=""),"",D68/D64-1)</f>
        <v/>
      </c>
      <c r="H68" s="20">
        <f>IF(OR(B68="",B67=""),"",B68/B67-1)</f>
        <v/>
      </c>
      <c r="I68" s="20">
        <f>IF(OR(C68="",C67=""),"",C68/C67-1)</f>
        <v/>
      </c>
      <c r="J68" s="20">
        <f>IF(OR(D68="",D67=""),"",D68/D67-1)</f>
        <v/>
      </c>
      <c r="K68" s="20">
        <f>IF(D68="","",B68/D68)</f>
        <v/>
      </c>
      <c r="L68" s="20">
        <f>IF(D68="","",C68/D68)</f>
        <v/>
      </c>
      <c r="M68" s="21">
        <f>IF(SUMIFS('Monthly NSE Equity Options'!$K:$K,'Monthly NSE Equity Options'!$C:$C,$A68)=0,"",SUMIFS('Monthly NSE Equity Options'!$K:$K,'Monthly NSE Equity Options'!$C:$C,$A68))</f>
        <v/>
      </c>
      <c r="N68" s="8">
        <f>IF(SUMIFS('Monthly BSE Equity Options'!$K:$K,'Monthly BSE Equity Options'!$C:$C,$A68)=0,"",SUMIFS('Monthly BSE Equity Options'!$K:$K,'Monthly BSE Equity Options'!$C:$C,$A68))</f>
        <v/>
      </c>
      <c r="O68" s="8">
        <f>IF(OR(M68="",N68=""),"",M68+N68)</f>
        <v/>
      </c>
      <c r="P68" s="23">
        <f>IF(OR(M68="",M64=""),"",M68/M64-1)</f>
        <v/>
      </c>
      <c r="Q68" s="23">
        <f>IF(OR(N68="",N64=""),"",N68/N64-1)</f>
        <v/>
      </c>
      <c r="R68" s="23">
        <f>IF(OR(O68="",O64=""),"",O68/O64-1)</f>
        <v/>
      </c>
      <c r="S68" s="23">
        <f>IF(OR(M68="",M67=""),"",M68/M67-1)</f>
        <v/>
      </c>
      <c r="T68" s="23">
        <f>IF(OR(N68="",N67=""),"",N68/N67-1)</f>
        <v/>
      </c>
      <c r="U68" s="23">
        <f>IF(OR(O68="",O67=""),"",O68/O67-1)</f>
        <v/>
      </c>
      <c r="V68" s="23">
        <f>IF(O68="","",M68/O68)</f>
        <v/>
      </c>
      <c r="W68" s="23">
        <f>IF(O68="","",N68/O68)</f>
        <v/>
      </c>
      <c r="X68" s="24">
        <f>IF(SUMIFS('Monthly NSE Equity Options'!$L:$L,'Monthly NSE Equity Options'!$C:$C,$A68)=0,"",SUMIFS('Monthly NSE Equity Options'!$L:$L,'Monthly NSE Equity Options'!$C:$C,$A68))</f>
        <v/>
      </c>
      <c r="Y68" s="9">
        <f>IF(SUMIFS('Monthly BSE Equity Options'!$L:$L,'Monthly BSE Equity Options'!$C:$C,$A68)=0,"",SUMIFS('Monthly BSE Equity Options'!$L:$L,'Monthly BSE Equity Options'!$C:$C,$A68))</f>
        <v/>
      </c>
      <c r="Z68" s="9">
        <f>IF(OR(X68="",Y68=""),"",X68+Y68)</f>
        <v/>
      </c>
      <c r="AA68" s="26">
        <f>IF(OR(X68="",X64=""),"",X68/X64-1)</f>
        <v/>
      </c>
      <c r="AB68" s="26">
        <f>IF(OR(Y68="",Y64=""),"",Y68/Y64-1)</f>
        <v/>
      </c>
      <c r="AC68" s="26">
        <f>IF(OR(Z68="",Z64=""),"",Z68/Z64-1)</f>
        <v/>
      </c>
      <c r="AD68" s="26">
        <f>IF(OR(X68="",X67=""),"",X68/X67-1)</f>
        <v/>
      </c>
      <c r="AE68" s="26">
        <f>IF(OR(Y68="",Y67=""),"",Y68/Y67-1)</f>
        <v/>
      </c>
      <c r="AF68" s="26">
        <f>IF(OR(Z68="",Z67=""),"",Z68/Z67-1)</f>
        <v/>
      </c>
      <c r="AG68" s="26">
        <f>IF(Z68="","",X68/Z68)</f>
        <v/>
      </c>
      <c r="AH68" s="26">
        <f>IF(Z68="","",Y68/Z68)</f>
        <v/>
      </c>
    </row>
    <row r="69">
      <c r="A69" s="5" t="inlineStr">
        <is>
          <t>Q3FY21</t>
        </is>
      </c>
      <c r="B69" s="18">
        <f>IF(SUMIFS('Monthly NSE Equity Options'!$J:$J,'Monthly NSE Equity Options'!$C:$C,$A69)=0,"",SUMIFS('Monthly NSE Equity Options'!$J:$J,'Monthly NSE Equity Options'!$C:$C,$A69))</f>
        <v/>
      </c>
      <c r="C69" s="7">
        <f>IF(SUMIFS('Monthly BSE Equity Options'!$J:$J,'Monthly BSE Equity Options'!$C:$C,$A69)=0,"",SUMIFS('Monthly BSE Equity Options'!$J:$J,'Monthly BSE Equity Options'!$C:$C,$A69))</f>
        <v/>
      </c>
      <c r="D69" s="7">
        <f>IF(OR(B69="",C69=""),"",B69+C69)</f>
        <v/>
      </c>
      <c r="E69" s="20">
        <f>IF(OR(B69="",B65=""),"",B69/B65-1)</f>
        <v/>
      </c>
      <c r="F69" s="20">
        <f>IF(OR(C69="",C65=""),"",C69/C65-1)</f>
        <v/>
      </c>
      <c r="G69" s="20">
        <f>IF(OR(D69="",D65=""),"",D69/D65-1)</f>
        <v/>
      </c>
      <c r="H69" s="20">
        <f>IF(OR(B69="",B68=""),"",B69/B68-1)</f>
        <v/>
      </c>
      <c r="I69" s="20">
        <f>IF(OR(C69="",C68=""),"",C69/C68-1)</f>
        <v/>
      </c>
      <c r="J69" s="20">
        <f>IF(OR(D69="",D68=""),"",D69/D68-1)</f>
        <v/>
      </c>
      <c r="K69" s="20">
        <f>IF(D69="","",B69/D69)</f>
        <v/>
      </c>
      <c r="L69" s="20">
        <f>IF(D69="","",C69/D69)</f>
        <v/>
      </c>
      <c r="M69" s="21">
        <f>IF(SUMIFS('Monthly NSE Equity Options'!$K:$K,'Monthly NSE Equity Options'!$C:$C,$A69)=0,"",SUMIFS('Monthly NSE Equity Options'!$K:$K,'Monthly NSE Equity Options'!$C:$C,$A69))</f>
        <v/>
      </c>
      <c r="N69" s="8">
        <f>IF(SUMIFS('Monthly BSE Equity Options'!$K:$K,'Monthly BSE Equity Options'!$C:$C,$A69)=0,"",SUMIFS('Monthly BSE Equity Options'!$K:$K,'Monthly BSE Equity Options'!$C:$C,$A69))</f>
        <v/>
      </c>
      <c r="O69" s="8">
        <f>IF(OR(M69="",N69=""),"",M69+N69)</f>
        <v/>
      </c>
      <c r="P69" s="23">
        <f>IF(OR(M69="",M65=""),"",M69/M65-1)</f>
        <v/>
      </c>
      <c r="Q69" s="23">
        <f>IF(OR(N69="",N65=""),"",N69/N65-1)</f>
        <v/>
      </c>
      <c r="R69" s="23">
        <f>IF(OR(O69="",O65=""),"",O69/O65-1)</f>
        <v/>
      </c>
      <c r="S69" s="23">
        <f>IF(OR(M69="",M68=""),"",M69/M68-1)</f>
        <v/>
      </c>
      <c r="T69" s="23">
        <f>IF(OR(N69="",N68=""),"",N69/N68-1)</f>
        <v/>
      </c>
      <c r="U69" s="23">
        <f>IF(OR(O69="",O68=""),"",O69/O68-1)</f>
        <v/>
      </c>
      <c r="V69" s="23">
        <f>IF(O69="","",M69/O69)</f>
        <v/>
      </c>
      <c r="W69" s="23">
        <f>IF(O69="","",N69/O69)</f>
        <v/>
      </c>
      <c r="X69" s="24">
        <f>IF(SUMIFS('Monthly NSE Equity Options'!$L:$L,'Monthly NSE Equity Options'!$C:$C,$A69)=0,"",SUMIFS('Monthly NSE Equity Options'!$L:$L,'Monthly NSE Equity Options'!$C:$C,$A69))</f>
        <v/>
      </c>
      <c r="Y69" s="9">
        <f>IF(SUMIFS('Monthly BSE Equity Options'!$L:$L,'Monthly BSE Equity Options'!$C:$C,$A69)=0,"",SUMIFS('Monthly BSE Equity Options'!$L:$L,'Monthly BSE Equity Options'!$C:$C,$A69))</f>
        <v/>
      </c>
      <c r="Z69" s="9">
        <f>IF(OR(X69="",Y69=""),"",X69+Y69)</f>
        <v/>
      </c>
      <c r="AA69" s="26">
        <f>IF(OR(X69="",X65=""),"",X69/X65-1)</f>
        <v/>
      </c>
      <c r="AB69" s="26">
        <f>IF(OR(Y69="",Y65=""),"",Y69/Y65-1)</f>
        <v/>
      </c>
      <c r="AC69" s="26">
        <f>IF(OR(Z69="",Z65=""),"",Z69/Z65-1)</f>
        <v/>
      </c>
      <c r="AD69" s="26">
        <f>IF(OR(X69="",X68=""),"",X69/X68-1)</f>
        <v/>
      </c>
      <c r="AE69" s="26">
        <f>IF(OR(Y69="",Y68=""),"",Y69/Y68-1)</f>
        <v/>
      </c>
      <c r="AF69" s="26">
        <f>IF(OR(Z69="",Z68=""),"",Z69/Z68-1)</f>
        <v/>
      </c>
      <c r="AG69" s="26">
        <f>IF(Z69="","",X69/Z69)</f>
        <v/>
      </c>
      <c r="AH69" s="26">
        <f>IF(Z69="","",Y69/Z69)</f>
        <v/>
      </c>
    </row>
    <row r="70">
      <c r="A70" s="5" t="inlineStr">
        <is>
          <t>Q4FY21</t>
        </is>
      </c>
      <c r="B70" s="18">
        <f>IF(SUMIFS('Monthly NSE Equity Options'!$J:$J,'Monthly NSE Equity Options'!$C:$C,$A70)=0,"",SUMIFS('Monthly NSE Equity Options'!$J:$J,'Monthly NSE Equity Options'!$C:$C,$A70))</f>
        <v/>
      </c>
      <c r="C70" s="7">
        <f>IF(SUMIFS('Monthly BSE Equity Options'!$J:$J,'Monthly BSE Equity Options'!$C:$C,$A70)=0,"",SUMIFS('Monthly BSE Equity Options'!$J:$J,'Monthly BSE Equity Options'!$C:$C,$A70))</f>
        <v/>
      </c>
      <c r="D70" s="7">
        <f>IF(OR(B70="",C70=""),"",B70+C70)</f>
        <v/>
      </c>
      <c r="E70" s="20">
        <f>IF(OR(B70="",B66=""),"",B70/B66-1)</f>
        <v/>
      </c>
      <c r="F70" s="20">
        <f>IF(OR(C70="",C66=""),"",C70/C66-1)</f>
        <v/>
      </c>
      <c r="G70" s="20">
        <f>IF(OR(D70="",D66=""),"",D70/D66-1)</f>
        <v/>
      </c>
      <c r="H70" s="20">
        <f>IF(OR(B70="",B69=""),"",B70/B69-1)</f>
        <v/>
      </c>
      <c r="I70" s="20">
        <f>IF(OR(C70="",C69=""),"",C70/C69-1)</f>
        <v/>
      </c>
      <c r="J70" s="20">
        <f>IF(OR(D70="",D69=""),"",D70/D69-1)</f>
        <v/>
      </c>
      <c r="K70" s="20">
        <f>IF(D70="","",B70/D70)</f>
        <v/>
      </c>
      <c r="L70" s="20">
        <f>IF(D70="","",C70/D70)</f>
        <v/>
      </c>
      <c r="M70" s="21">
        <f>IF(SUMIFS('Monthly NSE Equity Options'!$K:$K,'Monthly NSE Equity Options'!$C:$C,$A70)=0,"",SUMIFS('Monthly NSE Equity Options'!$K:$K,'Monthly NSE Equity Options'!$C:$C,$A70))</f>
        <v/>
      </c>
      <c r="N70" s="8">
        <f>IF(SUMIFS('Monthly BSE Equity Options'!$K:$K,'Monthly BSE Equity Options'!$C:$C,$A70)=0,"",SUMIFS('Monthly BSE Equity Options'!$K:$K,'Monthly BSE Equity Options'!$C:$C,$A70))</f>
        <v/>
      </c>
      <c r="O70" s="8">
        <f>IF(OR(M70="",N70=""),"",M70+N70)</f>
        <v/>
      </c>
      <c r="P70" s="23">
        <f>IF(OR(M70="",M66=""),"",M70/M66-1)</f>
        <v/>
      </c>
      <c r="Q70" s="23">
        <f>IF(OR(N70="",N66=""),"",N70/N66-1)</f>
        <v/>
      </c>
      <c r="R70" s="23">
        <f>IF(OR(O70="",O66=""),"",O70/O66-1)</f>
        <v/>
      </c>
      <c r="S70" s="23">
        <f>IF(OR(M70="",M69=""),"",M70/M69-1)</f>
        <v/>
      </c>
      <c r="T70" s="23">
        <f>IF(OR(N70="",N69=""),"",N70/N69-1)</f>
        <v/>
      </c>
      <c r="U70" s="23">
        <f>IF(OR(O70="",O69=""),"",O70/O69-1)</f>
        <v/>
      </c>
      <c r="V70" s="23">
        <f>IF(O70="","",M70/O70)</f>
        <v/>
      </c>
      <c r="W70" s="23">
        <f>IF(O70="","",N70/O70)</f>
        <v/>
      </c>
      <c r="X70" s="24">
        <f>IF(SUMIFS('Monthly NSE Equity Options'!$L:$L,'Monthly NSE Equity Options'!$C:$C,$A70)=0,"",SUMIFS('Monthly NSE Equity Options'!$L:$L,'Monthly NSE Equity Options'!$C:$C,$A70))</f>
        <v/>
      </c>
      <c r="Y70" s="9">
        <f>IF(SUMIFS('Monthly BSE Equity Options'!$L:$L,'Monthly BSE Equity Options'!$C:$C,$A70)=0,"",SUMIFS('Monthly BSE Equity Options'!$L:$L,'Monthly BSE Equity Options'!$C:$C,$A70))</f>
        <v/>
      </c>
      <c r="Z70" s="9">
        <f>IF(OR(X70="",Y70=""),"",X70+Y70)</f>
        <v/>
      </c>
      <c r="AA70" s="26">
        <f>IF(OR(X70="",X66=""),"",X70/X66-1)</f>
        <v/>
      </c>
      <c r="AB70" s="26">
        <f>IF(OR(Y70="",Y66=""),"",Y70/Y66-1)</f>
        <v/>
      </c>
      <c r="AC70" s="26">
        <f>IF(OR(Z70="",Z66=""),"",Z70/Z66-1)</f>
        <v/>
      </c>
      <c r="AD70" s="26">
        <f>IF(OR(X70="",X69=""),"",X70/X69-1)</f>
        <v/>
      </c>
      <c r="AE70" s="26">
        <f>IF(OR(Y70="",Y69=""),"",Y70/Y69-1)</f>
        <v/>
      </c>
      <c r="AF70" s="26">
        <f>IF(OR(Z70="",Z69=""),"",Z70/Z69-1)</f>
        <v/>
      </c>
      <c r="AG70" s="26">
        <f>IF(Z70="","",X70/Z70)</f>
        <v/>
      </c>
      <c r="AH70" s="26">
        <f>IF(Z70="","",Y70/Z70)</f>
        <v/>
      </c>
    </row>
    <row r="71">
      <c r="A71" s="5" t="inlineStr">
        <is>
          <t>Q1FY22</t>
        </is>
      </c>
      <c r="B71" s="18">
        <f>IF(SUMIFS('Monthly NSE Equity Options'!$J:$J,'Monthly NSE Equity Options'!$C:$C,$A71)=0,"",SUMIFS('Monthly NSE Equity Options'!$J:$J,'Monthly NSE Equity Options'!$C:$C,$A71))</f>
        <v/>
      </c>
      <c r="C71" s="7">
        <f>IF(SUMIFS('Monthly BSE Equity Options'!$J:$J,'Monthly BSE Equity Options'!$C:$C,$A71)=0,"",SUMIFS('Monthly BSE Equity Options'!$J:$J,'Monthly BSE Equity Options'!$C:$C,$A71))</f>
        <v/>
      </c>
      <c r="D71" s="7">
        <f>IF(OR(B71="",C71=""),"",B71+C71)</f>
        <v/>
      </c>
      <c r="E71" s="20">
        <f>IF(OR(B71="",B67=""),"",B71/B67-1)</f>
        <v/>
      </c>
      <c r="F71" s="20">
        <f>IF(OR(C71="",C67=""),"",C71/C67-1)</f>
        <v/>
      </c>
      <c r="G71" s="20">
        <f>IF(OR(D71="",D67=""),"",D71/D67-1)</f>
        <v/>
      </c>
      <c r="H71" s="20">
        <f>IF(OR(B71="",B70=""),"",B71/B70-1)</f>
        <v/>
      </c>
      <c r="I71" s="20">
        <f>IF(OR(C71="",C70=""),"",C71/C70-1)</f>
        <v/>
      </c>
      <c r="J71" s="20">
        <f>IF(OR(D71="",D70=""),"",D71/D70-1)</f>
        <v/>
      </c>
      <c r="K71" s="20">
        <f>IF(D71="","",B71/D71)</f>
        <v/>
      </c>
      <c r="L71" s="20">
        <f>IF(D71="","",C71/D71)</f>
        <v/>
      </c>
      <c r="M71" s="21">
        <f>IF(SUMIFS('Monthly NSE Equity Options'!$K:$K,'Monthly NSE Equity Options'!$C:$C,$A71)=0,"",SUMIFS('Monthly NSE Equity Options'!$K:$K,'Monthly NSE Equity Options'!$C:$C,$A71))</f>
        <v/>
      </c>
      <c r="N71" s="8">
        <f>IF(SUMIFS('Monthly BSE Equity Options'!$K:$K,'Monthly BSE Equity Options'!$C:$C,$A71)=0,"",SUMIFS('Monthly BSE Equity Options'!$K:$K,'Monthly BSE Equity Options'!$C:$C,$A71))</f>
        <v/>
      </c>
      <c r="O71" s="8">
        <f>IF(OR(M71="",N71=""),"",M71+N71)</f>
        <v/>
      </c>
      <c r="P71" s="23">
        <f>IF(OR(M71="",M67=""),"",M71/M67-1)</f>
        <v/>
      </c>
      <c r="Q71" s="23">
        <f>IF(OR(N71="",N67=""),"",N71/N67-1)</f>
        <v/>
      </c>
      <c r="R71" s="23">
        <f>IF(OR(O71="",O67=""),"",O71/O67-1)</f>
        <v/>
      </c>
      <c r="S71" s="23">
        <f>IF(OR(M71="",M70=""),"",M71/M70-1)</f>
        <v/>
      </c>
      <c r="T71" s="23">
        <f>IF(OR(N71="",N70=""),"",N71/N70-1)</f>
        <v/>
      </c>
      <c r="U71" s="23">
        <f>IF(OR(O71="",O70=""),"",O71/O70-1)</f>
        <v/>
      </c>
      <c r="V71" s="23">
        <f>IF(O71="","",M71/O71)</f>
        <v/>
      </c>
      <c r="W71" s="23">
        <f>IF(O71="","",N71/O71)</f>
        <v/>
      </c>
      <c r="X71" s="24">
        <f>IF(SUMIFS('Monthly NSE Equity Options'!$L:$L,'Monthly NSE Equity Options'!$C:$C,$A71)=0,"",SUMIFS('Monthly NSE Equity Options'!$L:$L,'Monthly NSE Equity Options'!$C:$C,$A71))</f>
        <v/>
      </c>
      <c r="Y71" s="9">
        <f>IF(SUMIFS('Monthly BSE Equity Options'!$L:$L,'Monthly BSE Equity Options'!$C:$C,$A71)=0,"",SUMIFS('Monthly BSE Equity Options'!$L:$L,'Monthly BSE Equity Options'!$C:$C,$A71))</f>
        <v/>
      </c>
      <c r="Z71" s="9">
        <f>IF(OR(X71="",Y71=""),"",X71+Y71)</f>
        <v/>
      </c>
      <c r="AA71" s="26">
        <f>IF(OR(X71="",X67=""),"",X71/X67-1)</f>
        <v/>
      </c>
      <c r="AB71" s="26">
        <f>IF(OR(Y71="",Y67=""),"",Y71/Y67-1)</f>
        <v/>
      </c>
      <c r="AC71" s="26">
        <f>IF(OR(Z71="",Z67=""),"",Z71/Z67-1)</f>
        <v/>
      </c>
      <c r="AD71" s="26">
        <f>IF(OR(X71="",X70=""),"",X71/X70-1)</f>
        <v/>
      </c>
      <c r="AE71" s="26">
        <f>IF(OR(Y71="",Y70=""),"",Y71/Y70-1)</f>
        <v/>
      </c>
      <c r="AF71" s="26">
        <f>IF(OR(Z71="",Z70=""),"",Z71/Z70-1)</f>
        <v/>
      </c>
      <c r="AG71" s="26">
        <f>IF(Z71="","",X71/Z71)</f>
        <v/>
      </c>
      <c r="AH71" s="26">
        <f>IF(Z71="","",Y71/Z71)</f>
        <v/>
      </c>
    </row>
    <row r="72">
      <c r="A72" s="5" t="inlineStr">
        <is>
          <t>Q2FY22</t>
        </is>
      </c>
      <c r="B72" s="18">
        <f>IF(SUMIFS('Monthly NSE Equity Options'!$J:$J,'Monthly NSE Equity Options'!$C:$C,$A72)=0,"",SUMIFS('Monthly NSE Equity Options'!$J:$J,'Monthly NSE Equity Options'!$C:$C,$A72))</f>
        <v/>
      </c>
      <c r="C72" s="7">
        <f>IF(SUMIFS('Monthly BSE Equity Options'!$J:$J,'Monthly BSE Equity Options'!$C:$C,$A72)=0,"",SUMIFS('Monthly BSE Equity Options'!$J:$J,'Monthly BSE Equity Options'!$C:$C,$A72))</f>
        <v/>
      </c>
      <c r="D72" s="7">
        <f>IF(OR(B72="",C72=""),"",B72+C72)</f>
        <v/>
      </c>
      <c r="E72" s="20">
        <f>IF(OR(B72="",B68=""),"",B72/B68-1)</f>
        <v/>
      </c>
      <c r="F72" s="20">
        <f>IF(OR(C72="",C68=""),"",C72/C68-1)</f>
        <v/>
      </c>
      <c r="G72" s="20">
        <f>IF(OR(D72="",D68=""),"",D72/D68-1)</f>
        <v/>
      </c>
      <c r="H72" s="20">
        <f>IF(OR(B72="",B71=""),"",B72/B71-1)</f>
        <v/>
      </c>
      <c r="I72" s="20">
        <f>IF(OR(C72="",C71=""),"",C72/C71-1)</f>
        <v/>
      </c>
      <c r="J72" s="20">
        <f>IF(OR(D72="",D71=""),"",D72/D71-1)</f>
        <v/>
      </c>
      <c r="K72" s="20">
        <f>IF(D72="","",B72/D72)</f>
        <v/>
      </c>
      <c r="L72" s="20">
        <f>IF(D72="","",C72/D72)</f>
        <v/>
      </c>
      <c r="M72" s="21">
        <f>IF(SUMIFS('Monthly NSE Equity Options'!$K:$K,'Monthly NSE Equity Options'!$C:$C,$A72)=0,"",SUMIFS('Monthly NSE Equity Options'!$K:$K,'Monthly NSE Equity Options'!$C:$C,$A72))</f>
        <v/>
      </c>
      <c r="N72" s="8">
        <f>IF(SUMIFS('Monthly BSE Equity Options'!$K:$K,'Monthly BSE Equity Options'!$C:$C,$A72)=0,"",SUMIFS('Monthly BSE Equity Options'!$K:$K,'Monthly BSE Equity Options'!$C:$C,$A72))</f>
        <v/>
      </c>
      <c r="O72" s="8">
        <f>IF(OR(M72="",N72=""),"",M72+N72)</f>
        <v/>
      </c>
      <c r="P72" s="23">
        <f>IF(OR(M72="",M68=""),"",M72/M68-1)</f>
        <v/>
      </c>
      <c r="Q72" s="23">
        <f>IF(OR(N72="",N68=""),"",N72/N68-1)</f>
        <v/>
      </c>
      <c r="R72" s="23">
        <f>IF(OR(O72="",O68=""),"",O72/O68-1)</f>
        <v/>
      </c>
      <c r="S72" s="23">
        <f>IF(OR(M72="",M71=""),"",M72/M71-1)</f>
        <v/>
      </c>
      <c r="T72" s="23">
        <f>IF(OR(N72="",N71=""),"",N72/N71-1)</f>
        <v/>
      </c>
      <c r="U72" s="23">
        <f>IF(OR(O72="",O71=""),"",O72/O71-1)</f>
        <v/>
      </c>
      <c r="V72" s="23">
        <f>IF(O72="","",M72/O72)</f>
        <v/>
      </c>
      <c r="W72" s="23">
        <f>IF(O72="","",N72/O72)</f>
        <v/>
      </c>
      <c r="X72" s="24">
        <f>IF(SUMIFS('Monthly NSE Equity Options'!$L:$L,'Monthly NSE Equity Options'!$C:$C,$A72)=0,"",SUMIFS('Monthly NSE Equity Options'!$L:$L,'Monthly NSE Equity Options'!$C:$C,$A72))</f>
        <v/>
      </c>
      <c r="Y72" s="9">
        <f>IF(SUMIFS('Monthly BSE Equity Options'!$L:$L,'Monthly BSE Equity Options'!$C:$C,$A72)=0,"",SUMIFS('Monthly BSE Equity Options'!$L:$L,'Monthly BSE Equity Options'!$C:$C,$A72))</f>
        <v/>
      </c>
      <c r="Z72" s="9">
        <f>IF(OR(X72="",Y72=""),"",X72+Y72)</f>
        <v/>
      </c>
      <c r="AA72" s="26">
        <f>IF(OR(X72="",X68=""),"",X72/X68-1)</f>
        <v/>
      </c>
      <c r="AB72" s="26">
        <f>IF(OR(Y72="",Y68=""),"",Y72/Y68-1)</f>
        <v/>
      </c>
      <c r="AC72" s="26">
        <f>IF(OR(Z72="",Z68=""),"",Z72/Z68-1)</f>
        <v/>
      </c>
      <c r="AD72" s="26">
        <f>IF(OR(X72="",X71=""),"",X72/X71-1)</f>
        <v/>
      </c>
      <c r="AE72" s="26">
        <f>IF(OR(Y72="",Y71=""),"",Y72/Y71-1)</f>
        <v/>
      </c>
      <c r="AF72" s="26">
        <f>IF(OR(Z72="",Z71=""),"",Z72/Z71-1)</f>
        <v/>
      </c>
      <c r="AG72" s="26">
        <f>IF(Z72="","",X72/Z72)</f>
        <v/>
      </c>
      <c r="AH72" s="26">
        <f>IF(Z72="","",Y72/Z72)</f>
        <v/>
      </c>
    </row>
    <row r="73">
      <c r="A73" s="5" t="inlineStr">
        <is>
          <t>Q3FY22</t>
        </is>
      </c>
      <c r="B73" s="18">
        <f>IF(SUMIFS('Monthly NSE Equity Options'!$J:$J,'Monthly NSE Equity Options'!$C:$C,$A73)=0,"",SUMIFS('Monthly NSE Equity Options'!$J:$J,'Monthly NSE Equity Options'!$C:$C,$A73))</f>
        <v/>
      </c>
      <c r="C73" s="7">
        <f>IF(SUMIFS('Monthly BSE Equity Options'!$J:$J,'Monthly BSE Equity Options'!$C:$C,$A73)=0,"",SUMIFS('Monthly BSE Equity Options'!$J:$J,'Monthly BSE Equity Options'!$C:$C,$A73))</f>
        <v/>
      </c>
      <c r="D73" s="7">
        <f>IF(OR(B73="",C73=""),"",B73+C73)</f>
        <v/>
      </c>
      <c r="E73" s="20">
        <f>IF(OR(B73="",B69=""),"",B73/B69-1)</f>
        <v/>
      </c>
      <c r="F73" s="20">
        <f>IF(OR(C73="",C69=""),"",C73/C69-1)</f>
        <v/>
      </c>
      <c r="G73" s="20">
        <f>IF(OR(D73="",D69=""),"",D73/D69-1)</f>
        <v/>
      </c>
      <c r="H73" s="20">
        <f>IF(OR(B73="",B72=""),"",B73/B72-1)</f>
        <v/>
      </c>
      <c r="I73" s="20">
        <f>IF(OR(C73="",C72=""),"",C73/C72-1)</f>
        <v/>
      </c>
      <c r="J73" s="20">
        <f>IF(OR(D73="",D72=""),"",D73/D72-1)</f>
        <v/>
      </c>
      <c r="K73" s="20">
        <f>IF(D73="","",B73/D73)</f>
        <v/>
      </c>
      <c r="L73" s="20">
        <f>IF(D73="","",C73/D73)</f>
        <v/>
      </c>
      <c r="M73" s="21">
        <f>IF(SUMIFS('Monthly NSE Equity Options'!$K:$K,'Monthly NSE Equity Options'!$C:$C,$A73)=0,"",SUMIFS('Monthly NSE Equity Options'!$K:$K,'Monthly NSE Equity Options'!$C:$C,$A73))</f>
        <v/>
      </c>
      <c r="N73" s="8">
        <f>IF(SUMIFS('Monthly BSE Equity Options'!$K:$K,'Monthly BSE Equity Options'!$C:$C,$A73)=0,"",SUMIFS('Monthly BSE Equity Options'!$K:$K,'Monthly BSE Equity Options'!$C:$C,$A73))</f>
        <v/>
      </c>
      <c r="O73" s="8">
        <f>IF(OR(M73="",N73=""),"",M73+N73)</f>
        <v/>
      </c>
      <c r="P73" s="23">
        <f>IF(OR(M73="",M69=""),"",M73/M69-1)</f>
        <v/>
      </c>
      <c r="Q73" s="23">
        <f>IF(OR(N73="",N69=""),"",N73/N69-1)</f>
        <v/>
      </c>
      <c r="R73" s="23">
        <f>IF(OR(O73="",O69=""),"",O73/O69-1)</f>
        <v/>
      </c>
      <c r="S73" s="23">
        <f>IF(OR(M73="",M72=""),"",M73/M72-1)</f>
        <v/>
      </c>
      <c r="T73" s="23">
        <f>IF(OR(N73="",N72=""),"",N73/N72-1)</f>
        <v/>
      </c>
      <c r="U73" s="23">
        <f>IF(OR(O73="",O72=""),"",O73/O72-1)</f>
        <v/>
      </c>
      <c r="V73" s="23">
        <f>IF(O73="","",M73/O73)</f>
        <v/>
      </c>
      <c r="W73" s="23">
        <f>IF(O73="","",N73/O73)</f>
        <v/>
      </c>
      <c r="X73" s="24">
        <f>IF(SUMIFS('Monthly NSE Equity Options'!$L:$L,'Monthly NSE Equity Options'!$C:$C,$A73)=0,"",SUMIFS('Monthly NSE Equity Options'!$L:$L,'Monthly NSE Equity Options'!$C:$C,$A73))</f>
        <v/>
      </c>
      <c r="Y73" s="9">
        <f>IF(SUMIFS('Monthly BSE Equity Options'!$L:$L,'Monthly BSE Equity Options'!$C:$C,$A73)=0,"",SUMIFS('Monthly BSE Equity Options'!$L:$L,'Monthly BSE Equity Options'!$C:$C,$A73))</f>
        <v/>
      </c>
      <c r="Z73" s="9">
        <f>IF(OR(X73="",Y73=""),"",X73+Y73)</f>
        <v/>
      </c>
      <c r="AA73" s="26">
        <f>IF(OR(X73="",X69=""),"",X73/X69-1)</f>
        <v/>
      </c>
      <c r="AB73" s="26">
        <f>IF(OR(Y73="",Y69=""),"",Y73/Y69-1)</f>
        <v/>
      </c>
      <c r="AC73" s="26">
        <f>IF(OR(Z73="",Z69=""),"",Z73/Z69-1)</f>
        <v/>
      </c>
      <c r="AD73" s="26">
        <f>IF(OR(X73="",X72=""),"",X73/X72-1)</f>
        <v/>
      </c>
      <c r="AE73" s="26">
        <f>IF(OR(Y73="",Y72=""),"",Y73/Y72-1)</f>
        <v/>
      </c>
      <c r="AF73" s="26">
        <f>IF(OR(Z73="",Z72=""),"",Z73/Z72-1)</f>
        <v/>
      </c>
      <c r="AG73" s="26">
        <f>IF(Z73="","",X73/Z73)</f>
        <v/>
      </c>
      <c r="AH73" s="26">
        <f>IF(Z73="","",Y73/Z73)</f>
        <v/>
      </c>
    </row>
    <row r="74">
      <c r="A74" s="5" t="inlineStr">
        <is>
          <t>Q4FY22</t>
        </is>
      </c>
      <c r="B74" s="18">
        <f>IF(SUMIFS('Monthly NSE Equity Options'!$J:$J,'Monthly NSE Equity Options'!$C:$C,$A74)=0,"",SUMIFS('Monthly NSE Equity Options'!$J:$J,'Monthly NSE Equity Options'!$C:$C,$A74))</f>
        <v/>
      </c>
      <c r="C74" s="7">
        <f>IF(SUMIFS('Monthly BSE Equity Options'!$J:$J,'Monthly BSE Equity Options'!$C:$C,$A74)=0,"",SUMIFS('Monthly BSE Equity Options'!$J:$J,'Monthly BSE Equity Options'!$C:$C,$A74))</f>
        <v/>
      </c>
      <c r="D74" s="7">
        <f>IF(OR(B74="",C74=""),"",B74+C74)</f>
        <v/>
      </c>
      <c r="E74" s="20">
        <f>IF(OR(B74="",B70=""),"",B74/B70-1)</f>
        <v/>
      </c>
      <c r="F74" s="20">
        <f>IF(OR(C74="",C70=""),"",C74/C70-1)</f>
        <v/>
      </c>
      <c r="G74" s="20">
        <f>IF(OR(D74="",D70=""),"",D74/D70-1)</f>
        <v/>
      </c>
      <c r="H74" s="20">
        <f>IF(OR(B74="",B73=""),"",B74/B73-1)</f>
        <v/>
      </c>
      <c r="I74" s="20">
        <f>IF(OR(C74="",C73=""),"",C74/C73-1)</f>
        <v/>
      </c>
      <c r="J74" s="20">
        <f>IF(OR(D74="",D73=""),"",D74/D73-1)</f>
        <v/>
      </c>
      <c r="K74" s="20">
        <f>IF(D74="","",B74/D74)</f>
        <v/>
      </c>
      <c r="L74" s="20">
        <f>IF(D74="","",C74/D74)</f>
        <v/>
      </c>
      <c r="M74" s="21">
        <f>IF(SUMIFS('Monthly NSE Equity Options'!$K:$K,'Monthly NSE Equity Options'!$C:$C,$A74)=0,"",SUMIFS('Monthly NSE Equity Options'!$K:$K,'Monthly NSE Equity Options'!$C:$C,$A74))</f>
        <v/>
      </c>
      <c r="N74" s="8">
        <f>IF(SUMIFS('Monthly BSE Equity Options'!$K:$K,'Monthly BSE Equity Options'!$C:$C,$A74)=0,"",SUMIFS('Monthly BSE Equity Options'!$K:$K,'Monthly BSE Equity Options'!$C:$C,$A74))</f>
        <v/>
      </c>
      <c r="O74" s="8">
        <f>IF(OR(M74="",N74=""),"",M74+N74)</f>
        <v/>
      </c>
      <c r="P74" s="23">
        <f>IF(OR(M74="",M70=""),"",M74/M70-1)</f>
        <v/>
      </c>
      <c r="Q74" s="23">
        <f>IF(OR(N74="",N70=""),"",N74/N70-1)</f>
        <v/>
      </c>
      <c r="R74" s="23">
        <f>IF(OR(O74="",O70=""),"",O74/O70-1)</f>
        <v/>
      </c>
      <c r="S74" s="23">
        <f>IF(OR(M74="",M73=""),"",M74/M73-1)</f>
        <v/>
      </c>
      <c r="T74" s="23">
        <f>IF(OR(N74="",N73=""),"",N74/N73-1)</f>
        <v/>
      </c>
      <c r="U74" s="23">
        <f>IF(OR(O74="",O73=""),"",O74/O73-1)</f>
        <v/>
      </c>
      <c r="V74" s="23">
        <f>IF(O74="","",M74/O74)</f>
        <v/>
      </c>
      <c r="W74" s="23">
        <f>IF(O74="","",N74/O74)</f>
        <v/>
      </c>
      <c r="X74" s="24">
        <f>IF(SUMIFS('Monthly NSE Equity Options'!$L:$L,'Monthly NSE Equity Options'!$C:$C,$A74)=0,"",SUMIFS('Monthly NSE Equity Options'!$L:$L,'Monthly NSE Equity Options'!$C:$C,$A74))</f>
        <v/>
      </c>
      <c r="Y74" s="9">
        <f>IF(SUMIFS('Monthly BSE Equity Options'!$L:$L,'Monthly BSE Equity Options'!$C:$C,$A74)=0,"",SUMIFS('Monthly BSE Equity Options'!$L:$L,'Monthly BSE Equity Options'!$C:$C,$A74))</f>
        <v/>
      </c>
      <c r="Z74" s="9">
        <f>IF(OR(X74="",Y74=""),"",X74+Y74)</f>
        <v/>
      </c>
      <c r="AA74" s="26">
        <f>IF(OR(X74="",X70=""),"",X74/X70-1)</f>
        <v/>
      </c>
      <c r="AB74" s="26">
        <f>IF(OR(Y74="",Y70=""),"",Y74/Y70-1)</f>
        <v/>
      </c>
      <c r="AC74" s="26">
        <f>IF(OR(Z74="",Z70=""),"",Z74/Z70-1)</f>
        <v/>
      </c>
      <c r="AD74" s="26">
        <f>IF(OR(X74="",X73=""),"",X74/X73-1)</f>
        <v/>
      </c>
      <c r="AE74" s="26">
        <f>IF(OR(Y74="",Y73=""),"",Y74/Y73-1)</f>
        <v/>
      </c>
      <c r="AF74" s="26">
        <f>IF(OR(Z74="",Z73=""),"",Z74/Z73-1)</f>
        <v/>
      </c>
      <c r="AG74" s="26">
        <f>IF(Z74="","",X74/Z74)</f>
        <v/>
      </c>
      <c r="AH74" s="26">
        <f>IF(Z74="","",Y74/Z74)</f>
        <v/>
      </c>
    </row>
    <row r="75">
      <c r="A75" s="5" t="inlineStr">
        <is>
          <t>Q1FY23</t>
        </is>
      </c>
      <c r="B75" s="18">
        <f>IF(SUMIFS('Monthly NSE Equity Options'!$J:$J,'Monthly NSE Equity Options'!$C:$C,$A75)=0,"",SUMIFS('Monthly NSE Equity Options'!$J:$J,'Monthly NSE Equity Options'!$C:$C,$A75))</f>
        <v/>
      </c>
      <c r="C75" s="7">
        <f>IF(SUMIFS('Monthly BSE Equity Options'!$J:$J,'Monthly BSE Equity Options'!$C:$C,$A75)=0,"",SUMIFS('Monthly BSE Equity Options'!$J:$J,'Monthly BSE Equity Options'!$C:$C,$A75))</f>
        <v/>
      </c>
      <c r="D75" s="7">
        <f>IF(OR(B75="",C75=""),"",B75+C75)</f>
        <v/>
      </c>
      <c r="E75" s="20">
        <f>IF(OR(B75="",B71=""),"",B75/B71-1)</f>
        <v/>
      </c>
      <c r="F75" s="20">
        <f>IF(OR(C75="",C71=""),"",C75/C71-1)</f>
        <v/>
      </c>
      <c r="G75" s="20">
        <f>IF(OR(D75="",D71=""),"",D75/D71-1)</f>
        <v/>
      </c>
      <c r="H75" s="20">
        <f>IF(OR(B75="",B74=""),"",B75/B74-1)</f>
        <v/>
      </c>
      <c r="I75" s="20">
        <f>IF(OR(C75="",C74=""),"",C75/C74-1)</f>
        <v/>
      </c>
      <c r="J75" s="20">
        <f>IF(OR(D75="",D74=""),"",D75/D74-1)</f>
        <v/>
      </c>
      <c r="K75" s="20">
        <f>IF(D75="","",B75/D75)</f>
        <v/>
      </c>
      <c r="L75" s="20">
        <f>IF(D75="","",C75/D75)</f>
        <v/>
      </c>
      <c r="M75" s="21">
        <f>IF(SUMIFS('Monthly NSE Equity Options'!$K:$K,'Monthly NSE Equity Options'!$C:$C,$A75)=0,"",SUMIFS('Monthly NSE Equity Options'!$K:$K,'Monthly NSE Equity Options'!$C:$C,$A75))</f>
        <v/>
      </c>
      <c r="N75" s="8">
        <f>IF(SUMIFS('Monthly BSE Equity Options'!$K:$K,'Monthly BSE Equity Options'!$C:$C,$A75)=0,"",SUMIFS('Monthly BSE Equity Options'!$K:$K,'Monthly BSE Equity Options'!$C:$C,$A75))</f>
        <v/>
      </c>
      <c r="O75" s="8">
        <f>IF(OR(M75="",N75=""),"",M75+N75)</f>
        <v/>
      </c>
      <c r="P75" s="23">
        <f>IF(OR(M75="",M71=""),"",M75/M71-1)</f>
        <v/>
      </c>
      <c r="Q75" s="23">
        <f>IF(OR(N75="",N71=""),"",N75/N71-1)</f>
        <v/>
      </c>
      <c r="R75" s="23">
        <f>IF(OR(O75="",O71=""),"",O75/O71-1)</f>
        <v/>
      </c>
      <c r="S75" s="23">
        <f>IF(OR(M75="",M74=""),"",M75/M74-1)</f>
        <v/>
      </c>
      <c r="T75" s="23">
        <f>IF(OR(N75="",N74=""),"",N75/N74-1)</f>
        <v/>
      </c>
      <c r="U75" s="23">
        <f>IF(OR(O75="",O74=""),"",O75/O74-1)</f>
        <v/>
      </c>
      <c r="V75" s="23">
        <f>IF(O75="","",M75/O75)</f>
        <v/>
      </c>
      <c r="W75" s="23">
        <f>IF(O75="","",N75/O75)</f>
        <v/>
      </c>
      <c r="X75" s="24">
        <f>IF(SUMIFS('Monthly NSE Equity Options'!$L:$L,'Monthly NSE Equity Options'!$C:$C,$A75)=0,"",SUMIFS('Monthly NSE Equity Options'!$L:$L,'Monthly NSE Equity Options'!$C:$C,$A75))</f>
        <v/>
      </c>
      <c r="Y75" s="9">
        <f>IF(SUMIFS('Monthly BSE Equity Options'!$L:$L,'Monthly BSE Equity Options'!$C:$C,$A75)=0,"",SUMIFS('Monthly BSE Equity Options'!$L:$L,'Monthly BSE Equity Options'!$C:$C,$A75))</f>
        <v/>
      </c>
      <c r="Z75" s="9">
        <f>IF(OR(X75="",Y75=""),"",X75+Y75)</f>
        <v/>
      </c>
      <c r="AA75" s="26">
        <f>IF(OR(X75="",X71=""),"",X75/X71-1)</f>
        <v/>
      </c>
      <c r="AB75" s="26">
        <f>IF(OR(Y75="",Y71=""),"",Y75/Y71-1)</f>
        <v/>
      </c>
      <c r="AC75" s="26">
        <f>IF(OR(Z75="",Z71=""),"",Z75/Z71-1)</f>
        <v/>
      </c>
      <c r="AD75" s="26">
        <f>IF(OR(X75="",X74=""),"",X75/X74-1)</f>
        <v/>
      </c>
      <c r="AE75" s="26">
        <f>IF(OR(Y75="",Y74=""),"",Y75/Y74-1)</f>
        <v/>
      </c>
      <c r="AF75" s="26">
        <f>IF(OR(Z75="",Z74=""),"",Z75/Z74-1)</f>
        <v/>
      </c>
      <c r="AG75" s="26">
        <f>IF(Z75="","",X75/Z75)</f>
        <v/>
      </c>
      <c r="AH75" s="26">
        <f>IF(Z75="","",Y75/Z75)</f>
        <v/>
      </c>
    </row>
    <row r="76">
      <c r="A76" s="5" t="inlineStr">
        <is>
          <t>Q2FY23</t>
        </is>
      </c>
      <c r="B76" s="18">
        <f>IF(SUMIFS('Monthly NSE Equity Options'!$J:$J,'Monthly NSE Equity Options'!$C:$C,$A76)=0,"",SUMIFS('Monthly NSE Equity Options'!$J:$J,'Monthly NSE Equity Options'!$C:$C,$A76))</f>
        <v/>
      </c>
      <c r="C76" s="7">
        <f>IF(SUMIFS('Monthly BSE Equity Options'!$J:$J,'Monthly BSE Equity Options'!$C:$C,$A76)=0,"",SUMIFS('Monthly BSE Equity Options'!$J:$J,'Monthly BSE Equity Options'!$C:$C,$A76))</f>
        <v/>
      </c>
      <c r="D76" s="7">
        <f>IF(OR(B76="",C76=""),"",B76+C76)</f>
        <v/>
      </c>
      <c r="E76" s="20">
        <f>IF(OR(B76="",B72=""),"",B76/B72-1)</f>
        <v/>
      </c>
      <c r="F76" s="20">
        <f>IF(OR(C76="",C72=""),"",C76/C72-1)</f>
        <v/>
      </c>
      <c r="G76" s="20">
        <f>IF(OR(D76="",D72=""),"",D76/D72-1)</f>
        <v/>
      </c>
      <c r="H76" s="20">
        <f>IF(OR(B76="",B75=""),"",B76/B75-1)</f>
        <v/>
      </c>
      <c r="I76" s="20">
        <f>IF(OR(C76="",C75=""),"",C76/C75-1)</f>
        <v/>
      </c>
      <c r="J76" s="20">
        <f>IF(OR(D76="",D75=""),"",D76/D75-1)</f>
        <v/>
      </c>
      <c r="K76" s="20">
        <f>IF(D76="","",B76/D76)</f>
        <v/>
      </c>
      <c r="L76" s="20">
        <f>IF(D76="","",C76/D76)</f>
        <v/>
      </c>
      <c r="M76" s="21">
        <f>IF(SUMIFS('Monthly NSE Equity Options'!$K:$K,'Monthly NSE Equity Options'!$C:$C,$A76)=0,"",SUMIFS('Monthly NSE Equity Options'!$K:$K,'Monthly NSE Equity Options'!$C:$C,$A76))</f>
        <v/>
      </c>
      <c r="N76" s="8">
        <f>IF(SUMIFS('Monthly BSE Equity Options'!$K:$K,'Monthly BSE Equity Options'!$C:$C,$A76)=0,"",SUMIFS('Monthly BSE Equity Options'!$K:$K,'Monthly BSE Equity Options'!$C:$C,$A76))</f>
        <v/>
      </c>
      <c r="O76" s="8">
        <f>IF(OR(M76="",N76=""),"",M76+N76)</f>
        <v/>
      </c>
      <c r="P76" s="23">
        <f>IF(OR(M76="",M72=""),"",M76/M72-1)</f>
        <v/>
      </c>
      <c r="Q76" s="23">
        <f>IF(OR(N76="",N72=""),"",N76/N72-1)</f>
        <v/>
      </c>
      <c r="R76" s="23">
        <f>IF(OR(O76="",O72=""),"",O76/O72-1)</f>
        <v/>
      </c>
      <c r="S76" s="23">
        <f>IF(OR(M76="",M75=""),"",M76/M75-1)</f>
        <v/>
      </c>
      <c r="T76" s="23">
        <f>IF(OR(N76="",N75=""),"",N76/N75-1)</f>
        <v/>
      </c>
      <c r="U76" s="23">
        <f>IF(OR(O76="",O75=""),"",O76/O75-1)</f>
        <v/>
      </c>
      <c r="V76" s="23">
        <f>IF(O76="","",M76/O76)</f>
        <v/>
      </c>
      <c r="W76" s="23">
        <f>IF(O76="","",N76/O76)</f>
        <v/>
      </c>
      <c r="X76" s="24">
        <f>IF(SUMIFS('Monthly NSE Equity Options'!$L:$L,'Monthly NSE Equity Options'!$C:$C,$A76)=0,"",SUMIFS('Monthly NSE Equity Options'!$L:$L,'Monthly NSE Equity Options'!$C:$C,$A76))</f>
        <v/>
      </c>
      <c r="Y76" s="9">
        <f>IF(SUMIFS('Monthly BSE Equity Options'!$L:$L,'Monthly BSE Equity Options'!$C:$C,$A76)=0,"",SUMIFS('Monthly BSE Equity Options'!$L:$L,'Monthly BSE Equity Options'!$C:$C,$A76))</f>
        <v/>
      </c>
      <c r="Z76" s="9">
        <f>IF(OR(X76="",Y76=""),"",X76+Y76)</f>
        <v/>
      </c>
      <c r="AA76" s="26">
        <f>IF(OR(X76="",X72=""),"",X76/X72-1)</f>
        <v/>
      </c>
      <c r="AB76" s="26">
        <f>IF(OR(Y76="",Y72=""),"",Y76/Y72-1)</f>
        <v/>
      </c>
      <c r="AC76" s="26">
        <f>IF(OR(Z76="",Z72=""),"",Z76/Z72-1)</f>
        <v/>
      </c>
      <c r="AD76" s="26">
        <f>IF(OR(X76="",X75=""),"",X76/X75-1)</f>
        <v/>
      </c>
      <c r="AE76" s="26">
        <f>IF(OR(Y76="",Y75=""),"",Y76/Y75-1)</f>
        <v/>
      </c>
      <c r="AF76" s="26">
        <f>IF(OR(Z76="",Z75=""),"",Z76/Z75-1)</f>
        <v/>
      </c>
      <c r="AG76" s="26">
        <f>IF(Z76="","",X76/Z76)</f>
        <v/>
      </c>
      <c r="AH76" s="26">
        <f>IF(Z76="","",Y76/Z76)</f>
        <v/>
      </c>
    </row>
    <row r="77">
      <c r="A77" s="5" t="inlineStr">
        <is>
          <t>Q3FY23</t>
        </is>
      </c>
      <c r="B77" s="18">
        <f>IF(SUMIFS('Monthly NSE Equity Options'!$J:$J,'Monthly NSE Equity Options'!$C:$C,$A77)=0,"",SUMIFS('Monthly NSE Equity Options'!$J:$J,'Monthly NSE Equity Options'!$C:$C,$A77))</f>
        <v/>
      </c>
      <c r="C77" s="7">
        <f>IF(SUMIFS('Monthly BSE Equity Options'!$J:$J,'Monthly BSE Equity Options'!$C:$C,$A77)=0,"",SUMIFS('Monthly BSE Equity Options'!$J:$J,'Monthly BSE Equity Options'!$C:$C,$A77))</f>
        <v/>
      </c>
      <c r="D77" s="7">
        <f>IF(OR(B77="",C77=""),"",B77+C77)</f>
        <v/>
      </c>
      <c r="E77" s="20">
        <f>IF(OR(B77="",B73=""),"",B77/B73-1)</f>
        <v/>
      </c>
      <c r="F77" s="20">
        <f>IF(OR(C77="",C73=""),"",C77/C73-1)</f>
        <v/>
      </c>
      <c r="G77" s="20">
        <f>IF(OR(D77="",D73=""),"",D77/D73-1)</f>
        <v/>
      </c>
      <c r="H77" s="20">
        <f>IF(OR(B77="",B76=""),"",B77/B76-1)</f>
        <v/>
      </c>
      <c r="I77" s="20">
        <f>IF(OR(C77="",C76=""),"",C77/C76-1)</f>
        <v/>
      </c>
      <c r="J77" s="20">
        <f>IF(OR(D77="",D76=""),"",D77/D76-1)</f>
        <v/>
      </c>
      <c r="K77" s="20">
        <f>IF(D77="","",B77/D77)</f>
        <v/>
      </c>
      <c r="L77" s="20">
        <f>IF(D77="","",C77/D77)</f>
        <v/>
      </c>
      <c r="M77" s="21">
        <f>IF(SUMIFS('Monthly NSE Equity Options'!$K:$K,'Monthly NSE Equity Options'!$C:$C,$A77)=0,"",SUMIFS('Monthly NSE Equity Options'!$K:$K,'Monthly NSE Equity Options'!$C:$C,$A77))</f>
        <v/>
      </c>
      <c r="N77" s="8">
        <f>IF(SUMIFS('Monthly BSE Equity Options'!$K:$K,'Monthly BSE Equity Options'!$C:$C,$A77)=0,"",SUMIFS('Monthly BSE Equity Options'!$K:$K,'Monthly BSE Equity Options'!$C:$C,$A77))</f>
        <v/>
      </c>
      <c r="O77" s="8">
        <f>IF(OR(M77="",N77=""),"",M77+N77)</f>
        <v/>
      </c>
      <c r="P77" s="23">
        <f>IF(OR(M77="",M73=""),"",M77/M73-1)</f>
        <v/>
      </c>
      <c r="Q77" s="23">
        <f>IF(OR(N77="",N73=""),"",N77/N73-1)</f>
        <v/>
      </c>
      <c r="R77" s="23">
        <f>IF(OR(O77="",O73=""),"",O77/O73-1)</f>
        <v/>
      </c>
      <c r="S77" s="23">
        <f>IF(OR(M77="",M76=""),"",M77/M76-1)</f>
        <v/>
      </c>
      <c r="T77" s="23">
        <f>IF(OR(N77="",N76=""),"",N77/N76-1)</f>
        <v/>
      </c>
      <c r="U77" s="23">
        <f>IF(OR(O77="",O76=""),"",O77/O76-1)</f>
        <v/>
      </c>
      <c r="V77" s="23">
        <f>IF(O77="","",M77/O77)</f>
        <v/>
      </c>
      <c r="W77" s="23">
        <f>IF(O77="","",N77/O77)</f>
        <v/>
      </c>
      <c r="X77" s="24">
        <f>IF(SUMIFS('Monthly NSE Equity Options'!$L:$L,'Monthly NSE Equity Options'!$C:$C,$A77)=0,"",SUMIFS('Monthly NSE Equity Options'!$L:$L,'Monthly NSE Equity Options'!$C:$C,$A77))</f>
        <v/>
      </c>
      <c r="Y77" s="9">
        <f>IF(SUMIFS('Monthly BSE Equity Options'!$L:$L,'Monthly BSE Equity Options'!$C:$C,$A77)=0,"",SUMIFS('Monthly BSE Equity Options'!$L:$L,'Monthly BSE Equity Options'!$C:$C,$A77))</f>
        <v/>
      </c>
      <c r="Z77" s="9">
        <f>IF(OR(X77="",Y77=""),"",X77+Y77)</f>
        <v/>
      </c>
      <c r="AA77" s="26">
        <f>IF(OR(X77="",X73=""),"",X77/X73-1)</f>
        <v/>
      </c>
      <c r="AB77" s="26">
        <f>IF(OR(Y77="",Y73=""),"",Y77/Y73-1)</f>
        <v/>
      </c>
      <c r="AC77" s="26">
        <f>IF(OR(Z77="",Z73=""),"",Z77/Z73-1)</f>
        <v/>
      </c>
      <c r="AD77" s="26">
        <f>IF(OR(X77="",X76=""),"",X77/X76-1)</f>
        <v/>
      </c>
      <c r="AE77" s="26">
        <f>IF(OR(Y77="",Y76=""),"",Y77/Y76-1)</f>
        <v/>
      </c>
      <c r="AF77" s="26">
        <f>IF(OR(Z77="",Z76=""),"",Z77/Z76-1)</f>
        <v/>
      </c>
      <c r="AG77" s="26">
        <f>IF(Z77="","",X77/Z77)</f>
        <v/>
      </c>
      <c r="AH77" s="26">
        <f>IF(Z77="","",Y77/Z77)</f>
        <v/>
      </c>
    </row>
    <row r="78">
      <c r="A78" s="5" t="inlineStr">
        <is>
          <t>Q4FY23</t>
        </is>
      </c>
      <c r="B78" s="18">
        <f>IF(SUMIFS('Monthly NSE Equity Options'!$J:$J,'Monthly NSE Equity Options'!$C:$C,$A78)=0,"",SUMIFS('Monthly NSE Equity Options'!$J:$J,'Monthly NSE Equity Options'!$C:$C,$A78))</f>
        <v/>
      </c>
      <c r="C78" s="7">
        <f>IF(SUMIFS('Monthly BSE Equity Options'!$J:$J,'Monthly BSE Equity Options'!$C:$C,$A78)=0,"",SUMIFS('Monthly BSE Equity Options'!$J:$J,'Monthly BSE Equity Options'!$C:$C,$A78))</f>
        <v/>
      </c>
      <c r="D78" s="7">
        <f>IF(OR(B78="",C78=""),"",B78+C78)</f>
        <v/>
      </c>
      <c r="E78" s="20">
        <f>IF(OR(B78="",B74=""),"",B78/B74-1)</f>
        <v/>
      </c>
      <c r="F78" s="20">
        <f>IF(OR(C78="",C74=""),"",C78/C74-1)</f>
        <v/>
      </c>
      <c r="G78" s="20">
        <f>IF(OR(D78="",D74=""),"",D78/D74-1)</f>
        <v/>
      </c>
      <c r="H78" s="20">
        <f>IF(OR(B78="",B77=""),"",B78/B77-1)</f>
        <v/>
      </c>
      <c r="I78" s="20">
        <f>IF(OR(C78="",C77=""),"",C78/C77-1)</f>
        <v/>
      </c>
      <c r="J78" s="20">
        <f>IF(OR(D78="",D77=""),"",D78/D77-1)</f>
        <v/>
      </c>
      <c r="K78" s="20">
        <f>IF(D78="","",B78/D78)</f>
        <v/>
      </c>
      <c r="L78" s="20">
        <f>IF(D78="","",C78/D78)</f>
        <v/>
      </c>
      <c r="M78" s="21">
        <f>IF(SUMIFS('Monthly NSE Equity Options'!$K:$K,'Monthly NSE Equity Options'!$C:$C,$A78)=0,"",SUMIFS('Monthly NSE Equity Options'!$K:$K,'Monthly NSE Equity Options'!$C:$C,$A78))</f>
        <v/>
      </c>
      <c r="N78" s="8">
        <f>IF(SUMIFS('Monthly BSE Equity Options'!$K:$K,'Monthly BSE Equity Options'!$C:$C,$A78)=0,"",SUMIFS('Monthly BSE Equity Options'!$K:$K,'Monthly BSE Equity Options'!$C:$C,$A78))</f>
        <v/>
      </c>
      <c r="O78" s="8">
        <f>IF(OR(M78="",N78=""),"",M78+N78)</f>
        <v/>
      </c>
      <c r="P78" s="23">
        <f>IF(OR(M78="",M74=""),"",M78/M74-1)</f>
        <v/>
      </c>
      <c r="Q78" s="23">
        <f>IF(OR(N78="",N74=""),"",N78/N74-1)</f>
        <v/>
      </c>
      <c r="R78" s="23">
        <f>IF(OR(O78="",O74=""),"",O78/O74-1)</f>
        <v/>
      </c>
      <c r="S78" s="23">
        <f>IF(OR(M78="",M77=""),"",M78/M77-1)</f>
        <v/>
      </c>
      <c r="T78" s="23">
        <f>IF(OR(N78="",N77=""),"",N78/N77-1)</f>
        <v/>
      </c>
      <c r="U78" s="23">
        <f>IF(OR(O78="",O77=""),"",O78/O77-1)</f>
        <v/>
      </c>
      <c r="V78" s="23">
        <f>IF(O78="","",M78/O78)</f>
        <v/>
      </c>
      <c r="W78" s="23">
        <f>IF(O78="","",N78/O78)</f>
        <v/>
      </c>
      <c r="X78" s="24">
        <f>IF(SUMIFS('Monthly NSE Equity Options'!$L:$L,'Monthly NSE Equity Options'!$C:$C,$A78)=0,"",SUMIFS('Monthly NSE Equity Options'!$L:$L,'Monthly NSE Equity Options'!$C:$C,$A78))</f>
        <v/>
      </c>
      <c r="Y78" s="9">
        <f>IF(SUMIFS('Monthly BSE Equity Options'!$L:$L,'Monthly BSE Equity Options'!$C:$C,$A78)=0,"",SUMIFS('Monthly BSE Equity Options'!$L:$L,'Monthly BSE Equity Options'!$C:$C,$A78))</f>
        <v/>
      </c>
      <c r="Z78" s="9">
        <f>IF(OR(X78="",Y78=""),"",X78+Y78)</f>
        <v/>
      </c>
      <c r="AA78" s="26">
        <f>IF(OR(X78="",X74=""),"",X78/X74-1)</f>
        <v/>
      </c>
      <c r="AB78" s="26">
        <f>IF(OR(Y78="",Y74=""),"",Y78/Y74-1)</f>
        <v/>
      </c>
      <c r="AC78" s="26">
        <f>IF(OR(Z78="",Z74=""),"",Z78/Z74-1)</f>
        <v/>
      </c>
      <c r="AD78" s="26">
        <f>IF(OR(X78="",X77=""),"",X78/X77-1)</f>
        <v/>
      </c>
      <c r="AE78" s="26">
        <f>IF(OR(Y78="",Y77=""),"",Y78/Y77-1)</f>
        <v/>
      </c>
      <c r="AF78" s="26">
        <f>IF(OR(Z78="",Z77=""),"",Z78/Z77-1)</f>
        <v/>
      </c>
      <c r="AG78" s="26">
        <f>IF(Z78="","",X78/Z78)</f>
        <v/>
      </c>
      <c r="AH78" s="26">
        <f>IF(Z78="","",Y78/Z78)</f>
        <v/>
      </c>
    </row>
    <row r="79">
      <c r="A79" s="5" t="inlineStr">
        <is>
          <t>Q1FY24</t>
        </is>
      </c>
      <c r="B79" s="18">
        <f>IF(SUMIFS('Monthly NSE Equity Options'!$J:$J,'Monthly NSE Equity Options'!$C:$C,$A79)=0,"",SUMIFS('Monthly NSE Equity Options'!$J:$J,'Monthly NSE Equity Options'!$C:$C,$A79))</f>
        <v/>
      </c>
      <c r="C79" s="7">
        <f>IF(SUMIFS('Monthly BSE Equity Options'!$J:$J,'Monthly BSE Equity Options'!$C:$C,$A79)=0,"",SUMIFS('Monthly BSE Equity Options'!$J:$J,'Monthly BSE Equity Options'!$C:$C,$A79))</f>
        <v/>
      </c>
      <c r="D79" s="7">
        <f>IF(OR(B79="",C79=""),"",B79+C79)</f>
        <v/>
      </c>
      <c r="E79" s="20">
        <f>IF(OR(B79="",B75=""),"",B79/B75-1)</f>
        <v/>
      </c>
      <c r="F79" s="20">
        <f>IF(OR(C79="",C75=""),"",C79/C75-1)</f>
        <v/>
      </c>
      <c r="G79" s="20">
        <f>IF(OR(D79="",D75=""),"",D79/D75-1)</f>
        <v/>
      </c>
      <c r="H79" s="20">
        <f>IF(OR(B79="",B78=""),"",B79/B78-1)</f>
        <v/>
      </c>
      <c r="I79" s="20">
        <f>IF(OR(C79="",C78=""),"",C79/C78-1)</f>
        <v/>
      </c>
      <c r="J79" s="20">
        <f>IF(OR(D79="",D78=""),"",D79/D78-1)</f>
        <v/>
      </c>
      <c r="K79" s="20">
        <f>IF(D79="","",B79/D79)</f>
        <v/>
      </c>
      <c r="L79" s="20">
        <f>IF(D79="","",C79/D79)</f>
        <v/>
      </c>
      <c r="M79" s="21">
        <f>IF(SUMIFS('Monthly NSE Equity Options'!$K:$K,'Monthly NSE Equity Options'!$C:$C,$A79)=0,"",SUMIFS('Monthly NSE Equity Options'!$K:$K,'Monthly NSE Equity Options'!$C:$C,$A79))</f>
        <v/>
      </c>
      <c r="N79" s="8">
        <f>IF(SUMIFS('Monthly BSE Equity Options'!$K:$K,'Monthly BSE Equity Options'!$C:$C,$A79)=0,"",SUMIFS('Monthly BSE Equity Options'!$K:$K,'Monthly BSE Equity Options'!$C:$C,$A79))</f>
        <v/>
      </c>
      <c r="O79" s="8">
        <f>IF(OR(M79="",N79=""),"",M79+N79)</f>
        <v/>
      </c>
      <c r="P79" s="23">
        <f>IF(OR(M79="",M75=""),"",M79/M75-1)</f>
        <v/>
      </c>
      <c r="Q79" s="23">
        <f>IF(OR(N79="",N75=""),"",N79/N75-1)</f>
        <v/>
      </c>
      <c r="R79" s="23">
        <f>IF(OR(O79="",O75=""),"",O79/O75-1)</f>
        <v/>
      </c>
      <c r="S79" s="23">
        <f>IF(OR(M79="",M78=""),"",M79/M78-1)</f>
        <v/>
      </c>
      <c r="T79" s="23">
        <f>IF(OR(N79="",N78=""),"",N79/N78-1)</f>
        <v/>
      </c>
      <c r="U79" s="23">
        <f>IF(OR(O79="",O78=""),"",O79/O78-1)</f>
        <v/>
      </c>
      <c r="V79" s="23">
        <f>IF(O79="","",M79/O79)</f>
        <v/>
      </c>
      <c r="W79" s="23">
        <f>IF(O79="","",N79/O79)</f>
        <v/>
      </c>
      <c r="X79" s="24">
        <f>IF(SUMIFS('Monthly NSE Equity Options'!$L:$L,'Monthly NSE Equity Options'!$C:$C,$A79)=0,"",SUMIFS('Monthly NSE Equity Options'!$L:$L,'Monthly NSE Equity Options'!$C:$C,$A79))</f>
        <v/>
      </c>
      <c r="Y79" s="9">
        <f>IF(SUMIFS('Monthly BSE Equity Options'!$L:$L,'Monthly BSE Equity Options'!$C:$C,$A79)=0,"",SUMIFS('Monthly BSE Equity Options'!$L:$L,'Monthly BSE Equity Options'!$C:$C,$A79))</f>
        <v/>
      </c>
      <c r="Z79" s="9">
        <f>IF(OR(X79="",Y79=""),"",X79+Y79)</f>
        <v/>
      </c>
      <c r="AA79" s="26">
        <f>IF(OR(X79="",X75=""),"",X79/X75-1)</f>
        <v/>
      </c>
      <c r="AB79" s="26">
        <f>IF(OR(Y79="",Y75=""),"",Y79/Y75-1)</f>
        <v/>
      </c>
      <c r="AC79" s="26">
        <f>IF(OR(Z79="",Z75=""),"",Z79/Z75-1)</f>
        <v/>
      </c>
      <c r="AD79" s="26">
        <f>IF(OR(X79="",X78=""),"",X79/X78-1)</f>
        <v/>
      </c>
      <c r="AE79" s="26">
        <f>IF(OR(Y79="",Y78=""),"",Y79/Y78-1)</f>
        <v/>
      </c>
      <c r="AF79" s="26">
        <f>IF(OR(Z79="",Z78=""),"",Z79/Z78-1)</f>
        <v/>
      </c>
      <c r="AG79" s="26">
        <f>IF(Z79="","",X79/Z79)</f>
        <v/>
      </c>
      <c r="AH79" s="26">
        <f>IF(Z79="","",Y79/Z79)</f>
        <v/>
      </c>
    </row>
    <row r="80">
      <c r="A80" s="5" t="inlineStr">
        <is>
          <t>Q2FY24</t>
        </is>
      </c>
      <c r="B80" s="18">
        <f>IF(SUMIFS('Monthly NSE Equity Options'!$J:$J,'Monthly NSE Equity Options'!$C:$C,$A80)=0,"",SUMIFS('Monthly NSE Equity Options'!$J:$J,'Monthly NSE Equity Options'!$C:$C,$A80))</f>
        <v/>
      </c>
      <c r="C80" s="7">
        <f>IF(SUMIFS('Monthly BSE Equity Options'!$J:$J,'Monthly BSE Equity Options'!$C:$C,$A80)=0,"",SUMIFS('Monthly BSE Equity Options'!$J:$J,'Monthly BSE Equity Options'!$C:$C,$A80))</f>
        <v/>
      </c>
      <c r="D80" s="7">
        <f>IF(OR(B80="",C80=""),"",B80+C80)</f>
        <v/>
      </c>
      <c r="E80" s="20">
        <f>IF(OR(B80="",B76=""),"",B80/B76-1)</f>
        <v/>
      </c>
      <c r="F80" s="20">
        <f>IF(OR(C80="",C76=""),"",C80/C76-1)</f>
        <v/>
      </c>
      <c r="G80" s="20">
        <f>IF(OR(D80="",D76=""),"",D80/D76-1)</f>
        <v/>
      </c>
      <c r="H80" s="20">
        <f>IF(OR(B80="",B79=""),"",B80/B79-1)</f>
        <v/>
      </c>
      <c r="I80" s="20">
        <f>IF(OR(C80="",C79=""),"",C80/C79-1)</f>
        <v/>
      </c>
      <c r="J80" s="20">
        <f>IF(OR(D80="",D79=""),"",D80/D79-1)</f>
        <v/>
      </c>
      <c r="K80" s="20">
        <f>IF(D80="","",B80/D80)</f>
        <v/>
      </c>
      <c r="L80" s="20">
        <f>IF(D80="","",C80/D80)</f>
        <v/>
      </c>
      <c r="M80" s="21">
        <f>IF(SUMIFS('Monthly NSE Equity Options'!$K:$K,'Monthly NSE Equity Options'!$C:$C,$A80)=0,"",SUMIFS('Monthly NSE Equity Options'!$K:$K,'Monthly NSE Equity Options'!$C:$C,$A80))</f>
        <v/>
      </c>
      <c r="N80" s="8">
        <f>IF(SUMIFS('Monthly BSE Equity Options'!$K:$K,'Monthly BSE Equity Options'!$C:$C,$A80)=0,"",SUMIFS('Monthly BSE Equity Options'!$K:$K,'Monthly BSE Equity Options'!$C:$C,$A80))</f>
        <v/>
      </c>
      <c r="O80" s="8">
        <f>IF(OR(M80="",N80=""),"",M80+N80)</f>
        <v/>
      </c>
      <c r="P80" s="23">
        <f>IF(OR(M80="",M76=""),"",M80/M76-1)</f>
        <v/>
      </c>
      <c r="Q80" s="23">
        <f>IF(OR(N80="",N76=""),"",N80/N76-1)</f>
        <v/>
      </c>
      <c r="R80" s="23">
        <f>IF(OR(O80="",O76=""),"",O80/O76-1)</f>
        <v/>
      </c>
      <c r="S80" s="23">
        <f>IF(OR(M80="",M79=""),"",M80/M79-1)</f>
        <v/>
      </c>
      <c r="T80" s="23">
        <f>IF(OR(N80="",N79=""),"",N80/N79-1)</f>
        <v/>
      </c>
      <c r="U80" s="23">
        <f>IF(OR(O80="",O79=""),"",O80/O79-1)</f>
        <v/>
      </c>
      <c r="V80" s="23">
        <f>IF(O80="","",M80/O80)</f>
        <v/>
      </c>
      <c r="W80" s="23">
        <f>IF(O80="","",N80/O80)</f>
        <v/>
      </c>
      <c r="X80" s="24">
        <f>IF(SUMIFS('Monthly NSE Equity Options'!$L:$L,'Monthly NSE Equity Options'!$C:$C,$A80)=0,"",SUMIFS('Monthly NSE Equity Options'!$L:$L,'Monthly NSE Equity Options'!$C:$C,$A80))</f>
        <v/>
      </c>
      <c r="Y80" s="9">
        <f>IF(SUMIFS('Monthly BSE Equity Options'!$L:$L,'Monthly BSE Equity Options'!$C:$C,$A80)=0,"",SUMIFS('Monthly BSE Equity Options'!$L:$L,'Monthly BSE Equity Options'!$C:$C,$A80))</f>
        <v/>
      </c>
      <c r="Z80" s="9">
        <f>IF(OR(X80="",Y80=""),"",X80+Y80)</f>
        <v/>
      </c>
      <c r="AA80" s="26">
        <f>IF(OR(X80="",X76=""),"",X80/X76-1)</f>
        <v/>
      </c>
      <c r="AB80" s="26">
        <f>IF(OR(Y80="",Y76=""),"",Y80/Y76-1)</f>
        <v/>
      </c>
      <c r="AC80" s="26">
        <f>IF(OR(Z80="",Z76=""),"",Z80/Z76-1)</f>
        <v/>
      </c>
      <c r="AD80" s="26">
        <f>IF(OR(X80="",X79=""),"",X80/X79-1)</f>
        <v/>
      </c>
      <c r="AE80" s="26">
        <f>IF(OR(Y80="",Y79=""),"",Y80/Y79-1)</f>
        <v/>
      </c>
      <c r="AF80" s="26">
        <f>IF(OR(Z80="",Z79=""),"",Z80/Z79-1)</f>
        <v/>
      </c>
      <c r="AG80" s="26">
        <f>IF(Z80="","",X80/Z80)</f>
        <v/>
      </c>
      <c r="AH80" s="26">
        <f>IF(Z80="","",Y80/Z80)</f>
        <v/>
      </c>
    </row>
    <row r="81">
      <c r="A81" s="5" t="inlineStr">
        <is>
          <t>Q3FY24</t>
        </is>
      </c>
      <c r="B81" s="18">
        <f>IF(SUMIFS('Monthly NSE Equity Options'!$J:$J,'Monthly NSE Equity Options'!$C:$C,$A81)=0,"",SUMIFS('Monthly NSE Equity Options'!$J:$J,'Monthly NSE Equity Options'!$C:$C,$A81))</f>
        <v/>
      </c>
      <c r="C81" s="7">
        <f>IF(SUMIFS('Monthly BSE Equity Options'!$J:$J,'Monthly BSE Equity Options'!$C:$C,$A81)=0,"",SUMIFS('Monthly BSE Equity Options'!$J:$J,'Monthly BSE Equity Options'!$C:$C,$A81))</f>
        <v/>
      </c>
      <c r="D81" s="7">
        <f>IF(OR(B81="",C81=""),"",B81+C81)</f>
        <v/>
      </c>
      <c r="E81" s="20">
        <f>IF(OR(B81="",B77=""),"",B81/B77-1)</f>
        <v/>
      </c>
      <c r="F81" s="20">
        <f>IF(OR(C81="",C77=""),"",C81/C77-1)</f>
        <v/>
      </c>
      <c r="G81" s="20">
        <f>IF(OR(D81="",D77=""),"",D81/D77-1)</f>
        <v/>
      </c>
      <c r="H81" s="20">
        <f>IF(OR(B81="",B80=""),"",B81/B80-1)</f>
        <v/>
      </c>
      <c r="I81" s="20">
        <f>IF(OR(C81="",C80=""),"",C81/C80-1)</f>
        <v/>
      </c>
      <c r="J81" s="20">
        <f>IF(OR(D81="",D80=""),"",D81/D80-1)</f>
        <v/>
      </c>
      <c r="K81" s="20">
        <f>IF(D81="","",B81/D81)</f>
        <v/>
      </c>
      <c r="L81" s="20">
        <f>IF(D81="","",C81/D81)</f>
        <v/>
      </c>
      <c r="M81" s="21">
        <f>IF(SUMIFS('Monthly NSE Equity Options'!$K:$K,'Monthly NSE Equity Options'!$C:$C,$A81)=0,"",SUMIFS('Monthly NSE Equity Options'!$K:$K,'Monthly NSE Equity Options'!$C:$C,$A81))</f>
        <v/>
      </c>
      <c r="N81" s="8">
        <f>IF(SUMIFS('Monthly BSE Equity Options'!$K:$K,'Monthly BSE Equity Options'!$C:$C,$A81)=0,"",SUMIFS('Monthly BSE Equity Options'!$K:$K,'Monthly BSE Equity Options'!$C:$C,$A81))</f>
        <v/>
      </c>
      <c r="O81" s="8">
        <f>IF(OR(M81="",N81=""),"",M81+N81)</f>
        <v/>
      </c>
      <c r="P81" s="23">
        <f>IF(OR(M81="",M77=""),"",M81/M77-1)</f>
        <v/>
      </c>
      <c r="Q81" s="23">
        <f>IF(OR(N81="",N77=""),"",N81/N77-1)</f>
        <v/>
      </c>
      <c r="R81" s="23">
        <f>IF(OR(O81="",O77=""),"",O81/O77-1)</f>
        <v/>
      </c>
      <c r="S81" s="23">
        <f>IF(OR(M81="",M80=""),"",M81/M80-1)</f>
        <v/>
      </c>
      <c r="T81" s="23">
        <f>IF(OR(N81="",N80=""),"",N81/N80-1)</f>
        <v/>
      </c>
      <c r="U81" s="23">
        <f>IF(OR(O81="",O80=""),"",O81/O80-1)</f>
        <v/>
      </c>
      <c r="V81" s="23">
        <f>IF(O81="","",M81/O81)</f>
        <v/>
      </c>
      <c r="W81" s="23">
        <f>IF(O81="","",N81/O81)</f>
        <v/>
      </c>
      <c r="X81" s="24">
        <f>IF(SUMIFS('Monthly NSE Equity Options'!$L:$L,'Monthly NSE Equity Options'!$C:$C,$A81)=0,"",SUMIFS('Monthly NSE Equity Options'!$L:$L,'Monthly NSE Equity Options'!$C:$C,$A81))</f>
        <v/>
      </c>
      <c r="Y81" s="9">
        <f>IF(SUMIFS('Monthly BSE Equity Options'!$L:$L,'Monthly BSE Equity Options'!$C:$C,$A81)=0,"",SUMIFS('Monthly BSE Equity Options'!$L:$L,'Monthly BSE Equity Options'!$C:$C,$A81))</f>
        <v/>
      </c>
      <c r="Z81" s="9">
        <f>IF(OR(X81="",Y81=""),"",X81+Y81)</f>
        <v/>
      </c>
      <c r="AA81" s="26">
        <f>IF(OR(X81="",X77=""),"",X81/X77-1)</f>
        <v/>
      </c>
      <c r="AB81" s="26">
        <f>IF(OR(Y81="",Y77=""),"",Y81/Y77-1)</f>
        <v/>
      </c>
      <c r="AC81" s="26">
        <f>IF(OR(Z81="",Z77=""),"",Z81/Z77-1)</f>
        <v/>
      </c>
      <c r="AD81" s="26">
        <f>IF(OR(X81="",X80=""),"",X81/X80-1)</f>
        <v/>
      </c>
      <c r="AE81" s="26">
        <f>IF(OR(Y81="",Y80=""),"",Y81/Y80-1)</f>
        <v/>
      </c>
      <c r="AF81" s="26">
        <f>IF(OR(Z81="",Z80=""),"",Z81/Z80-1)</f>
        <v/>
      </c>
      <c r="AG81" s="26">
        <f>IF(Z81="","",X81/Z81)</f>
        <v/>
      </c>
      <c r="AH81" s="26">
        <f>IF(Z81="","",Y81/Z81)</f>
        <v/>
      </c>
    </row>
    <row r="82">
      <c r="A82" s="5" t="inlineStr">
        <is>
          <t>Q4FY24</t>
        </is>
      </c>
      <c r="B82" s="18">
        <f>IF(SUMIFS('Monthly NSE Equity Options'!$J:$J,'Monthly NSE Equity Options'!$C:$C,$A82)=0,"",SUMIFS('Monthly NSE Equity Options'!$J:$J,'Monthly NSE Equity Options'!$C:$C,$A82))</f>
        <v/>
      </c>
      <c r="C82" s="7">
        <f>IF(SUMIFS('Monthly BSE Equity Options'!$J:$J,'Monthly BSE Equity Options'!$C:$C,$A82)=0,"",SUMIFS('Monthly BSE Equity Options'!$J:$J,'Monthly BSE Equity Options'!$C:$C,$A82))</f>
        <v/>
      </c>
      <c r="D82" s="7">
        <f>IF(OR(B82="",C82=""),"",B82+C82)</f>
        <v/>
      </c>
      <c r="E82" s="20">
        <f>IF(OR(B82="",B78=""),"",B82/B78-1)</f>
        <v/>
      </c>
      <c r="F82" s="20">
        <f>IF(OR(C82="",C78=""),"",C82/C78-1)</f>
        <v/>
      </c>
      <c r="G82" s="20">
        <f>IF(OR(D82="",D78=""),"",D82/D78-1)</f>
        <v/>
      </c>
      <c r="H82" s="20">
        <f>IF(OR(B82="",B81=""),"",B82/B81-1)</f>
        <v/>
      </c>
      <c r="I82" s="20">
        <f>IF(OR(C82="",C81=""),"",C82/C81-1)</f>
        <v/>
      </c>
      <c r="J82" s="20">
        <f>IF(OR(D82="",D81=""),"",D82/D81-1)</f>
        <v/>
      </c>
      <c r="K82" s="20">
        <f>IF(D82="","",B82/D82)</f>
        <v/>
      </c>
      <c r="L82" s="20">
        <f>IF(D82="","",C82/D82)</f>
        <v/>
      </c>
      <c r="M82" s="21">
        <f>IF(SUMIFS('Monthly NSE Equity Options'!$K:$K,'Monthly NSE Equity Options'!$C:$C,$A82)=0,"",SUMIFS('Monthly NSE Equity Options'!$K:$K,'Monthly NSE Equity Options'!$C:$C,$A82))</f>
        <v/>
      </c>
      <c r="N82" s="8">
        <f>IF(SUMIFS('Monthly BSE Equity Options'!$K:$K,'Monthly BSE Equity Options'!$C:$C,$A82)=0,"",SUMIFS('Monthly BSE Equity Options'!$K:$K,'Monthly BSE Equity Options'!$C:$C,$A82))</f>
        <v/>
      </c>
      <c r="O82" s="8">
        <f>IF(OR(M82="",N82=""),"",M82+N82)</f>
        <v/>
      </c>
      <c r="P82" s="23">
        <f>IF(OR(M82="",M78=""),"",M82/M78-1)</f>
        <v/>
      </c>
      <c r="Q82" s="23">
        <f>IF(OR(N82="",N78=""),"",N82/N78-1)</f>
        <v/>
      </c>
      <c r="R82" s="23">
        <f>IF(OR(O82="",O78=""),"",O82/O78-1)</f>
        <v/>
      </c>
      <c r="S82" s="23">
        <f>IF(OR(M82="",M81=""),"",M82/M81-1)</f>
        <v/>
      </c>
      <c r="T82" s="23">
        <f>IF(OR(N82="",N81=""),"",N82/N81-1)</f>
        <v/>
      </c>
      <c r="U82" s="23">
        <f>IF(OR(O82="",O81=""),"",O82/O81-1)</f>
        <v/>
      </c>
      <c r="V82" s="23">
        <f>IF(O82="","",M82/O82)</f>
        <v/>
      </c>
      <c r="W82" s="23">
        <f>IF(O82="","",N82/O82)</f>
        <v/>
      </c>
      <c r="X82" s="24">
        <f>IF(SUMIFS('Monthly NSE Equity Options'!$L:$L,'Monthly NSE Equity Options'!$C:$C,$A82)=0,"",SUMIFS('Monthly NSE Equity Options'!$L:$L,'Monthly NSE Equity Options'!$C:$C,$A82))</f>
        <v/>
      </c>
      <c r="Y82" s="9">
        <f>IF(SUMIFS('Monthly BSE Equity Options'!$L:$L,'Monthly BSE Equity Options'!$C:$C,$A82)=0,"",SUMIFS('Monthly BSE Equity Options'!$L:$L,'Monthly BSE Equity Options'!$C:$C,$A82))</f>
        <v/>
      </c>
      <c r="Z82" s="9">
        <f>IF(OR(X82="",Y82=""),"",X82+Y82)</f>
        <v/>
      </c>
      <c r="AA82" s="26">
        <f>IF(OR(X82="",X78=""),"",X82/X78-1)</f>
        <v/>
      </c>
      <c r="AB82" s="26">
        <f>IF(OR(Y82="",Y78=""),"",Y82/Y78-1)</f>
        <v/>
      </c>
      <c r="AC82" s="26">
        <f>IF(OR(Z82="",Z78=""),"",Z82/Z78-1)</f>
        <v/>
      </c>
      <c r="AD82" s="26">
        <f>IF(OR(X82="",X81=""),"",X82/X81-1)</f>
        <v/>
      </c>
      <c r="AE82" s="26">
        <f>IF(OR(Y82="",Y81=""),"",Y82/Y81-1)</f>
        <v/>
      </c>
      <c r="AF82" s="26">
        <f>IF(OR(Z82="",Z81=""),"",Z82/Z81-1)</f>
        <v/>
      </c>
      <c r="AG82" s="26">
        <f>IF(Z82="","",X82/Z82)</f>
        <v/>
      </c>
      <c r="AH82" s="26">
        <f>IF(Z82="","",Y82/Z82)</f>
        <v/>
      </c>
    </row>
    <row r="83">
      <c r="A83" s="5" t="inlineStr">
        <is>
          <t>Q1FY25</t>
        </is>
      </c>
      <c r="B83" s="18">
        <f>IF(SUMIFS('Monthly NSE Equity Options'!$J:$J,'Monthly NSE Equity Options'!$C:$C,$A83)=0,"",SUMIFS('Monthly NSE Equity Options'!$J:$J,'Monthly NSE Equity Options'!$C:$C,$A83))</f>
        <v/>
      </c>
      <c r="C83" s="7">
        <f>IF(SUMIFS('Monthly BSE Equity Options'!$J:$J,'Monthly BSE Equity Options'!$C:$C,$A83)=0,"",SUMIFS('Monthly BSE Equity Options'!$J:$J,'Monthly BSE Equity Options'!$C:$C,$A83))</f>
        <v/>
      </c>
      <c r="D83" s="7">
        <f>IF(OR(B83="",C83=""),"",B83+C83)</f>
        <v/>
      </c>
      <c r="E83" s="20">
        <f>IF(OR(B83="",B79=""),"",B83/B79-1)</f>
        <v/>
      </c>
      <c r="F83" s="20">
        <f>IF(OR(C83="",C79=""),"",C83/C79-1)</f>
        <v/>
      </c>
      <c r="G83" s="20">
        <f>IF(OR(D83="",D79=""),"",D83/D79-1)</f>
        <v/>
      </c>
      <c r="H83" s="20">
        <f>IF(OR(B83="",B82=""),"",B83/B82-1)</f>
        <v/>
      </c>
      <c r="I83" s="20">
        <f>IF(OR(C83="",C82=""),"",C83/C82-1)</f>
        <v/>
      </c>
      <c r="J83" s="20">
        <f>IF(OR(D83="",D82=""),"",D83/D82-1)</f>
        <v/>
      </c>
      <c r="K83" s="20">
        <f>IF(D83="","",B83/D83)</f>
        <v/>
      </c>
      <c r="L83" s="20">
        <f>IF(D83="","",C83/D83)</f>
        <v/>
      </c>
      <c r="M83" s="21">
        <f>IF(SUMIFS('Monthly NSE Equity Options'!$K:$K,'Monthly NSE Equity Options'!$C:$C,$A83)=0,"",SUMIFS('Monthly NSE Equity Options'!$K:$K,'Monthly NSE Equity Options'!$C:$C,$A83))</f>
        <v/>
      </c>
      <c r="N83" s="8">
        <f>IF(SUMIFS('Monthly BSE Equity Options'!$K:$K,'Monthly BSE Equity Options'!$C:$C,$A83)=0,"",SUMIFS('Monthly BSE Equity Options'!$K:$K,'Monthly BSE Equity Options'!$C:$C,$A83))</f>
        <v/>
      </c>
      <c r="O83" s="8">
        <f>IF(OR(M83="",N83=""),"",M83+N83)</f>
        <v/>
      </c>
      <c r="P83" s="23">
        <f>IF(OR(M83="",M79=""),"",M83/M79-1)</f>
        <v/>
      </c>
      <c r="Q83" s="23">
        <f>IF(OR(N83="",N79=""),"",N83/N79-1)</f>
        <v/>
      </c>
      <c r="R83" s="23">
        <f>IF(OR(O83="",O79=""),"",O83/O79-1)</f>
        <v/>
      </c>
      <c r="S83" s="23">
        <f>IF(OR(M83="",M82=""),"",M83/M82-1)</f>
        <v/>
      </c>
      <c r="T83" s="23">
        <f>IF(OR(N83="",N82=""),"",N83/N82-1)</f>
        <v/>
      </c>
      <c r="U83" s="23">
        <f>IF(OR(O83="",O82=""),"",O83/O82-1)</f>
        <v/>
      </c>
      <c r="V83" s="23">
        <f>IF(O83="","",M83/O83)</f>
        <v/>
      </c>
      <c r="W83" s="23">
        <f>IF(O83="","",N83/O83)</f>
        <v/>
      </c>
      <c r="X83" s="24">
        <f>IF(SUMIFS('Monthly NSE Equity Options'!$L:$L,'Monthly NSE Equity Options'!$C:$C,$A83)=0,"",SUMIFS('Monthly NSE Equity Options'!$L:$L,'Monthly NSE Equity Options'!$C:$C,$A83))</f>
        <v/>
      </c>
      <c r="Y83" s="9">
        <f>IF(SUMIFS('Monthly BSE Equity Options'!$L:$L,'Monthly BSE Equity Options'!$C:$C,$A83)=0,"",SUMIFS('Monthly BSE Equity Options'!$L:$L,'Monthly BSE Equity Options'!$C:$C,$A83))</f>
        <v/>
      </c>
      <c r="Z83" s="9">
        <f>IF(OR(X83="",Y83=""),"",X83+Y83)</f>
        <v/>
      </c>
      <c r="AA83" s="26">
        <f>IF(OR(X83="",X79=""),"",X83/X79-1)</f>
        <v/>
      </c>
      <c r="AB83" s="26">
        <f>IF(OR(Y83="",Y79=""),"",Y83/Y79-1)</f>
        <v/>
      </c>
      <c r="AC83" s="26">
        <f>IF(OR(Z83="",Z79=""),"",Z83/Z79-1)</f>
        <v/>
      </c>
      <c r="AD83" s="26">
        <f>IF(OR(X83="",X82=""),"",X83/X82-1)</f>
        <v/>
      </c>
      <c r="AE83" s="26">
        <f>IF(OR(Y83="",Y82=""),"",Y83/Y82-1)</f>
        <v/>
      </c>
      <c r="AF83" s="26">
        <f>IF(OR(Z83="",Z82=""),"",Z83/Z82-1)</f>
        <v/>
      </c>
      <c r="AG83" s="26">
        <f>IF(Z83="","",X83/Z83)</f>
        <v/>
      </c>
      <c r="AH83" s="26">
        <f>IF(Z83="","",Y83/Z83)</f>
        <v/>
      </c>
    </row>
    <row r="84">
      <c r="A84" s="5" t="inlineStr">
        <is>
          <t>Q2FY25</t>
        </is>
      </c>
      <c r="B84" s="18">
        <f>IF(SUMIFS('Monthly NSE Equity Options'!$J:$J,'Monthly NSE Equity Options'!$C:$C,$A84)=0,"",SUMIFS('Monthly NSE Equity Options'!$J:$J,'Monthly NSE Equity Options'!$C:$C,$A84))</f>
        <v/>
      </c>
      <c r="C84" s="7">
        <f>IF(SUMIFS('Monthly BSE Equity Options'!$J:$J,'Monthly BSE Equity Options'!$C:$C,$A84)=0,"",SUMIFS('Monthly BSE Equity Options'!$J:$J,'Monthly BSE Equity Options'!$C:$C,$A84))</f>
        <v/>
      </c>
      <c r="D84" s="7">
        <f>IF(OR(B84="",C84=""),"",B84+C84)</f>
        <v/>
      </c>
      <c r="E84" s="20">
        <f>IF(OR(B84="",B80=""),"",B84/B80-1)</f>
        <v/>
      </c>
      <c r="F84" s="20">
        <f>IF(OR(C84="",C80=""),"",C84/C80-1)</f>
        <v/>
      </c>
      <c r="G84" s="20">
        <f>IF(OR(D84="",D80=""),"",D84/D80-1)</f>
        <v/>
      </c>
      <c r="H84" s="20">
        <f>IF(OR(B84="",B83=""),"",B84/B83-1)</f>
        <v/>
      </c>
      <c r="I84" s="20">
        <f>IF(OR(C84="",C83=""),"",C84/C83-1)</f>
        <v/>
      </c>
      <c r="J84" s="20">
        <f>IF(OR(D84="",D83=""),"",D84/D83-1)</f>
        <v/>
      </c>
      <c r="K84" s="20">
        <f>IF(D84="","",B84/D84)</f>
        <v/>
      </c>
      <c r="L84" s="20">
        <f>IF(D84="","",C84/D84)</f>
        <v/>
      </c>
      <c r="M84" s="21">
        <f>IF(SUMIFS('Monthly NSE Equity Options'!$K:$K,'Monthly NSE Equity Options'!$C:$C,$A84)=0,"",SUMIFS('Monthly NSE Equity Options'!$K:$K,'Monthly NSE Equity Options'!$C:$C,$A84))</f>
        <v/>
      </c>
      <c r="N84" s="8">
        <f>IF(SUMIFS('Monthly BSE Equity Options'!$K:$K,'Monthly BSE Equity Options'!$C:$C,$A84)=0,"",SUMIFS('Monthly BSE Equity Options'!$K:$K,'Monthly BSE Equity Options'!$C:$C,$A84))</f>
        <v/>
      </c>
      <c r="O84" s="8">
        <f>IF(OR(M84="",N84=""),"",M84+N84)</f>
        <v/>
      </c>
      <c r="P84" s="23">
        <f>IF(OR(M84="",M80=""),"",M84/M80-1)</f>
        <v/>
      </c>
      <c r="Q84" s="23">
        <f>IF(OR(N84="",N80=""),"",N84/N80-1)</f>
        <v/>
      </c>
      <c r="R84" s="23">
        <f>IF(OR(O84="",O80=""),"",O84/O80-1)</f>
        <v/>
      </c>
      <c r="S84" s="23">
        <f>IF(OR(M84="",M83=""),"",M84/M83-1)</f>
        <v/>
      </c>
      <c r="T84" s="23">
        <f>IF(OR(N84="",N83=""),"",N84/N83-1)</f>
        <v/>
      </c>
      <c r="U84" s="23">
        <f>IF(OR(O84="",O83=""),"",O84/O83-1)</f>
        <v/>
      </c>
      <c r="V84" s="23">
        <f>IF(O84="","",M84/O84)</f>
        <v/>
      </c>
      <c r="W84" s="23">
        <f>IF(O84="","",N84/O84)</f>
        <v/>
      </c>
      <c r="X84" s="24">
        <f>IF(SUMIFS('Monthly NSE Equity Options'!$L:$L,'Monthly NSE Equity Options'!$C:$C,$A84)=0,"",SUMIFS('Monthly NSE Equity Options'!$L:$L,'Monthly NSE Equity Options'!$C:$C,$A84))</f>
        <v/>
      </c>
      <c r="Y84" s="9">
        <f>IF(SUMIFS('Monthly BSE Equity Options'!$L:$L,'Monthly BSE Equity Options'!$C:$C,$A84)=0,"",SUMIFS('Monthly BSE Equity Options'!$L:$L,'Monthly BSE Equity Options'!$C:$C,$A84))</f>
        <v/>
      </c>
      <c r="Z84" s="9">
        <f>IF(OR(X84="",Y84=""),"",X84+Y84)</f>
        <v/>
      </c>
      <c r="AA84" s="26">
        <f>IF(OR(X84="",X80=""),"",X84/X80-1)</f>
        <v/>
      </c>
      <c r="AB84" s="26">
        <f>IF(OR(Y84="",Y80=""),"",Y84/Y80-1)</f>
        <v/>
      </c>
      <c r="AC84" s="26">
        <f>IF(OR(Z84="",Z80=""),"",Z84/Z80-1)</f>
        <v/>
      </c>
      <c r="AD84" s="26">
        <f>IF(OR(X84="",X83=""),"",X84/X83-1)</f>
        <v/>
      </c>
      <c r="AE84" s="26">
        <f>IF(OR(Y84="",Y83=""),"",Y84/Y83-1)</f>
        <v/>
      </c>
      <c r="AF84" s="26">
        <f>IF(OR(Z84="",Z83=""),"",Z84/Z83-1)</f>
        <v/>
      </c>
      <c r="AG84" s="26">
        <f>IF(Z84="","",X84/Z84)</f>
        <v/>
      </c>
      <c r="AH84" s="26">
        <f>IF(Z84="","",Y84/Z84)</f>
        <v/>
      </c>
    </row>
    <row r="85">
      <c r="A85" s="5" t="inlineStr">
        <is>
          <t>Q3FY25</t>
        </is>
      </c>
      <c r="B85" s="18">
        <f>IF(SUMIFS('Monthly NSE Equity Options'!$J:$J,'Monthly NSE Equity Options'!$C:$C,$A85)=0,"",SUMIFS('Monthly NSE Equity Options'!$J:$J,'Monthly NSE Equity Options'!$C:$C,$A85))</f>
        <v/>
      </c>
      <c r="C85" s="7">
        <f>IF(SUMIFS('Monthly BSE Equity Options'!$J:$J,'Monthly BSE Equity Options'!$C:$C,$A85)=0,"",SUMIFS('Monthly BSE Equity Options'!$J:$J,'Monthly BSE Equity Options'!$C:$C,$A85))</f>
        <v/>
      </c>
      <c r="D85" s="7">
        <f>IF(OR(B85="",C85=""),"",B85+C85)</f>
        <v/>
      </c>
      <c r="E85" s="20">
        <f>IF(OR(B85="",B81=""),"",B85/B81-1)</f>
        <v/>
      </c>
      <c r="F85" s="20">
        <f>IF(OR(C85="",C81=""),"",C85/C81-1)</f>
        <v/>
      </c>
      <c r="G85" s="20">
        <f>IF(OR(D85="",D81=""),"",D85/D81-1)</f>
        <v/>
      </c>
      <c r="H85" s="20">
        <f>IF(OR(B85="",B84=""),"",B85/B84-1)</f>
        <v/>
      </c>
      <c r="I85" s="20">
        <f>IF(OR(C85="",C84=""),"",C85/C84-1)</f>
        <v/>
      </c>
      <c r="J85" s="20">
        <f>IF(OR(D85="",D84=""),"",D85/D84-1)</f>
        <v/>
      </c>
      <c r="K85" s="20">
        <f>IF(D85="","",B85/D85)</f>
        <v/>
      </c>
      <c r="L85" s="20">
        <f>IF(D85="","",C85/D85)</f>
        <v/>
      </c>
      <c r="M85" s="21">
        <f>IF(SUMIFS('Monthly NSE Equity Options'!$K:$K,'Monthly NSE Equity Options'!$C:$C,$A85)=0,"",SUMIFS('Monthly NSE Equity Options'!$K:$K,'Monthly NSE Equity Options'!$C:$C,$A85))</f>
        <v/>
      </c>
      <c r="N85" s="8">
        <f>IF(SUMIFS('Monthly BSE Equity Options'!$K:$K,'Monthly BSE Equity Options'!$C:$C,$A85)=0,"",SUMIFS('Monthly BSE Equity Options'!$K:$K,'Monthly BSE Equity Options'!$C:$C,$A85))</f>
        <v/>
      </c>
      <c r="O85" s="8">
        <f>IF(OR(M85="",N85=""),"",M85+N85)</f>
        <v/>
      </c>
      <c r="P85" s="23">
        <f>IF(OR(M85="",M81=""),"",M85/M81-1)</f>
        <v/>
      </c>
      <c r="Q85" s="23">
        <f>IF(OR(N85="",N81=""),"",N85/N81-1)</f>
        <v/>
      </c>
      <c r="R85" s="23">
        <f>IF(OR(O85="",O81=""),"",O85/O81-1)</f>
        <v/>
      </c>
      <c r="S85" s="23">
        <f>IF(OR(M85="",M84=""),"",M85/M84-1)</f>
        <v/>
      </c>
      <c r="T85" s="23">
        <f>IF(OR(N85="",N84=""),"",N85/N84-1)</f>
        <v/>
      </c>
      <c r="U85" s="23">
        <f>IF(OR(O85="",O84=""),"",O85/O84-1)</f>
        <v/>
      </c>
      <c r="V85" s="23">
        <f>IF(O85="","",M85/O85)</f>
        <v/>
      </c>
      <c r="W85" s="23">
        <f>IF(O85="","",N85/O85)</f>
        <v/>
      </c>
      <c r="X85" s="24">
        <f>IF(SUMIFS('Monthly NSE Equity Options'!$L:$L,'Monthly NSE Equity Options'!$C:$C,$A85)=0,"",SUMIFS('Monthly NSE Equity Options'!$L:$L,'Monthly NSE Equity Options'!$C:$C,$A85))</f>
        <v/>
      </c>
      <c r="Y85" s="9">
        <f>IF(SUMIFS('Monthly BSE Equity Options'!$L:$L,'Monthly BSE Equity Options'!$C:$C,$A85)=0,"",SUMIFS('Monthly BSE Equity Options'!$L:$L,'Monthly BSE Equity Options'!$C:$C,$A85))</f>
        <v/>
      </c>
      <c r="Z85" s="9">
        <f>IF(OR(X85="",Y85=""),"",X85+Y85)</f>
        <v/>
      </c>
      <c r="AA85" s="26">
        <f>IF(OR(X85="",X81=""),"",X85/X81-1)</f>
        <v/>
      </c>
      <c r="AB85" s="26">
        <f>IF(OR(Y85="",Y81=""),"",Y85/Y81-1)</f>
        <v/>
      </c>
      <c r="AC85" s="26">
        <f>IF(OR(Z85="",Z81=""),"",Z85/Z81-1)</f>
        <v/>
      </c>
      <c r="AD85" s="26">
        <f>IF(OR(X85="",X84=""),"",X85/X84-1)</f>
        <v/>
      </c>
      <c r="AE85" s="26">
        <f>IF(OR(Y85="",Y84=""),"",Y85/Y84-1)</f>
        <v/>
      </c>
      <c r="AF85" s="26">
        <f>IF(OR(Z85="",Z84=""),"",Z85/Z84-1)</f>
        <v/>
      </c>
      <c r="AG85" s="26">
        <f>IF(Z85="","",X85/Z85)</f>
        <v/>
      </c>
      <c r="AH85" s="26">
        <f>IF(Z85="","",Y85/Z85)</f>
        <v/>
      </c>
    </row>
    <row r="86">
      <c r="A86" s="5" t="inlineStr">
        <is>
          <t>Q4FY25</t>
        </is>
      </c>
      <c r="B86" s="18">
        <f>IF(SUMIFS('Monthly NSE Equity Options'!$J:$J,'Monthly NSE Equity Options'!$C:$C,$A86)=0,"",SUMIFS('Monthly NSE Equity Options'!$J:$J,'Monthly NSE Equity Options'!$C:$C,$A86))</f>
        <v/>
      </c>
      <c r="C86" s="7">
        <f>IF(SUMIFS('Monthly BSE Equity Options'!$J:$J,'Monthly BSE Equity Options'!$C:$C,$A86)=0,"",SUMIFS('Monthly BSE Equity Options'!$J:$J,'Monthly BSE Equity Options'!$C:$C,$A86))</f>
        <v/>
      </c>
      <c r="D86" s="7">
        <f>IF(OR(B86="",C86=""),"",B86+C86)</f>
        <v/>
      </c>
      <c r="E86" s="20">
        <f>IF(OR(B86="",B82=""),"",B86/B82-1)</f>
        <v/>
      </c>
      <c r="F86" s="20">
        <f>IF(OR(C86="",C82=""),"",C86/C82-1)</f>
        <v/>
      </c>
      <c r="G86" s="20">
        <f>IF(OR(D86="",D82=""),"",D86/D82-1)</f>
        <v/>
      </c>
      <c r="H86" s="20">
        <f>IF(OR(B86="",B85=""),"",B86/B85-1)</f>
        <v/>
      </c>
      <c r="I86" s="20">
        <f>IF(OR(C86="",C85=""),"",C86/C85-1)</f>
        <v/>
      </c>
      <c r="J86" s="20">
        <f>IF(OR(D86="",D85=""),"",D86/D85-1)</f>
        <v/>
      </c>
      <c r="K86" s="20">
        <f>IF(D86="","",B86/D86)</f>
        <v/>
      </c>
      <c r="L86" s="20">
        <f>IF(D86="","",C86/D86)</f>
        <v/>
      </c>
      <c r="M86" s="21">
        <f>IF(SUMIFS('Monthly NSE Equity Options'!$K:$K,'Monthly NSE Equity Options'!$C:$C,$A86)=0,"",SUMIFS('Monthly NSE Equity Options'!$K:$K,'Monthly NSE Equity Options'!$C:$C,$A86))</f>
        <v/>
      </c>
      <c r="N86" s="8">
        <f>IF(SUMIFS('Monthly BSE Equity Options'!$K:$K,'Monthly BSE Equity Options'!$C:$C,$A86)=0,"",SUMIFS('Monthly BSE Equity Options'!$K:$K,'Monthly BSE Equity Options'!$C:$C,$A86))</f>
        <v/>
      </c>
      <c r="O86" s="8">
        <f>IF(OR(M86="",N86=""),"",M86+N86)</f>
        <v/>
      </c>
      <c r="P86" s="23">
        <f>IF(OR(M86="",M82=""),"",M86/M82-1)</f>
        <v/>
      </c>
      <c r="Q86" s="23">
        <f>IF(OR(N86="",N82=""),"",N86/N82-1)</f>
        <v/>
      </c>
      <c r="R86" s="23">
        <f>IF(OR(O86="",O82=""),"",O86/O82-1)</f>
        <v/>
      </c>
      <c r="S86" s="23">
        <f>IF(OR(M86="",M85=""),"",M86/M85-1)</f>
        <v/>
      </c>
      <c r="T86" s="23">
        <f>IF(OR(N86="",N85=""),"",N86/N85-1)</f>
        <v/>
      </c>
      <c r="U86" s="23">
        <f>IF(OR(O86="",O85=""),"",O86/O85-1)</f>
        <v/>
      </c>
      <c r="V86" s="23">
        <f>IF(O86="","",M86/O86)</f>
        <v/>
      </c>
      <c r="W86" s="23">
        <f>IF(O86="","",N86/O86)</f>
        <v/>
      </c>
      <c r="X86" s="24">
        <f>IF(SUMIFS('Monthly NSE Equity Options'!$L:$L,'Monthly NSE Equity Options'!$C:$C,$A86)=0,"",SUMIFS('Monthly NSE Equity Options'!$L:$L,'Monthly NSE Equity Options'!$C:$C,$A86))</f>
        <v/>
      </c>
      <c r="Y86" s="9">
        <f>IF(SUMIFS('Monthly BSE Equity Options'!$L:$L,'Monthly BSE Equity Options'!$C:$C,$A86)=0,"",SUMIFS('Monthly BSE Equity Options'!$L:$L,'Monthly BSE Equity Options'!$C:$C,$A86))</f>
        <v/>
      </c>
      <c r="Z86" s="9">
        <f>IF(OR(X86="",Y86=""),"",X86+Y86)</f>
        <v/>
      </c>
      <c r="AA86" s="26">
        <f>IF(OR(X86="",X82=""),"",X86/X82-1)</f>
        <v/>
      </c>
      <c r="AB86" s="26">
        <f>IF(OR(Y86="",Y82=""),"",Y86/Y82-1)</f>
        <v/>
      </c>
      <c r="AC86" s="26">
        <f>IF(OR(Z86="",Z82=""),"",Z86/Z82-1)</f>
        <v/>
      </c>
      <c r="AD86" s="26">
        <f>IF(OR(X86="",X85=""),"",X86/X85-1)</f>
        <v/>
      </c>
      <c r="AE86" s="26">
        <f>IF(OR(Y86="",Y85=""),"",Y86/Y85-1)</f>
        <v/>
      </c>
      <c r="AF86" s="26">
        <f>IF(OR(Z86="",Z85=""),"",Z86/Z85-1)</f>
        <v/>
      </c>
      <c r="AG86" s="26">
        <f>IF(Z86="","",X86/Z86)</f>
        <v/>
      </c>
      <c r="AH86" s="26">
        <f>IF(Z86="","",Y86/Z86)</f>
        <v/>
      </c>
    </row>
    <row r="87">
      <c r="A87" s="5" t="inlineStr">
        <is>
          <t>Q1FY26</t>
        </is>
      </c>
      <c r="B87" s="18">
        <f>IF(SUMIFS('Monthly NSE Equity Options'!$J:$J,'Monthly NSE Equity Options'!$C:$C,$A87)=0,"",SUMIFS('Monthly NSE Equity Options'!$J:$J,'Monthly NSE Equity Options'!$C:$C,$A87))</f>
        <v/>
      </c>
      <c r="C87" s="7">
        <f>IF(SUMIFS('Monthly BSE Equity Options'!$J:$J,'Monthly BSE Equity Options'!$C:$C,$A87)=0,"",SUMIFS('Monthly BSE Equity Options'!$J:$J,'Monthly BSE Equity Options'!$C:$C,$A87))</f>
        <v/>
      </c>
      <c r="D87" s="7">
        <f>IF(OR(B87="",C87=""),"",B87+C87)</f>
        <v/>
      </c>
      <c r="E87" s="20">
        <f>IF(OR(B87="",B83=""),"",B87/B83-1)</f>
        <v/>
      </c>
      <c r="F87" s="20">
        <f>IF(OR(C87="",C83=""),"",C87/C83-1)</f>
        <v/>
      </c>
      <c r="G87" s="20">
        <f>IF(OR(D87="",D83=""),"",D87/D83-1)</f>
        <v/>
      </c>
      <c r="H87" s="20">
        <f>IF(OR(B87="",B86=""),"",B87/B86-1)</f>
        <v/>
      </c>
      <c r="I87" s="20">
        <f>IF(OR(C87="",C86=""),"",C87/C86-1)</f>
        <v/>
      </c>
      <c r="J87" s="20">
        <f>IF(OR(D87="",D86=""),"",D87/D86-1)</f>
        <v/>
      </c>
      <c r="K87" s="20">
        <f>IF(D87="","",B87/D87)</f>
        <v/>
      </c>
      <c r="L87" s="20">
        <f>IF(D87="","",C87/D87)</f>
        <v/>
      </c>
      <c r="M87" s="21">
        <f>IF(SUMIFS('Monthly NSE Equity Options'!$K:$K,'Monthly NSE Equity Options'!$C:$C,$A87)=0,"",SUMIFS('Monthly NSE Equity Options'!$K:$K,'Monthly NSE Equity Options'!$C:$C,$A87))</f>
        <v/>
      </c>
      <c r="N87" s="8">
        <f>IF(SUMIFS('Monthly BSE Equity Options'!$K:$K,'Monthly BSE Equity Options'!$C:$C,$A87)=0,"",SUMIFS('Monthly BSE Equity Options'!$K:$K,'Monthly BSE Equity Options'!$C:$C,$A87))</f>
        <v/>
      </c>
      <c r="O87" s="8">
        <f>IF(OR(M87="",N87=""),"",M87+N87)</f>
        <v/>
      </c>
      <c r="P87" s="23">
        <f>IF(OR(M87="",M83=""),"",M87/M83-1)</f>
        <v/>
      </c>
      <c r="Q87" s="23">
        <f>IF(OR(N87="",N83=""),"",N87/N83-1)</f>
        <v/>
      </c>
      <c r="R87" s="23">
        <f>IF(OR(O87="",O83=""),"",O87/O83-1)</f>
        <v/>
      </c>
      <c r="S87" s="23">
        <f>IF(OR(M87="",M86=""),"",M87/M86-1)</f>
        <v/>
      </c>
      <c r="T87" s="23">
        <f>IF(OR(N87="",N86=""),"",N87/N86-1)</f>
        <v/>
      </c>
      <c r="U87" s="23">
        <f>IF(OR(O87="",O86=""),"",O87/O86-1)</f>
        <v/>
      </c>
      <c r="V87" s="23">
        <f>IF(O87="","",M87/O87)</f>
        <v/>
      </c>
      <c r="W87" s="23">
        <f>IF(O87="","",N87/O87)</f>
        <v/>
      </c>
      <c r="X87" s="24">
        <f>IF(SUMIFS('Monthly NSE Equity Options'!$L:$L,'Monthly NSE Equity Options'!$C:$C,$A87)=0,"",SUMIFS('Monthly NSE Equity Options'!$L:$L,'Monthly NSE Equity Options'!$C:$C,$A87))</f>
        <v/>
      </c>
      <c r="Y87" s="9">
        <f>IF(SUMIFS('Monthly BSE Equity Options'!$L:$L,'Monthly BSE Equity Options'!$C:$C,$A87)=0,"",SUMIFS('Monthly BSE Equity Options'!$L:$L,'Monthly BSE Equity Options'!$C:$C,$A87))</f>
        <v/>
      </c>
      <c r="Z87" s="9">
        <f>IF(OR(X87="",Y87=""),"",X87+Y87)</f>
        <v/>
      </c>
      <c r="AA87" s="26">
        <f>IF(OR(X87="",X83=""),"",X87/X83-1)</f>
        <v/>
      </c>
      <c r="AB87" s="26">
        <f>IF(OR(Y87="",Y83=""),"",Y87/Y83-1)</f>
        <v/>
      </c>
      <c r="AC87" s="26">
        <f>IF(OR(Z87="",Z83=""),"",Z87/Z83-1)</f>
        <v/>
      </c>
      <c r="AD87" s="26">
        <f>IF(OR(X87="",X86=""),"",X87/X86-1)</f>
        <v/>
      </c>
      <c r="AE87" s="26">
        <f>IF(OR(Y87="",Y86=""),"",Y87/Y86-1)</f>
        <v/>
      </c>
      <c r="AF87" s="26">
        <f>IF(OR(Z87="",Z86=""),"",Z87/Z86-1)</f>
        <v/>
      </c>
      <c r="AG87" s="26">
        <f>IF(Z87="","",X87/Z87)</f>
        <v/>
      </c>
      <c r="AH87" s="26">
        <f>IF(Z87="","",Y87/Z87)</f>
        <v/>
      </c>
    </row>
    <row r="88">
      <c r="A88" s="5" t="inlineStr">
        <is>
          <t>Q2FY26</t>
        </is>
      </c>
      <c r="B88" s="18">
        <f>IF(SUMIFS('Monthly NSE Equity Options'!$J:$J,'Monthly NSE Equity Options'!$C:$C,$A88)=0,"",SUMIFS('Monthly NSE Equity Options'!$J:$J,'Monthly NSE Equity Options'!$C:$C,$A88))</f>
        <v/>
      </c>
      <c r="C88" s="7">
        <f>IF(SUMIFS('Monthly BSE Equity Options'!$J:$J,'Monthly BSE Equity Options'!$C:$C,$A88)=0,"",SUMIFS('Monthly BSE Equity Options'!$J:$J,'Monthly BSE Equity Options'!$C:$C,$A88))</f>
        <v/>
      </c>
      <c r="D88" s="7">
        <f>IF(OR(B88="",C88=""),"",B88+C88)</f>
        <v/>
      </c>
      <c r="E88" s="20">
        <f>IF(OR(B88="",B84=""),"",B88/B84-1)</f>
        <v/>
      </c>
      <c r="F88" s="20">
        <f>IF(OR(C88="",C84=""),"",C88/C84-1)</f>
        <v/>
      </c>
      <c r="G88" s="20">
        <f>IF(OR(D88="",D84=""),"",D88/D84-1)</f>
        <v/>
      </c>
      <c r="H88" s="20">
        <f>IF(OR(B88="",B87=""),"",B88/B87-1)</f>
        <v/>
      </c>
      <c r="I88" s="20">
        <f>IF(OR(C88="",C87=""),"",C88/C87-1)</f>
        <v/>
      </c>
      <c r="J88" s="20">
        <f>IF(OR(D88="",D87=""),"",D88/D87-1)</f>
        <v/>
      </c>
      <c r="K88" s="20">
        <f>IF(D88="","",B88/D88)</f>
        <v/>
      </c>
      <c r="L88" s="20">
        <f>IF(D88="","",C88/D88)</f>
        <v/>
      </c>
      <c r="M88" s="21">
        <f>IF(SUMIFS('Monthly NSE Equity Options'!$K:$K,'Monthly NSE Equity Options'!$C:$C,$A88)=0,"",SUMIFS('Monthly NSE Equity Options'!$K:$K,'Monthly NSE Equity Options'!$C:$C,$A88))</f>
        <v/>
      </c>
      <c r="N88" s="8">
        <f>IF(SUMIFS('Monthly BSE Equity Options'!$K:$K,'Monthly BSE Equity Options'!$C:$C,$A88)=0,"",SUMIFS('Monthly BSE Equity Options'!$K:$K,'Monthly BSE Equity Options'!$C:$C,$A88))</f>
        <v/>
      </c>
      <c r="O88" s="8">
        <f>IF(OR(M88="",N88=""),"",M88+N88)</f>
        <v/>
      </c>
      <c r="P88" s="23">
        <f>IF(OR(M88="",M84=""),"",M88/M84-1)</f>
        <v/>
      </c>
      <c r="Q88" s="23">
        <f>IF(OR(N88="",N84=""),"",N88/N84-1)</f>
        <v/>
      </c>
      <c r="R88" s="23">
        <f>IF(OR(O88="",O84=""),"",O88/O84-1)</f>
        <v/>
      </c>
      <c r="S88" s="23">
        <f>IF(OR(M88="",M87=""),"",M88/M87-1)</f>
        <v/>
      </c>
      <c r="T88" s="23">
        <f>IF(OR(N88="",N87=""),"",N88/N87-1)</f>
        <v/>
      </c>
      <c r="U88" s="23">
        <f>IF(OR(O88="",O87=""),"",O88/O87-1)</f>
        <v/>
      </c>
      <c r="V88" s="23">
        <f>IF(O88="","",M88/O88)</f>
        <v/>
      </c>
      <c r="W88" s="23">
        <f>IF(O88="","",N88/O88)</f>
        <v/>
      </c>
      <c r="X88" s="24">
        <f>IF(SUMIFS('Monthly NSE Equity Options'!$L:$L,'Monthly NSE Equity Options'!$C:$C,$A88)=0,"",SUMIFS('Monthly NSE Equity Options'!$L:$L,'Monthly NSE Equity Options'!$C:$C,$A88))</f>
        <v/>
      </c>
      <c r="Y88" s="9">
        <f>IF(SUMIFS('Monthly BSE Equity Options'!$L:$L,'Monthly BSE Equity Options'!$C:$C,$A88)=0,"",SUMIFS('Monthly BSE Equity Options'!$L:$L,'Monthly BSE Equity Options'!$C:$C,$A88))</f>
        <v/>
      </c>
      <c r="Z88" s="9">
        <f>IF(OR(X88="",Y88=""),"",X88+Y88)</f>
        <v/>
      </c>
      <c r="AA88" s="26">
        <f>IF(OR(X88="",X84=""),"",X88/X84-1)</f>
        <v/>
      </c>
      <c r="AB88" s="26">
        <f>IF(OR(Y88="",Y84=""),"",Y88/Y84-1)</f>
        <v/>
      </c>
      <c r="AC88" s="26">
        <f>IF(OR(Z88="",Z84=""),"",Z88/Z84-1)</f>
        <v/>
      </c>
      <c r="AD88" s="26">
        <f>IF(OR(X88="",X87=""),"",X88/X87-1)</f>
        <v/>
      </c>
      <c r="AE88" s="26">
        <f>IF(OR(Y88="",Y87=""),"",Y88/Y87-1)</f>
        <v/>
      </c>
      <c r="AF88" s="26">
        <f>IF(OR(Z88="",Z87=""),"",Z88/Z87-1)</f>
        <v/>
      </c>
      <c r="AG88" s="26">
        <f>IF(Z88="","",X88/Z88)</f>
        <v/>
      </c>
      <c r="AH88" s="26">
        <f>IF(Z88="","",Y88/Z88)</f>
        <v/>
      </c>
    </row>
    <row r="89">
      <c r="A89" s="5" t="inlineStr">
        <is>
          <t>Q3FY26</t>
        </is>
      </c>
      <c r="B89" s="18">
        <f>IF(SUMIFS('Monthly NSE Equity Options'!$J:$J,'Monthly NSE Equity Options'!$C:$C,$A89)=0,"",SUMIFS('Monthly NSE Equity Options'!$J:$J,'Monthly NSE Equity Options'!$C:$C,$A89))</f>
        <v/>
      </c>
      <c r="C89" s="7">
        <f>IF(SUMIFS('Monthly BSE Equity Options'!$J:$J,'Monthly BSE Equity Options'!$C:$C,$A89)=0,"",SUMIFS('Monthly BSE Equity Options'!$J:$J,'Monthly BSE Equity Options'!$C:$C,$A89))</f>
        <v/>
      </c>
      <c r="D89" s="7">
        <f>IF(OR(B89="",C89=""),"",B89+C89)</f>
        <v/>
      </c>
      <c r="E89" s="20">
        <f>IF(OR(B89="",B85=""),"",B89/B85-1)</f>
        <v/>
      </c>
      <c r="F89" s="20">
        <f>IF(OR(C89="",C85=""),"",C89/C85-1)</f>
        <v/>
      </c>
      <c r="G89" s="20">
        <f>IF(OR(D89="",D85=""),"",D89/D85-1)</f>
        <v/>
      </c>
      <c r="H89" s="20">
        <f>IF(OR(B89="",B88=""),"",B89/B88-1)</f>
        <v/>
      </c>
      <c r="I89" s="20">
        <f>IF(OR(C89="",C88=""),"",C89/C88-1)</f>
        <v/>
      </c>
      <c r="J89" s="20">
        <f>IF(OR(D89="",D88=""),"",D89/D88-1)</f>
        <v/>
      </c>
      <c r="K89" s="20">
        <f>IF(D89="","",B89/D89)</f>
        <v/>
      </c>
      <c r="L89" s="20">
        <f>IF(D89="","",C89/D89)</f>
        <v/>
      </c>
      <c r="M89" s="21">
        <f>IF(SUMIFS('Monthly NSE Equity Options'!$K:$K,'Monthly NSE Equity Options'!$C:$C,$A89)=0,"",SUMIFS('Monthly NSE Equity Options'!$K:$K,'Monthly NSE Equity Options'!$C:$C,$A89))</f>
        <v/>
      </c>
      <c r="N89" s="8">
        <f>IF(SUMIFS('Monthly BSE Equity Options'!$K:$K,'Monthly BSE Equity Options'!$C:$C,$A89)=0,"",SUMIFS('Monthly BSE Equity Options'!$K:$K,'Monthly BSE Equity Options'!$C:$C,$A89))</f>
        <v/>
      </c>
      <c r="O89" s="8">
        <f>IF(OR(M89="",N89=""),"",M89+N89)</f>
        <v/>
      </c>
      <c r="P89" s="23">
        <f>IF(OR(M89="",M85=""),"",M89/M85-1)</f>
        <v/>
      </c>
      <c r="Q89" s="23">
        <f>IF(OR(N89="",N85=""),"",N89/N85-1)</f>
        <v/>
      </c>
      <c r="R89" s="23">
        <f>IF(OR(O89="",O85=""),"",O89/O85-1)</f>
        <v/>
      </c>
      <c r="S89" s="23">
        <f>IF(OR(M89="",M88=""),"",M89/M88-1)</f>
        <v/>
      </c>
      <c r="T89" s="23">
        <f>IF(OR(N89="",N88=""),"",N89/N88-1)</f>
        <v/>
      </c>
      <c r="U89" s="23">
        <f>IF(OR(O89="",O88=""),"",O89/O88-1)</f>
        <v/>
      </c>
      <c r="V89" s="23">
        <f>IF(O89="","",M89/O89)</f>
        <v/>
      </c>
      <c r="W89" s="23">
        <f>IF(O89="","",N89/O89)</f>
        <v/>
      </c>
      <c r="X89" s="24">
        <f>IF(SUMIFS('Monthly NSE Equity Options'!$L:$L,'Monthly NSE Equity Options'!$C:$C,$A89)=0,"",SUMIFS('Monthly NSE Equity Options'!$L:$L,'Monthly NSE Equity Options'!$C:$C,$A89))</f>
        <v/>
      </c>
      <c r="Y89" s="9">
        <f>IF(SUMIFS('Monthly BSE Equity Options'!$L:$L,'Monthly BSE Equity Options'!$C:$C,$A89)=0,"",SUMIFS('Monthly BSE Equity Options'!$L:$L,'Monthly BSE Equity Options'!$C:$C,$A89))</f>
        <v/>
      </c>
      <c r="Z89" s="9">
        <f>IF(OR(X89="",Y89=""),"",X89+Y89)</f>
        <v/>
      </c>
      <c r="AA89" s="26">
        <f>IF(OR(X89="",X85=""),"",X89/X85-1)</f>
        <v/>
      </c>
      <c r="AB89" s="26">
        <f>IF(OR(Y89="",Y85=""),"",Y89/Y85-1)</f>
        <v/>
      </c>
      <c r="AC89" s="26">
        <f>IF(OR(Z89="",Z85=""),"",Z89/Z85-1)</f>
        <v/>
      </c>
      <c r="AD89" s="26">
        <f>IF(OR(X89="",X88=""),"",X89/X88-1)</f>
        <v/>
      </c>
      <c r="AE89" s="26">
        <f>IF(OR(Y89="",Y88=""),"",Y89/Y88-1)</f>
        <v/>
      </c>
      <c r="AF89" s="26">
        <f>IF(OR(Z89="",Z88=""),"",Z89/Z88-1)</f>
        <v/>
      </c>
      <c r="AG89" s="26">
        <f>IF(Z89="","",X89/Z89)</f>
        <v/>
      </c>
      <c r="AH89" s="26">
        <f>IF(Z89="","",Y89/Z89)</f>
        <v/>
      </c>
    </row>
    <row r="90">
      <c r="A90" s="5" t="inlineStr">
        <is>
          <t>Q4FY26</t>
        </is>
      </c>
      <c r="B90" s="18">
        <f>IF(SUMIFS('Monthly NSE Equity Options'!$J:$J,'Monthly NSE Equity Options'!$C:$C,$A90)=0,"",SUMIFS('Monthly NSE Equity Options'!$J:$J,'Monthly NSE Equity Options'!$C:$C,$A90))</f>
        <v/>
      </c>
      <c r="C90" s="7">
        <f>IF(SUMIFS('Monthly BSE Equity Options'!$J:$J,'Monthly BSE Equity Options'!$C:$C,$A90)=0,"",SUMIFS('Monthly BSE Equity Options'!$J:$J,'Monthly BSE Equity Options'!$C:$C,$A90))</f>
        <v/>
      </c>
      <c r="D90" s="7">
        <f>IF(OR(B90="",C90=""),"",B90+C90)</f>
        <v/>
      </c>
      <c r="E90" s="20">
        <f>IF(OR(B90="",B86=""),"",B90/B86-1)</f>
        <v/>
      </c>
      <c r="F90" s="20">
        <f>IF(OR(C90="",C86=""),"",C90/C86-1)</f>
        <v/>
      </c>
      <c r="G90" s="20">
        <f>IF(OR(D90="",D86=""),"",D90/D86-1)</f>
        <v/>
      </c>
      <c r="H90" s="20">
        <f>IF(OR(B90="",B89=""),"",B90/B89-1)</f>
        <v/>
      </c>
      <c r="I90" s="20">
        <f>IF(OR(C90="",C89=""),"",C90/C89-1)</f>
        <v/>
      </c>
      <c r="J90" s="20">
        <f>IF(OR(D90="",D89=""),"",D90/D89-1)</f>
        <v/>
      </c>
      <c r="K90" s="20">
        <f>IF(D90="","",B90/D90)</f>
        <v/>
      </c>
      <c r="L90" s="20">
        <f>IF(D90="","",C90/D90)</f>
        <v/>
      </c>
      <c r="M90" s="21">
        <f>IF(SUMIFS('Monthly NSE Equity Options'!$K:$K,'Monthly NSE Equity Options'!$C:$C,$A90)=0,"",SUMIFS('Monthly NSE Equity Options'!$K:$K,'Monthly NSE Equity Options'!$C:$C,$A90))</f>
        <v/>
      </c>
      <c r="N90" s="8">
        <f>IF(SUMIFS('Monthly BSE Equity Options'!$K:$K,'Monthly BSE Equity Options'!$C:$C,$A90)=0,"",SUMIFS('Monthly BSE Equity Options'!$K:$K,'Monthly BSE Equity Options'!$C:$C,$A90))</f>
        <v/>
      </c>
      <c r="O90" s="8">
        <f>IF(OR(M90="",N90=""),"",M90+N90)</f>
        <v/>
      </c>
      <c r="P90" s="23">
        <f>IF(OR(M90="",M86=""),"",M90/M86-1)</f>
        <v/>
      </c>
      <c r="Q90" s="23">
        <f>IF(OR(N90="",N86=""),"",N90/N86-1)</f>
        <v/>
      </c>
      <c r="R90" s="23">
        <f>IF(OR(O90="",O86=""),"",O90/O86-1)</f>
        <v/>
      </c>
      <c r="S90" s="23">
        <f>IF(OR(M90="",M89=""),"",M90/M89-1)</f>
        <v/>
      </c>
      <c r="T90" s="23">
        <f>IF(OR(N90="",N89=""),"",N90/N89-1)</f>
        <v/>
      </c>
      <c r="U90" s="23">
        <f>IF(OR(O90="",O89=""),"",O90/O89-1)</f>
        <v/>
      </c>
      <c r="V90" s="23">
        <f>IF(O90="","",M90/O90)</f>
        <v/>
      </c>
      <c r="W90" s="23">
        <f>IF(O90="","",N90/O90)</f>
        <v/>
      </c>
      <c r="X90" s="24">
        <f>IF(SUMIFS('Monthly NSE Equity Options'!$L:$L,'Monthly NSE Equity Options'!$C:$C,$A90)=0,"",SUMIFS('Monthly NSE Equity Options'!$L:$L,'Monthly NSE Equity Options'!$C:$C,$A90))</f>
        <v/>
      </c>
      <c r="Y90" s="9">
        <f>IF(SUMIFS('Monthly BSE Equity Options'!$L:$L,'Monthly BSE Equity Options'!$C:$C,$A90)=0,"",SUMIFS('Monthly BSE Equity Options'!$L:$L,'Monthly BSE Equity Options'!$C:$C,$A90))</f>
        <v/>
      </c>
      <c r="Z90" s="9">
        <f>IF(OR(X90="",Y90=""),"",X90+Y90)</f>
        <v/>
      </c>
      <c r="AA90" s="26">
        <f>IF(OR(X90="",X86=""),"",X90/X86-1)</f>
        <v/>
      </c>
      <c r="AB90" s="26">
        <f>IF(OR(Y90="",Y86=""),"",Y90/Y86-1)</f>
        <v/>
      </c>
      <c r="AC90" s="26">
        <f>IF(OR(Z90="",Z86=""),"",Z90/Z86-1)</f>
        <v/>
      </c>
      <c r="AD90" s="26">
        <f>IF(OR(X90="",X89=""),"",X90/X89-1)</f>
        <v/>
      </c>
      <c r="AE90" s="26">
        <f>IF(OR(Y90="",Y89=""),"",Y90/Y89-1)</f>
        <v/>
      </c>
      <c r="AF90" s="26">
        <f>IF(OR(Z90="",Z89=""),"",Z90/Z89-1)</f>
        <v/>
      </c>
      <c r="AG90" s="26">
        <f>IF(Z90="","",X90/Z90)</f>
        <v/>
      </c>
      <c r="AH90" s="26">
        <f>IF(Z90="","",Y90/Z90)</f>
        <v/>
      </c>
    </row>
    <row r="91">
      <c r="A91" s="5" t="inlineStr">
        <is>
          <t>Q1FY27</t>
        </is>
      </c>
      <c r="B91" s="18">
        <f>IF(SUMIFS('Monthly NSE Equity Options'!$J:$J,'Monthly NSE Equity Options'!$C:$C,$A91)=0,"",SUMIFS('Monthly NSE Equity Options'!$J:$J,'Monthly NSE Equity Options'!$C:$C,$A91))</f>
        <v/>
      </c>
      <c r="C91" s="7">
        <f>IF(SUMIFS('Monthly BSE Equity Options'!$J:$J,'Monthly BSE Equity Options'!$C:$C,$A91)=0,"",SUMIFS('Monthly BSE Equity Options'!$J:$J,'Monthly BSE Equity Options'!$C:$C,$A91))</f>
        <v/>
      </c>
      <c r="D91" s="7">
        <f>IF(OR(B91="",C91=""),"",B91+C91)</f>
        <v/>
      </c>
      <c r="E91" s="20">
        <f>IF(OR(B91="",B87=""),"",B91/B87-1)</f>
        <v/>
      </c>
      <c r="F91" s="20">
        <f>IF(OR(C91="",C87=""),"",C91/C87-1)</f>
        <v/>
      </c>
      <c r="G91" s="20">
        <f>IF(OR(D91="",D87=""),"",D91/D87-1)</f>
        <v/>
      </c>
      <c r="H91" s="20">
        <f>IF(OR(B91="",B90=""),"",B91/B90-1)</f>
        <v/>
      </c>
      <c r="I91" s="20">
        <f>IF(OR(C91="",C90=""),"",C91/C90-1)</f>
        <v/>
      </c>
      <c r="J91" s="20">
        <f>IF(OR(D91="",D90=""),"",D91/D90-1)</f>
        <v/>
      </c>
      <c r="K91" s="20">
        <f>IF(D91="","",B91/D91)</f>
        <v/>
      </c>
      <c r="L91" s="20">
        <f>IF(D91="","",C91/D91)</f>
        <v/>
      </c>
      <c r="M91" s="21">
        <f>IF(SUMIFS('Monthly NSE Equity Options'!$K:$K,'Monthly NSE Equity Options'!$C:$C,$A91)=0,"",SUMIFS('Monthly NSE Equity Options'!$K:$K,'Monthly NSE Equity Options'!$C:$C,$A91))</f>
        <v/>
      </c>
      <c r="N91" s="8">
        <f>IF(SUMIFS('Monthly BSE Equity Options'!$K:$K,'Monthly BSE Equity Options'!$C:$C,$A91)=0,"",SUMIFS('Monthly BSE Equity Options'!$K:$K,'Monthly BSE Equity Options'!$C:$C,$A91))</f>
        <v/>
      </c>
      <c r="O91" s="8">
        <f>IF(OR(M91="",N91=""),"",M91+N91)</f>
        <v/>
      </c>
      <c r="P91" s="23">
        <f>IF(OR(M91="",M87=""),"",M91/M87-1)</f>
        <v/>
      </c>
      <c r="Q91" s="23">
        <f>IF(OR(N91="",N87=""),"",N91/N87-1)</f>
        <v/>
      </c>
      <c r="R91" s="23">
        <f>IF(OR(O91="",O87=""),"",O91/O87-1)</f>
        <v/>
      </c>
      <c r="S91" s="23">
        <f>IF(OR(M91="",M90=""),"",M91/M90-1)</f>
        <v/>
      </c>
      <c r="T91" s="23">
        <f>IF(OR(N91="",N90=""),"",N91/N90-1)</f>
        <v/>
      </c>
      <c r="U91" s="23">
        <f>IF(OR(O91="",O90=""),"",O91/O90-1)</f>
        <v/>
      </c>
      <c r="V91" s="23">
        <f>IF(O91="","",M91/O91)</f>
        <v/>
      </c>
      <c r="W91" s="23">
        <f>IF(O91="","",N91/O91)</f>
        <v/>
      </c>
      <c r="X91" s="24">
        <f>IF(SUMIFS('Monthly NSE Equity Options'!$L:$L,'Monthly NSE Equity Options'!$C:$C,$A91)=0,"",SUMIFS('Monthly NSE Equity Options'!$L:$L,'Monthly NSE Equity Options'!$C:$C,$A91))</f>
        <v/>
      </c>
      <c r="Y91" s="9">
        <f>IF(SUMIFS('Monthly BSE Equity Options'!$L:$L,'Monthly BSE Equity Options'!$C:$C,$A91)=0,"",SUMIFS('Monthly BSE Equity Options'!$L:$L,'Monthly BSE Equity Options'!$C:$C,$A91))</f>
        <v/>
      </c>
      <c r="Z91" s="9">
        <f>IF(OR(X91="",Y91=""),"",X91+Y91)</f>
        <v/>
      </c>
      <c r="AA91" s="26">
        <f>IF(OR(X91="",X87=""),"",X91/X87-1)</f>
        <v/>
      </c>
      <c r="AB91" s="26">
        <f>IF(OR(Y91="",Y87=""),"",Y91/Y87-1)</f>
        <v/>
      </c>
      <c r="AC91" s="26">
        <f>IF(OR(Z91="",Z87=""),"",Z91/Z87-1)</f>
        <v/>
      </c>
      <c r="AD91" s="26">
        <f>IF(OR(X91="",X90=""),"",X91/X90-1)</f>
        <v/>
      </c>
      <c r="AE91" s="26">
        <f>IF(OR(Y91="",Y90=""),"",Y91/Y90-1)</f>
        <v/>
      </c>
      <c r="AF91" s="26">
        <f>IF(OR(Z91="",Z90=""),"",Z91/Z90-1)</f>
        <v/>
      </c>
      <c r="AG91" s="26">
        <f>IF(Z91="","",X91/Z91)</f>
        <v/>
      </c>
      <c r="AH91" s="26">
        <f>IF(Z91="","",Y91/Z91)</f>
        <v/>
      </c>
    </row>
    <row r="92">
      <c r="A92" s="5" t="inlineStr">
        <is>
          <t>Q2FY27</t>
        </is>
      </c>
      <c r="B92" s="18">
        <f>IF(SUMIFS('Monthly NSE Equity Options'!$J:$J,'Monthly NSE Equity Options'!$C:$C,$A92)=0,"",SUMIFS('Monthly NSE Equity Options'!$J:$J,'Monthly NSE Equity Options'!$C:$C,$A92))</f>
        <v/>
      </c>
      <c r="C92" s="7">
        <f>IF(SUMIFS('Monthly BSE Equity Options'!$J:$J,'Monthly BSE Equity Options'!$C:$C,$A92)=0,"",SUMIFS('Monthly BSE Equity Options'!$J:$J,'Monthly BSE Equity Options'!$C:$C,$A92))</f>
        <v/>
      </c>
      <c r="D92" s="7">
        <f>IF(OR(B92="",C92=""),"",B92+C92)</f>
        <v/>
      </c>
      <c r="E92" s="20">
        <f>IF(OR(B92="",B88=""),"",B92/B88-1)</f>
        <v/>
      </c>
      <c r="F92" s="20">
        <f>IF(OR(C92="",C88=""),"",C92/C88-1)</f>
        <v/>
      </c>
      <c r="G92" s="20">
        <f>IF(OR(D92="",D88=""),"",D92/D88-1)</f>
        <v/>
      </c>
      <c r="H92" s="20">
        <f>IF(OR(B92="",B91=""),"",B92/B91-1)</f>
        <v/>
      </c>
      <c r="I92" s="20">
        <f>IF(OR(C92="",C91=""),"",C92/C91-1)</f>
        <v/>
      </c>
      <c r="J92" s="20">
        <f>IF(OR(D92="",D91=""),"",D92/D91-1)</f>
        <v/>
      </c>
      <c r="K92" s="20">
        <f>IF(D92="","",B92/D92)</f>
        <v/>
      </c>
      <c r="L92" s="20">
        <f>IF(D92="","",C92/D92)</f>
        <v/>
      </c>
      <c r="M92" s="21">
        <f>IF(SUMIFS('Monthly NSE Equity Options'!$K:$K,'Monthly NSE Equity Options'!$C:$C,$A92)=0,"",SUMIFS('Monthly NSE Equity Options'!$K:$K,'Monthly NSE Equity Options'!$C:$C,$A92))</f>
        <v/>
      </c>
      <c r="N92" s="8">
        <f>IF(SUMIFS('Monthly BSE Equity Options'!$K:$K,'Monthly BSE Equity Options'!$C:$C,$A92)=0,"",SUMIFS('Monthly BSE Equity Options'!$K:$K,'Monthly BSE Equity Options'!$C:$C,$A92))</f>
        <v/>
      </c>
      <c r="O92" s="8">
        <f>IF(OR(M92="",N92=""),"",M92+N92)</f>
        <v/>
      </c>
      <c r="P92" s="23">
        <f>IF(OR(M92="",M88=""),"",M92/M88-1)</f>
        <v/>
      </c>
      <c r="Q92" s="23">
        <f>IF(OR(N92="",N88=""),"",N92/N88-1)</f>
        <v/>
      </c>
      <c r="R92" s="23">
        <f>IF(OR(O92="",O88=""),"",O92/O88-1)</f>
        <v/>
      </c>
      <c r="S92" s="23">
        <f>IF(OR(M92="",M91=""),"",M92/M91-1)</f>
        <v/>
      </c>
      <c r="T92" s="23">
        <f>IF(OR(N92="",N91=""),"",N92/N91-1)</f>
        <v/>
      </c>
      <c r="U92" s="23">
        <f>IF(OR(O92="",O91=""),"",O92/O91-1)</f>
        <v/>
      </c>
      <c r="V92" s="23">
        <f>IF(O92="","",M92/O92)</f>
        <v/>
      </c>
      <c r="W92" s="23">
        <f>IF(O92="","",N92/O92)</f>
        <v/>
      </c>
      <c r="X92" s="24">
        <f>IF(SUMIFS('Monthly NSE Equity Options'!$L:$L,'Monthly NSE Equity Options'!$C:$C,$A92)=0,"",SUMIFS('Monthly NSE Equity Options'!$L:$L,'Monthly NSE Equity Options'!$C:$C,$A92))</f>
        <v/>
      </c>
      <c r="Y92" s="9">
        <f>IF(SUMIFS('Monthly BSE Equity Options'!$L:$L,'Monthly BSE Equity Options'!$C:$C,$A92)=0,"",SUMIFS('Monthly BSE Equity Options'!$L:$L,'Monthly BSE Equity Options'!$C:$C,$A92))</f>
        <v/>
      </c>
      <c r="Z92" s="9">
        <f>IF(OR(X92="",Y92=""),"",X92+Y92)</f>
        <v/>
      </c>
      <c r="AA92" s="26">
        <f>IF(OR(X92="",X88=""),"",X92/X88-1)</f>
        <v/>
      </c>
      <c r="AB92" s="26">
        <f>IF(OR(Y92="",Y88=""),"",Y92/Y88-1)</f>
        <v/>
      </c>
      <c r="AC92" s="26">
        <f>IF(OR(Z92="",Z88=""),"",Z92/Z88-1)</f>
        <v/>
      </c>
      <c r="AD92" s="26">
        <f>IF(OR(X92="",X91=""),"",X92/X91-1)</f>
        <v/>
      </c>
      <c r="AE92" s="26">
        <f>IF(OR(Y92="",Y91=""),"",Y92/Y91-1)</f>
        <v/>
      </c>
      <c r="AF92" s="26">
        <f>IF(OR(Z92="",Z91=""),"",Z92/Z91-1)</f>
        <v/>
      </c>
      <c r="AG92" s="26">
        <f>IF(Z92="","",X92/Z92)</f>
        <v/>
      </c>
      <c r="AH92" s="26">
        <f>IF(Z92="","",Y92/Z92)</f>
        <v/>
      </c>
    </row>
    <row r="94">
      <c r="A94" s="1" t="inlineStr">
        <is>
          <t>QTD Comparison - Q2FY27 QTD vs Q2FY26 QTD (same number of trading days)</t>
        </is>
      </c>
    </row>
    <row r="95">
      <c r="A95" s="5" t="inlineStr">
        <is>
          <t>Trading days elapsed in Q2FY27 (per NSE daily)</t>
        </is>
      </c>
      <c r="B95" s="6">
        <f>COUNTIF('Daily NSE Equity Options'!$A:$A,"&gt;="&amp;DATE(2026,7,1))</f>
        <v/>
      </c>
    </row>
    <row r="96">
      <c r="A96" s="5" t="inlineStr">
        <is>
          <t>Matched Q2FY26 window</t>
        </is>
      </c>
      <c r="B96" s="11">
        <f>DATE(2025,7,1)</f>
        <v/>
      </c>
      <c r="C96" s="11">
        <f>INDEX('Daily NSE Equity Options'!$A:$A,COUNTIF('Daily NSE Equity Options'!$A:$A,"&lt;"&amp;DATE(2025,7,1))+1+$B95)</f>
        <v/>
      </c>
    </row>
    <row r="97">
      <c r="B97" s="2" t="inlineStr">
        <is>
          <t>NSE Premium Turnover (INR Bn)</t>
        </is>
      </c>
      <c r="C97" s="2" t="inlineStr">
        <is>
          <t>BSE Premium Turnover (INR Bn)</t>
        </is>
      </c>
      <c r="D97" s="2" t="inlineStr">
        <is>
          <t>Total Premium Turnover (INR Bn)</t>
        </is>
      </c>
      <c r="K97" s="2" t="inlineStr">
        <is>
          <t>NSE Premium Market Share</t>
        </is>
      </c>
      <c r="L97" s="2" t="inlineStr">
        <is>
          <t>BSE Premium Market Share</t>
        </is>
      </c>
      <c r="M97" s="3" t="inlineStr">
        <is>
          <t>NSE Notional Turnover (INR Bn)</t>
        </is>
      </c>
      <c r="N97" s="3" t="inlineStr">
        <is>
          <t>BSE Notional Turnover (INR Bn)</t>
        </is>
      </c>
      <c r="O97" s="3" t="inlineStr">
        <is>
          <t>Total Notional Turnover (INR Bn)</t>
        </is>
      </c>
      <c r="V97" s="3" t="inlineStr">
        <is>
          <t>NSE Notional Market Share</t>
        </is>
      </c>
      <c r="W97" s="3" t="inlineStr">
        <is>
          <t>BSE Notional Market Share</t>
        </is>
      </c>
      <c r="X97" s="4" t="inlineStr">
        <is>
          <t>NSE No. of Contracts</t>
        </is>
      </c>
      <c r="Y97" s="4" t="inlineStr">
        <is>
          <t>BSE No. of Contracts</t>
        </is>
      </c>
      <c r="Z97" s="4" t="inlineStr">
        <is>
          <t>Total No. of Contracts</t>
        </is>
      </c>
      <c r="AG97" s="4" t="inlineStr">
        <is>
          <t>NSE Contracts Market Share</t>
        </is>
      </c>
      <c r="AH97" s="4" t="inlineStr">
        <is>
          <t>BSE Contracts Market Share</t>
        </is>
      </c>
    </row>
    <row r="98">
      <c r="A98" s="5" t="inlineStr">
        <is>
          <t>Q2FY26 QTD (first N trading days)</t>
        </is>
      </c>
      <c r="B98" s="7">
        <f>SUMIFS('Daily NSE Equity Options'!$K:$K,'Daily NSE Equity Options'!$A:$A,"&gt;="&amp;$B$96,'Daily NSE Equity Options'!$A:$A,"&lt;="&amp;$C$96)</f>
        <v/>
      </c>
      <c r="C98" s="7">
        <f>SUMIFS('Daily BSE Equity Options'!$K:$K,'Daily BSE Equity Options'!$A:$A,"&gt;="&amp;$B$96,'Daily BSE Equity Options'!$A:$A,"&lt;="&amp;$C$96)</f>
        <v/>
      </c>
      <c r="D98" s="7">
        <f>B98+C98</f>
        <v/>
      </c>
      <c r="K98" s="20">
        <f>IF(D98=0,"",B98/D98)</f>
        <v/>
      </c>
      <c r="L98" s="20">
        <f>IF(D98=0,"",C98/D98)</f>
        <v/>
      </c>
      <c r="M98" s="8">
        <f>SUMIFS('Daily NSE Equity Options'!$L:$L,'Daily NSE Equity Options'!$A:$A,"&gt;="&amp;$B$96,'Daily NSE Equity Options'!$A:$A,"&lt;="&amp;$C$96)</f>
        <v/>
      </c>
      <c r="N98" s="8">
        <f>SUMIFS('Daily BSE Equity Options'!$L:$L,'Daily BSE Equity Options'!$A:$A,"&gt;="&amp;$B$96,'Daily BSE Equity Options'!$A:$A,"&lt;="&amp;$C$96)</f>
        <v/>
      </c>
      <c r="O98" s="8">
        <f>M98+N98</f>
        <v/>
      </c>
      <c r="V98" s="23">
        <f>IF(O98=0,"",M98/O98)</f>
        <v/>
      </c>
      <c r="W98" s="23">
        <f>IF(O98=0,"",N98/O98)</f>
        <v/>
      </c>
      <c r="X98" s="9">
        <f>SUMIFS('Daily NSE Equity Options'!$M:$M,'Daily NSE Equity Options'!$A:$A,"&gt;="&amp;$B$96,'Daily NSE Equity Options'!$A:$A,"&lt;="&amp;$C$96)</f>
        <v/>
      </c>
      <c r="Y98" s="9">
        <f>SUMIFS('Daily BSE Equity Options'!$M:$M,'Daily BSE Equity Options'!$A:$A,"&gt;="&amp;$B$96,'Daily BSE Equity Options'!$A:$A,"&lt;="&amp;$C$96)</f>
        <v/>
      </c>
      <c r="Z98" s="9">
        <f>X98+Y98</f>
        <v/>
      </c>
      <c r="AG98" s="26">
        <f>IF(Z98=0,"",X98/Z98)</f>
        <v/>
      </c>
      <c r="AH98" s="26">
        <f>IF(Z98=0,"",Y98/Z98)</f>
        <v/>
      </c>
    </row>
    <row r="99">
      <c r="A99" s="5" t="inlineStr">
        <is>
          <t>Q2FY27 QTD</t>
        </is>
      </c>
      <c r="B99" s="7">
        <f>SUMIFS('Daily NSE Equity Options'!$K:$K,'Daily NSE Equity Options'!$A:$A,"&gt;="&amp;DATE(2026,7,1))</f>
        <v/>
      </c>
      <c r="C99" s="7">
        <f>SUMIFS('Daily BSE Equity Options'!$K:$K,'Daily BSE Equity Options'!$A:$A,"&gt;="&amp;DATE(2026,7,1))</f>
        <v/>
      </c>
      <c r="D99" s="7">
        <f>B99+C99</f>
        <v/>
      </c>
      <c r="K99" s="20">
        <f>IF(D99=0,"",B99/D99)</f>
        <v/>
      </c>
      <c r="L99" s="20">
        <f>IF(D99=0,"",C99/D99)</f>
        <v/>
      </c>
      <c r="M99" s="8">
        <f>SUMIFS('Daily NSE Equity Options'!$L:$L,'Daily NSE Equity Options'!$A:$A,"&gt;="&amp;DATE(2026,7,1))</f>
        <v/>
      </c>
      <c r="N99" s="8">
        <f>SUMIFS('Daily BSE Equity Options'!$L:$L,'Daily BSE Equity Options'!$A:$A,"&gt;="&amp;DATE(2026,7,1))</f>
        <v/>
      </c>
      <c r="O99" s="8">
        <f>M99+N99</f>
        <v/>
      </c>
      <c r="V99" s="23">
        <f>IF(O99=0,"",M99/O99)</f>
        <v/>
      </c>
      <c r="W99" s="23">
        <f>IF(O99=0,"",N99/O99)</f>
        <v/>
      </c>
      <c r="X99" s="9">
        <f>SUMIFS('Daily NSE Equity Options'!$M:$M,'Daily NSE Equity Options'!$A:$A,"&gt;="&amp;DATE(2026,7,1))</f>
        <v/>
      </c>
      <c r="Y99" s="9">
        <f>SUMIFS('Daily BSE Equity Options'!$M:$M,'Daily BSE Equity Options'!$A:$A,"&gt;="&amp;DATE(2026,7,1))</f>
        <v/>
      </c>
      <c r="Z99" s="9">
        <f>X99+Y99</f>
        <v/>
      </c>
      <c r="AG99" s="26">
        <f>IF(Z99=0,"",X99/Z99)</f>
        <v/>
      </c>
      <c r="AH99" s="26">
        <f>IF(Z99=0,"",Y99/Z99)</f>
        <v/>
      </c>
    </row>
    <row r="100">
      <c r="A100" s="1" t="inlineStr">
        <is>
          <t>QTD Growth (Q2FY27 vs Q2FY26)</t>
        </is>
      </c>
      <c r="B100" s="20">
        <f>IF(OR(B98=0,B98=""),"",B99/B98-1)</f>
        <v/>
      </c>
      <c r="C100" s="20">
        <f>IF(OR(C98=0,C98=""),"",C99/C98-1)</f>
        <v/>
      </c>
      <c r="D100" s="20">
        <f>IF(OR(D98=0,D98=""),"",D99/D98-1)</f>
        <v/>
      </c>
      <c r="M100" s="23">
        <f>IF(OR(M98=0,M98=""),"",M99/M98-1)</f>
        <v/>
      </c>
      <c r="N100" s="23">
        <f>IF(OR(N98=0,N98=""),"",N99/N98-1)</f>
        <v/>
      </c>
      <c r="O100" s="23">
        <f>IF(OR(O98=0,O98=""),"",O99/O98-1)</f>
        <v/>
      </c>
      <c r="X100" s="26">
        <f>IF(OR(X98=0,X98=""),"",X99/X98-1)</f>
        <v/>
      </c>
      <c r="Y100" s="26">
        <f>IF(OR(Y98=0,Y98=""),"",Y99/Y98-1)</f>
        <v/>
      </c>
      <c r="Z100" s="26">
        <f>IF(OR(Z98=0,Z98=""),"",Z99/Z98-1)</f>
        <v/>
      </c>
    </row>
  </sheetData>
  <conditionalFormatting sqref="K2:K9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L2:L9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V2:V9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9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G2:AG92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H2:AH92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24" customWidth="1" min="5" max="5"/>
    <col width="24" customWidth="1" min="6" max="6"/>
    <col hidden="1" outlineLevel="1" width="14" customWidth="1" min="7" max="7"/>
    <col hidden="1" outlineLevel="1" width="14" customWidth="1" min="8" max="8"/>
    <col hidden="1" outlineLevel="1" width="14" customWidth="1" min="9" max="9"/>
    <col hidden="1" outlineLevel="1" width="14" customWidth="1" min="10" max="10"/>
    <col hidden="1" outlineLevel="1" width="14" customWidth="1" min="11" max="11"/>
    <col hidden="1" outlineLevel="1" width="14" customWidth="1" min="12" max="12"/>
    <col hidden="1" outlineLevel="1" width="16" customWidth="1" min="13" max="13"/>
    <col hidden="1" outlineLevel="1" width="16" customWidth="1" min="14" max="14"/>
    <col width="24" customWidth="1" min="15" max="15"/>
    <col width="24" customWidth="1" min="16" max="16"/>
    <col width="24" customWidth="1" min="17" max="17"/>
    <col hidden="1" outlineLevel="1" width="14" customWidth="1" min="18" max="18"/>
    <col hidden="1" outlineLevel="1" width="14" customWidth="1" min="19" max="19"/>
    <col hidden="1" outlineLevel="1" width="14" customWidth="1" min="20" max="20"/>
    <col hidden="1" outlineLevel="1" width="14" customWidth="1" min="21" max="21"/>
    <col hidden="1" outlineLevel="1" width="14" customWidth="1" min="22" max="22"/>
    <col hidden="1" outlineLevel="1" width="14" customWidth="1" min="23" max="23"/>
    <col hidden="1" outlineLevel="1" width="16" customWidth="1" min="24" max="24"/>
    <col hidden="1" outlineLevel="1" width="16" customWidth="1" min="25" max="25"/>
    <col width="24" customWidth="1" min="26" max="26"/>
    <col width="24" customWidth="1" min="27" max="27"/>
    <col width="24" customWidth="1" min="28" max="28"/>
    <col hidden="1" outlineLevel="1" width="14" customWidth="1" min="29" max="29"/>
    <col hidden="1" outlineLevel="1" width="14" customWidth="1" min="30" max="30"/>
    <col hidden="1" outlineLevel="1" width="14" customWidth="1" min="31" max="31"/>
    <col hidden="1" outlineLevel="1" width="14" customWidth="1" min="32" max="32"/>
    <col hidden="1" outlineLevel="1" width="14" customWidth="1" min="33" max="33"/>
    <col hidden="1" outlineLevel="1" width="14" customWidth="1" min="34" max="34"/>
    <col hidden="1" outlineLevel="1" width="16" customWidth="1" min="35" max="35"/>
    <col hidden="1" outlineLevel="1" width="16" customWidth="1" min="36" max="36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NSE Premium Turnover (INR Bn)</t>
        </is>
      </c>
      <c r="E1" s="2" t="inlineStr">
        <is>
          <t>BSE Premium Turnover (INR Bn)</t>
        </is>
      </c>
      <c r="F1" s="2" t="inlineStr">
        <is>
          <t>Total Premium Turnover (INR Bn)</t>
        </is>
      </c>
      <c r="G1" s="2" t="inlineStr">
        <is>
          <t>NSE Premium YoY Growth</t>
        </is>
      </c>
      <c r="H1" s="2" t="inlineStr">
        <is>
          <t>BSE Premium YoY Growth</t>
        </is>
      </c>
      <c r="I1" s="2" t="inlineStr">
        <is>
          <t>Total Premium YoY Growth</t>
        </is>
      </c>
      <c r="J1" s="2" t="inlineStr">
        <is>
          <t>NSE Premium MoM Growth</t>
        </is>
      </c>
      <c r="K1" s="2" t="inlineStr">
        <is>
          <t>BSE Premium MoM Growth</t>
        </is>
      </c>
      <c r="L1" s="2" t="inlineStr">
        <is>
          <t>Total Premium MoM Growth</t>
        </is>
      </c>
      <c r="M1" s="2" t="inlineStr">
        <is>
          <t>NSE Premium Market Share</t>
        </is>
      </c>
      <c r="N1" s="2" t="inlineStr">
        <is>
          <t>BSE Premium Market Share</t>
        </is>
      </c>
      <c r="O1" s="16" t="inlineStr">
        <is>
          <t>NSE Notional Turnover (INR Bn)</t>
        </is>
      </c>
      <c r="P1" s="3" t="inlineStr">
        <is>
          <t>BSE Notional Turnover (INR Bn)</t>
        </is>
      </c>
      <c r="Q1" s="3" t="inlineStr">
        <is>
          <t>Total Notional Turnover (INR Bn)</t>
        </is>
      </c>
      <c r="R1" s="3" t="inlineStr">
        <is>
          <t>NSE Notional YoY Growth</t>
        </is>
      </c>
      <c r="S1" s="3" t="inlineStr">
        <is>
          <t>BSE Notional YoY Growth</t>
        </is>
      </c>
      <c r="T1" s="3" t="inlineStr">
        <is>
          <t>Total Notional YoY Growth</t>
        </is>
      </c>
      <c r="U1" s="3" t="inlineStr">
        <is>
          <t>NSE Notional MoM Growth</t>
        </is>
      </c>
      <c r="V1" s="3" t="inlineStr">
        <is>
          <t>BSE Notional MoM Growth</t>
        </is>
      </c>
      <c r="W1" s="3" t="inlineStr">
        <is>
          <t>Total Notional MoM Growth</t>
        </is>
      </c>
      <c r="X1" s="3" t="inlineStr">
        <is>
          <t>NSE Notional Market Share</t>
        </is>
      </c>
      <c r="Y1" s="3" t="inlineStr">
        <is>
          <t>BSE Notional Market Share</t>
        </is>
      </c>
      <c r="Z1" s="17" t="inlineStr">
        <is>
          <t>NSE No. of Contracts</t>
        </is>
      </c>
      <c r="AA1" s="4" t="inlineStr">
        <is>
          <t>BSE No. of Contracts</t>
        </is>
      </c>
      <c r="AB1" s="4" t="inlineStr">
        <is>
          <t>Total No. of Contracts</t>
        </is>
      </c>
      <c r="AC1" s="4" t="inlineStr">
        <is>
          <t>NSE Contracts YoY Growth</t>
        </is>
      </c>
      <c r="AD1" s="4" t="inlineStr">
        <is>
          <t>BSE Contracts YoY Growth</t>
        </is>
      </c>
      <c r="AE1" s="4" t="inlineStr">
        <is>
          <t>Total Contracts YoY Growth</t>
        </is>
      </c>
      <c r="AF1" s="4" t="inlineStr">
        <is>
          <t>NSE Contracts MoM Growth</t>
        </is>
      </c>
      <c r="AG1" s="4" t="inlineStr">
        <is>
          <t>BSE Contracts MoM Growth</t>
        </is>
      </c>
      <c r="AH1" s="4" t="inlineStr">
        <is>
          <t>Total Contracts MoM Growth</t>
        </is>
      </c>
      <c r="AI1" s="4" t="inlineStr">
        <is>
          <t>NSE Contracts Market Share</t>
        </is>
      </c>
      <c r="AJ1" s="4" t="inlineStr">
        <is>
          <t>BSE Contracts Market Share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18">
        <f>IF(SUMIFS('Monthly NSE Equity Options'!$J:$J,'Monthly NSE Equity Options'!$A:$A,$A2)=0,"",SUMIFS('Monthly NSE Equity Options'!$J:$J,'Monthly NSE Equity Options'!$A:$A,$A2))</f>
        <v/>
      </c>
      <c r="E2" s="7">
        <f>IF(SUMIFS('Monthly BSE Equity Options'!$J:$J,'Monthly BSE Equity Options'!$A:$A,$A2)=0,"",SUMIFS('Monthly BSE Equity Options'!$J:$J,'Monthly BSE Equity Options'!$A:$A,$A2))</f>
        <v/>
      </c>
      <c r="F2" s="7">
        <f>IF(OR(D2="",E2=""),"",D2+E2)</f>
        <v/>
      </c>
      <c r="G2" s="19" t="n"/>
      <c r="H2" s="19" t="n"/>
      <c r="I2" s="19" t="n"/>
      <c r="J2" s="19" t="n"/>
      <c r="K2" s="19" t="n"/>
      <c r="L2" s="19" t="n"/>
      <c r="M2" s="20">
        <f>IF(F2="","",D2/F2)</f>
        <v/>
      </c>
      <c r="N2" s="20">
        <f>IF(F2="","",E2/F2)</f>
        <v/>
      </c>
      <c r="O2" s="21">
        <f>IF(SUMIFS('Monthly NSE Equity Options'!$K:$K,'Monthly NSE Equity Options'!$A:$A,$A2)=0,"",SUMIFS('Monthly NSE Equity Options'!$K:$K,'Monthly NSE Equity Options'!$A:$A,$A2))</f>
        <v/>
      </c>
      <c r="P2" s="8">
        <f>IF(SUMIFS('Monthly BSE Equity Options'!$K:$K,'Monthly BSE Equity Options'!$A:$A,$A2)=0,"",SUMIFS('Monthly BSE Equity Options'!$K:$K,'Monthly BSE Equity Options'!$A:$A,$A2))</f>
        <v/>
      </c>
      <c r="Q2" s="8">
        <f>IF(OR(O2="",P2=""),"",O2+P2)</f>
        <v/>
      </c>
      <c r="R2" s="22" t="n"/>
      <c r="S2" s="22" t="n"/>
      <c r="T2" s="22" t="n"/>
      <c r="U2" s="22" t="n"/>
      <c r="V2" s="22" t="n"/>
      <c r="W2" s="22" t="n"/>
      <c r="X2" s="23">
        <f>IF(Q2="","",O2/Q2)</f>
        <v/>
      </c>
      <c r="Y2" s="23">
        <f>IF(Q2="","",P2/Q2)</f>
        <v/>
      </c>
      <c r="Z2" s="24">
        <f>IF(SUMIFS('Monthly NSE Equity Options'!$L:$L,'Monthly NSE Equity Options'!$A:$A,$A2)=0,"",SUMIFS('Monthly NSE Equity Options'!$L:$L,'Monthly NSE Equity Options'!$A:$A,$A2))</f>
        <v/>
      </c>
      <c r="AA2" s="9">
        <f>IF(SUMIFS('Monthly BSE Equity Options'!$L:$L,'Monthly BSE Equity Options'!$A:$A,$A2)=0,"",SUMIFS('Monthly BSE Equity Options'!$L:$L,'Monthly BSE Equity Options'!$A:$A,$A2))</f>
        <v/>
      </c>
      <c r="AB2" s="9">
        <f>IF(OR(Z2="",AA2=""),"",Z2+AA2)</f>
        <v/>
      </c>
      <c r="AC2" s="25" t="n"/>
      <c r="AD2" s="25" t="n"/>
      <c r="AE2" s="25" t="n"/>
      <c r="AF2" s="25" t="n"/>
      <c r="AG2" s="25" t="n"/>
      <c r="AH2" s="25" t="n"/>
      <c r="AI2" s="26">
        <f>IF(AB2="","",Z2/AB2)</f>
        <v/>
      </c>
      <c r="AJ2" s="26">
        <f>IF(AB2="","",AA2/AB2)</f>
        <v/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18">
        <f>IF(SUMIFS('Monthly NSE Equity Options'!$J:$J,'Monthly NSE Equity Options'!$A:$A,$A3)=0,"",SUMIFS('Monthly NSE Equity Options'!$J:$J,'Monthly NSE Equity Options'!$A:$A,$A3))</f>
        <v/>
      </c>
      <c r="E3" s="7">
        <f>IF(SUMIFS('Monthly BSE Equity Options'!$J:$J,'Monthly BSE Equity Options'!$A:$A,$A3)=0,"",SUMIFS('Monthly BSE Equity Options'!$J:$J,'Monthly BSE Equity Options'!$A:$A,$A3))</f>
        <v/>
      </c>
      <c r="F3" s="7">
        <f>IF(OR(D3="",E3=""),"",D3+E3)</f>
        <v/>
      </c>
      <c r="G3" s="19" t="n"/>
      <c r="H3" s="19" t="n"/>
      <c r="I3" s="19" t="n"/>
      <c r="J3" s="20">
        <f>IF(OR(D3="",D2=""),"",D3/D2-1)</f>
        <v/>
      </c>
      <c r="K3" s="20">
        <f>IF(OR(E3="",E2=""),"",E3/E2-1)</f>
        <v/>
      </c>
      <c r="L3" s="20">
        <f>IF(OR(F3="",F2=""),"",F3/F2-1)</f>
        <v/>
      </c>
      <c r="M3" s="20">
        <f>IF(F3="","",D3/F3)</f>
        <v/>
      </c>
      <c r="N3" s="20">
        <f>IF(F3="","",E3/F3)</f>
        <v/>
      </c>
      <c r="O3" s="21">
        <f>IF(SUMIFS('Monthly NSE Equity Options'!$K:$K,'Monthly NSE Equity Options'!$A:$A,$A3)=0,"",SUMIFS('Monthly NSE Equity Options'!$K:$K,'Monthly NSE Equity Options'!$A:$A,$A3))</f>
        <v/>
      </c>
      <c r="P3" s="8">
        <f>IF(SUMIFS('Monthly BSE Equity Options'!$K:$K,'Monthly BSE Equity Options'!$A:$A,$A3)=0,"",SUMIFS('Monthly BSE Equity Options'!$K:$K,'Monthly BSE Equity Options'!$A:$A,$A3))</f>
        <v/>
      </c>
      <c r="Q3" s="8">
        <f>IF(OR(O3="",P3=""),"",O3+P3)</f>
        <v/>
      </c>
      <c r="R3" s="22" t="n"/>
      <c r="S3" s="22" t="n"/>
      <c r="T3" s="22" t="n"/>
      <c r="U3" s="23">
        <f>IF(OR(O3="",O2=""),"",O3/O2-1)</f>
        <v/>
      </c>
      <c r="V3" s="23">
        <f>IF(OR(P3="",P2=""),"",P3/P2-1)</f>
        <v/>
      </c>
      <c r="W3" s="23">
        <f>IF(OR(Q3="",Q2=""),"",Q3/Q2-1)</f>
        <v/>
      </c>
      <c r="X3" s="23">
        <f>IF(Q3="","",O3/Q3)</f>
        <v/>
      </c>
      <c r="Y3" s="23">
        <f>IF(Q3="","",P3/Q3)</f>
        <v/>
      </c>
      <c r="Z3" s="24">
        <f>IF(SUMIFS('Monthly NSE Equity Options'!$L:$L,'Monthly NSE Equity Options'!$A:$A,$A3)=0,"",SUMIFS('Monthly NSE Equity Options'!$L:$L,'Monthly NSE Equity Options'!$A:$A,$A3))</f>
        <v/>
      </c>
      <c r="AA3" s="9">
        <f>IF(SUMIFS('Monthly BSE Equity Options'!$L:$L,'Monthly BSE Equity Options'!$A:$A,$A3)=0,"",SUMIFS('Monthly BSE Equity Options'!$L:$L,'Monthly BSE Equity Options'!$A:$A,$A3))</f>
        <v/>
      </c>
      <c r="AB3" s="9">
        <f>IF(OR(Z3="",AA3=""),"",Z3+AA3)</f>
        <v/>
      </c>
      <c r="AC3" s="25" t="n"/>
      <c r="AD3" s="25" t="n"/>
      <c r="AE3" s="25" t="n"/>
      <c r="AF3" s="26">
        <f>IF(OR(Z3="",Z2=""),"",Z3/Z2-1)</f>
        <v/>
      </c>
      <c r="AG3" s="26">
        <f>IF(OR(AA3="",AA2=""),"",AA3/AA2-1)</f>
        <v/>
      </c>
      <c r="AH3" s="26">
        <f>IF(OR(AB3="",AB2=""),"",AB3/AB2-1)</f>
        <v/>
      </c>
      <c r="AI3" s="26">
        <f>IF(AB3="","",Z3/AB3)</f>
        <v/>
      </c>
      <c r="AJ3" s="26">
        <f>IF(AB3="","",AA3/AB3)</f>
        <v/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18">
        <f>IF(SUMIFS('Monthly NSE Equity Options'!$J:$J,'Monthly NSE Equity Options'!$A:$A,$A4)=0,"",SUMIFS('Monthly NSE Equity Options'!$J:$J,'Monthly NSE Equity Options'!$A:$A,$A4))</f>
        <v/>
      </c>
      <c r="E4" s="7">
        <f>IF(SUMIFS('Monthly BSE Equity Options'!$J:$J,'Monthly BSE Equity Options'!$A:$A,$A4)=0,"",SUMIFS('Monthly BSE Equity Options'!$J:$J,'Monthly BSE Equity Options'!$A:$A,$A4))</f>
        <v/>
      </c>
      <c r="F4" s="7">
        <f>IF(OR(D4="",E4=""),"",D4+E4)</f>
        <v/>
      </c>
      <c r="G4" s="19" t="n"/>
      <c r="H4" s="19" t="n"/>
      <c r="I4" s="19" t="n"/>
      <c r="J4" s="20">
        <f>IF(OR(D4="",D3=""),"",D4/D3-1)</f>
        <v/>
      </c>
      <c r="K4" s="20">
        <f>IF(OR(E4="",E3=""),"",E4/E3-1)</f>
        <v/>
      </c>
      <c r="L4" s="20">
        <f>IF(OR(F4="",F3=""),"",F4/F3-1)</f>
        <v/>
      </c>
      <c r="M4" s="20">
        <f>IF(F4="","",D4/F4)</f>
        <v/>
      </c>
      <c r="N4" s="20">
        <f>IF(F4="","",E4/F4)</f>
        <v/>
      </c>
      <c r="O4" s="21">
        <f>IF(SUMIFS('Monthly NSE Equity Options'!$K:$K,'Monthly NSE Equity Options'!$A:$A,$A4)=0,"",SUMIFS('Monthly NSE Equity Options'!$K:$K,'Monthly NSE Equity Options'!$A:$A,$A4))</f>
        <v/>
      </c>
      <c r="P4" s="8">
        <f>IF(SUMIFS('Monthly BSE Equity Options'!$K:$K,'Monthly BSE Equity Options'!$A:$A,$A4)=0,"",SUMIFS('Monthly BSE Equity Options'!$K:$K,'Monthly BSE Equity Options'!$A:$A,$A4))</f>
        <v/>
      </c>
      <c r="Q4" s="8">
        <f>IF(OR(O4="",P4=""),"",O4+P4)</f>
        <v/>
      </c>
      <c r="R4" s="22" t="n"/>
      <c r="S4" s="22" t="n"/>
      <c r="T4" s="22" t="n"/>
      <c r="U4" s="23">
        <f>IF(OR(O4="",O3=""),"",O4/O3-1)</f>
        <v/>
      </c>
      <c r="V4" s="23">
        <f>IF(OR(P4="",P3=""),"",P4/P3-1)</f>
        <v/>
      </c>
      <c r="W4" s="23">
        <f>IF(OR(Q4="",Q3=""),"",Q4/Q3-1)</f>
        <v/>
      </c>
      <c r="X4" s="23">
        <f>IF(Q4="","",O4/Q4)</f>
        <v/>
      </c>
      <c r="Y4" s="23">
        <f>IF(Q4="","",P4/Q4)</f>
        <v/>
      </c>
      <c r="Z4" s="24">
        <f>IF(SUMIFS('Monthly NSE Equity Options'!$L:$L,'Monthly NSE Equity Options'!$A:$A,$A4)=0,"",SUMIFS('Monthly NSE Equity Options'!$L:$L,'Monthly NSE Equity Options'!$A:$A,$A4))</f>
        <v/>
      </c>
      <c r="AA4" s="9">
        <f>IF(SUMIFS('Monthly BSE Equity Options'!$L:$L,'Monthly BSE Equity Options'!$A:$A,$A4)=0,"",SUMIFS('Monthly BSE Equity Options'!$L:$L,'Monthly BSE Equity Options'!$A:$A,$A4))</f>
        <v/>
      </c>
      <c r="AB4" s="9">
        <f>IF(OR(Z4="",AA4=""),"",Z4+AA4)</f>
        <v/>
      </c>
      <c r="AC4" s="25" t="n"/>
      <c r="AD4" s="25" t="n"/>
      <c r="AE4" s="25" t="n"/>
      <c r="AF4" s="26">
        <f>IF(OR(Z4="",Z3=""),"",Z4/Z3-1)</f>
        <v/>
      </c>
      <c r="AG4" s="26">
        <f>IF(OR(AA4="",AA3=""),"",AA4/AA3-1)</f>
        <v/>
      </c>
      <c r="AH4" s="26">
        <f>IF(OR(AB4="",AB3=""),"",AB4/AB3-1)</f>
        <v/>
      </c>
      <c r="AI4" s="26">
        <f>IF(AB4="","",Z4/AB4)</f>
        <v/>
      </c>
      <c r="AJ4" s="26">
        <f>IF(AB4="","",AA4/AB4)</f>
        <v/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18">
        <f>IF(SUMIFS('Monthly NSE Equity Options'!$J:$J,'Monthly NSE Equity Options'!$A:$A,$A5)=0,"",SUMIFS('Monthly NSE Equity Options'!$J:$J,'Monthly NSE Equity Options'!$A:$A,$A5))</f>
        <v/>
      </c>
      <c r="E5" s="7">
        <f>IF(SUMIFS('Monthly BSE Equity Options'!$J:$J,'Monthly BSE Equity Options'!$A:$A,$A5)=0,"",SUMIFS('Monthly BSE Equity Options'!$J:$J,'Monthly BSE Equity Options'!$A:$A,$A5))</f>
        <v/>
      </c>
      <c r="F5" s="7">
        <f>IF(OR(D5="",E5=""),"",D5+E5)</f>
        <v/>
      </c>
      <c r="G5" s="19" t="n"/>
      <c r="H5" s="19" t="n"/>
      <c r="I5" s="19" t="n"/>
      <c r="J5" s="20">
        <f>IF(OR(D5="",D4=""),"",D5/D4-1)</f>
        <v/>
      </c>
      <c r="K5" s="20">
        <f>IF(OR(E5="",E4=""),"",E5/E4-1)</f>
        <v/>
      </c>
      <c r="L5" s="20">
        <f>IF(OR(F5="",F4=""),"",F5/F4-1)</f>
        <v/>
      </c>
      <c r="M5" s="20">
        <f>IF(F5="","",D5/F5)</f>
        <v/>
      </c>
      <c r="N5" s="20">
        <f>IF(F5="","",E5/F5)</f>
        <v/>
      </c>
      <c r="O5" s="21">
        <f>IF(SUMIFS('Monthly NSE Equity Options'!$K:$K,'Monthly NSE Equity Options'!$A:$A,$A5)=0,"",SUMIFS('Monthly NSE Equity Options'!$K:$K,'Monthly NSE Equity Options'!$A:$A,$A5))</f>
        <v/>
      </c>
      <c r="P5" s="8">
        <f>IF(SUMIFS('Monthly BSE Equity Options'!$K:$K,'Monthly BSE Equity Options'!$A:$A,$A5)=0,"",SUMIFS('Monthly BSE Equity Options'!$K:$K,'Monthly BSE Equity Options'!$A:$A,$A5))</f>
        <v/>
      </c>
      <c r="Q5" s="8">
        <f>IF(OR(O5="",P5=""),"",O5+P5)</f>
        <v/>
      </c>
      <c r="R5" s="22" t="n"/>
      <c r="S5" s="22" t="n"/>
      <c r="T5" s="22" t="n"/>
      <c r="U5" s="23">
        <f>IF(OR(O5="",O4=""),"",O5/O4-1)</f>
        <v/>
      </c>
      <c r="V5" s="23">
        <f>IF(OR(P5="",P4=""),"",P5/P4-1)</f>
        <v/>
      </c>
      <c r="W5" s="23">
        <f>IF(OR(Q5="",Q4=""),"",Q5/Q4-1)</f>
        <v/>
      </c>
      <c r="X5" s="23">
        <f>IF(Q5="","",O5/Q5)</f>
        <v/>
      </c>
      <c r="Y5" s="23">
        <f>IF(Q5="","",P5/Q5)</f>
        <v/>
      </c>
      <c r="Z5" s="24">
        <f>IF(SUMIFS('Monthly NSE Equity Options'!$L:$L,'Monthly NSE Equity Options'!$A:$A,$A5)=0,"",SUMIFS('Monthly NSE Equity Options'!$L:$L,'Monthly NSE Equity Options'!$A:$A,$A5))</f>
        <v/>
      </c>
      <c r="AA5" s="9">
        <f>IF(SUMIFS('Monthly BSE Equity Options'!$L:$L,'Monthly BSE Equity Options'!$A:$A,$A5)=0,"",SUMIFS('Monthly BSE Equity Options'!$L:$L,'Monthly BSE Equity Options'!$A:$A,$A5))</f>
        <v/>
      </c>
      <c r="AB5" s="9">
        <f>IF(OR(Z5="",AA5=""),"",Z5+AA5)</f>
        <v/>
      </c>
      <c r="AC5" s="25" t="n"/>
      <c r="AD5" s="25" t="n"/>
      <c r="AE5" s="25" t="n"/>
      <c r="AF5" s="26">
        <f>IF(OR(Z5="",Z4=""),"",Z5/Z4-1)</f>
        <v/>
      </c>
      <c r="AG5" s="26">
        <f>IF(OR(AA5="",AA4=""),"",AA5/AA4-1)</f>
        <v/>
      </c>
      <c r="AH5" s="26">
        <f>IF(OR(AB5="",AB4=""),"",AB5/AB4-1)</f>
        <v/>
      </c>
      <c r="AI5" s="26">
        <f>IF(AB5="","",Z5/AB5)</f>
        <v/>
      </c>
      <c r="AJ5" s="26">
        <f>IF(AB5="","",AA5/AB5)</f>
        <v/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18">
        <f>IF(SUMIFS('Monthly NSE Equity Options'!$J:$J,'Monthly NSE Equity Options'!$A:$A,$A6)=0,"",SUMIFS('Monthly NSE Equity Options'!$J:$J,'Monthly NSE Equity Options'!$A:$A,$A6))</f>
        <v/>
      </c>
      <c r="E6" s="7">
        <f>IF(SUMIFS('Monthly BSE Equity Options'!$J:$J,'Monthly BSE Equity Options'!$A:$A,$A6)=0,"",SUMIFS('Monthly BSE Equity Options'!$J:$J,'Monthly BSE Equity Options'!$A:$A,$A6))</f>
        <v/>
      </c>
      <c r="F6" s="7">
        <f>IF(OR(D6="",E6=""),"",D6+E6)</f>
        <v/>
      </c>
      <c r="G6" s="19" t="n"/>
      <c r="H6" s="19" t="n"/>
      <c r="I6" s="19" t="n"/>
      <c r="J6" s="20">
        <f>IF(OR(D6="",D5=""),"",D6/D5-1)</f>
        <v/>
      </c>
      <c r="K6" s="20">
        <f>IF(OR(E6="",E5=""),"",E6/E5-1)</f>
        <v/>
      </c>
      <c r="L6" s="20">
        <f>IF(OR(F6="",F5=""),"",F6/F5-1)</f>
        <v/>
      </c>
      <c r="M6" s="20">
        <f>IF(F6="","",D6/F6)</f>
        <v/>
      </c>
      <c r="N6" s="20">
        <f>IF(F6="","",E6/F6)</f>
        <v/>
      </c>
      <c r="O6" s="21">
        <f>IF(SUMIFS('Monthly NSE Equity Options'!$K:$K,'Monthly NSE Equity Options'!$A:$A,$A6)=0,"",SUMIFS('Monthly NSE Equity Options'!$K:$K,'Monthly NSE Equity Options'!$A:$A,$A6))</f>
        <v/>
      </c>
      <c r="P6" s="8">
        <f>IF(SUMIFS('Monthly BSE Equity Options'!$K:$K,'Monthly BSE Equity Options'!$A:$A,$A6)=0,"",SUMIFS('Monthly BSE Equity Options'!$K:$K,'Monthly BSE Equity Options'!$A:$A,$A6))</f>
        <v/>
      </c>
      <c r="Q6" s="8">
        <f>IF(OR(O6="",P6=""),"",O6+P6)</f>
        <v/>
      </c>
      <c r="R6" s="22" t="n"/>
      <c r="S6" s="22" t="n"/>
      <c r="T6" s="22" t="n"/>
      <c r="U6" s="23">
        <f>IF(OR(O6="",O5=""),"",O6/O5-1)</f>
        <v/>
      </c>
      <c r="V6" s="23">
        <f>IF(OR(P6="",P5=""),"",P6/P5-1)</f>
        <v/>
      </c>
      <c r="W6" s="23">
        <f>IF(OR(Q6="",Q5=""),"",Q6/Q5-1)</f>
        <v/>
      </c>
      <c r="X6" s="23">
        <f>IF(Q6="","",O6/Q6)</f>
        <v/>
      </c>
      <c r="Y6" s="23">
        <f>IF(Q6="","",P6/Q6)</f>
        <v/>
      </c>
      <c r="Z6" s="24">
        <f>IF(SUMIFS('Monthly NSE Equity Options'!$L:$L,'Monthly NSE Equity Options'!$A:$A,$A6)=0,"",SUMIFS('Monthly NSE Equity Options'!$L:$L,'Monthly NSE Equity Options'!$A:$A,$A6))</f>
        <v/>
      </c>
      <c r="AA6" s="9">
        <f>IF(SUMIFS('Monthly BSE Equity Options'!$L:$L,'Monthly BSE Equity Options'!$A:$A,$A6)=0,"",SUMIFS('Monthly BSE Equity Options'!$L:$L,'Monthly BSE Equity Options'!$A:$A,$A6))</f>
        <v/>
      </c>
      <c r="AB6" s="9">
        <f>IF(OR(Z6="",AA6=""),"",Z6+AA6)</f>
        <v/>
      </c>
      <c r="AC6" s="25" t="n"/>
      <c r="AD6" s="25" t="n"/>
      <c r="AE6" s="25" t="n"/>
      <c r="AF6" s="26">
        <f>IF(OR(Z6="",Z5=""),"",Z6/Z5-1)</f>
        <v/>
      </c>
      <c r="AG6" s="26">
        <f>IF(OR(AA6="",AA5=""),"",AA6/AA5-1)</f>
        <v/>
      </c>
      <c r="AH6" s="26">
        <f>IF(OR(AB6="",AB5=""),"",AB6/AB5-1)</f>
        <v/>
      </c>
      <c r="AI6" s="26">
        <f>IF(AB6="","",Z6/AB6)</f>
        <v/>
      </c>
      <c r="AJ6" s="26">
        <f>IF(AB6="","",AA6/AB6)</f>
        <v/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18">
        <f>IF(SUMIFS('Monthly NSE Equity Options'!$J:$J,'Monthly NSE Equity Options'!$A:$A,$A7)=0,"",SUMIFS('Monthly NSE Equity Options'!$J:$J,'Monthly NSE Equity Options'!$A:$A,$A7))</f>
        <v/>
      </c>
      <c r="E7" s="7">
        <f>IF(SUMIFS('Monthly BSE Equity Options'!$J:$J,'Monthly BSE Equity Options'!$A:$A,$A7)=0,"",SUMIFS('Monthly BSE Equity Options'!$J:$J,'Monthly BSE Equity Options'!$A:$A,$A7))</f>
        <v/>
      </c>
      <c r="F7" s="7">
        <f>IF(OR(D7="",E7=""),"",D7+E7)</f>
        <v/>
      </c>
      <c r="G7" s="19" t="n"/>
      <c r="H7" s="19" t="n"/>
      <c r="I7" s="19" t="n"/>
      <c r="J7" s="20">
        <f>IF(OR(D7="",D6=""),"",D7/D6-1)</f>
        <v/>
      </c>
      <c r="K7" s="20">
        <f>IF(OR(E7="",E6=""),"",E7/E6-1)</f>
        <v/>
      </c>
      <c r="L7" s="20">
        <f>IF(OR(F7="",F6=""),"",F7/F6-1)</f>
        <v/>
      </c>
      <c r="M7" s="20">
        <f>IF(F7="","",D7/F7)</f>
        <v/>
      </c>
      <c r="N7" s="20">
        <f>IF(F7="","",E7/F7)</f>
        <v/>
      </c>
      <c r="O7" s="21">
        <f>IF(SUMIFS('Monthly NSE Equity Options'!$K:$K,'Monthly NSE Equity Options'!$A:$A,$A7)=0,"",SUMIFS('Monthly NSE Equity Options'!$K:$K,'Monthly NSE Equity Options'!$A:$A,$A7))</f>
        <v/>
      </c>
      <c r="P7" s="8">
        <f>IF(SUMIFS('Monthly BSE Equity Options'!$K:$K,'Monthly BSE Equity Options'!$A:$A,$A7)=0,"",SUMIFS('Monthly BSE Equity Options'!$K:$K,'Monthly BSE Equity Options'!$A:$A,$A7))</f>
        <v/>
      </c>
      <c r="Q7" s="8">
        <f>IF(OR(O7="",P7=""),"",O7+P7)</f>
        <v/>
      </c>
      <c r="R7" s="22" t="n"/>
      <c r="S7" s="22" t="n"/>
      <c r="T7" s="22" t="n"/>
      <c r="U7" s="23">
        <f>IF(OR(O7="",O6=""),"",O7/O6-1)</f>
        <v/>
      </c>
      <c r="V7" s="23">
        <f>IF(OR(P7="",P6=""),"",P7/P6-1)</f>
        <v/>
      </c>
      <c r="W7" s="23">
        <f>IF(OR(Q7="",Q6=""),"",Q7/Q6-1)</f>
        <v/>
      </c>
      <c r="X7" s="23">
        <f>IF(Q7="","",O7/Q7)</f>
        <v/>
      </c>
      <c r="Y7" s="23">
        <f>IF(Q7="","",P7/Q7)</f>
        <v/>
      </c>
      <c r="Z7" s="24">
        <f>IF(SUMIFS('Monthly NSE Equity Options'!$L:$L,'Monthly NSE Equity Options'!$A:$A,$A7)=0,"",SUMIFS('Monthly NSE Equity Options'!$L:$L,'Monthly NSE Equity Options'!$A:$A,$A7))</f>
        <v/>
      </c>
      <c r="AA7" s="9">
        <f>IF(SUMIFS('Monthly BSE Equity Options'!$L:$L,'Monthly BSE Equity Options'!$A:$A,$A7)=0,"",SUMIFS('Monthly BSE Equity Options'!$L:$L,'Monthly BSE Equity Options'!$A:$A,$A7))</f>
        <v/>
      </c>
      <c r="AB7" s="9">
        <f>IF(OR(Z7="",AA7=""),"",Z7+AA7)</f>
        <v/>
      </c>
      <c r="AC7" s="25" t="n"/>
      <c r="AD7" s="25" t="n"/>
      <c r="AE7" s="25" t="n"/>
      <c r="AF7" s="26">
        <f>IF(OR(Z7="",Z6=""),"",Z7/Z6-1)</f>
        <v/>
      </c>
      <c r="AG7" s="26">
        <f>IF(OR(AA7="",AA6=""),"",AA7/AA6-1)</f>
        <v/>
      </c>
      <c r="AH7" s="26">
        <f>IF(OR(AB7="",AB6=""),"",AB7/AB6-1)</f>
        <v/>
      </c>
      <c r="AI7" s="26">
        <f>IF(AB7="","",Z7/AB7)</f>
        <v/>
      </c>
      <c r="AJ7" s="26">
        <f>IF(AB7="","",AA7/AB7)</f>
        <v/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18">
        <f>IF(SUMIFS('Monthly NSE Equity Options'!$J:$J,'Monthly NSE Equity Options'!$A:$A,$A8)=0,"",SUMIFS('Monthly NSE Equity Options'!$J:$J,'Monthly NSE Equity Options'!$A:$A,$A8))</f>
        <v/>
      </c>
      <c r="E8" s="7">
        <f>IF(SUMIFS('Monthly BSE Equity Options'!$J:$J,'Monthly BSE Equity Options'!$A:$A,$A8)=0,"",SUMIFS('Monthly BSE Equity Options'!$J:$J,'Monthly BSE Equity Options'!$A:$A,$A8))</f>
        <v/>
      </c>
      <c r="F8" s="7">
        <f>IF(OR(D8="",E8=""),"",D8+E8)</f>
        <v/>
      </c>
      <c r="G8" s="19" t="n"/>
      <c r="H8" s="19" t="n"/>
      <c r="I8" s="19" t="n"/>
      <c r="J8" s="20">
        <f>IF(OR(D8="",D7=""),"",D8/D7-1)</f>
        <v/>
      </c>
      <c r="K8" s="20">
        <f>IF(OR(E8="",E7=""),"",E8/E7-1)</f>
        <v/>
      </c>
      <c r="L8" s="20">
        <f>IF(OR(F8="",F7=""),"",F8/F7-1)</f>
        <v/>
      </c>
      <c r="M8" s="20">
        <f>IF(F8="","",D8/F8)</f>
        <v/>
      </c>
      <c r="N8" s="20">
        <f>IF(F8="","",E8/F8)</f>
        <v/>
      </c>
      <c r="O8" s="21">
        <f>IF(SUMIFS('Monthly NSE Equity Options'!$K:$K,'Monthly NSE Equity Options'!$A:$A,$A8)=0,"",SUMIFS('Monthly NSE Equity Options'!$K:$K,'Monthly NSE Equity Options'!$A:$A,$A8))</f>
        <v/>
      </c>
      <c r="P8" s="8">
        <f>IF(SUMIFS('Monthly BSE Equity Options'!$K:$K,'Monthly BSE Equity Options'!$A:$A,$A8)=0,"",SUMIFS('Monthly BSE Equity Options'!$K:$K,'Monthly BSE Equity Options'!$A:$A,$A8))</f>
        <v/>
      </c>
      <c r="Q8" s="8">
        <f>IF(OR(O8="",P8=""),"",O8+P8)</f>
        <v/>
      </c>
      <c r="R8" s="22" t="n"/>
      <c r="S8" s="22" t="n"/>
      <c r="T8" s="22" t="n"/>
      <c r="U8" s="23">
        <f>IF(OR(O8="",O7=""),"",O8/O7-1)</f>
        <v/>
      </c>
      <c r="V8" s="23">
        <f>IF(OR(P8="",P7=""),"",P8/P7-1)</f>
        <v/>
      </c>
      <c r="W8" s="23">
        <f>IF(OR(Q8="",Q7=""),"",Q8/Q7-1)</f>
        <v/>
      </c>
      <c r="X8" s="23">
        <f>IF(Q8="","",O8/Q8)</f>
        <v/>
      </c>
      <c r="Y8" s="23">
        <f>IF(Q8="","",P8/Q8)</f>
        <v/>
      </c>
      <c r="Z8" s="24">
        <f>IF(SUMIFS('Monthly NSE Equity Options'!$L:$L,'Monthly NSE Equity Options'!$A:$A,$A8)=0,"",SUMIFS('Monthly NSE Equity Options'!$L:$L,'Monthly NSE Equity Options'!$A:$A,$A8))</f>
        <v/>
      </c>
      <c r="AA8" s="9">
        <f>IF(SUMIFS('Monthly BSE Equity Options'!$L:$L,'Monthly BSE Equity Options'!$A:$A,$A8)=0,"",SUMIFS('Monthly BSE Equity Options'!$L:$L,'Monthly BSE Equity Options'!$A:$A,$A8))</f>
        <v/>
      </c>
      <c r="AB8" s="9">
        <f>IF(OR(Z8="",AA8=""),"",Z8+AA8)</f>
        <v/>
      </c>
      <c r="AC8" s="25" t="n"/>
      <c r="AD8" s="25" t="n"/>
      <c r="AE8" s="25" t="n"/>
      <c r="AF8" s="26">
        <f>IF(OR(Z8="",Z7=""),"",Z8/Z7-1)</f>
        <v/>
      </c>
      <c r="AG8" s="26">
        <f>IF(OR(AA8="",AA7=""),"",AA8/AA7-1)</f>
        <v/>
      </c>
      <c r="AH8" s="26">
        <f>IF(OR(AB8="",AB7=""),"",AB8/AB7-1)</f>
        <v/>
      </c>
      <c r="AI8" s="26">
        <f>IF(AB8="","",Z8/AB8)</f>
        <v/>
      </c>
      <c r="AJ8" s="26">
        <f>IF(AB8="","",AA8/AB8)</f>
        <v/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18">
        <f>IF(SUMIFS('Monthly NSE Equity Options'!$J:$J,'Monthly NSE Equity Options'!$A:$A,$A9)=0,"",SUMIFS('Monthly NSE Equity Options'!$J:$J,'Monthly NSE Equity Options'!$A:$A,$A9))</f>
        <v/>
      </c>
      <c r="E9" s="7">
        <f>IF(SUMIFS('Monthly BSE Equity Options'!$J:$J,'Monthly BSE Equity Options'!$A:$A,$A9)=0,"",SUMIFS('Monthly BSE Equity Options'!$J:$J,'Monthly BSE Equity Options'!$A:$A,$A9))</f>
        <v/>
      </c>
      <c r="F9" s="7">
        <f>IF(OR(D9="",E9=""),"",D9+E9)</f>
        <v/>
      </c>
      <c r="G9" s="19" t="n"/>
      <c r="H9" s="19" t="n"/>
      <c r="I9" s="19" t="n"/>
      <c r="J9" s="20">
        <f>IF(OR(D9="",D8=""),"",D9/D8-1)</f>
        <v/>
      </c>
      <c r="K9" s="20">
        <f>IF(OR(E9="",E8=""),"",E9/E8-1)</f>
        <v/>
      </c>
      <c r="L9" s="20">
        <f>IF(OR(F9="",F8=""),"",F9/F8-1)</f>
        <v/>
      </c>
      <c r="M9" s="20">
        <f>IF(F9="","",D9/F9)</f>
        <v/>
      </c>
      <c r="N9" s="20">
        <f>IF(F9="","",E9/F9)</f>
        <v/>
      </c>
      <c r="O9" s="21">
        <f>IF(SUMIFS('Monthly NSE Equity Options'!$K:$K,'Monthly NSE Equity Options'!$A:$A,$A9)=0,"",SUMIFS('Monthly NSE Equity Options'!$K:$K,'Monthly NSE Equity Options'!$A:$A,$A9))</f>
        <v/>
      </c>
      <c r="P9" s="8">
        <f>IF(SUMIFS('Monthly BSE Equity Options'!$K:$K,'Monthly BSE Equity Options'!$A:$A,$A9)=0,"",SUMIFS('Monthly BSE Equity Options'!$K:$K,'Monthly BSE Equity Options'!$A:$A,$A9))</f>
        <v/>
      </c>
      <c r="Q9" s="8">
        <f>IF(OR(O9="",P9=""),"",O9+P9)</f>
        <v/>
      </c>
      <c r="R9" s="22" t="n"/>
      <c r="S9" s="22" t="n"/>
      <c r="T9" s="22" t="n"/>
      <c r="U9" s="23">
        <f>IF(OR(O9="",O8=""),"",O9/O8-1)</f>
        <v/>
      </c>
      <c r="V9" s="23">
        <f>IF(OR(P9="",P8=""),"",P9/P8-1)</f>
        <v/>
      </c>
      <c r="W9" s="23">
        <f>IF(OR(Q9="",Q8=""),"",Q9/Q8-1)</f>
        <v/>
      </c>
      <c r="X9" s="23">
        <f>IF(Q9="","",O9/Q9)</f>
        <v/>
      </c>
      <c r="Y9" s="23">
        <f>IF(Q9="","",P9/Q9)</f>
        <v/>
      </c>
      <c r="Z9" s="24">
        <f>IF(SUMIFS('Monthly NSE Equity Options'!$L:$L,'Monthly NSE Equity Options'!$A:$A,$A9)=0,"",SUMIFS('Monthly NSE Equity Options'!$L:$L,'Monthly NSE Equity Options'!$A:$A,$A9))</f>
        <v/>
      </c>
      <c r="AA9" s="9">
        <f>IF(SUMIFS('Monthly BSE Equity Options'!$L:$L,'Monthly BSE Equity Options'!$A:$A,$A9)=0,"",SUMIFS('Monthly BSE Equity Options'!$L:$L,'Monthly BSE Equity Options'!$A:$A,$A9))</f>
        <v/>
      </c>
      <c r="AB9" s="9">
        <f>IF(OR(Z9="",AA9=""),"",Z9+AA9)</f>
        <v/>
      </c>
      <c r="AC9" s="25" t="n"/>
      <c r="AD9" s="25" t="n"/>
      <c r="AE9" s="25" t="n"/>
      <c r="AF9" s="26">
        <f>IF(OR(Z9="",Z8=""),"",Z9/Z8-1)</f>
        <v/>
      </c>
      <c r="AG9" s="26">
        <f>IF(OR(AA9="",AA8=""),"",AA9/AA8-1)</f>
        <v/>
      </c>
      <c r="AH9" s="26">
        <f>IF(OR(AB9="",AB8=""),"",AB9/AB8-1)</f>
        <v/>
      </c>
      <c r="AI9" s="26">
        <f>IF(AB9="","",Z9/AB9)</f>
        <v/>
      </c>
      <c r="AJ9" s="26">
        <f>IF(AB9="","",AA9/AB9)</f>
        <v/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18">
        <f>IF(SUMIFS('Monthly NSE Equity Options'!$J:$J,'Monthly NSE Equity Options'!$A:$A,$A10)=0,"",SUMIFS('Monthly NSE Equity Options'!$J:$J,'Monthly NSE Equity Options'!$A:$A,$A10))</f>
        <v/>
      </c>
      <c r="E10" s="7">
        <f>IF(SUMIFS('Monthly BSE Equity Options'!$J:$J,'Monthly BSE Equity Options'!$A:$A,$A10)=0,"",SUMIFS('Monthly BSE Equity Options'!$J:$J,'Monthly BSE Equity Options'!$A:$A,$A10))</f>
        <v/>
      </c>
      <c r="F10" s="7">
        <f>IF(OR(D10="",E10=""),"",D10+E10)</f>
        <v/>
      </c>
      <c r="G10" s="19" t="n"/>
      <c r="H10" s="19" t="n"/>
      <c r="I10" s="19" t="n"/>
      <c r="J10" s="20">
        <f>IF(OR(D10="",D9=""),"",D10/D9-1)</f>
        <v/>
      </c>
      <c r="K10" s="20">
        <f>IF(OR(E10="",E9=""),"",E10/E9-1)</f>
        <v/>
      </c>
      <c r="L10" s="20">
        <f>IF(OR(F10="",F9=""),"",F10/F9-1)</f>
        <v/>
      </c>
      <c r="M10" s="20">
        <f>IF(F10="","",D10/F10)</f>
        <v/>
      </c>
      <c r="N10" s="20">
        <f>IF(F10="","",E10/F10)</f>
        <v/>
      </c>
      <c r="O10" s="21">
        <f>IF(SUMIFS('Monthly NSE Equity Options'!$K:$K,'Monthly NSE Equity Options'!$A:$A,$A10)=0,"",SUMIFS('Monthly NSE Equity Options'!$K:$K,'Monthly NSE Equity Options'!$A:$A,$A10))</f>
        <v/>
      </c>
      <c r="P10" s="8">
        <f>IF(SUMIFS('Monthly BSE Equity Options'!$K:$K,'Monthly BSE Equity Options'!$A:$A,$A10)=0,"",SUMIFS('Monthly BSE Equity Options'!$K:$K,'Monthly BSE Equity Options'!$A:$A,$A10))</f>
        <v/>
      </c>
      <c r="Q10" s="8">
        <f>IF(OR(O10="",P10=""),"",O10+P10)</f>
        <v/>
      </c>
      <c r="R10" s="22" t="n"/>
      <c r="S10" s="22" t="n"/>
      <c r="T10" s="22" t="n"/>
      <c r="U10" s="23">
        <f>IF(OR(O10="",O9=""),"",O10/O9-1)</f>
        <v/>
      </c>
      <c r="V10" s="23">
        <f>IF(OR(P10="",P9=""),"",P10/P9-1)</f>
        <v/>
      </c>
      <c r="W10" s="23">
        <f>IF(OR(Q10="",Q9=""),"",Q10/Q9-1)</f>
        <v/>
      </c>
      <c r="X10" s="23">
        <f>IF(Q10="","",O10/Q10)</f>
        <v/>
      </c>
      <c r="Y10" s="23">
        <f>IF(Q10="","",P10/Q10)</f>
        <v/>
      </c>
      <c r="Z10" s="24">
        <f>IF(SUMIFS('Monthly NSE Equity Options'!$L:$L,'Monthly NSE Equity Options'!$A:$A,$A10)=0,"",SUMIFS('Monthly NSE Equity Options'!$L:$L,'Monthly NSE Equity Options'!$A:$A,$A10))</f>
        <v/>
      </c>
      <c r="AA10" s="9">
        <f>IF(SUMIFS('Monthly BSE Equity Options'!$L:$L,'Monthly BSE Equity Options'!$A:$A,$A10)=0,"",SUMIFS('Monthly BSE Equity Options'!$L:$L,'Monthly BSE Equity Options'!$A:$A,$A10))</f>
        <v/>
      </c>
      <c r="AB10" s="9">
        <f>IF(OR(Z10="",AA10=""),"",Z10+AA10)</f>
        <v/>
      </c>
      <c r="AC10" s="25" t="n"/>
      <c r="AD10" s="25" t="n"/>
      <c r="AE10" s="25" t="n"/>
      <c r="AF10" s="26">
        <f>IF(OR(Z10="",Z9=""),"",Z10/Z9-1)</f>
        <v/>
      </c>
      <c r="AG10" s="26">
        <f>IF(OR(AA10="",AA9=""),"",AA10/AA9-1)</f>
        <v/>
      </c>
      <c r="AH10" s="26">
        <f>IF(OR(AB10="",AB9=""),"",AB10/AB9-1)</f>
        <v/>
      </c>
      <c r="AI10" s="26">
        <f>IF(AB10="","",Z10/AB10)</f>
        <v/>
      </c>
      <c r="AJ10" s="26">
        <f>IF(AB10="","",AA10/AB10)</f>
        <v/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18">
        <f>IF(SUMIFS('Monthly NSE Equity Options'!$J:$J,'Monthly NSE Equity Options'!$A:$A,$A11)=0,"",SUMIFS('Monthly NSE Equity Options'!$J:$J,'Monthly NSE Equity Options'!$A:$A,$A11))</f>
        <v/>
      </c>
      <c r="E11" s="7">
        <f>IF(SUMIFS('Monthly BSE Equity Options'!$J:$J,'Monthly BSE Equity Options'!$A:$A,$A11)=0,"",SUMIFS('Monthly BSE Equity Options'!$J:$J,'Monthly BSE Equity Options'!$A:$A,$A11))</f>
        <v/>
      </c>
      <c r="F11" s="7">
        <f>IF(OR(D11="",E11=""),"",D11+E11)</f>
        <v/>
      </c>
      <c r="G11" s="19" t="n"/>
      <c r="H11" s="19" t="n"/>
      <c r="I11" s="19" t="n"/>
      <c r="J11" s="20">
        <f>IF(OR(D11="",D10=""),"",D11/D10-1)</f>
        <v/>
      </c>
      <c r="K11" s="20">
        <f>IF(OR(E11="",E10=""),"",E11/E10-1)</f>
        <v/>
      </c>
      <c r="L11" s="20">
        <f>IF(OR(F11="",F10=""),"",F11/F10-1)</f>
        <v/>
      </c>
      <c r="M11" s="20">
        <f>IF(F11="","",D11/F11)</f>
        <v/>
      </c>
      <c r="N11" s="20">
        <f>IF(F11="","",E11/F11)</f>
        <v/>
      </c>
      <c r="O11" s="21">
        <f>IF(SUMIFS('Monthly NSE Equity Options'!$K:$K,'Monthly NSE Equity Options'!$A:$A,$A11)=0,"",SUMIFS('Monthly NSE Equity Options'!$K:$K,'Monthly NSE Equity Options'!$A:$A,$A11))</f>
        <v/>
      </c>
      <c r="P11" s="8">
        <f>IF(SUMIFS('Monthly BSE Equity Options'!$K:$K,'Monthly BSE Equity Options'!$A:$A,$A11)=0,"",SUMIFS('Monthly BSE Equity Options'!$K:$K,'Monthly BSE Equity Options'!$A:$A,$A11))</f>
        <v/>
      </c>
      <c r="Q11" s="8">
        <f>IF(OR(O11="",P11=""),"",O11+P11)</f>
        <v/>
      </c>
      <c r="R11" s="22" t="n"/>
      <c r="S11" s="22" t="n"/>
      <c r="T11" s="22" t="n"/>
      <c r="U11" s="23">
        <f>IF(OR(O11="",O10=""),"",O11/O10-1)</f>
        <v/>
      </c>
      <c r="V11" s="23">
        <f>IF(OR(P11="",P10=""),"",P11/P10-1)</f>
        <v/>
      </c>
      <c r="W11" s="23">
        <f>IF(OR(Q11="",Q10=""),"",Q11/Q10-1)</f>
        <v/>
      </c>
      <c r="X11" s="23">
        <f>IF(Q11="","",O11/Q11)</f>
        <v/>
      </c>
      <c r="Y11" s="23">
        <f>IF(Q11="","",P11/Q11)</f>
        <v/>
      </c>
      <c r="Z11" s="24">
        <f>IF(SUMIFS('Monthly NSE Equity Options'!$L:$L,'Monthly NSE Equity Options'!$A:$A,$A11)=0,"",SUMIFS('Monthly NSE Equity Options'!$L:$L,'Monthly NSE Equity Options'!$A:$A,$A11))</f>
        <v/>
      </c>
      <c r="AA11" s="9">
        <f>IF(SUMIFS('Monthly BSE Equity Options'!$L:$L,'Monthly BSE Equity Options'!$A:$A,$A11)=0,"",SUMIFS('Monthly BSE Equity Options'!$L:$L,'Monthly BSE Equity Options'!$A:$A,$A11))</f>
        <v/>
      </c>
      <c r="AB11" s="9">
        <f>IF(OR(Z11="",AA11=""),"",Z11+AA11)</f>
        <v/>
      </c>
      <c r="AC11" s="25" t="n"/>
      <c r="AD11" s="25" t="n"/>
      <c r="AE11" s="25" t="n"/>
      <c r="AF11" s="26">
        <f>IF(OR(Z11="",Z10=""),"",Z11/Z10-1)</f>
        <v/>
      </c>
      <c r="AG11" s="26">
        <f>IF(OR(AA11="",AA10=""),"",AA11/AA10-1)</f>
        <v/>
      </c>
      <c r="AH11" s="26">
        <f>IF(OR(AB11="",AB10=""),"",AB11/AB10-1)</f>
        <v/>
      </c>
      <c r="AI11" s="26">
        <f>IF(AB11="","",Z11/AB11)</f>
        <v/>
      </c>
      <c r="AJ11" s="26">
        <f>IF(AB11="","",AA11/AB11)</f>
        <v/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18">
        <f>IF(SUMIFS('Monthly NSE Equity Options'!$J:$J,'Monthly NSE Equity Options'!$A:$A,$A12)=0,"",SUMIFS('Monthly NSE Equity Options'!$J:$J,'Monthly NSE Equity Options'!$A:$A,$A12))</f>
        <v/>
      </c>
      <c r="E12" s="7">
        <f>IF(SUMIFS('Monthly BSE Equity Options'!$J:$J,'Monthly BSE Equity Options'!$A:$A,$A12)=0,"",SUMIFS('Monthly BSE Equity Options'!$J:$J,'Monthly BSE Equity Options'!$A:$A,$A12))</f>
        <v/>
      </c>
      <c r="F12" s="7">
        <f>IF(OR(D12="",E12=""),"",D12+E12)</f>
        <v/>
      </c>
      <c r="G12" s="19" t="n"/>
      <c r="H12" s="19" t="n"/>
      <c r="I12" s="19" t="n"/>
      <c r="J12" s="20">
        <f>IF(OR(D12="",D11=""),"",D12/D11-1)</f>
        <v/>
      </c>
      <c r="K12" s="20">
        <f>IF(OR(E12="",E11=""),"",E12/E11-1)</f>
        <v/>
      </c>
      <c r="L12" s="20">
        <f>IF(OR(F12="",F11=""),"",F12/F11-1)</f>
        <v/>
      </c>
      <c r="M12" s="20">
        <f>IF(F12="","",D12/F12)</f>
        <v/>
      </c>
      <c r="N12" s="20">
        <f>IF(F12="","",E12/F12)</f>
        <v/>
      </c>
      <c r="O12" s="21">
        <f>IF(SUMIFS('Monthly NSE Equity Options'!$K:$K,'Monthly NSE Equity Options'!$A:$A,$A12)=0,"",SUMIFS('Monthly NSE Equity Options'!$K:$K,'Monthly NSE Equity Options'!$A:$A,$A12))</f>
        <v/>
      </c>
      <c r="P12" s="8">
        <f>IF(SUMIFS('Monthly BSE Equity Options'!$K:$K,'Monthly BSE Equity Options'!$A:$A,$A12)=0,"",SUMIFS('Monthly BSE Equity Options'!$K:$K,'Monthly BSE Equity Options'!$A:$A,$A12))</f>
        <v/>
      </c>
      <c r="Q12" s="8">
        <f>IF(OR(O12="",P12=""),"",O12+P12)</f>
        <v/>
      </c>
      <c r="R12" s="22" t="n"/>
      <c r="S12" s="22" t="n"/>
      <c r="T12" s="22" t="n"/>
      <c r="U12" s="23">
        <f>IF(OR(O12="",O11=""),"",O12/O11-1)</f>
        <v/>
      </c>
      <c r="V12" s="23">
        <f>IF(OR(P12="",P11=""),"",P12/P11-1)</f>
        <v/>
      </c>
      <c r="W12" s="23">
        <f>IF(OR(Q12="",Q11=""),"",Q12/Q11-1)</f>
        <v/>
      </c>
      <c r="X12" s="23">
        <f>IF(Q12="","",O12/Q12)</f>
        <v/>
      </c>
      <c r="Y12" s="23">
        <f>IF(Q12="","",P12/Q12)</f>
        <v/>
      </c>
      <c r="Z12" s="24">
        <f>IF(SUMIFS('Monthly NSE Equity Options'!$L:$L,'Monthly NSE Equity Options'!$A:$A,$A12)=0,"",SUMIFS('Monthly NSE Equity Options'!$L:$L,'Monthly NSE Equity Options'!$A:$A,$A12))</f>
        <v/>
      </c>
      <c r="AA12" s="9">
        <f>IF(SUMIFS('Monthly BSE Equity Options'!$L:$L,'Monthly BSE Equity Options'!$A:$A,$A12)=0,"",SUMIFS('Monthly BSE Equity Options'!$L:$L,'Monthly BSE Equity Options'!$A:$A,$A12))</f>
        <v/>
      </c>
      <c r="AB12" s="9">
        <f>IF(OR(Z12="",AA12=""),"",Z12+AA12)</f>
        <v/>
      </c>
      <c r="AC12" s="25" t="n"/>
      <c r="AD12" s="25" t="n"/>
      <c r="AE12" s="25" t="n"/>
      <c r="AF12" s="26">
        <f>IF(OR(Z12="",Z11=""),"",Z12/Z11-1)</f>
        <v/>
      </c>
      <c r="AG12" s="26">
        <f>IF(OR(AA12="",AA11=""),"",AA12/AA11-1)</f>
        <v/>
      </c>
      <c r="AH12" s="26">
        <f>IF(OR(AB12="",AB11=""),"",AB12/AB11-1)</f>
        <v/>
      </c>
      <c r="AI12" s="26">
        <f>IF(AB12="","",Z12/AB12)</f>
        <v/>
      </c>
      <c r="AJ12" s="26">
        <f>IF(AB12="","",AA12/AB12)</f>
        <v/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18">
        <f>IF(SUMIFS('Monthly NSE Equity Options'!$J:$J,'Monthly NSE Equity Options'!$A:$A,$A13)=0,"",SUMIFS('Monthly NSE Equity Options'!$J:$J,'Monthly NSE Equity Options'!$A:$A,$A13))</f>
        <v/>
      </c>
      <c r="E13" s="7">
        <f>IF(SUMIFS('Monthly BSE Equity Options'!$J:$J,'Monthly BSE Equity Options'!$A:$A,$A13)=0,"",SUMIFS('Monthly BSE Equity Options'!$J:$J,'Monthly BSE Equity Options'!$A:$A,$A13))</f>
        <v/>
      </c>
      <c r="F13" s="7">
        <f>IF(OR(D13="",E13=""),"",D13+E13)</f>
        <v/>
      </c>
      <c r="G13" s="19" t="n"/>
      <c r="H13" s="19" t="n"/>
      <c r="I13" s="19" t="n"/>
      <c r="J13" s="20">
        <f>IF(OR(D13="",D12=""),"",D13/D12-1)</f>
        <v/>
      </c>
      <c r="K13" s="20">
        <f>IF(OR(E13="",E12=""),"",E13/E12-1)</f>
        <v/>
      </c>
      <c r="L13" s="20">
        <f>IF(OR(F13="",F12=""),"",F13/F12-1)</f>
        <v/>
      </c>
      <c r="M13" s="20">
        <f>IF(F13="","",D13/F13)</f>
        <v/>
      </c>
      <c r="N13" s="20">
        <f>IF(F13="","",E13/F13)</f>
        <v/>
      </c>
      <c r="O13" s="21">
        <f>IF(SUMIFS('Monthly NSE Equity Options'!$K:$K,'Monthly NSE Equity Options'!$A:$A,$A13)=0,"",SUMIFS('Monthly NSE Equity Options'!$K:$K,'Monthly NSE Equity Options'!$A:$A,$A13))</f>
        <v/>
      </c>
      <c r="P13" s="8">
        <f>IF(SUMIFS('Monthly BSE Equity Options'!$K:$K,'Monthly BSE Equity Options'!$A:$A,$A13)=0,"",SUMIFS('Monthly BSE Equity Options'!$K:$K,'Monthly BSE Equity Options'!$A:$A,$A13))</f>
        <v/>
      </c>
      <c r="Q13" s="8">
        <f>IF(OR(O13="",P13=""),"",O13+P13)</f>
        <v/>
      </c>
      <c r="R13" s="22" t="n"/>
      <c r="S13" s="22" t="n"/>
      <c r="T13" s="22" t="n"/>
      <c r="U13" s="23">
        <f>IF(OR(O13="",O12=""),"",O13/O12-1)</f>
        <v/>
      </c>
      <c r="V13" s="23">
        <f>IF(OR(P13="",P12=""),"",P13/P12-1)</f>
        <v/>
      </c>
      <c r="W13" s="23">
        <f>IF(OR(Q13="",Q12=""),"",Q13/Q12-1)</f>
        <v/>
      </c>
      <c r="X13" s="23">
        <f>IF(Q13="","",O13/Q13)</f>
        <v/>
      </c>
      <c r="Y13" s="23">
        <f>IF(Q13="","",P13/Q13)</f>
        <v/>
      </c>
      <c r="Z13" s="24">
        <f>IF(SUMIFS('Monthly NSE Equity Options'!$L:$L,'Monthly NSE Equity Options'!$A:$A,$A13)=0,"",SUMIFS('Monthly NSE Equity Options'!$L:$L,'Monthly NSE Equity Options'!$A:$A,$A13))</f>
        <v/>
      </c>
      <c r="AA13" s="9">
        <f>IF(SUMIFS('Monthly BSE Equity Options'!$L:$L,'Monthly BSE Equity Options'!$A:$A,$A13)=0,"",SUMIFS('Monthly BSE Equity Options'!$L:$L,'Monthly BSE Equity Options'!$A:$A,$A13))</f>
        <v/>
      </c>
      <c r="AB13" s="9">
        <f>IF(OR(Z13="",AA13=""),"",Z13+AA13)</f>
        <v/>
      </c>
      <c r="AC13" s="25" t="n"/>
      <c r="AD13" s="25" t="n"/>
      <c r="AE13" s="25" t="n"/>
      <c r="AF13" s="26">
        <f>IF(OR(Z13="",Z12=""),"",Z13/Z12-1)</f>
        <v/>
      </c>
      <c r="AG13" s="26">
        <f>IF(OR(AA13="",AA12=""),"",AA13/AA12-1)</f>
        <v/>
      </c>
      <c r="AH13" s="26">
        <f>IF(OR(AB13="",AB12=""),"",AB13/AB12-1)</f>
        <v/>
      </c>
      <c r="AI13" s="26">
        <f>IF(AB13="","",Z13/AB13)</f>
        <v/>
      </c>
      <c r="AJ13" s="26">
        <f>IF(AB13="","",AA13/AB13)</f>
        <v/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18">
        <f>IF(SUMIFS('Monthly NSE Equity Options'!$J:$J,'Monthly NSE Equity Options'!$A:$A,$A14)=0,"",SUMIFS('Monthly NSE Equity Options'!$J:$J,'Monthly NSE Equity Options'!$A:$A,$A14))</f>
        <v/>
      </c>
      <c r="E14" s="7">
        <f>IF(SUMIFS('Monthly BSE Equity Options'!$J:$J,'Monthly BSE Equity Options'!$A:$A,$A14)=0,"",SUMIFS('Monthly BSE Equity Options'!$J:$J,'Monthly BSE Equity Options'!$A:$A,$A14))</f>
        <v/>
      </c>
      <c r="F14" s="7">
        <f>IF(OR(D14="",E14=""),"",D14+E14)</f>
        <v/>
      </c>
      <c r="G14" s="20">
        <f>IF(OR(D14="",D2=""),"",D14/D2-1)</f>
        <v/>
      </c>
      <c r="H14" s="20">
        <f>IF(OR(E14="",E2=""),"",E14/E2-1)</f>
        <v/>
      </c>
      <c r="I14" s="20">
        <f>IF(OR(F14="",F2=""),"",F14/F2-1)</f>
        <v/>
      </c>
      <c r="J14" s="20">
        <f>IF(OR(D14="",D13=""),"",D14/D13-1)</f>
        <v/>
      </c>
      <c r="K14" s="20">
        <f>IF(OR(E14="",E13=""),"",E14/E13-1)</f>
        <v/>
      </c>
      <c r="L14" s="20">
        <f>IF(OR(F14="",F13=""),"",F14/F13-1)</f>
        <v/>
      </c>
      <c r="M14" s="20">
        <f>IF(F14="","",D14/F14)</f>
        <v/>
      </c>
      <c r="N14" s="20">
        <f>IF(F14="","",E14/F14)</f>
        <v/>
      </c>
      <c r="O14" s="21">
        <f>IF(SUMIFS('Monthly NSE Equity Options'!$K:$K,'Monthly NSE Equity Options'!$A:$A,$A14)=0,"",SUMIFS('Monthly NSE Equity Options'!$K:$K,'Monthly NSE Equity Options'!$A:$A,$A14))</f>
        <v/>
      </c>
      <c r="P14" s="8">
        <f>IF(SUMIFS('Monthly BSE Equity Options'!$K:$K,'Monthly BSE Equity Options'!$A:$A,$A14)=0,"",SUMIFS('Monthly BSE Equity Options'!$K:$K,'Monthly BSE Equity Options'!$A:$A,$A14))</f>
        <v/>
      </c>
      <c r="Q14" s="8">
        <f>IF(OR(O14="",P14=""),"",O14+P14)</f>
        <v/>
      </c>
      <c r="R14" s="23">
        <f>IF(OR(O14="",O2=""),"",O14/O2-1)</f>
        <v/>
      </c>
      <c r="S14" s="23">
        <f>IF(OR(P14="",P2=""),"",P14/P2-1)</f>
        <v/>
      </c>
      <c r="T14" s="23">
        <f>IF(OR(Q14="",Q2=""),"",Q14/Q2-1)</f>
        <v/>
      </c>
      <c r="U14" s="23">
        <f>IF(OR(O14="",O13=""),"",O14/O13-1)</f>
        <v/>
      </c>
      <c r="V14" s="23">
        <f>IF(OR(P14="",P13=""),"",P14/P13-1)</f>
        <v/>
      </c>
      <c r="W14" s="23">
        <f>IF(OR(Q14="",Q13=""),"",Q14/Q13-1)</f>
        <v/>
      </c>
      <c r="X14" s="23">
        <f>IF(Q14="","",O14/Q14)</f>
        <v/>
      </c>
      <c r="Y14" s="23">
        <f>IF(Q14="","",P14/Q14)</f>
        <v/>
      </c>
      <c r="Z14" s="24">
        <f>IF(SUMIFS('Monthly NSE Equity Options'!$L:$L,'Monthly NSE Equity Options'!$A:$A,$A14)=0,"",SUMIFS('Monthly NSE Equity Options'!$L:$L,'Monthly NSE Equity Options'!$A:$A,$A14))</f>
        <v/>
      </c>
      <c r="AA14" s="9">
        <f>IF(SUMIFS('Monthly BSE Equity Options'!$L:$L,'Monthly BSE Equity Options'!$A:$A,$A14)=0,"",SUMIFS('Monthly BSE Equity Options'!$L:$L,'Monthly BSE Equity Options'!$A:$A,$A14))</f>
        <v/>
      </c>
      <c r="AB14" s="9">
        <f>IF(OR(Z14="",AA14=""),"",Z14+AA14)</f>
        <v/>
      </c>
      <c r="AC14" s="26">
        <f>IF(OR(Z14="",Z2=""),"",Z14/Z2-1)</f>
        <v/>
      </c>
      <c r="AD14" s="26">
        <f>IF(OR(AA14="",AA2=""),"",AA14/AA2-1)</f>
        <v/>
      </c>
      <c r="AE14" s="26">
        <f>IF(OR(AB14="",AB2=""),"",AB14/AB2-1)</f>
        <v/>
      </c>
      <c r="AF14" s="26">
        <f>IF(OR(Z14="",Z13=""),"",Z14/Z13-1)</f>
        <v/>
      </c>
      <c r="AG14" s="26">
        <f>IF(OR(AA14="",AA13=""),"",AA14/AA13-1)</f>
        <v/>
      </c>
      <c r="AH14" s="26">
        <f>IF(OR(AB14="",AB13=""),"",AB14/AB13-1)</f>
        <v/>
      </c>
      <c r="AI14" s="26">
        <f>IF(AB14="","",Z14/AB14)</f>
        <v/>
      </c>
      <c r="AJ14" s="26">
        <f>IF(AB14="","",AA14/AB14)</f>
        <v/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18">
        <f>IF(SUMIFS('Monthly NSE Equity Options'!$J:$J,'Monthly NSE Equity Options'!$A:$A,$A15)=0,"",SUMIFS('Monthly NSE Equity Options'!$J:$J,'Monthly NSE Equity Options'!$A:$A,$A15))</f>
        <v/>
      </c>
      <c r="E15" s="7">
        <f>IF(SUMIFS('Monthly BSE Equity Options'!$J:$J,'Monthly BSE Equity Options'!$A:$A,$A15)=0,"",SUMIFS('Monthly BSE Equity Options'!$J:$J,'Monthly BSE Equity Options'!$A:$A,$A15))</f>
        <v/>
      </c>
      <c r="F15" s="7">
        <f>IF(OR(D15="",E15=""),"",D15+E15)</f>
        <v/>
      </c>
      <c r="G15" s="20">
        <f>IF(OR(D15="",D3=""),"",D15/D3-1)</f>
        <v/>
      </c>
      <c r="H15" s="20">
        <f>IF(OR(E15="",E3=""),"",E15/E3-1)</f>
        <v/>
      </c>
      <c r="I15" s="20">
        <f>IF(OR(F15="",F3=""),"",F15/F3-1)</f>
        <v/>
      </c>
      <c r="J15" s="20">
        <f>IF(OR(D15="",D14=""),"",D15/D14-1)</f>
        <v/>
      </c>
      <c r="K15" s="20">
        <f>IF(OR(E15="",E14=""),"",E15/E14-1)</f>
        <v/>
      </c>
      <c r="L15" s="20">
        <f>IF(OR(F15="",F14=""),"",F15/F14-1)</f>
        <v/>
      </c>
      <c r="M15" s="20">
        <f>IF(F15="","",D15/F15)</f>
        <v/>
      </c>
      <c r="N15" s="20">
        <f>IF(F15="","",E15/F15)</f>
        <v/>
      </c>
      <c r="O15" s="21">
        <f>IF(SUMIFS('Monthly NSE Equity Options'!$K:$K,'Monthly NSE Equity Options'!$A:$A,$A15)=0,"",SUMIFS('Monthly NSE Equity Options'!$K:$K,'Monthly NSE Equity Options'!$A:$A,$A15))</f>
        <v/>
      </c>
      <c r="P15" s="8">
        <f>IF(SUMIFS('Monthly BSE Equity Options'!$K:$K,'Monthly BSE Equity Options'!$A:$A,$A15)=0,"",SUMIFS('Monthly BSE Equity Options'!$K:$K,'Monthly BSE Equity Options'!$A:$A,$A15))</f>
        <v/>
      </c>
      <c r="Q15" s="8">
        <f>IF(OR(O15="",P15=""),"",O15+P15)</f>
        <v/>
      </c>
      <c r="R15" s="23">
        <f>IF(OR(O15="",O3=""),"",O15/O3-1)</f>
        <v/>
      </c>
      <c r="S15" s="23">
        <f>IF(OR(P15="",P3=""),"",P15/P3-1)</f>
        <v/>
      </c>
      <c r="T15" s="23">
        <f>IF(OR(Q15="",Q3=""),"",Q15/Q3-1)</f>
        <v/>
      </c>
      <c r="U15" s="23">
        <f>IF(OR(O15="",O14=""),"",O15/O14-1)</f>
        <v/>
      </c>
      <c r="V15" s="23">
        <f>IF(OR(P15="",P14=""),"",P15/P14-1)</f>
        <v/>
      </c>
      <c r="W15" s="23">
        <f>IF(OR(Q15="",Q14=""),"",Q15/Q14-1)</f>
        <v/>
      </c>
      <c r="X15" s="23">
        <f>IF(Q15="","",O15/Q15)</f>
        <v/>
      </c>
      <c r="Y15" s="23">
        <f>IF(Q15="","",P15/Q15)</f>
        <v/>
      </c>
      <c r="Z15" s="24">
        <f>IF(SUMIFS('Monthly NSE Equity Options'!$L:$L,'Monthly NSE Equity Options'!$A:$A,$A15)=0,"",SUMIFS('Monthly NSE Equity Options'!$L:$L,'Monthly NSE Equity Options'!$A:$A,$A15))</f>
        <v/>
      </c>
      <c r="AA15" s="9">
        <f>IF(SUMIFS('Monthly BSE Equity Options'!$L:$L,'Monthly BSE Equity Options'!$A:$A,$A15)=0,"",SUMIFS('Monthly BSE Equity Options'!$L:$L,'Monthly BSE Equity Options'!$A:$A,$A15))</f>
        <v/>
      </c>
      <c r="AB15" s="9">
        <f>IF(OR(Z15="",AA15=""),"",Z15+AA15)</f>
        <v/>
      </c>
      <c r="AC15" s="26">
        <f>IF(OR(Z15="",Z3=""),"",Z15/Z3-1)</f>
        <v/>
      </c>
      <c r="AD15" s="26">
        <f>IF(OR(AA15="",AA3=""),"",AA15/AA3-1)</f>
        <v/>
      </c>
      <c r="AE15" s="26">
        <f>IF(OR(AB15="",AB3=""),"",AB15/AB3-1)</f>
        <v/>
      </c>
      <c r="AF15" s="26">
        <f>IF(OR(Z15="",Z14=""),"",Z15/Z14-1)</f>
        <v/>
      </c>
      <c r="AG15" s="26">
        <f>IF(OR(AA15="",AA14=""),"",AA15/AA14-1)</f>
        <v/>
      </c>
      <c r="AH15" s="26">
        <f>IF(OR(AB15="",AB14=""),"",AB15/AB14-1)</f>
        <v/>
      </c>
      <c r="AI15" s="26">
        <f>IF(AB15="","",Z15/AB15)</f>
        <v/>
      </c>
      <c r="AJ15" s="26">
        <f>IF(AB15="","",AA15/AB15)</f>
        <v/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18">
        <f>IF(SUMIFS('Monthly NSE Equity Options'!$J:$J,'Monthly NSE Equity Options'!$A:$A,$A16)=0,"",SUMIFS('Monthly NSE Equity Options'!$J:$J,'Monthly NSE Equity Options'!$A:$A,$A16))</f>
        <v/>
      </c>
      <c r="E16" s="7">
        <f>IF(SUMIFS('Monthly BSE Equity Options'!$J:$J,'Monthly BSE Equity Options'!$A:$A,$A16)=0,"",SUMIFS('Monthly BSE Equity Options'!$J:$J,'Monthly BSE Equity Options'!$A:$A,$A16))</f>
        <v/>
      </c>
      <c r="F16" s="7">
        <f>IF(OR(D16="",E16=""),"",D16+E16)</f>
        <v/>
      </c>
      <c r="G16" s="20">
        <f>IF(OR(D16="",D4=""),"",D16/D4-1)</f>
        <v/>
      </c>
      <c r="H16" s="20">
        <f>IF(OR(E16="",E4=""),"",E16/E4-1)</f>
        <v/>
      </c>
      <c r="I16" s="20">
        <f>IF(OR(F16="",F4=""),"",F16/F4-1)</f>
        <v/>
      </c>
      <c r="J16" s="20">
        <f>IF(OR(D16="",D15=""),"",D16/D15-1)</f>
        <v/>
      </c>
      <c r="K16" s="20">
        <f>IF(OR(E16="",E15=""),"",E16/E15-1)</f>
        <v/>
      </c>
      <c r="L16" s="20">
        <f>IF(OR(F16="",F15=""),"",F16/F15-1)</f>
        <v/>
      </c>
      <c r="M16" s="20">
        <f>IF(F16="","",D16/F16)</f>
        <v/>
      </c>
      <c r="N16" s="20">
        <f>IF(F16="","",E16/F16)</f>
        <v/>
      </c>
      <c r="O16" s="21">
        <f>IF(SUMIFS('Monthly NSE Equity Options'!$K:$K,'Monthly NSE Equity Options'!$A:$A,$A16)=0,"",SUMIFS('Monthly NSE Equity Options'!$K:$K,'Monthly NSE Equity Options'!$A:$A,$A16))</f>
        <v/>
      </c>
      <c r="P16" s="8">
        <f>IF(SUMIFS('Monthly BSE Equity Options'!$K:$K,'Monthly BSE Equity Options'!$A:$A,$A16)=0,"",SUMIFS('Monthly BSE Equity Options'!$K:$K,'Monthly BSE Equity Options'!$A:$A,$A16))</f>
        <v/>
      </c>
      <c r="Q16" s="8">
        <f>IF(OR(O16="",P16=""),"",O16+P16)</f>
        <v/>
      </c>
      <c r="R16" s="23">
        <f>IF(OR(O16="",O4=""),"",O16/O4-1)</f>
        <v/>
      </c>
      <c r="S16" s="23">
        <f>IF(OR(P16="",P4=""),"",P16/P4-1)</f>
        <v/>
      </c>
      <c r="T16" s="23">
        <f>IF(OR(Q16="",Q4=""),"",Q16/Q4-1)</f>
        <v/>
      </c>
      <c r="U16" s="23">
        <f>IF(OR(O16="",O15=""),"",O16/O15-1)</f>
        <v/>
      </c>
      <c r="V16" s="23">
        <f>IF(OR(P16="",P15=""),"",P16/P15-1)</f>
        <v/>
      </c>
      <c r="W16" s="23">
        <f>IF(OR(Q16="",Q15=""),"",Q16/Q15-1)</f>
        <v/>
      </c>
      <c r="X16" s="23">
        <f>IF(Q16="","",O16/Q16)</f>
        <v/>
      </c>
      <c r="Y16" s="23">
        <f>IF(Q16="","",P16/Q16)</f>
        <v/>
      </c>
      <c r="Z16" s="24">
        <f>IF(SUMIFS('Monthly NSE Equity Options'!$L:$L,'Monthly NSE Equity Options'!$A:$A,$A16)=0,"",SUMIFS('Monthly NSE Equity Options'!$L:$L,'Monthly NSE Equity Options'!$A:$A,$A16))</f>
        <v/>
      </c>
      <c r="AA16" s="9">
        <f>IF(SUMIFS('Monthly BSE Equity Options'!$L:$L,'Monthly BSE Equity Options'!$A:$A,$A16)=0,"",SUMIFS('Monthly BSE Equity Options'!$L:$L,'Monthly BSE Equity Options'!$A:$A,$A16))</f>
        <v/>
      </c>
      <c r="AB16" s="9">
        <f>IF(OR(Z16="",AA16=""),"",Z16+AA16)</f>
        <v/>
      </c>
      <c r="AC16" s="26">
        <f>IF(OR(Z16="",Z4=""),"",Z16/Z4-1)</f>
        <v/>
      </c>
      <c r="AD16" s="26">
        <f>IF(OR(AA16="",AA4=""),"",AA16/AA4-1)</f>
        <v/>
      </c>
      <c r="AE16" s="26">
        <f>IF(OR(AB16="",AB4=""),"",AB16/AB4-1)</f>
        <v/>
      </c>
      <c r="AF16" s="26">
        <f>IF(OR(Z16="",Z15=""),"",Z16/Z15-1)</f>
        <v/>
      </c>
      <c r="AG16" s="26">
        <f>IF(OR(AA16="",AA15=""),"",AA16/AA15-1)</f>
        <v/>
      </c>
      <c r="AH16" s="26">
        <f>IF(OR(AB16="",AB15=""),"",AB16/AB15-1)</f>
        <v/>
      </c>
      <c r="AI16" s="26">
        <f>IF(AB16="","",Z16/AB16)</f>
        <v/>
      </c>
      <c r="AJ16" s="26">
        <f>IF(AB16="","",AA16/AB16)</f>
        <v/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18">
        <f>IF(SUMIFS('Monthly NSE Equity Options'!$J:$J,'Monthly NSE Equity Options'!$A:$A,$A17)=0,"",SUMIFS('Monthly NSE Equity Options'!$J:$J,'Monthly NSE Equity Options'!$A:$A,$A17))</f>
        <v/>
      </c>
      <c r="E17" s="7">
        <f>IF(SUMIFS('Monthly BSE Equity Options'!$J:$J,'Monthly BSE Equity Options'!$A:$A,$A17)=0,"",SUMIFS('Monthly BSE Equity Options'!$J:$J,'Monthly BSE Equity Options'!$A:$A,$A17))</f>
        <v/>
      </c>
      <c r="F17" s="7">
        <f>IF(OR(D17="",E17=""),"",D17+E17)</f>
        <v/>
      </c>
      <c r="G17" s="20">
        <f>IF(OR(D17="",D5=""),"",D17/D5-1)</f>
        <v/>
      </c>
      <c r="H17" s="20">
        <f>IF(OR(E17="",E5=""),"",E17/E5-1)</f>
        <v/>
      </c>
      <c r="I17" s="20">
        <f>IF(OR(F17="",F5=""),"",F17/F5-1)</f>
        <v/>
      </c>
      <c r="J17" s="20">
        <f>IF(OR(D17="",D16=""),"",D17/D16-1)</f>
        <v/>
      </c>
      <c r="K17" s="20">
        <f>IF(OR(E17="",E16=""),"",E17/E16-1)</f>
        <v/>
      </c>
      <c r="L17" s="20">
        <f>IF(OR(F17="",F16=""),"",F17/F16-1)</f>
        <v/>
      </c>
      <c r="M17" s="20">
        <f>IF(F17="","",D17/F17)</f>
        <v/>
      </c>
      <c r="N17" s="20">
        <f>IF(F17="","",E17/F17)</f>
        <v/>
      </c>
      <c r="O17" s="21">
        <f>IF(SUMIFS('Monthly NSE Equity Options'!$K:$K,'Monthly NSE Equity Options'!$A:$A,$A17)=0,"",SUMIFS('Monthly NSE Equity Options'!$K:$K,'Monthly NSE Equity Options'!$A:$A,$A17))</f>
        <v/>
      </c>
      <c r="P17" s="8">
        <f>IF(SUMIFS('Monthly BSE Equity Options'!$K:$K,'Monthly BSE Equity Options'!$A:$A,$A17)=0,"",SUMIFS('Monthly BSE Equity Options'!$K:$K,'Monthly BSE Equity Options'!$A:$A,$A17))</f>
        <v/>
      </c>
      <c r="Q17" s="8">
        <f>IF(OR(O17="",P17=""),"",O17+P17)</f>
        <v/>
      </c>
      <c r="R17" s="23">
        <f>IF(OR(O17="",O5=""),"",O17/O5-1)</f>
        <v/>
      </c>
      <c r="S17" s="23">
        <f>IF(OR(P17="",P5=""),"",P17/P5-1)</f>
        <v/>
      </c>
      <c r="T17" s="23">
        <f>IF(OR(Q17="",Q5=""),"",Q17/Q5-1)</f>
        <v/>
      </c>
      <c r="U17" s="23">
        <f>IF(OR(O17="",O16=""),"",O17/O16-1)</f>
        <v/>
      </c>
      <c r="V17" s="23">
        <f>IF(OR(P17="",P16=""),"",P17/P16-1)</f>
        <v/>
      </c>
      <c r="W17" s="23">
        <f>IF(OR(Q17="",Q16=""),"",Q17/Q16-1)</f>
        <v/>
      </c>
      <c r="X17" s="23">
        <f>IF(Q17="","",O17/Q17)</f>
        <v/>
      </c>
      <c r="Y17" s="23">
        <f>IF(Q17="","",P17/Q17)</f>
        <v/>
      </c>
      <c r="Z17" s="24">
        <f>IF(SUMIFS('Monthly NSE Equity Options'!$L:$L,'Monthly NSE Equity Options'!$A:$A,$A17)=0,"",SUMIFS('Monthly NSE Equity Options'!$L:$L,'Monthly NSE Equity Options'!$A:$A,$A17))</f>
        <v/>
      </c>
      <c r="AA17" s="9">
        <f>IF(SUMIFS('Monthly BSE Equity Options'!$L:$L,'Monthly BSE Equity Options'!$A:$A,$A17)=0,"",SUMIFS('Monthly BSE Equity Options'!$L:$L,'Monthly BSE Equity Options'!$A:$A,$A17))</f>
        <v/>
      </c>
      <c r="AB17" s="9">
        <f>IF(OR(Z17="",AA17=""),"",Z17+AA17)</f>
        <v/>
      </c>
      <c r="AC17" s="26">
        <f>IF(OR(Z17="",Z5=""),"",Z17/Z5-1)</f>
        <v/>
      </c>
      <c r="AD17" s="26">
        <f>IF(OR(AA17="",AA5=""),"",AA17/AA5-1)</f>
        <v/>
      </c>
      <c r="AE17" s="26">
        <f>IF(OR(AB17="",AB5=""),"",AB17/AB5-1)</f>
        <v/>
      </c>
      <c r="AF17" s="26">
        <f>IF(OR(Z17="",Z16=""),"",Z17/Z16-1)</f>
        <v/>
      </c>
      <c r="AG17" s="26">
        <f>IF(OR(AA17="",AA16=""),"",AA17/AA16-1)</f>
        <v/>
      </c>
      <c r="AH17" s="26">
        <f>IF(OR(AB17="",AB16=""),"",AB17/AB16-1)</f>
        <v/>
      </c>
      <c r="AI17" s="26">
        <f>IF(AB17="","",Z17/AB17)</f>
        <v/>
      </c>
      <c r="AJ17" s="26">
        <f>IF(AB17="","",AA17/AB17)</f>
        <v/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18">
        <f>IF(SUMIFS('Monthly NSE Equity Options'!$J:$J,'Monthly NSE Equity Options'!$A:$A,$A18)=0,"",SUMIFS('Monthly NSE Equity Options'!$J:$J,'Monthly NSE Equity Options'!$A:$A,$A18))</f>
        <v/>
      </c>
      <c r="E18" s="7">
        <f>IF(SUMIFS('Monthly BSE Equity Options'!$J:$J,'Monthly BSE Equity Options'!$A:$A,$A18)=0,"",SUMIFS('Monthly BSE Equity Options'!$J:$J,'Monthly BSE Equity Options'!$A:$A,$A18))</f>
        <v/>
      </c>
      <c r="F18" s="7">
        <f>IF(OR(D18="",E18=""),"",D18+E18)</f>
        <v/>
      </c>
      <c r="G18" s="20">
        <f>IF(OR(D18="",D6=""),"",D18/D6-1)</f>
        <v/>
      </c>
      <c r="H18" s="20">
        <f>IF(OR(E18="",E6=""),"",E18/E6-1)</f>
        <v/>
      </c>
      <c r="I18" s="20">
        <f>IF(OR(F18="",F6=""),"",F18/F6-1)</f>
        <v/>
      </c>
      <c r="J18" s="20">
        <f>IF(OR(D18="",D17=""),"",D18/D17-1)</f>
        <v/>
      </c>
      <c r="K18" s="20">
        <f>IF(OR(E18="",E17=""),"",E18/E17-1)</f>
        <v/>
      </c>
      <c r="L18" s="20">
        <f>IF(OR(F18="",F17=""),"",F18/F17-1)</f>
        <v/>
      </c>
      <c r="M18" s="20">
        <f>IF(F18="","",D18/F18)</f>
        <v/>
      </c>
      <c r="N18" s="20">
        <f>IF(F18="","",E18/F18)</f>
        <v/>
      </c>
      <c r="O18" s="21">
        <f>IF(SUMIFS('Monthly NSE Equity Options'!$K:$K,'Monthly NSE Equity Options'!$A:$A,$A18)=0,"",SUMIFS('Monthly NSE Equity Options'!$K:$K,'Monthly NSE Equity Options'!$A:$A,$A18))</f>
        <v/>
      </c>
      <c r="P18" s="8">
        <f>IF(SUMIFS('Monthly BSE Equity Options'!$K:$K,'Monthly BSE Equity Options'!$A:$A,$A18)=0,"",SUMIFS('Monthly BSE Equity Options'!$K:$K,'Monthly BSE Equity Options'!$A:$A,$A18))</f>
        <v/>
      </c>
      <c r="Q18" s="8">
        <f>IF(OR(O18="",P18=""),"",O18+P18)</f>
        <v/>
      </c>
      <c r="R18" s="23">
        <f>IF(OR(O18="",O6=""),"",O18/O6-1)</f>
        <v/>
      </c>
      <c r="S18" s="23">
        <f>IF(OR(P18="",P6=""),"",P18/P6-1)</f>
        <v/>
      </c>
      <c r="T18" s="23">
        <f>IF(OR(Q18="",Q6=""),"",Q18/Q6-1)</f>
        <v/>
      </c>
      <c r="U18" s="23">
        <f>IF(OR(O18="",O17=""),"",O18/O17-1)</f>
        <v/>
      </c>
      <c r="V18" s="23">
        <f>IF(OR(P18="",P17=""),"",P18/P17-1)</f>
        <v/>
      </c>
      <c r="W18" s="23">
        <f>IF(OR(Q18="",Q17=""),"",Q18/Q17-1)</f>
        <v/>
      </c>
      <c r="X18" s="23">
        <f>IF(Q18="","",O18/Q18)</f>
        <v/>
      </c>
      <c r="Y18" s="23">
        <f>IF(Q18="","",P18/Q18)</f>
        <v/>
      </c>
      <c r="Z18" s="24">
        <f>IF(SUMIFS('Monthly NSE Equity Options'!$L:$L,'Monthly NSE Equity Options'!$A:$A,$A18)=0,"",SUMIFS('Monthly NSE Equity Options'!$L:$L,'Monthly NSE Equity Options'!$A:$A,$A18))</f>
        <v/>
      </c>
      <c r="AA18" s="9">
        <f>IF(SUMIFS('Monthly BSE Equity Options'!$L:$L,'Monthly BSE Equity Options'!$A:$A,$A18)=0,"",SUMIFS('Monthly BSE Equity Options'!$L:$L,'Monthly BSE Equity Options'!$A:$A,$A18))</f>
        <v/>
      </c>
      <c r="AB18" s="9">
        <f>IF(OR(Z18="",AA18=""),"",Z18+AA18)</f>
        <v/>
      </c>
      <c r="AC18" s="26">
        <f>IF(OR(Z18="",Z6=""),"",Z18/Z6-1)</f>
        <v/>
      </c>
      <c r="AD18" s="26">
        <f>IF(OR(AA18="",AA6=""),"",AA18/AA6-1)</f>
        <v/>
      </c>
      <c r="AE18" s="26">
        <f>IF(OR(AB18="",AB6=""),"",AB18/AB6-1)</f>
        <v/>
      </c>
      <c r="AF18" s="26">
        <f>IF(OR(Z18="",Z17=""),"",Z18/Z17-1)</f>
        <v/>
      </c>
      <c r="AG18" s="26">
        <f>IF(OR(AA18="",AA17=""),"",AA18/AA17-1)</f>
        <v/>
      </c>
      <c r="AH18" s="26">
        <f>IF(OR(AB18="",AB17=""),"",AB18/AB17-1)</f>
        <v/>
      </c>
      <c r="AI18" s="26">
        <f>IF(AB18="","",Z18/AB18)</f>
        <v/>
      </c>
      <c r="AJ18" s="26">
        <f>IF(AB18="","",AA18/AB18)</f>
        <v/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18">
        <f>IF(SUMIFS('Monthly NSE Equity Options'!$J:$J,'Monthly NSE Equity Options'!$A:$A,$A19)=0,"",SUMIFS('Monthly NSE Equity Options'!$J:$J,'Monthly NSE Equity Options'!$A:$A,$A19))</f>
        <v/>
      </c>
      <c r="E19" s="7">
        <f>IF(SUMIFS('Monthly BSE Equity Options'!$J:$J,'Monthly BSE Equity Options'!$A:$A,$A19)=0,"",SUMIFS('Monthly BSE Equity Options'!$J:$J,'Monthly BSE Equity Options'!$A:$A,$A19))</f>
        <v/>
      </c>
      <c r="F19" s="7">
        <f>IF(OR(D19="",E19=""),"",D19+E19)</f>
        <v/>
      </c>
      <c r="G19" s="20">
        <f>IF(OR(D19="",D7=""),"",D19/D7-1)</f>
        <v/>
      </c>
      <c r="H19" s="20">
        <f>IF(OR(E19="",E7=""),"",E19/E7-1)</f>
        <v/>
      </c>
      <c r="I19" s="20">
        <f>IF(OR(F19="",F7=""),"",F19/F7-1)</f>
        <v/>
      </c>
      <c r="J19" s="20">
        <f>IF(OR(D19="",D18=""),"",D19/D18-1)</f>
        <v/>
      </c>
      <c r="K19" s="20">
        <f>IF(OR(E19="",E18=""),"",E19/E18-1)</f>
        <v/>
      </c>
      <c r="L19" s="20">
        <f>IF(OR(F19="",F18=""),"",F19/F18-1)</f>
        <v/>
      </c>
      <c r="M19" s="20">
        <f>IF(F19="","",D19/F19)</f>
        <v/>
      </c>
      <c r="N19" s="20">
        <f>IF(F19="","",E19/F19)</f>
        <v/>
      </c>
      <c r="O19" s="21">
        <f>IF(SUMIFS('Monthly NSE Equity Options'!$K:$K,'Monthly NSE Equity Options'!$A:$A,$A19)=0,"",SUMIFS('Monthly NSE Equity Options'!$K:$K,'Monthly NSE Equity Options'!$A:$A,$A19))</f>
        <v/>
      </c>
      <c r="P19" s="8">
        <f>IF(SUMIFS('Monthly BSE Equity Options'!$K:$K,'Monthly BSE Equity Options'!$A:$A,$A19)=0,"",SUMIFS('Monthly BSE Equity Options'!$K:$K,'Monthly BSE Equity Options'!$A:$A,$A19))</f>
        <v/>
      </c>
      <c r="Q19" s="8">
        <f>IF(OR(O19="",P19=""),"",O19+P19)</f>
        <v/>
      </c>
      <c r="R19" s="23">
        <f>IF(OR(O19="",O7=""),"",O19/O7-1)</f>
        <v/>
      </c>
      <c r="S19" s="23">
        <f>IF(OR(P19="",P7=""),"",P19/P7-1)</f>
        <v/>
      </c>
      <c r="T19" s="23">
        <f>IF(OR(Q19="",Q7=""),"",Q19/Q7-1)</f>
        <v/>
      </c>
      <c r="U19" s="23">
        <f>IF(OR(O19="",O18=""),"",O19/O18-1)</f>
        <v/>
      </c>
      <c r="V19" s="23">
        <f>IF(OR(P19="",P18=""),"",P19/P18-1)</f>
        <v/>
      </c>
      <c r="W19" s="23">
        <f>IF(OR(Q19="",Q18=""),"",Q19/Q18-1)</f>
        <v/>
      </c>
      <c r="X19" s="23">
        <f>IF(Q19="","",O19/Q19)</f>
        <v/>
      </c>
      <c r="Y19" s="23">
        <f>IF(Q19="","",P19/Q19)</f>
        <v/>
      </c>
      <c r="Z19" s="24">
        <f>IF(SUMIFS('Monthly NSE Equity Options'!$L:$L,'Monthly NSE Equity Options'!$A:$A,$A19)=0,"",SUMIFS('Monthly NSE Equity Options'!$L:$L,'Monthly NSE Equity Options'!$A:$A,$A19))</f>
        <v/>
      </c>
      <c r="AA19" s="9">
        <f>IF(SUMIFS('Monthly BSE Equity Options'!$L:$L,'Monthly BSE Equity Options'!$A:$A,$A19)=0,"",SUMIFS('Monthly BSE Equity Options'!$L:$L,'Monthly BSE Equity Options'!$A:$A,$A19))</f>
        <v/>
      </c>
      <c r="AB19" s="9">
        <f>IF(OR(Z19="",AA19=""),"",Z19+AA19)</f>
        <v/>
      </c>
      <c r="AC19" s="26">
        <f>IF(OR(Z19="",Z7=""),"",Z19/Z7-1)</f>
        <v/>
      </c>
      <c r="AD19" s="26">
        <f>IF(OR(AA19="",AA7=""),"",AA19/AA7-1)</f>
        <v/>
      </c>
      <c r="AE19" s="26">
        <f>IF(OR(AB19="",AB7=""),"",AB19/AB7-1)</f>
        <v/>
      </c>
      <c r="AF19" s="26">
        <f>IF(OR(Z19="",Z18=""),"",Z19/Z18-1)</f>
        <v/>
      </c>
      <c r="AG19" s="26">
        <f>IF(OR(AA19="",AA18=""),"",AA19/AA18-1)</f>
        <v/>
      </c>
      <c r="AH19" s="26">
        <f>IF(OR(AB19="",AB18=""),"",AB19/AB18-1)</f>
        <v/>
      </c>
      <c r="AI19" s="26">
        <f>IF(AB19="","",Z19/AB19)</f>
        <v/>
      </c>
      <c r="AJ19" s="26">
        <f>IF(AB19="","",AA19/AB19)</f>
        <v/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18">
        <f>IF(SUMIFS('Monthly NSE Equity Options'!$J:$J,'Monthly NSE Equity Options'!$A:$A,$A20)=0,"",SUMIFS('Monthly NSE Equity Options'!$J:$J,'Monthly NSE Equity Options'!$A:$A,$A20))</f>
        <v/>
      </c>
      <c r="E20" s="7">
        <f>IF(SUMIFS('Monthly BSE Equity Options'!$J:$J,'Monthly BSE Equity Options'!$A:$A,$A20)=0,"",SUMIFS('Monthly BSE Equity Options'!$J:$J,'Monthly BSE Equity Options'!$A:$A,$A20))</f>
        <v/>
      </c>
      <c r="F20" s="7">
        <f>IF(OR(D20="",E20=""),"",D20+E20)</f>
        <v/>
      </c>
      <c r="G20" s="20">
        <f>IF(OR(D20="",D8=""),"",D20/D8-1)</f>
        <v/>
      </c>
      <c r="H20" s="20">
        <f>IF(OR(E20="",E8=""),"",E20/E8-1)</f>
        <v/>
      </c>
      <c r="I20" s="20">
        <f>IF(OR(F20="",F8=""),"",F20/F8-1)</f>
        <v/>
      </c>
      <c r="J20" s="20">
        <f>IF(OR(D20="",D19=""),"",D20/D19-1)</f>
        <v/>
      </c>
      <c r="K20" s="20">
        <f>IF(OR(E20="",E19=""),"",E20/E19-1)</f>
        <v/>
      </c>
      <c r="L20" s="20">
        <f>IF(OR(F20="",F19=""),"",F20/F19-1)</f>
        <v/>
      </c>
      <c r="M20" s="20">
        <f>IF(F20="","",D20/F20)</f>
        <v/>
      </c>
      <c r="N20" s="20">
        <f>IF(F20="","",E20/F20)</f>
        <v/>
      </c>
      <c r="O20" s="21">
        <f>IF(SUMIFS('Monthly NSE Equity Options'!$K:$K,'Monthly NSE Equity Options'!$A:$A,$A20)=0,"",SUMIFS('Monthly NSE Equity Options'!$K:$K,'Monthly NSE Equity Options'!$A:$A,$A20))</f>
        <v/>
      </c>
      <c r="P20" s="8">
        <f>IF(SUMIFS('Monthly BSE Equity Options'!$K:$K,'Monthly BSE Equity Options'!$A:$A,$A20)=0,"",SUMIFS('Monthly BSE Equity Options'!$K:$K,'Monthly BSE Equity Options'!$A:$A,$A20))</f>
        <v/>
      </c>
      <c r="Q20" s="8">
        <f>IF(OR(O20="",P20=""),"",O20+P20)</f>
        <v/>
      </c>
      <c r="R20" s="23">
        <f>IF(OR(O20="",O8=""),"",O20/O8-1)</f>
        <v/>
      </c>
      <c r="S20" s="23">
        <f>IF(OR(P20="",P8=""),"",P20/P8-1)</f>
        <v/>
      </c>
      <c r="T20" s="23">
        <f>IF(OR(Q20="",Q8=""),"",Q20/Q8-1)</f>
        <v/>
      </c>
      <c r="U20" s="23">
        <f>IF(OR(O20="",O19=""),"",O20/O19-1)</f>
        <v/>
      </c>
      <c r="V20" s="23">
        <f>IF(OR(P20="",P19=""),"",P20/P19-1)</f>
        <v/>
      </c>
      <c r="W20" s="23">
        <f>IF(OR(Q20="",Q19=""),"",Q20/Q19-1)</f>
        <v/>
      </c>
      <c r="X20" s="23">
        <f>IF(Q20="","",O20/Q20)</f>
        <v/>
      </c>
      <c r="Y20" s="23">
        <f>IF(Q20="","",P20/Q20)</f>
        <v/>
      </c>
      <c r="Z20" s="24">
        <f>IF(SUMIFS('Monthly NSE Equity Options'!$L:$L,'Monthly NSE Equity Options'!$A:$A,$A20)=0,"",SUMIFS('Monthly NSE Equity Options'!$L:$L,'Monthly NSE Equity Options'!$A:$A,$A20))</f>
        <v/>
      </c>
      <c r="AA20" s="9">
        <f>IF(SUMIFS('Monthly BSE Equity Options'!$L:$L,'Monthly BSE Equity Options'!$A:$A,$A20)=0,"",SUMIFS('Monthly BSE Equity Options'!$L:$L,'Monthly BSE Equity Options'!$A:$A,$A20))</f>
        <v/>
      </c>
      <c r="AB20" s="9">
        <f>IF(OR(Z20="",AA20=""),"",Z20+AA20)</f>
        <v/>
      </c>
      <c r="AC20" s="26">
        <f>IF(OR(Z20="",Z8=""),"",Z20/Z8-1)</f>
        <v/>
      </c>
      <c r="AD20" s="26">
        <f>IF(OR(AA20="",AA8=""),"",AA20/AA8-1)</f>
        <v/>
      </c>
      <c r="AE20" s="26">
        <f>IF(OR(AB20="",AB8=""),"",AB20/AB8-1)</f>
        <v/>
      </c>
      <c r="AF20" s="26">
        <f>IF(OR(Z20="",Z19=""),"",Z20/Z19-1)</f>
        <v/>
      </c>
      <c r="AG20" s="26">
        <f>IF(OR(AA20="",AA19=""),"",AA20/AA19-1)</f>
        <v/>
      </c>
      <c r="AH20" s="26">
        <f>IF(OR(AB20="",AB19=""),"",AB20/AB19-1)</f>
        <v/>
      </c>
      <c r="AI20" s="26">
        <f>IF(AB20="","",Z20/AB20)</f>
        <v/>
      </c>
      <c r="AJ20" s="26">
        <f>IF(AB20="","",AA20/AB20)</f>
        <v/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18">
        <f>IF(SUMIFS('Monthly NSE Equity Options'!$J:$J,'Monthly NSE Equity Options'!$A:$A,$A21)=0,"",SUMIFS('Monthly NSE Equity Options'!$J:$J,'Monthly NSE Equity Options'!$A:$A,$A21))</f>
        <v/>
      </c>
      <c r="E21" s="7">
        <f>IF(SUMIFS('Monthly BSE Equity Options'!$J:$J,'Monthly BSE Equity Options'!$A:$A,$A21)=0,"",SUMIFS('Monthly BSE Equity Options'!$J:$J,'Monthly BSE Equity Options'!$A:$A,$A21))</f>
        <v/>
      </c>
      <c r="F21" s="7">
        <f>IF(OR(D21="",E21=""),"",D21+E21)</f>
        <v/>
      </c>
      <c r="G21" s="20">
        <f>IF(OR(D21="",D9=""),"",D21/D9-1)</f>
        <v/>
      </c>
      <c r="H21" s="20">
        <f>IF(OR(E21="",E9=""),"",E21/E9-1)</f>
        <v/>
      </c>
      <c r="I21" s="20">
        <f>IF(OR(F21="",F9=""),"",F21/F9-1)</f>
        <v/>
      </c>
      <c r="J21" s="20">
        <f>IF(OR(D21="",D20=""),"",D21/D20-1)</f>
        <v/>
      </c>
      <c r="K21" s="20">
        <f>IF(OR(E21="",E20=""),"",E21/E20-1)</f>
        <v/>
      </c>
      <c r="L21" s="20">
        <f>IF(OR(F21="",F20=""),"",F21/F20-1)</f>
        <v/>
      </c>
      <c r="M21" s="20">
        <f>IF(F21="","",D21/F21)</f>
        <v/>
      </c>
      <c r="N21" s="20">
        <f>IF(F21="","",E21/F21)</f>
        <v/>
      </c>
      <c r="O21" s="21">
        <f>IF(SUMIFS('Monthly NSE Equity Options'!$K:$K,'Monthly NSE Equity Options'!$A:$A,$A21)=0,"",SUMIFS('Monthly NSE Equity Options'!$K:$K,'Monthly NSE Equity Options'!$A:$A,$A21))</f>
        <v/>
      </c>
      <c r="P21" s="8">
        <f>IF(SUMIFS('Monthly BSE Equity Options'!$K:$K,'Monthly BSE Equity Options'!$A:$A,$A21)=0,"",SUMIFS('Monthly BSE Equity Options'!$K:$K,'Monthly BSE Equity Options'!$A:$A,$A21))</f>
        <v/>
      </c>
      <c r="Q21" s="8">
        <f>IF(OR(O21="",P21=""),"",O21+P21)</f>
        <v/>
      </c>
      <c r="R21" s="23">
        <f>IF(OR(O21="",O9=""),"",O21/O9-1)</f>
        <v/>
      </c>
      <c r="S21" s="23">
        <f>IF(OR(P21="",P9=""),"",P21/P9-1)</f>
        <v/>
      </c>
      <c r="T21" s="23">
        <f>IF(OR(Q21="",Q9=""),"",Q21/Q9-1)</f>
        <v/>
      </c>
      <c r="U21" s="23">
        <f>IF(OR(O21="",O20=""),"",O21/O20-1)</f>
        <v/>
      </c>
      <c r="V21" s="23">
        <f>IF(OR(P21="",P20=""),"",P21/P20-1)</f>
        <v/>
      </c>
      <c r="W21" s="23">
        <f>IF(OR(Q21="",Q20=""),"",Q21/Q20-1)</f>
        <v/>
      </c>
      <c r="X21" s="23">
        <f>IF(Q21="","",O21/Q21)</f>
        <v/>
      </c>
      <c r="Y21" s="23">
        <f>IF(Q21="","",P21/Q21)</f>
        <v/>
      </c>
      <c r="Z21" s="24">
        <f>IF(SUMIFS('Monthly NSE Equity Options'!$L:$L,'Monthly NSE Equity Options'!$A:$A,$A21)=0,"",SUMIFS('Monthly NSE Equity Options'!$L:$L,'Monthly NSE Equity Options'!$A:$A,$A21))</f>
        <v/>
      </c>
      <c r="AA21" s="9">
        <f>IF(SUMIFS('Monthly BSE Equity Options'!$L:$L,'Monthly BSE Equity Options'!$A:$A,$A21)=0,"",SUMIFS('Monthly BSE Equity Options'!$L:$L,'Monthly BSE Equity Options'!$A:$A,$A21))</f>
        <v/>
      </c>
      <c r="AB21" s="9">
        <f>IF(OR(Z21="",AA21=""),"",Z21+AA21)</f>
        <v/>
      </c>
      <c r="AC21" s="26">
        <f>IF(OR(Z21="",Z9=""),"",Z21/Z9-1)</f>
        <v/>
      </c>
      <c r="AD21" s="26">
        <f>IF(OR(AA21="",AA9=""),"",AA21/AA9-1)</f>
        <v/>
      </c>
      <c r="AE21" s="26">
        <f>IF(OR(AB21="",AB9=""),"",AB21/AB9-1)</f>
        <v/>
      </c>
      <c r="AF21" s="26">
        <f>IF(OR(Z21="",Z20=""),"",Z21/Z20-1)</f>
        <v/>
      </c>
      <c r="AG21" s="26">
        <f>IF(OR(AA21="",AA20=""),"",AA21/AA20-1)</f>
        <v/>
      </c>
      <c r="AH21" s="26">
        <f>IF(OR(AB21="",AB20=""),"",AB21/AB20-1)</f>
        <v/>
      </c>
      <c r="AI21" s="26">
        <f>IF(AB21="","",Z21/AB21)</f>
        <v/>
      </c>
      <c r="AJ21" s="26">
        <f>IF(AB21="","",AA21/AB21)</f>
        <v/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18">
        <f>IF(SUMIFS('Monthly NSE Equity Options'!$J:$J,'Monthly NSE Equity Options'!$A:$A,$A22)=0,"",SUMIFS('Monthly NSE Equity Options'!$J:$J,'Monthly NSE Equity Options'!$A:$A,$A22))</f>
        <v/>
      </c>
      <c r="E22" s="7">
        <f>IF(SUMIFS('Monthly BSE Equity Options'!$J:$J,'Monthly BSE Equity Options'!$A:$A,$A22)=0,"",SUMIFS('Monthly BSE Equity Options'!$J:$J,'Monthly BSE Equity Options'!$A:$A,$A22))</f>
        <v/>
      </c>
      <c r="F22" s="7">
        <f>IF(OR(D22="",E22=""),"",D22+E22)</f>
        <v/>
      </c>
      <c r="G22" s="20">
        <f>IF(OR(D22="",D10=""),"",D22/D10-1)</f>
        <v/>
      </c>
      <c r="H22" s="20">
        <f>IF(OR(E22="",E10=""),"",E22/E10-1)</f>
        <v/>
      </c>
      <c r="I22" s="20">
        <f>IF(OR(F22="",F10=""),"",F22/F10-1)</f>
        <v/>
      </c>
      <c r="J22" s="20">
        <f>IF(OR(D22="",D21=""),"",D22/D21-1)</f>
        <v/>
      </c>
      <c r="K22" s="20">
        <f>IF(OR(E22="",E21=""),"",E22/E21-1)</f>
        <v/>
      </c>
      <c r="L22" s="20">
        <f>IF(OR(F22="",F21=""),"",F22/F21-1)</f>
        <v/>
      </c>
      <c r="M22" s="20">
        <f>IF(F22="","",D22/F22)</f>
        <v/>
      </c>
      <c r="N22" s="20">
        <f>IF(F22="","",E22/F22)</f>
        <v/>
      </c>
      <c r="O22" s="21">
        <f>IF(SUMIFS('Monthly NSE Equity Options'!$K:$K,'Monthly NSE Equity Options'!$A:$A,$A22)=0,"",SUMIFS('Monthly NSE Equity Options'!$K:$K,'Monthly NSE Equity Options'!$A:$A,$A22))</f>
        <v/>
      </c>
      <c r="P22" s="8">
        <f>IF(SUMIFS('Monthly BSE Equity Options'!$K:$K,'Monthly BSE Equity Options'!$A:$A,$A22)=0,"",SUMIFS('Monthly BSE Equity Options'!$K:$K,'Monthly BSE Equity Options'!$A:$A,$A22))</f>
        <v/>
      </c>
      <c r="Q22" s="8">
        <f>IF(OR(O22="",P22=""),"",O22+P22)</f>
        <v/>
      </c>
      <c r="R22" s="23">
        <f>IF(OR(O22="",O10=""),"",O22/O10-1)</f>
        <v/>
      </c>
      <c r="S22" s="23">
        <f>IF(OR(P22="",P10=""),"",P22/P10-1)</f>
        <v/>
      </c>
      <c r="T22" s="23">
        <f>IF(OR(Q22="",Q10=""),"",Q22/Q10-1)</f>
        <v/>
      </c>
      <c r="U22" s="23">
        <f>IF(OR(O22="",O21=""),"",O22/O21-1)</f>
        <v/>
      </c>
      <c r="V22" s="23">
        <f>IF(OR(P22="",P21=""),"",P22/P21-1)</f>
        <v/>
      </c>
      <c r="W22" s="23">
        <f>IF(OR(Q22="",Q21=""),"",Q22/Q21-1)</f>
        <v/>
      </c>
      <c r="X22" s="23">
        <f>IF(Q22="","",O22/Q22)</f>
        <v/>
      </c>
      <c r="Y22" s="23">
        <f>IF(Q22="","",P22/Q22)</f>
        <v/>
      </c>
      <c r="Z22" s="24">
        <f>IF(SUMIFS('Monthly NSE Equity Options'!$L:$L,'Monthly NSE Equity Options'!$A:$A,$A22)=0,"",SUMIFS('Monthly NSE Equity Options'!$L:$L,'Monthly NSE Equity Options'!$A:$A,$A22))</f>
        <v/>
      </c>
      <c r="AA22" s="9">
        <f>IF(SUMIFS('Monthly BSE Equity Options'!$L:$L,'Monthly BSE Equity Options'!$A:$A,$A22)=0,"",SUMIFS('Monthly BSE Equity Options'!$L:$L,'Monthly BSE Equity Options'!$A:$A,$A22))</f>
        <v/>
      </c>
      <c r="AB22" s="9">
        <f>IF(OR(Z22="",AA22=""),"",Z22+AA22)</f>
        <v/>
      </c>
      <c r="AC22" s="26">
        <f>IF(OR(Z22="",Z10=""),"",Z22/Z10-1)</f>
        <v/>
      </c>
      <c r="AD22" s="26">
        <f>IF(OR(AA22="",AA10=""),"",AA22/AA10-1)</f>
        <v/>
      </c>
      <c r="AE22" s="26">
        <f>IF(OR(AB22="",AB10=""),"",AB22/AB10-1)</f>
        <v/>
      </c>
      <c r="AF22" s="26">
        <f>IF(OR(Z22="",Z21=""),"",Z22/Z21-1)</f>
        <v/>
      </c>
      <c r="AG22" s="26">
        <f>IF(OR(AA22="",AA21=""),"",AA22/AA21-1)</f>
        <v/>
      </c>
      <c r="AH22" s="26">
        <f>IF(OR(AB22="",AB21=""),"",AB22/AB21-1)</f>
        <v/>
      </c>
      <c r="AI22" s="26">
        <f>IF(AB22="","",Z22/AB22)</f>
        <v/>
      </c>
      <c r="AJ22" s="26">
        <f>IF(AB22="","",AA22/AB22)</f>
        <v/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18">
        <f>IF(SUMIFS('Monthly NSE Equity Options'!$J:$J,'Monthly NSE Equity Options'!$A:$A,$A23)=0,"",SUMIFS('Monthly NSE Equity Options'!$J:$J,'Monthly NSE Equity Options'!$A:$A,$A23))</f>
        <v/>
      </c>
      <c r="E23" s="7">
        <f>IF(SUMIFS('Monthly BSE Equity Options'!$J:$J,'Monthly BSE Equity Options'!$A:$A,$A23)=0,"",SUMIFS('Monthly BSE Equity Options'!$J:$J,'Monthly BSE Equity Options'!$A:$A,$A23))</f>
        <v/>
      </c>
      <c r="F23" s="7">
        <f>IF(OR(D23="",E23=""),"",D23+E23)</f>
        <v/>
      </c>
      <c r="G23" s="20">
        <f>IF(OR(D23="",D11=""),"",D23/D11-1)</f>
        <v/>
      </c>
      <c r="H23" s="20">
        <f>IF(OR(E23="",E11=""),"",E23/E11-1)</f>
        <v/>
      </c>
      <c r="I23" s="20">
        <f>IF(OR(F23="",F11=""),"",F23/F11-1)</f>
        <v/>
      </c>
      <c r="J23" s="20">
        <f>IF(OR(D23="",D22=""),"",D23/D22-1)</f>
        <v/>
      </c>
      <c r="K23" s="20">
        <f>IF(OR(E23="",E22=""),"",E23/E22-1)</f>
        <v/>
      </c>
      <c r="L23" s="20">
        <f>IF(OR(F23="",F22=""),"",F23/F22-1)</f>
        <v/>
      </c>
      <c r="M23" s="20">
        <f>IF(F23="","",D23/F23)</f>
        <v/>
      </c>
      <c r="N23" s="20">
        <f>IF(F23="","",E23/F23)</f>
        <v/>
      </c>
      <c r="O23" s="21">
        <f>IF(SUMIFS('Monthly NSE Equity Options'!$K:$K,'Monthly NSE Equity Options'!$A:$A,$A23)=0,"",SUMIFS('Monthly NSE Equity Options'!$K:$K,'Monthly NSE Equity Options'!$A:$A,$A23))</f>
        <v/>
      </c>
      <c r="P23" s="8">
        <f>IF(SUMIFS('Monthly BSE Equity Options'!$K:$K,'Monthly BSE Equity Options'!$A:$A,$A23)=0,"",SUMIFS('Monthly BSE Equity Options'!$K:$K,'Monthly BSE Equity Options'!$A:$A,$A23))</f>
        <v/>
      </c>
      <c r="Q23" s="8">
        <f>IF(OR(O23="",P23=""),"",O23+P23)</f>
        <v/>
      </c>
      <c r="R23" s="23">
        <f>IF(OR(O23="",O11=""),"",O23/O11-1)</f>
        <v/>
      </c>
      <c r="S23" s="23">
        <f>IF(OR(P23="",P11=""),"",P23/P11-1)</f>
        <v/>
      </c>
      <c r="T23" s="23">
        <f>IF(OR(Q23="",Q11=""),"",Q23/Q11-1)</f>
        <v/>
      </c>
      <c r="U23" s="23">
        <f>IF(OR(O23="",O22=""),"",O23/O22-1)</f>
        <v/>
      </c>
      <c r="V23" s="23">
        <f>IF(OR(P23="",P22=""),"",P23/P22-1)</f>
        <v/>
      </c>
      <c r="W23" s="23">
        <f>IF(OR(Q23="",Q22=""),"",Q23/Q22-1)</f>
        <v/>
      </c>
      <c r="X23" s="23">
        <f>IF(Q23="","",O23/Q23)</f>
        <v/>
      </c>
      <c r="Y23" s="23">
        <f>IF(Q23="","",P23/Q23)</f>
        <v/>
      </c>
      <c r="Z23" s="24">
        <f>IF(SUMIFS('Monthly NSE Equity Options'!$L:$L,'Monthly NSE Equity Options'!$A:$A,$A23)=0,"",SUMIFS('Monthly NSE Equity Options'!$L:$L,'Monthly NSE Equity Options'!$A:$A,$A23))</f>
        <v/>
      </c>
      <c r="AA23" s="9">
        <f>IF(SUMIFS('Monthly BSE Equity Options'!$L:$L,'Monthly BSE Equity Options'!$A:$A,$A23)=0,"",SUMIFS('Monthly BSE Equity Options'!$L:$L,'Monthly BSE Equity Options'!$A:$A,$A23))</f>
        <v/>
      </c>
      <c r="AB23" s="9">
        <f>IF(OR(Z23="",AA23=""),"",Z23+AA23)</f>
        <v/>
      </c>
      <c r="AC23" s="26">
        <f>IF(OR(Z23="",Z11=""),"",Z23/Z11-1)</f>
        <v/>
      </c>
      <c r="AD23" s="26">
        <f>IF(OR(AA23="",AA11=""),"",AA23/AA11-1)</f>
        <v/>
      </c>
      <c r="AE23" s="26">
        <f>IF(OR(AB23="",AB11=""),"",AB23/AB11-1)</f>
        <v/>
      </c>
      <c r="AF23" s="26">
        <f>IF(OR(Z23="",Z22=""),"",Z23/Z22-1)</f>
        <v/>
      </c>
      <c r="AG23" s="26">
        <f>IF(OR(AA23="",AA22=""),"",AA23/AA22-1)</f>
        <v/>
      </c>
      <c r="AH23" s="26">
        <f>IF(OR(AB23="",AB22=""),"",AB23/AB22-1)</f>
        <v/>
      </c>
      <c r="AI23" s="26">
        <f>IF(AB23="","",Z23/AB23)</f>
        <v/>
      </c>
      <c r="AJ23" s="26">
        <f>IF(AB23="","",AA23/AB23)</f>
        <v/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18">
        <f>IF(SUMIFS('Monthly NSE Equity Options'!$J:$J,'Monthly NSE Equity Options'!$A:$A,$A24)=0,"",SUMIFS('Monthly NSE Equity Options'!$J:$J,'Monthly NSE Equity Options'!$A:$A,$A24))</f>
        <v/>
      </c>
      <c r="E24" s="7">
        <f>IF(SUMIFS('Monthly BSE Equity Options'!$J:$J,'Monthly BSE Equity Options'!$A:$A,$A24)=0,"",SUMIFS('Monthly BSE Equity Options'!$J:$J,'Monthly BSE Equity Options'!$A:$A,$A24))</f>
        <v/>
      </c>
      <c r="F24" s="7">
        <f>IF(OR(D24="",E24=""),"",D24+E24)</f>
        <v/>
      </c>
      <c r="G24" s="20">
        <f>IF(OR(D24="",D12=""),"",D24/D12-1)</f>
        <v/>
      </c>
      <c r="H24" s="20">
        <f>IF(OR(E24="",E12=""),"",E24/E12-1)</f>
        <v/>
      </c>
      <c r="I24" s="20">
        <f>IF(OR(F24="",F12=""),"",F24/F12-1)</f>
        <v/>
      </c>
      <c r="J24" s="20">
        <f>IF(OR(D24="",D23=""),"",D24/D23-1)</f>
        <v/>
      </c>
      <c r="K24" s="20">
        <f>IF(OR(E24="",E23=""),"",E24/E23-1)</f>
        <v/>
      </c>
      <c r="L24" s="20">
        <f>IF(OR(F24="",F23=""),"",F24/F23-1)</f>
        <v/>
      </c>
      <c r="M24" s="20">
        <f>IF(F24="","",D24/F24)</f>
        <v/>
      </c>
      <c r="N24" s="20">
        <f>IF(F24="","",E24/F24)</f>
        <v/>
      </c>
      <c r="O24" s="21">
        <f>IF(SUMIFS('Monthly NSE Equity Options'!$K:$K,'Monthly NSE Equity Options'!$A:$A,$A24)=0,"",SUMIFS('Monthly NSE Equity Options'!$K:$K,'Monthly NSE Equity Options'!$A:$A,$A24))</f>
        <v/>
      </c>
      <c r="P24" s="8">
        <f>IF(SUMIFS('Monthly BSE Equity Options'!$K:$K,'Monthly BSE Equity Options'!$A:$A,$A24)=0,"",SUMIFS('Monthly BSE Equity Options'!$K:$K,'Monthly BSE Equity Options'!$A:$A,$A24))</f>
        <v/>
      </c>
      <c r="Q24" s="8">
        <f>IF(OR(O24="",P24=""),"",O24+P24)</f>
        <v/>
      </c>
      <c r="R24" s="23">
        <f>IF(OR(O24="",O12=""),"",O24/O12-1)</f>
        <v/>
      </c>
      <c r="S24" s="23">
        <f>IF(OR(P24="",P12=""),"",P24/P12-1)</f>
        <v/>
      </c>
      <c r="T24" s="23">
        <f>IF(OR(Q24="",Q12=""),"",Q24/Q12-1)</f>
        <v/>
      </c>
      <c r="U24" s="23">
        <f>IF(OR(O24="",O23=""),"",O24/O23-1)</f>
        <v/>
      </c>
      <c r="V24" s="23">
        <f>IF(OR(P24="",P23=""),"",P24/P23-1)</f>
        <v/>
      </c>
      <c r="W24" s="23">
        <f>IF(OR(Q24="",Q23=""),"",Q24/Q23-1)</f>
        <v/>
      </c>
      <c r="X24" s="23">
        <f>IF(Q24="","",O24/Q24)</f>
        <v/>
      </c>
      <c r="Y24" s="23">
        <f>IF(Q24="","",P24/Q24)</f>
        <v/>
      </c>
      <c r="Z24" s="24">
        <f>IF(SUMIFS('Monthly NSE Equity Options'!$L:$L,'Monthly NSE Equity Options'!$A:$A,$A24)=0,"",SUMIFS('Monthly NSE Equity Options'!$L:$L,'Monthly NSE Equity Options'!$A:$A,$A24))</f>
        <v/>
      </c>
      <c r="AA24" s="9">
        <f>IF(SUMIFS('Monthly BSE Equity Options'!$L:$L,'Monthly BSE Equity Options'!$A:$A,$A24)=0,"",SUMIFS('Monthly BSE Equity Options'!$L:$L,'Monthly BSE Equity Options'!$A:$A,$A24))</f>
        <v/>
      </c>
      <c r="AB24" s="9">
        <f>IF(OR(Z24="",AA24=""),"",Z24+AA24)</f>
        <v/>
      </c>
      <c r="AC24" s="26">
        <f>IF(OR(Z24="",Z12=""),"",Z24/Z12-1)</f>
        <v/>
      </c>
      <c r="AD24" s="26">
        <f>IF(OR(AA24="",AA12=""),"",AA24/AA12-1)</f>
        <v/>
      </c>
      <c r="AE24" s="26">
        <f>IF(OR(AB24="",AB12=""),"",AB24/AB12-1)</f>
        <v/>
      </c>
      <c r="AF24" s="26">
        <f>IF(OR(Z24="",Z23=""),"",Z24/Z23-1)</f>
        <v/>
      </c>
      <c r="AG24" s="26">
        <f>IF(OR(AA24="",AA23=""),"",AA24/AA23-1)</f>
        <v/>
      </c>
      <c r="AH24" s="26">
        <f>IF(OR(AB24="",AB23=""),"",AB24/AB23-1)</f>
        <v/>
      </c>
      <c r="AI24" s="26">
        <f>IF(AB24="","",Z24/AB24)</f>
        <v/>
      </c>
      <c r="AJ24" s="26">
        <f>IF(AB24="","",AA24/AB24)</f>
        <v/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18">
        <f>IF(SUMIFS('Monthly NSE Equity Options'!$J:$J,'Monthly NSE Equity Options'!$A:$A,$A25)=0,"",SUMIFS('Monthly NSE Equity Options'!$J:$J,'Monthly NSE Equity Options'!$A:$A,$A25))</f>
        <v/>
      </c>
      <c r="E25" s="7">
        <f>IF(SUMIFS('Monthly BSE Equity Options'!$J:$J,'Monthly BSE Equity Options'!$A:$A,$A25)=0,"",SUMIFS('Monthly BSE Equity Options'!$J:$J,'Monthly BSE Equity Options'!$A:$A,$A25))</f>
        <v/>
      </c>
      <c r="F25" s="7">
        <f>IF(OR(D25="",E25=""),"",D25+E25)</f>
        <v/>
      </c>
      <c r="G25" s="20">
        <f>IF(OR(D25="",D13=""),"",D25/D13-1)</f>
        <v/>
      </c>
      <c r="H25" s="20">
        <f>IF(OR(E25="",E13=""),"",E25/E13-1)</f>
        <v/>
      </c>
      <c r="I25" s="20">
        <f>IF(OR(F25="",F13=""),"",F25/F13-1)</f>
        <v/>
      </c>
      <c r="J25" s="20">
        <f>IF(OR(D25="",D24=""),"",D25/D24-1)</f>
        <v/>
      </c>
      <c r="K25" s="20">
        <f>IF(OR(E25="",E24=""),"",E25/E24-1)</f>
        <v/>
      </c>
      <c r="L25" s="20">
        <f>IF(OR(F25="",F24=""),"",F25/F24-1)</f>
        <v/>
      </c>
      <c r="M25" s="20">
        <f>IF(F25="","",D25/F25)</f>
        <v/>
      </c>
      <c r="N25" s="20">
        <f>IF(F25="","",E25/F25)</f>
        <v/>
      </c>
      <c r="O25" s="21">
        <f>IF(SUMIFS('Monthly NSE Equity Options'!$K:$K,'Monthly NSE Equity Options'!$A:$A,$A25)=0,"",SUMIFS('Monthly NSE Equity Options'!$K:$K,'Monthly NSE Equity Options'!$A:$A,$A25))</f>
        <v/>
      </c>
      <c r="P25" s="8">
        <f>IF(SUMIFS('Monthly BSE Equity Options'!$K:$K,'Monthly BSE Equity Options'!$A:$A,$A25)=0,"",SUMIFS('Monthly BSE Equity Options'!$K:$K,'Monthly BSE Equity Options'!$A:$A,$A25))</f>
        <v/>
      </c>
      <c r="Q25" s="8">
        <f>IF(OR(O25="",P25=""),"",O25+P25)</f>
        <v/>
      </c>
      <c r="R25" s="23">
        <f>IF(OR(O25="",O13=""),"",O25/O13-1)</f>
        <v/>
      </c>
      <c r="S25" s="23">
        <f>IF(OR(P25="",P13=""),"",P25/P13-1)</f>
        <v/>
      </c>
      <c r="T25" s="23">
        <f>IF(OR(Q25="",Q13=""),"",Q25/Q13-1)</f>
        <v/>
      </c>
      <c r="U25" s="23">
        <f>IF(OR(O25="",O24=""),"",O25/O24-1)</f>
        <v/>
      </c>
      <c r="V25" s="23">
        <f>IF(OR(P25="",P24=""),"",P25/P24-1)</f>
        <v/>
      </c>
      <c r="W25" s="23">
        <f>IF(OR(Q25="",Q24=""),"",Q25/Q24-1)</f>
        <v/>
      </c>
      <c r="X25" s="23">
        <f>IF(Q25="","",O25/Q25)</f>
        <v/>
      </c>
      <c r="Y25" s="23">
        <f>IF(Q25="","",P25/Q25)</f>
        <v/>
      </c>
      <c r="Z25" s="24">
        <f>IF(SUMIFS('Monthly NSE Equity Options'!$L:$L,'Monthly NSE Equity Options'!$A:$A,$A25)=0,"",SUMIFS('Monthly NSE Equity Options'!$L:$L,'Monthly NSE Equity Options'!$A:$A,$A25))</f>
        <v/>
      </c>
      <c r="AA25" s="9">
        <f>IF(SUMIFS('Monthly BSE Equity Options'!$L:$L,'Monthly BSE Equity Options'!$A:$A,$A25)=0,"",SUMIFS('Monthly BSE Equity Options'!$L:$L,'Monthly BSE Equity Options'!$A:$A,$A25))</f>
        <v/>
      </c>
      <c r="AB25" s="9">
        <f>IF(OR(Z25="",AA25=""),"",Z25+AA25)</f>
        <v/>
      </c>
      <c r="AC25" s="26">
        <f>IF(OR(Z25="",Z13=""),"",Z25/Z13-1)</f>
        <v/>
      </c>
      <c r="AD25" s="26">
        <f>IF(OR(AA25="",AA13=""),"",AA25/AA13-1)</f>
        <v/>
      </c>
      <c r="AE25" s="26">
        <f>IF(OR(AB25="",AB13=""),"",AB25/AB13-1)</f>
        <v/>
      </c>
      <c r="AF25" s="26">
        <f>IF(OR(Z25="",Z24=""),"",Z25/Z24-1)</f>
        <v/>
      </c>
      <c r="AG25" s="26">
        <f>IF(OR(AA25="",AA24=""),"",AA25/AA24-1)</f>
        <v/>
      </c>
      <c r="AH25" s="26">
        <f>IF(OR(AB25="",AB24=""),"",AB25/AB24-1)</f>
        <v/>
      </c>
      <c r="AI25" s="26">
        <f>IF(AB25="","",Z25/AB25)</f>
        <v/>
      </c>
      <c r="AJ25" s="26">
        <f>IF(AB25="","",AA25/AB25)</f>
        <v/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18">
        <f>IF(SUMIFS('Monthly NSE Equity Options'!$J:$J,'Monthly NSE Equity Options'!$A:$A,$A26)=0,"",SUMIFS('Monthly NSE Equity Options'!$J:$J,'Monthly NSE Equity Options'!$A:$A,$A26))</f>
        <v/>
      </c>
      <c r="E26" s="7">
        <f>IF(SUMIFS('Monthly BSE Equity Options'!$J:$J,'Monthly BSE Equity Options'!$A:$A,$A26)=0,"",SUMIFS('Monthly BSE Equity Options'!$J:$J,'Monthly BSE Equity Options'!$A:$A,$A26))</f>
        <v/>
      </c>
      <c r="F26" s="7">
        <f>IF(OR(D26="",E26=""),"",D26+E26)</f>
        <v/>
      </c>
      <c r="G26" s="20">
        <f>IF(OR(D26="",D14=""),"",D26/D14-1)</f>
        <v/>
      </c>
      <c r="H26" s="20">
        <f>IF(OR(E26="",E14=""),"",E26/E14-1)</f>
        <v/>
      </c>
      <c r="I26" s="20">
        <f>IF(OR(F26="",F14=""),"",F26/F14-1)</f>
        <v/>
      </c>
      <c r="J26" s="20">
        <f>IF(OR(D26="",D25=""),"",D26/D25-1)</f>
        <v/>
      </c>
      <c r="K26" s="20">
        <f>IF(OR(E26="",E25=""),"",E26/E25-1)</f>
        <v/>
      </c>
      <c r="L26" s="20">
        <f>IF(OR(F26="",F25=""),"",F26/F25-1)</f>
        <v/>
      </c>
      <c r="M26" s="20">
        <f>IF(F26="","",D26/F26)</f>
        <v/>
      </c>
      <c r="N26" s="20">
        <f>IF(F26="","",E26/F26)</f>
        <v/>
      </c>
      <c r="O26" s="21">
        <f>IF(SUMIFS('Monthly NSE Equity Options'!$K:$K,'Monthly NSE Equity Options'!$A:$A,$A26)=0,"",SUMIFS('Monthly NSE Equity Options'!$K:$K,'Monthly NSE Equity Options'!$A:$A,$A26))</f>
        <v/>
      </c>
      <c r="P26" s="8">
        <f>IF(SUMIFS('Monthly BSE Equity Options'!$K:$K,'Monthly BSE Equity Options'!$A:$A,$A26)=0,"",SUMIFS('Monthly BSE Equity Options'!$K:$K,'Monthly BSE Equity Options'!$A:$A,$A26))</f>
        <v/>
      </c>
      <c r="Q26" s="8">
        <f>IF(OR(O26="",P26=""),"",O26+P26)</f>
        <v/>
      </c>
      <c r="R26" s="23">
        <f>IF(OR(O26="",O14=""),"",O26/O14-1)</f>
        <v/>
      </c>
      <c r="S26" s="23">
        <f>IF(OR(P26="",P14=""),"",P26/P14-1)</f>
        <v/>
      </c>
      <c r="T26" s="23">
        <f>IF(OR(Q26="",Q14=""),"",Q26/Q14-1)</f>
        <v/>
      </c>
      <c r="U26" s="23">
        <f>IF(OR(O26="",O25=""),"",O26/O25-1)</f>
        <v/>
      </c>
      <c r="V26" s="23">
        <f>IF(OR(P26="",P25=""),"",P26/P25-1)</f>
        <v/>
      </c>
      <c r="W26" s="23">
        <f>IF(OR(Q26="",Q25=""),"",Q26/Q25-1)</f>
        <v/>
      </c>
      <c r="X26" s="23">
        <f>IF(Q26="","",O26/Q26)</f>
        <v/>
      </c>
      <c r="Y26" s="23">
        <f>IF(Q26="","",P26/Q26)</f>
        <v/>
      </c>
      <c r="Z26" s="24">
        <f>IF(SUMIFS('Monthly NSE Equity Options'!$L:$L,'Monthly NSE Equity Options'!$A:$A,$A26)=0,"",SUMIFS('Monthly NSE Equity Options'!$L:$L,'Monthly NSE Equity Options'!$A:$A,$A26))</f>
        <v/>
      </c>
      <c r="AA26" s="9">
        <f>IF(SUMIFS('Monthly BSE Equity Options'!$L:$L,'Monthly BSE Equity Options'!$A:$A,$A26)=0,"",SUMIFS('Monthly BSE Equity Options'!$L:$L,'Monthly BSE Equity Options'!$A:$A,$A26))</f>
        <v/>
      </c>
      <c r="AB26" s="9">
        <f>IF(OR(Z26="",AA26=""),"",Z26+AA26)</f>
        <v/>
      </c>
      <c r="AC26" s="26">
        <f>IF(OR(Z26="",Z14=""),"",Z26/Z14-1)</f>
        <v/>
      </c>
      <c r="AD26" s="26">
        <f>IF(OR(AA26="",AA14=""),"",AA26/AA14-1)</f>
        <v/>
      </c>
      <c r="AE26" s="26">
        <f>IF(OR(AB26="",AB14=""),"",AB26/AB14-1)</f>
        <v/>
      </c>
      <c r="AF26" s="26">
        <f>IF(OR(Z26="",Z25=""),"",Z26/Z25-1)</f>
        <v/>
      </c>
      <c r="AG26" s="26">
        <f>IF(OR(AA26="",AA25=""),"",AA26/AA25-1)</f>
        <v/>
      </c>
      <c r="AH26" s="26">
        <f>IF(OR(AB26="",AB25=""),"",AB26/AB25-1)</f>
        <v/>
      </c>
      <c r="AI26" s="26">
        <f>IF(AB26="","",Z26/AB26)</f>
        <v/>
      </c>
      <c r="AJ26" s="26">
        <f>IF(AB26="","",AA26/AB26)</f>
        <v/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18">
        <f>IF(SUMIFS('Monthly NSE Equity Options'!$J:$J,'Monthly NSE Equity Options'!$A:$A,$A27)=0,"",SUMIFS('Monthly NSE Equity Options'!$J:$J,'Monthly NSE Equity Options'!$A:$A,$A27))</f>
        <v/>
      </c>
      <c r="E27" s="7">
        <f>IF(SUMIFS('Monthly BSE Equity Options'!$J:$J,'Monthly BSE Equity Options'!$A:$A,$A27)=0,"",SUMIFS('Monthly BSE Equity Options'!$J:$J,'Monthly BSE Equity Options'!$A:$A,$A27))</f>
        <v/>
      </c>
      <c r="F27" s="7">
        <f>IF(OR(D27="",E27=""),"",D27+E27)</f>
        <v/>
      </c>
      <c r="G27" s="20">
        <f>IF(OR(D27="",D15=""),"",D27/D15-1)</f>
        <v/>
      </c>
      <c r="H27" s="20">
        <f>IF(OR(E27="",E15=""),"",E27/E15-1)</f>
        <v/>
      </c>
      <c r="I27" s="20">
        <f>IF(OR(F27="",F15=""),"",F27/F15-1)</f>
        <v/>
      </c>
      <c r="J27" s="20">
        <f>IF(OR(D27="",D26=""),"",D27/D26-1)</f>
        <v/>
      </c>
      <c r="K27" s="20">
        <f>IF(OR(E27="",E26=""),"",E27/E26-1)</f>
        <v/>
      </c>
      <c r="L27" s="20">
        <f>IF(OR(F27="",F26=""),"",F27/F26-1)</f>
        <v/>
      </c>
      <c r="M27" s="20">
        <f>IF(F27="","",D27/F27)</f>
        <v/>
      </c>
      <c r="N27" s="20">
        <f>IF(F27="","",E27/F27)</f>
        <v/>
      </c>
      <c r="O27" s="21">
        <f>IF(SUMIFS('Monthly NSE Equity Options'!$K:$K,'Monthly NSE Equity Options'!$A:$A,$A27)=0,"",SUMIFS('Monthly NSE Equity Options'!$K:$K,'Monthly NSE Equity Options'!$A:$A,$A27))</f>
        <v/>
      </c>
      <c r="P27" s="8">
        <f>IF(SUMIFS('Monthly BSE Equity Options'!$K:$K,'Monthly BSE Equity Options'!$A:$A,$A27)=0,"",SUMIFS('Monthly BSE Equity Options'!$K:$K,'Monthly BSE Equity Options'!$A:$A,$A27))</f>
        <v/>
      </c>
      <c r="Q27" s="8">
        <f>IF(OR(O27="",P27=""),"",O27+P27)</f>
        <v/>
      </c>
      <c r="R27" s="23">
        <f>IF(OR(O27="",O15=""),"",O27/O15-1)</f>
        <v/>
      </c>
      <c r="S27" s="23">
        <f>IF(OR(P27="",P15=""),"",P27/P15-1)</f>
        <v/>
      </c>
      <c r="T27" s="23">
        <f>IF(OR(Q27="",Q15=""),"",Q27/Q15-1)</f>
        <v/>
      </c>
      <c r="U27" s="23">
        <f>IF(OR(O27="",O26=""),"",O27/O26-1)</f>
        <v/>
      </c>
      <c r="V27" s="23">
        <f>IF(OR(P27="",P26=""),"",P27/P26-1)</f>
        <v/>
      </c>
      <c r="W27" s="23">
        <f>IF(OR(Q27="",Q26=""),"",Q27/Q26-1)</f>
        <v/>
      </c>
      <c r="X27" s="23">
        <f>IF(Q27="","",O27/Q27)</f>
        <v/>
      </c>
      <c r="Y27" s="23">
        <f>IF(Q27="","",P27/Q27)</f>
        <v/>
      </c>
      <c r="Z27" s="24">
        <f>IF(SUMIFS('Monthly NSE Equity Options'!$L:$L,'Monthly NSE Equity Options'!$A:$A,$A27)=0,"",SUMIFS('Monthly NSE Equity Options'!$L:$L,'Monthly NSE Equity Options'!$A:$A,$A27))</f>
        <v/>
      </c>
      <c r="AA27" s="9">
        <f>IF(SUMIFS('Monthly BSE Equity Options'!$L:$L,'Monthly BSE Equity Options'!$A:$A,$A27)=0,"",SUMIFS('Monthly BSE Equity Options'!$L:$L,'Monthly BSE Equity Options'!$A:$A,$A27))</f>
        <v/>
      </c>
      <c r="AB27" s="9">
        <f>IF(OR(Z27="",AA27=""),"",Z27+AA27)</f>
        <v/>
      </c>
      <c r="AC27" s="26">
        <f>IF(OR(Z27="",Z15=""),"",Z27/Z15-1)</f>
        <v/>
      </c>
      <c r="AD27" s="26">
        <f>IF(OR(AA27="",AA15=""),"",AA27/AA15-1)</f>
        <v/>
      </c>
      <c r="AE27" s="26">
        <f>IF(OR(AB27="",AB15=""),"",AB27/AB15-1)</f>
        <v/>
      </c>
      <c r="AF27" s="26">
        <f>IF(OR(Z27="",Z26=""),"",Z27/Z26-1)</f>
        <v/>
      </c>
      <c r="AG27" s="26">
        <f>IF(OR(AA27="",AA26=""),"",AA27/AA26-1)</f>
        <v/>
      </c>
      <c r="AH27" s="26">
        <f>IF(OR(AB27="",AB26=""),"",AB27/AB26-1)</f>
        <v/>
      </c>
      <c r="AI27" s="26">
        <f>IF(AB27="","",Z27/AB27)</f>
        <v/>
      </c>
      <c r="AJ27" s="26">
        <f>IF(AB27="","",AA27/AB27)</f>
        <v/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18">
        <f>IF(SUMIFS('Monthly NSE Equity Options'!$J:$J,'Monthly NSE Equity Options'!$A:$A,$A28)=0,"",SUMIFS('Monthly NSE Equity Options'!$J:$J,'Monthly NSE Equity Options'!$A:$A,$A28))</f>
        <v/>
      </c>
      <c r="E28" s="7">
        <f>IF(SUMIFS('Monthly BSE Equity Options'!$J:$J,'Monthly BSE Equity Options'!$A:$A,$A28)=0,"",SUMIFS('Monthly BSE Equity Options'!$J:$J,'Monthly BSE Equity Options'!$A:$A,$A28))</f>
        <v/>
      </c>
      <c r="F28" s="7">
        <f>IF(OR(D28="",E28=""),"",D28+E28)</f>
        <v/>
      </c>
      <c r="G28" s="20">
        <f>IF(OR(D28="",D16=""),"",D28/D16-1)</f>
        <v/>
      </c>
      <c r="H28" s="20">
        <f>IF(OR(E28="",E16=""),"",E28/E16-1)</f>
        <v/>
      </c>
      <c r="I28" s="20">
        <f>IF(OR(F28="",F16=""),"",F28/F16-1)</f>
        <v/>
      </c>
      <c r="J28" s="20">
        <f>IF(OR(D28="",D27=""),"",D28/D27-1)</f>
        <v/>
      </c>
      <c r="K28" s="20">
        <f>IF(OR(E28="",E27=""),"",E28/E27-1)</f>
        <v/>
      </c>
      <c r="L28" s="20">
        <f>IF(OR(F28="",F27=""),"",F28/F27-1)</f>
        <v/>
      </c>
      <c r="M28" s="20">
        <f>IF(F28="","",D28/F28)</f>
        <v/>
      </c>
      <c r="N28" s="20">
        <f>IF(F28="","",E28/F28)</f>
        <v/>
      </c>
      <c r="O28" s="21">
        <f>IF(SUMIFS('Monthly NSE Equity Options'!$K:$K,'Monthly NSE Equity Options'!$A:$A,$A28)=0,"",SUMIFS('Monthly NSE Equity Options'!$K:$K,'Monthly NSE Equity Options'!$A:$A,$A28))</f>
        <v/>
      </c>
      <c r="P28" s="8">
        <f>IF(SUMIFS('Monthly BSE Equity Options'!$K:$K,'Monthly BSE Equity Options'!$A:$A,$A28)=0,"",SUMIFS('Monthly BSE Equity Options'!$K:$K,'Monthly BSE Equity Options'!$A:$A,$A28))</f>
        <v/>
      </c>
      <c r="Q28" s="8">
        <f>IF(OR(O28="",P28=""),"",O28+P28)</f>
        <v/>
      </c>
      <c r="R28" s="23">
        <f>IF(OR(O28="",O16=""),"",O28/O16-1)</f>
        <v/>
      </c>
      <c r="S28" s="23">
        <f>IF(OR(P28="",P16=""),"",P28/P16-1)</f>
        <v/>
      </c>
      <c r="T28" s="23">
        <f>IF(OR(Q28="",Q16=""),"",Q28/Q16-1)</f>
        <v/>
      </c>
      <c r="U28" s="23">
        <f>IF(OR(O28="",O27=""),"",O28/O27-1)</f>
        <v/>
      </c>
      <c r="V28" s="23">
        <f>IF(OR(P28="",P27=""),"",P28/P27-1)</f>
        <v/>
      </c>
      <c r="W28" s="23">
        <f>IF(OR(Q28="",Q27=""),"",Q28/Q27-1)</f>
        <v/>
      </c>
      <c r="X28" s="23">
        <f>IF(Q28="","",O28/Q28)</f>
        <v/>
      </c>
      <c r="Y28" s="23">
        <f>IF(Q28="","",P28/Q28)</f>
        <v/>
      </c>
      <c r="Z28" s="24">
        <f>IF(SUMIFS('Monthly NSE Equity Options'!$L:$L,'Monthly NSE Equity Options'!$A:$A,$A28)=0,"",SUMIFS('Monthly NSE Equity Options'!$L:$L,'Monthly NSE Equity Options'!$A:$A,$A28))</f>
        <v/>
      </c>
      <c r="AA28" s="9">
        <f>IF(SUMIFS('Monthly BSE Equity Options'!$L:$L,'Monthly BSE Equity Options'!$A:$A,$A28)=0,"",SUMIFS('Monthly BSE Equity Options'!$L:$L,'Monthly BSE Equity Options'!$A:$A,$A28))</f>
        <v/>
      </c>
      <c r="AB28" s="9">
        <f>IF(OR(Z28="",AA28=""),"",Z28+AA28)</f>
        <v/>
      </c>
      <c r="AC28" s="26">
        <f>IF(OR(Z28="",Z16=""),"",Z28/Z16-1)</f>
        <v/>
      </c>
      <c r="AD28" s="26">
        <f>IF(OR(AA28="",AA16=""),"",AA28/AA16-1)</f>
        <v/>
      </c>
      <c r="AE28" s="26">
        <f>IF(OR(AB28="",AB16=""),"",AB28/AB16-1)</f>
        <v/>
      </c>
      <c r="AF28" s="26">
        <f>IF(OR(Z28="",Z27=""),"",Z28/Z27-1)</f>
        <v/>
      </c>
      <c r="AG28" s="26">
        <f>IF(OR(AA28="",AA27=""),"",AA28/AA27-1)</f>
        <v/>
      </c>
      <c r="AH28" s="26">
        <f>IF(OR(AB28="",AB27=""),"",AB28/AB27-1)</f>
        <v/>
      </c>
      <c r="AI28" s="26">
        <f>IF(AB28="","",Z28/AB28)</f>
        <v/>
      </c>
      <c r="AJ28" s="26">
        <f>IF(AB28="","",AA28/AB28)</f>
        <v/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18">
        <f>IF(SUMIFS('Monthly NSE Equity Options'!$J:$J,'Monthly NSE Equity Options'!$A:$A,$A29)=0,"",SUMIFS('Monthly NSE Equity Options'!$J:$J,'Monthly NSE Equity Options'!$A:$A,$A29))</f>
        <v/>
      </c>
      <c r="E29" s="7">
        <f>IF(SUMIFS('Monthly BSE Equity Options'!$J:$J,'Monthly BSE Equity Options'!$A:$A,$A29)=0,"",SUMIFS('Monthly BSE Equity Options'!$J:$J,'Monthly BSE Equity Options'!$A:$A,$A29))</f>
        <v/>
      </c>
      <c r="F29" s="7">
        <f>IF(OR(D29="",E29=""),"",D29+E29)</f>
        <v/>
      </c>
      <c r="G29" s="20">
        <f>IF(OR(D29="",D17=""),"",D29/D17-1)</f>
        <v/>
      </c>
      <c r="H29" s="20">
        <f>IF(OR(E29="",E17=""),"",E29/E17-1)</f>
        <v/>
      </c>
      <c r="I29" s="20">
        <f>IF(OR(F29="",F17=""),"",F29/F17-1)</f>
        <v/>
      </c>
      <c r="J29" s="20">
        <f>IF(OR(D29="",D28=""),"",D29/D28-1)</f>
        <v/>
      </c>
      <c r="K29" s="20">
        <f>IF(OR(E29="",E28=""),"",E29/E28-1)</f>
        <v/>
      </c>
      <c r="L29" s="20">
        <f>IF(OR(F29="",F28=""),"",F29/F28-1)</f>
        <v/>
      </c>
      <c r="M29" s="20">
        <f>IF(F29="","",D29/F29)</f>
        <v/>
      </c>
      <c r="N29" s="20">
        <f>IF(F29="","",E29/F29)</f>
        <v/>
      </c>
      <c r="O29" s="21">
        <f>IF(SUMIFS('Monthly NSE Equity Options'!$K:$K,'Monthly NSE Equity Options'!$A:$A,$A29)=0,"",SUMIFS('Monthly NSE Equity Options'!$K:$K,'Monthly NSE Equity Options'!$A:$A,$A29))</f>
        <v/>
      </c>
      <c r="P29" s="8">
        <f>IF(SUMIFS('Monthly BSE Equity Options'!$K:$K,'Monthly BSE Equity Options'!$A:$A,$A29)=0,"",SUMIFS('Monthly BSE Equity Options'!$K:$K,'Monthly BSE Equity Options'!$A:$A,$A29))</f>
        <v/>
      </c>
      <c r="Q29" s="8">
        <f>IF(OR(O29="",P29=""),"",O29+P29)</f>
        <v/>
      </c>
      <c r="R29" s="23">
        <f>IF(OR(O29="",O17=""),"",O29/O17-1)</f>
        <v/>
      </c>
      <c r="S29" s="23">
        <f>IF(OR(P29="",P17=""),"",P29/P17-1)</f>
        <v/>
      </c>
      <c r="T29" s="23">
        <f>IF(OR(Q29="",Q17=""),"",Q29/Q17-1)</f>
        <v/>
      </c>
      <c r="U29" s="23">
        <f>IF(OR(O29="",O28=""),"",O29/O28-1)</f>
        <v/>
      </c>
      <c r="V29" s="23">
        <f>IF(OR(P29="",P28=""),"",P29/P28-1)</f>
        <v/>
      </c>
      <c r="W29" s="23">
        <f>IF(OR(Q29="",Q28=""),"",Q29/Q28-1)</f>
        <v/>
      </c>
      <c r="X29" s="23">
        <f>IF(Q29="","",O29/Q29)</f>
        <v/>
      </c>
      <c r="Y29" s="23">
        <f>IF(Q29="","",P29/Q29)</f>
        <v/>
      </c>
      <c r="Z29" s="24">
        <f>IF(SUMIFS('Monthly NSE Equity Options'!$L:$L,'Monthly NSE Equity Options'!$A:$A,$A29)=0,"",SUMIFS('Monthly NSE Equity Options'!$L:$L,'Monthly NSE Equity Options'!$A:$A,$A29))</f>
        <v/>
      </c>
      <c r="AA29" s="9">
        <f>IF(SUMIFS('Monthly BSE Equity Options'!$L:$L,'Monthly BSE Equity Options'!$A:$A,$A29)=0,"",SUMIFS('Monthly BSE Equity Options'!$L:$L,'Monthly BSE Equity Options'!$A:$A,$A29))</f>
        <v/>
      </c>
      <c r="AB29" s="9">
        <f>IF(OR(Z29="",AA29=""),"",Z29+AA29)</f>
        <v/>
      </c>
      <c r="AC29" s="26">
        <f>IF(OR(Z29="",Z17=""),"",Z29/Z17-1)</f>
        <v/>
      </c>
      <c r="AD29" s="26">
        <f>IF(OR(AA29="",AA17=""),"",AA29/AA17-1)</f>
        <v/>
      </c>
      <c r="AE29" s="26">
        <f>IF(OR(AB29="",AB17=""),"",AB29/AB17-1)</f>
        <v/>
      </c>
      <c r="AF29" s="26">
        <f>IF(OR(Z29="",Z28=""),"",Z29/Z28-1)</f>
        <v/>
      </c>
      <c r="AG29" s="26">
        <f>IF(OR(AA29="",AA28=""),"",AA29/AA28-1)</f>
        <v/>
      </c>
      <c r="AH29" s="26">
        <f>IF(OR(AB29="",AB28=""),"",AB29/AB28-1)</f>
        <v/>
      </c>
      <c r="AI29" s="26">
        <f>IF(AB29="","",Z29/AB29)</f>
        <v/>
      </c>
      <c r="AJ29" s="26">
        <f>IF(AB29="","",AA29/AB29)</f>
        <v/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18">
        <f>IF(SUMIFS('Monthly NSE Equity Options'!$J:$J,'Monthly NSE Equity Options'!$A:$A,$A30)=0,"",SUMIFS('Monthly NSE Equity Options'!$J:$J,'Monthly NSE Equity Options'!$A:$A,$A30))</f>
        <v/>
      </c>
      <c r="E30" s="7">
        <f>IF(SUMIFS('Monthly BSE Equity Options'!$J:$J,'Monthly BSE Equity Options'!$A:$A,$A30)=0,"",SUMIFS('Monthly BSE Equity Options'!$J:$J,'Monthly BSE Equity Options'!$A:$A,$A30))</f>
        <v/>
      </c>
      <c r="F30" s="7">
        <f>IF(OR(D30="",E30=""),"",D30+E30)</f>
        <v/>
      </c>
      <c r="G30" s="20">
        <f>IF(OR(D30="",D18=""),"",D30/D18-1)</f>
        <v/>
      </c>
      <c r="H30" s="20">
        <f>IF(OR(E30="",E18=""),"",E30/E18-1)</f>
        <v/>
      </c>
      <c r="I30" s="20">
        <f>IF(OR(F30="",F18=""),"",F30/F18-1)</f>
        <v/>
      </c>
      <c r="J30" s="20">
        <f>IF(OR(D30="",D29=""),"",D30/D29-1)</f>
        <v/>
      </c>
      <c r="K30" s="20">
        <f>IF(OR(E30="",E29=""),"",E30/E29-1)</f>
        <v/>
      </c>
      <c r="L30" s="20">
        <f>IF(OR(F30="",F29=""),"",F30/F29-1)</f>
        <v/>
      </c>
      <c r="M30" s="20">
        <f>IF(F30="","",D30/F30)</f>
        <v/>
      </c>
      <c r="N30" s="20">
        <f>IF(F30="","",E30/F30)</f>
        <v/>
      </c>
      <c r="O30" s="21">
        <f>IF(SUMIFS('Monthly NSE Equity Options'!$K:$K,'Monthly NSE Equity Options'!$A:$A,$A30)=0,"",SUMIFS('Monthly NSE Equity Options'!$K:$K,'Monthly NSE Equity Options'!$A:$A,$A30))</f>
        <v/>
      </c>
      <c r="P30" s="8">
        <f>IF(SUMIFS('Monthly BSE Equity Options'!$K:$K,'Monthly BSE Equity Options'!$A:$A,$A30)=0,"",SUMIFS('Monthly BSE Equity Options'!$K:$K,'Monthly BSE Equity Options'!$A:$A,$A30))</f>
        <v/>
      </c>
      <c r="Q30" s="8">
        <f>IF(OR(O30="",P30=""),"",O30+P30)</f>
        <v/>
      </c>
      <c r="R30" s="23">
        <f>IF(OR(O30="",O18=""),"",O30/O18-1)</f>
        <v/>
      </c>
      <c r="S30" s="23">
        <f>IF(OR(P30="",P18=""),"",P30/P18-1)</f>
        <v/>
      </c>
      <c r="T30" s="23">
        <f>IF(OR(Q30="",Q18=""),"",Q30/Q18-1)</f>
        <v/>
      </c>
      <c r="U30" s="23">
        <f>IF(OR(O30="",O29=""),"",O30/O29-1)</f>
        <v/>
      </c>
      <c r="V30" s="23">
        <f>IF(OR(P30="",P29=""),"",P30/P29-1)</f>
        <v/>
      </c>
      <c r="W30" s="23">
        <f>IF(OR(Q30="",Q29=""),"",Q30/Q29-1)</f>
        <v/>
      </c>
      <c r="X30" s="23">
        <f>IF(Q30="","",O30/Q30)</f>
        <v/>
      </c>
      <c r="Y30" s="23">
        <f>IF(Q30="","",P30/Q30)</f>
        <v/>
      </c>
      <c r="Z30" s="24">
        <f>IF(SUMIFS('Monthly NSE Equity Options'!$L:$L,'Monthly NSE Equity Options'!$A:$A,$A30)=0,"",SUMIFS('Monthly NSE Equity Options'!$L:$L,'Monthly NSE Equity Options'!$A:$A,$A30))</f>
        <v/>
      </c>
      <c r="AA30" s="9">
        <f>IF(SUMIFS('Monthly BSE Equity Options'!$L:$L,'Monthly BSE Equity Options'!$A:$A,$A30)=0,"",SUMIFS('Monthly BSE Equity Options'!$L:$L,'Monthly BSE Equity Options'!$A:$A,$A30))</f>
        <v/>
      </c>
      <c r="AB30" s="9">
        <f>IF(OR(Z30="",AA30=""),"",Z30+AA30)</f>
        <v/>
      </c>
      <c r="AC30" s="26">
        <f>IF(OR(Z30="",Z18=""),"",Z30/Z18-1)</f>
        <v/>
      </c>
      <c r="AD30" s="26">
        <f>IF(OR(AA30="",AA18=""),"",AA30/AA18-1)</f>
        <v/>
      </c>
      <c r="AE30" s="26">
        <f>IF(OR(AB30="",AB18=""),"",AB30/AB18-1)</f>
        <v/>
      </c>
      <c r="AF30" s="26">
        <f>IF(OR(Z30="",Z29=""),"",Z30/Z29-1)</f>
        <v/>
      </c>
      <c r="AG30" s="26">
        <f>IF(OR(AA30="",AA29=""),"",AA30/AA29-1)</f>
        <v/>
      </c>
      <c r="AH30" s="26">
        <f>IF(OR(AB30="",AB29=""),"",AB30/AB29-1)</f>
        <v/>
      </c>
      <c r="AI30" s="26">
        <f>IF(AB30="","",Z30/AB30)</f>
        <v/>
      </c>
      <c r="AJ30" s="26">
        <f>IF(AB30="","",AA30/AB30)</f>
        <v/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18">
        <f>IF(SUMIFS('Monthly NSE Equity Options'!$J:$J,'Monthly NSE Equity Options'!$A:$A,$A31)=0,"",SUMIFS('Monthly NSE Equity Options'!$J:$J,'Monthly NSE Equity Options'!$A:$A,$A31))</f>
        <v/>
      </c>
      <c r="E31" s="7">
        <f>IF(SUMIFS('Monthly BSE Equity Options'!$J:$J,'Monthly BSE Equity Options'!$A:$A,$A31)=0,"",SUMIFS('Monthly BSE Equity Options'!$J:$J,'Monthly BSE Equity Options'!$A:$A,$A31))</f>
        <v/>
      </c>
      <c r="F31" s="7">
        <f>IF(OR(D31="",E31=""),"",D31+E31)</f>
        <v/>
      </c>
      <c r="G31" s="20">
        <f>IF(OR(D31="",D19=""),"",D31/D19-1)</f>
        <v/>
      </c>
      <c r="H31" s="20">
        <f>IF(OR(E31="",E19=""),"",E31/E19-1)</f>
        <v/>
      </c>
      <c r="I31" s="20">
        <f>IF(OR(F31="",F19=""),"",F31/F19-1)</f>
        <v/>
      </c>
      <c r="J31" s="20">
        <f>IF(OR(D31="",D30=""),"",D31/D30-1)</f>
        <v/>
      </c>
      <c r="K31" s="20">
        <f>IF(OR(E31="",E30=""),"",E31/E30-1)</f>
        <v/>
      </c>
      <c r="L31" s="20">
        <f>IF(OR(F31="",F30=""),"",F31/F30-1)</f>
        <v/>
      </c>
      <c r="M31" s="20">
        <f>IF(F31="","",D31/F31)</f>
        <v/>
      </c>
      <c r="N31" s="20">
        <f>IF(F31="","",E31/F31)</f>
        <v/>
      </c>
      <c r="O31" s="21">
        <f>IF(SUMIFS('Monthly NSE Equity Options'!$K:$K,'Monthly NSE Equity Options'!$A:$A,$A31)=0,"",SUMIFS('Monthly NSE Equity Options'!$K:$K,'Monthly NSE Equity Options'!$A:$A,$A31))</f>
        <v/>
      </c>
      <c r="P31" s="8">
        <f>IF(SUMIFS('Monthly BSE Equity Options'!$K:$K,'Monthly BSE Equity Options'!$A:$A,$A31)=0,"",SUMIFS('Monthly BSE Equity Options'!$K:$K,'Monthly BSE Equity Options'!$A:$A,$A31))</f>
        <v/>
      </c>
      <c r="Q31" s="8">
        <f>IF(OR(O31="",P31=""),"",O31+P31)</f>
        <v/>
      </c>
      <c r="R31" s="23">
        <f>IF(OR(O31="",O19=""),"",O31/O19-1)</f>
        <v/>
      </c>
      <c r="S31" s="23">
        <f>IF(OR(P31="",P19=""),"",P31/P19-1)</f>
        <v/>
      </c>
      <c r="T31" s="23">
        <f>IF(OR(Q31="",Q19=""),"",Q31/Q19-1)</f>
        <v/>
      </c>
      <c r="U31" s="23">
        <f>IF(OR(O31="",O30=""),"",O31/O30-1)</f>
        <v/>
      </c>
      <c r="V31" s="23">
        <f>IF(OR(P31="",P30=""),"",P31/P30-1)</f>
        <v/>
      </c>
      <c r="W31" s="23">
        <f>IF(OR(Q31="",Q30=""),"",Q31/Q30-1)</f>
        <v/>
      </c>
      <c r="X31" s="23">
        <f>IF(Q31="","",O31/Q31)</f>
        <v/>
      </c>
      <c r="Y31" s="23">
        <f>IF(Q31="","",P31/Q31)</f>
        <v/>
      </c>
      <c r="Z31" s="24">
        <f>IF(SUMIFS('Monthly NSE Equity Options'!$L:$L,'Monthly NSE Equity Options'!$A:$A,$A31)=0,"",SUMIFS('Monthly NSE Equity Options'!$L:$L,'Monthly NSE Equity Options'!$A:$A,$A31))</f>
        <v/>
      </c>
      <c r="AA31" s="9">
        <f>IF(SUMIFS('Monthly BSE Equity Options'!$L:$L,'Monthly BSE Equity Options'!$A:$A,$A31)=0,"",SUMIFS('Monthly BSE Equity Options'!$L:$L,'Monthly BSE Equity Options'!$A:$A,$A31))</f>
        <v/>
      </c>
      <c r="AB31" s="9">
        <f>IF(OR(Z31="",AA31=""),"",Z31+AA31)</f>
        <v/>
      </c>
      <c r="AC31" s="26">
        <f>IF(OR(Z31="",Z19=""),"",Z31/Z19-1)</f>
        <v/>
      </c>
      <c r="AD31" s="26">
        <f>IF(OR(AA31="",AA19=""),"",AA31/AA19-1)</f>
        <v/>
      </c>
      <c r="AE31" s="26">
        <f>IF(OR(AB31="",AB19=""),"",AB31/AB19-1)</f>
        <v/>
      </c>
      <c r="AF31" s="26">
        <f>IF(OR(Z31="",Z30=""),"",Z31/Z30-1)</f>
        <v/>
      </c>
      <c r="AG31" s="26">
        <f>IF(OR(AA31="",AA30=""),"",AA31/AA30-1)</f>
        <v/>
      </c>
      <c r="AH31" s="26">
        <f>IF(OR(AB31="",AB30=""),"",AB31/AB30-1)</f>
        <v/>
      </c>
      <c r="AI31" s="26">
        <f>IF(AB31="","",Z31/AB31)</f>
        <v/>
      </c>
      <c r="AJ31" s="26">
        <f>IF(AB31="","",AA31/AB31)</f>
        <v/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18">
        <f>IF(SUMIFS('Monthly NSE Equity Options'!$J:$J,'Monthly NSE Equity Options'!$A:$A,$A32)=0,"",SUMIFS('Monthly NSE Equity Options'!$J:$J,'Monthly NSE Equity Options'!$A:$A,$A32))</f>
        <v/>
      </c>
      <c r="E32" s="7">
        <f>IF(SUMIFS('Monthly BSE Equity Options'!$J:$J,'Monthly BSE Equity Options'!$A:$A,$A32)=0,"",SUMIFS('Monthly BSE Equity Options'!$J:$J,'Monthly BSE Equity Options'!$A:$A,$A32))</f>
        <v/>
      </c>
      <c r="F32" s="7">
        <f>IF(OR(D32="",E32=""),"",D32+E32)</f>
        <v/>
      </c>
      <c r="G32" s="20">
        <f>IF(OR(D32="",D20=""),"",D32/D20-1)</f>
        <v/>
      </c>
      <c r="H32" s="20">
        <f>IF(OR(E32="",E20=""),"",E32/E20-1)</f>
        <v/>
      </c>
      <c r="I32" s="20">
        <f>IF(OR(F32="",F20=""),"",F32/F20-1)</f>
        <v/>
      </c>
      <c r="J32" s="20">
        <f>IF(OR(D32="",D31=""),"",D32/D31-1)</f>
        <v/>
      </c>
      <c r="K32" s="20">
        <f>IF(OR(E32="",E31=""),"",E32/E31-1)</f>
        <v/>
      </c>
      <c r="L32" s="20">
        <f>IF(OR(F32="",F31=""),"",F32/F31-1)</f>
        <v/>
      </c>
      <c r="M32" s="20">
        <f>IF(F32="","",D32/F32)</f>
        <v/>
      </c>
      <c r="N32" s="20">
        <f>IF(F32="","",E32/F32)</f>
        <v/>
      </c>
      <c r="O32" s="21">
        <f>IF(SUMIFS('Monthly NSE Equity Options'!$K:$K,'Monthly NSE Equity Options'!$A:$A,$A32)=0,"",SUMIFS('Monthly NSE Equity Options'!$K:$K,'Monthly NSE Equity Options'!$A:$A,$A32))</f>
        <v/>
      </c>
      <c r="P32" s="8">
        <f>IF(SUMIFS('Monthly BSE Equity Options'!$K:$K,'Monthly BSE Equity Options'!$A:$A,$A32)=0,"",SUMIFS('Monthly BSE Equity Options'!$K:$K,'Monthly BSE Equity Options'!$A:$A,$A32))</f>
        <v/>
      </c>
      <c r="Q32" s="8">
        <f>IF(OR(O32="",P32=""),"",O32+P32)</f>
        <v/>
      </c>
      <c r="R32" s="23">
        <f>IF(OR(O32="",O20=""),"",O32/O20-1)</f>
        <v/>
      </c>
      <c r="S32" s="23">
        <f>IF(OR(P32="",P20=""),"",P32/P20-1)</f>
        <v/>
      </c>
      <c r="T32" s="23">
        <f>IF(OR(Q32="",Q20=""),"",Q32/Q20-1)</f>
        <v/>
      </c>
      <c r="U32" s="23">
        <f>IF(OR(O32="",O31=""),"",O32/O31-1)</f>
        <v/>
      </c>
      <c r="V32" s="23">
        <f>IF(OR(P32="",P31=""),"",P32/P31-1)</f>
        <v/>
      </c>
      <c r="W32" s="23">
        <f>IF(OR(Q32="",Q31=""),"",Q32/Q31-1)</f>
        <v/>
      </c>
      <c r="X32" s="23">
        <f>IF(Q32="","",O32/Q32)</f>
        <v/>
      </c>
      <c r="Y32" s="23">
        <f>IF(Q32="","",P32/Q32)</f>
        <v/>
      </c>
      <c r="Z32" s="24">
        <f>IF(SUMIFS('Monthly NSE Equity Options'!$L:$L,'Monthly NSE Equity Options'!$A:$A,$A32)=0,"",SUMIFS('Monthly NSE Equity Options'!$L:$L,'Monthly NSE Equity Options'!$A:$A,$A32))</f>
        <v/>
      </c>
      <c r="AA32" s="9">
        <f>IF(SUMIFS('Monthly BSE Equity Options'!$L:$L,'Monthly BSE Equity Options'!$A:$A,$A32)=0,"",SUMIFS('Monthly BSE Equity Options'!$L:$L,'Monthly BSE Equity Options'!$A:$A,$A32))</f>
        <v/>
      </c>
      <c r="AB32" s="9">
        <f>IF(OR(Z32="",AA32=""),"",Z32+AA32)</f>
        <v/>
      </c>
      <c r="AC32" s="26">
        <f>IF(OR(Z32="",Z20=""),"",Z32/Z20-1)</f>
        <v/>
      </c>
      <c r="AD32" s="26">
        <f>IF(OR(AA32="",AA20=""),"",AA32/AA20-1)</f>
        <v/>
      </c>
      <c r="AE32" s="26">
        <f>IF(OR(AB32="",AB20=""),"",AB32/AB20-1)</f>
        <v/>
      </c>
      <c r="AF32" s="26">
        <f>IF(OR(Z32="",Z31=""),"",Z32/Z31-1)</f>
        <v/>
      </c>
      <c r="AG32" s="26">
        <f>IF(OR(AA32="",AA31=""),"",AA32/AA31-1)</f>
        <v/>
      </c>
      <c r="AH32" s="26">
        <f>IF(OR(AB32="",AB31=""),"",AB32/AB31-1)</f>
        <v/>
      </c>
      <c r="AI32" s="26">
        <f>IF(AB32="","",Z32/AB32)</f>
        <v/>
      </c>
      <c r="AJ32" s="26">
        <f>IF(AB32="","",AA32/AB32)</f>
        <v/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18">
        <f>IF(SUMIFS('Monthly NSE Equity Options'!$J:$J,'Monthly NSE Equity Options'!$A:$A,$A33)=0,"",SUMIFS('Monthly NSE Equity Options'!$J:$J,'Monthly NSE Equity Options'!$A:$A,$A33))</f>
        <v/>
      </c>
      <c r="E33" s="7">
        <f>IF(SUMIFS('Monthly BSE Equity Options'!$J:$J,'Monthly BSE Equity Options'!$A:$A,$A33)=0,"",SUMIFS('Monthly BSE Equity Options'!$J:$J,'Monthly BSE Equity Options'!$A:$A,$A33))</f>
        <v/>
      </c>
      <c r="F33" s="7">
        <f>IF(OR(D33="",E33=""),"",D33+E33)</f>
        <v/>
      </c>
      <c r="G33" s="20">
        <f>IF(OR(D33="",D21=""),"",D33/D21-1)</f>
        <v/>
      </c>
      <c r="H33" s="20">
        <f>IF(OR(E33="",E21=""),"",E33/E21-1)</f>
        <v/>
      </c>
      <c r="I33" s="20">
        <f>IF(OR(F33="",F21=""),"",F33/F21-1)</f>
        <v/>
      </c>
      <c r="J33" s="20">
        <f>IF(OR(D33="",D32=""),"",D33/D32-1)</f>
        <v/>
      </c>
      <c r="K33" s="20">
        <f>IF(OR(E33="",E32=""),"",E33/E32-1)</f>
        <v/>
      </c>
      <c r="L33" s="20">
        <f>IF(OR(F33="",F32=""),"",F33/F32-1)</f>
        <v/>
      </c>
      <c r="M33" s="20">
        <f>IF(F33="","",D33/F33)</f>
        <v/>
      </c>
      <c r="N33" s="20">
        <f>IF(F33="","",E33/F33)</f>
        <v/>
      </c>
      <c r="O33" s="21">
        <f>IF(SUMIFS('Monthly NSE Equity Options'!$K:$K,'Monthly NSE Equity Options'!$A:$A,$A33)=0,"",SUMIFS('Monthly NSE Equity Options'!$K:$K,'Monthly NSE Equity Options'!$A:$A,$A33))</f>
        <v/>
      </c>
      <c r="P33" s="8">
        <f>IF(SUMIFS('Monthly BSE Equity Options'!$K:$K,'Monthly BSE Equity Options'!$A:$A,$A33)=0,"",SUMIFS('Monthly BSE Equity Options'!$K:$K,'Monthly BSE Equity Options'!$A:$A,$A33))</f>
        <v/>
      </c>
      <c r="Q33" s="8">
        <f>IF(OR(O33="",P33=""),"",O33+P33)</f>
        <v/>
      </c>
      <c r="R33" s="23">
        <f>IF(OR(O33="",O21=""),"",O33/O21-1)</f>
        <v/>
      </c>
      <c r="S33" s="23">
        <f>IF(OR(P33="",P21=""),"",P33/P21-1)</f>
        <v/>
      </c>
      <c r="T33" s="23">
        <f>IF(OR(Q33="",Q21=""),"",Q33/Q21-1)</f>
        <v/>
      </c>
      <c r="U33" s="23">
        <f>IF(OR(O33="",O32=""),"",O33/O32-1)</f>
        <v/>
      </c>
      <c r="V33" s="23">
        <f>IF(OR(P33="",P32=""),"",P33/P32-1)</f>
        <v/>
      </c>
      <c r="W33" s="23">
        <f>IF(OR(Q33="",Q32=""),"",Q33/Q32-1)</f>
        <v/>
      </c>
      <c r="X33" s="23">
        <f>IF(Q33="","",O33/Q33)</f>
        <v/>
      </c>
      <c r="Y33" s="23">
        <f>IF(Q33="","",P33/Q33)</f>
        <v/>
      </c>
      <c r="Z33" s="24">
        <f>IF(SUMIFS('Monthly NSE Equity Options'!$L:$L,'Monthly NSE Equity Options'!$A:$A,$A33)=0,"",SUMIFS('Monthly NSE Equity Options'!$L:$L,'Monthly NSE Equity Options'!$A:$A,$A33))</f>
        <v/>
      </c>
      <c r="AA33" s="9">
        <f>IF(SUMIFS('Monthly BSE Equity Options'!$L:$L,'Monthly BSE Equity Options'!$A:$A,$A33)=0,"",SUMIFS('Monthly BSE Equity Options'!$L:$L,'Monthly BSE Equity Options'!$A:$A,$A33))</f>
        <v/>
      </c>
      <c r="AB33" s="9">
        <f>IF(OR(Z33="",AA33=""),"",Z33+AA33)</f>
        <v/>
      </c>
      <c r="AC33" s="26">
        <f>IF(OR(Z33="",Z21=""),"",Z33/Z21-1)</f>
        <v/>
      </c>
      <c r="AD33" s="26">
        <f>IF(OR(AA33="",AA21=""),"",AA33/AA21-1)</f>
        <v/>
      </c>
      <c r="AE33" s="26">
        <f>IF(OR(AB33="",AB21=""),"",AB33/AB21-1)</f>
        <v/>
      </c>
      <c r="AF33" s="26">
        <f>IF(OR(Z33="",Z32=""),"",Z33/Z32-1)</f>
        <v/>
      </c>
      <c r="AG33" s="26">
        <f>IF(OR(AA33="",AA32=""),"",AA33/AA32-1)</f>
        <v/>
      </c>
      <c r="AH33" s="26">
        <f>IF(OR(AB33="",AB32=""),"",AB33/AB32-1)</f>
        <v/>
      </c>
      <c r="AI33" s="26">
        <f>IF(AB33="","",Z33/AB33)</f>
        <v/>
      </c>
      <c r="AJ33" s="26">
        <f>IF(AB33="","",AA33/AB33)</f>
        <v/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18">
        <f>IF(SUMIFS('Monthly NSE Equity Options'!$J:$J,'Monthly NSE Equity Options'!$A:$A,$A34)=0,"",SUMIFS('Monthly NSE Equity Options'!$J:$J,'Monthly NSE Equity Options'!$A:$A,$A34))</f>
        <v/>
      </c>
      <c r="E34" s="7">
        <f>IF(SUMIFS('Monthly BSE Equity Options'!$J:$J,'Monthly BSE Equity Options'!$A:$A,$A34)=0,"",SUMIFS('Monthly BSE Equity Options'!$J:$J,'Monthly BSE Equity Options'!$A:$A,$A34))</f>
        <v/>
      </c>
      <c r="F34" s="7">
        <f>IF(OR(D34="",E34=""),"",D34+E34)</f>
        <v/>
      </c>
      <c r="G34" s="20">
        <f>IF(OR(D34="",D22=""),"",D34/D22-1)</f>
        <v/>
      </c>
      <c r="H34" s="20">
        <f>IF(OR(E34="",E22=""),"",E34/E22-1)</f>
        <v/>
      </c>
      <c r="I34" s="20">
        <f>IF(OR(F34="",F22=""),"",F34/F22-1)</f>
        <v/>
      </c>
      <c r="J34" s="20">
        <f>IF(OR(D34="",D33=""),"",D34/D33-1)</f>
        <v/>
      </c>
      <c r="K34" s="20">
        <f>IF(OR(E34="",E33=""),"",E34/E33-1)</f>
        <v/>
      </c>
      <c r="L34" s="20">
        <f>IF(OR(F34="",F33=""),"",F34/F33-1)</f>
        <v/>
      </c>
      <c r="M34" s="20">
        <f>IF(F34="","",D34/F34)</f>
        <v/>
      </c>
      <c r="N34" s="20">
        <f>IF(F34="","",E34/F34)</f>
        <v/>
      </c>
      <c r="O34" s="21">
        <f>IF(SUMIFS('Monthly NSE Equity Options'!$K:$K,'Monthly NSE Equity Options'!$A:$A,$A34)=0,"",SUMIFS('Monthly NSE Equity Options'!$K:$K,'Monthly NSE Equity Options'!$A:$A,$A34))</f>
        <v/>
      </c>
      <c r="P34" s="8">
        <f>IF(SUMIFS('Monthly BSE Equity Options'!$K:$K,'Monthly BSE Equity Options'!$A:$A,$A34)=0,"",SUMIFS('Monthly BSE Equity Options'!$K:$K,'Monthly BSE Equity Options'!$A:$A,$A34))</f>
        <v/>
      </c>
      <c r="Q34" s="8">
        <f>IF(OR(O34="",P34=""),"",O34+P34)</f>
        <v/>
      </c>
      <c r="R34" s="23">
        <f>IF(OR(O34="",O22=""),"",O34/O22-1)</f>
        <v/>
      </c>
      <c r="S34" s="23">
        <f>IF(OR(P34="",P22=""),"",P34/P22-1)</f>
        <v/>
      </c>
      <c r="T34" s="23">
        <f>IF(OR(Q34="",Q22=""),"",Q34/Q22-1)</f>
        <v/>
      </c>
      <c r="U34" s="23">
        <f>IF(OR(O34="",O33=""),"",O34/O33-1)</f>
        <v/>
      </c>
      <c r="V34" s="23">
        <f>IF(OR(P34="",P33=""),"",P34/P33-1)</f>
        <v/>
      </c>
      <c r="W34" s="23">
        <f>IF(OR(Q34="",Q33=""),"",Q34/Q33-1)</f>
        <v/>
      </c>
      <c r="X34" s="23">
        <f>IF(Q34="","",O34/Q34)</f>
        <v/>
      </c>
      <c r="Y34" s="23">
        <f>IF(Q34="","",P34/Q34)</f>
        <v/>
      </c>
      <c r="Z34" s="24">
        <f>IF(SUMIFS('Monthly NSE Equity Options'!$L:$L,'Monthly NSE Equity Options'!$A:$A,$A34)=0,"",SUMIFS('Monthly NSE Equity Options'!$L:$L,'Monthly NSE Equity Options'!$A:$A,$A34))</f>
        <v/>
      </c>
      <c r="AA34" s="9">
        <f>IF(SUMIFS('Monthly BSE Equity Options'!$L:$L,'Monthly BSE Equity Options'!$A:$A,$A34)=0,"",SUMIFS('Monthly BSE Equity Options'!$L:$L,'Monthly BSE Equity Options'!$A:$A,$A34))</f>
        <v/>
      </c>
      <c r="AB34" s="9">
        <f>IF(OR(Z34="",AA34=""),"",Z34+AA34)</f>
        <v/>
      </c>
      <c r="AC34" s="26">
        <f>IF(OR(Z34="",Z22=""),"",Z34/Z22-1)</f>
        <v/>
      </c>
      <c r="AD34" s="26">
        <f>IF(OR(AA34="",AA22=""),"",AA34/AA22-1)</f>
        <v/>
      </c>
      <c r="AE34" s="26">
        <f>IF(OR(AB34="",AB22=""),"",AB34/AB22-1)</f>
        <v/>
      </c>
      <c r="AF34" s="26">
        <f>IF(OR(Z34="",Z33=""),"",Z34/Z33-1)</f>
        <v/>
      </c>
      <c r="AG34" s="26">
        <f>IF(OR(AA34="",AA33=""),"",AA34/AA33-1)</f>
        <v/>
      </c>
      <c r="AH34" s="26">
        <f>IF(OR(AB34="",AB33=""),"",AB34/AB33-1)</f>
        <v/>
      </c>
      <c r="AI34" s="26">
        <f>IF(AB34="","",Z34/AB34)</f>
        <v/>
      </c>
      <c r="AJ34" s="26">
        <f>IF(AB34="","",AA34/AB34)</f>
        <v/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18">
        <f>IF(SUMIFS('Monthly NSE Equity Options'!$J:$J,'Monthly NSE Equity Options'!$A:$A,$A35)=0,"",SUMIFS('Monthly NSE Equity Options'!$J:$J,'Monthly NSE Equity Options'!$A:$A,$A35))</f>
        <v/>
      </c>
      <c r="E35" s="7">
        <f>IF(SUMIFS('Monthly BSE Equity Options'!$J:$J,'Monthly BSE Equity Options'!$A:$A,$A35)=0,"",SUMIFS('Monthly BSE Equity Options'!$J:$J,'Monthly BSE Equity Options'!$A:$A,$A35))</f>
        <v/>
      </c>
      <c r="F35" s="7">
        <f>IF(OR(D35="",E35=""),"",D35+E35)</f>
        <v/>
      </c>
      <c r="G35" s="20">
        <f>IF(OR(D35="",D23=""),"",D35/D23-1)</f>
        <v/>
      </c>
      <c r="H35" s="20">
        <f>IF(OR(E35="",E23=""),"",E35/E23-1)</f>
        <v/>
      </c>
      <c r="I35" s="20">
        <f>IF(OR(F35="",F23=""),"",F35/F23-1)</f>
        <v/>
      </c>
      <c r="J35" s="20">
        <f>IF(OR(D35="",D34=""),"",D35/D34-1)</f>
        <v/>
      </c>
      <c r="K35" s="20">
        <f>IF(OR(E35="",E34=""),"",E35/E34-1)</f>
        <v/>
      </c>
      <c r="L35" s="20">
        <f>IF(OR(F35="",F34=""),"",F35/F34-1)</f>
        <v/>
      </c>
      <c r="M35" s="20">
        <f>IF(F35="","",D35/F35)</f>
        <v/>
      </c>
      <c r="N35" s="20">
        <f>IF(F35="","",E35/F35)</f>
        <v/>
      </c>
      <c r="O35" s="21">
        <f>IF(SUMIFS('Monthly NSE Equity Options'!$K:$K,'Monthly NSE Equity Options'!$A:$A,$A35)=0,"",SUMIFS('Monthly NSE Equity Options'!$K:$K,'Monthly NSE Equity Options'!$A:$A,$A35))</f>
        <v/>
      </c>
      <c r="P35" s="8">
        <f>IF(SUMIFS('Monthly BSE Equity Options'!$K:$K,'Monthly BSE Equity Options'!$A:$A,$A35)=0,"",SUMIFS('Monthly BSE Equity Options'!$K:$K,'Monthly BSE Equity Options'!$A:$A,$A35))</f>
        <v/>
      </c>
      <c r="Q35" s="8">
        <f>IF(OR(O35="",P35=""),"",O35+P35)</f>
        <v/>
      </c>
      <c r="R35" s="23">
        <f>IF(OR(O35="",O23=""),"",O35/O23-1)</f>
        <v/>
      </c>
      <c r="S35" s="23">
        <f>IF(OR(P35="",P23=""),"",P35/P23-1)</f>
        <v/>
      </c>
      <c r="T35" s="23">
        <f>IF(OR(Q35="",Q23=""),"",Q35/Q23-1)</f>
        <v/>
      </c>
      <c r="U35" s="23">
        <f>IF(OR(O35="",O34=""),"",O35/O34-1)</f>
        <v/>
      </c>
      <c r="V35" s="23">
        <f>IF(OR(P35="",P34=""),"",P35/P34-1)</f>
        <v/>
      </c>
      <c r="W35" s="23">
        <f>IF(OR(Q35="",Q34=""),"",Q35/Q34-1)</f>
        <v/>
      </c>
      <c r="X35" s="23">
        <f>IF(Q35="","",O35/Q35)</f>
        <v/>
      </c>
      <c r="Y35" s="23">
        <f>IF(Q35="","",P35/Q35)</f>
        <v/>
      </c>
      <c r="Z35" s="24">
        <f>IF(SUMIFS('Monthly NSE Equity Options'!$L:$L,'Monthly NSE Equity Options'!$A:$A,$A35)=0,"",SUMIFS('Monthly NSE Equity Options'!$L:$L,'Monthly NSE Equity Options'!$A:$A,$A35))</f>
        <v/>
      </c>
      <c r="AA35" s="9">
        <f>IF(SUMIFS('Monthly BSE Equity Options'!$L:$L,'Monthly BSE Equity Options'!$A:$A,$A35)=0,"",SUMIFS('Monthly BSE Equity Options'!$L:$L,'Monthly BSE Equity Options'!$A:$A,$A35))</f>
        <v/>
      </c>
      <c r="AB35" s="9">
        <f>IF(OR(Z35="",AA35=""),"",Z35+AA35)</f>
        <v/>
      </c>
      <c r="AC35" s="26">
        <f>IF(OR(Z35="",Z23=""),"",Z35/Z23-1)</f>
        <v/>
      </c>
      <c r="AD35" s="26">
        <f>IF(OR(AA35="",AA23=""),"",AA35/AA23-1)</f>
        <v/>
      </c>
      <c r="AE35" s="26">
        <f>IF(OR(AB35="",AB23=""),"",AB35/AB23-1)</f>
        <v/>
      </c>
      <c r="AF35" s="26">
        <f>IF(OR(Z35="",Z34=""),"",Z35/Z34-1)</f>
        <v/>
      </c>
      <c r="AG35" s="26">
        <f>IF(OR(AA35="",AA34=""),"",AA35/AA34-1)</f>
        <v/>
      </c>
      <c r="AH35" s="26">
        <f>IF(OR(AB35="",AB34=""),"",AB35/AB34-1)</f>
        <v/>
      </c>
      <c r="AI35" s="26">
        <f>IF(AB35="","",Z35/AB35)</f>
        <v/>
      </c>
      <c r="AJ35" s="26">
        <f>IF(AB35="","",AA35/AB35)</f>
        <v/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18">
        <f>IF(SUMIFS('Monthly NSE Equity Options'!$J:$J,'Monthly NSE Equity Options'!$A:$A,$A36)=0,"",SUMIFS('Monthly NSE Equity Options'!$J:$J,'Monthly NSE Equity Options'!$A:$A,$A36))</f>
        <v/>
      </c>
      <c r="E36" s="7">
        <f>IF(SUMIFS('Monthly BSE Equity Options'!$J:$J,'Monthly BSE Equity Options'!$A:$A,$A36)=0,"",SUMIFS('Monthly BSE Equity Options'!$J:$J,'Monthly BSE Equity Options'!$A:$A,$A36))</f>
        <v/>
      </c>
      <c r="F36" s="7">
        <f>IF(OR(D36="",E36=""),"",D36+E36)</f>
        <v/>
      </c>
      <c r="G36" s="20">
        <f>IF(OR(D36="",D24=""),"",D36/D24-1)</f>
        <v/>
      </c>
      <c r="H36" s="20">
        <f>IF(OR(E36="",E24=""),"",E36/E24-1)</f>
        <v/>
      </c>
      <c r="I36" s="20">
        <f>IF(OR(F36="",F24=""),"",F36/F24-1)</f>
        <v/>
      </c>
      <c r="J36" s="20">
        <f>IF(OR(D36="",D35=""),"",D36/D35-1)</f>
        <v/>
      </c>
      <c r="K36" s="20">
        <f>IF(OR(E36="",E35=""),"",E36/E35-1)</f>
        <v/>
      </c>
      <c r="L36" s="20">
        <f>IF(OR(F36="",F35=""),"",F36/F35-1)</f>
        <v/>
      </c>
      <c r="M36" s="20">
        <f>IF(F36="","",D36/F36)</f>
        <v/>
      </c>
      <c r="N36" s="20">
        <f>IF(F36="","",E36/F36)</f>
        <v/>
      </c>
      <c r="O36" s="21">
        <f>IF(SUMIFS('Monthly NSE Equity Options'!$K:$K,'Monthly NSE Equity Options'!$A:$A,$A36)=0,"",SUMIFS('Monthly NSE Equity Options'!$K:$K,'Monthly NSE Equity Options'!$A:$A,$A36))</f>
        <v/>
      </c>
      <c r="P36" s="8">
        <f>IF(SUMIFS('Monthly BSE Equity Options'!$K:$K,'Monthly BSE Equity Options'!$A:$A,$A36)=0,"",SUMIFS('Monthly BSE Equity Options'!$K:$K,'Monthly BSE Equity Options'!$A:$A,$A36))</f>
        <v/>
      </c>
      <c r="Q36" s="8">
        <f>IF(OR(O36="",P36=""),"",O36+P36)</f>
        <v/>
      </c>
      <c r="R36" s="23">
        <f>IF(OR(O36="",O24=""),"",O36/O24-1)</f>
        <v/>
      </c>
      <c r="S36" s="23">
        <f>IF(OR(P36="",P24=""),"",P36/P24-1)</f>
        <v/>
      </c>
      <c r="T36" s="23">
        <f>IF(OR(Q36="",Q24=""),"",Q36/Q24-1)</f>
        <v/>
      </c>
      <c r="U36" s="23">
        <f>IF(OR(O36="",O35=""),"",O36/O35-1)</f>
        <v/>
      </c>
      <c r="V36" s="23">
        <f>IF(OR(P36="",P35=""),"",P36/P35-1)</f>
        <v/>
      </c>
      <c r="W36" s="23">
        <f>IF(OR(Q36="",Q35=""),"",Q36/Q35-1)</f>
        <v/>
      </c>
      <c r="X36" s="23">
        <f>IF(Q36="","",O36/Q36)</f>
        <v/>
      </c>
      <c r="Y36" s="23">
        <f>IF(Q36="","",P36/Q36)</f>
        <v/>
      </c>
      <c r="Z36" s="24">
        <f>IF(SUMIFS('Monthly NSE Equity Options'!$L:$L,'Monthly NSE Equity Options'!$A:$A,$A36)=0,"",SUMIFS('Monthly NSE Equity Options'!$L:$L,'Monthly NSE Equity Options'!$A:$A,$A36))</f>
        <v/>
      </c>
      <c r="AA36" s="9">
        <f>IF(SUMIFS('Monthly BSE Equity Options'!$L:$L,'Monthly BSE Equity Options'!$A:$A,$A36)=0,"",SUMIFS('Monthly BSE Equity Options'!$L:$L,'Monthly BSE Equity Options'!$A:$A,$A36))</f>
        <v/>
      </c>
      <c r="AB36" s="9">
        <f>IF(OR(Z36="",AA36=""),"",Z36+AA36)</f>
        <v/>
      </c>
      <c r="AC36" s="26">
        <f>IF(OR(Z36="",Z24=""),"",Z36/Z24-1)</f>
        <v/>
      </c>
      <c r="AD36" s="26">
        <f>IF(OR(AA36="",AA24=""),"",AA36/AA24-1)</f>
        <v/>
      </c>
      <c r="AE36" s="26">
        <f>IF(OR(AB36="",AB24=""),"",AB36/AB24-1)</f>
        <v/>
      </c>
      <c r="AF36" s="26">
        <f>IF(OR(Z36="",Z35=""),"",Z36/Z35-1)</f>
        <v/>
      </c>
      <c r="AG36" s="26">
        <f>IF(OR(AA36="",AA35=""),"",AA36/AA35-1)</f>
        <v/>
      </c>
      <c r="AH36" s="26">
        <f>IF(OR(AB36="",AB35=""),"",AB36/AB35-1)</f>
        <v/>
      </c>
      <c r="AI36" s="26">
        <f>IF(AB36="","",Z36/AB36)</f>
        <v/>
      </c>
      <c r="AJ36" s="26">
        <f>IF(AB36="","",AA36/AB36)</f>
        <v/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18">
        <f>IF(SUMIFS('Monthly NSE Equity Options'!$J:$J,'Monthly NSE Equity Options'!$A:$A,$A37)=0,"",SUMIFS('Monthly NSE Equity Options'!$J:$J,'Monthly NSE Equity Options'!$A:$A,$A37))</f>
        <v/>
      </c>
      <c r="E37" s="7">
        <f>IF(SUMIFS('Monthly BSE Equity Options'!$J:$J,'Monthly BSE Equity Options'!$A:$A,$A37)=0,"",SUMIFS('Monthly BSE Equity Options'!$J:$J,'Monthly BSE Equity Options'!$A:$A,$A37))</f>
        <v/>
      </c>
      <c r="F37" s="7">
        <f>IF(OR(D37="",E37=""),"",D37+E37)</f>
        <v/>
      </c>
      <c r="G37" s="20">
        <f>IF(OR(D37="",D25=""),"",D37/D25-1)</f>
        <v/>
      </c>
      <c r="H37" s="20">
        <f>IF(OR(E37="",E25=""),"",E37/E25-1)</f>
        <v/>
      </c>
      <c r="I37" s="20">
        <f>IF(OR(F37="",F25=""),"",F37/F25-1)</f>
        <v/>
      </c>
      <c r="J37" s="20">
        <f>IF(OR(D37="",D36=""),"",D37/D36-1)</f>
        <v/>
      </c>
      <c r="K37" s="20">
        <f>IF(OR(E37="",E36=""),"",E37/E36-1)</f>
        <v/>
      </c>
      <c r="L37" s="20">
        <f>IF(OR(F37="",F36=""),"",F37/F36-1)</f>
        <v/>
      </c>
      <c r="M37" s="20">
        <f>IF(F37="","",D37/F37)</f>
        <v/>
      </c>
      <c r="N37" s="20">
        <f>IF(F37="","",E37/F37)</f>
        <v/>
      </c>
      <c r="O37" s="21">
        <f>IF(SUMIFS('Monthly NSE Equity Options'!$K:$K,'Monthly NSE Equity Options'!$A:$A,$A37)=0,"",SUMIFS('Monthly NSE Equity Options'!$K:$K,'Monthly NSE Equity Options'!$A:$A,$A37))</f>
        <v/>
      </c>
      <c r="P37" s="8">
        <f>IF(SUMIFS('Monthly BSE Equity Options'!$K:$K,'Monthly BSE Equity Options'!$A:$A,$A37)=0,"",SUMIFS('Monthly BSE Equity Options'!$K:$K,'Monthly BSE Equity Options'!$A:$A,$A37))</f>
        <v/>
      </c>
      <c r="Q37" s="8">
        <f>IF(OR(O37="",P37=""),"",O37+P37)</f>
        <v/>
      </c>
      <c r="R37" s="23">
        <f>IF(OR(O37="",O25=""),"",O37/O25-1)</f>
        <v/>
      </c>
      <c r="S37" s="23">
        <f>IF(OR(P37="",P25=""),"",P37/P25-1)</f>
        <v/>
      </c>
      <c r="T37" s="23">
        <f>IF(OR(Q37="",Q25=""),"",Q37/Q25-1)</f>
        <v/>
      </c>
      <c r="U37" s="23">
        <f>IF(OR(O37="",O36=""),"",O37/O36-1)</f>
        <v/>
      </c>
      <c r="V37" s="23">
        <f>IF(OR(P37="",P36=""),"",P37/P36-1)</f>
        <v/>
      </c>
      <c r="W37" s="23">
        <f>IF(OR(Q37="",Q36=""),"",Q37/Q36-1)</f>
        <v/>
      </c>
      <c r="X37" s="23">
        <f>IF(Q37="","",O37/Q37)</f>
        <v/>
      </c>
      <c r="Y37" s="23">
        <f>IF(Q37="","",P37/Q37)</f>
        <v/>
      </c>
      <c r="Z37" s="24">
        <f>IF(SUMIFS('Monthly NSE Equity Options'!$L:$L,'Monthly NSE Equity Options'!$A:$A,$A37)=0,"",SUMIFS('Monthly NSE Equity Options'!$L:$L,'Monthly NSE Equity Options'!$A:$A,$A37))</f>
        <v/>
      </c>
      <c r="AA37" s="9">
        <f>IF(SUMIFS('Monthly BSE Equity Options'!$L:$L,'Monthly BSE Equity Options'!$A:$A,$A37)=0,"",SUMIFS('Monthly BSE Equity Options'!$L:$L,'Monthly BSE Equity Options'!$A:$A,$A37))</f>
        <v/>
      </c>
      <c r="AB37" s="9">
        <f>IF(OR(Z37="",AA37=""),"",Z37+AA37)</f>
        <v/>
      </c>
      <c r="AC37" s="26">
        <f>IF(OR(Z37="",Z25=""),"",Z37/Z25-1)</f>
        <v/>
      </c>
      <c r="AD37" s="26">
        <f>IF(OR(AA37="",AA25=""),"",AA37/AA25-1)</f>
        <v/>
      </c>
      <c r="AE37" s="26">
        <f>IF(OR(AB37="",AB25=""),"",AB37/AB25-1)</f>
        <v/>
      </c>
      <c r="AF37" s="26">
        <f>IF(OR(Z37="",Z36=""),"",Z37/Z36-1)</f>
        <v/>
      </c>
      <c r="AG37" s="26">
        <f>IF(OR(AA37="",AA36=""),"",AA37/AA36-1)</f>
        <v/>
      </c>
      <c r="AH37" s="26">
        <f>IF(OR(AB37="",AB36=""),"",AB37/AB36-1)</f>
        <v/>
      </c>
      <c r="AI37" s="26">
        <f>IF(AB37="","",Z37/AB37)</f>
        <v/>
      </c>
      <c r="AJ37" s="26">
        <f>IF(AB37="","",AA37/AB37)</f>
        <v/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18">
        <f>IF(SUMIFS('Monthly NSE Equity Options'!$J:$J,'Monthly NSE Equity Options'!$A:$A,$A38)=0,"",SUMIFS('Monthly NSE Equity Options'!$J:$J,'Monthly NSE Equity Options'!$A:$A,$A38))</f>
        <v/>
      </c>
      <c r="E38" s="7">
        <f>IF(SUMIFS('Monthly BSE Equity Options'!$J:$J,'Monthly BSE Equity Options'!$A:$A,$A38)=0,"",SUMIFS('Monthly BSE Equity Options'!$J:$J,'Monthly BSE Equity Options'!$A:$A,$A38))</f>
        <v/>
      </c>
      <c r="F38" s="7">
        <f>IF(OR(D38="",E38=""),"",D38+E38)</f>
        <v/>
      </c>
      <c r="G38" s="20">
        <f>IF(OR(D38="",D26=""),"",D38/D26-1)</f>
        <v/>
      </c>
      <c r="H38" s="20">
        <f>IF(OR(E38="",E26=""),"",E38/E26-1)</f>
        <v/>
      </c>
      <c r="I38" s="20">
        <f>IF(OR(F38="",F26=""),"",F38/F26-1)</f>
        <v/>
      </c>
      <c r="J38" s="20">
        <f>IF(OR(D38="",D37=""),"",D38/D37-1)</f>
        <v/>
      </c>
      <c r="K38" s="20">
        <f>IF(OR(E38="",E37=""),"",E38/E37-1)</f>
        <v/>
      </c>
      <c r="L38" s="20">
        <f>IF(OR(F38="",F37=""),"",F38/F37-1)</f>
        <v/>
      </c>
      <c r="M38" s="20">
        <f>IF(F38="","",D38/F38)</f>
        <v/>
      </c>
      <c r="N38" s="20">
        <f>IF(F38="","",E38/F38)</f>
        <v/>
      </c>
      <c r="O38" s="21">
        <f>IF(SUMIFS('Monthly NSE Equity Options'!$K:$K,'Monthly NSE Equity Options'!$A:$A,$A38)=0,"",SUMIFS('Monthly NSE Equity Options'!$K:$K,'Monthly NSE Equity Options'!$A:$A,$A38))</f>
        <v/>
      </c>
      <c r="P38" s="8">
        <f>IF(SUMIFS('Monthly BSE Equity Options'!$K:$K,'Monthly BSE Equity Options'!$A:$A,$A38)=0,"",SUMIFS('Monthly BSE Equity Options'!$K:$K,'Monthly BSE Equity Options'!$A:$A,$A38))</f>
        <v/>
      </c>
      <c r="Q38" s="8">
        <f>IF(OR(O38="",P38=""),"",O38+P38)</f>
        <v/>
      </c>
      <c r="R38" s="23">
        <f>IF(OR(O38="",O26=""),"",O38/O26-1)</f>
        <v/>
      </c>
      <c r="S38" s="23">
        <f>IF(OR(P38="",P26=""),"",P38/P26-1)</f>
        <v/>
      </c>
      <c r="T38" s="23">
        <f>IF(OR(Q38="",Q26=""),"",Q38/Q26-1)</f>
        <v/>
      </c>
      <c r="U38" s="23">
        <f>IF(OR(O38="",O37=""),"",O38/O37-1)</f>
        <v/>
      </c>
      <c r="V38" s="23">
        <f>IF(OR(P38="",P37=""),"",P38/P37-1)</f>
        <v/>
      </c>
      <c r="W38" s="23">
        <f>IF(OR(Q38="",Q37=""),"",Q38/Q37-1)</f>
        <v/>
      </c>
      <c r="X38" s="23">
        <f>IF(Q38="","",O38/Q38)</f>
        <v/>
      </c>
      <c r="Y38" s="23">
        <f>IF(Q38="","",P38/Q38)</f>
        <v/>
      </c>
      <c r="Z38" s="24">
        <f>IF(SUMIFS('Monthly NSE Equity Options'!$L:$L,'Monthly NSE Equity Options'!$A:$A,$A38)=0,"",SUMIFS('Monthly NSE Equity Options'!$L:$L,'Monthly NSE Equity Options'!$A:$A,$A38))</f>
        <v/>
      </c>
      <c r="AA38" s="9">
        <f>IF(SUMIFS('Monthly BSE Equity Options'!$L:$L,'Monthly BSE Equity Options'!$A:$A,$A38)=0,"",SUMIFS('Monthly BSE Equity Options'!$L:$L,'Monthly BSE Equity Options'!$A:$A,$A38))</f>
        <v/>
      </c>
      <c r="AB38" s="9">
        <f>IF(OR(Z38="",AA38=""),"",Z38+AA38)</f>
        <v/>
      </c>
      <c r="AC38" s="26">
        <f>IF(OR(Z38="",Z26=""),"",Z38/Z26-1)</f>
        <v/>
      </c>
      <c r="AD38" s="26">
        <f>IF(OR(AA38="",AA26=""),"",AA38/AA26-1)</f>
        <v/>
      </c>
      <c r="AE38" s="26">
        <f>IF(OR(AB38="",AB26=""),"",AB38/AB26-1)</f>
        <v/>
      </c>
      <c r="AF38" s="26">
        <f>IF(OR(Z38="",Z37=""),"",Z38/Z37-1)</f>
        <v/>
      </c>
      <c r="AG38" s="26">
        <f>IF(OR(AA38="",AA37=""),"",AA38/AA37-1)</f>
        <v/>
      </c>
      <c r="AH38" s="26">
        <f>IF(OR(AB38="",AB37=""),"",AB38/AB37-1)</f>
        <v/>
      </c>
      <c r="AI38" s="26">
        <f>IF(AB38="","",Z38/AB38)</f>
        <v/>
      </c>
      <c r="AJ38" s="26">
        <f>IF(AB38="","",AA38/AB38)</f>
        <v/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18">
        <f>IF(SUMIFS('Monthly NSE Equity Options'!$J:$J,'Monthly NSE Equity Options'!$A:$A,$A39)=0,"",SUMIFS('Monthly NSE Equity Options'!$J:$J,'Monthly NSE Equity Options'!$A:$A,$A39))</f>
        <v/>
      </c>
      <c r="E39" s="7">
        <f>IF(SUMIFS('Monthly BSE Equity Options'!$J:$J,'Monthly BSE Equity Options'!$A:$A,$A39)=0,"",SUMIFS('Monthly BSE Equity Options'!$J:$J,'Monthly BSE Equity Options'!$A:$A,$A39))</f>
        <v/>
      </c>
      <c r="F39" s="7">
        <f>IF(OR(D39="",E39=""),"",D39+E39)</f>
        <v/>
      </c>
      <c r="G39" s="20">
        <f>IF(OR(D39="",D27=""),"",D39/D27-1)</f>
        <v/>
      </c>
      <c r="H39" s="20">
        <f>IF(OR(E39="",E27=""),"",E39/E27-1)</f>
        <v/>
      </c>
      <c r="I39" s="20">
        <f>IF(OR(F39="",F27=""),"",F39/F27-1)</f>
        <v/>
      </c>
      <c r="J39" s="20">
        <f>IF(OR(D39="",D38=""),"",D39/D38-1)</f>
        <v/>
      </c>
      <c r="K39" s="20">
        <f>IF(OR(E39="",E38=""),"",E39/E38-1)</f>
        <v/>
      </c>
      <c r="L39" s="20">
        <f>IF(OR(F39="",F38=""),"",F39/F38-1)</f>
        <v/>
      </c>
      <c r="M39" s="20">
        <f>IF(F39="","",D39/F39)</f>
        <v/>
      </c>
      <c r="N39" s="20">
        <f>IF(F39="","",E39/F39)</f>
        <v/>
      </c>
      <c r="O39" s="21">
        <f>IF(SUMIFS('Monthly NSE Equity Options'!$K:$K,'Monthly NSE Equity Options'!$A:$A,$A39)=0,"",SUMIFS('Monthly NSE Equity Options'!$K:$K,'Monthly NSE Equity Options'!$A:$A,$A39))</f>
        <v/>
      </c>
      <c r="P39" s="8">
        <f>IF(SUMIFS('Monthly BSE Equity Options'!$K:$K,'Monthly BSE Equity Options'!$A:$A,$A39)=0,"",SUMIFS('Monthly BSE Equity Options'!$K:$K,'Monthly BSE Equity Options'!$A:$A,$A39))</f>
        <v/>
      </c>
      <c r="Q39" s="8">
        <f>IF(OR(O39="",P39=""),"",O39+P39)</f>
        <v/>
      </c>
      <c r="R39" s="23">
        <f>IF(OR(O39="",O27=""),"",O39/O27-1)</f>
        <v/>
      </c>
      <c r="S39" s="23">
        <f>IF(OR(P39="",P27=""),"",P39/P27-1)</f>
        <v/>
      </c>
      <c r="T39" s="23">
        <f>IF(OR(Q39="",Q27=""),"",Q39/Q27-1)</f>
        <v/>
      </c>
      <c r="U39" s="23">
        <f>IF(OR(O39="",O38=""),"",O39/O38-1)</f>
        <v/>
      </c>
      <c r="V39" s="23">
        <f>IF(OR(P39="",P38=""),"",P39/P38-1)</f>
        <v/>
      </c>
      <c r="W39" s="23">
        <f>IF(OR(Q39="",Q38=""),"",Q39/Q38-1)</f>
        <v/>
      </c>
      <c r="X39" s="23">
        <f>IF(Q39="","",O39/Q39)</f>
        <v/>
      </c>
      <c r="Y39" s="23">
        <f>IF(Q39="","",P39/Q39)</f>
        <v/>
      </c>
      <c r="Z39" s="24">
        <f>IF(SUMIFS('Monthly NSE Equity Options'!$L:$L,'Monthly NSE Equity Options'!$A:$A,$A39)=0,"",SUMIFS('Monthly NSE Equity Options'!$L:$L,'Monthly NSE Equity Options'!$A:$A,$A39))</f>
        <v/>
      </c>
      <c r="AA39" s="9">
        <f>IF(SUMIFS('Monthly BSE Equity Options'!$L:$L,'Monthly BSE Equity Options'!$A:$A,$A39)=0,"",SUMIFS('Monthly BSE Equity Options'!$L:$L,'Monthly BSE Equity Options'!$A:$A,$A39))</f>
        <v/>
      </c>
      <c r="AB39" s="9">
        <f>IF(OR(Z39="",AA39=""),"",Z39+AA39)</f>
        <v/>
      </c>
      <c r="AC39" s="26">
        <f>IF(OR(Z39="",Z27=""),"",Z39/Z27-1)</f>
        <v/>
      </c>
      <c r="AD39" s="26">
        <f>IF(OR(AA39="",AA27=""),"",AA39/AA27-1)</f>
        <v/>
      </c>
      <c r="AE39" s="26">
        <f>IF(OR(AB39="",AB27=""),"",AB39/AB27-1)</f>
        <v/>
      </c>
      <c r="AF39" s="26">
        <f>IF(OR(Z39="",Z38=""),"",Z39/Z38-1)</f>
        <v/>
      </c>
      <c r="AG39" s="26">
        <f>IF(OR(AA39="",AA38=""),"",AA39/AA38-1)</f>
        <v/>
      </c>
      <c r="AH39" s="26">
        <f>IF(OR(AB39="",AB38=""),"",AB39/AB38-1)</f>
        <v/>
      </c>
      <c r="AI39" s="26">
        <f>IF(AB39="","",Z39/AB39)</f>
        <v/>
      </c>
      <c r="AJ39" s="26">
        <f>IF(AB39="","",AA39/AB39)</f>
        <v/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18">
        <f>IF(SUMIFS('Monthly NSE Equity Options'!$J:$J,'Monthly NSE Equity Options'!$A:$A,$A40)=0,"",SUMIFS('Monthly NSE Equity Options'!$J:$J,'Monthly NSE Equity Options'!$A:$A,$A40))</f>
        <v/>
      </c>
      <c r="E40" s="7">
        <f>IF(SUMIFS('Monthly BSE Equity Options'!$J:$J,'Monthly BSE Equity Options'!$A:$A,$A40)=0,"",SUMIFS('Monthly BSE Equity Options'!$J:$J,'Monthly BSE Equity Options'!$A:$A,$A40))</f>
        <v/>
      </c>
      <c r="F40" s="7">
        <f>IF(OR(D40="",E40=""),"",D40+E40)</f>
        <v/>
      </c>
      <c r="G40" s="20">
        <f>IF(OR(D40="",D28=""),"",D40/D28-1)</f>
        <v/>
      </c>
      <c r="H40" s="20">
        <f>IF(OR(E40="",E28=""),"",E40/E28-1)</f>
        <v/>
      </c>
      <c r="I40" s="20">
        <f>IF(OR(F40="",F28=""),"",F40/F28-1)</f>
        <v/>
      </c>
      <c r="J40" s="20">
        <f>IF(OR(D40="",D39=""),"",D40/D39-1)</f>
        <v/>
      </c>
      <c r="K40" s="20">
        <f>IF(OR(E40="",E39=""),"",E40/E39-1)</f>
        <v/>
      </c>
      <c r="L40" s="20">
        <f>IF(OR(F40="",F39=""),"",F40/F39-1)</f>
        <v/>
      </c>
      <c r="M40" s="20">
        <f>IF(F40="","",D40/F40)</f>
        <v/>
      </c>
      <c r="N40" s="20">
        <f>IF(F40="","",E40/F40)</f>
        <v/>
      </c>
      <c r="O40" s="21">
        <f>IF(SUMIFS('Monthly NSE Equity Options'!$K:$K,'Monthly NSE Equity Options'!$A:$A,$A40)=0,"",SUMIFS('Monthly NSE Equity Options'!$K:$K,'Monthly NSE Equity Options'!$A:$A,$A40))</f>
        <v/>
      </c>
      <c r="P40" s="8">
        <f>IF(SUMIFS('Monthly BSE Equity Options'!$K:$K,'Monthly BSE Equity Options'!$A:$A,$A40)=0,"",SUMIFS('Monthly BSE Equity Options'!$K:$K,'Monthly BSE Equity Options'!$A:$A,$A40))</f>
        <v/>
      </c>
      <c r="Q40" s="8">
        <f>IF(OR(O40="",P40=""),"",O40+P40)</f>
        <v/>
      </c>
      <c r="R40" s="23">
        <f>IF(OR(O40="",O28=""),"",O40/O28-1)</f>
        <v/>
      </c>
      <c r="S40" s="23">
        <f>IF(OR(P40="",P28=""),"",P40/P28-1)</f>
        <v/>
      </c>
      <c r="T40" s="23">
        <f>IF(OR(Q40="",Q28=""),"",Q40/Q28-1)</f>
        <v/>
      </c>
      <c r="U40" s="23">
        <f>IF(OR(O40="",O39=""),"",O40/O39-1)</f>
        <v/>
      </c>
      <c r="V40" s="23">
        <f>IF(OR(P40="",P39=""),"",P40/P39-1)</f>
        <v/>
      </c>
      <c r="W40" s="23">
        <f>IF(OR(Q40="",Q39=""),"",Q40/Q39-1)</f>
        <v/>
      </c>
      <c r="X40" s="23">
        <f>IF(Q40="","",O40/Q40)</f>
        <v/>
      </c>
      <c r="Y40" s="23">
        <f>IF(Q40="","",P40/Q40)</f>
        <v/>
      </c>
      <c r="Z40" s="24">
        <f>IF(SUMIFS('Monthly NSE Equity Options'!$L:$L,'Monthly NSE Equity Options'!$A:$A,$A40)=0,"",SUMIFS('Monthly NSE Equity Options'!$L:$L,'Monthly NSE Equity Options'!$A:$A,$A40))</f>
        <v/>
      </c>
      <c r="AA40" s="9">
        <f>IF(SUMIFS('Monthly BSE Equity Options'!$L:$L,'Monthly BSE Equity Options'!$A:$A,$A40)=0,"",SUMIFS('Monthly BSE Equity Options'!$L:$L,'Monthly BSE Equity Options'!$A:$A,$A40))</f>
        <v/>
      </c>
      <c r="AB40" s="9">
        <f>IF(OR(Z40="",AA40=""),"",Z40+AA40)</f>
        <v/>
      </c>
      <c r="AC40" s="26">
        <f>IF(OR(Z40="",Z28=""),"",Z40/Z28-1)</f>
        <v/>
      </c>
      <c r="AD40" s="26">
        <f>IF(OR(AA40="",AA28=""),"",AA40/AA28-1)</f>
        <v/>
      </c>
      <c r="AE40" s="26">
        <f>IF(OR(AB40="",AB28=""),"",AB40/AB28-1)</f>
        <v/>
      </c>
      <c r="AF40" s="26">
        <f>IF(OR(Z40="",Z39=""),"",Z40/Z39-1)</f>
        <v/>
      </c>
      <c r="AG40" s="26">
        <f>IF(OR(AA40="",AA39=""),"",AA40/AA39-1)</f>
        <v/>
      </c>
      <c r="AH40" s="26">
        <f>IF(OR(AB40="",AB39=""),"",AB40/AB39-1)</f>
        <v/>
      </c>
      <c r="AI40" s="26">
        <f>IF(AB40="","",Z40/AB40)</f>
        <v/>
      </c>
      <c r="AJ40" s="26">
        <f>IF(AB40="","",AA40/AB40)</f>
        <v/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18">
        <f>IF(SUMIFS('Monthly NSE Equity Options'!$J:$J,'Monthly NSE Equity Options'!$A:$A,$A41)=0,"",SUMIFS('Monthly NSE Equity Options'!$J:$J,'Monthly NSE Equity Options'!$A:$A,$A41))</f>
        <v/>
      </c>
      <c r="E41" s="7">
        <f>IF(SUMIFS('Monthly BSE Equity Options'!$J:$J,'Monthly BSE Equity Options'!$A:$A,$A41)=0,"",SUMIFS('Monthly BSE Equity Options'!$J:$J,'Monthly BSE Equity Options'!$A:$A,$A41))</f>
        <v/>
      </c>
      <c r="F41" s="7">
        <f>IF(OR(D41="",E41=""),"",D41+E41)</f>
        <v/>
      </c>
      <c r="G41" s="20">
        <f>IF(OR(D41="",D29=""),"",D41/D29-1)</f>
        <v/>
      </c>
      <c r="H41" s="20">
        <f>IF(OR(E41="",E29=""),"",E41/E29-1)</f>
        <v/>
      </c>
      <c r="I41" s="20">
        <f>IF(OR(F41="",F29=""),"",F41/F29-1)</f>
        <v/>
      </c>
      <c r="J41" s="20">
        <f>IF(OR(D41="",D40=""),"",D41/D40-1)</f>
        <v/>
      </c>
      <c r="K41" s="20">
        <f>IF(OR(E41="",E40=""),"",E41/E40-1)</f>
        <v/>
      </c>
      <c r="L41" s="20">
        <f>IF(OR(F41="",F40=""),"",F41/F40-1)</f>
        <v/>
      </c>
      <c r="M41" s="20">
        <f>IF(F41="","",D41/F41)</f>
        <v/>
      </c>
      <c r="N41" s="20">
        <f>IF(F41="","",E41/F41)</f>
        <v/>
      </c>
      <c r="O41" s="21">
        <f>IF(SUMIFS('Monthly NSE Equity Options'!$K:$K,'Monthly NSE Equity Options'!$A:$A,$A41)=0,"",SUMIFS('Monthly NSE Equity Options'!$K:$K,'Monthly NSE Equity Options'!$A:$A,$A41))</f>
        <v/>
      </c>
      <c r="P41" s="8">
        <f>IF(SUMIFS('Monthly BSE Equity Options'!$K:$K,'Monthly BSE Equity Options'!$A:$A,$A41)=0,"",SUMIFS('Monthly BSE Equity Options'!$K:$K,'Monthly BSE Equity Options'!$A:$A,$A41))</f>
        <v/>
      </c>
      <c r="Q41" s="8">
        <f>IF(OR(O41="",P41=""),"",O41+P41)</f>
        <v/>
      </c>
      <c r="R41" s="23">
        <f>IF(OR(O41="",O29=""),"",O41/O29-1)</f>
        <v/>
      </c>
      <c r="S41" s="23">
        <f>IF(OR(P41="",P29=""),"",P41/P29-1)</f>
        <v/>
      </c>
      <c r="T41" s="23">
        <f>IF(OR(Q41="",Q29=""),"",Q41/Q29-1)</f>
        <v/>
      </c>
      <c r="U41" s="23">
        <f>IF(OR(O41="",O40=""),"",O41/O40-1)</f>
        <v/>
      </c>
      <c r="V41" s="23">
        <f>IF(OR(P41="",P40=""),"",P41/P40-1)</f>
        <v/>
      </c>
      <c r="W41" s="23">
        <f>IF(OR(Q41="",Q40=""),"",Q41/Q40-1)</f>
        <v/>
      </c>
      <c r="X41" s="23">
        <f>IF(Q41="","",O41/Q41)</f>
        <v/>
      </c>
      <c r="Y41" s="23">
        <f>IF(Q41="","",P41/Q41)</f>
        <v/>
      </c>
      <c r="Z41" s="24">
        <f>IF(SUMIFS('Monthly NSE Equity Options'!$L:$L,'Monthly NSE Equity Options'!$A:$A,$A41)=0,"",SUMIFS('Monthly NSE Equity Options'!$L:$L,'Monthly NSE Equity Options'!$A:$A,$A41))</f>
        <v/>
      </c>
      <c r="AA41" s="9">
        <f>IF(SUMIFS('Monthly BSE Equity Options'!$L:$L,'Monthly BSE Equity Options'!$A:$A,$A41)=0,"",SUMIFS('Monthly BSE Equity Options'!$L:$L,'Monthly BSE Equity Options'!$A:$A,$A41))</f>
        <v/>
      </c>
      <c r="AB41" s="9">
        <f>IF(OR(Z41="",AA41=""),"",Z41+AA41)</f>
        <v/>
      </c>
      <c r="AC41" s="26">
        <f>IF(OR(Z41="",Z29=""),"",Z41/Z29-1)</f>
        <v/>
      </c>
      <c r="AD41" s="26">
        <f>IF(OR(AA41="",AA29=""),"",AA41/AA29-1)</f>
        <v/>
      </c>
      <c r="AE41" s="26">
        <f>IF(OR(AB41="",AB29=""),"",AB41/AB29-1)</f>
        <v/>
      </c>
      <c r="AF41" s="26">
        <f>IF(OR(Z41="",Z40=""),"",Z41/Z40-1)</f>
        <v/>
      </c>
      <c r="AG41" s="26">
        <f>IF(OR(AA41="",AA40=""),"",AA41/AA40-1)</f>
        <v/>
      </c>
      <c r="AH41" s="26">
        <f>IF(OR(AB41="",AB40=""),"",AB41/AB40-1)</f>
        <v/>
      </c>
      <c r="AI41" s="26">
        <f>IF(AB41="","",Z41/AB41)</f>
        <v/>
      </c>
      <c r="AJ41" s="26">
        <f>IF(AB41="","",AA41/AB41)</f>
        <v/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18">
        <f>IF(SUMIFS('Monthly NSE Equity Options'!$J:$J,'Monthly NSE Equity Options'!$A:$A,$A42)=0,"",SUMIFS('Monthly NSE Equity Options'!$J:$J,'Monthly NSE Equity Options'!$A:$A,$A42))</f>
        <v/>
      </c>
      <c r="E42" s="7">
        <f>IF(SUMIFS('Monthly BSE Equity Options'!$J:$J,'Monthly BSE Equity Options'!$A:$A,$A42)=0,"",SUMIFS('Monthly BSE Equity Options'!$J:$J,'Monthly BSE Equity Options'!$A:$A,$A42))</f>
        <v/>
      </c>
      <c r="F42" s="7">
        <f>IF(OR(D42="",E42=""),"",D42+E42)</f>
        <v/>
      </c>
      <c r="G42" s="20">
        <f>IF(OR(D42="",D30=""),"",D42/D30-1)</f>
        <v/>
      </c>
      <c r="H42" s="20">
        <f>IF(OR(E42="",E30=""),"",E42/E30-1)</f>
        <v/>
      </c>
      <c r="I42" s="20">
        <f>IF(OR(F42="",F30=""),"",F42/F30-1)</f>
        <v/>
      </c>
      <c r="J42" s="20">
        <f>IF(OR(D42="",D41=""),"",D42/D41-1)</f>
        <v/>
      </c>
      <c r="K42" s="20">
        <f>IF(OR(E42="",E41=""),"",E42/E41-1)</f>
        <v/>
      </c>
      <c r="L42" s="20">
        <f>IF(OR(F42="",F41=""),"",F42/F41-1)</f>
        <v/>
      </c>
      <c r="M42" s="20">
        <f>IF(F42="","",D42/F42)</f>
        <v/>
      </c>
      <c r="N42" s="20">
        <f>IF(F42="","",E42/F42)</f>
        <v/>
      </c>
      <c r="O42" s="21">
        <f>IF(SUMIFS('Monthly NSE Equity Options'!$K:$K,'Monthly NSE Equity Options'!$A:$A,$A42)=0,"",SUMIFS('Monthly NSE Equity Options'!$K:$K,'Monthly NSE Equity Options'!$A:$A,$A42))</f>
        <v/>
      </c>
      <c r="P42" s="8">
        <f>IF(SUMIFS('Monthly BSE Equity Options'!$K:$K,'Monthly BSE Equity Options'!$A:$A,$A42)=0,"",SUMIFS('Monthly BSE Equity Options'!$K:$K,'Monthly BSE Equity Options'!$A:$A,$A42))</f>
        <v/>
      </c>
      <c r="Q42" s="8">
        <f>IF(OR(O42="",P42=""),"",O42+P42)</f>
        <v/>
      </c>
      <c r="R42" s="23">
        <f>IF(OR(O42="",O30=""),"",O42/O30-1)</f>
        <v/>
      </c>
      <c r="S42" s="23">
        <f>IF(OR(P42="",P30=""),"",P42/P30-1)</f>
        <v/>
      </c>
      <c r="T42" s="23">
        <f>IF(OR(Q42="",Q30=""),"",Q42/Q30-1)</f>
        <v/>
      </c>
      <c r="U42" s="23">
        <f>IF(OR(O42="",O41=""),"",O42/O41-1)</f>
        <v/>
      </c>
      <c r="V42" s="23">
        <f>IF(OR(P42="",P41=""),"",P42/P41-1)</f>
        <v/>
      </c>
      <c r="W42" s="23">
        <f>IF(OR(Q42="",Q41=""),"",Q42/Q41-1)</f>
        <v/>
      </c>
      <c r="X42" s="23">
        <f>IF(Q42="","",O42/Q42)</f>
        <v/>
      </c>
      <c r="Y42" s="23">
        <f>IF(Q42="","",P42/Q42)</f>
        <v/>
      </c>
      <c r="Z42" s="24">
        <f>IF(SUMIFS('Monthly NSE Equity Options'!$L:$L,'Monthly NSE Equity Options'!$A:$A,$A42)=0,"",SUMIFS('Monthly NSE Equity Options'!$L:$L,'Monthly NSE Equity Options'!$A:$A,$A42))</f>
        <v/>
      </c>
      <c r="AA42" s="9">
        <f>IF(SUMIFS('Monthly BSE Equity Options'!$L:$L,'Monthly BSE Equity Options'!$A:$A,$A42)=0,"",SUMIFS('Monthly BSE Equity Options'!$L:$L,'Monthly BSE Equity Options'!$A:$A,$A42))</f>
        <v/>
      </c>
      <c r="AB42" s="9">
        <f>IF(OR(Z42="",AA42=""),"",Z42+AA42)</f>
        <v/>
      </c>
      <c r="AC42" s="26">
        <f>IF(OR(Z42="",Z30=""),"",Z42/Z30-1)</f>
        <v/>
      </c>
      <c r="AD42" s="26">
        <f>IF(OR(AA42="",AA30=""),"",AA42/AA30-1)</f>
        <v/>
      </c>
      <c r="AE42" s="26">
        <f>IF(OR(AB42="",AB30=""),"",AB42/AB30-1)</f>
        <v/>
      </c>
      <c r="AF42" s="26">
        <f>IF(OR(Z42="",Z41=""),"",Z42/Z41-1)</f>
        <v/>
      </c>
      <c r="AG42" s="26">
        <f>IF(OR(AA42="",AA41=""),"",AA42/AA41-1)</f>
        <v/>
      </c>
      <c r="AH42" s="26">
        <f>IF(OR(AB42="",AB41=""),"",AB42/AB41-1)</f>
        <v/>
      </c>
      <c r="AI42" s="26">
        <f>IF(AB42="","",Z42/AB42)</f>
        <v/>
      </c>
      <c r="AJ42" s="26">
        <f>IF(AB42="","",AA42/AB42)</f>
        <v/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18">
        <f>IF(SUMIFS('Monthly NSE Equity Options'!$J:$J,'Monthly NSE Equity Options'!$A:$A,$A43)=0,"",SUMIFS('Monthly NSE Equity Options'!$J:$J,'Monthly NSE Equity Options'!$A:$A,$A43))</f>
        <v/>
      </c>
      <c r="E43" s="7">
        <f>IF(SUMIFS('Monthly BSE Equity Options'!$J:$J,'Monthly BSE Equity Options'!$A:$A,$A43)=0,"",SUMIFS('Monthly BSE Equity Options'!$J:$J,'Monthly BSE Equity Options'!$A:$A,$A43))</f>
        <v/>
      </c>
      <c r="F43" s="7">
        <f>IF(OR(D43="",E43=""),"",D43+E43)</f>
        <v/>
      </c>
      <c r="G43" s="20">
        <f>IF(OR(D43="",D31=""),"",D43/D31-1)</f>
        <v/>
      </c>
      <c r="H43" s="20">
        <f>IF(OR(E43="",E31=""),"",E43/E31-1)</f>
        <v/>
      </c>
      <c r="I43" s="20">
        <f>IF(OR(F43="",F31=""),"",F43/F31-1)</f>
        <v/>
      </c>
      <c r="J43" s="20">
        <f>IF(OR(D43="",D42=""),"",D43/D42-1)</f>
        <v/>
      </c>
      <c r="K43" s="20">
        <f>IF(OR(E43="",E42=""),"",E43/E42-1)</f>
        <v/>
      </c>
      <c r="L43" s="20">
        <f>IF(OR(F43="",F42=""),"",F43/F42-1)</f>
        <v/>
      </c>
      <c r="M43" s="20">
        <f>IF(F43="","",D43/F43)</f>
        <v/>
      </c>
      <c r="N43" s="20">
        <f>IF(F43="","",E43/F43)</f>
        <v/>
      </c>
      <c r="O43" s="21">
        <f>IF(SUMIFS('Monthly NSE Equity Options'!$K:$K,'Monthly NSE Equity Options'!$A:$A,$A43)=0,"",SUMIFS('Monthly NSE Equity Options'!$K:$K,'Monthly NSE Equity Options'!$A:$A,$A43))</f>
        <v/>
      </c>
      <c r="P43" s="8">
        <f>IF(SUMIFS('Monthly BSE Equity Options'!$K:$K,'Monthly BSE Equity Options'!$A:$A,$A43)=0,"",SUMIFS('Monthly BSE Equity Options'!$K:$K,'Monthly BSE Equity Options'!$A:$A,$A43))</f>
        <v/>
      </c>
      <c r="Q43" s="8">
        <f>IF(OR(O43="",P43=""),"",O43+P43)</f>
        <v/>
      </c>
      <c r="R43" s="23">
        <f>IF(OR(O43="",O31=""),"",O43/O31-1)</f>
        <v/>
      </c>
      <c r="S43" s="23">
        <f>IF(OR(P43="",P31=""),"",P43/P31-1)</f>
        <v/>
      </c>
      <c r="T43" s="23">
        <f>IF(OR(Q43="",Q31=""),"",Q43/Q31-1)</f>
        <v/>
      </c>
      <c r="U43" s="23">
        <f>IF(OR(O43="",O42=""),"",O43/O42-1)</f>
        <v/>
      </c>
      <c r="V43" s="23">
        <f>IF(OR(P43="",P42=""),"",P43/P42-1)</f>
        <v/>
      </c>
      <c r="W43" s="23">
        <f>IF(OR(Q43="",Q42=""),"",Q43/Q42-1)</f>
        <v/>
      </c>
      <c r="X43" s="23">
        <f>IF(Q43="","",O43/Q43)</f>
        <v/>
      </c>
      <c r="Y43" s="23">
        <f>IF(Q43="","",P43/Q43)</f>
        <v/>
      </c>
      <c r="Z43" s="24">
        <f>IF(SUMIFS('Monthly NSE Equity Options'!$L:$L,'Monthly NSE Equity Options'!$A:$A,$A43)=0,"",SUMIFS('Monthly NSE Equity Options'!$L:$L,'Monthly NSE Equity Options'!$A:$A,$A43))</f>
        <v/>
      </c>
      <c r="AA43" s="9">
        <f>IF(SUMIFS('Monthly BSE Equity Options'!$L:$L,'Monthly BSE Equity Options'!$A:$A,$A43)=0,"",SUMIFS('Monthly BSE Equity Options'!$L:$L,'Monthly BSE Equity Options'!$A:$A,$A43))</f>
        <v/>
      </c>
      <c r="AB43" s="9">
        <f>IF(OR(Z43="",AA43=""),"",Z43+AA43)</f>
        <v/>
      </c>
      <c r="AC43" s="26">
        <f>IF(OR(Z43="",Z31=""),"",Z43/Z31-1)</f>
        <v/>
      </c>
      <c r="AD43" s="26">
        <f>IF(OR(AA43="",AA31=""),"",AA43/AA31-1)</f>
        <v/>
      </c>
      <c r="AE43" s="26">
        <f>IF(OR(AB43="",AB31=""),"",AB43/AB31-1)</f>
        <v/>
      </c>
      <c r="AF43" s="26">
        <f>IF(OR(Z43="",Z42=""),"",Z43/Z42-1)</f>
        <v/>
      </c>
      <c r="AG43" s="26">
        <f>IF(OR(AA43="",AA42=""),"",AA43/AA42-1)</f>
        <v/>
      </c>
      <c r="AH43" s="26">
        <f>IF(OR(AB43="",AB42=""),"",AB43/AB42-1)</f>
        <v/>
      </c>
      <c r="AI43" s="26">
        <f>IF(AB43="","",Z43/AB43)</f>
        <v/>
      </c>
      <c r="AJ43" s="26">
        <f>IF(AB43="","",AA43/AB43)</f>
        <v/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18">
        <f>IF(SUMIFS('Monthly NSE Equity Options'!$J:$J,'Monthly NSE Equity Options'!$A:$A,$A44)=0,"",SUMIFS('Monthly NSE Equity Options'!$J:$J,'Monthly NSE Equity Options'!$A:$A,$A44))</f>
        <v/>
      </c>
      <c r="E44" s="7">
        <f>IF(SUMIFS('Monthly BSE Equity Options'!$J:$J,'Monthly BSE Equity Options'!$A:$A,$A44)=0,"",SUMIFS('Monthly BSE Equity Options'!$J:$J,'Monthly BSE Equity Options'!$A:$A,$A44))</f>
        <v/>
      </c>
      <c r="F44" s="7">
        <f>IF(OR(D44="",E44=""),"",D44+E44)</f>
        <v/>
      </c>
      <c r="G44" s="20">
        <f>IF(OR(D44="",D32=""),"",D44/D32-1)</f>
        <v/>
      </c>
      <c r="H44" s="20">
        <f>IF(OR(E44="",E32=""),"",E44/E32-1)</f>
        <v/>
      </c>
      <c r="I44" s="20">
        <f>IF(OR(F44="",F32=""),"",F44/F32-1)</f>
        <v/>
      </c>
      <c r="J44" s="20">
        <f>IF(OR(D44="",D43=""),"",D44/D43-1)</f>
        <v/>
      </c>
      <c r="K44" s="20">
        <f>IF(OR(E44="",E43=""),"",E44/E43-1)</f>
        <v/>
      </c>
      <c r="L44" s="20">
        <f>IF(OR(F44="",F43=""),"",F44/F43-1)</f>
        <v/>
      </c>
      <c r="M44" s="20">
        <f>IF(F44="","",D44/F44)</f>
        <v/>
      </c>
      <c r="N44" s="20">
        <f>IF(F44="","",E44/F44)</f>
        <v/>
      </c>
      <c r="O44" s="21">
        <f>IF(SUMIFS('Monthly NSE Equity Options'!$K:$K,'Monthly NSE Equity Options'!$A:$A,$A44)=0,"",SUMIFS('Monthly NSE Equity Options'!$K:$K,'Monthly NSE Equity Options'!$A:$A,$A44))</f>
        <v/>
      </c>
      <c r="P44" s="8">
        <f>IF(SUMIFS('Monthly BSE Equity Options'!$K:$K,'Monthly BSE Equity Options'!$A:$A,$A44)=0,"",SUMIFS('Monthly BSE Equity Options'!$K:$K,'Monthly BSE Equity Options'!$A:$A,$A44))</f>
        <v/>
      </c>
      <c r="Q44" s="8">
        <f>IF(OR(O44="",P44=""),"",O44+P44)</f>
        <v/>
      </c>
      <c r="R44" s="23">
        <f>IF(OR(O44="",O32=""),"",O44/O32-1)</f>
        <v/>
      </c>
      <c r="S44" s="23">
        <f>IF(OR(P44="",P32=""),"",P44/P32-1)</f>
        <v/>
      </c>
      <c r="T44" s="23">
        <f>IF(OR(Q44="",Q32=""),"",Q44/Q32-1)</f>
        <v/>
      </c>
      <c r="U44" s="23">
        <f>IF(OR(O44="",O43=""),"",O44/O43-1)</f>
        <v/>
      </c>
      <c r="V44" s="23">
        <f>IF(OR(P44="",P43=""),"",P44/P43-1)</f>
        <v/>
      </c>
      <c r="W44" s="23">
        <f>IF(OR(Q44="",Q43=""),"",Q44/Q43-1)</f>
        <v/>
      </c>
      <c r="X44" s="23">
        <f>IF(Q44="","",O44/Q44)</f>
        <v/>
      </c>
      <c r="Y44" s="23">
        <f>IF(Q44="","",P44/Q44)</f>
        <v/>
      </c>
      <c r="Z44" s="24">
        <f>IF(SUMIFS('Monthly NSE Equity Options'!$L:$L,'Monthly NSE Equity Options'!$A:$A,$A44)=0,"",SUMIFS('Monthly NSE Equity Options'!$L:$L,'Monthly NSE Equity Options'!$A:$A,$A44))</f>
        <v/>
      </c>
      <c r="AA44" s="9">
        <f>IF(SUMIFS('Monthly BSE Equity Options'!$L:$L,'Monthly BSE Equity Options'!$A:$A,$A44)=0,"",SUMIFS('Monthly BSE Equity Options'!$L:$L,'Monthly BSE Equity Options'!$A:$A,$A44))</f>
        <v/>
      </c>
      <c r="AB44" s="9">
        <f>IF(OR(Z44="",AA44=""),"",Z44+AA44)</f>
        <v/>
      </c>
      <c r="AC44" s="26">
        <f>IF(OR(Z44="",Z32=""),"",Z44/Z32-1)</f>
        <v/>
      </c>
      <c r="AD44" s="26">
        <f>IF(OR(AA44="",AA32=""),"",AA44/AA32-1)</f>
        <v/>
      </c>
      <c r="AE44" s="26">
        <f>IF(OR(AB44="",AB32=""),"",AB44/AB32-1)</f>
        <v/>
      </c>
      <c r="AF44" s="26">
        <f>IF(OR(Z44="",Z43=""),"",Z44/Z43-1)</f>
        <v/>
      </c>
      <c r="AG44" s="26">
        <f>IF(OR(AA44="",AA43=""),"",AA44/AA43-1)</f>
        <v/>
      </c>
      <c r="AH44" s="26">
        <f>IF(OR(AB44="",AB43=""),"",AB44/AB43-1)</f>
        <v/>
      </c>
      <c r="AI44" s="26">
        <f>IF(AB44="","",Z44/AB44)</f>
        <v/>
      </c>
      <c r="AJ44" s="26">
        <f>IF(AB44="","",AA44/AB44)</f>
        <v/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18">
        <f>IF(SUMIFS('Monthly NSE Equity Options'!$J:$J,'Monthly NSE Equity Options'!$A:$A,$A45)=0,"",SUMIFS('Monthly NSE Equity Options'!$J:$J,'Monthly NSE Equity Options'!$A:$A,$A45))</f>
        <v/>
      </c>
      <c r="E45" s="7">
        <f>IF(SUMIFS('Monthly BSE Equity Options'!$J:$J,'Monthly BSE Equity Options'!$A:$A,$A45)=0,"",SUMIFS('Monthly BSE Equity Options'!$J:$J,'Monthly BSE Equity Options'!$A:$A,$A45))</f>
        <v/>
      </c>
      <c r="F45" s="7">
        <f>IF(OR(D45="",E45=""),"",D45+E45)</f>
        <v/>
      </c>
      <c r="G45" s="20">
        <f>IF(OR(D45="",D33=""),"",D45/D33-1)</f>
        <v/>
      </c>
      <c r="H45" s="20">
        <f>IF(OR(E45="",E33=""),"",E45/E33-1)</f>
        <v/>
      </c>
      <c r="I45" s="20">
        <f>IF(OR(F45="",F33=""),"",F45/F33-1)</f>
        <v/>
      </c>
      <c r="J45" s="20">
        <f>IF(OR(D45="",D44=""),"",D45/D44-1)</f>
        <v/>
      </c>
      <c r="K45" s="20">
        <f>IF(OR(E45="",E44=""),"",E45/E44-1)</f>
        <v/>
      </c>
      <c r="L45" s="20">
        <f>IF(OR(F45="",F44=""),"",F45/F44-1)</f>
        <v/>
      </c>
      <c r="M45" s="20">
        <f>IF(F45="","",D45/F45)</f>
        <v/>
      </c>
      <c r="N45" s="20">
        <f>IF(F45="","",E45/F45)</f>
        <v/>
      </c>
      <c r="O45" s="21">
        <f>IF(SUMIFS('Monthly NSE Equity Options'!$K:$K,'Monthly NSE Equity Options'!$A:$A,$A45)=0,"",SUMIFS('Monthly NSE Equity Options'!$K:$K,'Monthly NSE Equity Options'!$A:$A,$A45))</f>
        <v/>
      </c>
      <c r="P45" s="8">
        <f>IF(SUMIFS('Monthly BSE Equity Options'!$K:$K,'Monthly BSE Equity Options'!$A:$A,$A45)=0,"",SUMIFS('Monthly BSE Equity Options'!$K:$K,'Monthly BSE Equity Options'!$A:$A,$A45))</f>
        <v/>
      </c>
      <c r="Q45" s="8">
        <f>IF(OR(O45="",P45=""),"",O45+P45)</f>
        <v/>
      </c>
      <c r="R45" s="23">
        <f>IF(OR(O45="",O33=""),"",O45/O33-1)</f>
        <v/>
      </c>
      <c r="S45" s="23">
        <f>IF(OR(P45="",P33=""),"",P45/P33-1)</f>
        <v/>
      </c>
      <c r="T45" s="23">
        <f>IF(OR(Q45="",Q33=""),"",Q45/Q33-1)</f>
        <v/>
      </c>
      <c r="U45" s="23">
        <f>IF(OR(O45="",O44=""),"",O45/O44-1)</f>
        <v/>
      </c>
      <c r="V45" s="23">
        <f>IF(OR(P45="",P44=""),"",P45/P44-1)</f>
        <v/>
      </c>
      <c r="W45" s="23">
        <f>IF(OR(Q45="",Q44=""),"",Q45/Q44-1)</f>
        <v/>
      </c>
      <c r="X45" s="23">
        <f>IF(Q45="","",O45/Q45)</f>
        <v/>
      </c>
      <c r="Y45" s="23">
        <f>IF(Q45="","",P45/Q45)</f>
        <v/>
      </c>
      <c r="Z45" s="24">
        <f>IF(SUMIFS('Monthly NSE Equity Options'!$L:$L,'Monthly NSE Equity Options'!$A:$A,$A45)=0,"",SUMIFS('Monthly NSE Equity Options'!$L:$L,'Monthly NSE Equity Options'!$A:$A,$A45))</f>
        <v/>
      </c>
      <c r="AA45" s="9">
        <f>IF(SUMIFS('Monthly BSE Equity Options'!$L:$L,'Monthly BSE Equity Options'!$A:$A,$A45)=0,"",SUMIFS('Monthly BSE Equity Options'!$L:$L,'Monthly BSE Equity Options'!$A:$A,$A45))</f>
        <v/>
      </c>
      <c r="AB45" s="9">
        <f>IF(OR(Z45="",AA45=""),"",Z45+AA45)</f>
        <v/>
      </c>
      <c r="AC45" s="26">
        <f>IF(OR(Z45="",Z33=""),"",Z45/Z33-1)</f>
        <v/>
      </c>
      <c r="AD45" s="26">
        <f>IF(OR(AA45="",AA33=""),"",AA45/AA33-1)</f>
        <v/>
      </c>
      <c r="AE45" s="26">
        <f>IF(OR(AB45="",AB33=""),"",AB45/AB33-1)</f>
        <v/>
      </c>
      <c r="AF45" s="26">
        <f>IF(OR(Z45="",Z44=""),"",Z45/Z44-1)</f>
        <v/>
      </c>
      <c r="AG45" s="26">
        <f>IF(OR(AA45="",AA44=""),"",AA45/AA44-1)</f>
        <v/>
      </c>
      <c r="AH45" s="26">
        <f>IF(OR(AB45="",AB44=""),"",AB45/AB44-1)</f>
        <v/>
      </c>
      <c r="AI45" s="26">
        <f>IF(AB45="","",Z45/AB45)</f>
        <v/>
      </c>
      <c r="AJ45" s="26">
        <f>IF(AB45="","",AA45/AB45)</f>
        <v/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18">
        <f>IF(SUMIFS('Monthly NSE Equity Options'!$J:$J,'Monthly NSE Equity Options'!$A:$A,$A46)=0,"",SUMIFS('Monthly NSE Equity Options'!$J:$J,'Monthly NSE Equity Options'!$A:$A,$A46))</f>
        <v/>
      </c>
      <c r="E46" s="7">
        <f>IF(SUMIFS('Monthly BSE Equity Options'!$J:$J,'Monthly BSE Equity Options'!$A:$A,$A46)=0,"",SUMIFS('Monthly BSE Equity Options'!$J:$J,'Monthly BSE Equity Options'!$A:$A,$A46))</f>
        <v/>
      </c>
      <c r="F46" s="7">
        <f>IF(OR(D46="",E46=""),"",D46+E46)</f>
        <v/>
      </c>
      <c r="G46" s="20">
        <f>IF(OR(D46="",D34=""),"",D46/D34-1)</f>
        <v/>
      </c>
      <c r="H46" s="20">
        <f>IF(OR(E46="",E34=""),"",E46/E34-1)</f>
        <v/>
      </c>
      <c r="I46" s="20">
        <f>IF(OR(F46="",F34=""),"",F46/F34-1)</f>
        <v/>
      </c>
      <c r="J46" s="20">
        <f>IF(OR(D46="",D45=""),"",D46/D45-1)</f>
        <v/>
      </c>
      <c r="K46" s="20">
        <f>IF(OR(E46="",E45=""),"",E46/E45-1)</f>
        <v/>
      </c>
      <c r="L46" s="20">
        <f>IF(OR(F46="",F45=""),"",F46/F45-1)</f>
        <v/>
      </c>
      <c r="M46" s="20">
        <f>IF(F46="","",D46/F46)</f>
        <v/>
      </c>
      <c r="N46" s="20">
        <f>IF(F46="","",E46/F46)</f>
        <v/>
      </c>
      <c r="O46" s="21">
        <f>IF(SUMIFS('Monthly NSE Equity Options'!$K:$K,'Monthly NSE Equity Options'!$A:$A,$A46)=0,"",SUMIFS('Monthly NSE Equity Options'!$K:$K,'Monthly NSE Equity Options'!$A:$A,$A46))</f>
        <v/>
      </c>
      <c r="P46" s="8">
        <f>IF(SUMIFS('Monthly BSE Equity Options'!$K:$K,'Monthly BSE Equity Options'!$A:$A,$A46)=0,"",SUMIFS('Monthly BSE Equity Options'!$K:$K,'Monthly BSE Equity Options'!$A:$A,$A46))</f>
        <v/>
      </c>
      <c r="Q46" s="8">
        <f>IF(OR(O46="",P46=""),"",O46+P46)</f>
        <v/>
      </c>
      <c r="R46" s="23">
        <f>IF(OR(O46="",O34=""),"",O46/O34-1)</f>
        <v/>
      </c>
      <c r="S46" s="23">
        <f>IF(OR(P46="",P34=""),"",P46/P34-1)</f>
        <v/>
      </c>
      <c r="T46" s="23">
        <f>IF(OR(Q46="",Q34=""),"",Q46/Q34-1)</f>
        <v/>
      </c>
      <c r="U46" s="23">
        <f>IF(OR(O46="",O45=""),"",O46/O45-1)</f>
        <v/>
      </c>
      <c r="V46" s="23">
        <f>IF(OR(P46="",P45=""),"",P46/P45-1)</f>
        <v/>
      </c>
      <c r="W46" s="23">
        <f>IF(OR(Q46="",Q45=""),"",Q46/Q45-1)</f>
        <v/>
      </c>
      <c r="X46" s="23">
        <f>IF(Q46="","",O46/Q46)</f>
        <v/>
      </c>
      <c r="Y46" s="23">
        <f>IF(Q46="","",P46/Q46)</f>
        <v/>
      </c>
      <c r="Z46" s="24">
        <f>IF(SUMIFS('Monthly NSE Equity Options'!$L:$L,'Monthly NSE Equity Options'!$A:$A,$A46)=0,"",SUMIFS('Monthly NSE Equity Options'!$L:$L,'Monthly NSE Equity Options'!$A:$A,$A46))</f>
        <v/>
      </c>
      <c r="AA46" s="9">
        <f>IF(SUMIFS('Monthly BSE Equity Options'!$L:$L,'Monthly BSE Equity Options'!$A:$A,$A46)=0,"",SUMIFS('Monthly BSE Equity Options'!$L:$L,'Monthly BSE Equity Options'!$A:$A,$A46))</f>
        <v/>
      </c>
      <c r="AB46" s="9">
        <f>IF(OR(Z46="",AA46=""),"",Z46+AA46)</f>
        <v/>
      </c>
      <c r="AC46" s="26">
        <f>IF(OR(Z46="",Z34=""),"",Z46/Z34-1)</f>
        <v/>
      </c>
      <c r="AD46" s="26">
        <f>IF(OR(AA46="",AA34=""),"",AA46/AA34-1)</f>
        <v/>
      </c>
      <c r="AE46" s="26">
        <f>IF(OR(AB46="",AB34=""),"",AB46/AB34-1)</f>
        <v/>
      </c>
      <c r="AF46" s="26">
        <f>IF(OR(Z46="",Z45=""),"",Z46/Z45-1)</f>
        <v/>
      </c>
      <c r="AG46" s="26">
        <f>IF(OR(AA46="",AA45=""),"",AA46/AA45-1)</f>
        <v/>
      </c>
      <c r="AH46" s="26">
        <f>IF(OR(AB46="",AB45=""),"",AB46/AB45-1)</f>
        <v/>
      </c>
      <c r="AI46" s="26">
        <f>IF(AB46="","",Z46/AB46)</f>
        <v/>
      </c>
      <c r="AJ46" s="26">
        <f>IF(AB46="","",AA46/AB46)</f>
        <v/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18">
        <f>IF(SUMIFS('Monthly NSE Equity Options'!$J:$J,'Monthly NSE Equity Options'!$A:$A,$A47)=0,"",SUMIFS('Monthly NSE Equity Options'!$J:$J,'Monthly NSE Equity Options'!$A:$A,$A47))</f>
        <v/>
      </c>
      <c r="E47" s="7">
        <f>IF(SUMIFS('Monthly BSE Equity Options'!$J:$J,'Monthly BSE Equity Options'!$A:$A,$A47)=0,"",SUMIFS('Monthly BSE Equity Options'!$J:$J,'Monthly BSE Equity Options'!$A:$A,$A47))</f>
        <v/>
      </c>
      <c r="F47" s="7">
        <f>IF(OR(D47="",E47=""),"",D47+E47)</f>
        <v/>
      </c>
      <c r="G47" s="20">
        <f>IF(OR(D47="",D35=""),"",D47/D35-1)</f>
        <v/>
      </c>
      <c r="H47" s="20">
        <f>IF(OR(E47="",E35=""),"",E47/E35-1)</f>
        <v/>
      </c>
      <c r="I47" s="20">
        <f>IF(OR(F47="",F35=""),"",F47/F35-1)</f>
        <v/>
      </c>
      <c r="J47" s="20">
        <f>IF(OR(D47="",D46=""),"",D47/D46-1)</f>
        <v/>
      </c>
      <c r="K47" s="20">
        <f>IF(OR(E47="",E46=""),"",E47/E46-1)</f>
        <v/>
      </c>
      <c r="L47" s="20">
        <f>IF(OR(F47="",F46=""),"",F47/F46-1)</f>
        <v/>
      </c>
      <c r="M47" s="20">
        <f>IF(F47="","",D47/F47)</f>
        <v/>
      </c>
      <c r="N47" s="20">
        <f>IF(F47="","",E47/F47)</f>
        <v/>
      </c>
      <c r="O47" s="21">
        <f>IF(SUMIFS('Monthly NSE Equity Options'!$K:$K,'Monthly NSE Equity Options'!$A:$A,$A47)=0,"",SUMIFS('Monthly NSE Equity Options'!$K:$K,'Monthly NSE Equity Options'!$A:$A,$A47))</f>
        <v/>
      </c>
      <c r="P47" s="8">
        <f>IF(SUMIFS('Monthly BSE Equity Options'!$K:$K,'Monthly BSE Equity Options'!$A:$A,$A47)=0,"",SUMIFS('Monthly BSE Equity Options'!$K:$K,'Monthly BSE Equity Options'!$A:$A,$A47))</f>
        <v/>
      </c>
      <c r="Q47" s="8">
        <f>IF(OR(O47="",P47=""),"",O47+P47)</f>
        <v/>
      </c>
      <c r="R47" s="23">
        <f>IF(OR(O47="",O35=""),"",O47/O35-1)</f>
        <v/>
      </c>
      <c r="S47" s="23">
        <f>IF(OR(P47="",P35=""),"",P47/P35-1)</f>
        <v/>
      </c>
      <c r="T47" s="23">
        <f>IF(OR(Q47="",Q35=""),"",Q47/Q35-1)</f>
        <v/>
      </c>
      <c r="U47" s="23">
        <f>IF(OR(O47="",O46=""),"",O47/O46-1)</f>
        <v/>
      </c>
      <c r="V47" s="23">
        <f>IF(OR(P47="",P46=""),"",P47/P46-1)</f>
        <v/>
      </c>
      <c r="W47" s="23">
        <f>IF(OR(Q47="",Q46=""),"",Q47/Q46-1)</f>
        <v/>
      </c>
      <c r="X47" s="23">
        <f>IF(Q47="","",O47/Q47)</f>
        <v/>
      </c>
      <c r="Y47" s="23">
        <f>IF(Q47="","",P47/Q47)</f>
        <v/>
      </c>
      <c r="Z47" s="24">
        <f>IF(SUMIFS('Monthly NSE Equity Options'!$L:$L,'Monthly NSE Equity Options'!$A:$A,$A47)=0,"",SUMIFS('Monthly NSE Equity Options'!$L:$L,'Monthly NSE Equity Options'!$A:$A,$A47))</f>
        <v/>
      </c>
      <c r="AA47" s="9">
        <f>IF(SUMIFS('Monthly BSE Equity Options'!$L:$L,'Monthly BSE Equity Options'!$A:$A,$A47)=0,"",SUMIFS('Monthly BSE Equity Options'!$L:$L,'Monthly BSE Equity Options'!$A:$A,$A47))</f>
        <v/>
      </c>
      <c r="AB47" s="9">
        <f>IF(OR(Z47="",AA47=""),"",Z47+AA47)</f>
        <v/>
      </c>
      <c r="AC47" s="26">
        <f>IF(OR(Z47="",Z35=""),"",Z47/Z35-1)</f>
        <v/>
      </c>
      <c r="AD47" s="26">
        <f>IF(OR(AA47="",AA35=""),"",AA47/AA35-1)</f>
        <v/>
      </c>
      <c r="AE47" s="26">
        <f>IF(OR(AB47="",AB35=""),"",AB47/AB35-1)</f>
        <v/>
      </c>
      <c r="AF47" s="26">
        <f>IF(OR(Z47="",Z46=""),"",Z47/Z46-1)</f>
        <v/>
      </c>
      <c r="AG47" s="26">
        <f>IF(OR(AA47="",AA46=""),"",AA47/AA46-1)</f>
        <v/>
      </c>
      <c r="AH47" s="26">
        <f>IF(OR(AB47="",AB46=""),"",AB47/AB46-1)</f>
        <v/>
      </c>
      <c r="AI47" s="26">
        <f>IF(AB47="","",Z47/AB47)</f>
        <v/>
      </c>
      <c r="AJ47" s="26">
        <f>IF(AB47="","",AA47/AB47)</f>
        <v/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18">
        <f>IF(SUMIFS('Monthly NSE Equity Options'!$J:$J,'Monthly NSE Equity Options'!$A:$A,$A48)=0,"",SUMIFS('Monthly NSE Equity Options'!$J:$J,'Monthly NSE Equity Options'!$A:$A,$A48))</f>
        <v/>
      </c>
      <c r="E48" s="7">
        <f>IF(SUMIFS('Monthly BSE Equity Options'!$J:$J,'Monthly BSE Equity Options'!$A:$A,$A48)=0,"",SUMIFS('Monthly BSE Equity Options'!$J:$J,'Monthly BSE Equity Options'!$A:$A,$A48))</f>
        <v/>
      </c>
      <c r="F48" s="7">
        <f>IF(OR(D48="",E48=""),"",D48+E48)</f>
        <v/>
      </c>
      <c r="G48" s="20">
        <f>IF(OR(D48="",D36=""),"",D48/D36-1)</f>
        <v/>
      </c>
      <c r="H48" s="20">
        <f>IF(OR(E48="",E36=""),"",E48/E36-1)</f>
        <v/>
      </c>
      <c r="I48" s="20">
        <f>IF(OR(F48="",F36=""),"",F48/F36-1)</f>
        <v/>
      </c>
      <c r="J48" s="20">
        <f>IF(OR(D48="",D47=""),"",D48/D47-1)</f>
        <v/>
      </c>
      <c r="K48" s="20">
        <f>IF(OR(E48="",E47=""),"",E48/E47-1)</f>
        <v/>
      </c>
      <c r="L48" s="20">
        <f>IF(OR(F48="",F47=""),"",F48/F47-1)</f>
        <v/>
      </c>
      <c r="M48" s="20">
        <f>IF(F48="","",D48/F48)</f>
        <v/>
      </c>
      <c r="N48" s="20">
        <f>IF(F48="","",E48/F48)</f>
        <v/>
      </c>
      <c r="O48" s="21">
        <f>IF(SUMIFS('Monthly NSE Equity Options'!$K:$K,'Monthly NSE Equity Options'!$A:$A,$A48)=0,"",SUMIFS('Monthly NSE Equity Options'!$K:$K,'Monthly NSE Equity Options'!$A:$A,$A48))</f>
        <v/>
      </c>
      <c r="P48" s="8">
        <f>IF(SUMIFS('Monthly BSE Equity Options'!$K:$K,'Monthly BSE Equity Options'!$A:$A,$A48)=0,"",SUMIFS('Monthly BSE Equity Options'!$K:$K,'Monthly BSE Equity Options'!$A:$A,$A48))</f>
        <v/>
      </c>
      <c r="Q48" s="8">
        <f>IF(OR(O48="",P48=""),"",O48+P48)</f>
        <v/>
      </c>
      <c r="R48" s="23">
        <f>IF(OR(O48="",O36=""),"",O48/O36-1)</f>
        <v/>
      </c>
      <c r="S48" s="23">
        <f>IF(OR(P48="",P36=""),"",P48/P36-1)</f>
        <v/>
      </c>
      <c r="T48" s="23">
        <f>IF(OR(Q48="",Q36=""),"",Q48/Q36-1)</f>
        <v/>
      </c>
      <c r="U48" s="23">
        <f>IF(OR(O48="",O47=""),"",O48/O47-1)</f>
        <v/>
      </c>
      <c r="V48" s="23">
        <f>IF(OR(P48="",P47=""),"",P48/P47-1)</f>
        <v/>
      </c>
      <c r="W48" s="23">
        <f>IF(OR(Q48="",Q47=""),"",Q48/Q47-1)</f>
        <v/>
      </c>
      <c r="X48" s="23">
        <f>IF(Q48="","",O48/Q48)</f>
        <v/>
      </c>
      <c r="Y48" s="23">
        <f>IF(Q48="","",P48/Q48)</f>
        <v/>
      </c>
      <c r="Z48" s="24">
        <f>IF(SUMIFS('Monthly NSE Equity Options'!$L:$L,'Monthly NSE Equity Options'!$A:$A,$A48)=0,"",SUMIFS('Monthly NSE Equity Options'!$L:$L,'Monthly NSE Equity Options'!$A:$A,$A48))</f>
        <v/>
      </c>
      <c r="AA48" s="9">
        <f>IF(SUMIFS('Monthly BSE Equity Options'!$L:$L,'Monthly BSE Equity Options'!$A:$A,$A48)=0,"",SUMIFS('Monthly BSE Equity Options'!$L:$L,'Monthly BSE Equity Options'!$A:$A,$A48))</f>
        <v/>
      </c>
      <c r="AB48" s="9">
        <f>IF(OR(Z48="",AA48=""),"",Z48+AA48)</f>
        <v/>
      </c>
      <c r="AC48" s="26">
        <f>IF(OR(Z48="",Z36=""),"",Z48/Z36-1)</f>
        <v/>
      </c>
      <c r="AD48" s="26">
        <f>IF(OR(AA48="",AA36=""),"",AA48/AA36-1)</f>
        <v/>
      </c>
      <c r="AE48" s="26">
        <f>IF(OR(AB48="",AB36=""),"",AB48/AB36-1)</f>
        <v/>
      </c>
      <c r="AF48" s="26">
        <f>IF(OR(Z48="",Z47=""),"",Z48/Z47-1)</f>
        <v/>
      </c>
      <c r="AG48" s="26">
        <f>IF(OR(AA48="",AA47=""),"",AA48/AA47-1)</f>
        <v/>
      </c>
      <c r="AH48" s="26">
        <f>IF(OR(AB48="",AB47=""),"",AB48/AB47-1)</f>
        <v/>
      </c>
      <c r="AI48" s="26">
        <f>IF(AB48="","",Z48/AB48)</f>
        <v/>
      </c>
      <c r="AJ48" s="26">
        <f>IF(AB48="","",AA48/AB48)</f>
        <v/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18">
        <f>IF(SUMIFS('Monthly NSE Equity Options'!$J:$J,'Monthly NSE Equity Options'!$A:$A,$A49)=0,"",SUMIFS('Monthly NSE Equity Options'!$J:$J,'Monthly NSE Equity Options'!$A:$A,$A49))</f>
        <v/>
      </c>
      <c r="E49" s="7">
        <f>IF(SUMIFS('Monthly BSE Equity Options'!$J:$J,'Monthly BSE Equity Options'!$A:$A,$A49)=0,"",SUMIFS('Monthly BSE Equity Options'!$J:$J,'Monthly BSE Equity Options'!$A:$A,$A49))</f>
        <v/>
      </c>
      <c r="F49" s="7">
        <f>IF(OR(D49="",E49=""),"",D49+E49)</f>
        <v/>
      </c>
      <c r="G49" s="20">
        <f>IF(OR(D49="",D37=""),"",D49/D37-1)</f>
        <v/>
      </c>
      <c r="H49" s="20">
        <f>IF(OR(E49="",E37=""),"",E49/E37-1)</f>
        <v/>
      </c>
      <c r="I49" s="20">
        <f>IF(OR(F49="",F37=""),"",F49/F37-1)</f>
        <v/>
      </c>
      <c r="J49" s="20">
        <f>IF(OR(D49="",D48=""),"",D49/D48-1)</f>
        <v/>
      </c>
      <c r="K49" s="20">
        <f>IF(OR(E49="",E48=""),"",E49/E48-1)</f>
        <v/>
      </c>
      <c r="L49" s="20">
        <f>IF(OR(F49="",F48=""),"",F49/F48-1)</f>
        <v/>
      </c>
      <c r="M49" s="20">
        <f>IF(F49="","",D49/F49)</f>
        <v/>
      </c>
      <c r="N49" s="20">
        <f>IF(F49="","",E49/F49)</f>
        <v/>
      </c>
      <c r="O49" s="21">
        <f>IF(SUMIFS('Monthly NSE Equity Options'!$K:$K,'Monthly NSE Equity Options'!$A:$A,$A49)=0,"",SUMIFS('Monthly NSE Equity Options'!$K:$K,'Monthly NSE Equity Options'!$A:$A,$A49))</f>
        <v/>
      </c>
      <c r="P49" s="8">
        <f>IF(SUMIFS('Monthly BSE Equity Options'!$K:$K,'Monthly BSE Equity Options'!$A:$A,$A49)=0,"",SUMIFS('Monthly BSE Equity Options'!$K:$K,'Monthly BSE Equity Options'!$A:$A,$A49))</f>
        <v/>
      </c>
      <c r="Q49" s="8">
        <f>IF(OR(O49="",P49=""),"",O49+P49)</f>
        <v/>
      </c>
      <c r="R49" s="23">
        <f>IF(OR(O49="",O37=""),"",O49/O37-1)</f>
        <v/>
      </c>
      <c r="S49" s="23">
        <f>IF(OR(P49="",P37=""),"",P49/P37-1)</f>
        <v/>
      </c>
      <c r="T49" s="23">
        <f>IF(OR(Q49="",Q37=""),"",Q49/Q37-1)</f>
        <v/>
      </c>
      <c r="U49" s="23">
        <f>IF(OR(O49="",O48=""),"",O49/O48-1)</f>
        <v/>
      </c>
      <c r="V49" s="23">
        <f>IF(OR(P49="",P48=""),"",P49/P48-1)</f>
        <v/>
      </c>
      <c r="W49" s="23">
        <f>IF(OR(Q49="",Q48=""),"",Q49/Q48-1)</f>
        <v/>
      </c>
      <c r="X49" s="23">
        <f>IF(Q49="","",O49/Q49)</f>
        <v/>
      </c>
      <c r="Y49" s="23">
        <f>IF(Q49="","",P49/Q49)</f>
        <v/>
      </c>
      <c r="Z49" s="24">
        <f>IF(SUMIFS('Monthly NSE Equity Options'!$L:$L,'Monthly NSE Equity Options'!$A:$A,$A49)=0,"",SUMIFS('Monthly NSE Equity Options'!$L:$L,'Monthly NSE Equity Options'!$A:$A,$A49))</f>
        <v/>
      </c>
      <c r="AA49" s="9">
        <f>IF(SUMIFS('Monthly BSE Equity Options'!$L:$L,'Monthly BSE Equity Options'!$A:$A,$A49)=0,"",SUMIFS('Monthly BSE Equity Options'!$L:$L,'Monthly BSE Equity Options'!$A:$A,$A49))</f>
        <v/>
      </c>
      <c r="AB49" s="9">
        <f>IF(OR(Z49="",AA49=""),"",Z49+AA49)</f>
        <v/>
      </c>
      <c r="AC49" s="26">
        <f>IF(OR(Z49="",Z37=""),"",Z49/Z37-1)</f>
        <v/>
      </c>
      <c r="AD49" s="26">
        <f>IF(OR(AA49="",AA37=""),"",AA49/AA37-1)</f>
        <v/>
      </c>
      <c r="AE49" s="26">
        <f>IF(OR(AB49="",AB37=""),"",AB49/AB37-1)</f>
        <v/>
      </c>
      <c r="AF49" s="26">
        <f>IF(OR(Z49="",Z48=""),"",Z49/Z48-1)</f>
        <v/>
      </c>
      <c r="AG49" s="26">
        <f>IF(OR(AA49="",AA48=""),"",AA49/AA48-1)</f>
        <v/>
      </c>
      <c r="AH49" s="26">
        <f>IF(OR(AB49="",AB48=""),"",AB49/AB48-1)</f>
        <v/>
      </c>
      <c r="AI49" s="26">
        <f>IF(AB49="","",Z49/AB49)</f>
        <v/>
      </c>
      <c r="AJ49" s="26">
        <f>IF(AB49="","",AA49/AB49)</f>
        <v/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18">
        <f>IF(SUMIFS('Monthly NSE Equity Options'!$J:$J,'Monthly NSE Equity Options'!$A:$A,$A50)=0,"",SUMIFS('Monthly NSE Equity Options'!$J:$J,'Monthly NSE Equity Options'!$A:$A,$A50))</f>
        <v/>
      </c>
      <c r="E50" s="7">
        <f>IF(SUMIFS('Monthly BSE Equity Options'!$J:$J,'Monthly BSE Equity Options'!$A:$A,$A50)=0,"",SUMIFS('Monthly BSE Equity Options'!$J:$J,'Monthly BSE Equity Options'!$A:$A,$A50))</f>
        <v/>
      </c>
      <c r="F50" s="7">
        <f>IF(OR(D50="",E50=""),"",D50+E50)</f>
        <v/>
      </c>
      <c r="G50" s="20">
        <f>IF(OR(D50="",D38=""),"",D50/D38-1)</f>
        <v/>
      </c>
      <c r="H50" s="20">
        <f>IF(OR(E50="",E38=""),"",E50/E38-1)</f>
        <v/>
      </c>
      <c r="I50" s="20">
        <f>IF(OR(F50="",F38=""),"",F50/F38-1)</f>
        <v/>
      </c>
      <c r="J50" s="20">
        <f>IF(OR(D50="",D49=""),"",D50/D49-1)</f>
        <v/>
      </c>
      <c r="K50" s="20">
        <f>IF(OR(E50="",E49=""),"",E50/E49-1)</f>
        <v/>
      </c>
      <c r="L50" s="20">
        <f>IF(OR(F50="",F49=""),"",F50/F49-1)</f>
        <v/>
      </c>
      <c r="M50" s="20">
        <f>IF(F50="","",D50/F50)</f>
        <v/>
      </c>
      <c r="N50" s="20">
        <f>IF(F50="","",E50/F50)</f>
        <v/>
      </c>
      <c r="O50" s="21">
        <f>IF(SUMIFS('Monthly NSE Equity Options'!$K:$K,'Monthly NSE Equity Options'!$A:$A,$A50)=0,"",SUMIFS('Monthly NSE Equity Options'!$K:$K,'Monthly NSE Equity Options'!$A:$A,$A50))</f>
        <v/>
      </c>
      <c r="P50" s="8">
        <f>IF(SUMIFS('Monthly BSE Equity Options'!$K:$K,'Monthly BSE Equity Options'!$A:$A,$A50)=0,"",SUMIFS('Monthly BSE Equity Options'!$K:$K,'Monthly BSE Equity Options'!$A:$A,$A50))</f>
        <v/>
      </c>
      <c r="Q50" s="8">
        <f>IF(OR(O50="",P50=""),"",O50+P50)</f>
        <v/>
      </c>
      <c r="R50" s="23">
        <f>IF(OR(O50="",O38=""),"",O50/O38-1)</f>
        <v/>
      </c>
      <c r="S50" s="23">
        <f>IF(OR(P50="",P38=""),"",P50/P38-1)</f>
        <v/>
      </c>
      <c r="T50" s="23">
        <f>IF(OR(Q50="",Q38=""),"",Q50/Q38-1)</f>
        <v/>
      </c>
      <c r="U50" s="23">
        <f>IF(OR(O50="",O49=""),"",O50/O49-1)</f>
        <v/>
      </c>
      <c r="V50" s="23">
        <f>IF(OR(P50="",P49=""),"",P50/P49-1)</f>
        <v/>
      </c>
      <c r="W50" s="23">
        <f>IF(OR(Q50="",Q49=""),"",Q50/Q49-1)</f>
        <v/>
      </c>
      <c r="X50" s="23">
        <f>IF(Q50="","",O50/Q50)</f>
        <v/>
      </c>
      <c r="Y50" s="23">
        <f>IF(Q50="","",P50/Q50)</f>
        <v/>
      </c>
      <c r="Z50" s="24">
        <f>IF(SUMIFS('Monthly NSE Equity Options'!$L:$L,'Monthly NSE Equity Options'!$A:$A,$A50)=0,"",SUMIFS('Monthly NSE Equity Options'!$L:$L,'Monthly NSE Equity Options'!$A:$A,$A50))</f>
        <v/>
      </c>
      <c r="AA50" s="9">
        <f>IF(SUMIFS('Monthly BSE Equity Options'!$L:$L,'Monthly BSE Equity Options'!$A:$A,$A50)=0,"",SUMIFS('Monthly BSE Equity Options'!$L:$L,'Monthly BSE Equity Options'!$A:$A,$A50))</f>
        <v/>
      </c>
      <c r="AB50" s="9">
        <f>IF(OR(Z50="",AA50=""),"",Z50+AA50)</f>
        <v/>
      </c>
      <c r="AC50" s="26">
        <f>IF(OR(Z50="",Z38=""),"",Z50/Z38-1)</f>
        <v/>
      </c>
      <c r="AD50" s="26">
        <f>IF(OR(AA50="",AA38=""),"",AA50/AA38-1)</f>
        <v/>
      </c>
      <c r="AE50" s="26">
        <f>IF(OR(AB50="",AB38=""),"",AB50/AB38-1)</f>
        <v/>
      </c>
      <c r="AF50" s="26">
        <f>IF(OR(Z50="",Z49=""),"",Z50/Z49-1)</f>
        <v/>
      </c>
      <c r="AG50" s="26">
        <f>IF(OR(AA50="",AA49=""),"",AA50/AA49-1)</f>
        <v/>
      </c>
      <c r="AH50" s="26">
        <f>IF(OR(AB50="",AB49=""),"",AB50/AB49-1)</f>
        <v/>
      </c>
      <c r="AI50" s="26">
        <f>IF(AB50="","",Z50/AB50)</f>
        <v/>
      </c>
      <c r="AJ50" s="26">
        <f>IF(AB50="","",AA50/AB50)</f>
        <v/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18">
        <f>IF(SUMIFS('Monthly NSE Equity Options'!$J:$J,'Monthly NSE Equity Options'!$A:$A,$A51)=0,"",SUMIFS('Monthly NSE Equity Options'!$J:$J,'Monthly NSE Equity Options'!$A:$A,$A51))</f>
        <v/>
      </c>
      <c r="E51" s="7">
        <f>IF(SUMIFS('Monthly BSE Equity Options'!$J:$J,'Monthly BSE Equity Options'!$A:$A,$A51)=0,"",SUMIFS('Monthly BSE Equity Options'!$J:$J,'Monthly BSE Equity Options'!$A:$A,$A51))</f>
        <v/>
      </c>
      <c r="F51" s="7">
        <f>IF(OR(D51="",E51=""),"",D51+E51)</f>
        <v/>
      </c>
      <c r="G51" s="20">
        <f>IF(OR(D51="",D39=""),"",D51/D39-1)</f>
        <v/>
      </c>
      <c r="H51" s="20">
        <f>IF(OR(E51="",E39=""),"",E51/E39-1)</f>
        <v/>
      </c>
      <c r="I51" s="20">
        <f>IF(OR(F51="",F39=""),"",F51/F39-1)</f>
        <v/>
      </c>
      <c r="J51" s="20">
        <f>IF(OR(D51="",D50=""),"",D51/D50-1)</f>
        <v/>
      </c>
      <c r="K51" s="20">
        <f>IF(OR(E51="",E50=""),"",E51/E50-1)</f>
        <v/>
      </c>
      <c r="L51" s="20">
        <f>IF(OR(F51="",F50=""),"",F51/F50-1)</f>
        <v/>
      </c>
      <c r="M51" s="20">
        <f>IF(F51="","",D51/F51)</f>
        <v/>
      </c>
      <c r="N51" s="20">
        <f>IF(F51="","",E51/F51)</f>
        <v/>
      </c>
      <c r="O51" s="21">
        <f>IF(SUMIFS('Monthly NSE Equity Options'!$K:$K,'Monthly NSE Equity Options'!$A:$A,$A51)=0,"",SUMIFS('Monthly NSE Equity Options'!$K:$K,'Monthly NSE Equity Options'!$A:$A,$A51))</f>
        <v/>
      </c>
      <c r="P51" s="8">
        <f>IF(SUMIFS('Monthly BSE Equity Options'!$K:$K,'Monthly BSE Equity Options'!$A:$A,$A51)=0,"",SUMIFS('Monthly BSE Equity Options'!$K:$K,'Monthly BSE Equity Options'!$A:$A,$A51))</f>
        <v/>
      </c>
      <c r="Q51" s="8">
        <f>IF(OR(O51="",P51=""),"",O51+P51)</f>
        <v/>
      </c>
      <c r="R51" s="23">
        <f>IF(OR(O51="",O39=""),"",O51/O39-1)</f>
        <v/>
      </c>
      <c r="S51" s="23">
        <f>IF(OR(P51="",P39=""),"",P51/P39-1)</f>
        <v/>
      </c>
      <c r="T51" s="23">
        <f>IF(OR(Q51="",Q39=""),"",Q51/Q39-1)</f>
        <v/>
      </c>
      <c r="U51" s="23">
        <f>IF(OR(O51="",O50=""),"",O51/O50-1)</f>
        <v/>
      </c>
      <c r="V51" s="23">
        <f>IF(OR(P51="",P50=""),"",P51/P50-1)</f>
        <v/>
      </c>
      <c r="W51" s="23">
        <f>IF(OR(Q51="",Q50=""),"",Q51/Q50-1)</f>
        <v/>
      </c>
      <c r="X51" s="23">
        <f>IF(Q51="","",O51/Q51)</f>
        <v/>
      </c>
      <c r="Y51" s="23">
        <f>IF(Q51="","",P51/Q51)</f>
        <v/>
      </c>
      <c r="Z51" s="24">
        <f>IF(SUMIFS('Monthly NSE Equity Options'!$L:$L,'Monthly NSE Equity Options'!$A:$A,$A51)=0,"",SUMIFS('Monthly NSE Equity Options'!$L:$L,'Monthly NSE Equity Options'!$A:$A,$A51))</f>
        <v/>
      </c>
      <c r="AA51" s="9">
        <f>IF(SUMIFS('Monthly BSE Equity Options'!$L:$L,'Monthly BSE Equity Options'!$A:$A,$A51)=0,"",SUMIFS('Monthly BSE Equity Options'!$L:$L,'Monthly BSE Equity Options'!$A:$A,$A51))</f>
        <v/>
      </c>
      <c r="AB51" s="9">
        <f>IF(OR(Z51="",AA51=""),"",Z51+AA51)</f>
        <v/>
      </c>
      <c r="AC51" s="26">
        <f>IF(OR(Z51="",Z39=""),"",Z51/Z39-1)</f>
        <v/>
      </c>
      <c r="AD51" s="26">
        <f>IF(OR(AA51="",AA39=""),"",AA51/AA39-1)</f>
        <v/>
      </c>
      <c r="AE51" s="26">
        <f>IF(OR(AB51="",AB39=""),"",AB51/AB39-1)</f>
        <v/>
      </c>
      <c r="AF51" s="26">
        <f>IF(OR(Z51="",Z50=""),"",Z51/Z50-1)</f>
        <v/>
      </c>
      <c r="AG51" s="26">
        <f>IF(OR(AA51="",AA50=""),"",AA51/AA50-1)</f>
        <v/>
      </c>
      <c r="AH51" s="26">
        <f>IF(OR(AB51="",AB50=""),"",AB51/AB50-1)</f>
        <v/>
      </c>
      <c r="AI51" s="26">
        <f>IF(AB51="","",Z51/AB51)</f>
        <v/>
      </c>
      <c r="AJ51" s="26">
        <f>IF(AB51="","",AA51/AB51)</f>
        <v/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18">
        <f>IF(SUMIFS('Monthly NSE Equity Options'!$J:$J,'Monthly NSE Equity Options'!$A:$A,$A52)=0,"",SUMIFS('Monthly NSE Equity Options'!$J:$J,'Monthly NSE Equity Options'!$A:$A,$A52))</f>
        <v/>
      </c>
      <c r="E52" s="7">
        <f>IF(SUMIFS('Monthly BSE Equity Options'!$J:$J,'Monthly BSE Equity Options'!$A:$A,$A52)=0,"",SUMIFS('Monthly BSE Equity Options'!$J:$J,'Monthly BSE Equity Options'!$A:$A,$A52))</f>
        <v/>
      </c>
      <c r="F52" s="7">
        <f>IF(OR(D52="",E52=""),"",D52+E52)</f>
        <v/>
      </c>
      <c r="G52" s="20">
        <f>IF(OR(D52="",D40=""),"",D52/D40-1)</f>
        <v/>
      </c>
      <c r="H52" s="20">
        <f>IF(OR(E52="",E40=""),"",E52/E40-1)</f>
        <v/>
      </c>
      <c r="I52" s="20">
        <f>IF(OR(F52="",F40=""),"",F52/F40-1)</f>
        <v/>
      </c>
      <c r="J52" s="20">
        <f>IF(OR(D52="",D51=""),"",D52/D51-1)</f>
        <v/>
      </c>
      <c r="K52" s="20">
        <f>IF(OR(E52="",E51=""),"",E52/E51-1)</f>
        <v/>
      </c>
      <c r="L52" s="20">
        <f>IF(OR(F52="",F51=""),"",F52/F51-1)</f>
        <v/>
      </c>
      <c r="M52" s="20">
        <f>IF(F52="","",D52/F52)</f>
        <v/>
      </c>
      <c r="N52" s="20">
        <f>IF(F52="","",E52/F52)</f>
        <v/>
      </c>
      <c r="O52" s="21">
        <f>IF(SUMIFS('Monthly NSE Equity Options'!$K:$K,'Monthly NSE Equity Options'!$A:$A,$A52)=0,"",SUMIFS('Monthly NSE Equity Options'!$K:$K,'Monthly NSE Equity Options'!$A:$A,$A52))</f>
        <v/>
      </c>
      <c r="P52" s="8">
        <f>IF(SUMIFS('Monthly BSE Equity Options'!$K:$K,'Monthly BSE Equity Options'!$A:$A,$A52)=0,"",SUMIFS('Monthly BSE Equity Options'!$K:$K,'Monthly BSE Equity Options'!$A:$A,$A52))</f>
        <v/>
      </c>
      <c r="Q52" s="8">
        <f>IF(OR(O52="",P52=""),"",O52+P52)</f>
        <v/>
      </c>
      <c r="R52" s="23">
        <f>IF(OR(O52="",O40=""),"",O52/O40-1)</f>
        <v/>
      </c>
      <c r="S52" s="23">
        <f>IF(OR(P52="",P40=""),"",P52/P40-1)</f>
        <v/>
      </c>
      <c r="T52" s="23">
        <f>IF(OR(Q52="",Q40=""),"",Q52/Q40-1)</f>
        <v/>
      </c>
      <c r="U52" s="23">
        <f>IF(OR(O52="",O51=""),"",O52/O51-1)</f>
        <v/>
      </c>
      <c r="V52" s="23">
        <f>IF(OR(P52="",P51=""),"",P52/P51-1)</f>
        <v/>
      </c>
      <c r="W52" s="23">
        <f>IF(OR(Q52="",Q51=""),"",Q52/Q51-1)</f>
        <v/>
      </c>
      <c r="X52" s="23">
        <f>IF(Q52="","",O52/Q52)</f>
        <v/>
      </c>
      <c r="Y52" s="23">
        <f>IF(Q52="","",P52/Q52)</f>
        <v/>
      </c>
      <c r="Z52" s="24">
        <f>IF(SUMIFS('Monthly NSE Equity Options'!$L:$L,'Monthly NSE Equity Options'!$A:$A,$A52)=0,"",SUMIFS('Monthly NSE Equity Options'!$L:$L,'Monthly NSE Equity Options'!$A:$A,$A52))</f>
        <v/>
      </c>
      <c r="AA52" s="9">
        <f>IF(SUMIFS('Monthly BSE Equity Options'!$L:$L,'Monthly BSE Equity Options'!$A:$A,$A52)=0,"",SUMIFS('Monthly BSE Equity Options'!$L:$L,'Monthly BSE Equity Options'!$A:$A,$A52))</f>
        <v/>
      </c>
      <c r="AB52" s="9">
        <f>IF(OR(Z52="",AA52=""),"",Z52+AA52)</f>
        <v/>
      </c>
      <c r="AC52" s="26">
        <f>IF(OR(Z52="",Z40=""),"",Z52/Z40-1)</f>
        <v/>
      </c>
      <c r="AD52" s="26">
        <f>IF(OR(AA52="",AA40=""),"",AA52/AA40-1)</f>
        <v/>
      </c>
      <c r="AE52" s="26">
        <f>IF(OR(AB52="",AB40=""),"",AB52/AB40-1)</f>
        <v/>
      </c>
      <c r="AF52" s="26">
        <f>IF(OR(Z52="",Z51=""),"",Z52/Z51-1)</f>
        <v/>
      </c>
      <c r="AG52" s="26">
        <f>IF(OR(AA52="",AA51=""),"",AA52/AA51-1)</f>
        <v/>
      </c>
      <c r="AH52" s="26">
        <f>IF(OR(AB52="",AB51=""),"",AB52/AB51-1)</f>
        <v/>
      </c>
      <c r="AI52" s="26">
        <f>IF(AB52="","",Z52/AB52)</f>
        <v/>
      </c>
      <c r="AJ52" s="26">
        <f>IF(AB52="","",AA52/AB52)</f>
        <v/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18">
        <f>IF(SUMIFS('Monthly NSE Equity Options'!$J:$J,'Monthly NSE Equity Options'!$A:$A,$A53)=0,"",SUMIFS('Monthly NSE Equity Options'!$J:$J,'Monthly NSE Equity Options'!$A:$A,$A53))</f>
        <v/>
      </c>
      <c r="E53" s="7">
        <f>IF(SUMIFS('Monthly BSE Equity Options'!$J:$J,'Monthly BSE Equity Options'!$A:$A,$A53)=0,"",SUMIFS('Monthly BSE Equity Options'!$J:$J,'Monthly BSE Equity Options'!$A:$A,$A53))</f>
        <v/>
      </c>
      <c r="F53" s="7">
        <f>IF(OR(D53="",E53=""),"",D53+E53)</f>
        <v/>
      </c>
      <c r="G53" s="20">
        <f>IF(OR(D53="",D41=""),"",D53/D41-1)</f>
        <v/>
      </c>
      <c r="H53" s="20">
        <f>IF(OR(E53="",E41=""),"",E53/E41-1)</f>
        <v/>
      </c>
      <c r="I53" s="20">
        <f>IF(OR(F53="",F41=""),"",F53/F41-1)</f>
        <v/>
      </c>
      <c r="J53" s="20">
        <f>IF(OR(D53="",D52=""),"",D53/D52-1)</f>
        <v/>
      </c>
      <c r="K53" s="20">
        <f>IF(OR(E53="",E52=""),"",E53/E52-1)</f>
        <v/>
      </c>
      <c r="L53" s="20">
        <f>IF(OR(F53="",F52=""),"",F53/F52-1)</f>
        <v/>
      </c>
      <c r="M53" s="20">
        <f>IF(F53="","",D53/F53)</f>
        <v/>
      </c>
      <c r="N53" s="20">
        <f>IF(F53="","",E53/F53)</f>
        <v/>
      </c>
      <c r="O53" s="21">
        <f>IF(SUMIFS('Monthly NSE Equity Options'!$K:$K,'Monthly NSE Equity Options'!$A:$A,$A53)=0,"",SUMIFS('Monthly NSE Equity Options'!$K:$K,'Monthly NSE Equity Options'!$A:$A,$A53))</f>
        <v/>
      </c>
      <c r="P53" s="8">
        <f>IF(SUMIFS('Monthly BSE Equity Options'!$K:$K,'Monthly BSE Equity Options'!$A:$A,$A53)=0,"",SUMIFS('Monthly BSE Equity Options'!$K:$K,'Monthly BSE Equity Options'!$A:$A,$A53))</f>
        <v/>
      </c>
      <c r="Q53" s="8">
        <f>IF(OR(O53="",P53=""),"",O53+P53)</f>
        <v/>
      </c>
      <c r="R53" s="23">
        <f>IF(OR(O53="",O41=""),"",O53/O41-1)</f>
        <v/>
      </c>
      <c r="S53" s="23">
        <f>IF(OR(P53="",P41=""),"",P53/P41-1)</f>
        <v/>
      </c>
      <c r="T53" s="23">
        <f>IF(OR(Q53="",Q41=""),"",Q53/Q41-1)</f>
        <v/>
      </c>
      <c r="U53" s="23">
        <f>IF(OR(O53="",O52=""),"",O53/O52-1)</f>
        <v/>
      </c>
      <c r="V53" s="23">
        <f>IF(OR(P53="",P52=""),"",P53/P52-1)</f>
        <v/>
      </c>
      <c r="W53" s="23">
        <f>IF(OR(Q53="",Q52=""),"",Q53/Q52-1)</f>
        <v/>
      </c>
      <c r="X53" s="23">
        <f>IF(Q53="","",O53/Q53)</f>
        <v/>
      </c>
      <c r="Y53" s="23">
        <f>IF(Q53="","",P53/Q53)</f>
        <v/>
      </c>
      <c r="Z53" s="24">
        <f>IF(SUMIFS('Monthly NSE Equity Options'!$L:$L,'Monthly NSE Equity Options'!$A:$A,$A53)=0,"",SUMIFS('Monthly NSE Equity Options'!$L:$L,'Monthly NSE Equity Options'!$A:$A,$A53))</f>
        <v/>
      </c>
      <c r="AA53" s="9">
        <f>IF(SUMIFS('Monthly BSE Equity Options'!$L:$L,'Monthly BSE Equity Options'!$A:$A,$A53)=0,"",SUMIFS('Monthly BSE Equity Options'!$L:$L,'Monthly BSE Equity Options'!$A:$A,$A53))</f>
        <v/>
      </c>
      <c r="AB53" s="9">
        <f>IF(OR(Z53="",AA53=""),"",Z53+AA53)</f>
        <v/>
      </c>
      <c r="AC53" s="26">
        <f>IF(OR(Z53="",Z41=""),"",Z53/Z41-1)</f>
        <v/>
      </c>
      <c r="AD53" s="26">
        <f>IF(OR(AA53="",AA41=""),"",AA53/AA41-1)</f>
        <v/>
      </c>
      <c r="AE53" s="26">
        <f>IF(OR(AB53="",AB41=""),"",AB53/AB41-1)</f>
        <v/>
      </c>
      <c r="AF53" s="26">
        <f>IF(OR(Z53="",Z52=""),"",Z53/Z52-1)</f>
        <v/>
      </c>
      <c r="AG53" s="26">
        <f>IF(OR(AA53="",AA52=""),"",AA53/AA52-1)</f>
        <v/>
      </c>
      <c r="AH53" s="26">
        <f>IF(OR(AB53="",AB52=""),"",AB53/AB52-1)</f>
        <v/>
      </c>
      <c r="AI53" s="26">
        <f>IF(AB53="","",Z53/AB53)</f>
        <v/>
      </c>
      <c r="AJ53" s="26">
        <f>IF(AB53="","",AA53/AB53)</f>
        <v/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18">
        <f>IF(SUMIFS('Monthly NSE Equity Options'!$J:$J,'Monthly NSE Equity Options'!$A:$A,$A54)=0,"",SUMIFS('Monthly NSE Equity Options'!$J:$J,'Monthly NSE Equity Options'!$A:$A,$A54))</f>
        <v/>
      </c>
      <c r="E54" s="7">
        <f>IF(SUMIFS('Monthly BSE Equity Options'!$J:$J,'Monthly BSE Equity Options'!$A:$A,$A54)=0,"",SUMIFS('Monthly BSE Equity Options'!$J:$J,'Monthly BSE Equity Options'!$A:$A,$A54))</f>
        <v/>
      </c>
      <c r="F54" s="7">
        <f>IF(OR(D54="",E54=""),"",D54+E54)</f>
        <v/>
      </c>
      <c r="G54" s="20">
        <f>IF(OR(D54="",D42=""),"",D54/D42-1)</f>
        <v/>
      </c>
      <c r="H54" s="20">
        <f>IF(OR(E54="",E42=""),"",E54/E42-1)</f>
        <v/>
      </c>
      <c r="I54" s="20">
        <f>IF(OR(F54="",F42=""),"",F54/F42-1)</f>
        <v/>
      </c>
      <c r="J54" s="20">
        <f>IF(OR(D54="",D53=""),"",D54/D53-1)</f>
        <v/>
      </c>
      <c r="K54" s="20">
        <f>IF(OR(E54="",E53=""),"",E54/E53-1)</f>
        <v/>
      </c>
      <c r="L54" s="20">
        <f>IF(OR(F54="",F53=""),"",F54/F53-1)</f>
        <v/>
      </c>
      <c r="M54" s="20">
        <f>IF(F54="","",D54/F54)</f>
        <v/>
      </c>
      <c r="N54" s="20">
        <f>IF(F54="","",E54/F54)</f>
        <v/>
      </c>
      <c r="O54" s="21">
        <f>IF(SUMIFS('Monthly NSE Equity Options'!$K:$K,'Monthly NSE Equity Options'!$A:$A,$A54)=0,"",SUMIFS('Monthly NSE Equity Options'!$K:$K,'Monthly NSE Equity Options'!$A:$A,$A54))</f>
        <v/>
      </c>
      <c r="P54" s="8">
        <f>IF(SUMIFS('Monthly BSE Equity Options'!$K:$K,'Monthly BSE Equity Options'!$A:$A,$A54)=0,"",SUMIFS('Monthly BSE Equity Options'!$K:$K,'Monthly BSE Equity Options'!$A:$A,$A54))</f>
        <v/>
      </c>
      <c r="Q54" s="8">
        <f>IF(OR(O54="",P54=""),"",O54+P54)</f>
        <v/>
      </c>
      <c r="R54" s="23">
        <f>IF(OR(O54="",O42=""),"",O54/O42-1)</f>
        <v/>
      </c>
      <c r="S54" s="23">
        <f>IF(OR(P54="",P42=""),"",P54/P42-1)</f>
        <v/>
      </c>
      <c r="T54" s="23">
        <f>IF(OR(Q54="",Q42=""),"",Q54/Q42-1)</f>
        <v/>
      </c>
      <c r="U54" s="23">
        <f>IF(OR(O54="",O53=""),"",O54/O53-1)</f>
        <v/>
      </c>
      <c r="V54" s="23">
        <f>IF(OR(P54="",P53=""),"",P54/P53-1)</f>
        <v/>
      </c>
      <c r="W54" s="23">
        <f>IF(OR(Q54="",Q53=""),"",Q54/Q53-1)</f>
        <v/>
      </c>
      <c r="X54" s="23">
        <f>IF(Q54="","",O54/Q54)</f>
        <v/>
      </c>
      <c r="Y54" s="23">
        <f>IF(Q54="","",P54/Q54)</f>
        <v/>
      </c>
      <c r="Z54" s="24">
        <f>IF(SUMIFS('Monthly NSE Equity Options'!$L:$L,'Monthly NSE Equity Options'!$A:$A,$A54)=0,"",SUMIFS('Monthly NSE Equity Options'!$L:$L,'Monthly NSE Equity Options'!$A:$A,$A54))</f>
        <v/>
      </c>
      <c r="AA54" s="9">
        <f>IF(SUMIFS('Monthly BSE Equity Options'!$L:$L,'Monthly BSE Equity Options'!$A:$A,$A54)=0,"",SUMIFS('Monthly BSE Equity Options'!$L:$L,'Monthly BSE Equity Options'!$A:$A,$A54))</f>
        <v/>
      </c>
      <c r="AB54" s="9">
        <f>IF(OR(Z54="",AA54=""),"",Z54+AA54)</f>
        <v/>
      </c>
      <c r="AC54" s="26">
        <f>IF(OR(Z54="",Z42=""),"",Z54/Z42-1)</f>
        <v/>
      </c>
      <c r="AD54" s="26">
        <f>IF(OR(AA54="",AA42=""),"",AA54/AA42-1)</f>
        <v/>
      </c>
      <c r="AE54" s="26">
        <f>IF(OR(AB54="",AB42=""),"",AB54/AB42-1)</f>
        <v/>
      </c>
      <c r="AF54" s="26">
        <f>IF(OR(Z54="",Z53=""),"",Z54/Z53-1)</f>
        <v/>
      </c>
      <c r="AG54" s="26">
        <f>IF(OR(AA54="",AA53=""),"",AA54/AA53-1)</f>
        <v/>
      </c>
      <c r="AH54" s="26">
        <f>IF(OR(AB54="",AB53=""),"",AB54/AB53-1)</f>
        <v/>
      </c>
      <c r="AI54" s="26">
        <f>IF(AB54="","",Z54/AB54)</f>
        <v/>
      </c>
      <c r="AJ54" s="26">
        <f>IF(AB54="","",AA54/AB54)</f>
        <v/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18">
        <f>IF(SUMIFS('Monthly NSE Equity Options'!$J:$J,'Monthly NSE Equity Options'!$A:$A,$A55)=0,"",SUMIFS('Monthly NSE Equity Options'!$J:$J,'Monthly NSE Equity Options'!$A:$A,$A55))</f>
        <v/>
      </c>
      <c r="E55" s="7">
        <f>IF(SUMIFS('Monthly BSE Equity Options'!$J:$J,'Monthly BSE Equity Options'!$A:$A,$A55)=0,"",SUMIFS('Monthly BSE Equity Options'!$J:$J,'Monthly BSE Equity Options'!$A:$A,$A55))</f>
        <v/>
      </c>
      <c r="F55" s="7">
        <f>IF(OR(D55="",E55=""),"",D55+E55)</f>
        <v/>
      </c>
      <c r="G55" s="20">
        <f>IF(OR(D55="",D43=""),"",D55/D43-1)</f>
        <v/>
      </c>
      <c r="H55" s="20">
        <f>IF(OR(E55="",E43=""),"",E55/E43-1)</f>
        <v/>
      </c>
      <c r="I55" s="20">
        <f>IF(OR(F55="",F43=""),"",F55/F43-1)</f>
        <v/>
      </c>
      <c r="J55" s="20">
        <f>IF(OR(D55="",D54=""),"",D55/D54-1)</f>
        <v/>
      </c>
      <c r="K55" s="20">
        <f>IF(OR(E55="",E54=""),"",E55/E54-1)</f>
        <v/>
      </c>
      <c r="L55" s="20">
        <f>IF(OR(F55="",F54=""),"",F55/F54-1)</f>
        <v/>
      </c>
      <c r="M55" s="20">
        <f>IF(F55="","",D55/F55)</f>
        <v/>
      </c>
      <c r="N55" s="20">
        <f>IF(F55="","",E55/F55)</f>
        <v/>
      </c>
      <c r="O55" s="21">
        <f>IF(SUMIFS('Monthly NSE Equity Options'!$K:$K,'Monthly NSE Equity Options'!$A:$A,$A55)=0,"",SUMIFS('Monthly NSE Equity Options'!$K:$K,'Monthly NSE Equity Options'!$A:$A,$A55))</f>
        <v/>
      </c>
      <c r="P55" s="8">
        <f>IF(SUMIFS('Monthly BSE Equity Options'!$K:$K,'Monthly BSE Equity Options'!$A:$A,$A55)=0,"",SUMIFS('Monthly BSE Equity Options'!$K:$K,'Monthly BSE Equity Options'!$A:$A,$A55))</f>
        <v/>
      </c>
      <c r="Q55" s="8">
        <f>IF(OR(O55="",P55=""),"",O55+P55)</f>
        <v/>
      </c>
      <c r="R55" s="23">
        <f>IF(OR(O55="",O43=""),"",O55/O43-1)</f>
        <v/>
      </c>
      <c r="S55" s="23">
        <f>IF(OR(P55="",P43=""),"",P55/P43-1)</f>
        <v/>
      </c>
      <c r="T55" s="23">
        <f>IF(OR(Q55="",Q43=""),"",Q55/Q43-1)</f>
        <v/>
      </c>
      <c r="U55" s="23">
        <f>IF(OR(O55="",O54=""),"",O55/O54-1)</f>
        <v/>
      </c>
      <c r="V55" s="23">
        <f>IF(OR(P55="",P54=""),"",P55/P54-1)</f>
        <v/>
      </c>
      <c r="W55" s="23">
        <f>IF(OR(Q55="",Q54=""),"",Q55/Q54-1)</f>
        <v/>
      </c>
      <c r="X55" s="23">
        <f>IF(Q55="","",O55/Q55)</f>
        <v/>
      </c>
      <c r="Y55" s="23">
        <f>IF(Q55="","",P55/Q55)</f>
        <v/>
      </c>
      <c r="Z55" s="24">
        <f>IF(SUMIFS('Monthly NSE Equity Options'!$L:$L,'Monthly NSE Equity Options'!$A:$A,$A55)=0,"",SUMIFS('Monthly NSE Equity Options'!$L:$L,'Monthly NSE Equity Options'!$A:$A,$A55))</f>
        <v/>
      </c>
      <c r="AA55" s="9">
        <f>IF(SUMIFS('Monthly BSE Equity Options'!$L:$L,'Monthly BSE Equity Options'!$A:$A,$A55)=0,"",SUMIFS('Monthly BSE Equity Options'!$L:$L,'Monthly BSE Equity Options'!$A:$A,$A55))</f>
        <v/>
      </c>
      <c r="AB55" s="9">
        <f>IF(OR(Z55="",AA55=""),"",Z55+AA55)</f>
        <v/>
      </c>
      <c r="AC55" s="26">
        <f>IF(OR(Z55="",Z43=""),"",Z55/Z43-1)</f>
        <v/>
      </c>
      <c r="AD55" s="26">
        <f>IF(OR(AA55="",AA43=""),"",AA55/AA43-1)</f>
        <v/>
      </c>
      <c r="AE55" s="26">
        <f>IF(OR(AB55="",AB43=""),"",AB55/AB43-1)</f>
        <v/>
      </c>
      <c r="AF55" s="26">
        <f>IF(OR(Z55="",Z54=""),"",Z55/Z54-1)</f>
        <v/>
      </c>
      <c r="AG55" s="26">
        <f>IF(OR(AA55="",AA54=""),"",AA55/AA54-1)</f>
        <v/>
      </c>
      <c r="AH55" s="26">
        <f>IF(OR(AB55="",AB54=""),"",AB55/AB54-1)</f>
        <v/>
      </c>
      <c r="AI55" s="26">
        <f>IF(AB55="","",Z55/AB55)</f>
        <v/>
      </c>
      <c r="AJ55" s="26">
        <f>IF(AB55="","",AA55/AB55)</f>
        <v/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18">
        <f>IF(SUMIFS('Monthly NSE Equity Options'!$J:$J,'Monthly NSE Equity Options'!$A:$A,$A56)=0,"",SUMIFS('Monthly NSE Equity Options'!$J:$J,'Monthly NSE Equity Options'!$A:$A,$A56))</f>
        <v/>
      </c>
      <c r="E56" s="7">
        <f>IF(SUMIFS('Monthly BSE Equity Options'!$J:$J,'Monthly BSE Equity Options'!$A:$A,$A56)=0,"",SUMIFS('Monthly BSE Equity Options'!$J:$J,'Monthly BSE Equity Options'!$A:$A,$A56))</f>
        <v/>
      </c>
      <c r="F56" s="7">
        <f>IF(OR(D56="",E56=""),"",D56+E56)</f>
        <v/>
      </c>
      <c r="G56" s="20">
        <f>IF(OR(D56="",D44=""),"",D56/D44-1)</f>
        <v/>
      </c>
      <c r="H56" s="20">
        <f>IF(OR(E56="",E44=""),"",E56/E44-1)</f>
        <v/>
      </c>
      <c r="I56" s="20">
        <f>IF(OR(F56="",F44=""),"",F56/F44-1)</f>
        <v/>
      </c>
      <c r="J56" s="20">
        <f>IF(OR(D56="",D55=""),"",D56/D55-1)</f>
        <v/>
      </c>
      <c r="K56" s="20">
        <f>IF(OR(E56="",E55=""),"",E56/E55-1)</f>
        <v/>
      </c>
      <c r="L56" s="20">
        <f>IF(OR(F56="",F55=""),"",F56/F55-1)</f>
        <v/>
      </c>
      <c r="M56" s="20">
        <f>IF(F56="","",D56/F56)</f>
        <v/>
      </c>
      <c r="N56" s="20">
        <f>IF(F56="","",E56/F56)</f>
        <v/>
      </c>
      <c r="O56" s="21">
        <f>IF(SUMIFS('Monthly NSE Equity Options'!$K:$K,'Monthly NSE Equity Options'!$A:$A,$A56)=0,"",SUMIFS('Monthly NSE Equity Options'!$K:$K,'Monthly NSE Equity Options'!$A:$A,$A56))</f>
        <v/>
      </c>
      <c r="P56" s="8">
        <f>IF(SUMIFS('Monthly BSE Equity Options'!$K:$K,'Monthly BSE Equity Options'!$A:$A,$A56)=0,"",SUMIFS('Monthly BSE Equity Options'!$K:$K,'Monthly BSE Equity Options'!$A:$A,$A56))</f>
        <v/>
      </c>
      <c r="Q56" s="8">
        <f>IF(OR(O56="",P56=""),"",O56+P56)</f>
        <v/>
      </c>
      <c r="R56" s="23">
        <f>IF(OR(O56="",O44=""),"",O56/O44-1)</f>
        <v/>
      </c>
      <c r="S56" s="23">
        <f>IF(OR(P56="",P44=""),"",P56/P44-1)</f>
        <v/>
      </c>
      <c r="T56" s="23">
        <f>IF(OR(Q56="",Q44=""),"",Q56/Q44-1)</f>
        <v/>
      </c>
      <c r="U56" s="23">
        <f>IF(OR(O56="",O55=""),"",O56/O55-1)</f>
        <v/>
      </c>
      <c r="V56" s="23">
        <f>IF(OR(P56="",P55=""),"",P56/P55-1)</f>
        <v/>
      </c>
      <c r="W56" s="23">
        <f>IF(OR(Q56="",Q55=""),"",Q56/Q55-1)</f>
        <v/>
      </c>
      <c r="X56" s="23">
        <f>IF(Q56="","",O56/Q56)</f>
        <v/>
      </c>
      <c r="Y56" s="23">
        <f>IF(Q56="","",P56/Q56)</f>
        <v/>
      </c>
      <c r="Z56" s="24">
        <f>IF(SUMIFS('Monthly NSE Equity Options'!$L:$L,'Monthly NSE Equity Options'!$A:$A,$A56)=0,"",SUMIFS('Monthly NSE Equity Options'!$L:$L,'Monthly NSE Equity Options'!$A:$A,$A56))</f>
        <v/>
      </c>
      <c r="AA56" s="9">
        <f>IF(SUMIFS('Monthly BSE Equity Options'!$L:$L,'Monthly BSE Equity Options'!$A:$A,$A56)=0,"",SUMIFS('Monthly BSE Equity Options'!$L:$L,'Monthly BSE Equity Options'!$A:$A,$A56))</f>
        <v/>
      </c>
      <c r="AB56" s="9">
        <f>IF(OR(Z56="",AA56=""),"",Z56+AA56)</f>
        <v/>
      </c>
      <c r="AC56" s="26">
        <f>IF(OR(Z56="",Z44=""),"",Z56/Z44-1)</f>
        <v/>
      </c>
      <c r="AD56" s="26">
        <f>IF(OR(AA56="",AA44=""),"",AA56/AA44-1)</f>
        <v/>
      </c>
      <c r="AE56" s="26">
        <f>IF(OR(AB56="",AB44=""),"",AB56/AB44-1)</f>
        <v/>
      </c>
      <c r="AF56" s="26">
        <f>IF(OR(Z56="",Z55=""),"",Z56/Z55-1)</f>
        <v/>
      </c>
      <c r="AG56" s="26">
        <f>IF(OR(AA56="",AA55=""),"",AA56/AA55-1)</f>
        <v/>
      </c>
      <c r="AH56" s="26">
        <f>IF(OR(AB56="",AB55=""),"",AB56/AB55-1)</f>
        <v/>
      </c>
      <c r="AI56" s="26">
        <f>IF(AB56="","",Z56/AB56)</f>
        <v/>
      </c>
      <c r="AJ56" s="26">
        <f>IF(AB56="","",AA56/AB56)</f>
        <v/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18">
        <f>IF(SUMIFS('Monthly NSE Equity Options'!$J:$J,'Monthly NSE Equity Options'!$A:$A,$A57)=0,"",SUMIFS('Monthly NSE Equity Options'!$J:$J,'Monthly NSE Equity Options'!$A:$A,$A57))</f>
        <v/>
      </c>
      <c r="E57" s="7">
        <f>IF(SUMIFS('Monthly BSE Equity Options'!$J:$J,'Monthly BSE Equity Options'!$A:$A,$A57)=0,"",SUMIFS('Monthly BSE Equity Options'!$J:$J,'Monthly BSE Equity Options'!$A:$A,$A57))</f>
        <v/>
      </c>
      <c r="F57" s="7">
        <f>IF(OR(D57="",E57=""),"",D57+E57)</f>
        <v/>
      </c>
      <c r="G57" s="20">
        <f>IF(OR(D57="",D45=""),"",D57/D45-1)</f>
        <v/>
      </c>
      <c r="H57" s="20">
        <f>IF(OR(E57="",E45=""),"",E57/E45-1)</f>
        <v/>
      </c>
      <c r="I57" s="20">
        <f>IF(OR(F57="",F45=""),"",F57/F45-1)</f>
        <v/>
      </c>
      <c r="J57" s="20">
        <f>IF(OR(D57="",D56=""),"",D57/D56-1)</f>
        <v/>
      </c>
      <c r="K57" s="20">
        <f>IF(OR(E57="",E56=""),"",E57/E56-1)</f>
        <v/>
      </c>
      <c r="L57" s="20">
        <f>IF(OR(F57="",F56=""),"",F57/F56-1)</f>
        <v/>
      </c>
      <c r="M57" s="20">
        <f>IF(F57="","",D57/F57)</f>
        <v/>
      </c>
      <c r="N57" s="20">
        <f>IF(F57="","",E57/F57)</f>
        <v/>
      </c>
      <c r="O57" s="21">
        <f>IF(SUMIFS('Monthly NSE Equity Options'!$K:$K,'Monthly NSE Equity Options'!$A:$A,$A57)=0,"",SUMIFS('Monthly NSE Equity Options'!$K:$K,'Monthly NSE Equity Options'!$A:$A,$A57))</f>
        <v/>
      </c>
      <c r="P57" s="8">
        <f>IF(SUMIFS('Monthly BSE Equity Options'!$K:$K,'Monthly BSE Equity Options'!$A:$A,$A57)=0,"",SUMIFS('Monthly BSE Equity Options'!$K:$K,'Monthly BSE Equity Options'!$A:$A,$A57))</f>
        <v/>
      </c>
      <c r="Q57" s="8">
        <f>IF(OR(O57="",P57=""),"",O57+P57)</f>
        <v/>
      </c>
      <c r="R57" s="23">
        <f>IF(OR(O57="",O45=""),"",O57/O45-1)</f>
        <v/>
      </c>
      <c r="S57" s="23">
        <f>IF(OR(P57="",P45=""),"",P57/P45-1)</f>
        <v/>
      </c>
      <c r="T57" s="23">
        <f>IF(OR(Q57="",Q45=""),"",Q57/Q45-1)</f>
        <v/>
      </c>
      <c r="U57" s="23">
        <f>IF(OR(O57="",O56=""),"",O57/O56-1)</f>
        <v/>
      </c>
      <c r="V57" s="23">
        <f>IF(OR(P57="",P56=""),"",P57/P56-1)</f>
        <v/>
      </c>
      <c r="W57" s="23">
        <f>IF(OR(Q57="",Q56=""),"",Q57/Q56-1)</f>
        <v/>
      </c>
      <c r="X57" s="23">
        <f>IF(Q57="","",O57/Q57)</f>
        <v/>
      </c>
      <c r="Y57" s="23">
        <f>IF(Q57="","",P57/Q57)</f>
        <v/>
      </c>
      <c r="Z57" s="24">
        <f>IF(SUMIFS('Monthly NSE Equity Options'!$L:$L,'Monthly NSE Equity Options'!$A:$A,$A57)=0,"",SUMIFS('Monthly NSE Equity Options'!$L:$L,'Monthly NSE Equity Options'!$A:$A,$A57))</f>
        <v/>
      </c>
      <c r="AA57" s="9">
        <f>IF(SUMIFS('Monthly BSE Equity Options'!$L:$L,'Monthly BSE Equity Options'!$A:$A,$A57)=0,"",SUMIFS('Monthly BSE Equity Options'!$L:$L,'Monthly BSE Equity Options'!$A:$A,$A57))</f>
        <v/>
      </c>
      <c r="AB57" s="9">
        <f>IF(OR(Z57="",AA57=""),"",Z57+AA57)</f>
        <v/>
      </c>
      <c r="AC57" s="26">
        <f>IF(OR(Z57="",Z45=""),"",Z57/Z45-1)</f>
        <v/>
      </c>
      <c r="AD57" s="26">
        <f>IF(OR(AA57="",AA45=""),"",AA57/AA45-1)</f>
        <v/>
      </c>
      <c r="AE57" s="26">
        <f>IF(OR(AB57="",AB45=""),"",AB57/AB45-1)</f>
        <v/>
      </c>
      <c r="AF57" s="26">
        <f>IF(OR(Z57="",Z56=""),"",Z57/Z56-1)</f>
        <v/>
      </c>
      <c r="AG57" s="26">
        <f>IF(OR(AA57="",AA56=""),"",AA57/AA56-1)</f>
        <v/>
      </c>
      <c r="AH57" s="26">
        <f>IF(OR(AB57="",AB56=""),"",AB57/AB56-1)</f>
        <v/>
      </c>
      <c r="AI57" s="26">
        <f>IF(AB57="","",Z57/AB57)</f>
        <v/>
      </c>
      <c r="AJ57" s="26">
        <f>IF(AB57="","",AA57/AB57)</f>
        <v/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18">
        <f>IF(SUMIFS('Monthly NSE Equity Options'!$J:$J,'Monthly NSE Equity Options'!$A:$A,$A58)=0,"",SUMIFS('Monthly NSE Equity Options'!$J:$J,'Monthly NSE Equity Options'!$A:$A,$A58))</f>
        <v/>
      </c>
      <c r="E58" s="7">
        <f>IF(SUMIFS('Monthly BSE Equity Options'!$J:$J,'Monthly BSE Equity Options'!$A:$A,$A58)=0,"",SUMIFS('Monthly BSE Equity Options'!$J:$J,'Monthly BSE Equity Options'!$A:$A,$A58))</f>
        <v/>
      </c>
      <c r="F58" s="7">
        <f>IF(OR(D58="",E58=""),"",D58+E58)</f>
        <v/>
      </c>
      <c r="G58" s="20">
        <f>IF(OR(D58="",D46=""),"",D58/D46-1)</f>
        <v/>
      </c>
      <c r="H58" s="20">
        <f>IF(OR(E58="",E46=""),"",E58/E46-1)</f>
        <v/>
      </c>
      <c r="I58" s="20">
        <f>IF(OR(F58="",F46=""),"",F58/F46-1)</f>
        <v/>
      </c>
      <c r="J58" s="20">
        <f>IF(OR(D58="",D57=""),"",D58/D57-1)</f>
        <v/>
      </c>
      <c r="K58" s="20">
        <f>IF(OR(E58="",E57=""),"",E58/E57-1)</f>
        <v/>
      </c>
      <c r="L58" s="20">
        <f>IF(OR(F58="",F57=""),"",F58/F57-1)</f>
        <v/>
      </c>
      <c r="M58" s="20">
        <f>IF(F58="","",D58/F58)</f>
        <v/>
      </c>
      <c r="N58" s="20">
        <f>IF(F58="","",E58/F58)</f>
        <v/>
      </c>
      <c r="O58" s="21">
        <f>IF(SUMIFS('Monthly NSE Equity Options'!$K:$K,'Monthly NSE Equity Options'!$A:$A,$A58)=0,"",SUMIFS('Monthly NSE Equity Options'!$K:$K,'Monthly NSE Equity Options'!$A:$A,$A58))</f>
        <v/>
      </c>
      <c r="P58" s="8">
        <f>IF(SUMIFS('Monthly BSE Equity Options'!$K:$K,'Monthly BSE Equity Options'!$A:$A,$A58)=0,"",SUMIFS('Monthly BSE Equity Options'!$K:$K,'Monthly BSE Equity Options'!$A:$A,$A58))</f>
        <v/>
      </c>
      <c r="Q58" s="8">
        <f>IF(OR(O58="",P58=""),"",O58+P58)</f>
        <v/>
      </c>
      <c r="R58" s="23">
        <f>IF(OR(O58="",O46=""),"",O58/O46-1)</f>
        <v/>
      </c>
      <c r="S58" s="23">
        <f>IF(OR(P58="",P46=""),"",P58/P46-1)</f>
        <v/>
      </c>
      <c r="T58" s="23">
        <f>IF(OR(Q58="",Q46=""),"",Q58/Q46-1)</f>
        <v/>
      </c>
      <c r="U58" s="23">
        <f>IF(OR(O58="",O57=""),"",O58/O57-1)</f>
        <v/>
      </c>
      <c r="V58" s="23">
        <f>IF(OR(P58="",P57=""),"",P58/P57-1)</f>
        <v/>
      </c>
      <c r="W58" s="23">
        <f>IF(OR(Q58="",Q57=""),"",Q58/Q57-1)</f>
        <v/>
      </c>
      <c r="X58" s="23">
        <f>IF(Q58="","",O58/Q58)</f>
        <v/>
      </c>
      <c r="Y58" s="23">
        <f>IF(Q58="","",P58/Q58)</f>
        <v/>
      </c>
      <c r="Z58" s="24">
        <f>IF(SUMIFS('Monthly NSE Equity Options'!$L:$L,'Monthly NSE Equity Options'!$A:$A,$A58)=0,"",SUMIFS('Monthly NSE Equity Options'!$L:$L,'Monthly NSE Equity Options'!$A:$A,$A58))</f>
        <v/>
      </c>
      <c r="AA58" s="9">
        <f>IF(SUMIFS('Monthly BSE Equity Options'!$L:$L,'Monthly BSE Equity Options'!$A:$A,$A58)=0,"",SUMIFS('Monthly BSE Equity Options'!$L:$L,'Monthly BSE Equity Options'!$A:$A,$A58))</f>
        <v/>
      </c>
      <c r="AB58" s="9">
        <f>IF(OR(Z58="",AA58=""),"",Z58+AA58)</f>
        <v/>
      </c>
      <c r="AC58" s="26">
        <f>IF(OR(Z58="",Z46=""),"",Z58/Z46-1)</f>
        <v/>
      </c>
      <c r="AD58" s="26">
        <f>IF(OR(AA58="",AA46=""),"",AA58/AA46-1)</f>
        <v/>
      </c>
      <c r="AE58" s="26">
        <f>IF(OR(AB58="",AB46=""),"",AB58/AB46-1)</f>
        <v/>
      </c>
      <c r="AF58" s="26">
        <f>IF(OR(Z58="",Z57=""),"",Z58/Z57-1)</f>
        <v/>
      </c>
      <c r="AG58" s="26">
        <f>IF(OR(AA58="",AA57=""),"",AA58/AA57-1)</f>
        <v/>
      </c>
      <c r="AH58" s="26">
        <f>IF(OR(AB58="",AB57=""),"",AB58/AB57-1)</f>
        <v/>
      </c>
      <c r="AI58" s="26">
        <f>IF(AB58="","",Z58/AB58)</f>
        <v/>
      </c>
      <c r="AJ58" s="26">
        <f>IF(AB58="","",AA58/AB58)</f>
        <v/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18">
        <f>IF(SUMIFS('Monthly NSE Equity Options'!$J:$J,'Monthly NSE Equity Options'!$A:$A,$A59)=0,"",SUMIFS('Monthly NSE Equity Options'!$J:$J,'Monthly NSE Equity Options'!$A:$A,$A59))</f>
        <v/>
      </c>
      <c r="E59" s="7">
        <f>IF(SUMIFS('Monthly BSE Equity Options'!$J:$J,'Monthly BSE Equity Options'!$A:$A,$A59)=0,"",SUMIFS('Monthly BSE Equity Options'!$J:$J,'Monthly BSE Equity Options'!$A:$A,$A59))</f>
        <v/>
      </c>
      <c r="F59" s="7">
        <f>IF(OR(D59="",E59=""),"",D59+E59)</f>
        <v/>
      </c>
      <c r="G59" s="20">
        <f>IF(OR(D59="",D47=""),"",D59/D47-1)</f>
        <v/>
      </c>
      <c r="H59" s="20">
        <f>IF(OR(E59="",E47=""),"",E59/E47-1)</f>
        <v/>
      </c>
      <c r="I59" s="20">
        <f>IF(OR(F59="",F47=""),"",F59/F47-1)</f>
        <v/>
      </c>
      <c r="J59" s="20">
        <f>IF(OR(D59="",D58=""),"",D59/D58-1)</f>
        <v/>
      </c>
      <c r="K59" s="20">
        <f>IF(OR(E59="",E58=""),"",E59/E58-1)</f>
        <v/>
      </c>
      <c r="L59" s="20">
        <f>IF(OR(F59="",F58=""),"",F59/F58-1)</f>
        <v/>
      </c>
      <c r="M59" s="20">
        <f>IF(F59="","",D59/F59)</f>
        <v/>
      </c>
      <c r="N59" s="20">
        <f>IF(F59="","",E59/F59)</f>
        <v/>
      </c>
      <c r="O59" s="21">
        <f>IF(SUMIFS('Monthly NSE Equity Options'!$K:$K,'Monthly NSE Equity Options'!$A:$A,$A59)=0,"",SUMIFS('Monthly NSE Equity Options'!$K:$K,'Monthly NSE Equity Options'!$A:$A,$A59))</f>
        <v/>
      </c>
      <c r="P59" s="8">
        <f>IF(SUMIFS('Monthly BSE Equity Options'!$K:$K,'Monthly BSE Equity Options'!$A:$A,$A59)=0,"",SUMIFS('Monthly BSE Equity Options'!$K:$K,'Monthly BSE Equity Options'!$A:$A,$A59))</f>
        <v/>
      </c>
      <c r="Q59" s="8">
        <f>IF(OR(O59="",P59=""),"",O59+P59)</f>
        <v/>
      </c>
      <c r="R59" s="23">
        <f>IF(OR(O59="",O47=""),"",O59/O47-1)</f>
        <v/>
      </c>
      <c r="S59" s="23">
        <f>IF(OR(P59="",P47=""),"",P59/P47-1)</f>
        <v/>
      </c>
      <c r="T59" s="23">
        <f>IF(OR(Q59="",Q47=""),"",Q59/Q47-1)</f>
        <v/>
      </c>
      <c r="U59" s="23">
        <f>IF(OR(O59="",O58=""),"",O59/O58-1)</f>
        <v/>
      </c>
      <c r="V59" s="23">
        <f>IF(OR(P59="",P58=""),"",P59/P58-1)</f>
        <v/>
      </c>
      <c r="W59" s="23">
        <f>IF(OR(Q59="",Q58=""),"",Q59/Q58-1)</f>
        <v/>
      </c>
      <c r="X59" s="23">
        <f>IF(Q59="","",O59/Q59)</f>
        <v/>
      </c>
      <c r="Y59" s="23">
        <f>IF(Q59="","",P59/Q59)</f>
        <v/>
      </c>
      <c r="Z59" s="24">
        <f>IF(SUMIFS('Monthly NSE Equity Options'!$L:$L,'Monthly NSE Equity Options'!$A:$A,$A59)=0,"",SUMIFS('Monthly NSE Equity Options'!$L:$L,'Monthly NSE Equity Options'!$A:$A,$A59))</f>
        <v/>
      </c>
      <c r="AA59" s="9">
        <f>IF(SUMIFS('Monthly BSE Equity Options'!$L:$L,'Monthly BSE Equity Options'!$A:$A,$A59)=0,"",SUMIFS('Monthly BSE Equity Options'!$L:$L,'Monthly BSE Equity Options'!$A:$A,$A59))</f>
        <v/>
      </c>
      <c r="AB59" s="9">
        <f>IF(OR(Z59="",AA59=""),"",Z59+AA59)</f>
        <v/>
      </c>
      <c r="AC59" s="26">
        <f>IF(OR(Z59="",Z47=""),"",Z59/Z47-1)</f>
        <v/>
      </c>
      <c r="AD59" s="26">
        <f>IF(OR(AA59="",AA47=""),"",AA59/AA47-1)</f>
        <v/>
      </c>
      <c r="AE59" s="26">
        <f>IF(OR(AB59="",AB47=""),"",AB59/AB47-1)</f>
        <v/>
      </c>
      <c r="AF59" s="26">
        <f>IF(OR(Z59="",Z58=""),"",Z59/Z58-1)</f>
        <v/>
      </c>
      <c r="AG59" s="26">
        <f>IF(OR(AA59="",AA58=""),"",AA59/AA58-1)</f>
        <v/>
      </c>
      <c r="AH59" s="26">
        <f>IF(OR(AB59="",AB58=""),"",AB59/AB58-1)</f>
        <v/>
      </c>
      <c r="AI59" s="26">
        <f>IF(AB59="","",Z59/AB59)</f>
        <v/>
      </c>
      <c r="AJ59" s="26">
        <f>IF(AB59="","",AA59/AB59)</f>
        <v/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18">
        <f>IF(SUMIFS('Monthly NSE Equity Options'!$J:$J,'Monthly NSE Equity Options'!$A:$A,$A60)=0,"",SUMIFS('Monthly NSE Equity Options'!$J:$J,'Monthly NSE Equity Options'!$A:$A,$A60))</f>
        <v/>
      </c>
      <c r="E60" s="7">
        <f>IF(SUMIFS('Monthly BSE Equity Options'!$J:$J,'Monthly BSE Equity Options'!$A:$A,$A60)=0,"",SUMIFS('Monthly BSE Equity Options'!$J:$J,'Monthly BSE Equity Options'!$A:$A,$A60))</f>
        <v/>
      </c>
      <c r="F60" s="7">
        <f>IF(OR(D60="",E60=""),"",D60+E60)</f>
        <v/>
      </c>
      <c r="G60" s="20">
        <f>IF(OR(D60="",D48=""),"",D60/D48-1)</f>
        <v/>
      </c>
      <c r="H60" s="20">
        <f>IF(OR(E60="",E48=""),"",E60/E48-1)</f>
        <v/>
      </c>
      <c r="I60" s="20">
        <f>IF(OR(F60="",F48=""),"",F60/F48-1)</f>
        <v/>
      </c>
      <c r="J60" s="20">
        <f>IF(OR(D60="",D59=""),"",D60/D59-1)</f>
        <v/>
      </c>
      <c r="K60" s="20">
        <f>IF(OR(E60="",E59=""),"",E60/E59-1)</f>
        <v/>
      </c>
      <c r="L60" s="20">
        <f>IF(OR(F60="",F59=""),"",F60/F59-1)</f>
        <v/>
      </c>
      <c r="M60" s="20">
        <f>IF(F60="","",D60/F60)</f>
        <v/>
      </c>
      <c r="N60" s="20">
        <f>IF(F60="","",E60/F60)</f>
        <v/>
      </c>
      <c r="O60" s="21">
        <f>IF(SUMIFS('Monthly NSE Equity Options'!$K:$K,'Monthly NSE Equity Options'!$A:$A,$A60)=0,"",SUMIFS('Monthly NSE Equity Options'!$K:$K,'Monthly NSE Equity Options'!$A:$A,$A60))</f>
        <v/>
      </c>
      <c r="P60" s="8">
        <f>IF(SUMIFS('Monthly BSE Equity Options'!$K:$K,'Monthly BSE Equity Options'!$A:$A,$A60)=0,"",SUMIFS('Monthly BSE Equity Options'!$K:$K,'Monthly BSE Equity Options'!$A:$A,$A60))</f>
        <v/>
      </c>
      <c r="Q60" s="8">
        <f>IF(OR(O60="",P60=""),"",O60+P60)</f>
        <v/>
      </c>
      <c r="R60" s="23">
        <f>IF(OR(O60="",O48=""),"",O60/O48-1)</f>
        <v/>
      </c>
      <c r="S60" s="23">
        <f>IF(OR(P60="",P48=""),"",P60/P48-1)</f>
        <v/>
      </c>
      <c r="T60" s="23">
        <f>IF(OR(Q60="",Q48=""),"",Q60/Q48-1)</f>
        <v/>
      </c>
      <c r="U60" s="23">
        <f>IF(OR(O60="",O59=""),"",O60/O59-1)</f>
        <v/>
      </c>
      <c r="V60" s="23">
        <f>IF(OR(P60="",P59=""),"",P60/P59-1)</f>
        <v/>
      </c>
      <c r="W60" s="23">
        <f>IF(OR(Q60="",Q59=""),"",Q60/Q59-1)</f>
        <v/>
      </c>
      <c r="X60" s="23">
        <f>IF(Q60="","",O60/Q60)</f>
        <v/>
      </c>
      <c r="Y60" s="23">
        <f>IF(Q60="","",P60/Q60)</f>
        <v/>
      </c>
      <c r="Z60" s="24">
        <f>IF(SUMIFS('Monthly NSE Equity Options'!$L:$L,'Monthly NSE Equity Options'!$A:$A,$A60)=0,"",SUMIFS('Monthly NSE Equity Options'!$L:$L,'Monthly NSE Equity Options'!$A:$A,$A60))</f>
        <v/>
      </c>
      <c r="AA60" s="9">
        <f>IF(SUMIFS('Monthly BSE Equity Options'!$L:$L,'Monthly BSE Equity Options'!$A:$A,$A60)=0,"",SUMIFS('Monthly BSE Equity Options'!$L:$L,'Monthly BSE Equity Options'!$A:$A,$A60))</f>
        <v/>
      </c>
      <c r="AB60" s="9">
        <f>IF(OR(Z60="",AA60=""),"",Z60+AA60)</f>
        <v/>
      </c>
      <c r="AC60" s="26">
        <f>IF(OR(Z60="",Z48=""),"",Z60/Z48-1)</f>
        <v/>
      </c>
      <c r="AD60" s="26">
        <f>IF(OR(AA60="",AA48=""),"",AA60/AA48-1)</f>
        <v/>
      </c>
      <c r="AE60" s="26">
        <f>IF(OR(AB60="",AB48=""),"",AB60/AB48-1)</f>
        <v/>
      </c>
      <c r="AF60" s="26">
        <f>IF(OR(Z60="",Z59=""),"",Z60/Z59-1)</f>
        <v/>
      </c>
      <c r="AG60" s="26">
        <f>IF(OR(AA60="",AA59=""),"",AA60/AA59-1)</f>
        <v/>
      </c>
      <c r="AH60" s="26">
        <f>IF(OR(AB60="",AB59=""),"",AB60/AB59-1)</f>
        <v/>
      </c>
      <c r="AI60" s="26">
        <f>IF(AB60="","",Z60/AB60)</f>
        <v/>
      </c>
      <c r="AJ60" s="26">
        <f>IF(AB60="","",AA60/AB60)</f>
        <v/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18">
        <f>IF(SUMIFS('Monthly NSE Equity Options'!$J:$J,'Monthly NSE Equity Options'!$A:$A,$A61)=0,"",SUMIFS('Monthly NSE Equity Options'!$J:$J,'Monthly NSE Equity Options'!$A:$A,$A61))</f>
        <v/>
      </c>
      <c r="E61" s="7">
        <f>IF(SUMIFS('Monthly BSE Equity Options'!$J:$J,'Monthly BSE Equity Options'!$A:$A,$A61)=0,"",SUMIFS('Monthly BSE Equity Options'!$J:$J,'Monthly BSE Equity Options'!$A:$A,$A61))</f>
        <v/>
      </c>
      <c r="F61" s="7">
        <f>IF(OR(D61="",E61=""),"",D61+E61)</f>
        <v/>
      </c>
      <c r="G61" s="20">
        <f>IF(OR(D61="",D49=""),"",D61/D49-1)</f>
        <v/>
      </c>
      <c r="H61" s="20">
        <f>IF(OR(E61="",E49=""),"",E61/E49-1)</f>
        <v/>
      </c>
      <c r="I61" s="20">
        <f>IF(OR(F61="",F49=""),"",F61/F49-1)</f>
        <v/>
      </c>
      <c r="J61" s="20">
        <f>IF(OR(D61="",D60=""),"",D61/D60-1)</f>
        <v/>
      </c>
      <c r="K61" s="20">
        <f>IF(OR(E61="",E60=""),"",E61/E60-1)</f>
        <v/>
      </c>
      <c r="L61" s="20">
        <f>IF(OR(F61="",F60=""),"",F61/F60-1)</f>
        <v/>
      </c>
      <c r="M61" s="20">
        <f>IF(F61="","",D61/F61)</f>
        <v/>
      </c>
      <c r="N61" s="20">
        <f>IF(F61="","",E61/F61)</f>
        <v/>
      </c>
      <c r="O61" s="21">
        <f>IF(SUMIFS('Monthly NSE Equity Options'!$K:$K,'Monthly NSE Equity Options'!$A:$A,$A61)=0,"",SUMIFS('Monthly NSE Equity Options'!$K:$K,'Monthly NSE Equity Options'!$A:$A,$A61))</f>
        <v/>
      </c>
      <c r="P61" s="8">
        <f>IF(SUMIFS('Monthly BSE Equity Options'!$K:$K,'Monthly BSE Equity Options'!$A:$A,$A61)=0,"",SUMIFS('Monthly BSE Equity Options'!$K:$K,'Monthly BSE Equity Options'!$A:$A,$A61))</f>
        <v/>
      </c>
      <c r="Q61" s="8">
        <f>IF(OR(O61="",P61=""),"",O61+P61)</f>
        <v/>
      </c>
      <c r="R61" s="23">
        <f>IF(OR(O61="",O49=""),"",O61/O49-1)</f>
        <v/>
      </c>
      <c r="S61" s="23">
        <f>IF(OR(P61="",P49=""),"",P61/P49-1)</f>
        <v/>
      </c>
      <c r="T61" s="23">
        <f>IF(OR(Q61="",Q49=""),"",Q61/Q49-1)</f>
        <v/>
      </c>
      <c r="U61" s="23">
        <f>IF(OR(O61="",O60=""),"",O61/O60-1)</f>
        <v/>
      </c>
      <c r="V61" s="23">
        <f>IF(OR(P61="",P60=""),"",P61/P60-1)</f>
        <v/>
      </c>
      <c r="W61" s="23">
        <f>IF(OR(Q61="",Q60=""),"",Q61/Q60-1)</f>
        <v/>
      </c>
      <c r="X61" s="23">
        <f>IF(Q61="","",O61/Q61)</f>
        <v/>
      </c>
      <c r="Y61" s="23">
        <f>IF(Q61="","",P61/Q61)</f>
        <v/>
      </c>
      <c r="Z61" s="24">
        <f>IF(SUMIFS('Monthly NSE Equity Options'!$L:$L,'Monthly NSE Equity Options'!$A:$A,$A61)=0,"",SUMIFS('Monthly NSE Equity Options'!$L:$L,'Monthly NSE Equity Options'!$A:$A,$A61))</f>
        <v/>
      </c>
      <c r="AA61" s="9">
        <f>IF(SUMIFS('Monthly BSE Equity Options'!$L:$L,'Monthly BSE Equity Options'!$A:$A,$A61)=0,"",SUMIFS('Monthly BSE Equity Options'!$L:$L,'Monthly BSE Equity Options'!$A:$A,$A61))</f>
        <v/>
      </c>
      <c r="AB61" s="9">
        <f>IF(OR(Z61="",AA61=""),"",Z61+AA61)</f>
        <v/>
      </c>
      <c r="AC61" s="26">
        <f>IF(OR(Z61="",Z49=""),"",Z61/Z49-1)</f>
        <v/>
      </c>
      <c r="AD61" s="26">
        <f>IF(OR(AA61="",AA49=""),"",AA61/AA49-1)</f>
        <v/>
      </c>
      <c r="AE61" s="26">
        <f>IF(OR(AB61="",AB49=""),"",AB61/AB49-1)</f>
        <v/>
      </c>
      <c r="AF61" s="26">
        <f>IF(OR(Z61="",Z60=""),"",Z61/Z60-1)</f>
        <v/>
      </c>
      <c r="AG61" s="26">
        <f>IF(OR(AA61="",AA60=""),"",AA61/AA60-1)</f>
        <v/>
      </c>
      <c r="AH61" s="26">
        <f>IF(OR(AB61="",AB60=""),"",AB61/AB60-1)</f>
        <v/>
      </c>
      <c r="AI61" s="26">
        <f>IF(AB61="","",Z61/AB61)</f>
        <v/>
      </c>
      <c r="AJ61" s="26">
        <f>IF(AB61="","",AA61/AB61)</f>
        <v/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18">
        <f>IF(SUMIFS('Monthly NSE Equity Options'!$J:$J,'Monthly NSE Equity Options'!$A:$A,$A62)=0,"",SUMIFS('Monthly NSE Equity Options'!$J:$J,'Monthly NSE Equity Options'!$A:$A,$A62))</f>
        <v/>
      </c>
      <c r="E62" s="7">
        <f>IF(SUMIFS('Monthly BSE Equity Options'!$J:$J,'Monthly BSE Equity Options'!$A:$A,$A62)=0,"",SUMIFS('Monthly BSE Equity Options'!$J:$J,'Monthly BSE Equity Options'!$A:$A,$A62))</f>
        <v/>
      </c>
      <c r="F62" s="7">
        <f>IF(OR(D62="",E62=""),"",D62+E62)</f>
        <v/>
      </c>
      <c r="G62" s="20">
        <f>IF(OR(D62="",D50=""),"",D62/D50-1)</f>
        <v/>
      </c>
      <c r="H62" s="20">
        <f>IF(OR(E62="",E50=""),"",E62/E50-1)</f>
        <v/>
      </c>
      <c r="I62" s="20">
        <f>IF(OR(F62="",F50=""),"",F62/F50-1)</f>
        <v/>
      </c>
      <c r="J62" s="20">
        <f>IF(OR(D62="",D61=""),"",D62/D61-1)</f>
        <v/>
      </c>
      <c r="K62" s="20">
        <f>IF(OR(E62="",E61=""),"",E62/E61-1)</f>
        <v/>
      </c>
      <c r="L62" s="20">
        <f>IF(OR(F62="",F61=""),"",F62/F61-1)</f>
        <v/>
      </c>
      <c r="M62" s="20">
        <f>IF(F62="","",D62/F62)</f>
        <v/>
      </c>
      <c r="N62" s="20">
        <f>IF(F62="","",E62/F62)</f>
        <v/>
      </c>
      <c r="O62" s="21">
        <f>IF(SUMIFS('Monthly NSE Equity Options'!$K:$K,'Monthly NSE Equity Options'!$A:$A,$A62)=0,"",SUMIFS('Monthly NSE Equity Options'!$K:$K,'Monthly NSE Equity Options'!$A:$A,$A62))</f>
        <v/>
      </c>
      <c r="P62" s="8">
        <f>IF(SUMIFS('Monthly BSE Equity Options'!$K:$K,'Monthly BSE Equity Options'!$A:$A,$A62)=0,"",SUMIFS('Monthly BSE Equity Options'!$K:$K,'Monthly BSE Equity Options'!$A:$A,$A62))</f>
        <v/>
      </c>
      <c r="Q62" s="8">
        <f>IF(OR(O62="",P62=""),"",O62+P62)</f>
        <v/>
      </c>
      <c r="R62" s="23">
        <f>IF(OR(O62="",O50=""),"",O62/O50-1)</f>
        <v/>
      </c>
      <c r="S62" s="23">
        <f>IF(OR(P62="",P50=""),"",P62/P50-1)</f>
        <v/>
      </c>
      <c r="T62" s="23">
        <f>IF(OR(Q62="",Q50=""),"",Q62/Q50-1)</f>
        <v/>
      </c>
      <c r="U62" s="23">
        <f>IF(OR(O62="",O61=""),"",O62/O61-1)</f>
        <v/>
      </c>
      <c r="V62" s="23">
        <f>IF(OR(P62="",P61=""),"",P62/P61-1)</f>
        <v/>
      </c>
      <c r="W62" s="23">
        <f>IF(OR(Q62="",Q61=""),"",Q62/Q61-1)</f>
        <v/>
      </c>
      <c r="X62" s="23">
        <f>IF(Q62="","",O62/Q62)</f>
        <v/>
      </c>
      <c r="Y62" s="23">
        <f>IF(Q62="","",P62/Q62)</f>
        <v/>
      </c>
      <c r="Z62" s="24">
        <f>IF(SUMIFS('Monthly NSE Equity Options'!$L:$L,'Monthly NSE Equity Options'!$A:$A,$A62)=0,"",SUMIFS('Monthly NSE Equity Options'!$L:$L,'Monthly NSE Equity Options'!$A:$A,$A62))</f>
        <v/>
      </c>
      <c r="AA62" s="9">
        <f>IF(SUMIFS('Monthly BSE Equity Options'!$L:$L,'Monthly BSE Equity Options'!$A:$A,$A62)=0,"",SUMIFS('Monthly BSE Equity Options'!$L:$L,'Monthly BSE Equity Options'!$A:$A,$A62))</f>
        <v/>
      </c>
      <c r="AB62" s="9">
        <f>IF(OR(Z62="",AA62=""),"",Z62+AA62)</f>
        <v/>
      </c>
      <c r="AC62" s="26">
        <f>IF(OR(Z62="",Z50=""),"",Z62/Z50-1)</f>
        <v/>
      </c>
      <c r="AD62" s="26">
        <f>IF(OR(AA62="",AA50=""),"",AA62/AA50-1)</f>
        <v/>
      </c>
      <c r="AE62" s="26">
        <f>IF(OR(AB62="",AB50=""),"",AB62/AB50-1)</f>
        <v/>
      </c>
      <c r="AF62" s="26">
        <f>IF(OR(Z62="",Z61=""),"",Z62/Z61-1)</f>
        <v/>
      </c>
      <c r="AG62" s="26">
        <f>IF(OR(AA62="",AA61=""),"",AA62/AA61-1)</f>
        <v/>
      </c>
      <c r="AH62" s="26">
        <f>IF(OR(AB62="",AB61=""),"",AB62/AB61-1)</f>
        <v/>
      </c>
      <c r="AI62" s="26">
        <f>IF(AB62="","",Z62/AB62)</f>
        <v/>
      </c>
      <c r="AJ62" s="26">
        <f>IF(AB62="","",AA62/AB62)</f>
        <v/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18">
        <f>IF(SUMIFS('Monthly NSE Equity Options'!$J:$J,'Monthly NSE Equity Options'!$A:$A,$A63)=0,"",SUMIFS('Monthly NSE Equity Options'!$J:$J,'Monthly NSE Equity Options'!$A:$A,$A63))</f>
        <v/>
      </c>
      <c r="E63" s="7">
        <f>IF(SUMIFS('Monthly BSE Equity Options'!$J:$J,'Monthly BSE Equity Options'!$A:$A,$A63)=0,"",SUMIFS('Monthly BSE Equity Options'!$J:$J,'Monthly BSE Equity Options'!$A:$A,$A63))</f>
        <v/>
      </c>
      <c r="F63" s="7">
        <f>IF(OR(D63="",E63=""),"",D63+E63)</f>
        <v/>
      </c>
      <c r="G63" s="20">
        <f>IF(OR(D63="",D51=""),"",D63/D51-1)</f>
        <v/>
      </c>
      <c r="H63" s="20">
        <f>IF(OR(E63="",E51=""),"",E63/E51-1)</f>
        <v/>
      </c>
      <c r="I63" s="20">
        <f>IF(OR(F63="",F51=""),"",F63/F51-1)</f>
        <v/>
      </c>
      <c r="J63" s="20">
        <f>IF(OR(D63="",D62=""),"",D63/D62-1)</f>
        <v/>
      </c>
      <c r="K63" s="20">
        <f>IF(OR(E63="",E62=""),"",E63/E62-1)</f>
        <v/>
      </c>
      <c r="L63" s="20">
        <f>IF(OR(F63="",F62=""),"",F63/F62-1)</f>
        <v/>
      </c>
      <c r="M63" s="20">
        <f>IF(F63="","",D63/F63)</f>
        <v/>
      </c>
      <c r="N63" s="20">
        <f>IF(F63="","",E63/F63)</f>
        <v/>
      </c>
      <c r="O63" s="21">
        <f>IF(SUMIFS('Monthly NSE Equity Options'!$K:$K,'Monthly NSE Equity Options'!$A:$A,$A63)=0,"",SUMIFS('Monthly NSE Equity Options'!$K:$K,'Monthly NSE Equity Options'!$A:$A,$A63))</f>
        <v/>
      </c>
      <c r="P63" s="8">
        <f>IF(SUMIFS('Monthly BSE Equity Options'!$K:$K,'Monthly BSE Equity Options'!$A:$A,$A63)=0,"",SUMIFS('Monthly BSE Equity Options'!$K:$K,'Monthly BSE Equity Options'!$A:$A,$A63))</f>
        <v/>
      </c>
      <c r="Q63" s="8">
        <f>IF(OR(O63="",P63=""),"",O63+P63)</f>
        <v/>
      </c>
      <c r="R63" s="23">
        <f>IF(OR(O63="",O51=""),"",O63/O51-1)</f>
        <v/>
      </c>
      <c r="S63" s="23">
        <f>IF(OR(P63="",P51=""),"",P63/P51-1)</f>
        <v/>
      </c>
      <c r="T63" s="23">
        <f>IF(OR(Q63="",Q51=""),"",Q63/Q51-1)</f>
        <v/>
      </c>
      <c r="U63" s="23">
        <f>IF(OR(O63="",O62=""),"",O63/O62-1)</f>
        <v/>
      </c>
      <c r="V63" s="23">
        <f>IF(OR(P63="",P62=""),"",P63/P62-1)</f>
        <v/>
      </c>
      <c r="W63" s="23">
        <f>IF(OR(Q63="",Q62=""),"",Q63/Q62-1)</f>
        <v/>
      </c>
      <c r="X63" s="23">
        <f>IF(Q63="","",O63/Q63)</f>
        <v/>
      </c>
      <c r="Y63" s="23">
        <f>IF(Q63="","",P63/Q63)</f>
        <v/>
      </c>
      <c r="Z63" s="24">
        <f>IF(SUMIFS('Monthly NSE Equity Options'!$L:$L,'Monthly NSE Equity Options'!$A:$A,$A63)=0,"",SUMIFS('Monthly NSE Equity Options'!$L:$L,'Monthly NSE Equity Options'!$A:$A,$A63))</f>
        <v/>
      </c>
      <c r="AA63" s="9">
        <f>IF(SUMIFS('Monthly BSE Equity Options'!$L:$L,'Monthly BSE Equity Options'!$A:$A,$A63)=0,"",SUMIFS('Monthly BSE Equity Options'!$L:$L,'Monthly BSE Equity Options'!$A:$A,$A63))</f>
        <v/>
      </c>
      <c r="AB63" s="9">
        <f>IF(OR(Z63="",AA63=""),"",Z63+AA63)</f>
        <v/>
      </c>
      <c r="AC63" s="26">
        <f>IF(OR(Z63="",Z51=""),"",Z63/Z51-1)</f>
        <v/>
      </c>
      <c r="AD63" s="26">
        <f>IF(OR(AA63="",AA51=""),"",AA63/AA51-1)</f>
        <v/>
      </c>
      <c r="AE63" s="26">
        <f>IF(OR(AB63="",AB51=""),"",AB63/AB51-1)</f>
        <v/>
      </c>
      <c r="AF63" s="26">
        <f>IF(OR(Z63="",Z62=""),"",Z63/Z62-1)</f>
        <v/>
      </c>
      <c r="AG63" s="26">
        <f>IF(OR(AA63="",AA62=""),"",AA63/AA62-1)</f>
        <v/>
      </c>
      <c r="AH63" s="26">
        <f>IF(OR(AB63="",AB62=""),"",AB63/AB62-1)</f>
        <v/>
      </c>
      <c r="AI63" s="26">
        <f>IF(AB63="","",Z63/AB63)</f>
        <v/>
      </c>
      <c r="AJ63" s="26">
        <f>IF(AB63="","",AA63/AB63)</f>
        <v/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18">
        <f>IF(SUMIFS('Monthly NSE Equity Options'!$J:$J,'Monthly NSE Equity Options'!$A:$A,$A64)=0,"",SUMIFS('Monthly NSE Equity Options'!$J:$J,'Monthly NSE Equity Options'!$A:$A,$A64))</f>
        <v/>
      </c>
      <c r="E64" s="7">
        <f>IF(SUMIFS('Monthly BSE Equity Options'!$J:$J,'Monthly BSE Equity Options'!$A:$A,$A64)=0,"",SUMIFS('Monthly BSE Equity Options'!$J:$J,'Monthly BSE Equity Options'!$A:$A,$A64))</f>
        <v/>
      </c>
      <c r="F64" s="7">
        <f>IF(OR(D64="",E64=""),"",D64+E64)</f>
        <v/>
      </c>
      <c r="G64" s="20">
        <f>IF(OR(D64="",D52=""),"",D64/D52-1)</f>
        <v/>
      </c>
      <c r="H64" s="20">
        <f>IF(OR(E64="",E52=""),"",E64/E52-1)</f>
        <v/>
      </c>
      <c r="I64" s="20">
        <f>IF(OR(F64="",F52=""),"",F64/F52-1)</f>
        <v/>
      </c>
      <c r="J64" s="20">
        <f>IF(OR(D64="",D63=""),"",D64/D63-1)</f>
        <v/>
      </c>
      <c r="K64" s="20">
        <f>IF(OR(E64="",E63=""),"",E64/E63-1)</f>
        <v/>
      </c>
      <c r="L64" s="20">
        <f>IF(OR(F64="",F63=""),"",F64/F63-1)</f>
        <v/>
      </c>
      <c r="M64" s="20">
        <f>IF(F64="","",D64/F64)</f>
        <v/>
      </c>
      <c r="N64" s="20">
        <f>IF(F64="","",E64/F64)</f>
        <v/>
      </c>
      <c r="O64" s="21">
        <f>IF(SUMIFS('Monthly NSE Equity Options'!$K:$K,'Monthly NSE Equity Options'!$A:$A,$A64)=0,"",SUMIFS('Monthly NSE Equity Options'!$K:$K,'Monthly NSE Equity Options'!$A:$A,$A64))</f>
        <v/>
      </c>
      <c r="P64" s="8">
        <f>IF(SUMIFS('Monthly BSE Equity Options'!$K:$K,'Monthly BSE Equity Options'!$A:$A,$A64)=0,"",SUMIFS('Monthly BSE Equity Options'!$K:$K,'Monthly BSE Equity Options'!$A:$A,$A64))</f>
        <v/>
      </c>
      <c r="Q64" s="8">
        <f>IF(OR(O64="",P64=""),"",O64+P64)</f>
        <v/>
      </c>
      <c r="R64" s="23">
        <f>IF(OR(O64="",O52=""),"",O64/O52-1)</f>
        <v/>
      </c>
      <c r="S64" s="23">
        <f>IF(OR(P64="",P52=""),"",P64/P52-1)</f>
        <v/>
      </c>
      <c r="T64" s="23">
        <f>IF(OR(Q64="",Q52=""),"",Q64/Q52-1)</f>
        <v/>
      </c>
      <c r="U64" s="23">
        <f>IF(OR(O64="",O63=""),"",O64/O63-1)</f>
        <v/>
      </c>
      <c r="V64" s="23">
        <f>IF(OR(P64="",P63=""),"",P64/P63-1)</f>
        <v/>
      </c>
      <c r="W64" s="23">
        <f>IF(OR(Q64="",Q63=""),"",Q64/Q63-1)</f>
        <v/>
      </c>
      <c r="X64" s="23">
        <f>IF(Q64="","",O64/Q64)</f>
        <v/>
      </c>
      <c r="Y64" s="23">
        <f>IF(Q64="","",P64/Q64)</f>
        <v/>
      </c>
      <c r="Z64" s="24">
        <f>IF(SUMIFS('Monthly NSE Equity Options'!$L:$L,'Monthly NSE Equity Options'!$A:$A,$A64)=0,"",SUMIFS('Monthly NSE Equity Options'!$L:$L,'Monthly NSE Equity Options'!$A:$A,$A64))</f>
        <v/>
      </c>
      <c r="AA64" s="9">
        <f>IF(SUMIFS('Monthly BSE Equity Options'!$L:$L,'Monthly BSE Equity Options'!$A:$A,$A64)=0,"",SUMIFS('Monthly BSE Equity Options'!$L:$L,'Monthly BSE Equity Options'!$A:$A,$A64))</f>
        <v/>
      </c>
      <c r="AB64" s="9">
        <f>IF(OR(Z64="",AA64=""),"",Z64+AA64)</f>
        <v/>
      </c>
      <c r="AC64" s="26">
        <f>IF(OR(Z64="",Z52=""),"",Z64/Z52-1)</f>
        <v/>
      </c>
      <c r="AD64" s="26">
        <f>IF(OR(AA64="",AA52=""),"",AA64/AA52-1)</f>
        <v/>
      </c>
      <c r="AE64" s="26">
        <f>IF(OR(AB64="",AB52=""),"",AB64/AB52-1)</f>
        <v/>
      </c>
      <c r="AF64" s="26">
        <f>IF(OR(Z64="",Z63=""),"",Z64/Z63-1)</f>
        <v/>
      </c>
      <c r="AG64" s="26">
        <f>IF(OR(AA64="",AA63=""),"",AA64/AA63-1)</f>
        <v/>
      </c>
      <c r="AH64" s="26">
        <f>IF(OR(AB64="",AB63=""),"",AB64/AB63-1)</f>
        <v/>
      </c>
      <c r="AI64" s="26">
        <f>IF(AB64="","",Z64/AB64)</f>
        <v/>
      </c>
      <c r="AJ64" s="26">
        <f>IF(AB64="","",AA64/AB64)</f>
        <v/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18">
        <f>IF(SUMIFS('Monthly NSE Equity Options'!$J:$J,'Monthly NSE Equity Options'!$A:$A,$A65)=0,"",SUMIFS('Monthly NSE Equity Options'!$J:$J,'Monthly NSE Equity Options'!$A:$A,$A65))</f>
        <v/>
      </c>
      <c r="E65" s="7">
        <f>IF(SUMIFS('Monthly BSE Equity Options'!$J:$J,'Monthly BSE Equity Options'!$A:$A,$A65)=0,"",SUMIFS('Monthly BSE Equity Options'!$J:$J,'Monthly BSE Equity Options'!$A:$A,$A65))</f>
        <v/>
      </c>
      <c r="F65" s="7">
        <f>IF(OR(D65="",E65=""),"",D65+E65)</f>
        <v/>
      </c>
      <c r="G65" s="20">
        <f>IF(OR(D65="",D53=""),"",D65/D53-1)</f>
        <v/>
      </c>
      <c r="H65" s="20">
        <f>IF(OR(E65="",E53=""),"",E65/E53-1)</f>
        <v/>
      </c>
      <c r="I65" s="20">
        <f>IF(OR(F65="",F53=""),"",F65/F53-1)</f>
        <v/>
      </c>
      <c r="J65" s="20">
        <f>IF(OR(D65="",D64=""),"",D65/D64-1)</f>
        <v/>
      </c>
      <c r="K65" s="20">
        <f>IF(OR(E65="",E64=""),"",E65/E64-1)</f>
        <v/>
      </c>
      <c r="L65" s="20">
        <f>IF(OR(F65="",F64=""),"",F65/F64-1)</f>
        <v/>
      </c>
      <c r="M65" s="20">
        <f>IF(F65="","",D65/F65)</f>
        <v/>
      </c>
      <c r="N65" s="20">
        <f>IF(F65="","",E65/F65)</f>
        <v/>
      </c>
      <c r="O65" s="21">
        <f>IF(SUMIFS('Monthly NSE Equity Options'!$K:$K,'Monthly NSE Equity Options'!$A:$A,$A65)=0,"",SUMIFS('Monthly NSE Equity Options'!$K:$K,'Monthly NSE Equity Options'!$A:$A,$A65))</f>
        <v/>
      </c>
      <c r="P65" s="8">
        <f>IF(SUMIFS('Monthly BSE Equity Options'!$K:$K,'Monthly BSE Equity Options'!$A:$A,$A65)=0,"",SUMIFS('Monthly BSE Equity Options'!$K:$K,'Monthly BSE Equity Options'!$A:$A,$A65))</f>
        <v/>
      </c>
      <c r="Q65" s="8">
        <f>IF(OR(O65="",P65=""),"",O65+P65)</f>
        <v/>
      </c>
      <c r="R65" s="23">
        <f>IF(OR(O65="",O53=""),"",O65/O53-1)</f>
        <v/>
      </c>
      <c r="S65" s="23">
        <f>IF(OR(P65="",P53=""),"",P65/P53-1)</f>
        <v/>
      </c>
      <c r="T65" s="23">
        <f>IF(OR(Q65="",Q53=""),"",Q65/Q53-1)</f>
        <v/>
      </c>
      <c r="U65" s="23">
        <f>IF(OR(O65="",O64=""),"",O65/O64-1)</f>
        <v/>
      </c>
      <c r="V65" s="23">
        <f>IF(OR(P65="",P64=""),"",P65/P64-1)</f>
        <v/>
      </c>
      <c r="W65" s="23">
        <f>IF(OR(Q65="",Q64=""),"",Q65/Q64-1)</f>
        <v/>
      </c>
      <c r="X65" s="23">
        <f>IF(Q65="","",O65/Q65)</f>
        <v/>
      </c>
      <c r="Y65" s="23">
        <f>IF(Q65="","",P65/Q65)</f>
        <v/>
      </c>
      <c r="Z65" s="24">
        <f>IF(SUMIFS('Monthly NSE Equity Options'!$L:$L,'Monthly NSE Equity Options'!$A:$A,$A65)=0,"",SUMIFS('Monthly NSE Equity Options'!$L:$L,'Monthly NSE Equity Options'!$A:$A,$A65))</f>
        <v/>
      </c>
      <c r="AA65" s="9">
        <f>IF(SUMIFS('Monthly BSE Equity Options'!$L:$L,'Monthly BSE Equity Options'!$A:$A,$A65)=0,"",SUMIFS('Monthly BSE Equity Options'!$L:$L,'Monthly BSE Equity Options'!$A:$A,$A65))</f>
        <v/>
      </c>
      <c r="AB65" s="9">
        <f>IF(OR(Z65="",AA65=""),"",Z65+AA65)</f>
        <v/>
      </c>
      <c r="AC65" s="26">
        <f>IF(OR(Z65="",Z53=""),"",Z65/Z53-1)</f>
        <v/>
      </c>
      <c r="AD65" s="26">
        <f>IF(OR(AA65="",AA53=""),"",AA65/AA53-1)</f>
        <v/>
      </c>
      <c r="AE65" s="26">
        <f>IF(OR(AB65="",AB53=""),"",AB65/AB53-1)</f>
        <v/>
      </c>
      <c r="AF65" s="26">
        <f>IF(OR(Z65="",Z64=""),"",Z65/Z64-1)</f>
        <v/>
      </c>
      <c r="AG65" s="26">
        <f>IF(OR(AA65="",AA64=""),"",AA65/AA64-1)</f>
        <v/>
      </c>
      <c r="AH65" s="26">
        <f>IF(OR(AB65="",AB64=""),"",AB65/AB64-1)</f>
        <v/>
      </c>
      <c r="AI65" s="26">
        <f>IF(AB65="","",Z65/AB65)</f>
        <v/>
      </c>
      <c r="AJ65" s="26">
        <f>IF(AB65="","",AA65/AB65)</f>
        <v/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18">
        <f>IF(SUMIFS('Monthly NSE Equity Options'!$J:$J,'Monthly NSE Equity Options'!$A:$A,$A66)=0,"",SUMIFS('Monthly NSE Equity Options'!$J:$J,'Monthly NSE Equity Options'!$A:$A,$A66))</f>
        <v/>
      </c>
      <c r="E66" s="7">
        <f>IF(SUMIFS('Monthly BSE Equity Options'!$J:$J,'Monthly BSE Equity Options'!$A:$A,$A66)=0,"",SUMIFS('Monthly BSE Equity Options'!$J:$J,'Monthly BSE Equity Options'!$A:$A,$A66))</f>
        <v/>
      </c>
      <c r="F66" s="7">
        <f>IF(OR(D66="",E66=""),"",D66+E66)</f>
        <v/>
      </c>
      <c r="G66" s="20">
        <f>IF(OR(D66="",D54=""),"",D66/D54-1)</f>
        <v/>
      </c>
      <c r="H66" s="20">
        <f>IF(OR(E66="",E54=""),"",E66/E54-1)</f>
        <v/>
      </c>
      <c r="I66" s="20">
        <f>IF(OR(F66="",F54=""),"",F66/F54-1)</f>
        <v/>
      </c>
      <c r="J66" s="20">
        <f>IF(OR(D66="",D65=""),"",D66/D65-1)</f>
        <v/>
      </c>
      <c r="K66" s="20">
        <f>IF(OR(E66="",E65=""),"",E66/E65-1)</f>
        <v/>
      </c>
      <c r="L66" s="20">
        <f>IF(OR(F66="",F65=""),"",F66/F65-1)</f>
        <v/>
      </c>
      <c r="M66" s="20">
        <f>IF(F66="","",D66/F66)</f>
        <v/>
      </c>
      <c r="N66" s="20">
        <f>IF(F66="","",E66/F66)</f>
        <v/>
      </c>
      <c r="O66" s="21">
        <f>IF(SUMIFS('Monthly NSE Equity Options'!$K:$K,'Monthly NSE Equity Options'!$A:$A,$A66)=0,"",SUMIFS('Monthly NSE Equity Options'!$K:$K,'Monthly NSE Equity Options'!$A:$A,$A66))</f>
        <v/>
      </c>
      <c r="P66" s="8">
        <f>IF(SUMIFS('Monthly BSE Equity Options'!$K:$K,'Monthly BSE Equity Options'!$A:$A,$A66)=0,"",SUMIFS('Monthly BSE Equity Options'!$K:$K,'Monthly BSE Equity Options'!$A:$A,$A66))</f>
        <v/>
      </c>
      <c r="Q66" s="8">
        <f>IF(OR(O66="",P66=""),"",O66+P66)</f>
        <v/>
      </c>
      <c r="R66" s="23">
        <f>IF(OR(O66="",O54=""),"",O66/O54-1)</f>
        <v/>
      </c>
      <c r="S66" s="23">
        <f>IF(OR(P66="",P54=""),"",P66/P54-1)</f>
        <v/>
      </c>
      <c r="T66" s="23">
        <f>IF(OR(Q66="",Q54=""),"",Q66/Q54-1)</f>
        <v/>
      </c>
      <c r="U66" s="23">
        <f>IF(OR(O66="",O65=""),"",O66/O65-1)</f>
        <v/>
      </c>
      <c r="V66" s="23">
        <f>IF(OR(P66="",P65=""),"",P66/P65-1)</f>
        <v/>
      </c>
      <c r="W66" s="23">
        <f>IF(OR(Q66="",Q65=""),"",Q66/Q65-1)</f>
        <v/>
      </c>
      <c r="X66" s="23">
        <f>IF(Q66="","",O66/Q66)</f>
        <v/>
      </c>
      <c r="Y66" s="23">
        <f>IF(Q66="","",P66/Q66)</f>
        <v/>
      </c>
      <c r="Z66" s="24">
        <f>IF(SUMIFS('Monthly NSE Equity Options'!$L:$L,'Monthly NSE Equity Options'!$A:$A,$A66)=0,"",SUMIFS('Monthly NSE Equity Options'!$L:$L,'Monthly NSE Equity Options'!$A:$A,$A66))</f>
        <v/>
      </c>
      <c r="AA66" s="9">
        <f>IF(SUMIFS('Monthly BSE Equity Options'!$L:$L,'Monthly BSE Equity Options'!$A:$A,$A66)=0,"",SUMIFS('Monthly BSE Equity Options'!$L:$L,'Monthly BSE Equity Options'!$A:$A,$A66))</f>
        <v/>
      </c>
      <c r="AB66" s="9">
        <f>IF(OR(Z66="",AA66=""),"",Z66+AA66)</f>
        <v/>
      </c>
      <c r="AC66" s="26">
        <f>IF(OR(Z66="",Z54=""),"",Z66/Z54-1)</f>
        <v/>
      </c>
      <c r="AD66" s="26">
        <f>IF(OR(AA66="",AA54=""),"",AA66/AA54-1)</f>
        <v/>
      </c>
      <c r="AE66" s="26">
        <f>IF(OR(AB66="",AB54=""),"",AB66/AB54-1)</f>
        <v/>
      </c>
      <c r="AF66" s="26">
        <f>IF(OR(Z66="",Z65=""),"",Z66/Z65-1)</f>
        <v/>
      </c>
      <c r="AG66" s="26">
        <f>IF(OR(AA66="",AA65=""),"",AA66/AA65-1)</f>
        <v/>
      </c>
      <c r="AH66" s="26">
        <f>IF(OR(AB66="",AB65=""),"",AB66/AB65-1)</f>
        <v/>
      </c>
      <c r="AI66" s="26">
        <f>IF(AB66="","",Z66/AB66)</f>
        <v/>
      </c>
      <c r="AJ66" s="26">
        <f>IF(AB66="","",AA66/AB66)</f>
        <v/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18">
        <f>IF(SUMIFS('Monthly NSE Equity Options'!$J:$J,'Monthly NSE Equity Options'!$A:$A,$A67)=0,"",SUMIFS('Monthly NSE Equity Options'!$J:$J,'Monthly NSE Equity Options'!$A:$A,$A67))</f>
        <v/>
      </c>
      <c r="E67" s="7">
        <f>IF(SUMIFS('Monthly BSE Equity Options'!$J:$J,'Monthly BSE Equity Options'!$A:$A,$A67)=0,"",SUMIFS('Monthly BSE Equity Options'!$J:$J,'Monthly BSE Equity Options'!$A:$A,$A67))</f>
        <v/>
      </c>
      <c r="F67" s="7">
        <f>IF(OR(D67="",E67=""),"",D67+E67)</f>
        <v/>
      </c>
      <c r="G67" s="20">
        <f>IF(OR(D67="",D55=""),"",D67/D55-1)</f>
        <v/>
      </c>
      <c r="H67" s="20">
        <f>IF(OR(E67="",E55=""),"",E67/E55-1)</f>
        <v/>
      </c>
      <c r="I67" s="20">
        <f>IF(OR(F67="",F55=""),"",F67/F55-1)</f>
        <v/>
      </c>
      <c r="J67" s="20">
        <f>IF(OR(D67="",D66=""),"",D67/D66-1)</f>
        <v/>
      </c>
      <c r="K67" s="20">
        <f>IF(OR(E67="",E66=""),"",E67/E66-1)</f>
        <v/>
      </c>
      <c r="L67" s="20">
        <f>IF(OR(F67="",F66=""),"",F67/F66-1)</f>
        <v/>
      </c>
      <c r="M67" s="20">
        <f>IF(F67="","",D67/F67)</f>
        <v/>
      </c>
      <c r="N67" s="20">
        <f>IF(F67="","",E67/F67)</f>
        <v/>
      </c>
      <c r="O67" s="21">
        <f>IF(SUMIFS('Monthly NSE Equity Options'!$K:$K,'Monthly NSE Equity Options'!$A:$A,$A67)=0,"",SUMIFS('Monthly NSE Equity Options'!$K:$K,'Monthly NSE Equity Options'!$A:$A,$A67))</f>
        <v/>
      </c>
      <c r="P67" s="8">
        <f>IF(SUMIFS('Monthly BSE Equity Options'!$K:$K,'Monthly BSE Equity Options'!$A:$A,$A67)=0,"",SUMIFS('Monthly BSE Equity Options'!$K:$K,'Monthly BSE Equity Options'!$A:$A,$A67))</f>
        <v/>
      </c>
      <c r="Q67" s="8">
        <f>IF(OR(O67="",P67=""),"",O67+P67)</f>
        <v/>
      </c>
      <c r="R67" s="23">
        <f>IF(OR(O67="",O55=""),"",O67/O55-1)</f>
        <v/>
      </c>
      <c r="S67" s="23">
        <f>IF(OR(P67="",P55=""),"",P67/P55-1)</f>
        <v/>
      </c>
      <c r="T67" s="23">
        <f>IF(OR(Q67="",Q55=""),"",Q67/Q55-1)</f>
        <v/>
      </c>
      <c r="U67" s="23">
        <f>IF(OR(O67="",O66=""),"",O67/O66-1)</f>
        <v/>
      </c>
      <c r="V67" s="23">
        <f>IF(OR(P67="",P66=""),"",P67/P66-1)</f>
        <v/>
      </c>
      <c r="W67" s="23">
        <f>IF(OR(Q67="",Q66=""),"",Q67/Q66-1)</f>
        <v/>
      </c>
      <c r="X67" s="23">
        <f>IF(Q67="","",O67/Q67)</f>
        <v/>
      </c>
      <c r="Y67" s="23">
        <f>IF(Q67="","",P67/Q67)</f>
        <v/>
      </c>
      <c r="Z67" s="24">
        <f>IF(SUMIFS('Monthly NSE Equity Options'!$L:$L,'Monthly NSE Equity Options'!$A:$A,$A67)=0,"",SUMIFS('Monthly NSE Equity Options'!$L:$L,'Monthly NSE Equity Options'!$A:$A,$A67))</f>
        <v/>
      </c>
      <c r="AA67" s="9">
        <f>IF(SUMIFS('Monthly BSE Equity Options'!$L:$L,'Monthly BSE Equity Options'!$A:$A,$A67)=0,"",SUMIFS('Monthly BSE Equity Options'!$L:$L,'Monthly BSE Equity Options'!$A:$A,$A67))</f>
        <v/>
      </c>
      <c r="AB67" s="9">
        <f>IF(OR(Z67="",AA67=""),"",Z67+AA67)</f>
        <v/>
      </c>
      <c r="AC67" s="26">
        <f>IF(OR(Z67="",Z55=""),"",Z67/Z55-1)</f>
        <v/>
      </c>
      <c r="AD67" s="26">
        <f>IF(OR(AA67="",AA55=""),"",AA67/AA55-1)</f>
        <v/>
      </c>
      <c r="AE67" s="26">
        <f>IF(OR(AB67="",AB55=""),"",AB67/AB55-1)</f>
        <v/>
      </c>
      <c r="AF67" s="26">
        <f>IF(OR(Z67="",Z66=""),"",Z67/Z66-1)</f>
        <v/>
      </c>
      <c r="AG67" s="26">
        <f>IF(OR(AA67="",AA66=""),"",AA67/AA66-1)</f>
        <v/>
      </c>
      <c r="AH67" s="26">
        <f>IF(OR(AB67="",AB66=""),"",AB67/AB66-1)</f>
        <v/>
      </c>
      <c r="AI67" s="26">
        <f>IF(AB67="","",Z67/AB67)</f>
        <v/>
      </c>
      <c r="AJ67" s="26">
        <f>IF(AB67="","",AA67/AB67)</f>
        <v/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18">
        <f>IF(SUMIFS('Monthly NSE Equity Options'!$J:$J,'Monthly NSE Equity Options'!$A:$A,$A68)=0,"",SUMIFS('Monthly NSE Equity Options'!$J:$J,'Monthly NSE Equity Options'!$A:$A,$A68))</f>
        <v/>
      </c>
      <c r="E68" s="7">
        <f>IF(SUMIFS('Monthly BSE Equity Options'!$J:$J,'Monthly BSE Equity Options'!$A:$A,$A68)=0,"",SUMIFS('Monthly BSE Equity Options'!$J:$J,'Monthly BSE Equity Options'!$A:$A,$A68))</f>
        <v/>
      </c>
      <c r="F68" s="7">
        <f>IF(OR(D68="",E68=""),"",D68+E68)</f>
        <v/>
      </c>
      <c r="G68" s="20">
        <f>IF(OR(D68="",D56=""),"",D68/D56-1)</f>
        <v/>
      </c>
      <c r="H68" s="20">
        <f>IF(OR(E68="",E56=""),"",E68/E56-1)</f>
        <v/>
      </c>
      <c r="I68" s="20">
        <f>IF(OR(F68="",F56=""),"",F68/F56-1)</f>
        <v/>
      </c>
      <c r="J68" s="20">
        <f>IF(OR(D68="",D67=""),"",D68/D67-1)</f>
        <v/>
      </c>
      <c r="K68" s="20">
        <f>IF(OR(E68="",E67=""),"",E68/E67-1)</f>
        <v/>
      </c>
      <c r="L68" s="20">
        <f>IF(OR(F68="",F67=""),"",F68/F67-1)</f>
        <v/>
      </c>
      <c r="M68" s="20">
        <f>IF(F68="","",D68/F68)</f>
        <v/>
      </c>
      <c r="N68" s="20">
        <f>IF(F68="","",E68/F68)</f>
        <v/>
      </c>
      <c r="O68" s="21">
        <f>IF(SUMIFS('Monthly NSE Equity Options'!$K:$K,'Monthly NSE Equity Options'!$A:$A,$A68)=0,"",SUMIFS('Monthly NSE Equity Options'!$K:$K,'Monthly NSE Equity Options'!$A:$A,$A68))</f>
        <v/>
      </c>
      <c r="P68" s="8">
        <f>IF(SUMIFS('Monthly BSE Equity Options'!$K:$K,'Monthly BSE Equity Options'!$A:$A,$A68)=0,"",SUMIFS('Monthly BSE Equity Options'!$K:$K,'Monthly BSE Equity Options'!$A:$A,$A68))</f>
        <v/>
      </c>
      <c r="Q68" s="8">
        <f>IF(OR(O68="",P68=""),"",O68+P68)</f>
        <v/>
      </c>
      <c r="R68" s="23">
        <f>IF(OR(O68="",O56=""),"",O68/O56-1)</f>
        <v/>
      </c>
      <c r="S68" s="23">
        <f>IF(OR(P68="",P56=""),"",P68/P56-1)</f>
        <v/>
      </c>
      <c r="T68" s="23">
        <f>IF(OR(Q68="",Q56=""),"",Q68/Q56-1)</f>
        <v/>
      </c>
      <c r="U68" s="23">
        <f>IF(OR(O68="",O67=""),"",O68/O67-1)</f>
        <v/>
      </c>
      <c r="V68" s="23">
        <f>IF(OR(P68="",P67=""),"",P68/P67-1)</f>
        <v/>
      </c>
      <c r="W68" s="23">
        <f>IF(OR(Q68="",Q67=""),"",Q68/Q67-1)</f>
        <v/>
      </c>
      <c r="X68" s="23">
        <f>IF(Q68="","",O68/Q68)</f>
        <v/>
      </c>
      <c r="Y68" s="23">
        <f>IF(Q68="","",P68/Q68)</f>
        <v/>
      </c>
      <c r="Z68" s="24">
        <f>IF(SUMIFS('Monthly NSE Equity Options'!$L:$L,'Monthly NSE Equity Options'!$A:$A,$A68)=0,"",SUMIFS('Monthly NSE Equity Options'!$L:$L,'Monthly NSE Equity Options'!$A:$A,$A68))</f>
        <v/>
      </c>
      <c r="AA68" s="9">
        <f>IF(SUMIFS('Monthly BSE Equity Options'!$L:$L,'Monthly BSE Equity Options'!$A:$A,$A68)=0,"",SUMIFS('Monthly BSE Equity Options'!$L:$L,'Monthly BSE Equity Options'!$A:$A,$A68))</f>
        <v/>
      </c>
      <c r="AB68" s="9">
        <f>IF(OR(Z68="",AA68=""),"",Z68+AA68)</f>
        <v/>
      </c>
      <c r="AC68" s="26">
        <f>IF(OR(Z68="",Z56=""),"",Z68/Z56-1)</f>
        <v/>
      </c>
      <c r="AD68" s="26">
        <f>IF(OR(AA68="",AA56=""),"",AA68/AA56-1)</f>
        <v/>
      </c>
      <c r="AE68" s="26">
        <f>IF(OR(AB68="",AB56=""),"",AB68/AB56-1)</f>
        <v/>
      </c>
      <c r="AF68" s="26">
        <f>IF(OR(Z68="",Z67=""),"",Z68/Z67-1)</f>
        <v/>
      </c>
      <c r="AG68" s="26">
        <f>IF(OR(AA68="",AA67=""),"",AA68/AA67-1)</f>
        <v/>
      </c>
      <c r="AH68" s="26">
        <f>IF(OR(AB68="",AB67=""),"",AB68/AB67-1)</f>
        <v/>
      </c>
      <c r="AI68" s="26">
        <f>IF(AB68="","",Z68/AB68)</f>
        <v/>
      </c>
      <c r="AJ68" s="26">
        <f>IF(AB68="","",AA68/AB68)</f>
        <v/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18">
        <f>IF(SUMIFS('Monthly NSE Equity Options'!$J:$J,'Monthly NSE Equity Options'!$A:$A,$A69)=0,"",SUMIFS('Monthly NSE Equity Options'!$J:$J,'Monthly NSE Equity Options'!$A:$A,$A69))</f>
        <v/>
      </c>
      <c r="E69" s="7">
        <f>IF(SUMIFS('Monthly BSE Equity Options'!$J:$J,'Monthly BSE Equity Options'!$A:$A,$A69)=0,"",SUMIFS('Monthly BSE Equity Options'!$J:$J,'Monthly BSE Equity Options'!$A:$A,$A69))</f>
        <v/>
      </c>
      <c r="F69" s="7">
        <f>IF(OR(D69="",E69=""),"",D69+E69)</f>
        <v/>
      </c>
      <c r="G69" s="20">
        <f>IF(OR(D69="",D57=""),"",D69/D57-1)</f>
        <v/>
      </c>
      <c r="H69" s="20">
        <f>IF(OR(E69="",E57=""),"",E69/E57-1)</f>
        <v/>
      </c>
      <c r="I69" s="20">
        <f>IF(OR(F69="",F57=""),"",F69/F57-1)</f>
        <v/>
      </c>
      <c r="J69" s="20">
        <f>IF(OR(D69="",D68=""),"",D69/D68-1)</f>
        <v/>
      </c>
      <c r="K69" s="20">
        <f>IF(OR(E69="",E68=""),"",E69/E68-1)</f>
        <v/>
      </c>
      <c r="L69" s="20">
        <f>IF(OR(F69="",F68=""),"",F69/F68-1)</f>
        <v/>
      </c>
      <c r="M69" s="20">
        <f>IF(F69="","",D69/F69)</f>
        <v/>
      </c>
      <c r="N69" s="20">
        <f>IF(F69="","",E69/F69)</f>
        <v/>
      </c>
      <c r="O69" s="21">
        <f>IF(SUMIFS('Monthly NSE Equity Options'!$K:$K,'Monthly NSE Equity Options'!$A:$A,$A69)=0,"",SUMIFS('Monthly NSE Equity Options'!$K:$K,'Monthly NSE Equity Options'!$A:$A,$A69))</f>
        <v/>
      </c>
      <c r="P69" s="8">
        <f>IF(SUMIFS('Monthly BSE Equity Options'!$K:$K,'Monthly BSE Equity Options'!$A:$A,$A69)=0,"",SUMIFS('Monthly BSE Equity Options'!$K:$K,'Monthly BSE Equity Options'!$A:$A,$A69))</f>
        <v/>
      </c>
      <c r="Q69" s="8">
        <f>IF(OR(O69="",P69=""),"",O69+P69)</f>
        <v/>
      </c>
      <c r="R69" s="23">
        <f>IF(OR(O69="",O57=""),"",O69/O57-1)</f>
        <v/>
      </c>
      <c r="S69" s="23">
        <f>IF(OR(P69="",P57=""),"",P69/P57-1)</f>
        <v/>
      </c>
      <c r="T69" s="23">
        <f>IF(OR(Q69="",Q57=""),"",Q69/Q57-1)</f>
        <v/>
      </c>
      <c r="U69" s="23">
        <f>IF(OR(O69="",O68=""),"",O69/O68-1)</f>
        <v/>
      </c>
      <c r="V69" s="23">
        <f>IF(OR(P69="",P68=""),"",P69/P68-1)</f>
        <v/>
      </c>
      <c r="W69" s="23">
        <f>IF(OR(Q69="",Q68=""),"",Q69/Q68-1)</f>
        <v/>
      </c>
      <c r="X69" s="23">
        <f>IF(Q69="","",O69/Q69)</f>
        <v/>
      </c>
      <c r="Y69" s="23">
        <f>IF(Q69="","",P69/Q69)</f>
        <v/>
      </c>
      <c r="Z69" s="24">
        <f>IF(SUMIFS('Monthly NSE Equity Options'!$L:$L,'Monthly NSE Equity Options'!$A:$A,$A69)=0,"",SUMIFS('Monthly NSE Equity Options'!$L:$L,'Monthly NSE Equity Options'!$A:$A,$A69))</f>
        <v/>
      </c>
      <c r="AA69" s="9">
        <f>IF(SUMIFS('Monthly BSE Equity Options'!$L:$L,'Monthly BSE Equity Options'!$A:$A,$A69)=0,"",SUMIFS('Monthly BSE Equity Options'!$L:$L,'Monthly BSE Equity Options'!$A:$A,$A69))</f>
        <v/>
      </c>
      <c r="AB69" s="9">
        <f>IF(OR(Z69="",AA69=""),"",Z69+AA69)</f>
        <v/>
      </c>
      <c r="AC69" s="26">
        <f>IF(OR(Z69="",Z57=""),"",Z69/Z57-1)</f>
        <v/>
      </c>
      <c r="AD69" s="26">
        <f>IF(OR(AA69="",AA57=""),"",AA69/AA57-1)</f>
        <v/>
      </c>
      <c r="AE69" s="26">
        <f>IF(OR(AB69="",AB57=""),"",AB69/AB57-1)</f>
        <v/>
      </c>
      <c r="AF69" s="26">
        <f>IF(OR(Z69="",Z68=""),"",Z69/Z68-1)</f>
        <v/>
      </c>
      <c r="AG69" s="26">
        <f>IF(OR(AA69="",AA68=""),"",AA69/AA68-1)</f>
        <v/>
      </c>
      <c r="AH69" s="26">
        <f>IF(OR(AB69="",AB68=""),"",AB69/AB68-1)</f>
        <v/>
      </c>
      <c r="AI69" s="26">
        <f>IF(AB69="","",Z69/AB69)</f>
        <v/>
      </c>
      <c r="AJ69" s="26">
        <f>IF(AB69="","",AA69/AB69)</f>
        <v/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18">
        <f>IF(SUMIFS('Monthly NSE Equity Options'!$J:$J,'Monthly NSE Equity Options'!$A:$A,$A70)=0,"",SUMIFS('Monthly NSE Equity Options'!$J:$J,'Monthly NSE Equity Options'!$A:$A,$A70))</f>
        <v/>
      </c>
      <c r="E70" s="7">
        <f>IF(SUMIFS('Monthly BSE Equity Options'!$J:$J,'Monthly BSE Equity Options'!$A:$A,$A70)=0,"",SUMIFS('Monthly BSE Equity Options'!$J:$J,'Monthly BSE Equity Options'!$A:$A,$A70))</f>
        <v/>
      </c>
      <c r="F70" s="7">
        <f>IF(OR(D70="",E70=""),"",D70+E70)</f>
        <v/>
      </c>
      <c r="G70" s="20">
        <f>IF(OR(D70="",D58=""),"",D70/D58-1)</f>
        <v/>
      </c>
      <c r="H70" s="20">
        <f>IF(OR(E70="",E58=""),"",E70/E58-1)</f>
        <v/>
      </c>
      <c r="I70" s="20">
        <f>IF(OR(F70="",F58=""),"",F70/F58-1)</f>
        <v/>
      </c>
      <c r="J70" s="20">
        <f>IF(OR(D70="",D69=""),"",D70/D69-1)</f>
        <v/>
      </c>
      <c r="K70" s="20">
        <f>IF(OR(E70="",E69=""),"",E70/E69-1)</f>
        <v/>
      </c>
      <c r="L70" s="20">
        <f>IF(OR(F70="",F69=""),"",F70/F69-1)</f>
        <v/>
      </c>
      <c r="M70" s="20">
        <f>IF(F70="","",D70/F70)</f>
        <v/>
      </c>
      <c r="N70" s="20">
        <f>IF(F70="","",E70/F70)</f>
        <v/>
      </c>
      <c r="O70" s="21">
        <f>IF(SUMIFS('Monthly NSE Equity Options'!$K:$K,'Monthly NSE Equity Options'!$A:$A,$A70)=0,"",SUMIFS('Monthly NSE Equity Options'!$K:$K,'Monthly NSE Equity Options'!$A:$A,$A70))</f>
        <v/>
      </c>
      <c r="P70" s="8">
        <f>IF(SUMIFS('Monthly BSE Equity Options'!$K:$K,'Monthly BSE Equity Options'!$A:$A,$A70)=0,"",SUMIFS('Monthly BSE Equity Options'!$K:$K,'Monthly BSE Equity Options'!$A:$A,$A70))</f>
        <v/>
      </c>
      <c r="Q70" s="8">
        <f>IF(OR(O70="",P70=""),"",O70+P70)</f>
        <v/>
      </c>
      <c r="R70" s="23">
        <f>IF(OR(O70="",O58=""),"",O70/O58-1)</f>
        <v/>
      </c>
      <c r="S70" s="23">
        <f>IF(OR(P70="",P58=""),"",P70/P58-1)</f>
        <v/>
      </c>
      <c r="T70" s="23">
        <f>IF(OR(Q70="",Q58=""),"",Q70/Q58-1)</f>
        <v/>
      </c>
      <c r="U70" s="23">
        <f>IF(OR(O70="",O69=""),"",O70/O69-1)</f>
        <v/>
      </c>
      <c r="V70" s="23">
        <f>IF(OR(P70="",P69=""),"",P70/P69-1)</f>
        <v/>
      </c>
      <c r="W70" s="23">
        <f>IF(OR(Q70="",Q69=""),"",Q70/Q69-1)</f>
        <v/>
      </c>
      <c r="X70" s="23">
        <f>IF(Q70="","",O70/Q70)</f>
        <v/>
      </c>
      <c r="Y70" s="23">
        <f>IF(Q70="","",P70/Q70)</f>
        <v/>
      </c>
      <c r="Z70" s="24">
        <f>IF(SUMIFS('Monthly NSE Equity Options'!$L:$L,'Monthly NSE Equity Options'!$A:$A,$A70)=0,"",SUMIFS('Monthly NSE Equity Options'!$L:$L,'Monthly NSE Equity Options'!$A:$A,$A70))</f>
        <v/>
      </c>
      <c r="AA70" s="9">
        <f>IF(SUMIFS('Monthly BSE Equity Options'!$L:$L,'Monthly BSE Equity Options'!$A:$A,$A70)=0,"",SUMIFS('Monthly BSE Equity Options'!$L:$L,'Monthly BSE Equity Options'!$A:$A,$A70))</f>
        <v/>
      </c>
      <c r="AB70" s="9">
        <f>IF(OR(Z70="",AA70=""),"",Z70+AA70)</f>
        <v/>
      </c>
      <c r="AC70" s="26">
        <f>IF(OR(Z70="",Z58=""),"",Z70/Z58-1)</f>
        <v/>
      </c>
      <c r="AD70" s="26">
        <f>IF(OR(AA70="",AA58=""),"",AA70/AA58-1)</f>
        <v/>
      </c>
      <c r="AE70" s="26">
        <f>IF(OR(AB70="",AB58=""),"",AB70/AB58-1)</f>
        <v/>
      </c>
      <c r="AF70" s="26">
        <f>IF(OR(Z70="",Z69=""),"",Z70/Z69-1)</f>
        <v/>
      </c>
      <c r="AG70" s="26">
        <f>IF(OR(AA70="",AA69=""),"",AA70/AA69-1)</f>
        <v/>
      </c>
      <c r="AH70" s="26">
        <f>IF(OR(AB70="",AB69=""),"",AB70/AB69-1)</f>
        <v/>
      </c>
      <c r="AI70" s="26">
        <f>IF(AB70="","",Z70/AB70)</f>
        <v/>
      </c>
      <c r="AJ70" s="26">
        <f>IF(AB70="","",AA70/AB70)</f>
        <v/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18">
        <f>IF(SUMIFS('Monthly NSE Equity Options'!$J:$J,'Monthly NSE Equity Options'!$A:$A,$A71)=0,"",SUMIFS('Monthly NSE Equity Options'!$J:$J,'Monthly NSE Equity Options'!$A:$A,$A71))</f>
        <v/>
      </c>
      <c r="E71" s="7">
        <f>IF(SUMIFS('Monthly BSE Equity Options'!$J:$J,'Monthly BSE Equity Options'!$A:$A,$A71)=0,"",SUMIFS('Monthly BSE Equity Options'!$J:$J,'Monthly BSE Equity Options'!$A:$A,$A71))</f>
        <v/>
      </c>
      <c r="F71" s="7">
        <f>IF(OR(D71="",E71=""),"",D71+E71)</f>
        <v/>
      </c>
      <c r="G71" s="20">
        <f>IF(OR(D71="",D59=""),"",D71/D59-1)</f>
        <v/>
      </c>
      <c r="H71" s="20">
        <f>IF(OR(E71="",E59=""),"",E71/E59-1)</f>
        <v/>
      </c>
      <c r="I71" s="20">
        <f>IF(OR(F71="",F59=""),"",F71/F59-1)</f>
        <v/>
      </c>
      <c r="J71" s="20">
        <f>IF(OR(D71="",D70=""),"",D71/D70-1)</f>
        <v/>
      </c>
      <c r="K71" s="20">
        <f>IF(OR(E71="",E70=""),"",E71/E70-1)</f>
        <v/>
      </c>
      <c r="L71" s="20">
        <f>IF(OR(F71="",F70=""),"",F71/F70-1)</f>
        <v/>
      </c>
      <c r="M71" s="20">
        <f>IF(F71="","",D71/F71)</f>
        <v/>
      </c>
      <c r="N71" s="20">
        <f>IF(F71="","",E71/F71)</f>
        <v/>
      </c>
      <c r="O71" s="21">
        <f>IF(SUMIFS('Monthly NSE Equity Options'!$K:$K,'Monthly NSE Equity Options'!$A:$A,$A71)=0,"",SUMIFS('Monthly NSE Equity Options'!$K:$K,'Monthly NSE Equity Options'!$A:$A,$A71))</f>
        <v/>
      </c>
      <c r="P71" s="8">
        <f>IF(SUMIFS('Monthly BSE Equity Options'!$K:$K,'Monthly BSE Equity Options'!$A:$A,$A71)=0,"",SUMIFS('Monthly BSE Equity Options'!$K:$K,'Monthly BSE Equity Options'!$A:$A,$A71))</f>
        <v/>
      </c>
      <c r="Q71" s="8">
        <f>IF(OR(O71="",P71=""),"",O71+P71)</f>
        <v/>
      </c>
      <c r="R71" s="23">
        <f>IF(OR(O71="",O59=""),"",O71/O59-1)</f>
        <v/>
      </c>
      <c r="S71" s="23">
        <f>IF(OR(P71="",P59=""),"",P71/P59-1)</f>
        <v/>
      </c>
      <c r="T71" s="23">
        <f>IF(OR(Q71="",Q59=""),"",Q71/Q59-1)</f>
        <v/>
      </c>
      <c r="U71" s="23">
        <f>IF(OR(O71="",O70=""),"",O71/O70-1)</f>
        <v/>
      </c>
      <c r="V71" s="23">
        <f>IF(OR(P71="",P70=""),"",P71/P70-1)</f>
        <v/>
      </c>
      <c r="W71" s="23">
        <f>IF(OR(Q71="",Q70=""),"",Q71/Q70-1)</f>
        <v/>
      </c>
      <c r="X71" s="23">
        <f>IF(Q71="","",O71/Q71)</f>
        <v/>
      </c>
      <c r="Y71" s="23">
        <f>IF(Q71="","",P71/Q71)</f>
        <v/>
      </c>
      <c r="Z71" s="24">
        <f>IF(SUMIFS('Monthly NSE Equity Options'!$L:$L,'Monthly NSE Equity Options'!$A:$A,$A71)=0,"",SUMIFS('Monthly NSE Equity Options'!$L:$L,'Monthly NSE Equity Options'!$A:$A,$A71))</f>
        <v/>
      </c>
      <c r="AA71" s="9">
        <f>IF(SUMIFS('Monthly BSE Equity Options'!$L:$L,'Monthly BSE Equity Options'!$A:$A,$A71)=0,"",SUMIFS('Monthly BSE Equity Options'!$L:$L,'Monthly BSE Equity Options'!$A:$A,$A71))</f>
        <v/>
      </c>
      <c r="AB71" s="9">
        <f>IF(OR(Z71="",AA71=""),"",Z71+AA71)</f>
        <v/>
      </c>
      <c r="AC71" s="26">
        <f>IF(OR(Z71="",Z59=""),"",Z71/Z59-1)</f>
        <v/>
      </c>
      <c r="AD71" s="26">
        <f>IF(OR(AA71="",AA59=""),"",AA71/AA59-1)</f>
        <v/>
      </c>
      <c r="AE71" s="26">
        <f>IF(OR(AB71="",AB59=""),"",AB71/AB59-1)</f>
        <v/>
      </c>
      <c r="AF71" s="26">
        <f>IF(OR(Z71="",Z70=""),"",Z71/Z70-1)</f>
        <v/>
      </c>
      <c r="AG71" s="26">
        <f>IF(OR(AA71="",AA70=""),"",AA71/AA70-1)</f>
        <v/>
      </c>
      <c r="AH71" s="26">
        <f>IF(OR(AB71="",AB70=""),"",AB71/AB70-1)</f>
        <v/>
      </c>
      <c r="AI71" s="26">
        <f>IF(AB71="","",Z71/AB71)</f>
        <v/>
      </c>
      <c r="AJ71" s="26">
        <f>IF(AB71="","",AA71/AB71)</f>
        <v/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18">
        <f>IF(SUMIFS('Monthly NSE Equity Options'!$J:$J,'Monthly NSE Equity Options'!$A:$A,$A72)=0,"",SUMIFS('Monthly NSE Equity Options'!$J:$J,'Monthly NSE Equity Options'!$A:$A,$A72))</f>
        <v/>
      </c>
      <c r="E72" s="7">
        <f>IF(SUMIFS('Monthly BSE Equity Options'!$J:$J,'Monthly BSE Equity Options'!$A:$A,$A72)=0,"",SUMIFS('Monthly BSE Equity Options'!$J:$J,'Monthly BSE Equity Options'!$A:$A,$A72))</f>
        <v/>
      </c>
      <c r="F72" s="7">
        <f>IF(OR(D72="",E72=""),"",D72+E72)</f>
        <v/>
      </c>
      <c r="G72" s="20">
        <f>IF(OR(D72="",D60=""),"",D72/D60-1)</f>
        <v/>
      </c>
      <c r="H72" s="20">
        <f>IF(OR(E72="",E60=""),"",E72/E60-1)</f>
        <v/>
      </c>
      <c r="I72" s="20">
        <f>IF(OR(F72="",F60=""),"",F72/F60-1)</f>
        <v/>
      </c>
      <c r="J72" s="20">
        <f>IF(OR(D72="",D71=""),"",D72/D71-1)</f>
        <v/>
      </c>
      <c r="K72" s="20">
        <f>IF(OR(E72="",E71=""),"",E72/E71-1)</f>
        <v/>
      </c>
      <c r="L72" s="20">
        <f>IF(OR(F72="",F71=""),"",F72/F71-1)</f>
        <v/>
      </c>
      <c r="M72" s="20">
        <f>IF(F72="","",D72/F72)</f>
        <v/>
      </c>
      <c r="N72" s="20">
        <f>IF(F72="","",E72/F72)</f>
        <v/>
      </c>
      <c r="O72" s="21">
        <f>IF(SUMIFS('Monthly NSE Equity Options'!$K:$K,'Monthly NSE Equity Options'!$A:$A,$A72)=0,"",SUMIFS('Monthly NSE Equity Options'!$K:$K,'Monthly NSE Equity Options'!$A:$A,$A72))</f>
        <v/>
      </c>
      <c r="P72" s="8">
        <f>IF(SUMIFS('Monthly BSE Equity Options'!$K:$K,'Monthly BSE Equity Options'!$A:$A,$A72)=0,"",SUMIFS('Monthly BSE Equity Options'!$K:$K,'Monthly BSE Equity Options'!$A:$A,$A72))</f>
        <v/>
      </c>
      <c r="Q72" s="8">
        <f>IF(OR(O72="",P72=""),"",O72+P72)</f>
        <v/>
      </c>
      <c r="R72" s="23">
        <f>IF(OR(O72="",O60=""),"",O72/O60-1)</f>
        <v/>
      </c>
      <c r="S72" s="23">
        <f>IF(OR(P72="",P60=""),"",P72/P60-1)</f>
        <v/>
      </c>
      <c r="T72" s="23">
        <f>IF(OR(Q72="",Q60=""),"",Q72/Q60-1)</f>
        <v/>
      </c>
      <c r="U72" s="23">
        <f>IF(OR(O72="",O71=""),"",O72/O71-1)</f>
        <v/>
      </c>
      <c r="V72" s="23">
        <f>IF(OR(P72="",P71=""),"",P72/P71-1)</f>
        <v/>
      </c>
      <c r="W72" s="23">
        <f>IF(OR(Q72="",Q71=""),"",Q72/Q71-1)</f>
        <v/>
      </c>
      <c r="X72" s="23">
        <f>IF(Q72="","",O72/Q72)</f>
        <v/>
      </c>
      <c r="Y72" s="23">
        <f>IF(Q72="","",P72/Q72)</f>
        <v/>
      </c>
      <c r="Z72" s="24">
        <f>IF(SUMIFS('Monthly NSE Equity Options'!$L:$L,'Monthly NSE Equity Options'!$A:$A,$A72)=0,"",SUMIFS('Monthly NSE Equity Options'!$L:$L,'Monthly NSE Equity Options'!$A:$A,$A72))</f>
        <v/>
      </c>
      <c r="AA72" s="9">
        <f>IF(SUMIFS('Monthly BSE Equity Options'!$L:$L,'Monthly BSE Equity Options'!$A:$A,$A72)=0,"",SUMIFS('Monthly BSE Equity Options'!$L:$L,'Monthly BSE Equity Options'!$A:$A,$A72))</f>
        <v/>
      </c>
      <c r="AB72" s="9">
        <f>IF(OR(Z72="",AA72=""),"",Z72+AA72)</f>
        <v/>
      </c>
      <c r="AC72" s="26">
        <f>IF(OR(Z72="",Z60=""),"",Z72/Z60-1)</f>
        <v/>
      </c>
      <c r="AD72" s="26">
        <f>IF(OR(AA72="",AA60=""),"",AA72/AA60-1)</f>
        <v/>
      </c>
      <c r="AE72" s="26">
        <f>IF(OR(AB72="",AB60=""),"",AB72/AB60-1)</f>
        <v/>
      </c>
      <c r="AF72" s="26">
        <f>IF(OR(Z72="",Z71=""),"",Z72/Z71-1)</f>
        <v/>
      </c>
      <c r="AG72" s="26">
        <f>IF(OR(AA72="",AA71=""),"",AA72/AA71-1)</f>
        <v/>
      </c>
      <c r="AH72" s="26">
        <f>IF(OR(AB72="",AB71=""),"",AB72/AB71-1)</f>
        <v/>
      </c>
      <c r="AI72" s="26">
        <f>IF(AB72="","",Z72/AB72)</f>
        <v/>
      </c>
      <c r="AJ72" s="26">
        <f>IF(AB72="","",AA72/AB72)</f>
        <v/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18">
        <f>IF(SUMIFS('Monthly NSE Equity Options'!$J:$J,'Monthly NSE Equity Options'!$A:$A,$A73)=0,"",SUMIFS('Monthly NSE Equity Options'!$J:$J,'Monthly NSE Equity Options'!$A:$A,$A73))</f>
        <v/>
      </c>
      <c r="E73" s="7">
        <f>IF(SUMIFS('Monthly BSE Equity Options'!$J:$J,'Monthly BSE Equity Options'!$A:$A,$A73)=0,"",SUMIFS('Monthly BSE Equity Options'!$J:$J,'Monthly BSE Equity Options'!$A:$A,$A73))</f>
        <v/>
      </c>
      <c r="F73" s="7">
        <f>IF(OR(D73="",E73=""),"",D73+E73)</f>
        <v/>
      </c>
      <c r="G73" s="20">
        <f>IF(OR(D73="",D61=""),"",D73/D61-1)</f>
        <v/>
      </c>
      <c r="H73" s="20">
        <f>IF(OR(E73="",E61=""),"",E73/E61-1)</f>
        <v/>
      </c>
      <c r="I73" s="20">
        <f>IF(OR(F73="",F61=""),"",F73/F61-1)</f>
        <v/>
      </c>
      <c r="J73" s="20">
        <f>IF(OR(D73="",D72=""),"",D73/D72-1)</f>
        <v/>
      </c>
      <c r="K73" s="20">
        <f>IF(OR(E73="",E72=""),"",E73/E72-1)</f>
        <v/>
      </c>
      <c r="L73" s="20">
        <f>IF(OR(F73="",F72=""),"",F73/F72-1)</f>
        <v/>
      </c>
      <c r="M73" s="20">
        <f>IF(F73="","",D73/F73)</f>
        <v/>
      </c>
      <c r="N73" s="20">
        <f>IF(F73="","",E73/F73)</f>
        <v/>
      </c>
      <c r="O73" s="21">
        <f>IF(SUMIFS('Monthly NSE Equity Options'!$K:$K,'Monthly NSE Equity Options'!$A:$A,$A73)=0,"",SUMIFS('Monthly NSE Equity Options'!$K:$K,'Monthly NSE Equity Options'!$A:$A,$A73))</f>
        <v/>
      </c>
      <c r="P73" s="8">
        <f>IF(SUMIFS('Monthly BSE Equity Options'!$K:$K,'Monthly BSE Equity Options'!$A:$A,$A73)=0,"",SUMIFS('Monthly BSE Equity Options'!$K:$K,'Monthly BSE Equity Options'!$A:$A,$A73))</f>
        <v/>
      </c>
      <c r="Q73" s="8">
        <f>IF(OR(O73="",P73=""),"",O73+P73)</f>
        <v/>
      </c>
      <c r="R73" s="23">
        <f>IF(OR(O73="",O61=""),"",O73/O61-1)</f>
        <v/>
      </c>
      <c r="S73" s="23">
        <f>IF(OR(P73="",P61=""),"",P73/P61-1)</f>
        <v/>
      </c>
      <c r="T73" s="23">
        <f>IF(OR(Q73="",Q61=""),"",Q73/Q61-1)</f>
        <v/>
      </c>
      <c r="U73" s="23">
        <f>IF(OR(O73="",O72=""),"",O73/O72-1)</f>
        <v/>
      </c>
      <c r="V73" s="23">
        <f>IF(OR(P73="",P72=""),"",P73/P72-1)</f>
        <v/>
      </c>
      <c r="W73" s="23">
        <f>IF(OR(Q73="",Q72=""),"",Q73/Q72-1)</f>
        <v/>
      </c>
      <c r="X73" s="23">
        <f>IF(Q73="","",O73/Q73)</f>
        <v/>
      </c>
      <c r="Y73" s="23">
        <f>IF(Q73="","",P73/Q73)</f>
        <v/>
      </c>
      <c r="Z73" s="24">
        <f>IF(SUMIFS('Monthly NSE Equity Options'!$L:$L,'Monthly NSE Equity Options'!$A:$A,$A73)=0,"",SUMIFS('Monthly NSE Equity Options'!$L:$L,'Monthly NSE Equity Options'!$A:$A,$A73))</f>
        <v/>
      </c>
      <c r="AA73" s="9">
        <f>IF(SUMIFS('Monthly BSE Equity Options'!$L:$L,'Monthly BSE Equity Options'!$A:$A,$A73)=0,"",SUMIFS('Monthly BSE Equity Options'!$L:$L,'Monthly BSE Equity Options'!$A:$A,$A73))</f>
        <v/>
      </c>
      <c r="AB73" s="9">
        <f>IF(OR(Z73="",AA73=""),"",Z73+AA73)</f>
        <v/>
      </c>
      <c r="AC73" s="26">
        <f>IF(OR(Z73="",Z61=""),"",Z73/Z61-1)</f>
        <v/>
      </c>
      <c r="AD73" s="26">
        <f>IF(OR(AA73="",AA61=""),"",AA73/AA61-1)</f>
        <v/>
      </c>
      <c r="AE73" s="26">
        <f>IF(OR(AB73="",AB61=""),"",AB73/AB61-1)</f>
        <v/>
      </c>
      <c r="AF73" s="26">
        <f>IF(OR(Z73="",Z72=""),"",Z73/Z72-1)</f>
        <v/>
      </c>
      <c r="AG73" s="26">
        <f>IF(OR(AA73="",AA72=""),"",AA73/AA72-1)</f>
        <v/>
      </c>
      <c r="AH73" s="26">
        <f>IF(OR(AB73="",AB72=""),"",AB73/AB72-1)</f>
        <v/>
      </c>
      <c r="AI73" s="26">
        <f>IF(AB73="","",Z73/AB73)</f>
        <v/>
      </c>
      <c r="AJ73" s="26">
        <f>IF(AB73="","",AA73/AB73)</f>
        <v/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18">
        <f>IF(SUMIFS('Monthly NSE Equity Options'!$J:$J,'Monthly NSE Equity Options'!$A:$A,$A74)=0,"",SUMIFS('Monthly NSE Equity Options'!$J:$J,'Monthly NSE Equity Options'!$A:$A,$A74))</f>
        <v/>
      </c>
      <c r="E74" s="7">
        <f>IF(SUMIFS('Monthly BSE Equity Options'!$J:$J,'Monthly BSE Equity Options'!$A:$A,$A74)=0,"",SUMIFS('Monthly BSE Equity Options'!$J:$J,'Monthly BSE Equity Options'!$A:$A,$A74))</f>
        <v/>
      </c>
      <c r="F74" s="7">
        <f>IF(OR(D74="",E74=""),"",D74+E74)</f>
        <v/>
      </c>
      <c r="G74" s="20">
        <f>IF(OR(D74="",D62=""),"",D74/D62-1)</f>
        <v/>
      </c>
      <c r="H74" s="20">
        <f>IF(OR(E74="",E62=""),"",E74/E62-1)</f>
        <v/>
      </c>
      <c r="I74" s="20">
        <f>IF(OR(F74="",F62=""),"",F74/F62-1)</f>
        <v/>
      </c>
      <c r="J74" s="20">
        <f>IF(OR(D74="",D73=""),"",D74/D73-1)</f>
        <v/>
      </c>
      <c r="K74" s="20">
        <f>IF(OR(E74="",E73=""),"",E74/E73-1)</f>
        <v/>
      </c>
      <c r="L74" s="20">
        <f>IF(OR(F74="",F73=""),"",F74/F73-1)</f>
        <v/>
      </c>
      <c r="M74" s="20">
        <f>IF(F74="","",D74/F74)</f>
        <v/>
      </c>
      <c r="N74" s="20">
        <f>IF(F74="","",E74/F74)</f>
        <v/>
      </c>
      <c r="O74" s="21">
        <f>IF(SUMIFS('Monthly NSE Equity Options'!$K:$K,'Monthly NSE Equity Options'!$A:$A,$A74)=0,"",SUMIFS('Monthly NSE Equity Options'!$K:$K,'Monthly NSE Equity Options'!$A:$A,$A74))</f>
        <v/>
      </c>
      <c r="P74" s="8">
        <f>IF(SUMIFS('Monthly BSE Equity Options'!$K:$K,'Monthly BSE Equity Options'!$A:$A,$A74)=0,"",SUMIFS('Monthly BSE Equity Options'!$K:$K,'Monthly BSE Equity Options'!$A:$A,$A74))</f>
        <v/>
      </c>
      <c r="Q74" s="8">
        <f>IF(OR(O74="",P74=""),"",O74+P74)</f>
        <v/>
      </c>
      <c r="R74" s="23">
        <f>IF(OR(O74="",O62=""),"",O74/O62-1)</f>
        <v/>
      </c>
      <c r="S74" s="23">
        <f>IF(OR(P74="",P62=""),"",P74/P62-1)</f>
        <v/>
      </c>
      <c r="T74" s="23">
        <f>IF(OR(Q74="",Q62=""),"",Q74/Q62-1)</f>
        <v/>
      </c>
      <c r="U74" s="23">
        <f>IF(OR(O74="",O73=""),"",O74/O73-1)</f>
        <v/>
      </c>
      <c r="V74" s="23">
        <f>IF(OR(P74="",P73=""),"",P74/P73-1)</f>
        <v/>
      </c>
      <c r="W74" s="23">
        <f>IF(OR(Q74="",Q73=""),"",Q74/Q73-1)</f>
        <v/>
      </c>
      <c r="X74" s="23">
        <f>IF(Q74="","",O74/Q74)</f>
        <v/>
      </c>
      <c r="Y74" s="23">
        <f>IF(Q74="","",P74/Q74)</f>
        <v/>
      </c>
      <c r="Z74" s="24">
        <f>IF(SUMIFS('Monthly NSE Equity Options'!$L:$L,'Monthly NSE Equity Options'!$A:$A,$A74)=0,"",SUMIFS('Monthly NSE Equity Options'!$L:$L,'Monthly NSE Equity Options'!$A:$A,$A74))</f>
        <v/>
      </c>
      <c r="AA74" s="9">
        <f>IF(SUMIFS('Monthly BSE Equity Options'!$L:$L,'Monthly BSE Equity Options'!$A:$A,$A74)=0,"",SUMIFS('Monthly BSE Equity Options'!$L:$L,'Monthly BSE Equity Options'!$A:$A,$A74))</f>
        <v/>
      </c>
      <c r="AB74" s="9">
        <f>IF(OR(Z74="",AA74=""),"",Z74+AA74)</f>
        <v/>
      </c>
      <c r="AC74" s="26">
        <f>IF(OR(Z74="",Z62=""),"",Z74/Z62-1)</f>
        <v/>
      </c>
      <c r="AD74" s="26">
        <f>IF(OR(AA74="",AA62=""),"",AA74/AA62-1)</f>
        <v/>
      </c>
      <c r="AE74" s="26">
        <f>IF(OR(AB74="",AB62=""),"",AB74/AB62-1)</f>
        <v/>
      </c>
      <c r="AF74" s="26">
        <f>IF(OR(Z74="",Z73=""),"",Z74/Z73-1)</f>
        <v/>
      </c>
      <c r="AG74" s="26">
        <f>IF(OR(AA74="",AA73=""),"",AA74/AA73-1)</f>
        <v/>
      </c>
      <c r="AH74" s="26">
        <f>IF(OR(AB74="",AB73=""),"",AB74/AB73-1)</f>
        <v/>
      </c>
      <c r="AI74" s="26">
        <f>IF(AB74="","",Z74/AB74)</f>
        <v/>
      </c>
      <c r="AJ74" s="26">
        <f>IF(AB74="","",AA74/AB74)</f>
        <v/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18">
        <f>IF(SUMIFS('Monthly NSE Equity Options'!$J:$J,'Monthly NSE Equity Options'!$A:$A,$A75)=0,"",SUMIFS('Monthly NSE Equity Options'!$J:$J,'Monthly NSE Equity Options'!$A:$A,$A75))</f>
        <v/>
      </c>
      <c r="E75" s="7">
        <f>IF(SUMIFS('Monthly BSE Equity Options'!$J:$J,'Monthly BSE Equity Options'!$A:$A,$A75)=0,"",SUMIFS('Monthly BSE Equity Options'!$J:$J,'Monthly BSE Equity Options'!$A:$A,$A75))</f>
        <v/>
      </c>
      <c r="F75" s="7">
        <f>IF(OR(D75="",E75=""),"",D75+E75)</f>
        <v/>
      </c>
      <c r="G75" s="20">
        <f>IF(OR(D75="",D63=""),"",D75/D63-1)</f>
        <v/>
      </c>
      <c r="H75" s="20">
        <f>IF(OR(E75="",E63=""),"",E75/E63-1)</f>
        <v/>
      </c>
      <c r="I75" s="20">
        <f>IF(OR(F75="",F63=""),"",F75/F63-1)</f>
        <v/>
      </c>
      <c r="J75" s="20">
        <f>IF(OR(D75="",D74=""),"",D75/D74-1)</f>
        <v/>
      </c>
      <c r="K75" s="20">
        <f>IF(OR(E75="",E74=""),"",E75/E74-1)</f>
        <v/>
      </c>
      <c r="L75" s="20">
        <f>IF(OR(F75="",F74=""),"",F75/F74-1)</f>
        <v/>
      </c>
      <c r="M75" s="20">
        <f>IF(F75="","",D75/F75)</f>
        <v/>
      </c>
      <c r="N75" s="20">
        <f>IF(F75="","",E75/F75)</f>
        <v/>
      </c>
      <c r="O75" s="21">
        <f>IF(SUMIFS('Monthly NSE Equity Options'!$K:$K,'Monthly NSE Equity Options'!$A:$A,$A75)=0,"",SUMIFS('Monthly NSE Equity Options'!$K:$K,'Monthly NSE Equity Options'!$A:$A,$A75))</f>
        <v/>
      </c>
      <c r="P75" s="8">
        <f>IF(SUMIFS('Monthly BSE Equity Options'!$K:$K,'Monthly BSE Equity Options'!$A:$A,$A75)=0,"",SUMIFS('Monthly BSE Equity Options'!$K:$K,'Monthly BSE Equity Options'!$A:$A,$A75))</f>
        <v/>
      </c>
      <c r="Q75" s="8">
        <f>IF(OR(O75="",P75=""),"",O75+P75)</f>
        <v/>
      </c>
      <c r="R75" s="23">
        <f>IF(OR(O75="",O63=""),"",O75/O63-1)</f>
        <v/>
      </c>
      <c r="S75" s="23">
        <f>IF(OR(P75="",P63=""),"",P75/P63-1)</f>
        <v/>
      </c>
      <c r="T75" s="23">
        <f>IF(OR(Q75="",Q63=""),"",Q75/Q63-1)</f>
        <v/>
      </c>
      <c r="U75" s="23">
        <f>IF(OR(O75="",O74=""),"",O75/O74-1)</f>
        <v/>
      </c>
      <c r="V75" s="23">
        <f>IF(OR(P75="",P74=""),"",P75/P74-1)</f>
        <v/>
      </c>
      <c r="W75" s="23">
        <f>IF(OR(Q75="",Q74=""),"",Q75/Q74-1)</f>
        <v/>
      </c>
      <c r="X75" s="23">
        <f>IF(Q75="","",O75/Q75)</f>
        <v/>
      </c>
      <c r="Y75" s="23">
        <f>IF(Q75="","",P75/Q75)</f>
        <v/>
      </c>
      <c r="Z75" s="24">
        <f>IF(SUMIFS('Monthly NSE Equity Options'!$L:$L,'Monthly NSE Equity Options'!$A:$A,$A75)=0,"",SUMIFS('Monthly NSE Equity Options'!$L:$L,'Monthly NSE Equity Options'!$A:$A,$A75))</f>
        <v/>
      </c>
      <c r="AA75" s="9">
        <f>IF(SUMIFS('Monthly BSE Equity Options'!$L:$L,'Monthly BSE Equity Options'!$A:$A,$A75)=0,"",SUMIFS('Monthly BSE Equity Options'!$L:$L,'Monthly BSE Equity Options'!$A:$A,$A75))</f>
        <v/>
      </c>
      <c r="AB75" s="9">
        <f>IF(OR(Z75="",AA75=""),"",Z75+AA75)</f>
        <v/>
      </c>
      <c r="AC75" s="26">
        <f>IF(OR(Z75="",Z63=""),"",Z75/Z63-1)</f>
        <v/>
      </c>
      <c r="AD75" s="26">
        <f>IF(OR(AA75="",AA63=""),"",AA75/AA63-1)</f>
        <v/>
      </c>
      <c r="AE75" s="26">
        <f>IF(OR(AB75="",AB63=""),"",AB75/AB63-1)</f>
        <v/>
      </c>
      <c r="AF75" s="26">
        <f>IF(OR(Z75="",Z74=""),"",Z75/Z74-1)</f>
        <v/>
      </c>
      <c r="AG75" s="26">
        <f>IF(OR(AA75="",AA74=""),"",AA75/AA74-1)</f>
        <v/>
      </c>
      <c r="AH75" s="26">
        <f>IF(OR(AB75="",AB74=""),"",AB75/AB74-1)</f>
        <v/>
      </c>
      <c r="AI75" s="26">
        <f>IF(AB75="","",Z75/AB75)</f>
        <v/>
      </c>
      <c r="AJ75" s="26">
        <f>IF(AB75="","",AA75/AB75)</f>
        <v/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18">
        <f>IF(SUMIFS('Monthly NSE Equity Options'!$J:$J,'Monthly NSE Equity Options'!$A:$A,$A76)=0,"",SUMIFS('Monthly NSE Equity Options'!$J:$J,'Monthly NSE Equity Options'!$A:$A,$A76))</f>
        <v/>
      </c>
      <c r="E76" s="7">
        <f>IF(SUMIFS('Monthly BSE Equity Options'!$J:$J,'Monthly BSE Equity Options'!$A:$A,$A76)=0,"",SUMIFS('Monthly BSE Equity Options'!$J:$J,'Monthly BSE Equity Options'!$A:$A,$A76))</f>
        <v/>
      </c>
      <c r="F76" s="7">
        <f>IF(OR(D76="",E76=""),"",D76+E76)</f>
        <v/>
      </c>
      <c r="G76" s="20">
        <f>IF(OR(D76="",D64=""),"",D76/D64-1)</f>
        <v/>
      </c>
      <c r="H76" s="20">
        <f>IF(OR(E76="",E64=""),"",E76/E64-1)</f>
        <v/>
      </c>
      <c r="I76" s="20">
        <f>IF(OR(F76="",F64=""),"",F76/F64-1)</f>
        <v/>
      </c>
      <c r="J76" s="20">
        <f>IF(OR(D76="",D75=""),"",D76/D75-1)</f>
        <v/>
      </c>
      <c r="K76" s="20">
        <f>IF(OR(E76="",E75=""),"",E76/E75-1)</f>
        <v/>
      </c>
      <c r="L76" s="20">
        <f>IF(OR(F76="",F75=""),"",F76/F75-1)</f>
        <v/>
      </c>
      <c r="M76" s="20">
        <f>IF(F76="","",D76/F76)</f>
        <v/>
      </c>
      <c r="N76" s="20">
        <f>IF(F76="","",E76/F76)</f>
        <v/>
      </c>
      <c r="O76" s="21">
        <f>IF(SUMIFS('Monthly NSE Equity Options'!$K:$K,'Monthly NSE Equity Options'!$A:$A,$A76)=0,"",SUMIFS('Monthly NSE Equity Options'!$K:$K,'Monthly NSE Equity Options'!$A:$A,$A76))</f>
        <v/>
      </c>
      <c r="P76" s="8">
        <f>IF(SUMIFS('Monthly BSE Equity Options'!$K:$K,'Monthly BSE Equity Options'!$A:$A,$A76)=0,"",SUMIFS('Monthly BSE Equity Options'!$K:$K,'Monthly BSE Equity Options'!$A:$A,$A76))</f>
        <v/>
      </c>
      <c r="Q76" s="8">
        <f>IF(OR(O76="",P76=""),"",O76+P76)</f>
        <v/>
      </c>
      <c r="R76" s="23">
        <f>IF(OR(O76="",O64=""),"",O76/O64-1)</f>
        <v/>
      </c>
      <c r="S76" s="23">
        <f>IF(OR(P76="",P64=""),"",P76/P64-1)</f>
        <v/>
      </c>
      <c r="T76" s="23">
        <f>IF(OR(Q76="",Q64=""),"",Q76/Q64-1)</f>
        <v/>
      </c>
      <c r="U76" s="23">
        <f>IF(OR(O76="",O75=""),"",O76/O75-1)</f>
        <v/>
      </c>
      <c r="V76" s="23">
        <f>IF(OR(P76="",P75=""),"",P76/P75-1)</f>
        <v/>
      </c>
      <c r="W76" s="23">
        <f>IF(OR(Q76="",Q75=""),"",Q76/Q75-1)</f>
        <v/>
      </c>
      <c r="X76" s="23">
        <f>IF(Q76="","",O76/Q76)</f>
        <v/>
      </c>
      <c r="Y76" s="23">
        <f>IF(Q76="","",P76/Q76)</f>
        <v/>
      </c>
      <c r="Z76" s="24">
        <f>IF(SUMIFS('Monthly NSE Equity Options'!$L:$L,'Monthly NSE Equity Options'!$A:$A,$A76)=0,"",SUMIFS('Monthly NSE Equity Options'!$L:$L,'Monthly NSE Equity Options'!$A:$A,$A76))</f>
        <v/>
      </c>
      <c r="AA76" s="9">
        <f>IF(SUMIFS('Monthly BSE Equity Options'!$L:$L,'Monthly BSE Equity Options'!$A:$A,$A76)=0,"",SUMIFS('Monthly BSE Equity Options'!$L:$L,'Monthly BSE Equity Options'!$A:$A,$A76))</f>
        <v/>
      </c>
      <c r="AB76" s="9">
        <f>IF(OR(Z76="",AA76=""),"",Z76+AA76)</f>
        <v/>
      </c>
      <c r="AC76" s="26">
        <f>IF(OR(Z76="",Z64=""),"",Z76/Z64-1)</f>
        <v/>
      </c>
      <c r="AD76" s="26">
        <f>IF(OR(AA76="",AA64=""),"",AA76/AA64-1)</f>
        <v/>
      </c>
      <c r="AE76" s="26">
        <f>IF(OR(AB76="",AB64=""),"",AB76/AB64-1)</f>
        <v/>
      </c>
      <c r="AF76" s="26">
        <f>IF(OR(Z76="",Z75=""),"",Z76/Z75-1)</f>
        <v/>
      </c>
      <c r="AG76" s="26">
        <f>IF(OR(AA76="",AA75=""),"",AA76/AA75-1)</f>
        <v/>
      </c>
      <c r="AH76" s="26">
        <f>IF(OR(AB76="",AB75=""),"",AB76/AB75-1)</f>
        <v/>
      </c>
      <c r="AI76" s="26">
        <f>IF(AB76="","",Z76/AB76)</f>
        <v/>
      </c>
      <c r="AJ76" s="26">
        <f>IF(AB76="","",AA76/AB76)</f>
        <v/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18">
        <f>IF(SUMIFS('Monthly NSE Equity Options'!$J:$J,'Monthly NSE Equity Options'!$A:$A,$A77)=0,"",SUMIFS('Monthly NSE Equity Options'!$J:$J,'Monthly NSE Equity Options'!$A:$A,$A77))</f>
        <v/>
      </c>
      <c r="E77" s="7">
        <f>IF(SUMIFS('Monthly BSE Equity Options'!$J:$J,'Monthly BSE Equity Options'!$A:$A,$A77)=0,"",SUMIFS('Monthly BSE Equity Options'!$J:$J,'Monthly BSE Equity Options'!$A:$A,$A77))</f>
        <v/>
      </c>
      <c r="F77" s="7">
        <f>IF(OR(D77="",E77=""),"",D77+E77)</f>
        <v/>
      </c>
      <c r="G77" s="20">
        <f>IF(OR(D77="",D65=""),"",D77/D65-1)</f>
        <v/>
      </c>
      <c r="H77" s="20">
        <f>IF(OR(E77="",E65=""),"",E77/E65-1)</f>
        <v/>
      </c>
      <c r="I77" s="20">
        <f>IF(OR(F77="",F65=""),"",F77/F65-1)</f>
        <v/>
      </c>
      <c r="J77" s="20">
        <f>IF(OR(D77="",D76=""),"",D77/D76-1)</f>
        <v/>
      </c>
      <c r="K77" s="20">
        <f>IF(OR(E77="",E76=""),"",E77/E76-1)</f>
        <v/>
      </c>
      <c r="L77" s="20">
        <f>IF(OR(F77="",F76=""),"",F77/F76-1)</f>
        <v/>
      </c>
      <c r="M77" s="20">
        <f>IF(F77="","",D77/F77)</f>
        <v/>
      </c>
      <c r="N77" s="20">
        <f>IF(F77="","",E77/F77)</f>
        <v/>
      </c>
      <c r="O77" s="21">
        <f>IF(SUMIFS('Monthly NSE Equity Options'!$K:$K,'Monthly NSE Equity Options'!$A:$A,$A77)=0,"",SUMIFS('Monthly NSE Equity Options'!$K:$K,'Monthly NSE Equity Options'!$A:$A,$A77))</f>
        <v/>
      </c>
      <c r="P77" s="8">
        <f>IF(SUMIFS('Monthly BSE Equity Options'!$K:$K,'Monthly BSE Equity Options'!$A:$A,$A77)=0,"",SUMIFS('Monthly BSE Equity Options'!$K:$K,'Monthly BSE Equity Options'!$A:$A,$A77))</f>
        <v/>
      </c>
      <c r="Q77" s="8">
        <f>IF(OR(O77="",P77=""),"",O77+P77)</f>
        <v/>
      </c>
      <c r="R77" s="23">
        <f>IF(OR(O77="",O65=""),"",O77/O65-1)</f>
        <v/>
      </c>
      <c r="S77" s="23">
        <f>IF(OR(P77="",P65=""),"",P77/P65-1)</f>
        <v/>
      </c>
      <c r="T77" s="23">
        <f>IF(OR(Q77="",Q65=""),"",Q77/Q65-1)</f>
        <v/>
      </c>
      <c r="U77" s="23">
        <f>IF(OR(O77="",O76=""),"",O77/O76-1)</f>
        <v/>
      </c>
      <c r="V77" s="23">
        <f>IF(OR(P77="",P76=""),"",P77/P76-1)</f>
        <v/>
      </c>
      <c r="W77" s="23">
        <f>IF(OR(Q77="",Q76=""),"",Q77/Q76-1)</f>
        <v/>
      </c>
      <c r="X77" s="23">
        <f>IF(Q77="","",O77/Q77)</f>
        <v/>
      </c>
      <c r="Y77" s="23">
        <f>IF(Q77="","",P77/Q77)</f>
        <v/>
      </c>
      <c r="Z77" s="24">
        <f>IF(SUMIFS('Monthly NSE Equity Options'!$L:$L,'Monthly NSE Equity Options'!$A:$A,$A77)=0,"",SUMIFS('Monthly NSE Equity Options'!$L:$L,'Monthly NSE Equity Options'!$A:$A,$A77))</f>
        <v/>
      </c>
      <c r="AA77" s="9">
        <f>IF(SUMIFS('Monthly BSE Equity Options'!$L:$L,'Monthly BSE Equity Options'!$A:$A,$A77)=0,"",SUMIFS('Monthly BSE Equity Options'!$L:$L,'Monthly BSE Equity Options'!$A:$A,$A77))</f>
        <v/>
      </c>
      <c r="AB77" s="9">
        <f>IF(OR(Z77="",AA77=""),"",Z77+AA77)</f>
        <v/>
      </c>
      <c r="AC77" s="26">
        <f>IF(OR(Z77="",Z65=""),"",Z77/Z65-1)</f>
        <v/>
      </c>
      <c r="AD77" s="26">
        <f>IF(OR(AA77="",AA65=""),"",AA77/AA65-1)</f>
        <v/>
      </c>
      <c r="AE77" s="26">
        <f>IF(OR(AB77="",AB65=""),"",AB77/AB65-1)</f>
        <v/>
      </c>
      <c r="AF77" s="26">
        <f>IF(OR(Z77="",Z76=""),"",Z77/Z76-1)</f>
        <v/>
      </c>
      <c r="AG77" s="26">
        <f>IF(OR(AA77="",AA76=""),"",AA77/AA76-1)</f>
        <v/>
      </c>
      <c r="AH77" s="26">
        <f>IF(OR(AB77="",AB76=""),"",AB77/AB76-1)</f>
        <v/>
      </c>
      <c r="AI77" s="26">
        <f>IF(AB77="","",Z77/AB77)</f>
        <v/>
      </c>
      <c r="AJ77" s="26">
        <f>IF(AB77="","",AA77/AB77)</f>
        <v/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18">
        <f>IF(SUMIFS('Monthly NSE Equity Options'!$J:$J,'Monthly NSE Equity Options'!$A:$A,$A78)=0,"",SUMIFS('Monthly NSE Equity Options'!$J:$J,'Monthly NSE Equity Options'!$A:$A,$A78))</f>
        <v/>
      </c>
      <c r="E78" s="7">
        <f>IF(SUMIFS('Monthly BSE Equity Options'!$J:$J,'Monthly BSE Equity Options'!$A:$A,$A78)=0,"",SUMIFS('Monthly BSE Equity Options'!$J:$J,'Monthly BSE Equity Options'!$A:$A,$A78))</f>
        <v/>
      </c>
      <c r="F78" s="7">
        <f>IF(OR(D78="",E78=""),"",D78+E78)</f>
        <v/>
      </c>
      <c r="G78" s="20">
        <f>IF(OR(D78="",D66=""),"",D78/D66-1)</f>
        <v/>
      </c>
      <c r="H78" s="20">
        <f>IF(OR(E78="",E66=""),"",E78/E66-1)</f>
        <v/>
      </c>
      <c r="I78" s="20">
        <f>IF(OR(F78="",F66=""),"",F78/F66-1)</f>
        <v/>
      </c>
      <c r="J78" s="20">
        <f>IF(OR(D78="",D77=""),"",D78/D77-1)</f>
        <v/>
      </c>
      <c r="K78" s="20">
        <f>IF(OR(E78="",E77=""),"",E78/E77-1)</f>
        <v/>
      </c>
      <c r="L78" s="20">
        <f>IF(OR(F78="",F77=""),"",F78/F77-1)</f>
        <v/>
      </c>
      <c r="M78" s="20">
        <f>IF(F78="","",D78/F78)</f>
        <v/>
      </c>
      <c r="N78" s="20">
        <f>IF(F78="","",E78/F78)</f>
        <v/>
      </c>
      <c r="O78" s="21">
        <f>IF(SUMIFS('Monthly NSE Equity Options'!$K:$K,'Monthly NSE Equity Options'!$A:$A,$A78)=0,"",SUMIFS('Monthly NSE Equity Options'!$K:$K,'Monthly NSE Equity Options'!$A:$A,$A78))</f>
        <v/>
      </c>
      <c r="P78" s="8">
        <f>IF(SUMIFS('Monthly BSE Equity Options'!$K:$K,'Monthly BSE Equity Options'!$A:$A,$A78)=0,"",SUMIFS('Monthly BSE Equity Options'!$K:$K,'Monthly BSE Equity Options'!$A:$A,$A78))</f>
        <v/>
      </c>
      <c r="Q78" s="8">
        <f>IF(OR(O78="",P78=""),"",O78+P78)</f>
        <v/>
      </c>
      <c r="R78" s="23">
        <f>IF(OR(O78="",O66=""),"",O78/O66-1)</f>
        <v/>
      </c>
      <c r="S78" s="23">
        <f>IF(OR(P78="",P66=""),"",P78/P66-1)</f>
        <v/>
      </c>
      <c r="T78" s="23">
        <f>IF(OR(Q78="",Q66=""),"",Q78/Q66-1)</f>
        <v/>
      </c>
      <c r="U78" s="23">
        <f>IF(OR(O78="",O77=""),"",O78/O77-1)</f>
        <v/>
      </c>
      <c r="V78" s="23">
        <f>IF(OR(P78="",P77=""),"",P78/P77-1)</f>
        <v/>
      </c>
      <c r="W78" s="23">
        <f>IF(OR(Q78="",Q77=""),"",Q78/Q77-1)</f>
        <v/>
      </c>
      <c r="X78" s="23">
        <f>IF(Q78="","",O78/Q78)</f>
        <v/>
      </c>
      <c r="Y78" s="23">
        <f>IF(Q78="","",P78/Q78)</f>
        <v/>
      </c>
      <c r="Z78" s="24">
        <f>IF(SUMIFS('Monthly NSE Equity Options'!$L:$L,'Monthly NSE Equity Options'!$A:$A,$A78)=0,"",SUMIFS('Monthly NSE Equity Options'!$L:$L,'Monthly NSE Equity Options'!$A:$A,$A78))</f>
        <v/>
      </c>
      <c r="AA78" s="9">
        <f>IF(SUMIFS('Monthly BSE Equity Options'!$L:$L,'Monthly BSE Equity Options'!$A:$A,$A78)=0,"",SUMIFS('Monthly BSE Equity Options'!$L:$L,'Monthly BSE Equity Options'!$A:$A,$A78))</f>
        <v/>
      </c>
      <c r="AB78" s="9">
        <f>IF(OR(Z78="",AA78=""),"",Z78+AA78)</f>
        <v/>
      </c>
      <c r="AC78" s="26">
        <f>IF(OR(Z78="",Z66=""),"",Z78/Z66-1)</f>
        <v/>
      </c>
      <c r="AD78" s="26">
        <f>IF(OR(AA78="",AA66=""),"",AA78/AA66-1)</f>
        <v/>
      </c>
      <c r="AE78" s="26">
        <f>IF(OR(AB78="",AB66=""),"",AB78/AB66-1)</f>
        <v/>
      </c>
      <c r="AF78" s="26">
        <f>IF(OR(Z78="",Z77=""),"",Z78/Z77-1)</f>
        <v/>
      </c>
      <c r="AG78" s="26">
        <f>IF(OR(AA78="",AA77=""),"",AA78/AA77-1)</f>
        <v/>
      </c>
      <c r="AH78" s="26">
        <f>IF(OR(AB78="",AB77=""),"",AB78/AB77-1)</f>
        <v/>
      </c>
      <c r="AI78" s="26">
        <f>IF(AB78="","",Z78/AB78)</f>
        <v/>
      </c>
      <c r="AJ78" s="26">
        <f>IF(AB78="","",AA78/AB78)</f>
        <v/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18">
        <f>IF(SUMIFS('Monthly NSE Equity Options'!$J:$J,'Monthly NSE Equity Options'!$A:$A,$A79)=0,"",SUMIFS('Monthly NSE Equity Options'!$J:$J,'Monthly NSE Equity Options'!$A:$A,$A79))</f>
        <v/>
      </c>
      <c r="E79" s="7">
        <f>IF(SUMIFS('Monthly BSE Equity Options'!$J:$J,'Monthly BSE Equity Options'!$A:$A,$A79)=0,"",SUMIFS('Monthly BSE Equity Options'!$J:$J,'Monthly BSE Equity Options'!$A:$A,$A79))</f>
        <v/>
      </c>
      <c r="F79" s="7">
        <f>IF(OR(D79="",E79=""),"",D79+E79)</f>
        <v/>
      </c>
      <c r="G79" s="20">
        <f>IF(OR(D79="",D67=""),"",D79/D67-1)</f>
        <v/>
      </c>
      <c r="H79" s="20">
        <f>IF(OR(E79="",E67=""),"",E79/E67-1)</f>
        <v/>
      </c>
      <c r="I79" s="20">
        <f>IF(OR(F79="",F67=""),"",F79/F67-1)</f>
        <v/>
      </c>
      <c r="J79" s="20">
        <f>IF(OR(D79="",D78=""),"",D79/D78-1)</f>
        <v/>
      </c>
      <c r="K79" s="20">
        <f>IF(OR(E79="",E78=""),"",E79/E78-1)</f>
        <v/>
      </c>
      <c r="L79" s="20">
        <f>IF(OR(F79="",F78=""),"",F79/F78-1)</f>
        <v/>
      </c>
      <c r="M79" s="20">
        <f>IF(F79="","",D79/F79)</f>
        <v/>
      </c>
      <c r="N79" s="20">
        <f>IF(F79="","",E79/F79)</f>
        <v/>
      </c>
      <c r="O79" s="21">
        <f>IF(SUMIFS('Monthly NSE Equity Options'!$K:$K,'Monthly NSE Equity Options'!$A:$A,$A79)=0,"",SUMIFS('Monthly NSE Equity Options'!$K:$K,'Monthly NSE Equity Options'!$A:$A,$A79))</f>
        <v/>
      </c>
      <c r="P79" s="8">
        <f>IF(SUMIFS('Monthly BSE Equity Options'!$K:$K,'Monthly BSE Equity Options'!$A:$A,$A79)=0,"",SUMIFS('Monthly BSE Equity Options'!$K:$K,'Monthly BSE Equity Options'!$A:$A,$A79))</f>
        <v/>
      </c>
      <c r="Q79" s="8">
        <f>IF(OR(O79="",P79=""),"",O79+P79)</f>
        <v/>
      </c>
      <c r="R79" s="23">
        <f>IF(OR(O79="",O67=""),"",O79/O67-1)</f>
        <v/>
      </c>
      <c r="S79" s="23">
        <f>IF(OR(P79="",P67=""),"",P79/P67-1)</f>
        <v/>
      </c>
      <c r="T79" s="23">
        <f>IF(OR(Q79="",Q67=""),"",Q79/Q67-1)</f>
        <v/>
      </c>
      <c r="U79" s="23">
        <f>IF(OR(O79="",O78=""),"",O79/O78-1)</f>
        <v/>
      </c>
      <c r="V79" s="23">
        <f>IF(OR(P79="",P78=""),"",P79/P78-1)</f>
        <v/>
      </c>
      <c r="W79" s="23">
        <f>IF(OR(Q79="",Q78=""),"",Q79/Q78-1)</f>
        <v/>
      </c>
      <c r="X79" s="23">
        <f>IF(Q79="","",O79/Q79)</f>
        <v/>
      </c>
      <c r="Y79" s="23">
        <f>IF(Q79="","",P79/Q79)</f>
        <v/>
      </c>
      <c r="Z79" s="24">
        <f>IF(SUMIFS('Monthly NSE Equity Options'!$L:$L,'Monthly NSE Equity Options'!$A:$A,$A79)=0,"",SUMIFS('Monthly NSE Equity Options'!$L:$L,'Monthly NSE Equity Options'!$A:$A,$A79))</f>
        <v/>
      </c>
      <c r="AA79" s="9">
        <f>IF(SUMIFS('Monthly BSE Equity Options'!$L:$L,'Monthly BSE Equity Options'!$A:$A,$A79)=0,"",SUMIFS('Monthly BSE Equity Options'!$L:$L,'Monthly BSE Equity Options'!$A:$A,$A79))</f>
        <v/>
      </c>
      <c r="AB79" s="9">
        <f>IF(OR(Z79="",AA79=""),"",Z79+AA79)</f>
        <v/>
      </c>
      <c r="AC79" s="26">
        <f>IF(OR(Z79="",Z67=""),"",Z79/Z67-1)</f>
        <v/>
      </c>
      <c r="AD79" s="26">
        <f>IF(OR(AA79="",AA67=""),"",AA79/AA67-1)</f>
        <v/>
      </c>
      <c r="AE79" s="26">
        <f>IF(OR(AB79="",AB67=""),"",AB79/AB67-1)</f>
        <v/>
      </c>
      <c r="AF79" s="26">
        <f>IF(OR(Z79="",Z78=""),"",Z79/Z78-1)</f>
        <v/>
      </c>
      <c r="AG79" s="26">
        <f>IF(OR(AA79="",AA78=""),"",AA79/AA78-1)</f>
        <v/>
      </c>
      <c r="AH79" s="26">
        <f>IF(OR(AB79="",AB78=""),"",AB79/AB78-1)</f>
        <v/>
      </c>
      <c r="AI79" s="26">
        <f>IF(AB79="","",Z79/AB79)</f>
        <v/>
      </c>
      <c r="AJ79" s="26">
        <f>IF(AB79="","",AA79/AB79)</f>
        <v/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18">
        <f>IF(SUMIFS('Monthly NSE Equity Options'!$J:$J,'Monthly NSE Equity Options'!$A:$A,$A80)=0,"",SUMIFS('Monthly NSE Equity Options'!$J:$J,'Monthly NSE Equity Options'!$A:$A,$A80))</f>
        <v/>
      </c>
      <c r="E80" s="7">
        <f>IF(SUMIFS('Monthly BSE Equity Options'!$J:$J,'Monthly BSE Equity Options'!$A:$A,$A80)=0,"",SUMIFS('Monthly BSE Equity Options'!$J:$J,'Monthly BSE Equity Options'!$A:$A,$A80))</f>
        <v/>
      </c>
      <c r="F80" s="7">
        <f>IF(OR(D80="",E80=""),"",D80+E80)</f>
        <v/>
      </c>
      <c r="G80" s="20">
        <f>IF(OR(D80="",D68=""),"",D80/D68-1)</f>
        <v/>
      </c>
      <c r="H80" s="20">
        <f>IF(OR(E80="",E68=""),"",E80/E68-1)</f>
        <v/>
      </c>
      <c r="I80" s="20">
        <f>IF(OR(F80="",F68=""),"",F80/F68-1)</f>
        <v/>
      </c>
      <c r="J80" s="20">
        <f>IF(OR(D80="",D79=""),"",D80/D79-1)</f>
        <v/>
      </c>
      <c r="K80" s="20">
        <f>IF(OR(E80="",E79=""),"",E80/E79-1)</f>
        <v/>
      </c>
      <c r="L80" s="20">
        <f>IF(OR(F80="",F79=""),"",F80/F79-1)</f>
        <v/>
      </c>
      <c r="M80" s="20">
        <f>IF(F80="","",D80/F80)</f>
        <v/>
      </c>
      <c r="N80" s="20">
        <f>IF(F80="","",E80/F80)</f>
        <v/>
      </c>
      <c r="O80" s="21">
        <f>IF(SUMIFS('Monthly NSE Equity Options'!$K:$K,'Monthly NSE Equity Options'!$A:$A,$A80)=0,"",SUMIFS('Monthly NSE Equity Options'!$K:$K,'Monthly NSE Equity Options'!$A:$A,$A80))</f>
        <v/>
      </c>
      <c r="P80" s="8">
        <f>IF(SUMIFS('Monthly BSE Equity Options'!$K:$K,'Monthly BSE Equity Options'!$A:$A,$A80)=0,"",SUMIFS('Monthly BSE Equity Options'!$K:$K,'Monthly BSE Equity Options'!$A:$A,$A80))</f>
        <v/>
      </c>
      <c r="Q80" s="8">
        <f>IF(OR(O80="",P80=""),"",O80+P80)</f>
        <v/>
      </c>
      <c r="R80" s="23">
        <f>IF(OR(O80="",O68=""),"",O80/O68-1)</f>
        <v/>
      </c>
      <c r="S80" s="23">
        <f>IF(OR(P80="",P68=""),"",P80/P68-1)</f>
        <v/>
      </c>
      <c r="T80" s="23">
        <f>IF(OR(Q80="",Q68=""),"",Q80/Q68-1)</f>
        <v/>
      </c>
      <c r="U80" s="23">
        <f>IF(OR(O80="",O79=""),"",O80/O79-1)</f>
        <v/>
      </c>
      <c r="V80" s="23">
        <f>IF(OR(P80="",P79=""),"",P80/P79-1)</f>
        <v/>
      </c>
      <c r="W80" s="23">
        <f>IF(OR(Q80="",Q79=""),"",Q80/Q79-1)</f>
        <v/>
      </c>
      <c r="X80" s="23">
        <f>IF(Q80="","",O80/Q80)</f>
        <v/>
      </c>
      <c r="Y80" s="23">
        <f>IF(Q80="","",P80/Q80)</f>
        <v/>
      </c>
      <c r="Z80" s="24">
        <f>IF(SUMIFS('Monthly NSE Equity Options'!$L:$L,'Monthly NSE Equity Options'!$A:$A,$A80)=0,"",SUMIFS('Monthly NSE Equity Options'!$L:$L,'Monthly NSE Equity Options'!$A:$A,$A80))</f>
        <v/>
      </c>
      <c r="AA80" s="9">
        <f>IF(SUMIFS('Monthly BSE Equity Options'!$L:$L,'Monthly BSE Equity Options'!$A:$A,$A80)=0,"",SUMIFS('Monthly BSE Equity Options'!$L:$L,'Monthly BSE Equity Options'!$A:$A,$A80))</f>
        <v/>
      </c>
      <c r="AB80" s="9">
        <f>IF(OR(Z80="",AA80=""),"",Z80+AA80)</f>
        <v/>
      </c>
      <c r="AC80" s="26">
        <f>IF(OR(Z80="",Z68=""),"",Z80/Z68-1)</f>
        <v/>
      </c>
      <c r="AD80" s="26">
        <f>IF(OR(AA80="",AA68=""),"",AA80/AA68-1)</f>
        <v/>
      </c>
      <c r="AE80" s="26">
        <f>IF(OR(AB80="",AB68=""),"",AB80/AB68-1)</f>
        <v/>
      </c>
      <c r="AF80" s="26">
        <f>IF(OR(Z80="",Z79=""),"",Z80/Z79-1)</f>
        <v/>
      </c>
      <c r="AG80" s="26">
        <f>IF(OR(AA80="",AA79=""),"",AA80/AA79-1)</f>
        <v/>
      </c>
      <c r="AH80" s="26">
        <f>IF(OR(AB80="",AB79=""),"",AB80/AB79-1)</f>
        <v/>
      </c>
      <c r="AI80" s="26">
        <f>IF(AB80="","",Z80/AB80)</f>
        <v/>
      </c>
      <c r="AJ80" s="26">
        <f>IF(AB80="","",AA80/AB80)</f>
        <v/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18">
        <f>IF(SUMIFS('Monthly NSE Equity Options'!$J:$J,'Monthly NSE Equity Options'!$A:$A,$A81)=0,"",SUMIFS('Monthly NSE Equity Options'!$J:$J,'Monthly NSE Equity Options'!$A:$A,$A81))</f>
        <v/>
      </c>
      <c r="E81" s="7">
        <f>IF(SUMIFS('Monthly BSE Equity Options'!$J:$J,'Monthly BSE Equity Options'!$A:$A,$A81)=0,"",SUMIFS('Monthly BSE Equity Options'!$J:$J,'Monthly BSE Equity Options'!$A:$A,$A81))</f>
        <v/>
      </c>
      <c r="F81" s="7">
        <f>IF(OR(D81="",E81=""),"",D81+E81)</f>
        <v/>
      </c>
      <c r="G81" s="20">
        <f>IF(OR(D81="",D69=""),"",D81/D69-1)</f>
        <v/>
      </c>
      <c r="H81" s="20">
        <f>IF(OR(E81="",E69=""),"",E81/E69-1)</f>
        <v/>
      </c>
      <c r="I81" s="20">
        <f>IF(OR(F81="",F69=""),"",F81/F69-1)</f>
        <v/>
      </c>
      <c r="J81" s="20">
        <f>IF(OR(D81="",D80=""),"",D81/D80-1)</f>
        <v/>
      </c>
      <c r="K81" s="20">
        <f>IF(OR(E81="",E80=""),"",E81/E80-1)</f>
        <v/>
      </c>
      <c r="L81" s="20">
        <f>IF(OR(F81="",F80=""),"",F81/F80-1)</f>
        <v/>
      </c>
      <c r="M81" s="20">
        <f>IF(F81="","",D81/F81)</f>
        <v/>
      </c>
      <c r="N81" s="20">
        <f>IF(F81="","",E81/F81)</f>
        <v/>
      </c>
      <c r="O81" s="21">
        <f>IF(SUMIFS('Monthly NSE Equity Options'!$K:$K,'Monthly NSE Equity Options'!$A:$A,$A81)=0,"",SUMIFS('Monthly NSE Equity Options'!$K:$K,'Monthly NSE Equity Options'!$A:$A,$A81))</f>
        <v/>
      </c>
      <c r="P81" s="8">
        <f>IF(SUMIFS('Monthly BSE Equity Options'!$K:$K,'Monthly BSE Equity Options'!$A:$A,$A81)=0,"",SUMIFS('Monthly BSE Equity Options'!$K:$K,'Monthly BSE Equity Options'!$A:$A,$A81))</f>
        <v/>
      </c>
      <c r="Q81" s="8">
        <f>IF(OR(O81="",P81=""),"",O81+P81)</f>
        <v/>
      </c>
      <c r="R81" s="23">
        <f>IF(OR(O81="",O69=""),"",O81/O69-1)</f>
        <v/>
      </c>
      <c r="S81" s="23">
        <f>IF(OR(P81="",P69=""),"",P81/P69-1)</f>
        <v/>
      </c>
      <c r="T81" s="23">
        <f>IF(OR(Q81="",Q69=""),"",Q81/Q69-1)</f>
        <v/>
      </c>
      <c r="U81" s="23">
        <f>IF(OR(O81="",O80=""),"",O81/O80-1)</f>
        <v/>
      </c>
      <c r="V81" s="23">
        <f>IF(OR(P81="",P80=""),"",P81/P80-1)</f>
        <v/>
      </c>
      <c r="W81" s="23">
        <f>IF(OR(Q81="",Q80=""),"",Q81/Q80-1)</f>
        <v/>
      </c>
      <c r="X81" s="23">
        <f>IF(Q81="","",O81/Q81)</f>
        <v/>
      </c>
      <c r="Y81" s="23">
        <f>IF(Q81="","",P81/Q81)</f>
        <v/>
      </c>
      <c r="Z81" s="24">
        <f>IF(SUMIFS('Monthly NSE Equity Options'!$L:$L,'Monthly NSE Equity Options'!$A:$A,$A81)=0,"",SUMIFS('Monthly NSE Equity Options'!$L:$L,'Monthly NSE Equity Options'!$A:$A,$A81))</f>
        <v/>
      </c>
      <c r="AA81" s="9">
        <f>IF(SUMIFS('Monthly BSE Equity Options'!$L:$L,'Monthly BSE Equity Options'!$A:$A,$A81)=0,"",SUMIFS('Monthly BSE Equity Options'!$L:$L,'Monthly BSE Equity Options'!$A:$A,$A81))</f>
        <v/>
      </c>
      <c r="AB81" s="9">
        <f>IF(OR(Z81="",AA81=""),"",Z81+AA81)</f>
        <v/>
      </c>
      <c r="AC81" s="26">
        <f>IF(OR(Z81="",Z69=""),"",Z81/Z69-1)</f>
        <v/>
      </c>
      <c r="AD81" s="26">
        <f>IF(OR(AA81="",AA69=""),"",AA81/AA69-1)</f>
        <v/>
      </c>
      <c r="AE81" s="26">
        <f>IF(OR(AB81="",AB69=""),"",AB81/AB69-1)</f>
        <v/>
      </c>
      <c r="AF81" s="26">
        <f>IF(OR(Z81="",Z80=""),"",Z81/Z80-1)</f>
        <v/>
      </c>
      <c r="AG81" s="26">
        <f>IF(OR(AA81="",AA80=""),"",AA81/AA80-1)</f>
        <v/>
      </c>
      <c r="AH81" s="26">
        <f>IF(OR(AB81="",AB80=""),"",AB81/AB80-1)</f>
        <v/>
      </c>
      <c r="AI81" s="26">
        <f>IF(AB81="","",Z81/AB81)</f>
        <v/>
      </c>
      <c r="AJ81" s="26">
        <f>IF(AB81="","",AA81/AB81)</f>
        <v/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18">
        <f>IF(SUMIFS('Monthly NSE Equity Options'!$J:$J,'Monthly NSE Equity Options'!$A:$A,$A82)=0,"",SUMIFS('Monthly NSE Equity Options'!$J:$J,'Monthly NSE Equity Options'!$A:$A,$A82))</f>
        <v/>
      </c>
      <c r="E82" s="7">
        <f>IF(SUMIFS('Monthly BSE Equity Options'!$J:$J,'Monthly BSE Equity Options'!$A:$A,$A82)=0,"",SUMIFS('Monthly BSE Equity Options'!$J:$J,'Monthly BSE Equity Options'!$A:$A,$A82))</f>
        <v/>
      </c>
      <c r="F82" s="7">
        <f>IF(OR(D82="",E82=""),"",D82+E82)</f>
        <v/>
      </c>
      <c r="G82" s="20">
        <f>IF(OR(D82="",D70=""),"",D82/D70-1)</f>
        <v/>
      </c>
      <c r="H82" s="20">
        <f>IF(OR(E82="",E70=""),"",E82/E70-1)</f>
        <v/>
      </c>
      <c r="I82" s="20">
        <f>IF(OR(F82="",F70=""),"",F82/F70-1)</f>
        <v/>
      </c>
      <c r="J82" s="20">
        <f>IF(OR(D82="",D81=""),"",D82/D81-1)</f>
        <v/>
      </c>
      <c r="K82" s="20">
        <f>IF(OR(E82="",E81=""),"",E82/E81-1)</f>
        <v/>
      </c>
      <c r="L82" s="20">
        <f>IF(OR(F82="",F81=""),"",F82/F81-1)</f>
        <v/>
      </c>
      <c r="M82" s="20">
        <f>IF(F82="","",D82/F82)</f>
        <v/>
      </c>
      <c r="N82" s="20">
        <f>IF(F82="","",E82/F82)</f>
        <v/>
      </c>
      <c r="O82" s="21">
        <f>IF(SUMIFS('Monthly NSE Equity Options'!$K:$K,'Monthly NSE Equity Options'!$A:$A,$A82)=0,"",SUMIFS('Monthly NSE Equity Options'!$K:$K,'Monthly NSE Equity Options'!$A:$A,$A82))</f>
        <v/>
      </c>
      <c r="P82" s="8">
        <f>IF(SUMIFS('Monthly BSE Equity Options'!$K:$K,'Monthly BSE Equity Options'!$A:$A,$A82)=0,"",SUMIFS('Monthly BSE Equity Options'!$K:$K,'Monthly BSE Equity Options'!$A:$A,$A82))</f>
        <v/>
      </c>
      <c r="Q82" s="8">
        <f>IF(OR(O82="",P82=""),"",O82+P82)</f>
        <v/>
      </c>
      <c r="R82" s="23">
        <f>IF(OR(O82="",O70=""),"",O82/O70-1)</f>
        <v/>
      </c>
      <c r="S82" s="23">
        <f>IF(OR(P82="",P70=""),"",P82/P70-1)</f>
        <v/>
      </c>
      <c r="T82" s="23">
        <f>IF(OR(Q82="",Q70=""),"",Q82/Q70-1)</f>
        <v/>
      </c>
      <c r="U82" s="23">
        <f>IF(OR(O82="",O81=""),"",O82/O81-1)</f>
        <v/>
      </c>
      <c r="V82" s="23">
        <f>IF(OR(P82="",P81=""),"",P82/P81-1)</f>
        <v/>
      </c>
      <c r="W82" s="23">
        <f>IF(OR(Q82="",Q81=""),"",Q82/Q81-1)</f>
        <v/>
      </c>
      <c r="X82" s="23">
        <f>IF(Q82="","",O82/Q82)</f>
        <v/>
      </c>
      <c r="Y82" s="23">
        <f>IF(Q82="","",P82/Q82)</f>
        <v/>
      </c>
      <c r="Z82" s="24">
        <f>IF(SUMIFS('Monthly NSE Equity Options'!$L:$L,'Monthly NSE Equity Options'!$A:$A,$A82)=0,"",SUMIFS('Monthly NSE Equity Options'!$L:$L,'Monthly NSE Equity Options'!$A:$A,$A82))</f>
        <v/>
      </c>
      <c r="AA82" s="9">
        <f>IF(SUMIFS('Monthly BSE Equity Options'!$L:$L,'Monthly BSE Equity Options'!$A:$A,$A82)=0,"",SUMIFS('Monthly BSE Equity Options'!$L:$L,'Monthly BSE Equity Options'!$A:$A,$A82))</f>
        <v/>
      </c>
      <c r="AB82" s="9">
        <f>IF(OR(Z82="",AA82=""),"",Z82+AA82)</f>
        <v/>
      </c>
      <c r="AC82" s="26">
        <f>IF(OR(Z82="",Z70=""),"",Z82/Z70-1)</f>
        <v/>
      </c>
      <c r="AD82" s="26">
        <f>IF(OR(AA82="",AA70=""),"",AA82/AA70-1)</f>
        <v/>
      </c>
      <c r="AE82" s="26">
        <f>IF(OR(AB82="",AB70=""),"",AB82/AB70-1)</f>
        <v/>
      </c>
      <c r="AF82" s="26">
        <f>IF(OR(Z82="",Z81=""),"",Z82/Z81-1)</f>
        <v/>
      </c>
      <c r="AG82" s="26">
        <f>IF(OR(AA82="",AA81=""),"",AA82/AA81-1)</f>
        <v/>
      </c>
      <c r="AH82" s="26">
        <f>IF(OR(AB82="",AB81=""),"",AB82/AB81-1)</f>
        <v/>
      </c>
      <c r="AI82" s="26">
        <f>IF(AB82="","",Z82/AB82)</f>
        <v/>
      </c>
      <c r="AJ82" s="26">
        <f>IF(AB82="","",AA82/AB82)</f>
        <v/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18">
        <f>IF(SUMIFS('Monthly NSE Equity Options'!$J:$J,'Monthly NSE Equity Options'!$A:$A,$A83)=0,"",SUMIFS('Monthly NSE Equity Options'!$J:$J,'Monthly NSE Equity Options'!$A:$A,$A83))</f>
        <v/>
      </c>
      <c r="E83" s="7">
        <f>IF(SUMIFS('Monthly BSE Equity Options'!$J:$J,'Monthly BSE Equity Options'!$A:$A,$A83)=0,"",SUMIFS('Monthly BSE Equity Options'!$J:$J,'Monthly BSE Equity Options'!$A:$A,$A83))</f>
        <v/>
      </c>
      <c r="F83" s="7">
        <f>IF(OR(D83="",E83=""),"",D83+E83)</f>
        <v/>
      </c>
      <c r="G83" s="20">
        <f>IF(OR(D83="",D71=""),"",D83/D71-1)</f>
        <v/>
      </c>
      <c r="H83" s="20">
        <f>IF(OR(E83="",E71=""),"",E83/E71-1)</f>
        <v/>
      </c>
      <c r="I83" s="20">
        <f>IF(OR(F83="",F71=""),"",F83/F71-1)</f>
        <v/>
      </c>
      <c r="J83" s="20">
        <f>IF(OR(D83="",D82=""),"",D83/D82-1)</f>
        <v/>
      </c>
      <c r="K83" s="20">
        <f>IF(OR(E83="",E82=""),"",E83/E82-1)</f>
        <v/>
      </c>
      <c r="L83" s="20">
        <f>IF(OR(F83="",F82=""),"",F83/F82-1)</f>
        <v/>
      </c>
      <c r="M83" s="20">
        <f>IF(F83="","",D83/F83)</f>
        <v/>
      </c>
      <c r="N83" s="20">
        <f>IF(F83="","",E83/F83)</f>
        <v/>
      </c>
      <c r="O83" s="21">
        <f>IF(SUMIFS('Monthly NSE Equity Options'!$K:$K,'Monthly NSE Equity Options'!$A:$A,$A83)=0,"",SUMIFS('Monthly NSE Equity Options'!$K:$K,'Monthly NSE Equity Options'!$A:$A,$A83))</f>
        <v/>
      </c>
      <c r="P83" s="8">
        <f>IF(SUMIFS('Monthly BSE Equity Options'!$K:$K,'Monthly BSE Equity Options'!$A:$A,$A83)=0,"",SUMIFS('Monthly BSE Equity Options'!$K:$K,'Monthly BSE Equity Options'!$A:$A,$A83))</f>
        <v/>
      </c>
      <c r="Q83" s="8">
        <f>IF(OR(O83="",P83=""),"",O83+P83)</f>
        <v/>
      </c>
      <c r="R83" s="23">
        <f>IF(OR(O83="",O71=""),"",O83/O71-1)</f>
        <v/>
      </c>
      <c r="S83" s="23">
        <f>IF(OR(P83="",P71=""),"",P83/P71-1)</f>
        <v/>
      </c>
      <c r="T83" s="23">
        <f>IF(OR(Q83="",Q71=""),"",Q83/Q71-1)</f>
        <v/>
      </c>
      <c r="U83" s="23">
        <f>IF(OR(O83="",O82=""),"",O83/O82-1)</f>
        <v/>
      </c>
      <c r="V83" s="23">
        <f>IF(OR(P83="",P82=""),"",P83/P82-1)</f>
        <v/>
      </c>
      <c r="W83" s="23">
        <f>IF(OR(Q83="",Q82=""),"",Q83/Q82-1)</f>
        <v/>
      </c>
      <c r="X83" s="23">
        <f>IF(Q83="","",O83/Q83)</f>
        <v/>
      </c>
      <c r="Y83" s="23">
        <f>IF(Q83="","",P83/Q83)</f>
        <v/>
      </c>
      <c r="Z83" s="24">
        <f>IF(SUMIFS('Monthly NSE Equity Options'!$L:$L,'Monthly NSE Equity Options'!$A:$A,$A83)=0,"",SUMIFS('Monthly NSE Equity Options'!$L:$L,'Monthly NSE Equity Options'!$A:$A,$A83))</f>
        <v/>
      </c>
      <c r="AA83" s="9">
        <f>IF(SUMIFS('Monthly BSE Equity Options'!$L:$L,'Monthly BSE Equity Options'!$A:$A,$A83)=0,"",SUMIFS('Monthly BSE Equity Options'!$L:$L,'Monthly BSE Equity Options'!$A:$A,$A83))</f>
        <v/>
      </c>
      <c r="AB83" s="9">
        <f>IF(OR(Z83="",AA83=""),"",Z83+AA83)</f>
        <v/>
      </c>
      <c r="AC83" s="26">
        <f>IF(OR(Z83="",Z71=""),"",Z83/Z71-1)</f>
        <v/>
      </c>
      <c r="AD83" s="26">
        <f>IF(OR(AA83="",AA71=""),"",AA83/AA71-1)</f>
        <v/>
      </c>
      <c r="AE83" s="26">
        <f>IF(OR(AB83="",AB71=""),"",AB83/AB71-1)</f>
        <v/>
      </c>
      <c r="AF83" s="26">
        <f>IF(OR(Z83="",Z82=""),"",Z83/Z82-1)</f>
        <v/>
      </c>
      <c r="AG83" s="26">
        <f>IF(OR(AA83="",AA82=""),"",AA83/AA82-1)</f>
        <v/>
      </c>
      <c r="AH83" s="26">
        <f>IF(OR(AB83="",AB82=""),"",AB83/AB82-1)</f>
        <v/>
      </c>
      <c r="AI83" s="26">
        <f>IF(AB83="","",Z83/AB83)</f>
        <v/>
      </c>
      <c r="AJ83" s="26">
        <f>IF(AB83="","",AA83/AB83)</f>
        <v/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18">
        <f>IF(SUMIFS('Monthly NSE Equity Options'!$J:$J,'Monthly NSE Equity Options'!$A:$A,$A84)=0,"",SUMIFS('Monthly NSE Equity Options'!$J:$J,'Monthly NSE Equity Options'!$A:$A,$A84))</f>
        <v/>
      </c>
      <c r="E84" s="7">
        <f>IF(SUMIFS('Monthly BSE Equity Options'!$J:$J,'Monthly BSE Equity Options'!$A:$A,$A84)=0,"",SUMIFS('Monthly BSE Equity Options'!$J:$J,'Monthly BSE Equity Options'!$A:$A,$A84))</f>
        <v/>
      </c>
      <c r="F84" s="7">
        <f>IF(OR(D84="",E84=""),"",D84+E84)</f>
        <v/>
      </c>
      <c r="G84" s="20">
        <f>IF(OR(D84="",D72=""),"",D84/D72-1)</f>
        <v/>
      </c>
      <c r="H84" s="20">
        <f>IF(OR(E84="",E72=""),"",E84/E72-1)</f>
        <v/>
      </c>
      <c r="I84" s="20">
        <f>IF(OR(F84="",F72=""),"",F84/F72-1)</f>
        <v/>
      </c>
      <c r="J84" s="20">
        <f>IF(OR(D84="",D83=""),"",D84/D83-1)</f>
        <v/>
      </c>
      <c r="K84" s="20">
        <f>IF(OR(E84="",E83=""),"",E84/E83-1)</f>
        <v/>
      </c>
      <c r="L84" s="20">
        <f>IF(OR(F84="",F83=""),"",F84/F83-1)</f>
        <v/>
      </c>
      <c r="M84" s="20">
        <f>IF(F84="","",D84/F84)</f>
        <v/>
      </c>
      <c r="N84" s="20">
        <f>IF(F84="","",E84/F84)</f>
        <v/>
      </c>
      <c r="O84" s="21">
        <f>IF(SUMIFS('Monthly NSE Equity Options'!$K:$K,'Monthly NSE Equity Options'!$A:$A,$A84)=0,"",SUMIFS('Monthly NSE Equity Options'!$K:$K,'Monthly NSE Equity Options'!$A:$A,$A84))</f>
        <v/>
      </c>
      <c r="P84" s="8">
        <f>IF(SUMIFS('Monthly BSE Equity Options'!$K:$K,'Monthly BSE Equity Options'!$A:$A,$A84)=0,"",SUMIFS('Monthly BSE Equity Options'!$K:$K,'Monthly BSE Equity Options'!$A:$A,$A84))</f>
        <v/>
      </c>
      <c r="Q84" s="8">
        <f>IF(OR(O84="",P84=""),"",O84+P84)</f>
        <v/>
      </c>
      <c r="R84" s="23">
        <f>IF(OR(O84="",O72=""),"",O84/O72-1)</f>
        <v/>
      </c>
      <c r="S84" s="23">
        <f>IF(OR(P84="",P72=""),"",P84/P72-1)</f>
        <v/>
      </c>
      <c r="T84" s="23">
        <f>IF(OR(Q84="",Q72=""),"",Q84/Q72-1)</f>
        <v/>
      </c>
      <c r="U84" s="23">
        <f>IF(OR(O84="",O83=""),"",O84/O83-1)</f>
        <v/>
      </c>
      <c r="V84" s="23">
        <f>IF(OR(P84="",P83=""),"",P84/P83-1)</f>
        <v/>
      </c>
      <c r="W84" s="23">
        <f>IF(OR(Q84="",Q83=""),"",Q84/Q83-1)</f>
        <v/>
      </c>
      <c r="X84" s="23">
        <f>IF(Q84="","",O84/Q84)</f>
        <v/>
      </c>
      <c r="Y84" s="23">
        <f>IF(Q84="","",P84/Q84)</f>
        <v/>
      </c>
      <c r="Z84" s="24">
        <f>IF(SUMIFS('Monthly NSE Equity Options'!$L:$L,'Monthly NSE Equity Options'!$A:$A,$A84)=0,"",SUMIFS('Monthly NSE Equity Options'!$L:$L,'Monthly NSE Equity Options'!$A:$A,$A84))</f>
        <v/>
      </c>
      <c r="AA84" s="9">
        <f>IF(SUMIFS('Monthly BSE Equity Options'!$L:$L,'Monthly BSE Equity Options'!$A:$A,$A84)=0,"",SUMIFS('Monthly BSE Equity Options'!$L:$L,'Monthly BSE Equity Options'!$A:$A,$A84))</f>
        <v/>
      </c>
      <c r="AB84" s="9">
        <f>IF(OR(Z84="",AA84=""),"",Z84+AA84)</f>
        <v/>
      </c>
      <c r="AC84" s="26">
        <f>IF(OR(Z84="",Z72=""),"",Z84/Z72-1)</f>
        <v/>
      </c>
      <c r="AD84" s="26">
        <f>IF(OR(AA84="",AA72=""),"",AA84/AA72-1)</f>
        <v/>
      </c>
      <c r="AE84" s="26">
        <f>IF(OR(AB84="",AB72=""),"",AB84/AB72-1)</f>
        <v/>
      </c>
      <c r="AF84" s="26">
        <f>IF(OR(Z84="",Z83=""),"",Z84/Z83-1)</f>
        <v/>
      </c>
      <c r="AG84" s="26">
        <f>IF(OR(AA84="",AA83=""),"",AA84/AA83-1)</f>
        <v/>
      </c>
      <c r="AH84" s="26">
        <f>IF(OR(AB84="",AB83=""),"",AB84/AB83-1)</f>
        <v/>
      </c>
      <c r="AI84" s="26">
        <f>IF(AB84="","",Z84/AB84)</f>
        <v/>
      </c>
      <c r="AJ84" s="26">
        <f>IF(AB84="","",AA84/AB84)</f>
        <v/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18">
        <f>IF(SUMIFS('Monthly NSE Equity Options'!$J:$J,'Monthly NSE Equity Options'!$A:$A,$A85)=0,"",SUMIFS('Monthly NSE Equity Options'!$J:$J,'Monthly NSE Equity Options'!$A:$A,$A85))</f>
        <v/>
      </c>
      <c r="E85" s="7">
        <f>IF(SUMIFS('Monthly BSE Equity Options'!$J:$J,'Monthly BSE Equity Options'!$A:$A,$A85)=0,"",SUMIFS('Monthly BSE Equity Options'!$J:$J,'Monthly BSE Equity Options'!$A:$A,$A85))</f>
        <v/>
      </c>
      <c r="F85" s="7">
        <f>IF(OR(D85="",E85=""),"",D85+E85)</f>
        <v/>
      </c>
      <c r="G85" s="20">
        <f>IF(OR(D85="",D73=""),"",D85/D73-1)</f>
        <v/>
      </c>
      <c r="H85" s="20">
        <f>IF(OR(E85="",E73=""),"",E85/E73-1)</f>
        <v/>
      </c>
      <c r="I85" s="20">
        <f>IF(OR(F85="",F73=""),"",F85/F73-1)</f>
        <v/>
      </c>
      <c r="J85" s="20">
        <f>IF(OR(D85="",D84=""),"",D85/D84-1)</f>
        <v/>
      </c>
      <c r="K85" s="20">
        <f>IF(OR(E85="",E84=""),"",E85/E84-1)</f>
        <v/>
      </c>
      <c r="L85" s="20">
        <f>IF(OR(F85="",F84=""),"",F85/F84-1)</f>
        <v/>
      </c>
      <c r="M85" s="20">
        <f>IF(F85="","",D85/F85)</f>
        <v/>
      </c>
      <c r="N85" s="20">
        <f>IF(F85="","",E85/F85)</f>
        <v/>
      </c>
      <c r="O85" s="21">
        <f>IF(SUMIFS('Monthly NSE Equity Options'!$K:$K,'Monthly NSE Equity Options'!$A:$A,$A85)=0,"",SUMIFS('Monthly NSE Equity Options'!$K:$K,'Monthly NSE Equity Options'!$A:$A,$A85))</f>
        <v/>
      </c>
      <c r="P85" s="8">
        <f>IF(SUMIFS('Monthly BSE Equity Options'!$K:$K,'Monthly BSE Equity Options'!$A:$A,$A85)=0,"",SUMIFS('Monthly BSE Equity Options'!$K:$K,'Monthly BSE Equity Options'!$A:$A,$A85))</f>
        <v/>
      </c>
      <c r="Q85" s="8">
        <f>IF(OR(O85="",P85=""),"",O85+P85)</f>
        <v/>
      </c>
      <c r="R85" s="23">
        <f>IF(OR(O85="",O73=""),"",O85/O73-1)</f>
        <v/>
      </c>
      <c r="S85" s="23">
        <f>IF(OR(P85="",P73=""),"",P85/P73-1)</f>
        <v/>
      </c>
      <c r="T85" s="23">
        <f>IF(OR(Q85="",Q73=""),"",Q85/Q73-1)</f>
        <v/>
      </c>
      <c r="U85" s="23">
        <f>IF(OR(O85="",O84=""),"",O85/O84-1)</f>
        <v/>
      </c>
      <c r="V85" s="23">
        <f>IF(OR(P85="",P84=""),"",P85/P84-1)</f>
        <v/>
      </c>
      <c r="W85" s="23">
        <f>IF(OR(Q85="",Q84=""),"",Q85/Q84-1)</f>
        <v/>
      </c>
      <c r="X85" s="23">
        <f>IF(Q85="","",O85/Q85)</f>
        <v/>
      </c>
      <c r="Y85" s="23">
        <f>IF(Q85="","",P85/Q85)</f>
        <v/>
      </c>
      <c r="Z85" s="24">
        <f>IF(SUMIFS('Monthly NSE Equity Options'!$L:$L,'Monthly NSE Equity Options'!$A:$A,$A85)=0,"",SUMIFS('Monthly NSE Equity Options'!$L:$L,'Monthly NSE Equity Options'!$A:$A,$A85))</f>
        <v/>
      </c>
      <c r="AA85" s="9">
        <f>IF(SUMIFS('Monthly BSE Equity Options'!$L:$L,'Monthly BSE Equity Options'!$A:$A,$A85)=0,"",SUMIFS('Monthly BSE Equity Options'!$L:$L,'Monthly BSE Equity Options'!$A:$A,$A85))</f>
        <v/>
      </c>
      <c r="AB85" s="9">
        <f>IF(OR(Z85="",AA85=""),"",Z85+AA85)</f>
        <v/>
      </c>
      <c r="AC85" s="26">
        <f>IF(OR(Z85="",Z73=""),"",Z85/Z73-1)</f>
        <v/>
      </c>
      <c r="AD85" s="26">
        <f>IF(OR(AA85="",AA73=""),"",AA85/AA73-1)</f>
        <v/>
      </c>
      <c r="AE85" s="26">
        <f>IF(OR(AB85="",AB73=""),"",AB85/AB73-1)</f>
        <v/>
      </c>
      <c r="AF85" s="26">
        <f>IF(OR(Z85="",Z84=""),"",Z85/Z84-1)</f>
        <v/>
      </c>
      <c r="AG85" s="26">
        <f>IF(OR(AA85="",AA84=""),"",AA85/AA84-1)</f>
        <v/>
      </c>
      <c r="AH85" s="26">
        <f>IF(OR(AB85="",AB84=""),"",AB85/AB84-1)</f>
        <v/>
      </c>
      <c r="AI85" s="26">
        <f>IF(AB85="","",Z85/AB85)</f>
        <v/>
      </c>
      <c r="AJ85" s="26">
        <f>IF(AB85="","",AA85/AB85)</f>
        <v/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18">
        <f>IF(SUMIFS('Monthly NSE Equity Options'!$J:$J,'Monthly NSE Equity Options'!$A:$A,$A86)=0,"",SUMIFS('Monthly NSE Equity Options'!$J:$J,'Monthly NSE Equity Options'!$A:$A,$A86))</f>
        <v/>
      </c>
      <c r="E86" s="7">
        <f>IF(SUMIFS('Monthly BSE Equity Options'!$J:$J,'Monthly BSE Equity Options'!$A:$A,$A86)=0,"",SUMIFS('Monthly BSE Equity Options'!$J:$J,'Monthly BSE Equity Options'!$A:$A,$A86))</f>
        <v/>
      </c>
      <c r="F86" s="7">
        <f>IF(OR(D86="",E86=""),"",D86+E86)</f>
        <v/>
      </c>
      <c r="G86" s="20">
        <f>IF(OR(D86="",D74=""),"",D86/D74-1)</f>
        <v/>
      </c>
      <c r="H86" s="20">
        <f>IF(OR(E86="",E74=""),"",E86/E74-1)</f>
        <v/>
      </c>
      <c r="I86" s="20">
        <f>IF(OR(F86="",F74=""),"",F86/F74-1)</f>
        <v/>
      </c>
      <c r="J86" s="20">
        <f>IF(OR(D86="",D85=""),"",D86/D85-1)</f>
        <v/>
      </c>
      <c r="K86" s="20">
        <f>IF(OR(E86="",E85=""),"",E86/E85-1)</f>
        <v/>
      </c>
      <c r="L86" s="20">
        <f>IF(OR(F86="",F85=""),"",F86/F85-1)</f>
        <v/>
      </c>
      <c r="M86" s="20">
        <f>IF(F86="","",D86/F86)</f>
        <v/>
      </c>
      <c r="N86" s="20">
        <f>IF(F86="","",E86/F86)</f>
        <v/>
      </c>
      <c r="O86" s="21">
        <f>IF(SUMIFS('Monthly NSE Equity Options'!$K:$K,'Monthly NSE Equity Options'!$A:$A,$A86)=0,"",SUMIFS('Monthly NSE Equity Options'!$K:$K,'Monthly NSE Equity Options'!$A:$A,$A86))</f>
        <v/>
      </c>
      <c r="P86" s="8">
        <f>IF(SUMIFS('Monthly BSE Equity Options'!$K:$K,'Monthly BSE Equity Options'!$A:$A,$A86)=0,"",SUMIFS('Monthly BSE Equity Options'!$K:$K,'Monthly BSE Equity Options'!$A:$A,$A86))</f>
        <v/>
      </c>
      <c r="Q86" s="8">
        <f>IF(OR(O86="",P86=""),"",O86+P86)</f>
        <v/>
      </c>
      <c r="R86" s="23">
        <f>IF(OR(O86="",O74=""),"",O86/O74-1)</f>
        <v/>
      </c>
      <c r="S86" s="23">
        <f>IF(OR(P86="",P74=""),"",P86/P74-1)</f>
        <v/>
      </c>
      <c r="T86" s="23">
        <f>IF(OR(Q86="",Q74=""),"",Q86/Q74-1)</f>
        <v/>
      </c>
      <c r="U86" s="23">
        <f>IF(OR(O86="",O85=""),"",O86/O85-1)</f>
        <v/>
      </c>
      <c r="V86" s="23">
        <f>IF(OR(P86="",P85=""),"",P86/P85-1)</f>
        <v/>
      </c>
      <c r="W86" s="23">
        <f>IF(OR(Q86="",Q85=""),"",Q86/Q85-1)</f>
        <v/>
      </c>
      <c r="X86" s="23">
        <f>IF(Q86="","",O86/Q86)</f>
        <v/>
      </c>
      <c r="Y86" s="23">
        <f>IF(Q86="","",P86/Q86)</f>
        <v/>
      </c>
      <c r="Z86" s="24">
        <f>IF(SUMIFS('Monthly NSE Equity Options'!$L:$L,'Monthly NSE Equity Options'!$A:$A,$A86)=0,"",SUMIFS('Monthly NSE Equity Options'!$L:$L,'Monthly NSE Equity Options'!$A:$A,$A86))</f>
        <v/>
      </c>
      <c r="AA86" s="9">
        <f>IF(SUMIFS('Monthly BSE Equity Options'!$L:$L,'Monthly BSE Equity Options'!$A:$A,$A86)=0,"",SUMIFS('Monthly BSE Equity Options'!$L:$L,'Monthly BSE Equity Options'!$A:$A,$A86))</f>
        <v/>
      </c>
      <c r="AB86" s="9">
        <f>IF(OR(Z86="",AA86=""),"",Z86+AA86)</f>
        <v/>
      </c>
      <c r="AC86" s="26">
        <f>IF(OR(Z86="",Z74=""),"",Z86/Z74-1)</f>
        <v/>
      </c>
      <c r="AD86" s="26">
        <f>IF(OR(AA86="",AA74=""),"",AA86/AA74-1)</f>
        <v/>
      </c>
      <c r="AE86" s="26">
        <f>IF(OR(AB86="",AB74=""),"",AB86/AB74-1)</f>
        <v/>
      </c>
      <c r="AF86" s="26">
        <f>IF(OR(Z86="",Z85=""),"",Z86/Z85-1)</f>
        <v/>
      </c>
      <c r="AG86" s="26">
        <f>IF(OR(AA86="",AA85=""),"",AA86/AA85-1)</f>
        <v/>
      </c>
      <c r="AH86" s="26">
        <f>IF(OR(AB86="",AB85=""),"",AB86/AB85-1)</f>
        <v/>
      </c>
      <c r="AI86" s="26">
        <f>IF(AB86="","",Z86/AB86)</f>
        <v/>
      </c>
      <c r="AJ86" s="26">
        <f>IF(AB86="","",AA86/AB86)</f>
        <v/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18">
        <f>IF(SUMIFS('Monthly NSE Equity Options'!$J:$J,'Monthly NSE Equity Options'!$A:$A,$A87)=0,"",SUMIFS('Monthly NSE Equity Options'!$J:$J,'Monthly NSE Equity Options'!$A:$A,$A87))</f>
        <v/>
      </c>
      <c r="E87" s="7">
        <f>IF(SUMIFS('Monthly BSE Equity Options'!$J:$J,'Monthly BSE Equity Options'!$A:$A,$A87)=0,"",SUMIFS('Monthly BSE Equity Options'!$J:$J,'Monthly BSE Equity Options'!$A:$A,$A87))</f>
        <v/>
      </c>
      <c r="F87" s="7">
        <f>IF(OR(D87="",E87=""),"",D87+E87)</f>
        <v/>
      </c>
      <c r="G87" s="20">
        <f>IF(OR(D87="",D75=""),"",D87/D75-1)</f>
        <v/>
      </c>
      <c r="H87" s="20">
        <f>IF(OR(E87="",E75=""),"",E87/E75-1)</f>
        <v/>
      </c>
      <c r="I87" s="20">
        <f>IF(OR(F87="",F75=""),"",F87/F75-1)</f>
        <v/>
      </c>
      <c r="J87" s="20">
        <f>IF(OR(D87="",D86=""),"",D87/D86-1)</f>
        <v/>
      </c>
      <c r="K87" s="20">
        <f>IF(OR(E87="",E86=""),"",E87/E86-1)</f>
        <v/>
      </c>
      <c r="L87" s="20">
        <f>IF(OR(F87="",F86=""),"",F87/F86-1)</f>
        <v/>
      </c>
      <c r="M87" s="20">
        <f>IF(F87="","",D87/F87)</f>
        <v/>
      </c>
      <c r="N87" s="20">
        <f>IF(F87="","",E87/F87)</f>
        <v/>
      </c>
      <c r="O87" s="21">
        <f>IF(SUMIFS('Monthly NSE Equity Options'!$K:$K,'Monthly NSE Equity Options'!$A:$A,$A87)=0,"",SUMIFS('Monthly NSE Equity Options'!$K:$K,'Monthly NSE Equity Options'!$A:$A,$A87))</f>
        <v/>
      </c>
      <c r="P87" s="8">
        <f>IF(SUMIFS('Monthly BSE Equity Options'!$K:$K,'Monthly BSE Equity Options'!$A:$A,$A87)=0,"",SUMIFS('Monthly BSE Equity Options'!$K:$K,'Monthly BSE Equity Options'!$A:$A,$A87))</f>
        <v/>
      </c>
      <c r="Q87" s="8">
        <f>IF(OR(O87="",P87=""),"",O87+P87)</f>
        <v/>
      </c>
      <c r="R87" s="23">
        <f>IF(OR(O87="",O75=""),"",O87/O75-1)</f>
        <v/>
      </c>
      <c r="S87" s="23">
        <f>IF(OR(P87="",P75=""),"",P87/P75-1)</f>
        <v/>
      </c>
      <c r="T87" s="23">
        <f>IF(OR(Q87="",Q75=""),"",Q87/Q75-1)</f>
        <v/>
      </c>
      <c r="U87" s="23">
        <f>IF(OR(O87="",O86=""),"",O87/O86-1)</f>
        <v/>
      </c>
      <c r="V87" s="23">
        <f>IF(OR(P87="",P86=""),"",P87/P86-1)</f>
        <v/>
      </c>
      <c r="W87" s="23">
        <f>IF(OR(Q87="",Q86=""),"",Q87/Q86-1)</f>
        <v/>
      </c>
      <c r="X87" s="23">
        <f>IF(Q87="","",O87/Q87)</f>
        <v/>
      </c>
      <c r="Y87" s="23">
        <f>IF(Q87="","",P87/Q87)</f>
        <v/>
      </c>
      <c r="Z87" s="24">
        <f>IF(SUMIFS('Monthly NSE Equity Options'!$L:$L,'Monthly NSE Equity Options'!$A:$A,$A87)=0,"",SUMIFS('Monthly NSE Equity Options'!$L:$L,'Monthly NSE Equity Options'!$A:$A,$A87))</f>
        <v/>
      </c>
      <c r="AA87" s="9">
        <f>IF(SUMIFS('Monthly BSE Equity Options'!$L:$L,'Monthly BSE Equity Options'!$A:$A,$A87)=0,"",SUMIFS('Monthly BSE Equity Options'!$L:$L,'Monthly BSE Equity Options'!$A:$A,$A87))</f>
        <v/>
      </c>
      <c r="AB87" s="9">
        <f>IF(OR(Z87="",AA87=""),"",Z87+AA87)</f>
        <v/>
      </c>
      <c r="AC87" s="26">
        <f>IF(OR(Z87="",Z75=""),"",Z87/Z75-1)</f>
        <v/>
      </c>
      <c r="AD87" s="26">
        <f>IF(OR(AA87="",AA75=""),"",AA87/AA75-1)</f>
        <v/>
      </c>
      <c r="AE87" s="26">
        <f>IF(OR(AB87="",AB75=""),"",AB87/AB75-1)</f>
        <v/>
      </c>
      <c r="AF87" s="26">
        <f>IF(OR(Z87="",Z86=""),"",Z87/Z86-1)</f>
        <v/>
      </c>
      <c r="AG87" s="26">
        <f>IF(OR(AA87="",AA86=""),"",AA87/AA86-1)</f>
        <v/>
      </c>
      <c r="AH87" s="26">
        <f>IF(OR(AB87="",AB86=""),"",AB87/AB86-1)</f>
        <v/>
      </c>
      <c r="AI87" s="26">
        <f>IF(AB87="","",Z87/AB87)</f>
        <v/>
      </c>
      <c r="AJ87" s="26">
        <f>IF(AB87="","",AA87/AB87)</f>
        <v/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18">
        <f>IF(SUMIFS('Monthly NSE Equity Options'!$J:$J,'Monthly NSE Equity Options'!$A:$A,$A88)=0,"",SUMIFS('Monthly NSE Equity Options'!$J:$J,'Monthly NSE Equity Options'!$A:$A,$A88))</f>
        <v/>
      </c>
      <c r="E88" s="7">
        <f>IF(SUMIFS('Monthly BSE Equity Options'!$J:$J,'Monthly BSE Equity Options'!$A:$A,$A88)=0,"",SUMIFS('Monthly BSE Equity Options'!$J:$J,'Monthly BSE Equity Options'!$A:$A,$A88))</f>
        <v/>
      </c>
      <c r="F88" s="7">
        <f>IF(OR(D88="",E88=""),"",D88+E88)</f>
        <v/>
      </c>
      <c r="G88" s="20">
        <f>IF(OR(D88="",D76=""),"",D88/D76-1)</f>
        <v/>
      </c>
      <c r="H88" s="20">
        <f>IF(OR(E88="",E76=""),"",E88/E76-1)</f>
        <v/>
      </c>
      <c r="I88" s="20">
        <f>IF(OR(F88="",F76=""),"",F88/F76-1)</f>
        <v/>
      </c>
      <c r="J88" s="20">
        <f>IF(OR(D88="",D87=""),"",D88/D87-1)</f>
        <v/>
      </c>
      <c r="K88" s="20">
        <f>IF(OR(E88="",E87=""),"",E88/E87-1)</f>
        <v/>
      </c>
      <c r="L88" s="20">
        <f>IF(OR(F88="",F87=""),"",F88/F87-1)</f>
        <v/>
      </c>
      <c r="M88" s="20">
        <f>IF(F88="","",D88/F88)</f>
        <v/>
      </c>
      <c r="N88" s="20">
        <f>IF(F88="","",E88/F88)</f>
        <v/>
      </c>
      <c r="O88" s="21">
        <f>IF(SUMIFS('Monthly NSE Equity Options'!$K:$K,'Monthly NSE Equity Options'!$A:$A,$A88)=0,"",SUMIFS('Monthly NSE Equity Options'!$K:$K,'Monthly NSE Equity Options'!$A:$A,$A88))</f>
        <v/>
      </c>
      <c r="P88" s="8">
        <f>IF(SUMIFS('Monthly BSE Equity Options'!$K:$K,'Monthly BSE Equity Options'!$A:$A,$A88)=0,"",SUMIFS('Monthly BSE Equity Options'!$K:$K,'Monthly BSE Equity Options'!$A:$A,$A88))</f>
        <v/>
      </c>
      <c r="Q88" s="8">
        <f>IF(OR(O88="",P88=""),"",O88+P88)</f>
        <v/>
      </c>
      <c r="R88" s="23">
        <f>IF(OR(O88="",O76=""),"",O88/O76-1)</f>
        <v/>
      </c>
      <c r="S88" s="23">
        <f>IF(OR(P88="",P76=""),"",P88/P76-1)</f>
        <v/>
      </c>
      <c r="T88" s="23">
        <f>IF(OR(Q88="",Q76=""),"",Q88/Q76-1)</f>
        <v/>
      </c>
      <c r="U88" s="23">
        <f>IF(OR(O88="",O87=""),"",O88/O87-1)</f>
        <v/>
      </c>
      <c r="V88" s="23">
        <f>IF(OR(P88="",P87=""),"",P88/P87-1)</f>
        <v/>
      </c>
      <c r="W88" s="23">
        <f>IF(OR(Q88="",Q87=""),"",Q88/Q87-1)</f>
        <v/>
      </c>
      <c r="X88" s="23">
        <f>IF(Q88="","",O88/Q88)</f>
        <v/>
      </c>
      <c r="Y88" s="23">
        <f>IF(Q88="","",P88/Q88)</f>
        <v/>
      </c>
      <c r="Z88" s="24">
        <f>IF(SUMIFS('Monthly NSE Equity Options'!$L:$L,'Monthly NSE Equity Options'!$A:$A,$A88)=0,"",SUMIFS('Monthly NSE Equity Options'!$L:$L,'Monthly NSE Equity Options'!$A:$A,$A88))</f>
        <v/>
      </c>
      <c r="AA88" s="9">
        <f>IF(SUMIFS('Monthly BSE Equity Options'!$L:$L,'Monthly BSE Equity Options'!$A:$A,$A88)=0,"",SUMIFS('Monthly BSE Equity Options'!$L:$L,'Monthly BSE Equity Options'!$A:$A,$A88))</f>
        <v/>
      </c>
      <c r="AB88" s="9">
        <f>IF(OR(Z88="",AA88=""),"",Z88+AA88)</f>
        <v/>
      </c>
      <c r="AC88" s="26">
        <f>IF(OR(Z88="",Z76=""),"",Z88/Z76-1)</f>
        <v/>
      </c>
      <c r="AD88" s="26">
        <f>IF(OR(AA88="",AA76=""),"",AA88/AA76-1)</f>
        <v/>
      </c>
      <c r="AE88" s="26">
        <f>IF(OR(AB88="",AB76=""),"",AB88/AB76-1)</f>
        <v/>
      </c>
      <c r="AF88" s="26">
        <f>IF(OR(Z88="",Z87=""),"",Z88/Z87-1)</f>
        <v/>
      </c>
      <c r="AG88" s="26">
        <f>IF(OR(AA88="",AA87=""),"",AA88/AA87-1)</f>
        <v/>
      </c>
      <c r="AH88" s="26">
        <f>IF(OR(AB88="",AB87=""),"",AB88/AB87-1)</f>
        <v/>
      </c>
      <c r="AI88" s="26">
        <f>IF(AB88="","",Z88/AB88)</f>
        <v/>
      </c>
      <c r="AJ88" s="26">
        <f>IF(AB88="","",AA88/AB88)</f>
        <v/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18">
        <f>IF(SUMIFS('Monthly NSE Equity Options'!$J:$J,'Monthly NSE Equity Options'!$A:$A,$A89)=0,"",SUMIFS('Monthly NSE Equity Options'!$J:$J,'Monthly NSE Equity Options'!$A:$A,$A89))</f>
        <v/>
      </c>
      <c r="E89" s="7">
        <f>IF(SUMIFS('Monthly BSE Equity Options'!$J:$J,'Monthly BSE Equity Options'!$A:$A,$A89)=0,"",SUMIFS('Monthly BSE Equity Options'!$J:$J,'Monthly BSE Equity Options'!$A:$A,$A89))</f>
        <v/>
      </c>
      <c r="F89" s="7">
        <f>IF(OR(D89="",E89=""),"",D89+E89)</f>
        <v/>
      </c>
      <c r="G89" s="20">
        <f>IF(OR(D89="",D77=""),"",D89/D77-1)</f>
        <v/>
      </c>
      <c r="H89" s="20">
        <f>IF(OR(E89="",E77=""),"",E89/E77-1)</f>
        <v/>
      </c>
      <c r="I89" s="20">
        <f>IF(OR(F89="",F77=""),"",F89/F77-1)</f>
        <v/>
      </c>
      <c r="J89" s="20">
        <f>IF(OR(D89="",D88=""),"",D89/D88-1)</f>
        <v/>
      </c>
      <c r="K89" s="20">
        <f>IF(OR(E89="",E88=""),"",E89/E88-1)</f>
        <v/>
      </c>
      <c r="L89" s="20">
        <f>IF(OR(F89="",F88=""),"",F89/F88-1)</f>
        <v/>
      </c>
      <c r="M89" s="20">
        <f>IF(F89="","",D89/F89)</f>
        <v/>
      </c>
      <c r="N89" s="20">
        <f>IF(F89="","",E89/F89)</f>
        <v/>
      </c>
      <c r="O89" s="21">
        <f>IF(SUMIFS('Monthly NSE Equity Options'!$K:$K,'Monthly NSE Equity Options'!$A:$A,$A89)=0,"",SUMIFS('Monthly NSE Equity Options'!$K:$K,'Monthly NSE Equity Options'!$A:$A,$A89))</f>
        <v/>
      </c>
      <c r="P89" s="8">
        <f>IF(SUMIFS('Monthly BSE Equity Options'!$K:$K,'Monthly BSE Equity Options'!$A:$A,$A89)=0,"",SUMIFS('Monthly BSE Equity Options'!$K:$K,'Monthly BSE Equity Options'!$A:$A,$A89))</f>
        <v/>
      </c>
      <c r="Q89" s="8">
        <f>IF(OR(O89="",P89=""),"",O89+P89)</f>
        <v/>
      </c>
      <c r="R89" s="23">
        <f>IF(OR(O89="",O77=""),"",O89/O77-1)</f>
        <v/>
      </c>
      <c r="S89" s="23">
        <f>IF(OR(P89="",P77=""),"",P89/P77-1)</f>
        <v/>
      </c>
      <c r="T89" s="23">
        <f>IF(OR(Q89="",Q77=""),"",Q89/Q77-1)</f>
        <v/>
      </c>
      <c r="U89" s="23">
        <f>IF(OR(O89="",O88=""),"",O89/O88-1)</f>
        <v/>
      </c>
      <c r="V89" s="23">
        <f>IF(OR(P89="",P88=""),"",P89/P88-1)</f>
        <v/>
      </c>
      <c r="W89" s="23">
        <f>IF(OR(Q89="",Q88=""),"",Q89/Q88-1)</f>
        <v/>
      </c>
      <c r="X89" s="23">
        <f>IF(Q89="","",O89/Q89)</f>
        <v/>
      </c>
      <c r="Y89" s="23">
        <f>IF(Q89="","",P89/Q89)</f>
        <v/>
      </c>
      <c r="Z89" s="24">
        <f>IF(SUMIFS('Monthly NSE Equity Options'!$L:$L,'Monthly NSE Equity Options'!$A:$A,$A89)=0,"",SUMIFS('Monthly NSE Equity Options'!$L:$L,'Monthly NSE Equity Options'!$A:$A,$A89))</f>
        <v/>
      </c>
      <c r="AA89" s="9">
        <f>IF(SUMIFS('Monthly BSE Equity Options'!$L:$L,'Monthly BSE Equity Options'!$A:$A,$A89)=0,"",SUMIFS('Monthly BSE Equity Options'!$L:$L,'Monthly BSE Equity Options'!$A:$A,$A89))</f>
        <v/>
      </c>
      <c r="AB89" s="9">
        <f>IF(OR(Z89="",AA89=""),"",Z89+AA89)</f>
        <v/>
      </c>
      <c r="AC89" s="26">
        <f>IF(OR(Z89="",Z77=""),"",Z89/Z77-1)</f>
        <v/>
      </c>
      <c r="AD89" s="26">
        <f>IF(OR(AA89="",AA77=""),"",AA89/AA77-1)</f>
        <v/>
      </c>
      <c r="AE89" s="26">
        <f>IF(OR(AB89="",AB77=""),"",AB89/AB77-1)</f>
        <v/>
      </c>
      <c r="AF89" s="26">
        <f>IF(OR(Z89="",Z88=""),"",Z89/Z88-1)</f>
        <v/>
      </c>
      <c r="AG89" s="26">
        <f>IF(OR(AA89="",AA88=""),"",AA89/AA88-1)</f>
        <v/>
      </c>
      <c r="AH89" s="26">
        <f>IF(OR(AB89="",AB88=""),"",AB89/AB88-1)</f>
        <v/>
      </c>
      <c r="AI89" s="26">
        <f>IF(AB89="","",Z89/AB89)</f>
        <v/>
      </c>
      <c r="AJ89" s="26">
        <f>IF(AB89="","",AA89/AB89)</f>
        <v/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18">
        <f>IF(SUMIFS('Monthly NSE Equity Options'!$J:$J,'Monthly NSE Equity Options'!$A:$A,$A90)=0,"",SUMIFS('Monthly NSE Equity Options'!$J:$J,'Monthly NSE Equity Options'!$A:$A,$A90))</f>
        <v/>
      </c>
      <c r="E90" s="7">
        <f>IF(SUMIFS('Monthly BSE Equity Options'!$J:$J,'Monthly BSE Equity Options'!$A:$A,$A90)=0,"",SUMIFS('Monthly BSE Equity Options'!$J:$J,'Monthly BSE Equity Options'!$A:$A,$A90))</f>
        <v/>
      </c>
      <c r="F90" s="7">
        <f>IF(OR(D90="",E90=""),"",D90+E90)</f>
        <v/>
      </c>
      <c r="G90" s="20">
        <f>IF(OR(D90="",D78=""),"",D90/D78-1)</f>
        <v/>
      </c>
      <c r="H90" s="20">
        <f>IF(OR(E90="",E78=""),"",E90/E78-1)</f>
        <v/>
      </c>
      <c r="I90" s="20">
        <f>IF(OR(F90="",F78=""),"",F90/F78-1)</f>
        <v/>
      </c>
      <c r="J90" s="20">
        <f>IF(OR(D90="",D89=""),"",D90/D89-1)</f>
        <v/>
      </c>
      <c r="K90" s="20">
        <f>IF(OR(E90="",E89=""),"",E90/E89-1)</f>
        <v/>
      </c>
      <c r="L90" s="20">
        <f>IF(OR(F90="",F89=""),"",F90/F89-1)</f>
        <v/>
      </c>
      <c r="M90" s="20">
        <f>IF(F90="","",D90/F90)</f>
        <v/>
      </c>
      <c r="N90" s="20">
        <f>IF(F90="","",E90/F90)</f>
        <v/>
      </c>
      <c r="O90" s="21">
        <f>IF(SUMIFS('Monthly NSE Equity Options'!$K:$K,'Monthly NSE Equity Options'!$A:$A,$A90)=0,"",SUMIFS('Monthly NSE Equity Options'!$K:$K,'Monthly NSE Equity Options'!$A:$A,$A90))</f>
        <v/>
      </c>
      <c r="P90" s="8">
        <f>IF(SUMIFS('Monthly BSE Equity Options'!$K:$K,'Monthly BSE Equity Options'!$A:$A,$A90)=0,"",SUMIFS('Monthly BSE Equity Options'!$K:$K,'Monthly BSE Equity Options'!$A:$A,$A90))</f>
        <v/>
      </c>
      <c r="Q90" s="8">
        <f>IF(OR(O90="",P90=""),"",O90+P90)</f>
        <v/>
      </c>
      <c r="R90" s="23">
        <f>IF(OR(O90="",O78=""),"",O90/O78-1)</f>
        <v/>
      </c>
      <c r="S90" s="23">
        <f>IF(OR(P90="",P78=""),"",P90/P78-1)</f>
        <v/>
      </c>
      <c r="T90" s="23">
        <f>IF(OR(Q90="",Q78=""),"",Q90/Q78-1)</f>
        <v/>
      </c>
      <c r="U90" s="23">
        <f>IF(OR(O90="",O89=""),"",O90/O89-1)</f>
        <v/>
      </c>
      <c r="V90" s="23">
        <f>IF(OR(P90="",P89=""),"",P90/P89-1)</f>
        <v/>
      </c>
      <c r="W90" s="23">
        <f>IF(OR(Q90="",Q89=""),"",Q90/Q89-1)</f>
        <v/>
      </c>
      <c r="X90" s="23">
        <f>IF(Q90="","",O90/Q90)</f>
        <v/>
      </c>
      <c r="Y90" s="23">
        <f>IF(Q90="","",P90/Q90)</f>
        <v/>
      </c>
      <c r="Z90" s="24">
        <f>IF(SUMIFS('Monthly NSE Equity Options'!$L:$L,'Monthly NSE Equity Options'!$A:$A,$A90)=0,"",SUMIFS('Monthly NSE Equity Options'!$L:$L,'Monthly NSE Equity Options'!$A:$A,$A90))</f>
        <v/>
      </c>
      <c r="AA90" s="9">
        <f>IF(SUMIFS('Monthly BSE Equity Options'!$L:$L,'Monthly BSE Equity Options'!$A:$A,$A90)=0,"",SUMIFS('Monthly BSE Equity Options'!$L:$L,'Monthly BSE Equity Options'!$A:$A,$A90))</f>
        <v/>
      </c>
      <c r="AB90" s="9">
        <f>IF(OR(Z90="",AA90=""),"",Z90+AA90)</f>
        <v/>
      </c>
      <c r="AC90" s="26">
        <f>IF(OR(Z90="",Z78=""),"",Z90/Z78-1)</f>
        <v/>
      </c>
      <c r="AD90" s="26">
        <f>IF(OR(AA90="",AA78=""),"",AA90/AA78-1)</f>
        <v/>
      </c>
      <c r="AE90" s="26">
        <f>IF(OR(AB90="",AB78=""),"",AB90/AB78-1)</f>
        <v/>
      </c>
      <c r="AF90" s="26">
        <f>IF(OR(Z90="",Z89=""),"",Z90/Z89-1)</f>
        <v/>
      </c>
      <c r="AG90" s="26">
        <f>IF(OR(AA90="",AA89=""),"",AA90/AA89-1)</f>
        <v/>
      </c>
      <c r="AH90" s="26">
        <f>IF(OR(AB90="",AB89=""),"",AB90/AB89-1)</f>
        <v/>
      </c>
      <c r="AI90" s="26">
        <f>IF(AB90="","",Z90/AB90)</f>
        <v/>
      </c>
      <c r="AJ90" s="26">
        <f>IF(AB90="","",AA90/AB90)</f>
        <v/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18">
        <f>IF(SUMIFS('Monthly NSE Equity Options'!$J:$J,'Monthly NSE Equity Options'!$A:$A,$A91)=0,"",SUMIFS('Monthly NSE Equity Options'!$J:$J,'Monthly NSE Equity Options'!$A:$A,$A91))</f>
        <v/>
      </c>
      <c r="E91" s="7">
        <f>IF(SUMIFS('Monthly BSE Equity Options'!$J:$J,'Monthly BSE Equity Options'!$A:$A,$A91)=0,"",SUMIFS('Monthly BSE Equity Options'!$J:$J,'Monthly BSE Equity Options'!$A:$A,$A91))</f>
        <v/>
      </c>
      <c r="F91" s="7">
        <f>IF(OR(D91="",E91=""),"",D91+E91)</f>
        <v/>
      </c>
      <c r="G91" s="20">
        <f>IF(OR(D91="",D79=""),"",D91/D79-1)</f>
        <v/>
      </c>
      <c r="H91" s="20">
        <f>IF(OR(E91="",E79=""),"",E91/E79-1)</f>
        <v/>
      </c>
      <c r="I91" s="20">
        <f>IF(OR(F91="",F79=""),"",F91/F79-1)</f>
        <v/>
      </c>
      <c r="J91" s="20">
        <f>IF(OR(D91="",D90=""),"",D91/D90-1)</f>
        <v/>
      </c>
      <c r="K91" s="20">
        <f>IF(OR(E91="",E90=""),"",E91/E90-1)</f>
        <v/>
      </c>
      <c r="L91" s="20">
        <f>IF(OR(F91="",F90=""),"",F91/F90-1)</f>
        <v/>
      </c>
      <c r="M91" s="20">
        <f>IF(F91="","",D91/F91)</f>
        <v/>
      </c>
      <c r="N91" s="20">
        <f>IF(F91="","",E91/F91)</f>
        <v/>
      </c>
      <c r="O91" s="21">
        <f>IF(SUMIFS('Monthly NSE Equity Options'!$K:$K,'Monthly NSE Equity Options'!$A:$A,$A91)=0,"",SUMIFS('Monthly NSE Equity Options'!$K:$K,'Monthly NSE Equity Options'!$A:$A,$A91))</f>
        <v/>
      </c>
      <c r="P91" s="8">
        <f>IF(SUMIFS('Monthly BSE Equity Options'!$K:$K,'Monthly BSE Equity Options'!$A:$A,$A91)=0,"",SUMIFS('Monthly BSE Equity Options'!$K:$K,'Monthly BSE Equity Options'!$A:$A,$A91))</f>
        <v/>
      </c>
      <c r="Q91" s="8">
        <f>IF(OR(O91="",P91=""),"",O91+P91)</f>
        <v/>
      </c>
      <c r="R91" s="23">
        <f>IF(OR(O91="",O79=""),"",O91/O79-1)</f>
        <v/>
      </c>
      <c r="S91" s="23">
        <f>IF(OR(P91="",P79=""),"",P91/P79-1)</f>
        <v/>
      </c>
      <c r="T91" s="23">
        <f>IF(OR(Q91="",Q79=""),"",Q91/Q79-1)</f>
        <v/>
      </c>
      <c r="U91" s="23">
        <f>IF(OR(O91="",O90=""),"",O91/O90-1)</f>
        <v/>
      </c>
      <c r="V91" s="23">
        <f>IF(OR(P91="",P90=""),"",P91/P90-1)</f>
        <v/>
      </c>
      <c r="W91" s="23">
        <f>IF(OR(Q91="",Q90=""),"",Q91/Q90-1)</f>
        <v/>
      </c>
      <c r="X91" s="23">
        <f>IF(Q91="","",O91/Q91)</f>
        <v/>
      </c>
      <c r="Y91" s="23">
        <f>IF(Q91="","",P91/Q91)</f>
        <v/>
      </c>
      <c r="Z91" s="24">
        <f>IF(SUMIFS('Monthly NSE Equity Options'!$L:$L,'Monthly NSE Equity Options'!$A:$A,$A91)=0,"",SUMIFS('Monthly NSE Equity Options'!$L:$L,'Monthly NSE Equity Options'!$A:$A,$A91))</f>
        <v/>
      </c>
      <c r="AA91" s="9">
        <f>IF(SUMIFS('Monthly BSE Equity Options'!$L:$L,'Monthly BSE Equity Options'!$A:$A,$A91)=0,"",SUMIFS('Monthly BSE Equity Options'!$L:$L,'Monthly BSE Equity Options'!$A:$A,$A91))</f>
        <v/>
      </c>
      <c r="AB91" s="9">
        <f>IF(OR(Z91="",AA91=""),"",Z91+AA91)</f>
        <v/>
      </c>
      <c r="AC91" s="26">
        <f>IF(OR(Z91="",Z79=""),"",Z91/Z79-1)</f>
        <v/>
      </c>
      <c r="AD91" s="26">
        <f>IF(OR(AA91="",AA79=""),"",AA91/AA79-1)</f>
        <v/>
      </c>
      <c r="AE91" s="26">
        <f>IF(OR(AB91="",AB79=""),"",AB91/AB79-1)</f>
        <v/>
      </c>
      <c r="AF91" s="26">
        <f>IF(OR(Z91="",Z90=""),"",Z91/Z90-1)</f>
        <v/>
      </c>
      <c r="AG91" s="26">
        <f>IF(OR(AA91="",AA90=""),"",AA91/AA90-1)</f>
        <v/>
      </c>
      <c r="AH91" s="26">
        <f>IF(OR(AB91="",AB90=""),"",AB91/AB90-1)</f>
        <v/>
      </c>
      <c r="AI91" s="26">
        <f>IF(AB91="","",Z91/AB91)</f>
        <v/>
      </c>
      <c r="AJ91" s="26">
        <f>IF(AB91="","",AA91/AB91)</f>
        <v/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18">
        <f>IF(SUMIFS('Monthly NSE Equity Options'!$J:$J,'Monthly NSE Equity Options'!$A:$A,$A92)=0,"",SUMIFS('Monthly NSE Equity Options'!$J:$J,'Monthly NSE Equity Options'!$A:$A,$A92))</f>
        <v/>
      </c>
      <c r="E92" s="7">
        <f>IF(SUMIFS('Monthly BSE Equity Options'!$J:$J,'Monthly BSE Equity Options'!$A:$A,$A92)=0,"",SUMIFS('Monthly BSE Equity Options'!$J:$J,'Monthly BSE Equity Options'!$A:$A,$A92))</f>
        <v/>
      </c>
      <c r="F92" s="7">
        <f>IF(OR(D92="",E92=""),"",D92+E92)</f>
        <v/>
      </c>
      <c r="G92" s="20">
        <f>IF(OR(D92="",D80=""),"",D92/D80-1)</f>
        <v/>
      </c>
      <c r="H92" s="20">
        <f>IF(OR(E92="",E80=""),"",E92/E80-1)</f>
        <v/>
      </c>
      <c r="I92" s="20">
        <f>IF(OR(F92="",F80=""),"",F92/F80-1)</f>
        <v/>
      </c>
      <c r="J92" s="20">
        <f>IF(OR(D92="",D91=""),"",D92/D91-1)</f>
        <v/>
      </c>
      <c r="K92" s="20">
        <f>IF(OR(E92="",E91=""),"",E92/E91-1)</f>
        <v/>
      </c>
      <c r="L92" s="20">
        <f>IF(OR(F92="",F91=""),"",F92/F91-1)</f>
        <v/>
      </c>
      <c r="M92" s="20">
        <f>IF(F92="","",D92/F92)</f>
        <v/>
      </c>
      <c r="N92" s="20">
        <f>IF(F92="","",E92/F92)</f>
        <v/>
      </c>
      <c r="O92" s="21">
        <f>IF(SUMIFS('Monthly NSE Equity Options'!$K:$K,'Monthly NSE Equity Options'!$A:$A,$A92)=0,"",SUMIFS('Monthly NSE Equity Options'!$K:$K,'Monthly NSE Equity Options'!$A:$A,$A92))</f>
        <v/>
      </c>
      <c r="P92" s="8">
        <f>IF(SUMIFS('Monthly BSE Equity Options'!$K:$K,'Monthly BSE Equity Options'!$A:$A,$A92)=0,"",SUMIFS('Monthly BSE Equity Options'!$K:$K,'Monthly BSE Equity Options'!$A:$A,$A92))</f>
        <v/>
      </c>
      <c r="Q92" s="8">
        <f>IF(OR(O92="",P92=""),"",O92+P92)</f>
        <v/>
      </c>
      <c r="R92" s="23">
        <f>IF(OR(O92="",O80=""),"",O92/O80-1)</f>
        <v/>
      </c>
      <c r="S92" s="23">
        <f>IF(OR(P92="",P80=""),"",P92/P80-1)</f>
        <v/>
      </c>
      <c r="T92" s="23">
        <f>IF(OR(Q92="",Q80=""),"",Q92/Q80-1)</f>
        <v/>
      </c>
      <c r="U92" s="23">
        <f>IF(OR(O92="",O91=""),"",O92/O91-1)</f>
        <v/>
      </c>
      <c r="V92" s="23">
        <f>IF(OR(P92="",P91=""),"",P92/P91-1)</f>
        <v/>
      </c>
      <c r="W92" s="23">
        <f>IF(OR(Q92="",Q91=""),"",Q92/Q91-1)</f>
        <v/>
      </c>
      <c r="X92" s="23">
        <f>IF(Q92="","",O92/Q92)</f>
        <v/>
      </c>
      <c r="Y92" s="23">
        <f>IF(Q92="","",P92/Q92)</f>
        <v/>
      </c>
      <c r="Z92" s="24">
        <f>IF(SUMIFS('Monthly NSE Equity Options'!$L:$L,'Monthly NSE Equity Options'!$A:$A,$A92)=0,"",SUMIFS('Monthly NSE Equity Options'!$L:$L,'Monthly NSE Equity Options'!$A:$A,$A92))</f>
        <v/>
      </c>
      <c r="AA92" s="9">
        <f>IF(SUMIFS('Monthly BSE Equity Options'!$L:$L,'Monthly BSE Equity Options'!$A:$A,$A92)=0,"",SUMIFS('Monthly BSE Equity Options'!$L:$L,'Monthly BSE Equity Options'!$A:$A,$A92))</f>
        <v/>
      </c>
      <c r="AB92" s="9">
        <f>IF(OR(Z92="",AA92=""),"",Z92+AA92)</f>
        <v/>
      </c>
      <c r="AC92" s="26">
        <f>IF(OR(Z92="",Z80=""),"",Z92/Z80-1)</f>
        <v/>
      </c>
      <c r="AD92" s="26">
        <f>IF(OR(AA92="",AA80=""),"",AA92/AA80-1)</f>
        <v/>
      </c>
      <c r="AE92" s="26">
        <f>IF(OR(AB92="",AB80=""),"",AB92/AB80-1)</f>
        <v/>
      </c>
      <c r="AF92" s="26">
        <f>IF(OR(Z92="",Z91=""),"",Z92/Z91-1)</f>
        <v/>
      </c>
      <c r="AG92" s="26">
        <f>IF(OR(AA92="",AA91=""),"",AA92/AA91-1)</f>
        <v/>
      </c>
      <c r="AH92" s="26">
        <f>IF(OR(AB92="",AB91=""),"",AB92/AB91-1)</f>
        <v/>
      </c>
      <c r="AI92" s="26">
        <f>IF(AB92="","",Z92/AB92)</f>
        <v/>
      </c>
      <c r="AJ92" s="26">
        <f>IF(AB92="","",AA92/AB92)</f>
        <v/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18">
        <f>IF(SUMIFS('Monthly NSE Equity Options'!$J:$J,'Monthly NSE Equity Options'!$A:$A,$A93)=0,"",SUMIFS('Monthly NSE Equity Options'!$J:$J,'Monthly NSE Equity Options'!$A:$A,$A93))</f>
        <v/>
      </c>
      <c r="E93" s="7">
        <f>IF(SUMIFS('Monthly BSE Equity Options'!$J:$J,'Monthly BSE Equity Options'!$A:$A,$A93)=0,"",SUMIFS('Monthly BSE Equity Options'!$J:$J,'Monthly BSE Equity Options'!$A:$A,$A93))</f>
        <v/>
      </c>
      <c r="F93" s="7">
        <f>IF(OR(D93="",E93=""),"",D93+E93)</f>
        <v/>
      </c>
      <c r="G93" s="20">
        <f>IF(OR(D93="",D81=""),"",D93/D81-1)</f>
        <v/>
      </c>
      <c r="H93" s="20">
        <f>IF(OR(E93="",E81=""),"",E93/E81-1)</f>
        <v/>
      </c>
      <c r="I93" s="20">
        <f>IF(OR(F93="",F81=""),"",F93/F81-1)</f>
        <v/>
      </c>
      <c r="J93" s="20">
        <f>IF(OR(D93="",D92=""),"",D93/D92-1)</f>
        <v/>
      </c>
      <c r="K93" s="20">
        <f>IF(OR(E93="",E92=""),"",E93/E92-1)</f>
        <v/>
      </c>
      <c r="L93" s="20">
        <f>IF(OR(F93="",F92=""),"",F93/F92-1)</f>
        <v/>
      </c>
      <c r="M93" s="20">
        <f>IF(F93="","",D93/F93)</f>
        <v/>
      </c>
      <c r="N93" s="20">
        <f>IF(F93="","",E93/F93)</f>
        <v/>
      </c>
      <c r="O93" s="21">
        <f>IF(SUMIFS('Monthly NSE Equity Options'!$K:$K,'Monthly NSE Equity Options'!$A:$A,$A93)=0,"",SUMIFS('Monthly NSE Equity Options'!$K:$K,'Monthly NSE Equity Options'!$A:$A,$A93))</f>
        <v/>
      </c>
      <c r="P93" s="8">
        <f>IF(SUMIFS('Monthly BSE Equity Options'!$K:$K,'Monthly BSE Equity Options'!$A:$A,$A93)=0,"",SUMIFS('Monthly BSE Equity Options'!$K:$K,'Monthly BSE Equity Options'!$A:$A,$A93))</f>
        <v/>
      </c>
      <c r="Q93" s="8">
        <f>IF(OR(O93="",P93=""),"",O93+P93)</f>
        <v/>
      </c>
      <c r="R93" s="23">
        <f>IF(OR(O93="",O81=""),"",O93/O81-1)</f>
        <v/>
      </c>
      <c r="S93" s="23">
        <f>IF(OR(P93="",P81=""),"",P93/P81-1)</f>
        <v/>
      </c>
      <c r="T93" s="23">
        <f>IF(OR(Q93="",Q81=""),"",Q93/Q81-1)</f>
        <v/>
      </c>
      <c r="U93" s="23">
        <f>IF(OR(O93="",O92=""),"",O93/O92-1)</f>
        <v/>
      </c>
      <c r="V93" s="23">
        <f>IF(OR(P93="",P92=""),"",P93/P92-1)</f>
        <v/>
      </c>
      <c r="W93" s="23">
        <f>IF(OR(Q93="",Q92=""),"",Q93/Q92-1)</f>
        <v/>
      </c>
      <c r="X93" s="23">
        <f>IF(Q93="","",O93/Q93)</f>
        <v/>
      </c>
      <c r="Y93" s="23">
        <f>IF(Q93="","",P93/Q93)</f>
        <v/>
      </c>
      <c r="Z93" s="24">
        <f>IF(SUMIFS('Monthly NSE Equity Options'!$L:$L,'Monthly NSE Equity Options'!$A:$A,$A93)=0,"",SUMIFS('Monthly NSE Equity Options'!$L:$L,'Monthly NSE Equity Options'!$A:$A,$A93))</f>
        <v/>
      </c>
      <c r="AA93" s="9">
        <f>IF(SUMIFS('Monthly BSE Equity Options'!$L:$L,'Monthly BSE Equity Options'!$A:$A,$A93)=0,"",SUMIFS('Monthly BSE Equity Options'!$L:$L,'Monthly BSE Equity Options'!$A:$A,$A93))</f>
        <v/>
      </c>
      <c r="AB93" s="9">
        <f>IF(OR(Z93="",AA93=""),"",Z93+AA93)</f>
        <v/>
      </c>
      <c r="AC93" s="26">
        <f>IF(OR(Z93="",Z81=""),"",Z93/Z81-1)</f>
        <v/>
      </c>
      <c r="AD93" s="26">
        <f>IF(OR(AA93="",AA81=""),"",AA93/AA81-1)</f>
        <v/>
      </c>
      <c r="AE93" s="26">
        <f>IF(OR(AB93="",AB81=""),"",AB93/AB81-1)</f>
        <v/>
      </c>
      <c r="AF93" s="26">
        <f>IF(OR(Z93="",Z92=""),"",Z93/Z92-1)</f>
        <v/>
      </c>
      <c r="AG93" s="26">
        <f>IF(OR(AA93="",AA92=""),"",AA93/AA92-1)</f>
        <v/>
      </c>
      <c r="AH93" s="26">
        <f>IF(OR(AB93="",AB92=""),"",AB93/AB92-1)</f>
        <v/>
      </c>
      <c r="AI93" s="26">
        <f>IF(AB93="","",Z93/AB93)</f>
        <v/>
      </c>
      <c r="AJ93" s="26">
        <f>IF(AB93="","",AA93/AB93)</f>
        <v/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18">
        <f>IF(SUMIFS('Monthly NSE Equity Options'!$J:$J,'Monthly NSE Equity Options'!$A:$A,$A94)=0,"",SUMIFS('Monthly NSE Equity Options'!$J:$J,'Monthly NSE Equity Options'!$A:$A,$A94))</f>
        <v/>
      </c>
      <c r="E94" s="7">
        <f>IF(SUMIFS('Monthly BSE Equity Options'!$J:$J,'Monthly BSE Equity Options'!$A:$A,$A94)=0,"",SUMIFS('Monthly BSE Equity Options'!$J:$J,'Monthly BSE Equity Options'!$A:$A,$A94))</f>
        <v/>
      </c>
      <c r="F94" s="7">
        <f>IF(OR(D94="",E94=""),"",D94+E94)</f>
        <v/>
      </c>
      <c r="G94" s="20">
        <f>IF(OR(D94="",D82=""),"",D94/D82-1)</f>
        <v/>
      </c>
      <c r="H94" s="20">
        <f>IF(OR(E94="",E82=""),"",E94/E82-1)</f>
        <v/>
      </c>
      <c r="I94" s="20">
        <f>IF(OR(F94="",F82=""),"",F94/F82-1)</f>
        <v/>
      </c>
      <c r="J94" s="20">
        <f>IF(OR(D94="",D93=""),"",D94/D93-1)</f>
        <v/>
      </c>
      <c r="K94" s="20">
        <f>IF(OR(E94="",E93=""),"",E94/E93-1)</f>
        <v/>
      </c>
      <c r="L94" s="20">
        <f>IF(OR(F94="",F93=""),"",F94/F93-1)</f>
        <v/>
      </c>
      <c r="M94" s="20">
        <f>IF(F94="","",D94/F94)</f>
        <v/>
      </c>
      <c r="N94" s="20">
        <f>IF(F94="","",E94/F94)</f>
        <v/>
      </c>
      <c r="O94" s="21">
        <f>IF(SUMIFS('Monthly NSE Equity Options'!$K:$K,'Monthly NSE Equity Options'!$A:$A,$A94)=0,"",SUMIFS('Monthly NSE Equity Options'!$K:$K,'Monthly NSE Equity Options'!$A:$A,$A94))</f>
        <v/>
      </c>
      <c r="P94" s="8">
        <f>IF(SUMIFS('Monthly BSE Equity Options'!$K:$K,'Monthly BSE Equity Options'!$A:$A,$A94)=0,"",SUMIFS('Monthly BSE Equity Options'!$K:$K,'Monthly BSE Equity Options'!$A:$A,$A94))</f>
        <v/>
      </c>
      <c r="Q94" s="8">
        <f>IF(OR(O94="",P94=""),"",O94+P94)</f>
        <v/>
      </c>
      <c r="R94" s="23">
        <f>IF(OR(O94="",O82=""),"",O94/O82-1)</f>
        <v/>
      </c>
      <c r="S94" s="23">
        <f>IF(OR(P94="",P82=""),"",P94/P82-1)</f>
        <v/>
      </c>
      <c r="T94" s="23">
        <f>IF(OR(Q94="",Q82=""),"",Q94/Q82-1)</f>
        <v/>
      </c>
      <c r="U94" s="23">
        <f>IF(OR(O94="",O93=""),"",O94/O93-1)</f>
        <v/>
      </c>
      <c r="V94" s="23">
        <f>IF(OR(P94="",P93=""),"",P94/P93-1)</f>
        <v/>
      </c>
      <c r="W94" s="23">
        <f>IF(OR(Q94="",Q93=""),"",Q94/Q93-1)</f>
        <v/>
      </c>
      <c r="X94" s="23">
        <f>IF(Q94="","",O94/Q94)</f>
        <v/>
      </c>
      <c r="Y94" s="23">
        <f>IF(Q94="","",P94/Q94)</f>
        <v/>
      </c>
      <c r="Z94" s="24">
        <f>IF(SUMIFS('Monthly NSE Equity Options'!$L:$L,'Monthly NSE Equity Options'!$A:$A,$A94)=0,"",SUMIFS('Monthly NSE Equity Options'!$L:$L,'Monthly NSE Equity Options'!$A:$A,$A94))</f>
        <v/>
      </c>
      <c r="AA94" s="9">
        <f>IF(SUMIFS('Monthly BSE Equity Options'!$L:$L,'Monthly BSE Equity Options'!$A:$A,$A94)=0,"",SUMIFS('Monthly BSE Equity Options'!$L:$L,'Monthly BSE Equity Options'!$A:$A,$A94))</f>
        <v/>
      </c>
      <c r="AB94" s="9">
        <f>IF(OR(Z94="",AA94=""),"",Z94+AA94)</f>
        <v/>
      </c>
      <c r="AC94" s="26">
        <f>IF(OR(Z94="",Z82=""),"",Z94/Z82-1)</f>
        <v/>
      </c>
      <c r="AD94" s="26">
        <f>IF(OR(AA94="",AA82=""),"",AA94/AA82-1)</f>
        <v/>
      </c>
      <c r="AE94" s="26">
        <f>IF(OR(AB94="",AB82=""),"",AB94/AB82-1)</f>
        <v/>
      </c>
      <c r="AF94" s="26">
        <f>IF(OR(Z94="",Z93=""),"",Z94/Z93-1)</f>
        <v/>
      </c>
      <c r="AG94" s="26">
        <f>IF(OR(AA94="",AA93=""),"",AA94/AA93-1)</f>
        <v/>
      </c>
      <c r="AH94" s="26">
        <f>IF(OR(AB94="",AB93=""),"",AB94/AB93-1)</f>
        <v/>
      </c>
      <c r="AI94" s="26">
        <f>IF(AB94="","",Z94/AB94)</f>
        <v/>
      </c>
      <c r="AJ94" s="26">
        <f>IF(AB94="","",AA94/AB94)</f>
        <v/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18">
        <f>IF(SUMIFS('Monthly NSE Equity Options'!$J:$J,'Monthly NSE Equity Options'!$A:$A,$A95)=0,"",SUMIFS('Monthly NSE Equity Options'!$J:$J,'Monthly NSE Equity Options'!$A:$A,$A95))</f>
        <v/>
      </c>
      <c r="E95" s="7">
        <f>IF(SUMIFS('Monthly BSE Equity Options'!$J:$J,'Monthly BSE Equity Options'!$A:$A,$A95)=0,"",SUMIFS('Monthly BSE Equity Options'!$J:$J,'Monthly BSE Equity Options'!$A:$A,$A95))</f>
        <v/>
      </c>
      <c r="F95" s="7">
        <f>IF(OR(D95="",E95=""),"",D95+E95)</f>
        <v/>
      </c>
      <c r="G95" s="20">
        <f>IF(OR(D95="",D83=""),"",D95/D83-1)</f>
        <v/>
      </c>
      <c r="H95" s="20">
        <f>IF(OR(E95="",E83=""),"",E95/E83-1)</f>
        <v/>
      </c>
      <c r="I95" s="20">
        <f>IF(OR(F95="",F83=""),"",F95/F83-1)</f>
        <v/>
      </c>
      <c r="J95" s="20">
        <f>IF(OR(D95="",D94=""),"",D95/D94-1)</f>
        <v/>
      </c>
      <c r="K95" s="20">
        <f>IF(OR(E95="",E94=""),"",E95/E94-1)</f>
        <v/>
      </c>
      <c r="L95" s="20">
        <f>IF(OR(F95="",F94=""),"",F95/F94-1)</f>
        <v/>
      </c>
      <c r="M95" s="20">
        <f>IF(F95="","",D95/F95)</f>
        <v/>
      </c>
      <c r="N95" s="20">
        <f>IF(F95="","",E95/F95)</f>
        <v/>
      </c>
      <c r="O95" s="21">
        <f>IF(SUMIFS('Monthly NSE Equity Options'!$K:$K,'Monthly NSE Equity Options'!$A:$A,$A95)=0,"",SUMIFS('Monthly NSE Equity Options'!$K:$K,'Monthly NSE Equity Options'!$A:$A,$A95))</f>
        <v/>
      </c>
      <c r="P95" s="8">
        <f>IF(SUMIFS('Monthly BSE Equity Options'!$K:$K,'Monthly BSE Equity Options'!$A:$A,$A95)=0,"",SUMIFS('Monthly BSE Equity Options'!$K:$K,'Monthly BSE Equity Options'!$A:$A,$A95))</f>
        <v/>
      </c>
      <c r="Q95" s="8">
        <f>IF(OR(O95="",P95=""),"",O95+P95)</f>
        <v/>
      </c>
      <c r="R95" s="23">
        <f>IF(OR(O95="",O83=""),"",O95/O83-1)</f>
        <v/>
      </c>
      <c r="S95" s="23">
        <f>IF(OR(P95="",P83=""),"",P95/P83-1)</f>
        <v/>
      </c>
      <c r="T95" s="23">
        <f>IF(OR(Q95="",Q83=""),"",Q95/Q83-1)</f>
        <v/>
      </c>
      <c r="U95" s="23">
        <f>IF(OR(O95="",O94=""),"",O95/O94-1)</f>
        <v/>
      </c>
      <c r="V95" s="23">
        <f>IF(OR(P95="",P94=""),"",P95/P94-1)</f>
        <v/>
      </c>
      <c r="W95" s="23">
        <f>IF(OR(Q95="",Q94=""),"",Q95/Q94-1)</f>
        <v/>
      </c>
      <c r="X95" s="23">
        <f>IF(Q95="","",O95/Q95)</f>
        <v/>
      </c>
      <c r="Y95" s="23">
        <f>IF(Q95="","",P95/Q95)</f>
        <v/>
      </c>
      <c r="Z95" s="24">
        <f>IF(SUMIFS('Monthly NSE Equity Options'!$L:$L,'Monthly NSE Equity Options'!$A:$A,$A95)=0,"",SUMIFS('Monthly NSE Equity Options'!$L:$L,'Monthly NSE Equity Options'!$A:$A,$A95))</f>
        <v/>
      </c>
      <c r="AA95" s="9">
        <f>IF(SUMIFS('Monthly BSE Equity Options'!$L:$L,'Monthly BSE Equity Options'!$A:$A,$A95)=0,"",SUMIFS('Monthly BSE Equity Options'!$L:$L,'Monthly BSE Equity Options'!$A:$A,$A95))</f>
        <v/>
      </c>
      <c r="AB95" s="9">
        <f>IF(OR(Z95="",AA95=""),"",Z95+AA95)</f>
        <v/>
      </c>
      <c r="AC95" s="26">
        <f>IF(OR(Z95="",Z83=""),"",Z95/Z83-1)</f>
        <v/>
      </c>
      <c r="AD95" s="26">
        <f>IF(OR(AA95="",AA83=""),"",AA95/AA83-1)</f>
        <v/>
      </c>
      <c r="AE95" s="26">
        <f>IF(OR(AB95="",AB83=""),"",AB95/AB83-1)</f>
        <v/>
      </c>
      <c r="AF95" s="26">
        <f>IF(OR(Z95="",Z94=""),"",Z95/Z94-1)</f>
        <v/>
      </c>
      <c r="AG95" s="26">
        <f>IF(OR(AA95="",AA94=""),"",AA95/AA94-1)</f>
        <v/>
      </c>
      <c r="AH95" s="26">
        <f>IF(OR(AB95="",AB94=""),"",AB95/AB94-1)</f>
        <v/>
      </c>
      <c r="AI95" s="26">
        <f>IF(AB95="","",Z95/AB95)</f>
        <v/>
      </c>
      <c r="AJ95" s="26">
        <f>IF(AB95="","",AA95/AB95)</f>
        <v/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18">
        <f>IF(SUMIFS('Monthly NSE Equity Options'!$J:$J,'Monthly NSE Equity Options'!$A:$A,$A96)=0,"",SUMIFS('Monthly NSE Equity Options'!$J:$J,'Monthly NSE Equity Options'!$A:$A,$A96))</f>
        <v/>
      </c>
      <c r="E96" s="7">
        <f>IF(SUMIFS('Monthly BSE Equity Options'!$J:$J,'Monthly BSE Equity Options'!$A:$A,$A96)=0,"",SUMIFS('Monthly BSE Equity Options'!$J:$J,'Monthly BSE Equity Options'!$A:$A,$A96))</f>
        <v/>
      </c>
      <c r="F96" s="7">
        <f>IF(OR(D96="",E96=""),"",D96+E96)</f>
        <v/>
      </c>
      <c r="G96" s="20">
        <f>IF(OR(D96="",D84=""),"",D96/D84-1)</f>
        <v/>
      </c>
      <c r="H96" s="20">
        <f>IF(OR(E96="",E84=""),"",E96/E84-1)</f>
        <v/>
      </c>
      <c r="I96" s="20">
        <f>IF(OR(F96="",F84=""),"",F96/F84-1)</f>
        <v/>
      </c>
      <c r="J96" s="20">
        <f>IF(OR(D96="",D95=""),"",D96/D95-1)</f>
        <v/>
      </c>
      <c r="K96" s="20">
        <f>IF(OR(E96="",E95=""),"",E96/E95-1)</f>
        <v/>
      </c>
      <c r="L96" s="20">
        <f>IF(OR(F96="",F95=""),"",F96/F95-1)</f>
        <v/>
      </c>
      <c r="M96" s="20">
        <f>IF(F96="","",D96/F96)</f>
        <v/>
      </c>
      <c r="N96" s="20">
        <f>IF(F96="","",E96/F96)</f>
        <v/>
      </c>
      <c r="O96" s="21">
        <f>IF(SUMIFS('Monthly NSE Equity Options'!$K:$K,'Monthly NSE Equity Options'!$A:$A,$A96)=0,"",SUMIFS('Monthly NSE Equity Options'!$K:$K,'Monthly NSE Equity Options'!$A:$A,$A96))</f>
        <v/>
      </c>
      <c r="P96" s="8">
        <f>IF(SUMIFS('Monthly BSE Equity Options'!$K:$K,'Monthly BSE Equity Options'!$A:$A,$A96)=0,"",SUMIFS('Monthly BSE Equity Options'!$K:$K,'Monthly BSE Equity Options'!$A:$A,$A96))</f>
        <v/>
      </c>
      <c r="Q96" s="8">
        <f>IF(OR(O96="",P96=""),"",O96+P96)</f>
        <v/>
      </c>
      <c r="R96" s="23">
        <f>IF(OR(O96="",O84=""),"",O96/O84-1)</f>
        <v/>
      </c>
      <c r="S96" s="23">
        <f>IF(OR(P96="",P84=""),"",P96/P84-1)</f>
        <v/>
      </c>
      <c r="T96" s="23">
        <f>IF(OR(Q96="",Q84=""),"",Q96/Q84-1)</f>
        <v/>
      </c>
      <c r="U96" s="23">
        <f>IF(OR(O96="",O95=""),"",O96/O95-1)</f>
        <v/>
      </c>
      <c r="V96" s="23">
        <f>IF(OR(P96="",P95=""),"",P96/P95-1)</f>
        <v/>
      </c>
      <c r="W96" s="23">
        <f>IF(OR(Q96="",Q95=""),"",Q96/Q95-1)</f>
        <v/>
      </c>
      <c r="X96" s="23">
        <f>IF(Q96="","",O96/Q96)</f>
        <v/>
      </c>
      <c r="Y96" s="23">
        <f>IF(Q96="","",P96/Q96)</f>
        <v/>
      </c>
      <c r="Z96" s="24">
        <f>IF(SUMIFS('Monthly NSE Equity Options'!$L:$L,'Monthly NSE Equity Options'!$A:$A,$A96)=0,"",SUMIFS('Monthly NSE Equity Options'!$L:$L,'Monthly NSE Equity Options'!$A:$A,$A96))</f>
        <v/>
      </c>
      <c r="AA96" s="9">
        <f>IF(SUMIFS('Monthly BSE Equity Options'!$L:$L,'Monthly BSE Equity Options'!$A:$A,$A96)=0,"",SUMIFS('Monthly BSE Equity Options'!$L:$L,'Monthly BSE Equity Options'!$A:$A,$A96))</f>
        <v/>
      </c>
      <c r="AB96" s="9">
        <f>IF(OR(Z96="",AA96=""),"",Z96+AA96)</f>
        <v/>
      </c>
      <c r="AC96" s="26">
        <f>IF(OR(Z96="",Z84=""),"",Z96/Z84-1)</f>
        <v/>
      </c>
      <c r="AD96" s="26">
        <f>IF(OR(AA96="",AA84=""),"",AA96/AA84-1)</f>
        <v/>
      </c>
      <c r="AE96" s="26">
        <f>IF(OR(AB96="",AB84=""),"",AB96/AB84-1)</f>
        <v/>
      </c>
      <c r="AF96" s="26">
        <f>IF(OR(Z96="",Z95=""),"",Z96/Z95-1)</f>
        <v/>
      </c>
      <c r="AG96" s="26">
        <f>IF(OR(AA96="",AA95=""),"",AA96/AA95-1)</f>
        <v/>
      </c>
      <c r="AH96" s="26">
        <f>IF(OR(AB96="",AB95=""),"",AB96/AB95-1)</f>
        <v/>
      </c>
      <c r="AI96" s="26">
        <f>IF(AB96="","",Z96/AB96)</f>
        <v/>
      </c>
      <c r="AJ96" s="26">
        <f>IF(AB96="","",AA96/AB96)</f>
        <v/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18">
        <f>IF(SUMIFS('Monthly NSE Equity Options'!$J:$J,'Monthly NSE Equity Options'!$A:$A,$A97)=0,"",SUMIFS('Monthly NSE Equity Options'!$J:$J,'Monthly NSE Equity Options'!$A:$A,$A97))</f>
        <v/>
      </c>
      <c r="E97" s="7">
        <f>IF(SUMIFS('Monthly BSE Equity Options'!$J:$J,'Monthly BSE Equity Options'!$A:$A,$A97)=0,"",SUMIFS('Monthly BSE Equity Options'!$J:$J,'Monthly BSE Equity Options'!$A:$A,$A97))</f>
        <v/>
      </c>
      <c r="F97" s="7">
        <f>IF(OR(D97="",E97=""),"",D97+E97)</f>
        <v/>
      </c>
      <c r="G97" s="20">
        <f>IF(OR(D97="",D85=""),"",D97/D85-1)</f>
        <v/>
      </c>
      <c r="H97" s="20">
        <f>IF(OR(E97="",E85=""),"",E97/E85-1)</f>
        <v/>
      </c>
      <c r="I97" s="20">
        <f>IF(OR(F97="",F85=""),"",F97/F85-1)</f>
        <v/>
      </c>
      <c r="J97" s="20">
        <f>IF(OR(D97="",D96=""),"",D97/D96-1)</f>
        <v/>
      </c>
      <c r="K97" s="20">
        <f>IF(OR(E97="",E96=""),"",E97/E96-1)</f>
        <v/>
      </c>
      <c r="L97" s="20">
        <f>IF(OR(F97="",F96=""),"",F97/F96-1)</f>
        <v/>
      </c>
      <c r="M97" s="20">
        <f>IF(F97="","",D97/F97)</f>
        <v/>
      </c>
      <c r="N97" s="20">
        <f>IF(F97="","",E97/F97)</f>
        <v/>
      </c>
      <c r="O97" s="21">
        <f>IF(SUMIFS('Monthly NSE Equity Options'!$K:$K,'Monthly NSE Equity Options'!$A:$A,$A97)=0,"",SUMIFS('Monthly NSE Equity Options'!$K:$K,'Monthly NSE Equity Options'!$A:$A,$A97))</f>
        <v/>
      </c>
      <c r="P97" s="8">
        <f>IF(SUMIFS('Monthly BSE Equity Options'!$K:$K,'Monthly BSE Equity Options'!$A:$A,$A97)=0,"",SUMIFS('Monthly BSE Equity Options'!$K:$K,'Monthly BSE Equity Options'!$A:$A,$A97))</f>
        <v/>
      </c>
      <c r="Q97" s="8">
        <f>IF(OR(O97="",P97=""),"",O97+P97)</f>
        <v/>
      </c>
      <c r="R97" s="23">
        <f>IF(OR(O97="",O85=""),"",O97/O85-1)</f>
        <v/>
      </c>
      <c r="S97" s="23">
        <f>IF(OR(P97="",P85=""),"",P97/P85-1)</f>
        <v/>
      </c>
      <c r="T97" s="23">
        <f>IF(OR(Q97="",Q85=""),"",Q97/Q85-1)</f>
        <v/>
      </c>
      <c r="U97" s="23">
        <f>IF(OR(O97="",O96=""),"",O97/O96-1)</f>
        <v/>
      </c>
      <c r="V97" s="23">
        <f>IF(OR(P97="",P96=""),"",P97/P96-1)</f>
        <v/>
      </c>
      <c r="W97" s="23">
        <f>IF(OR(Q97="",Q96=""),"",Q97/Q96-1)</f>
        <v/>
      </c>
      <c r="X97" s="23">
        <f>IF(Q97="","",O97/Q97)</f>
        <v/>
      </c>
      <c r="Y97" s="23">
        <f>IF(Q97="","",P97/Q97)</f>
        <v/>
      </c>
      <c r="Z97" s="24">
        <f>IF(SUMIFS('Monthly NSE Equity Options'!$L:$L,'Monthly NSE Equity Options'!$A:$A,$A97)=0,"",SUMIFS('Monthly NSE Equity Options'!$L:$L,'Monthly NSE Equity Options'!$A:$A,$A97))</f>
        <v/>
      </c>
      <c r="AA97" s="9">
        <f>IF(SUMIFS('Monthly BSE Equity Options'!$L:$L,'Monthly BSE Equity Options'!$A:$A,$A97)=0,"",SUMIFS('Monthly BSE Equity Options'!$L:$L,'Monthly BSE Equity Options'!$A:$A,$A97))</f>
        <v/>
      </c>
      <c r="AB97" s="9">
        <f>IF(OR(Z97="",AA97=""),"",Z97+AA97)</f>
        <v/>
      </c>
      <c r="AC97" s="26">
        <f>IF(OR(Z97="",Z85=""),"",Z97/Z85-1)</f>
        <v/>
      </c>
      <c r="AD97" s="26">
        <f>IF(OR(AA97="",AA85=""),"",AA97/AA85-1)</f>
        <v/>
      </c>
      <c r="AE97" s="26">
        <f>IF(OR(AB97="",AB85=""),"",AB97/AB85-1)</f>
        <v/>
      </c>
      <c r="AF97" s="26">
        <f>IF(OR(Z97="",Z96=""),"",Z97/Z96-1)</f>
        <v/>
      </c>
      <c r="AG97" s="26">
        <f>IF(OR(AA97="",AA96=""),"",AA97/AA96-1)</f>
        <v/>
      </c>
      <c r="AH97" s="26">
        <f>IF(OR(AB97="",AB96=""),"",AB97/AB96-1)</f>
        <v/>
      </c>
      <c r="AI97" s="26">
        <f>IF(AB97="","",Z97/AB97)</f>
        <v/>
      </c>
      <c r="AJ97" s="26">
        <f>IF(AB97="","",AA97/AB97)</f>
        <v/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18">
        <f>IF(SUMIFS('Monthly NSE Equity Options'!$J:$J,'Monthly NSE Equity Options'!$A:$A,$A98)=0,"",SUMIFS('Monthly NSE Equity Options'!$J:$J,'Monthly NSE Equity Options'!$A:$A,$A98))</f>
        <v/>
      </c>
      <c r="E98" s="7">
        <f>IF(SUMIFS('Monthly BSE Equity Options'!$J:$J,'Monthly BSE Equity Options'!$A:$A,$A98)=0,"",SUMIFS('Monthly BSE Equity Options'!$J:$J,'Monthly BSE Equity Options'!$A:$A,$A98))</f>
        <v/>
      </c>
      <c r="F98" s="7">
        <f>IF(OR(D98="",E98=""),"",D98+E98)</f>
        <v/>
      </c>
      <c r="G98" s="20">
        <f>IF(OR(D98="",D86=""),"",D98/D86-1)</f>
        <v/>
      </c>
      <c r="H98" s="20">
        <f>IF(OR(E98="",E86=""),"",E98/E86-1)</f>
        <v/>
      </c>
      <c r="I98" s="20">
        <f>IF(OR(F98="",F86=""),"",F98/F86-1)</f>
        <v/>
      </c>
      <c r="J98" s="20">
        <f>IF(OR(D98="",D97=""),"",D98/D97-1)</f>
        <v/>
      </c>
      <c r="K98" s="20">
        <f>IF(OR(E98="",E97=""),"",E98/E97-1)</f>
        <v/>
      </c>
      <c r="L98" s="20">
        <f>IF(OR(F98="",F97=""),"",F98/F97-1)</f>
        <v/>
      </c>
      <c r="M98" s="20">
        <f>IF(F98="","",D98/F98)</f>
        <v/>
      </c>
      <c r="N98" s="20">
        <f>IF(F98="","",E98/F98)</f>
        <v/>
      </c>
      <c r="O98" s="21">
        <f>IF(SUMIFS('Monthly NSE Equity Options'!$K:$K,'Monthly NSE Equity Options'!$A:$A,$A98)=0,"",SUMIFS('Monthly NSE Equity Options'!$K:$K,'Monthly NSE Equity Options'!$A:$A,$A98))</f>
        <v/>
      </c>
      <c r="P98" s="8">
        <f>IF(SUMIFS('Monthly BSE Equity Options'!$K:$K,'Monthly BSE Equity Options'!$A:$A,$A98)=0,"",SUMIFS('Monthly BSE Equity Options'!$K:$K,'Monthly BSE Equity Options'!$A:$A,$A98))</f>
        <v/>
      </c>
      <c r="Q98" s="8">
        <f>IF(OR(O98="",P98=""),"",O98+P98)</f>
        <v/>
      </c>
      <c r="R98" s="23">
        <f>IF(OR(O98="",O86=""),"",O98/O86-1)</f>
        <v/>
      </c>
      <c r="S98" s="23">
        <f>IF(OR(P98="",P86=""),"",P98/P86-1)</f>
        <v/>
      </c>
      <c r="T98" s="23">
        <f>IF(OR(Q98="",Q86=""),"",Q98/Q86-1)</f>
        <v/>
      </c>
      <c r="U98" s="23">
        <f>IF(OR(O98="",O97=""),"",O98/O97-1)</f>
        <v/>
      </c>
      <c r="V98" s="23">
        <f>IF(OR(P98="",P97=""),"",P98/P97-1)</f>
        <v/>
      </c>
      <c r="W98" s="23">
        <f>IF(OR(Q98="",Q97=""),"",Q98/Q97-1)</f>
        <v/>
      </c>
      <c r="X98" s="23">
        <f>IF(Q98="","",O98/Q98)</f>
        <v/>
      </c>
      <c r="Y98" s="23">
        <f>IF(Q98="","",P98/Q98)</f>
        <v/>
      </c>
      <c r="Z98" s="24">
        <f>IF(SUMIFS('Monthly NSE Equity Options'!$L:$L,'Monthly NSE Equity Options'!$A:$A,$A98)=0,"",SUMIFS('Monthly NSE Equity Options'!$L:$L,'Monthly NSE Equity Options'!$A:$A,$A98))</f>
        <v/>
      </c>
      <c r="AA98" s="9">
        <f>IF(SUMIFS('Monthly BSE Equity Options'!$L:$L,'Monthly BSE Equity Options'!$A:$A,$A98)=0,"",SUMIFS('Monthly BSE Equity Options'!$L:$L,'Monthly BSE Equity Options'!$A:$A,$A98))</f>
        <v/>
      </c>
      <c r="AB98" s="9">
        <f>IF(OR(Z98="",AA98=""),"",Z98+AA98)</f>
        <v/>
      </c>
      <c r="AC98" s="26">
        <f>IF(OR(Z98="",Z86=""),"",Z98/Z86-1)</f>
        <v/>
      </c>
      <c r="AD98" s="26">
        <f>IF(OR(AA98="",AA86=""),"",AA98/AA86-1)</f>
        <v/>
      </c>
      <c r="AE98" s="26">
        <f>IF(OR(AB98="",AB86=""),"",AB98/AB86-1)</f>
        <v/>
      </c>
      <c r="AF98" s="26">
        <f>IF(OR(Z98="",Z97=""),"",Z98/Z97-1)</f>
        <v/>
      </c>
      <c r="AG98" s="26">
        <f>IF(OR(AA98="",AA97=""),"",AA98/AA97-1)</f>
        <v/>
      </c>
      <c r="AH98" s="26">
        <f>IF(OR(AB98="",AB97=""),"",AB98/AB97-1)</f>
        <v/>
      </c>
      <c r="AI98" s="26">
        <f>IF(AB98="","",Z98/AB98)</f>
        <v/>
      </c>
      <c r="AJ98" s="26">
        <f>IF(AB98="","",AA98/AB98)</f>
        <v/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18">
        <f>IF(SUMIFS('Monthly NSE Equity Options'!$J:$J,'Monthly NSE Equity Options'!$A:$A,$A99)=0,"",SUMIFS('Monthly NSE Equity Options'!$J:$J,'Monthly NSE Equity Options'!$A:$A,$A99))</f>
        <v/>
      </c>
      <c r="E99" s="7">
        <f>IF(SUMIFS('Monthly BSE Equity Options'!$J:$J,'Monthly BSE Equity Options'!$A:$A,$A99)=0,"",SUMIFS('Monthly BSE Equity Options'!$J:$J,'Monthly BSE Equity Options'!$A:$A,$A99))</f>
        <v/>
      </c>
      <c r="F99" s="7">
        <f>IF(OR(D99="",E99=""),"",D99+E99)</f>
        <v/>
      </c>
      <c r="G99" s="20">
        <f>IF(OR(D99="",D87=""),"",D99/D87-1)</f>
        <v/>
      </c>
      <c r="H99" s="20">
        <f>IF(OR(E99="",E87=""),"",E99/E87-1)</f>
        <v/>
      </c>
      <c r="I99" s="20">
        <f>IF(OR(F99="",F87=""),"",F99/F87-1)</f>
        <v/>
      </c>
      <c r="J99" s="20">
        <f>IF(OR(D99="",D98=""),"",D99/D98-1)</f>
        <v/>
      </c>
      <c r="K99" s="20">
        <f>IF(OR(E99="",E98=""),"",E99/E98-1)</f>
        <v/>
      </c>
      <c r="L99" s="20">
        <f>IF(OR(F99="",F98=""),"",F99/F98-1)</f>
        <v/>
      </c>
      <c r="M99" s="20">
        <f>IF(F99="","",D99/F99)</f>
        <v/>
      </c>
      <c r="N99" s="20">
        <f>IF(F99="","",E99/F99)</f>
        <v/>
      </c>
      <c r="O99" s="21">
        <f>IF(SUMIFS('Monthly NSE Equity Options'!$K:$K,'Monthly NSE Equity Options'!$A:$A,$A99)=0,"",SUMIFS('Monthly NSE Equity Options'!$K:$K,'Monthly NSE Equity Options'!$A:$A,$A99))</f>
        <v/>
      </c>
      <c r="P99" s="8">
        <f>IF(SUMIFS('Monthly BSE Equity Options'!$K:$K,'Monthly BSE Equity Options'!$A:$A,$A99)=0,"",SUMIFS('Monthly BSE Equity Options'!$K:$K,'Monthly BSE Equity Options'!$A:$A,$A99))</f>
        <v/>
      </c>
      <c r="Q99" s="8">
        <f>IF(OR(O99="",P99=""),"",O99+P99)</f>
        <v/>
      </c>
      <c r="R99" s="23">
        <f>IF(OR(O99="",O87=""),"",O99/O87-1)</f>
        <v/>
      </c>
      <c r="S99" s="23">
        <f>IF(OR(P99="",P87=""),"",P99/P87-1)</f>
        <v/>
      </c>
      <c r="T99" s="23">
        <f>IF(OR(Q99="",Q87=""),"",Q99/Q87-1)</f>
        <v/>
      </c>
      <c r="U99" s="23">
        <f>IF(OR(O99="",O98=""),"",O99/O98-1)</f>
        <v/>
      </c>
      <c r="V99" s="23">
        <f>IF(OR(P99="",P98=""),"",P99/P98-1)</f>
        <v/>
      </c>
      <c r="W99" s="23">
        <f>IF(OR(Q99="",Q98=""),"",Q99/Q98-1)</f>
        <v/>
      </c>
      <c r="X99" s="23">
        <f>IF(Q99="","",O99/Q99)</f>
        <v/>
      </c>
      <c r="Y99" s="23">
        <f>IF(Q99="","",P99/Q99)</f>
        <v/>
      </c>
      <c r="Z99" s="24">
        <f>IF(SUMIFS('Monthly NSE Equity Options'!$L:$L,'Monthly NSE Equity Options'!$A:$A,$A99)=0,"",SUMIFS('Monthly NSE Equity Options'!$L:$L,'Monthly NSE Equity Options'!$A:$A,$A99))</f>
        <v/>
      </c>
      <c r="AA99" s="9">
        <f>IF(SUMIFS('Monthly BSE Equity Options'!$L:$L,'Monthly BSE Equity Options'!$A:$A,$A99)=0,"",SUMIFS('Monthly BSE Equity Options'!$L:$L,'Monthly BSE Equity Options'!$A:$A,$A99))</f>
        <v/>
      </c>
      <c r="AB99" s="9">
        <f>IF(OR(Z99="",AA99=""),"",Z99+AA99)</f>
        <v/>
      </c>
      <c r="AC99" s="26">
        <f>IF(OR(Z99="",Z87=""),"",Z99/Z87-1)</f>
        <v/>
      </c>
      <c r="AD99" s="26">
        <f>IF(OR(AA99="",AA87=""),"",AA99/AA87-1)</f>
        <v/>
      </c>
      <c r="AE99" s="26">
        <f>IF(OR(AB99="",AB87=""),"",AB99/AB87-1)</f>
        <v/>
      </c>
      <c r="AF99" s="26">
        <f>IF(OR(Z99="",Z98=""),"",Z99/Z98-1)</f>
        <v/>
      </c>
      <c r="AG99" s="26">
        <f>IF(OR(AA99="",AA98=""),"",AA99/AA98-1)</f>
        <v/>
      </c>
      <c r="AH99" s="26">
        <f>IF(OR(AB99="",AB98=""),"",AB99/AB98-1)</f>
        <v/>
      </c>
      <c r="AI99" s="26">
        <f>IF(AB99="","",Z99/AB99)</f>
        <v/>
      </c>
      <c r="AJ99" s="26">
        <f>IF(AB99="","",AA99/AB99)</f>
        <v/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18">
        <f>IF(SUMIFS('Monthly NSE Equity Options'!$J:$J,'Monthly NSE Equity Options'!$A:$A,$A100)=0,"",SUMIFS('Monthly NSE Equity Options'!$J:$J,'Monthly NSE Equity Options'!$A:$A,$A100))</f>
        <v/>
      </c>
      <c r="E100" s="7">
        <f>IF(SUMIFS('Monthly BSE Equity Options'!$J:$J,'Monthly BSE Equity Options'!$A:$A,$A100)=0,"",SUMIFS('Monthly BSE Equity Options'!$J:$J,'Monthly BSE Equity Options'!$A:$A,$A100))</f>
        <v/>
      </c>
      <c r="F100" s="7">
        <f>IF(OR(D100="",E100=""),"",D100+E100)</f>
        <v/>
      </c>
      <c r="G100" s="20">
        <f>IF(OR(D100="",D88=""),"",D100/D88-1)</f>
        <v/>
      </c>
      <c r="H100" s="20">
        <f>IF(OR(E100="",E88=""),"",E100/E88-1)</f>
        <v/>
      </c>
      <c r="I100" s="20">
        <f>IF(OR(F100="",F88=""),"",F100/F88-1)</f>
        <v/>
      </c>
      <c r="J100" s="20">
        <f>IF(OR(D100="",D99=""),"",D100/D99-1)</f>
        <v/>
      </c>
      <c r="K100" s="20">
        <f>IF(OR(E100="",E99=""),"",E100/E99-1)</f>
        <v/>
      </c>
      <c r="L100" s="20">
        <f>IF(OR(F100="",F99=""),"",F100/F99-1)</f>
        <v/>
      </c>
      <c r="M100" s="20">
        <f>IF(F100="","",D100/F100)</f>
        <v/>
      </c>
      <c r="N100" s="20">
        <f>IF(F100="","",E100/F100)</f>
        <v/>
      </c>
      <c r="O100" s="21">
        <f>IF(SUMIFS('Monthly NSE Equity Options'!$K:$K,'Monthly NSE Equity Options'!$A:$A,$A100)=0,"",SUMIFS('Monthly NSE Equity Options'!$K:$K,'Monthly NSE Equity Options'!$A:$A,$A100))</f>
        <v/>
      </c>
      <c r="P100" s="8">
        <f>IF(SUMIFS('Monthly BSE Equity Options'!$K:$K,'Monthly BSE Equity Options'!$A:$A,$A100)=0,"",SUMIFS('Monthly BSE Equity Options'!$K:$K,'Monthly BSE Equity Options'!$A:$A,$A100))</f>
        <v/>
      </c>
      <c r="Q100" s="8">
        <f>IF(OR(O100="",P100=""),"",O100+P100)</f>
        <v/>
      </c>
      <c r="R100" s="23">
        <f>IF(OR(O100="",O88=""),"",O100/O88-1)</f>
        <v/>
      </c>
      <c r="S100" s="23">
        <f>IF(OR(P100="",P88=""),"",P100/P88-1)</f>
        <v/>
      </c>
      <c r="T100" s="23">
        <f>IF(OR(Q100="",Q88=""),"",Q100/Q88-1)</f>
        <v/>
      </c>
      <c r="U100" s="23">
        <f>IF(OR(O100="",O99=""),"",O100/O99-1)</f>
        <v/>
      </c>
      <c r="V100" s="23">
        <f>IF(OR(P100="",P99=""),"",P100/P99-1)</f>
        <v/>
      </c>
      <c r="W100" s="23">
        <f>IF(OR(Q100="",Q99=""),"",Q100/Q99-1)</f>
        <v/>
      </c>
      <c r="X100" s="23">
        <f>IF(Q100="","",O100/Q100)</f>
        <v/>
      </c>
      <c r="Y100" s="23">
        <f>IF(Q100="","",P100/Q100)</f>
        <v/>
      </c>
      <c r="Z100" s="24">
        <f>IF(SUMIFS('Monthly NSE Equity Options'!$L:$L,'Monthly NSE Equity Options'!$A:$A,$A100)=0,"",SUMIFS('Monthly NSE Equity Options'!$L:$L,'Monthly NSE Equity Options'!$A:$A,$A100))</f>
        <v/>
      </c>
      <c r="AA100" s="9">
        <f>IF(SUMIFS('Monthly BSE Equity Options'!$L:$L,'Monthly BSE Equity Options'!$A:$A,$A100)=0,"",SUMIFS('Monthly BSE Equity Options'!$L:$L,'Monthly BSE Equity Options'!$A:$A,$A100))</f>
        <v/>
      </c>
      <c r="AB100" s="9">
        <f>IF(OR(Z100="",AA100=""),"",Z100+AA100)</f>
        <v/>
      </c>
      <c r="AC100" s="26">
        <f>IF(OR(Z100="",Z88=""),"",Z100/Z88-1)</f>
        <v/>
      </c>
      <c r="AD100" s="26">
        <f>IF(OR(AA100="",AA88=""),"",AA100/AA88-1)</f>
        <v/>
      </c>
      <c r="AE100" s="26">
        <f>IF(OR(AB100="",AB88=""),"",AB100/AB88-1)</f>
        <v/>
      </c>
      <c r="AF100" s="26">
        <f>IF(OR(Z100="",Z99=""),"",Z100/Z99-1)</f>
        <v/>
      </c>
      <c r="AG100" s="26">
        <f>IF(OR(AA100="",AA99=""),"",AA100/AA99-1)</f>
        <v/>
      </c>
      <c r="AH100" s="26">
        <f>IF(OR(AB100="",AB99=""),"",AB100/AB99-1)</f>
        <v/>
      </c>
      <c r="AI100" s="26">
        <f>IF(AB100="","",Z100/AB100)</f>
        <v/>
      </c>
      <c r="AJ100" s="26">
        <f>IF(AB100="","",AA100/AB100)</f>
        <v/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18">
        <f>IF(SUMIFS('Monthly NSE Equity Options'!$J:$J,'Monthly NSE Equity Options'!$A:$A,$A101)=0,"",SUMIFS('Monthly NSE Equity Options'!$J:$J,'Monthly NSE Equity Options'!$A:$A,$A101))</f>
        <v/>
      </c>
      <c r="E101" s="7">
        <f>IF(SUMIFS('Monthly BSE Equity Options'!$J:$J,'Monthly BSE Equity Options'!$A:$A,$A101)=0,"",SUMIFS('Monthly BSE Equity Options'!$J:$J,'Monthly BSE Equity Options'!$A:$A,$A101))</f>
        <v/>
      </c>
      <c r="F101" s="7">
        <f>IF(OR(D101="",E101=""),"",D101+E101)</f>
        <v/>
      </c>
      <c r="G101" s="20">
        <f>IF(OR(D101="",D89=""),"",D101/D89-1)</f>
        <v/>
      </c>
      <c r="H101" s="20">
        <f>IF(OR(E101="",E89=""),"",E101/E89-1)</f>
        <v/>
      </c>
      <c r="I101" s="20">
        <f>IF(OR(F101="",F89=""),"",F101/F89-1)</f>
        <v/>
      </c>
      <c r="J101" s="20">
        <f>IF(OR(D101="",D100=""),"",D101/D100-1)</f>
        <v/>
      </c>
      <c r="K101" s="20">
        <f>IF(OR(E101="",E100=""),"",E101/E100-1)</f>
        <v/>
      </c>
      <c r="L101" s="20">
        <f>IF(OR(F101="",F100=""),"",F101/F100-1)</f>
        <v/>
      </c>
      <c r="M101" s="20">
        <f>IF(F101="","",D101/F101)</f>
        <v/>
      </c>
      <c r="N101" s="20">
        <f>IF(F101="","",E101/F101)</f>
        <v/>
      </c>
      <c r="O101" s="21">
        <f>IF(SUMIFS('Monthly NSE Equity Options'!$K:$K,'Monthly NSE Equity Options'!$A:$A,$A101)=0,"",SUMIFS('Monthly NSE Equity Options'!$K:$K,'Monthly NSE Equity Options'!$A:$A,$A101))</f>
        <v/>
      </c>
      <c r="P101" s="8">
        <f>IF(SUMIFS('Monthly BSE Equity Options'!$K:$K,'Monthly BSE Equity Options'!$A:$A,$A101)=0,"",SUMIFS('Monthly BSE Equity Options'!$K:$K,'Monthly BSE Equity Options'!$A:$A,$A101))</f>
        <v/>
      </c>
      <c r="Q101" s="8">
        <f>IF(OR(O101="",P101=""),"",O101+P101)</f>
        <v/>
      </c>
      <c r="R101" s="23">
        <f>IF(OR(O101="",O89=""),"",O101/O89-1)</f>
        <v/>
      </c>
      <c r="S101" s="23">
        <f>IF(OR(P101="",P89=""),"",P101/P89-1)</f>
        <v/>
      </c>
      <c r="T101" s="23">
        <f>IF(OR(Q101="",Q89=""),"",Q101/Q89-1)</f>
        <v/>
      </c>
      <c r="U101" s="23">
        <f>IF(OR(O101="",O100=""),"",O101/O100-1)</f>
        <v/>
      </c>
      <c r="V101" s="23">
        <f>IF(OR(P101="",P100=""),"",P101/P100-1)</f>
        <v/>
      </c>
      <c r="W101" s="23">
        <f>IF(OR(Q101="",Q100=""),"",Q101/Q100-1)</f>
        <v/>
      </c>
      <c r="X101" s="23">
        <f>IF(Q101="","",O101/Q101)</f>
        <v/>
      </c>
      <c r="Y101" s="23">
        <f>IF(Q101="","",P101/Q101)</f>
        <v/>
      </c>
      <c r="Z101" s="24">
        <f>IF(SUMIFS('Monthly NSE Equity Options'!$L:$L,'Monthly NSE Equity Options'!$A:$A,$A101)=0,"",SUMIFS('Monthly NSE Equity Options'!$L:$L,'Monthly NSE Equity Options'!$A:$A,$A101))</f>
        <v/>
      </c>
      <c r="AA101" s="9">
        <f>IF(SUMIFS('Monthly BSE Equity Options'!$L:$L,'Monthly BSE Equity Options'!$A:$A,$A101)=0,"",SUMIFS('Monthly BSE Equity Options'!$L:$L,'Monthly BSE Equity Options'!$A:$A,$A101))</f>
        <v/>
      </c>
      <c r="AB101" s="9">
        <f>IF(OR(Z101="",AA101=""),"",Z101+AA101)</f>
        <v/>
      </c>
      <c r="AC101" s="26">
        <f>IF(OR(Z101="",Z89=""),"",Z101/Z89-1)</f>
        <v/>
      </c>
      <c r="AD101" s="26">
        <f>IF(OR(AA101="",AA89=""),"",AA101/AA89-1)</f>
        <v/>
      </c>
      <c r="AE101" s="26">
        <f>IF(OR(AB101="",AB89=""),"",AB101/AB89-1)</f>
        <v/>
      </c>
      <c r="AF101" s="26">
        <f>IF(OR(Z101="",Z100=""),"",Z101/Z100-1)</f>
        <v/>
      </c>
      <c r="AG101" s="26">
        <f>IF(OR(AA101="",AA100=""),"",AA101/AA100-1)</f>
        <v/>
      </c>
      <c r="AH101" s="26">
        <f>IF(OR(AB101="",AB100=""),"",AB101/AB100-1)</f>
        <v/>
      </c>
      <c r="AI101" s="26">
        <f>IF(AB101="","",Z101/AB101)</f>
        <v/>
      </c>
      <c r="AJ101" s="26">
        <f>IF(AB101="","",AA101/AB101)</f>
        <v/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18">
        <f>IF(SUMIFS('Monthly NSE Equity Options'!$J:$J,'Monthly NSE Equity Options'!$A:$A,$A102)=0,"",SUMIFS('Monthly NSE Equity Options'!$J:$J,'Monthly NSE Equity Options'!$A:$A,$A102))</f>
        <v/>
      </c>
      <c r="E102" s="7">
        <f>IF(SUMIFS('Monthly BSE Equity Options'!$J:$J,'Monthly BSE Equity Options'!$A:$A,$A102)=0,"",SUMIFS('Monthly BSE Equity Options'!$J:$J,'Monthly BSE Equity Options'!$A:$A,$A102))</f>
        <v/>
      </c>
      <c r="F102" s="7">
        <f>IF(OR(D102="",E102=""),"",D102+E102)</f>
        <v/>
      </c>
      <c r="G102" s="20">
        <f>IF(OR(D102="",D90=""),"",D102/D90-1)</f>
        <v/>
      </c>
      <c r="H102" s="20">
        <f>IF(OR(E102="",E90=""),"",E102/E90-1)</f>
        <v/>
      </c>
      <c r="I102" s="20">
        <f>IF(OR(F102="",F90=""),"",F102/F90-1)</f>
        <v/>
      </c>
      <c r="J102" s="20">
        <f>IF(OR(D102="",D101=""),"",D102/D101-1)</f>
        <v/>
      </c>
      <c r="K102" s="20">
        <f>IF(OR(E102="",E101=""),"",E102/E101-1)</f>
        <v/>
      </c>
      <c r="L102" s="20">
        <f>IF(OR(F102="",F101=""),"",F102/F101-1)</f>
        <v/>
      </c>
      <c r="M102" s="20">
        <f>IF(F102="","",D102/F102)</f>
        <v/>
      </c>
      <c r="N102" s="20">
        <f>IF(F102="","",E102/F102)</f>
        <v/>
      </c>
      <c r="O102" s="21">
        <f>IF(SUMIFS('Monthly NSE Equity Options'!$K:$K,'Monthly NSE Equity Options'!$A:$A,$A102)=0,"",SUMIFS('Monthly NSE Equity Options'!$K:$K,'Monthly NSE Equity Options'!$A:$A,$A102))</f>
        <v/>
      </c>
      <c r="P102" s="8">
        <f>IF(SUMIFS('Monthly BSE Equity Options'!$K:$K,'Monthly BSE Equity Options'!$A:$A,$A102)=0,"",SUMIFS('Monthly BSE Equity Options'!$K:$K,'Monthly BSE Equity Options'!$A:$A,$A102))</f>
        <v/>
      </c>
      <c r="Q102" s="8">
        <f>IF(OR(O102="",P102=""),"",O102+P102)</f>
        <v/>
      </c>
      <c r="R102" s="23">
        <f>IF(OR(O102="",O90=""),"",O102/O90-1)</f>
        <v/>
      </c>
      <c r="S102" s="23">
        <f>IF(OR(P102="",P90=""),"",P102/P90-1)</f>
        <v/>
      </c>
      <c r="T102" s="23">
        <f>IF(OR(Q102="",Q90=""),"",Q102/Q90-1)</f>
        <v/>
      </c>
      <c r="U102" s="23">
        <f>IF(OR(O102="",O101=""),"",O102/O101-1)</f>
        <v/>
      </c>
      <c r="V102" s="23">
        <f>IF(OR(P102="",P101=""),"",P102/P101-1)</f>
        <v/>
      </c>
      <c r="W102" s="23">
        <f>IF(OR(Q102="",Q101=""),"",Q102/Q101-1)</f>
        <v/>
      </c>
      <c r="X102" s="23">
        <f>IF(Q102="","",O102/Q102)</f>
        <v/>
      </c>
      <c r="Y102" s="23">
        <f>IF(Q102="","",P102/Q102)</f>
        <v/>
      </c>
      <c r="Z102" s="24">
        <f>IF(SUMIFS('Monthly NSE Equity Options'!$L:$L,'Monthly NSE Equity Options'!$A:$A,$A102)=0,"",SUMIFS('Monthly NSE Equity Options'!$L:$L,'Monthly NSE Equity Options'!$A:$A,$A102))</f>
        <v/>
      </c>
      <c r="AA102" s="9">
        <f>IF(SUMIFS('Monthly BSE Equity Options'!$L:$L,'Monthly BSE Equity Options'!$A:$A,$A102)=0,"",SUMIFS('Monthly BSE Equity Options'!$L:$L,'Monthly BSE Equity Options'!$A:$A,$A102))</f>
        <v/>
      </c>
      <c r="AB102" s="9">
        <f>IF(OR(Z102="",AA102=""),"",Z102+AA102)</f>
        <v/>
      </c>
      <c r="AC102" s="26">
        <f>IF(OR(Z102="",Z90=""),"",Z102/Z90-1)</f>
        <v/>
      </c>
      <c r="AD102" s="26">
        <f>IF(OR(AA102="",AA90=""),"",AA102/AA90-1)</f>
        <v/>
      </c>
      <c r="AE102" s="26">
        <f>IF(OR(AB102="",AB90=""),"",AB102/AB90-1)</f>
        <v/>
      </c>
      <c r="AF102" s="26">
        <f>IF(OR(Z102="",Z101=""),"",Z102/Z101-1)</f>
        <v/>
      </c>
      <c r="AG102" s="26">
        <f>IF(OR(AA102="",AA101=""),"",AA102/AA101-1)</f>
        <v/>
      </c>
      <c r="AH102" s="26">
        <f>IF(OR(AB102="",AB101=""),"",AB102/AB101-1)</f>
        <v/>
      </c>
      <c r="AI102" s="26">
        <f>IF(AB102="","",Z102/AB102)</f>
        <v/>
      </c>
      <c r="AJ102" s="26">
        <f>IF(AB102="","",AA102/AB102)</f>
        <v/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18">
        <f>IF(SUMIFS('Monthly NSE Equity Options'!$J:$J,'Monthly NSE Equity Options'!$A:$A,$A103)=0,"",SUMIFS('Monthly NSE Equity Options'!$J:$J,'Monthly NSE Equity Options'!$A:$A,$A103))</f>
        <v/>
      </c>
      <c r="E103" s="7">
        <f>IF(SUMIFS('Monthly BSE Equity Options'!$J:$J,'Monthly BSE Equity Options'!$A:$A,$A103)=0,"",SUMIFS('Monthly BSE Equity Options'!$J:$J,'Monthly BSE Equity Options'!$A:$A,$A103))</f>
        <v/>
      </c>
      <c r="F103" s="7">
        <f>IF(OR(D103="",E103=""),"",D103+E103)</f>
        <v/>
      </c>
      <c r="G103" s="20">
        <f>IF(OR(D103="",D91=""),"",D103/D91-1)</f>
        <v/>
      </c>
      <c r="H103" s="20">
        <f>IF(OR(E103="",E91=""),"",E103/E91-1)</f>
        <v/>
      </c>
      <c r="I103" s="20">
        <f>IF(OR(F103="",F91=""),"",F103/F91-1)</f>
        <v/>
      </c>
      <c r="J103" s="20">
        <f>IF(OR(D103="",D102=""),"",D103/D102-1)</f>
        <v/>
      </c>
      <c r="K103" s="20">
        <f>IF(OR(E103="",E102=""),"",E103/E102-1)</f>
        <v/>
      </c>
      <c r="L103" s="20">
        <f>IF(OR(F103="",F102=""),"",F103/F102-1)</f>
        <v/>
      </c>
      <c r="M103" s="20">
        <f>IF(F103="","",D103/F103)</f>
        <v/>
      </c>
      <c r="N103" s="20">
        <f>IF(F103="","",E103/F103)</f>
        <v/>
      </c>
      <c r="O103" s="21">
        <f>IF(SUMIFS('Monthly NSE Equity Options'!$K:$K,'Monthly NSE Equity Options'!$A:$A,$A103)=0,"",SUMIFS('Monthly NSE Equity Options'!$K:$K,'Monthly NSE Equity Options'!$A:$A,$A103))</f>
        <v/>
      </c>
      <c r="P103" s="8">
        <f>IF(SUMIFS('Monthly BSE Equity Options'!$K:$K,'Monthly BSE Equity Options'!$A:$A,$A103)=0,"",SUMIFS('Monthly BSE Equity Options'!$K:$K,'Monthly BSE Equity Options'!$A:$A,$A103))</f>
        <v/>
      </c>
      <c r="Q103" s="8">
        <f>IF(OR(O103="",P103=""),"",O103+P103)</f>
        <v/>
      </c>
      <c r="R103" s="23">
        <f>IF(OR(O103="",O91=""),"",O103/O91-1)</f>
        <v/>
      </c>
      <c r="S103" s="23">
        <f>IF(OR(P103="",P91=""),"",P103/P91-1)</f>
        <v/>
      </c>
      <c r="T103" s="23">
        <f>IF(OR(Q103="",Q91=""),"",Q103/Q91-1)</f>
        <v/>
      </c>
      <c r="U103" s="23">
        <f>IF(OR(O103="",O102=""),"",O103/O102-1)</f>
        <v/>
      </c>
      <c r="V103" s="23">
        <f>IF(OR(P103="",P102=""),"",P103/P102-1)</f>
        <v/>
      </c>
      <c r="W103" s="23">
        <f>IF(OR(Q103="",Q102=""),"",Q103/Q102-1)</f>
        <v/>
      </c>
      <c r="X103" s="23">
        <f>IF(Q103="","",O103/Q103)</f>
        <v/>
      </c>
      <c r="Y103" s="23">
        <f>IF(Q103="","",P103/Q103)</f>
        <v/>
      </c>
      <c r="Z103" s="24">
        <f>IF(SUMIFS('Monthly NSE Equity Options'!$L:$L,'Monthly NSE Equity Options'!$A:$A,$A103)=0,"",SUMIFS('Monthly NSE Equity Options'!$L:$L,'Monthly NSE Equity Options'!$A:$A,$A103))</f>
        <v/>
      </c>
      <c r="AA103" s="9">
        <f>IF(SUMIFS('Monthly BSE Equity Options'!$L:$L,'Monthly BSE Equity Options'!$A:$A,$A103)=0,"",SUMIFS('Monthly BSE Equity Options'!$L:$L,'Monthly BSE Equity Options'!$A:$A,$A103))</f>
        <v/>
      </c>
      <c r="AB103" s="9">
        <f>IF(OR(Z103="",AA103=""),"",Z103+AA103)</f>
        <v/>
      </c>
      <c r="AC103" s="26">
        <f>IF(OR(Z103="",Z91=""),"",Z103/Z91-1)</f>
        <v/>
      </c>
      <c r="AD103" s="26">
        <f>IF(OR(AA103="",AA91=""),"",AA103/AA91-1)</f>
        <v/>
      </c>
      <c r="AE103" s="26">
        <f>IF(OR(AB103="",AB91=""),"",AB103/AB91-1)</f>
        <v/>
      </c>
      <c r="AF103" s="26">
        <f>IF(OR(Z103="",Z102=""),"",Z103/Z102-1)</f>
        <v/>
      </c>
      <c r="AG103" s="26">
        <f>IF(OR(AA103="",AA102=""),"",AA103/AA102-1)</f>
        <v/>
      </c>
      <c r="AH103" s="26">
        <f>IF(OR(AB103="",AB102=""),"",AB103/AB102-1)</f>
        <v/>
      </c>
      <c r="AI103" s="26">
        <f>IF(AB103="","",Z103/AB103)</f>
        <v/>
      </c>
      <c r="AJ103" s="26">
        <f>IF(AB103="","",AA103/AB103)</f>
        <v/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18">
        <f>IF(SUMIFS('Monthly NSE Equity Options'!$J:$J,'Monthly NSE Equity Options'!$A:$A,$A104)=0,"",SUMIFS('Monthly NSE Equity Options'!$J:$J,'Monthly NSE Equity Options'!$A:$A,$A104))</f>
        <v/>
      </c>
      <c r="E104" s="7">
        <f>IF(SUMIFS('Monthly BSE Equity Options'!$J:$J,'Monthly BSE Equity Options'!$A:$A,$A104)=0,"",SUMIFS('Monthly BSE Equity Options'!$J:$J,'Monthly BSE Equity Options'!$A:$A,$A104))</f>
        <v/>
      </c>
      <c r="F104" s="7">
        <f>IF(OR(D104="",E104=""),"",D104+E104)</f>
        <v/>
      </c>
      <c r="G104" s="20">
        <f>IF(OR(D104="",D92=""),"",D104/D92-1)</f>
        <v/>
      </c>
      <c r="H104" s="20">
        <f>IF(OR(E104="",E92=""),"",E104/E92-1)</f>
        <v/>
      </c>
      <c r="I104" s="20">
        <f>IF(OR(F104="",F92=""),"",F104/F92-1)</f>
        <v/>
      </c>
      <c r="J104" s="20">
        <f>IF(OR(D104="",D103=""),"",D104/D103-1)</f>
        <v/>
      </c>
      <c r="K104" s="20">
        <f>IF(OR(E104="",E103=""),"",E104/E103-1)</f>
        <v/>
      </c>
      <c r="L104" s="20">
        <f>IF(OR(F104="",F103=""),"",F104/F103-1)</f>
        <v/>
      </c>
      <c r="M104" s="20">
        <f>IF(F104="","",D104/F104)</f>
        <v/>
      </c>
      <c r="N104" s="20">
        <f>IF(F104="","",E104/F104)</f>
        <v/>
      </c>
      <c r="O104" s="21">
        <f>IF(SUMIFS('Monthly NSE Equity Options'!$K:$K,'Monthly NSE Equity Options'!$A:$A,$A104)=0,"",SUMIFS('Monthly NSE Equity Options'!$K:$K,'Monthly NSE Equity Options'!$A:$A,$A104))</f>
        <v/>
      </c>
      <c r="P104" s="8">
        <f>IF(SUMIFS('Monthly BSE Equity Options'!$K:$K,'Monthly BSE Equity Options'!$A:$A,$A104)=0,"",SUMIFS('Monthly BSE Equity Options'!$K:$K,'Monthly BSE Equity Options'!$A:$A,$A104))</f>
        <v/>
      </c>
      <c r="Q104" s="8">
        <f>IF(OR(O104="",P104=""),"",O104+P104)</f>
        <v/>
      </c>
      <c r="R104" s="23">
        <f>IF(OR(O104="",O92=""),"",O104/O92-1)</f>
        <v/>
      </c>
      <c r="S104" s="23">
        <f>IF(OR(P104="",P92=""),"",P104/P92-1)</f>
        <v/>
      </c>
      <c r="T104" s="23">
        <f>IF(OR(Q104="",Q92=""),"",Q104/Q92-1)</f>
        <v/>
      </c>
      <c r="U104" s="23">
        <f>IF(OR(O104="",O103=""),"",O104/O103-1)</f>
        <v/>
      </c>
      <c r="V104" s="23">
        <f>IF(OR(P104="",P103=""),"",P104/P103-1)</f>
        <v/>
      </c>
      <c r="W104" s="23">
        <f>IF(OR(Q104="",Q103=""),"",Q104/Q103-1)</f>
        <v/>
      </c>
      <c r="X104" s="23">
        <f>IF(Q104="","",O104/Q104)</f>
        <v/>
      </c>
      <c r="Y104" s="23">
        <f>IF(Q104="","",P104/Q104)</f>
        <v/>
      </c>
      <c r="Z104" s="24">
        <f>IF(SUMIFS('Monthly NSE Equity Options'!$L:$L,'Monthly NSE Equity Options'!$A:$A,$A104)=0,"",SUMIFS('Monthly NSE Equity Options'!$L:$L,'Monthly NSE Equity Options'!$A:$A,$A104))</f>
        <v/>
      </c>
      <c r="AA104" s="9">
        <f>IF(SUMIFS('Monthly BSE Equity Options'!$L:$L,'Monthly BSE Equity Options'!$A:$A,$A104)=0,"",SUMIFS('Monthly BSE Equity Options'!$L:$L,'Monthly BSE Equity Options'!$A:$A,$A104))</f>
        <v/>
      </c>
      <c r="AB104" s="9">
        <f>IF(OR(Z104="",AA104=""),"",Z104+AA104)</f>
        <v/>
      </c>
      <c r="AC104" s="26">
        <f>IF(OR(Z104="",Z92=""),"",Z104/Z92-1)</f>
        <v/>
      </c>
      <c r="AD104" s="26">
        <f>IF(OR(AA104="",AA92=""),"",AA104/AA92-1)</f>
        <v/>
      </c>
      <c r="AE104" s="26">
        <f>IF(OR(AB104="",AB92=""),"",AB104/AB92-1)</f>
        <v/>
      </c>
      <c r="AF104" s="26">
        <f>IF(OR(Z104="",Z103=""),"",Z104/Z103-1)</f>
        <v/>
      </c>
      <c r="AG104" s="26">
        <f>IF(OR(AA104="",AA103=""),"",AA104/AA103-1)</f>
        <v/>
      </c>
      <c r="AH104" s="26">
        <f>IF(OR(AB104="",AB103=""),"",AB104/AB103-1)</f>
        <v/>
      </c>
      <c r="AI104" s="26">
        <f>IF(AB104="","",Z104/AB104)</f>
        <v/>
      </c>
      <c r="AJ104" s="26">
        <f>IF(AB104="","",AA104/AB104)</f>
        <v/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18">
        <f>IF(SUMIFS('Monthly NSE Equity Options'!$J:$J,'Monthly NSE Equity Options'!$A:$A,$A105)=0,"",SUMIFS('Monthly NSE Equity Options'!$J:$J,'Monthly NSE Equity Options'!$A:$A,$A105))</f>
        <v/>
      </c>
      <c r="E105" s="7">
        <f>IF(SUMIFS('Monthly BSE Equity Options'!$J:$J,'Monthly BSE Equity Options'!$A:$A,$A105)=0,"",SUMIFS('Monthly BSE Equity Options'!$J:$J,'Monthly BSE Equity Options'!$A:$A,$A105))</f>
        <v/>
      </c>
      <c r="F105" s="7">
        <f>IF(OR(D105="",E105=""),"",D105+E105)</f>
        <v/>
      </c>
      <c r="G105" s="20">
        <f>IF(OR(D105="",D93=""),"",D105/D93-1)</f>
        <v/>
      </c>
      <c r="H105" s="20">
        <f>IF(OR(E105="",E93=""),"",E105/E93-1)</f>
        <v/>
      </c>
      <c r="I105" s="20">
        <f>IF(OR(F105="",F93=""),"",F105/F93-1)</f>
        <v/>
      </c>
      <c r="J105" s="20">
        <f>IF(OR(D105="",D104=""),"",D105/D104-1)</f>
        <v/>
      </c>
      <c r="K105" s="20">
        <f>IF(OR(E105="",E104=""),"",E105/E104-1)</f>
        <v/>
      </c>
      <c r="L105" s="20">
        <f>IF(OR(F105="",F104=""),"",F105/F104-1)</f>
        <v/>
      </c>
      <c r="M105" s="20">
        <f>IF(F105="","",D105/F105)</f>
        <v/>
      </c>
      <c r="N105" s="20">
        <f>IF(F105="","",E105/F105)</f>
        <v/>
      </c>
      <c r="O105" s="21">
        <f>IF(SUMIFS('Monthly NSE Equity Options'!$K:$K,'Monthly NSE Equity Options'!$A:$A,$A105)=0,"",SUMIFS('Monthly NSE Equity Options'!$K:$K,'Monthly NSE Equity Options'!$A:$A,$A105))</f>
        <v/>
      </c>
      <c r="P105" s="8">
        <f>IF(SUMIFS('Monthly BSE Equity Options'!$K:$K,'Monthly BSE Equity Options'!$A:$A,$A105)=0,"",SUMIFS('Monthly BSE Equity Options'!$K:$K,'Monthly BSE Equity Options'!$A:$A,$A105))</f>
        <v/>
      </c>
      <c r="Q105" s="8">
        <f>IF(OR(O105="",P105=""),"",O105+P105)</f>
        <v/>
      </c>
      <c r="R105" s="23">
        <f>IF(OR(O105="",O93=""),"",O105/O93-1)</f>
        <v/>
      </c>
      <c r="S105" s="23">
        <f>IF(OR(P105="",P93=""),"",P105/P93-1)</f>
        <v/>
      </c>
      <c r="T105" s="23">
        <f>IF(OR(Q105="",Q93=""),"",Q105/Q93-1)</f>
        <v/>
      </c>
      <c r="U105" s="23">
        <f>IF(OR(O105="",O104=""),"",O105/O104-1)</f>
        <v/>
      </c>
      <c r="V105" s="23">
        <f>IF(OR(P105="",P104=""),"",P105/P104-1)</f>
        <v/>
      </c>
      <c r="W105" s="23">
        <f>IF(OR(Q105="",Q104=""),"",Q105/Q104-1)</f>
        <v/>
      </c>
      <c r="X105" s="23">
        <f>IF(Q105="","",O105/Q105)</f>
        <v/>
      </c>
      <c r="Y105" s="23">
        <f>IF(Q105="","",P105/Q105)</f>
        <v/>
      </c>
      <c r="Z105" s="24">
        <f>IF(SUMIFS('Monthly NSE Equity Options'!$L:$L,'Monthly NSE Equity Options'!$A:$A,$A105)=0,"",SUMIFS('Monthly NSE Equity Options'!$L:$L,'Monthly NSE Equity Options'!$A:$A,$A105))</f>
        <v/>
      </c>
      <c r="AA105" s="9">
        <f>IF(SUMIFS('Monthly BSE Equity Options'!$L:$L,'Monthly BSE Equity Options'!$A:$A,$A105)=0,"",SUMIFS('Monthly BSE Equity Options'!$L:$L,'Monthly BSE Equity Options'!$A:$A,$A105))</f>
        <v/>
      </c>
      <c r="AB105" s="9">
        <f>IF(OR(Z105="",AA105=""),"",Z105+AA105)</f>
        <v/>
      </c>
      <c r="AC105" s="26">
        <f>IF(OR(Z105="",Z93=""),"",Z105/Z93-1)</f>
        <v/>
      </c>
      <c r="AD105" s="26">
        <f>IF(OR(AA105="",AA93=""),"",AA105/AA93-1)</f>
        <v/>
      </c>
      <c r="AE105" s="26">
        <f>IF(OR(AB105="",AB93=""),"",AB105/AB93-1)</f>
        <v/>
      </c>
      <c r="AF105" s="26">
        <f>IF(OR(Z105="",Z104=""),"",Z105/Z104-1)</f>
        <v/>
      </c>
      <c r="AG105" s="26">
        <f>IF(OR(AA105="",AA104=""),"",AA105/AA104-1)</f>
        <v/>
      </c>
      <c r="AH105" s="26">
        <f>IF(OR(AB105="",AB104=""),"",AB105/AB104-1)</f>
        <v/>
      </c>
      <c r="AI105" s="26">
        <f>IF(AB105="","",Z105/AB105)</f>
        <v/>
      </c>
      <c r="AJ105" s="26">
        <f>IF(AB105="","",AA105/AB105)</f>
        <v/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18">
        <f>IF(SUMIFS('Monthly NSE Equity Options'!$J:$J,'Monthly NSE Equity Options'!$A:$A,$A106)=0,"",SUMIFS('Monthly NSE Equity Options'!$J:$J,'Monthly NSE Equity Options'!$A:$A,$A106))</f>
        <v/>
      </c>
      <c r="E106" s="7">
        <f>IF(SUMIFS('Monthly BSE Equity Options'!$J:$J,'Monthly BSE Equity Options'!$A:$A,$A106)=0,"",SUMIFS('Monthly BSE Equity Options'!$J:$J,'Monthly BSE Equity Options'!$A:$A,$A106))</f>
        <v/>
      </c>
      <c r="F106" s="7">
        <f>IF(OR(D106="",E106=""),"",D106+E106)</f>
        <v/>
      </c>
      <c r="G106" s="20">
        <f>IF(OR(D106="",D94=""),"",D106/D94-1)</f>
        <v/>
      </c>
      <c r="H106" s="20">
        <f>IF(OR(E106="",E94=""),"",E106/E94-1)</f>
        <v/>
      </c>
      <c r="I106" s="20">
        <f>IF(OR(F106="",F94=""),"",F106/F94-1)</f>
        <v/>
      </c>
      <c r="J106" s="20">
        <f>IF(OR(D106="",D105=""),"",D106/D105-1)</f>
        <v/>
      </c>
      <c r="K106" s="20">
        <f>IF(OR(E106="",E105=""),"",E106/E105-1)</f>
        <v/>
      </c>
      <c r="L106" s="20">
        <f>IF(OR(F106="",F105=""),"",F106/F105-1)</f>
        <v/>
      </c>
      <c r="M106" s="20">
        <f>IF(F106="","",D106/F106)</f>
        <v/>
      </c>
      <c r="N106" s="20">
        <f>IF(F106="","",E106/F106)</f>
        <v/>
      </c>
      <c r="O106" s="21">
        <f>IF(SUMIFS('Monthly NSE Equity Options'!$K:$K,'Monthly NSE Equity Options'!$A:$A,$A106)=0,"",SUMIFS('Monthly NSE Equity Options'!$K:$K,'Monthly NSE Equity Options'!$A:$A,$A106))</f>
        <v/>
      </c>
      <c r="P106" s="8">
        <f>IF(SUMIFS('Monthly BSE Equity Options'!$K:$K,'Monthly BSE Equity Options'!$A:$A,$A106)=0,"",SUMIFS('Monthly BSE Equity Options'!$K:$K,'Monthly BSE Equity Options'!$A:$A,$A106))</f>
        <v/>
      </c>
      <c r="Q106" s="8">
        <f>IF(OR(O106="",P106=""),"",O106+P106)</f>
        <v/>
      </c>
      <c r="R106" s="23">
        <f>IF(OR(O106="",O94=""),"",O106/O94-1)</f>
        <v/>
      </c>
      <c r="S106" s="23">
        <f>IF(OR(P106="",P94=""),"",P106/P94-1)</f>
        <v/>
      </c>
      <c r="T106" s="23">
        <f>IF(OR(Q106="",Q94=""),"",Q106/Q94-1)</f>
        <v/>
      </c>
      <c r="U106" s="23">
        <f>IF(OR(O106="",O105=""),"",O106/O105-1)</f>
        <v/>
      </c>
      <c r="V106" s="23">
        <f>IF(OR(P106="",P105=""),"",P106/P105-1)</f>
        <v/>
      </c>
      <c r="W106" s="23">
        <f>IF(OR(Q106="",Q105=""),"",Q106/Q105-1)</f>
        <v/>
      </c>
      <c r="X106" s="23">
        <f>IF(Q106="","",O106/Q106)</f>
        <v/>
      </c>
      <c r="Y106" s="23">
        <f>IF(Q106="","",P106/Q106)</f>
        <v/>
      </c>
      <c r="Z106" s="24">
        <f>IF(SUMIFS('Monthly NSE Equity Options'!$L:$L,'Monthly NSE Equity Options'!$A:$A,$A106)=0,"",SUMIFS('Monthly NSE Equity Options'!$L:$L,'Monthly NSE Equity Options'!$A:$A,$A106))</f>
        <v/>
      </c>
      <c r="AA106" s="9">
        <f>IF(SUMIFS('Monthly BSE Equity Options'!$L:$L,'Monthly BSE Equity Options'!$A:$A,$A106)=0,"",SUMIFS('Monthly BSE Equity Options'!$L:$L,'Monthly BSE Equity Options'!$A:$A,$A106))</f>
        <v/>
      </c>
      <c r="AB106" s="9">
        <f>IF(OR(Z106="",AA106=""),"",Z106+AA106)</f>
        <v/>
      </c>
      <c r="AC106" s="26">
        <f>IF(OR(Z106="",Z94=""),"",Z106/Z94-1)</f>
        <v/>
      </c>
      <c r="AD106" s="26">
        <f>IF(OR(AA106="",AA94=""),"",AA106/AA94-1)</f>
        <v/>
      </c>
      <c r="AE106" s="26">
        <f>IF(OR(AB106="",AB94=""),"",AB106/AB94-1)</f>
        <v/>
      </c>
      <c r="AF106" s="26">
        <f>IF(OR(Z106="",Z105=""),"",Z106/Z105-1)</f>
        <v/>
      </c>
      <c r="AG106" s="26">
        <f>IF(OR(AA106="",AA105=""),"",AA106/AA105-1)</f>
        <v/>
      </c>
      <c r="AH106" s="26">
        <f>IF(OR(AB106="",AB105=""),"",AB106/AB105-1)</f>
        <v/>
      </c>
      <c r="AI106" s="26">
        <f>IF(AB106="","",Z106/AB106)</f>
        <v/>
      </c>
      <c r="AJ106" s="26">
        <f>IF(AB106="","",AA106/AB106)</f>
        <v/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18">
        <f>IF(SUMIFS('Monthly NSE Equity Options'!$J:$J,'Monthly NSE Equity Options'!$A:$A,$A107)=0,"",SUMIFS('Monthly NSE Equity Options'!$J:$J,'Monthly NSE Equity Options'!$A:$A,$A107))</f>
        <v/>
      </c>
      <c r="E107" s="7">
        <f>IF(SUMIFS('Monthly BSE Equity Options'!$J:$J,'Monthly BSE Equity Options'!$A:$A,$A107)=0,"",SUMIFS('Monthly BSE Equity Options'!$J:$J,'Monthly BSE Equity Options'!$A:$A,$A107))</f>
        <v/>
      </c>
      <c r="F107" s="7">
        <f>IF(OR(D107="",E107=""),"",D107+E107)</f>
        <v/>
      </c>
      <c r="G107" s="20">
        <f>IF(OR(D107="",D95=""),"",D107/D95-1)</f>
        <v/>
      </c>
      <c r="H107" s="20">
        <f>IF(OR(E107="",E95=""),"",E107/E95-1)</f>
        <v/>
      </c>
      <c r="I107" s="20">
        <f>IF(OR(F107="",F95=""),"",F107/F95-1)</f>
        <v/>
      </c>
      <c r="J107" s="20">
        <f>IF(OR(D107="",D106=""),"",D107/D106-1)</f>
        <v/>
      </c>
      <c r="K107" s="20">
        <f>IF(OR(E107="",E106=""),"",E107/E106-1)</f>
        <v/>
      </c>
      <c r="L107" s="20">
        <f>IF(OR(F107="",F106=""),"",F107/F106-1)</f>
        <v/>
      </c>
      <c r="M107" s="20">
        <f>IF(F107="","",D107/F107)</f>
        <v/>
      </c>
      <c r="N107" s="20">
        <f>IF(F107="","",E107/F107)</f>
        <v/>
      </c>
      <c r="O107" s="21">
        <f>IF(SUMIFS('Monthly NSE Equity Options'!$K:$K,'Monthly NSE Equity Options'!$A:$A,$A107)=0,"",SUMIFS('Monthly NSE Equity Options'!$K:$K,'Monthly NSE Equity Options'!$A:$A,$A107))</f>
        <v/>
      </c>
      <c r="P107" s="8">
        <f>IF(SUMIFS('Monthly BSE Equity Options'!$K:$K,'Monthly BSE Equity Options'!$A:$A,$A107)=0,"",SUMIFS('Monthly BSE Equity Options'!$K:$K,'Monthly BSE Equity Options'!$A:$A,$A107))</f>
        <v/>
      </c>
      <c r="Q107" s="8">
        <f>IF(OR(O107="",P107=""),"",O107+P107)</f>
        <v/>
      </c>
      <c r="R107" s="23">
        <f>IF(OR(O107="",O95=""),"",O107/O95-1)</f>
        <v/>
      </c>
      <c r="S107" s="23">
        <f>IF(OR(P107="",P95=""),"",P107/P95-1)</f>
        <v/>
      </c>
      <c r="T107" s="23">
        <f>IF(OR(Q107="",Q95=""),"",Q107/Q95-1)</f>
        <v/>
      </c>
      <c r="U107" s="23">
        <f>IF(OR(O107="",O106=""),"",O107/O106-1)</f>
        <v/>
      </c>
      <c r="V107" s="23">
        <f>IF(OR(P107="",P106=""),"",P107/P106-1)</f>
        <v/>
      </c>
      <c r="W107" s="23">
        <f>IF(OR(Q107="",Q106=""),"",Q107/Q106-1)</f>
        <v/>
      </c>
      <c r="X107" s="23">
        <f>IF(Q107="","",O107/Q107)</f>
        <v/>
      </c>
      <c r="Y107" s="23">
        <f>IF(Q107="","",P107/Q107)</f>
        <v/>
      </c>
      <c r="Z107" s="24">
        <f>IF(SUMIFS('Monthly NSE Equity Options'!$L:$L,'Monthly NSE Equity Options'!$A:$A,$A107)=0,"",SUMIFS('Monthly NSE Equity Options'!$L:$L,'Monthly NSE Equity Options'!$A:$A,$A107))</f>
        <v/>
      </c>
      <c r="AA107" s="9">
        <f>IF(SUMIFS('Monthly BSE Equity Options'!$L:$L,'Monthly BSE Equity Options'!$A:$A,$A107)=0,"",SUMIFS('Monthly BSE Equity Options'!$L:$L,'Monthly BSE Equity Options'!$A:$A,$A107))</f>
        <v/>
      </c>
      <c r="AB107" s="9">
        <f>IF(OR(Z107="",AA107=""),"",Z107+AA107)</f>
        <v/>
      </c>
      <c r="AC107" s="26">
        <f>IF(OR(Z107="",Z95=""),"",Z107/Z95-1)</f>
        <v/>
      </c>
      <c r="AD107" s="26">
        <f>IF(OR(AA107="",AA95=""),"",AA107/AA95-1)</f>
        <v/>
      </c>
      <c r="AE107" s="26">
        <f>IF(OR(AB107="",AB95=""),"",AB107/AB95-1)</f>
        <v/>
      </c>
      <c r="AF107" s="26">
        <f>IF(OR(Z107="",Z106=""),"",Z107/Z106-1)</f>
        <v/>
      </c>
      <c r="AG107" s="26">
        <f>IF(OR(AA107="",AA106=""),"",AA107/AA106-1)</f>
        <v/>
      </c>
      <c r="AH107" s="26">
        <f>IF(OR(AB107="",AB106=""),"",AB107/AB106-1)</f>
        <v/>
      </c>
      <c r="AI107" s="26">
        <f>IF(AB107="","",Z107/AB107)</f>
        <v/>
      </c>
      <c r="AJ107" s="26">
        <f>IF(AB107="","",AA107/AB107)</f>
        <v/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18">
        <f>IF(SUMIFS('Monthly NSE Equity Options'!$J:$J,'Monthly NSE Equity Options'!$A:$A,$A108)=0,"",SUMIFS('Monthly NSE Equity Options'!$J:$J,'Monthly NSE Equity Options'!$A:$A,$A108))</f>
        <v/>
      </c>
      <c r="E108" s="7">
        <f>IF(SUMIFS('Monthly BSE Equity Options'!$J:$J,'Monthly BSE Equity Options'!$A:$A,$A108)=0,"",SUMIFS('Monthly BSE Equity Options'!$J:$J,'Monthly BSE Equity Options'!$A:$A,$A108))</f>
        <v/>
      </c>
      <c r="F108" s="7">
        <f>IF(OR(D108="",E108=""),"",D108+E108)</f>
        <v/>
      </c>
      <c r="G108" s="20">
        <f>IF(OR(D108="",D96=""),"",D108/D96-1)</f>
        <v/>
      </c>
      <c r="H108" s="20">
        <f>IF(OR(E108="",E96=""),"",E108/E96-1)</f>
        <v/>
      </c>
      <c r="I108" s="20">
        <f>IF(OR(F108="",F96=""),"",F108/F96-1)</f>
        <v/>
      </c>
      <c r="J108" s="20">
        <f>IF(OR(D108="",D107=""),"",D108/D107-1)</f>
        <v/>
      </c>
      <c r="K108" s="20">
        <f>IF(OR(E108="",E107=""),"",E108/E107-1)</f>
        <v/>
      </c>
      <c r="L108" s="20">
        <f>IF(OR(F108="",F107=""),"",F108/F107-1)</f>
        <v/>
      </c>
      <c r="M108" s="20">
        <f>IF(F108="","",D108/F108)</f>
        <v/>
      </c>
      <c r="N108" s="20">
        <f>IF(F108="","",E108/F108)</f>
        <v/>
      </c>
      <c r="O108" s="21">
        <f>IF(SUMIFS('Monthly NSE Equity Options'!$K:$K,'Monthly NSE Equity Options'!$A:$A,$A108)=0,"",SUMIFS('Monthly NSE Equity Options'!$K:$K,'Monthly NSE Equity Options'!$A:$A,$A108))</f>
        <v/>
      </c>
      <c r="P108" s="8">
        <f>IF(SUMIFS('Monthly BSE Equity Options'!$K:$K,'Monthly BSE Equity Options'!$A:$A,$A108)=0,"",SUMIFS('Monthly BSE Equity Options'!$K:$K,'Monthly BSE Equity Options'!$A:$A,$A108))</f>
        <v/>
      </c>
      <c r="Q108" s="8">
        <f>IF(OR(O108="",P108=""),"",O108+P108)</f>
        <v/>
      </c>
      <c r="R108" s="23">
        <f>IF(OR(O108="",O96=""),"",O108/O96-1)</f>
        <v/>
      </c>
      <c r="S108" s="23">
        <f>IF(OR(P108="",P96=""),"",P108/P96-1)</f>
        <v/>
      </c>
      <c r="T108" s="23">
        <f>IF(OR(Q108="",Q96=""),"",Q108/Q96-1)</f>
        <v/>
      </c>
      <c r="U108" s="23">
        <f>IF(OR(O108="",O107=""),"",O108/O107-1)</f>
        <v/>
      </c>
      <c r="V108" s="23">
        <f>IF(OR(P108="",P107=""),"",P108/P107-1)</f>
        <v/>
      </c>
      <c r="W108" s="23">
        <f>IF(OR(Q108="",Q107=""),"",Q108/Q107-1)</f>
        <v/>
      </c>
      <c r="X108" s="23">
        <f>IF(Q108="","",O108/Q108)</f>
        <v/>
      </c>
      <c r="Y108" s="23">
        <f>IF(Q108="","",P108/Q108)</f>
        <v/>
      </c>
      <c r="Z108" s="24">
        <f>IF(SUMIFS('Monthly NSE Equity Options'!$L:$L,'Monthly NSE Equity Options'!$A:$A,$A108)=0,"",SUMIFS('Monthly NSE Equity Options'!$L:$L,'Monthly NSE Equity Options'!$A:$A,$A108))</f>
        <v/>
      </c>
      <c r="AA108" s="9">
        <f>IF(SUMIFS('Monthly BSE Equity Options'!$L:$L,'Monthly BSE Equity Options'!$A:$A,$A108)=0,"",SUMIFS('Monthly BSE Equity Options'!$L:$L,'Monthly BSE Equity Options'!$A:$A,$A108))</f>
        <v/>
      </c>
      <c r="AB108" s="9">
        <f>IF(OR(Z108="",AA108=""),"",Z108+AA108)</f>
        <v/>
      </c>
      <c r="AC108" s="26">
        <f>IF(OR(Z108="",Z96=""),"",Z108/Z96-1)</f>
        <v/>
      </c>
      <c r="AD108" s="26">
        <f>IF(OR(AA108="",AA96=""),"",AA108/AA96-1)</f>
        <v/>
      </c>
      <c r="AE108" s="26">
        <f>IF(OR(AB108="",AB96=""),"",AB108/AB96-1)</f>
        <v/>
      </c>
      <c r="AF108" s="26">
        <f>IF(OR(Z108="",Z107=""),"",Z108/Z107-1)</f>
        <v/>
      </c>
      <c r="AG108" s="26">
        <f>IF(OR(AA108="",AA107=""),"",AA108/AA107-1)</f>
        <v/>
      </c>
      <c r="AH108" s="26">
        <f>IF(OR(AB108="",AB107=""),"",AB108/AB107-1)</f>
        <v/>
      </c>
      <c r="AI108" s="26">
        <f>IF(AB108="","",Z108/AB108)</f>
        <v/>
      </c>
      <c r="AJ108" s="26">
        <f>IF(AB108="","",AA108/AB108)</f>
        <v/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18">
        <f>IF(SUMIFS('Monthly NSE Equity Options'!$J:$J,'Monthly NSE Equity Options'!$A:$A,$A109)=0,"",SUMIFS('Monthly NSE Equity Options'!$J:$J,'Monthly NSE Equity Options'!$A:$A,$A109))</f>
        <v/>
      </c>
      <c r="E109" s="7">
        <f>IF(SUMIFS('Monthly BSE Equity Options'!$J:$J,'Monthly BSE Equity Options'!$A:$A,$A109)=0,"",SUMIFS('Monthly BSE Equity Options'!$J:$J,'Monthly BSE Equity Options'!$A:$A,$A109))</f>
        <v/>
      </c>
      <c r="F109" s="7">
        <f>IF(OR(D109="",E109=""),"",D109+E109)</f>
        <v/>
      </c>
      <c r="G109" s="20">
        <f>IF(OR(D109="",D97=""),"",D109/D97-1)</f>
        <v/>
      </c>
      <c r="H109" s="20">
        <f>IF(OR(E109="",E97=""),"",E109/E97-1)</f>
        <v/>
      </c>
      <c r="I109" s="20">
        <f>IF(OR(F109="",F97=""),"",F109/F97-1)</f>
        <v/>
      </c>
      <c r="J109" s="20">
        <f>IF(OR(D109="",D108=""),"",D109/D108-1)</f>
        <v/>
      </c>
      <c r="K109" s="20">
        <f>IF(OR(E109="",E108=""),"",E109/E108-1)</f>
        <v/>
      </c>
      <c r="L109" s="20">
        <f>IF(OR(F109="",F108=""),"",F109/F108-1)</f>
        <v/>
      </c>
      <c r="M109" s="20">
        <f>IF(F109="","",D109/F109)</f>
        <v/>
      </c>
      <c r="N109" s="20">
        <f>IF(F109="","",E109/F109)</f>
        <v/>
      </c>
      <c r="O109" s="21">
        <f>IF(SUMIFS('Monthly NSE Equity Options'!$K:$K,'Monthly NSE Equity Options'!$A:$A,$A109)=0,"",SUMIFS('Monthly NSE Equity Options'!$K:$K,'Monthly NSE Equity Options'!$A:$A,$A109))</f>
        <v/>
      </c>
      <c r="P109" s="8">
        <f>IF(SUMIFS('Monthly BSE Equity Options'!$K:$K,'Monthly BSE Equity Options'!$A:$A,$A109)=0,"",SUMIFS('Monthly BSE Equity Options'!$K:$K,'Monthly BSE Equity Options'!$A:$A,$A109))</f>
        <v/>
      </c>
      <c r="Q109" s="8">
        <f>IF(OR(O109="",P109=""),"",O109+P109)</f>
        <v/>
      </c>
      <c r="R109" s="23">
        <f>IF(OR(O109="",O97=""),"",O109/O97-1)</f>
        <v/>
      </c>
      <c r="S109" s="23">
        <f>IF(OR(P109="",P97=""),"",P109/P97-1)</f>
        <v/>
      </c>
      <c r="T109" s="23">
        <f>IF(OR(Q109="",Q97=""),"",Q109/Q97-1)</f>
        <v/>
      </c>
      <c r="U109" s="23">
        <f>IF(OR(O109="",O108=""),"",O109/O108-1)</f>
        <v/>
      </c>
      <c r="V109" s="23">
        <f>IF(OR(P109="",P108=""),"",P109/P108-1)</f>
        <v/>
      </c>
      <c r="W109" s="23">
        <f>IF(OR(Q109="",Q108=""),"",Q109/Q108-1)</f>
        <v/>
      </c>
      <c r="X109" s="23">
        <f>IF(Q109="","",O109/Q109)</f>
        <v/>
      </c>
      <c r="Y109" s="23">
        <f>IF(Q109="","",P109/Q109)</f>
        <v/>
      </c>
      <c r="Z109" s="24">
        <f>IF(SUMIFS('Monthly NSE Equity Options'!$L:$L,'Monthly NSE Equity Options'!$A:$A,$A109)=0,"",SUMIFS('Monthly NSE Equity Options'!$L:$L,'Monthly NSE Equity Options'!$A:$A,$A109))</f>
        <v/>
      </c>
      <c r="AA109" s="9">
        <f>IF(SUMIFS('Monthly BSE Equity Options'!$L:$L,'Monthly BSE Equity Options'!$A:$A,$A109)=0,"",SUMIFS('Monthly BSE Equity Options'!$L:$L,'Monthly BSE Equity Options'!$A:$A,$A109))</f>
        <v/>
      </c>
      <c r="AB109" s="9">
        <f>IF(OR(Z109="",AA109=""),"",Z109+AA109)</f>
        <v/>
      </c>
      <c r="AC109" s="26">
        <f>IF(OR(Z109="",Z97=""),"",Z109/Z97-1)</f>
        <v/>
      </c>
      <c r="AD109" s="26">
        <f>IF(OR(AA109="",AA97=""),"",AA109/AA97-1)</f>
        <v/>
      </c>
      <c r="AE109" s="26">
        <f>IF(OR(AB109="",AB97=""),"",AB109/AB97-1)</f>
        <v/>
      </c>
      <c r="AF109" s="26">
        <f>IF(OR(Z109="",Z108=""),"",Z109/Z108-1)</f>
        <v/>
      </c>
      <c r="AG109" s="26">
        <f>IF(OR(AA109="",AA108=""),"",AA109/AA108-1)</f>
        <v/>
      </c>
      <c r="AH109" s="26">
        <f>IF(OR(AB109="",AB108=""),"",AB109/AB108-1)</f>
        <v/>
      </c>
      <c r="AI109" s="26">
        <f>IF(AB109="","",Z109/AB109)</f>
        <v/>
      </c>
      <c r="AJ109" s="26">
        <f>IF(AB109="","",AA109/AB109)</f>
        <v/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18">
        <f>IF(SUMIFS('Monthly NSE Equity Options'!$J:$J,'Monthly NSE Equity Options'!$A:$A,$A110)=0,"",SUMIFS('Monthly NSE Equity Options'!$J:$J,'Monthly NSE Equity Options'!$A:$A,$A110))</f>
        <v/>
      </c>
      <c r="E110" s="7">
        <f>IF(SUMIFS('Monthly BSE Equity Options'!$J:$J,'Monthly BSE Equity Options'!$A:$A,$A110)=0,"",SUMIFS('Monthly BSE Equity Options'!$J:$J,'Monthly BSE Equity Options'!$A:$A,$A110))</f>
        <v/>
      </c>
      <c r="F110" s="7">
        <f>IF(OR(D110="",E110=""),"",D110+E110)</f>
        <v/>
      </c>
      <c r="G110" s="20">
        <f>IF(OR(D110="",D98=""),"",D110/D98-1)</f>
        <v/>
      </c>
      <c r="H110" s="20">
        <f>IF(OR(E110="",E98=""),"",E110/E98-1)</f>
        <v/>
      </c>
      <c r="I110" s="20">
        <f>IF(OR(F110="",F98=""),"",F110/F98-1)</f>
        <v/>
      </c>
      <c r="J110" s="20">
        <f>IF(OR(D110="",D109=""),"",D110/D109-1)</f>
        <v/>
      </c>
      <c r="K110" s="20">
        <f>IF(OR(E110="",E109=""),"",E110/E109-1)</f>
        <v/>
      </c>
      <c r="L110" s="20">
        <f>IF(OR(F110="",F109=""),"",F110/F109-1)</f>
        <v/>
      </c>
      <c r="M110" s="20">
        <f>IF(F110="","",D110/F110)</f>
        <v/>
      </c>
      <c r="N110" s="20">
        <f>IF(F110="","",E110/F110)</f>
        <v/>
      </c>
      <c r="O110" s="21">
        <f>IF(SUMIFS('Monthly NSE Equity Options'!$K:$K,'Monthly NSE Equity Options'!$A:$A,$A110)=0,"",SUMIFS('Monthly NSE Equity Options'!$K:$K,'Monthly NSE Equity Options'!$A:$A,$A110))</f>
        <v/>
      </c>
      <c r="P110" s="8">
        <f>IF(SUMIFS('Monthly BSE Equity Options'!$K:$K,'Monthly BSE Equity Options'!$A:$A,$A110)=0,"",SUMIFS('Monthly BSE Equity Options'!$K:$K,'Monthly BSE Equity Options'!$A:$A,$A110))</f>
        <v/>
      </c>
      <c r="Q110" s="8">
        <f>IF(OR(O110="",P110=""),"",O110+P110)</f>
        <v/>
      </c>
      <c r="R110" s="23">
        <f>IF(OR(O110="",O98=""),"",O110/O98-1)</f>
        <v/>
      </c>
      <c r="S110" s="23">
        <f>IF(OR(P110="",P98=""),"",P110/P98-1)</f>
        <v/>
      </c>
      <c r="T110" s="23">
        <f>IF(OR(Q110="",Q98=""),"",Q110/Q98-1)</f>
        <v/>
      </c>
      <c r="U110" s="23">
        <f>IF(OR(O110="",O109=""),"",O110/O109-1)</f>
        <v/>
      </c>
      <c r="V110" s="23">
        <f>IF(OR(P110="",P109=""),"",P110/P109-1)</f>
        <v/>
      </c>
      <c r="W110" s="23">
        <f>IF(OR(Q110="",Q109=""),"",Q110/Q109-1)</f>
        <v/>
      </c>
      <c r="X110" s="23">
        <f>IF(Q110="","",O110/Q110)</f>
        <v/>
      </c>
      <c r="Y110" s="23">
        <f>IF(Q110="","",P110/Q110)</f>
        <v/>
      </c>
      <c r="Z110" s="24">
        <f>IF(SUMIFS('Monthly NSE Equity Options'!$L:$L,'Monthly NSE Equity Options'!$A:$A,$A110)=0,"",SUMIFS('Monthly NSE Equity Options'!$L:$L,'Monthly NSE Equity Options'!$A:$A,$A110))</f>
        <v/>
      </c>
      <c r="AA110" s="9">
        <f>IF(SUMIFS('Monthly BSE Equity Options'!$L:$L,'Monthly BSE Equity Options'!$A:$A,$A110)=0,"",SUMIFS('Monthly BSE Equity Options'!$L:$L,'Monthly BSE Equity Options'!$A:$A,$A110))</f>
        <v/>
      </c>
      <c r="AB110" s="9">
        <f>IF(OR(Z110="",AA110=""),"",Z110+AA110)</f>
        <v/>
      </c>
      <c r="AC110" s="26">
        <f>IF(OR(Z110="",Z98=""),"",Z110/Z98-1)</f>
        <v/>
      </c>
      <c r="AD110" s="26">
        <f>IF(OR(AA110="",AA98=""),"",AA110/AA98-1)</f>
        <v/>
      </c>
      <c r="AE110" s="26">
        <f>IF(OR(AB110="",AB98=""),"",AB110/AB98-1)</f>
        <v/>
      </c>
      <c r="AF110" s="26">
        <f>IF(OR(Z110="",Z109=""),"",Z110/Z109-1)</f>
        <v/>
      </c>
      <c r="AG110" s="26">
        <f>IF(OR(AA110="",AA109=""),"",AA110/AA109-1)</f>
        <v/>
      </c>
      <c r="AH110" s="26">
        <f>IF(OR(AB110="",AB109=""),"",AB110/AB109-1)</f>
        <v/>
      </c>
      <c r="AI110" s="26">
        <f>IF(AB110="","",Z110/AB110)</f>
        <v/>
      </c>
      <c r="AJ110" s="26">
        <f>IF(AB110="","",AA110/AB110)</f>
        <v/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18">
        <f>IF(SUMIFS('Monthly NSE Equity Options'!$J:$J,'Monthly NSE Equity Options'!$A:$A,$A111)=0,"",SUMIFS('Monthly NSE Equity Options'!$J:$J,'Monthly NSE Equity Options'!$A:$A,$A111))</f>
        <v/>
      </c>
      <c r="E111" s="7">
        <f>IF(SUMIFS('Monthly BSE Equity Options'!$J:$J,'Monthly BSE Equity Options'!$A:$A,$A111)=0,"",SUMIFS('Monthly BSE Equity Options'!$J:$J,'Monthly BSE Equity Options'!$A:$A,$A111))</f>
        <v/>
      </c>
      <c r="F111" s="7">
        <f>IF(OR(D111="",E111=""),"",D111+E111)</f>
        <v/>
      </c>
      <c r="G111" s="20">
        <f>IF(OR(D111="",D99=""),"",D111/D99-1)</f>
        <v/>
      </c>
      <c r="H111" s="20">
        <f>IF(OR(E111="",E99=""),"",E111/E99-1)</f>
        <v/>
      </c>
      <c r="I111" s="20">
        <f>IF(OR(F111="",F99=""),"",F111/F99-1)</f>
        <v/>
      </c>
      <c r="J111" s="20">
        <f>IF(OR(D111="",D110=""),"",D111/D110-1)</f>
        <v/>
      </c>
      <c r="K111" s="20">
        <f>IF(OR(E111="",E110=""),"",E111/E110-1)</f>
        <v/>
      </c>
      <c r="L111" s="20">
        <f>IF(OR(F111="",F110=""),"",F111/F110-1)</f>
        <v/>
      </c>
      <c r="M111" s="20">
        <f>IF(F111="","",D111/F111)</f>
        <v/>
      </c>
      <c r="N111" s="20">
        <f>IF(F111="","",E111/F111)</f>
        <v/>
      </c>
      <c r="O111" s="21">
        <f>IF(SUMIFS('Monthly NSE Equity Options'!$K:$K,'Monthly NSE Equity Options'!$A:$A,$A111)=0,"",SUMIFS('Monthly NSE Equity Options'!$K:$K,'Monthly NSE Equity Options'!$A:$A,$A111))</f>
        <v/>
      </c>
      <c r="P111" s="8">
        <f>IF(SUMIFS('Monthly BSE Equity Options'!$K:$K,'Monthly BSE Equity Options'!$A:$A,$A111)=0,"",SUMIFS('Monthly BSE Equity Options'!$K:$K,'Monthly BSE Equity Options'!$A:$A,$A111))</f>
        <v/>
      </c>
      <c r="Q111" s="8">
        <f>IF(OR(O111="",P111=""),"",O111+P111)</f>
        <v/>
      </c>
      <c r="R111" s="23">
        <f>IF(OR(O111="",O99=""),"",O111/O99-1)</f>
        <v/>
      </c>
      <c r="S111" s="23">
        <f>IF(OR(P111="",P99=""),"",P111/P99-1)</f>
        <v/>
      </c>
      <c r="T111" s="23">
        <f>IF(OR(Q111="",Q99=""),"",Q111/Q99-1)</f>
        <v/>
      </c>
      <c r="U111" s="23">
        <f>IF(OR(O111="",O110=""),"",O111/O110-1)</f>
        <v/>
      </c>
      <c r="V111" s="23">
        <f>IF(OR(P111="",P110=""),"",P111/P110-1)</f>
        <v/>
      </c>
      <c r="W111" s="23">
        <f>IF(OR(Q111="",Q110=""),"",Q111/Q110-1)</f>
        <v/>
      </c>
      <c r="X111" s="23">
        <f>IF(Q111="","",O111/Q111)</f>
        <v/>
      </c>
      <c r="Y111" s="23">
        <f>IF(Q111="","",P111/Q111)</f>
        <v/>
      </c>
      <c r="Z111" s="24">
        <f>IF(SUMIFS('Monthly NSE Equity Options'!$L:$L,'Monthly NSE Equity Options'!$A:$A,$A111)=0,"",SUMIFS('Monthly NSE Equity Options'!$L:$L,'Monthly NSE Equity Options'!$A:$A,$A111))</f>
        <v/>
      </c>
      <c r="AA111" s="9">
        <f>IF(SUMIFS('Monthly BSE Equity Options'!$L:$L,'Monthly BSE Equity Options'!$A:$A,$A111)=0,"",SUMIFS('Monthly BSE Equity Options'!$L:$L,'Monthly BSE Equity Options'!$A:$A,$A111))</f>
        <v/>
      </c>
      <c r="AB111" s="9">
        <f>IF(OR(Z111="",AA111=""),"",Z111+AA111)</f>
        <v/>
      </c>
      <c r="AC111" s="26">
        <f>IF(OR(Z111="",Z99=""),"",Z111/Z99-1)</f>
        <v/>
      </c>
      <c r="AD111" s="26">
        <f>IF(OR(AA111="",AA99=""),"",AA111/AA99-1)</f>
        <v/>
      </c>
      <c r="AE111" s="26">
        <f>IF(OR(AB111="",AB99=""),"",AB111/AB99-1)</f>
        <v/>
      </c>
      <c r="AF111" s="26">
        <f>IF(OR(Z111="",Z110=""),"",Z111/Z110-1)</f>
        <v/>
      </c>
      <c r="AG111" s="26">
        <f>IF(OR(AA111="",AA110=""),"",AA111/AA110-1)</f>
        <v/>
      </c>
      <c r="AH111" s="26">
        <f>IF(OR(AB111="",AB110=""),"",AB111/AB110-1)</f>
        <v/>
      </c>
      <c r="AI111" s="26">
        <f>IF(AB111="","",Z111/AB111)</f>
        <v/>
      </c>
      <c r="AJ111" s="26">
        <f>IF(AB111="","",AA111/AB111)</f>
        <v/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18">
        <f>IF(SUMIFS('Monthly NSE Equity Options'!$J:$J,'Monthly NSE Equity Options'!$A:$A,$A112)=0,"",SUMIFS('Monthly NSE Equity Options'!$J:$J,'Monthly NSE Equity Options'!$A:$A,$A112))</f>
        <v/>
      </c>
      <c r="E112" s="7">
        <f>IF(SUMIFS('Monthly BSE Equity Options'!$J:$J,'Monthly BSE Equity Options'!$A:$A,$A112)=0,"",SUMIFS('Monthly BSE Equity Options'!$J:$J,'Monthly BSE Equity Options'!$A:$A,$A112))</f>
        <v/>
      </c>
      <c r="F112" s="7">
        <f>IF(OR(D112="",E112=""),"",D112+E112)</f>
        <v/>
      </c>
      <c r="G112" s="20">
        <f>IF(OR(D112="",D100=""),"",D112/D100-1)</f>
        <v/>
      </c>
      <c r="H112" s="20">
        <f>IF(OR(E112="",E100=""),"",E112/E100-1)</f>
        <v/>
      </c>
      <c r="I112" s="20">
        <f>IF(OR(F112="",F100=""),"",F112/F100-1)</f>
        <v/>
      </c>
      <c r="J112" s="20">
        <f>IF(OR(D112="",D111=""),"",D112/D111-1)</f>
        <v/>
      </c>
      <c r="K112" s="20">
        <f>IF(OR(E112="",E111=""),"",E112/E111-1)</f>
        <v/>
      </c>
      <c r="L112" s="20">
        <f>IF(OR(F112="",F111=""),"",F112/F111-1)</f>
        <v/>
      </c>
      <c r="M112" s="20">
        <f>IF(F112="","",D112/F112)</f>
        <v/>
      </c>
      <c r="N112" s="20">
        <f>IF(F112="","",E112/F112)</f>
        <v/>
      </c>
      <c r="O112" s="21">
        <f>IF(SUMIFS('Monthly NSE Equity Options'!$K:$K,'Monthly NSE Equity Options'!$A:$A,$A112)=0,"",SUMIFS('Monthly NSE Equity Options'!$K:$K,'Monthly NSE Equity Options'!$A:$A,$A112))</f>
        <v/>
      </c>
      <c r="P112" s="8">
        <f>IF(SUMIFS('Monthly BSE Equity Options'!$K:$K,'Monthly BSE Equity Options'!$A:$A,$A112)=0,"",SUMIFS('Monthly BSE Equity Options'!$K:$K,'Monthly BSE Equity Options'!$A:$A,$A112))</f>
        <v/>
      </c>
      <c r="Q112" s="8">
        <f>IF(OR(O112="",P112=""),"",O112+P112)</f>
        <v/>
      </c>
      <c r="R112" s="23">
        <f>IF(OR(O112="",O100=""),"",O112/O100-1)</f>
        <v/>
      </c>
      <c r="S112" s="23">
        <f>IF(OR(P112="",P100=""),"",P112/P100-1)</f>
        <v/>
      </c>
      <c r="T112" s="23">
        <f>IF(OR(Q112="",Q100=""),"",Q112/Q100-1)</f>
        <v/>
      </c>
      <c r="U112" s="23">
        <f>IF(OR(O112="",O111=""),"",O112/O111-1)</f>
        <v/>
      </c>
      <c r="V112" s="23">
        <f>IF(OR(P112="",P111=""),"",P112/P111-1)</f>
        <v/>
      </c>
      <c r="W112" s="23">
        <f>IF(OR(Q112="",Q111=""),"",Q112/Q111-1)</f>
        <v/>
      </c>
      <c r="X112" s="23">
        <f>IF(Q112="","",O112/Q112)</f>
        <v/>
      </c>
      <c r="Y112" s="23">
        <f>IF(Q112="","",P112/Q112)</f>
        <v/>
      </c>
      <c r="Z112" s="24">
        <f>IF(SUMIFS('Monthly NSE Equity Options'!$L:$L,'Monthly NSE Equity Options'!$A:$A,$A112)=0,"",SUMIFS('Monthly NSE Equity Options'!$L:$L,'Monthly NSE Equity Options'!$A:$A,$A112))</f>
        <v/>
      </c>
      <c r="AA112" s="9">
        <f>IF(SUMIFS('Monthly BSE Equity Options'!$L:$L,'Monthly BSE Equity Options'!$A:$A,$A112)=0,"",SUMIFS('Monthly BSE Equity Options'!$L:$L,'Monthly BSE Equity Options'!$A:$A,$A112))</f>
        <v/>
      </c>
      <c r="AB112" s="9">
        <f>IF(OR(Z112="",AA112=""),"",Z112+AA112)</f>
        <v/>
      </c>
      <c r="AC112" s="26">
        <f>IF(OR(Z112="",Z100=""),"",Z112/Z100-1)</f>
        <v/>
      </c>
      <c r="AD112" s="26">
        <f>IF(OR(AA112="",AA100=""),"",AA112/AA100-1)</f>
        <v/>
      </c>
      <c r="AE112" s="26">
        <f>IF(OR(AB112="",AB100=""),"",AB112/AB100-1)</f>
        <v/>
      </c>
      <c r="AF112" s="26">
        <f>IF(OR(Z112="",Z111=""),"",Z112/Z111-1)</f>
        <v/>
      </c>
      <c r="AG112" s="26">
        <f>IF(OR(AA112="",AA111=""),"",AA112/AA111-1)</f>
        <v/>
      </c>
      <c r="AH112" s="26">
        <f>IF(OR(AB112="",AB111=""),"",AB112/AB111-1)</f>
        <v/>
      </c>
      <c r="AI112" s="26">
        <f>IF(AB112="","",Z112/AB112)</f>
        <v/>
      </c>
      <c r="AJ112" s="26">
        <f>IF(AB112="","",AA112/AB112)</f>
        <v/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18">
        <f>IF(SUMIFS('Monthly NSE Equity Options'!$J:$J,'Monthly NSE Equity Options'!$A:$A,$A113)=0,"",SUMIFS('Monthly NSE Equity Options'!$J:$J,'Monthly NSE Equity Options'!$A:$A,$A113))</f>
        <v/>
      </c>
      <c r="E113" s="7">
        <f>IF(SUMIFS('Monthly BSE Equity Options'!$J:$J,'Monthly BSE Equity Options'!$A:$A,$A113)=0,"",SUMIFS('Monthly BSE Equity Options'!$J:$J,'Monthly BSE Equity Options'!$A:$A,$A113))</f>
        <v/>
      </c>
      <c r="F113" s="7">
        <f>IF(OR(D113="",E113=""),"",D113+E113)</f>
        <v/>
      </c>
      <c r="G113" s="20">
        <f>IF(OR(D113="",D101=""),"",D113/D101-1)</f>
        <v/>
      </c>
      <c r="H113" s="20">
        <f>IF(OR(E113="",E101=""),"",E113/E101-1)</f>
        <v/>
      </c>
      <c r="I113" s="20">
        <f>IF(OR(F113="",F101=""),"",F113/F101-1)</f>
        <v/>
      </c>
      <c r="J113" s="20">
        <f>IF(OR(D113="",D112=""),"",D113/D112-1)</f>
        <v/>
      </c>
      <c r="K113" s="20">
        <f>IF(OR(E113="",E112=""),"",E113/E112-1)</f>
        <v/>
      </c>
      <c r="L113" s="20">
        <f>IF(OR(F113="",F112=""),"",F113/F112-1)</f>
        <v/>
      </c>
      <c r="M113" s="20">
        <f>IF(F113="","",D113/F113)</f>
        <v/>
      </c>
      <c r="N113" s="20">
        <f>IF(F113="","",E113/F113)</f>
        <v/>
      </c>
      <c r="O113" s="21">
        <f>IF(SUMIFS('Monthly NSE Equity Options'!$K:$K,'Monthly NSE Equity Options'!$A:$A,$A113)=0,"",SUMIFS('Monthly NSE Equity Options'!$K:$K,'Monthly NSE Equity Options'!$A:$A,$A113))</f>
        <v/>
      </c>
      <c r="P113" s="8">
        <f>IF(SUMIFS('Monthly BSE Equity Options'!$K:$K,'Monthly BSE Equity Options'!$A:$A,$A113)=0,"",SUMIFS('Monthly BSE Equity Options'!$K:$K,'Monthly BSE Equity Options'!$A:$A,$A113))</f>
        <v/>
      </c>
      <c r="Q113" s="8">
        <f>IF(OR(O113="",P113=""),"",O113+P113)</f>
        <v/>
      </c>
      <c r="R113" s="23">
        <f>IF(OR(O113="",O101=""),"",O113/O101-1)</f>
        <v/>
      </c>
      <c r="S113" s="23">
        <f>IF(OR(P113="",P101=""),"",P113/P101-1)</f>
        <v/>
      </c>
      <c r="T113" s="23">
        <f>IF(OR(Q113="",Q101=""),"",Q113/Q101-1)</f>
        <v/>
      </c>
      <c r="U113" s="23">
        <f>IF(OR(O113="",O112=""),"",O113/O112-1)</f>
        <v/>
      </c>
      <c r="V113" s="23">
        <f>IF(OR(P113="",P112=""),"",P113/P112-1)</f>
        <v/>
      </c>
      <c r="W113" s="23">
        <f>IF(OR(Q113="",Q112=""),"",Q113/Q112-1)</f>
        <v/>
      </c>
      <c r="X113" s="23">
        <f>IF(Q113="","",O113/Q113)</f>
        <v/>
      </c>
      <c r="Y113" s="23">
        <f>IF(Q113="","",P113/Q113)</f>
        <v/>
      </c>
      <c r="Z113" s="24">
        <f>IF(SUMIFS('Monthly NSE Equity Options'!$L:$L,'Monthly NSE Equity Options'!$A:$A,$A113)=0,"",SUMIFS('Monthly NSE Equity Options'!$L:$L,'Monthly NSE Equity Options'!$A:$A,$A113))</f>
        <v/>
      </c>
      <c r="AA113" s="9">
        <f>IF(SUMIFS('Monthly BSE Equity Options'!$L:$L,'Monthly BSE Equity Options'!$A:$A,$A113)=0,"",SUMIFS('Monthly BSE Equity Options'!$L:$L,'Monthly BSE Equity Options'!$A:$A,$A113))</f>
        <v/>
      </c>
      <c r="AB113" s="9">
        <f>IF(OR(Z113="",AA113=""),"",Z113+AA113)</f>
        <v/>
      </c>
      <c r="AC113" s="26">
        <f>IF(OR(Z113="",Z101=""),"",Z113/Z101-1)</f>
        <v/>
      </c>
      <c r="AD113" s="26">
        <f>IF(OR(AA113="",AA101=""),"",AA113/AA101-1)</f>
        <v/>
      </c>
      <c r="AE113" s="26">
        <f>IF(OR(AB113="",AB101=""),"",AB113/AB101-1)</f>
        <v/>
      </c>
      <c r="AF113" s="26">
        <f>IF(OR(Z113="",Z112=""),"",Z113/Z112-1)</f>
        <v/>
      </c>
      <c r="AG113" s="26">
        <f>IF(OR(AA113="",AA112=""),"",AA113/AA112-1)</f>
        <v/>
      </c>
      <c r="AH113" s="26">
        <f>IF(OR(AB113="",AB112=""),"",AB113/AB112-1)</f>
        <v/>
      </c>
      <c r="AI113" s="26">
        <f>IF(AB113="","",Z113/AB113)</f>
        <v/>
      </c>
      <c r="AJ113" s="26">
        <f>IF(AB113="","",AA113/AB113)</f>
        <v/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18">
        <f>IF(SUMIFS('Monthly NSE Equity Options'!$J:$J,'Monthly NSE Equity Options'!$A:$A,$A114)=0,"",SUMIFS('Monthly NSE Equity Options'!$J:$J,'Monthly NSE Equity Options'!$A:$A,$A114))</f>
        <v/>
      </c>
      <c r="E114" s="7">
        <f>IF(SUMIFS('Monthly BSE Equity Options'!$J:$J,'Monthly BSE Equity Options'!$A:$A,$A114)=0,"",SUMIFS('Monthly BSE Equity Options'!$J:$J,'Monthly BSE Equity Options'!$A:$A,$A114))</f>
        <v/>
      </c>
      <c r="F114" s="7">
        <f>IF(OR(D114="",E114=""),"",D114+E114)</f>
        <v/>
      </c>
      <c r="G114" s="20">
        <f>IF(OR(D114="",D102=""),"",D114/D102-1)</f>
        <v/>
      </c>
      <c r="H114" s="20">
        <f>IF(OR(E114="",E102=""),"",E114/E102-1)</f>
        <v/>
      </c>
      <c r="I114" s="20">
        <f>IF(OR(F114="",F102=""),"",F114/F102-1)</f>
        <v/>
      </c>
      <c r="J114" s="20">
        <f>IF(OR(D114="",D113=""),"",D114/D113-1)</f>
        <v/>
      </c>
      <c r="K114" s="20">
        <f>IF(OR(E114="",E113=""),"",E114/E113-1)</f>
        <v/>
      </c>
      <c r="L114" s="20">
        <f>IF(OR(F114="",F113=""),"",F114/F113-1)</f>
        <v/>
      </c>
      <c r="M114" s="20">
        <f>IF(F114="","",D114/F114)</f>
        <v/>
      </c>
      <c r="N114" s="20">
        <f>IF(F114="","",E114/F114)</f>
        <v/>
      </c>
      <c r="O114" s="21">
        <f>IF(SUMIFS('Monthly NSE Equity Options'!$K:$K,'Monthly NSE Equity Options'!$A:$A,$A114)=0,"",SUMIFS('Monthly NSE Equity Options'!$K:$K,'Monthly NSE Equity Options'!$A:$A,$A114))</f>
        <v/>
      </c>
      <c r="P114" s="8">
        <f>IF(SUMIFS('Monthly BSE Equity Options'!$K:$K,'Monthly BSE Equity Options'!$A:$A,$A114)=0,"",SUMIFS('Monthly BSE Equity Options'!$K:$K,'Monthly BSE Equity Options'!$A:$A,$A114))</f>
        <v/>
      </c>
      <c r="Q114" s="8">
        <f>IF(OR(O114="",P114=""),"",O114+P114)</f>
        <v/>
      </c>
      <c r="R114" s="23">
        <f>IF(OR(O114="",O102=""),"",O114/O102-1)</f>
        <v/>
      </c>
      <c r="S114" s="23">
        <f>IF(OR(P114="",P102=""),"",P114/P102-1)</f>
        <v/>
      </c>
      <c r="T114" s="23">
        <f>IF(OR(Q114="",Q102=""),"",Q114/Q102-1)</f>
        <v/>
      </c>
      <c r="U114" s="23">
        <f>IF(OR(O114="",O113=""),"",O114/O113-1)</f>
        <v/>
      </c>
      <c r="V114" s="23">
        <f>IF(OR(P114="",P113=""),"",P114/P113-1)</f>
        <v/>
      </c>
      <c r="W114" s="23">
        <f>IF(OR(Q114="",Q113=""),"",Q114/Q113-1)</f>
        <v/>
      </c>
      <c r="X114" s="23">
        <f>IF(Q114="","",O114/Q114)</f>
        <v/>
      </c>
      <c r="Y114" s="23">
        <f>IF(Q114="","",P114/Q114)</f>
        <v/>
      </c>
      <c r="Z114" s="24">
        <f>IF(SUMIFS('Monthly NSE Equity Options'!$L:$L,'Monthly NSE Equity Options'!$A:$A,$A114)=0,"",SUMIFS('Monthly NSE Equity Options'!$L:$L,'Monthly NSE Equity Options'!$A:$A,$A114))</f>
        <v/>
      </c>
      <c r="AA114" s="9">
        <f>IF(SUMIFS('Monthly BSE Equity Options'!$L:$L,'Monthly BSE Equity Options'!$A:$A,$A114)=0,"",SUMIFS('Monthly BSE Equity Options'!$L:$L,'Monthly BSE Equity Options'!$A:$A,$A114))</f>
        <v/>
      </c>
      <c r="AB114" s="9">
        <f>IF(OR(Z114="",AA114=""),"",Z114+AA114)</f>
        <v/>
      </c>
      <c r="AC114" s="26">
        <f>IF(OR(Z114="",Z102=""),"",Z114/Z102-1)</f>
        <v/>
      </c>
      <c r="AD114" s="26">
        <f>IF(OR(AA114="",AA102=""),"",AA114/AA102-1)</f>
        <v/>
      </c>
      <c r="AE114" s="26">
        <f>IF(OR(AB114="",AB102=""),"",AB114/AB102-1)</f>
        <v/>
      </c>
      <c r="AF114" s="26">
        <f>IF(OR(Z114="",Z113=""),"",Z114/Z113-1)</f>
        <v/>
      </c>
      <c r="AG114" s="26">
        <f>IF(OR(AA114="",AA113=""),"",AA114/AA113-1)</f>
        <v/>
      </c>
      <c r="AH114" s="26">
        <f>IF(OR(AB114="",AB113=""),"",AB114/AB113-1)</f>
        <v/>
      </c>
      <c r="AI114" s="26">
        <f>IF(AB114="","",Z114/AB114)</f>
        <v/>
      </c>
      <c r="AJ114" s="26">
        <f>IF(AB114="","",AA114/AB114)</f>
        <v/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18">
        <f>IF(SUMIFS('Monthly NSE Equity Options'!$J:$J,'Monthly NSE Equity Options'!$A:$A,$A115)=0,"",SUMIFS('Monthly NSE Equity Options'!$J:$J,'Monthly NSE Equity Options'!$A:$A,$A115))</f>
        <v/>
      </c>
      <c r="E115" s="7">
        <f>IF(SUMIFS('Monthly BSE Equity Options'!$J:$J,'Monthly BSE Equity Options'!$A:$A,$A115)=0,"",SUMIFS('Monthly BSE Equity Options'!$J:$J,'Monthly BSE Equity Options'!$A:$A,$A115))</f>
        <v/>
      </c>
      <c r="F115" s="7">
        <f>IF(OR(D115="",E115=""),"",D115+E115)</f>
        <v/>
      </c>
      <c r="G115" s="20">
        <f>IF(OR(D115="",D103=""),"",D115/D103-1)</f>
        <v/>
      </c>
      <c r="H115" s="20">
        <f>IF(OR(E115="",E103=""),"",E115/E103-1)</f>
        <v/>
      </c>
      <c r="I115" s="20">
        <f>IF(OR(F115="",F103=""),"",F115/F103-1)</f>
        <v/>
      </c>
      <c r="J115" s="20">
        <f>IF(OR(D115="",D114=""),"",D115/D114-1)</f>
        <v/>
      </c>
      <c r="K115" s="20">
        <f>IF(OR(E115="",E114=""),"",E115/E114-1)</f>
        <v/>
      </c>
      <c r="L115" s="20">
        <f>IF(OR(F115="",F114=""),"",F115/F114-1)</f>
        <v/>
      </c>
      <c r="M115" s="20">
        <f>IF(F115="","",D115/F115)</f>
        <v/>
      </c>
      <c r="N115" s="20">
        <f>IF(F115="","",E115/F115)</f>
        <v/>
      </c>
      <c r="O115" s="21">
        <f>IF(SUMIFS('Monthly NSE Equity Options'!$K:$K,'Monthly NSE Equity Options'!$A:$A,$A115)=0,"",SUMIFS('Monthly NSE Equity Options'!$K:$K,'Monthly NSE Equity Options'!$A:$A,$A115))</f>
        <v/>
      </c>
      <c r="P115" s="8">
        <f>IF(SUMIFS('Monthly BSE Equity Options'!$K:$K,'Monthly BSE Equity Options'!$A:$A,$A115)=0,"",SUMIFS('Monthly BSE Equity Options'!$K:$K,'Monthly BSE Equity Options'!$A:$A,$A115))</f>
        <v/>
      </c>
      <c r="Q115" s="8">
        <f>IF(OR(O115="",P115=""),"",O115+P115)</f>
        <v/>
      </c>
      <c r="R115" s="23">
        <f>IF(OR(O115="",O103=""),"",O115/O103-1)</f>
        <v/>
      </c>
      <c r="S115" s="23">
        <f>IF(OR(P115="",P103=""),"",P115/P103-1)</f>
        <v/>
      </c>
      <c r="T115" s="23">
        <f>IF(OR(Q115="",Q103=""),"",Q115/Q103-1)</f>
        <v/>
      </c>
      <c r="U115" s="23">
        <f>IF(OR(O115="",O114=""),"",O115/O114-1)</f>
        <v/>
      </c>
      <c r="V115" s="23">
        <f>IF(OR(P115="",P114=""),"",P115/P114-1)</f>
        <v/>
      </c>
      <c r="W115" s="23">
        <f>IF(OR(Q115="",Q114=""),"",Q115/Q114-1)</f>
        <v/>
      </c>
      <c r="X115" s="23">
        <f>IF(Q115="","",O115/Q115)</f>
        <v/>
      </c>
      <c r="Y115" s="23">
        <f>IF(Q115="","",P115/Q115)</f>
        <v/>
      </c>
      <c r="Z115" s="24">
        <f>IF(SUMIFS('Monthly NSE Equity Options'!$L:$L,'Monthly NSE Equity Options'!$A:$A,$A115)=0,"",SUMIFS('Monthly NSE Equity Options'!$L:$L,'Monthly NSE Equity Options'!$A:$A,$A115))</f>
        <v/>
      </c>
      <c r="AA115" s="9">
        <f>IF(SUMIFS('Monthly BSE Equity Options'!$L:$L,'Monthly BSE Equity Options'!$A:$A,$A115)=0,"",SUMIFS('Monthly BSE Equity Options'!$L:$L,'Monthly BSE Equity Options'!$A:$A,$A115))</f>
        <v/>
      </c>
      <c r="AB115" s="9">
        <f>IF(OR(Z115="",AA115=""),"",Z115+AA115)</f>
        <v/>
      </c>
      <c r="AC115" s="26">
        <f>IF(OR(Z115="",Z103=""),"",Z115/Z103-1)</f>
        <v/>
      </c>
      <c r="AD115" s="26">
        <f>IF(OR(AA115="",AA103=""),"",AA115/AA103-1)</f>
        <v/>
      </c>
      <c r="AE115" s="26">
        <f>IF(OR(AB115="",AB103=""),"",AB115/AB103-1)</f>
        <v/>
      </c>
      <c r="AF115" s="26">
        <f>IF(OR(Z115="",Z114=""),"",Z115/Z114-1)</f>
        <v/>
      </c>
      <c r="AG115" s="26">
        <f>IF(OR(AA115="",AA114=""),"",AA115/AA114-1)</f>
        <v/>
      </c>
      <c r="AH115" s="26">
        <f>IF(OR(AB115="",AB114=""),"",AB115/AB114-1)</f>
        <v/>
      </c>
      <c r="AI115" s="26">
        <f>IF(AB115="","",Z115/AB115)</f>
        <v/>
      </c>
      <c r="AJ115" s="26">
        <f>IF(AB115="","",AA115/AB115)</f>
        <v/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18">
        <f>IF(SUMIFS('Monthly NSE Equity Options'!$J:$J,'Monthly NSE Equity Options'!$A:$A,$A116)=0,"",SUMIFS('Monthly NSE Equity Options'!$J:$J,'Monthly NSE Equity Options'!$A:$A,$A116))</f>
        <v/>
      </c>
      <c r="E116" s="7">
        <f>IF(SUMIFS('Monthly BSE Equity Options'!$J:$J,'Monthly BSE Equity Options'!$A:$A,$A116)=0,"",SUMIFS('Monthly BSE Equity Options'!$J:$J,'Monthly BSE Equity Options'!$A:$A,$A116))</f>
        <v/>
      </c>
      <c r="F116" s="7">
        <f>IF(OR(D116="",E116=""),"",D116+E116)</f>
        <v/>
      </c>
      <c r="G116" s="20">
        <f>IF(OR(D116="",D104=""),"",D116/D104-1)</f>
        <v/>
      </c>
      <c r="H116" s="20">
        <f>IF(OR(E116="",E104=""),"",E116/E104-1)</f>
        <v/>
      </c>
      <c r="I116" s="20">
        <f>IF(OR(F116="",F104=""),"",F116/F104-1)</f>
        <v/>
      </c>
      <c r="J116" s="20">
        <f>IF(OR(D116="",D115=""),"",D116/D115-1)</f>
        <v/>
      </c>
      <c r="K116" s="20">
        <f>IF(OR(E116="",E115=""),"",E116/E115-1)</f>
        <v/>
      </c>
      <c r="L116" s="20">
        <f>IF(OR(F116="",F115=""),"",F116/F115-1)</f>
        <v/>
      </c>
      <c r="M116" s="20">
        <f>IF(F116="","",D116/F116)</f>
        <v/>
      </c>
      <c r="N116" s="20">
        <f>IF(F116="","",E116/F116)</f>
        <v/>
      </c>
      <c r="O116" s="21">
        <f>IF(SUMIFS('Monthly NSE Equity Options'!$K:$K,'Monthly NSE Equity Options'!$A:$A,$A116)=0,"",SUMIFS('Monthly NSE Equity Options'!$K:$K,'Monthly NSE Equity Options'!$A:$A,$A116))</f>
        <v/>
      </c>
      <c r="P116" s="8">
        <f>IF(SUMIFS('Monthly BSE Equity Options'!$K:$K,'Monthly BSE Equity Options'!$A:$A,$A116)=0,"",SUMIFS('Monthly BSE Equity Options'!$K:$K,'Monthly BSE Equity Options'!$A:$A,$A116))</f>
        <v/>
      </c>
      <c r="Q116" s="8">
        <f>IF(OR(O116="",P116=""),"",O116+P116)</f>
        <v/>
      </c>
      <c r="R116" s="23">
        <f>IF(OR(O116="",O104=""),"",O116/O104-1)</f>
        <v/>
      </c>
      <c r="S116" s="23">
        <f>IF(OR(P116="",P104=""),"",P116/P104-1)</f>
        <v/>
      </c>
      <c r="T116" s="23">
        <f>IF(OR(Q116="",Q104=""),"",Q116/Q104-1)</f>
        <v/>
      </c>
      <c r="U116" s="23">
        <f>IF(OR(O116="",O115=""),"",O116/O115-1)</f>
        <v/>
      </c>
      <c r="V116" s="23">
        <f>IF(OR(P116="",P115=""),"",P116/P115-1)</f>
        <v/>
      </c>
      <c r="W116" s="23">
        <f>IF(OR(Q116="",Q115=""),"",Q116/Q115-1)</f>
        <v/>
      </c>
      <c r="X116" s="23">
        <f>IF(Q116="","",O116/Q116)</f>
        <v/>
      </c>
      <c r="Y116" s="23">
        <f>IF(Q116="","",P116/Q116)</f>
        <v/>
      </c>
      <c r="Z116" s="24">
        <f>IF(SUMIFS('Monthly NSE Equity Options'!$L:$L,'Monthly NSE Equity Options'!$A:$A,$A116)=0,"",SUMIFS('Monthly NSE Equity Options'!$L:$L,'Monthly NSE Equity Options'!$A:$A,$A116))</f>
        <v/>
      </c>
      <c r="AA116" s="9">
        <f>IF(SUMIFS('Monthly BSE Equity Options'!$L:$L,'Monthly BSE Equity Options'!$A:$A,$A116)=0,"",SUMIFS('Monthly BSE Equity Options'!$L:$L,'Monthly BSE Equity Options'!$A:$A,$A116))</f>
        <v/>
      </c>
      <c r="AB116" s="9">
        <f>IF(OR(Z116="",AA116=""),"",Z116+AA116)</f>
        <v/>
      </c>
      <c r="AC116" s="26">
        <f>IF(OR(Z116="",Z104=""),"",Z116/Z104-1)</f>
        <v/>
      </c>
      <c r="AD116" s="26">
        <f>IF(OR(AA116="",AA104=""),"",AA116/AA104-1)</f>
        <v/>
      </c>
      <c r="AE116" s="26">
        <f>IF(OR(AB116="",AB104=""),"",AB116/AB104-1)</f>
        <v/>
      </c>
      <c r="AF116" s="26">
        <f>IF(OR(Z116="",Z115=""),"",Z116/Z115-1)</f>
        <v/>
      </c>
      <c r="AG116" s="26">
        <f>IF(OR(AA116="",AA115=""),"",AA116/AA115-1)</f>
        <v/>
      </c>
      <c r="AH116" s="26">
        <f>IF(OR(AB116="",AB115=""),"",AB116/AB115-1)</f>
        <v/>
      </c>
      <c r="AI116" s="26">
        <f>IF(AB116="","",Z116/AB116)</f>
        <v/>
      </c>
      <c r="AJ116" s="26">
        <f>IF(AB116="","",AA116/AB116)</f>
        <v/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18">
        <f>IF(SUMIFS('Monthly NSE Equity Options'!$J:$J,'Monthly NSE Equity Options'!$A:$A,$A117)=0,"",SUMIFS('Monthly NSE Equity Options'!$J:$J,'Monthly NSE Equity Options'!$A:$A,$A117))</f>
        <v/>
      </c>
      <c r="E117" s="7">
        <f>IF(SUMIFS('Monthly BSE Equity Options'!$J:$J,'Monthly BSE Equity Options'!$A:$A,$A117)=0,"",SUMIFS('Monthly BSE Equity Options'!$J:$J,'Monthly BSE Equity Options'!$A:$A,$A117))</f>
        <v/>
      </c>
      <c r="F117" s="7">
        <f>IF(OR(D117="",E117=""),"",D117+E117)</f>
        <v/>
      </c>
      <c r="G117" s="20">
        <f>IF(OR(D117="",D105=""),"",D117/D105-1)</f>
        <v/>
      </c>
      <c r="H117" s="20">
        <f>IF(OR(E117="",E105=""),"",E117/E105-1)</f>
        <v/>
      </c>
      <c r="I117" s="20">
        <f>IF(OR(F117="",F105=""),"",F117/F105-1)</f>
        <v/>
      </c>
      <c r="J117" s="20">
        <f>IF(OR(D117="",D116=""),"",D117/D116-1)</f>
        <v/>
      </c>
      <c r="K117" s="20">
        <f>IF(OR(E117="",E116=""),"",E117/E116-1)</f>
        <v/>
      </c>
      <c r="L117" s="20">
        <f>IF(OR(F117="",F116=""),"",F117/F116-1)</f>
        <v/>
      </c>
      <c r="M117" s="20">
        <f>IF(F117="","",D117/F117)</f>
        <v/>
      </c>
      <c r="N117" s="20">
        <f>IF(F117="","",E117/F117)</f>
        <v/>
      </c>
      <c r="O117" s="21">
        <f>IF(SUMIFS('Monthly NSE Equity Options'!$K:$K,'Monthly NSE Equity Options'!$A:$A,$A117)=0,"",SUMIFS('Monthly NSE Equity Options'!$K:$K,'Monthly NSE Equity Options'!$A:$A,$A117))</f>
        <v/>
      </c>
      <c r="P117" s="8">
        <f>IF(SUMIFS('Monthly BSE Equity Options'!$K:$K,'Monthly BSE Equity Options'!$A:$A,$A117)=0,"",SUMIFS('Monthly BSE Equity Options'!$K:$K,'Monthly BSE Equity Options'!$A:$A,$A117))</f>
        <v/>
      </c>
      <c r="Q117" s="8">
        <f>IF(OR(O117="",P117=""),"",O117+P117)</f>
        <v/>
      </c>
      <c r="R117" s="23">
        <f>IF(OR(O117="",O105=""),"",O117/O105-1)</f>
        <v/>
      </c>
      <c r="S117" s="23">
        <f>IF(OR(P117="",P105=""),"",P117/P105-1)</f>
        <v/>
      </c>
      <c r="T117" s="23">
        <f>IF(OR(Q117="",Q105=""),"",Q117/Q105-1)</f>
        <v/>
      </c>
      <c r="U117" s="23">
        <f>IF(OR(O117="",O116=""),"",O117/O116-1)</f>
        <v/>
      </c>
      <c r="V117" s="23">
        <f>IF(OR(P117="",P116=""),"",P117/P116-1)</f>
        <v/>
      </c>
      <c r="W117" s="23">
        <f>IF(OR(Q117="",Q116=""),"",Q117/Q116-1)</f>
        <v/>
      </c>
      <c r="X117" s="23">
        <f>IF(Q117="","",O117/Q117)</f>
        <v/>
      </c>
      <c r="Y117" s="23">
        <f>IF(Q117="","",P117/Q117)</f>
        <v/>
      </c>
      <c r="Z117" s="24">
        <f>IF(SUMIFS('Monthly NSE Equity Options'!$L:$L,'Monthly NSE Equity Options'!$A:$A,$A117)=0,"",SUMIFS('Monthly NSE Equity Options'!$L:$L,'Monthly NSE Equity Options'!$A:$A,$A117))</f>
        <v/>
      </c>
      <c r="AA117" s="9">
        <f>IF(SUMIFS('Monthly BSE Equity Options'!$L:$L,'Monthly BSE Equity Options'!$A:$A,$A117)=0,"",SUMIFS('Monthly BSE Equity Options'!$L:$L,'Monthly BSE Equity Options'!$A:$A,$A117))</f>
        <v/>
      </c>
      <c r="AB117" s="9">
        <f>IF(OR(Z117="",AA117=""),"",Z117+AA117)</f>
        <v/>
      </c>
      <c r="AC117" s="26">
        <f>IF(OR(Z117="",Z105=""),"",Z117/Z105-1)</f>
        <v/>
      </c>
      <c r="AD117" s="26">
        <f>IF(OR(AA117="",AA105=""),"",AA117/AA105-1)</f>
        <v/>
      </c>
      <c r="AE117" s="26">
        <f>IF(OR(AB117="",AB105=""),"",AB117/AB105-1)</f>
        <v/>
      </c>
      <c r="AF117" s="26">
        <f>IF(OR(Z117="",Z116=""),"",Z117/Z116-1)</f>
        <v/>
      </c>
      <c r="AG117" s="26">
        <f>IF(OR(AA117="",AA116=""),"",AA117/AA116-1)</f>
        <v/>
      </c>
      <c r="AH117" s="26">
        <f>IF(OR(AB117="",AB116=""),"",AB117/AB116-1)</f>
        <v/>
      </c>
      <c r="AI117" s="26">
        <f>IF(AB117="","",Z117/AB117)</f>
        <v/>
      </c>
      <c r="AJ117" s="26">
        <f>IF(AB117="","",AA117/AB117)</f>
        <v/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18">
        <f>IF(SUMIFS('Monthly NSE Equity Options'!$J:$J,'Monthly NSE Equity Options'!$A:$A,$A118)=0,"",SUMIFS('Monthly NSE Equity Options'!$J:$J,'Monthly NSE Equity Options'!$A:$A,$A118))</f>
        <v/>
      </c>
      <c r="E118" s="7">
        <f>IF(SUMIFS('Monthly BSE Equity Options'!$J:$J,'Monthly BSE Equity Options'!$A:$A,$A118)=0,"",SUMIFS('Monthly BSE Equity Options'!$J:$J,'Monthly BSE Equity Options'!$A:$A,$A118))</f>
        <v/>
      </c>
      <c r="F118" s="7">
        <f>IF(OR(D118="",E118=""),"",D118+E118)</f>
        <v/>
      </c>
      <c r="G118" s="20">
        <f>IF(OR(D118="",D106=""),"",D118/D106-1)</f>
        <v/>
      </c>
      <c r="H118" s="20">
        <f>IF(OR(E118="",E106=""),"",E118/E106-1)</f>
        <v/>
      </c>
      <c r="I118" s="20">
        <f>IF(OR(F118="",F106=""),"",F118/F106-1)</f>
        <v/>
      </c>
      <c r="J118" s="20">
        <f>IF(OR(D118="",D117=""),"",D118/D117-1)</f>
        <v/>
      </c>
      <c r="K118" s="20">
        <f>IF(OR(E118="",E117=""),"",E118/E117-1)</f>
        <v/>
      </c>
      <c r="L118" s="20">
        <f>IF(OR(F118="",F117=""),"",F118/F117-1)</f>
        <v/>
      </c>
      <c r="M118" s="20">
        <f>IF(F118="","",D118/F118)</f>
        <v/>
      </c>
      <c r="N118" s="20">
        <f>IF(F118="","",E118/F118)</f>
        <v/>
      </c>
      <c r="O118" s="21">
        <f>IF(SUMIFS('Monthly NSE Equity Options'!$K:$K,'Monthly NSE Equity Options'!$A:$A,$A118)=0,"",SUMIFS('Monthly NSE Equity Options'!$K:$K,'Monthly NSE Equity Options'!$A:$A,$A118))</f>
        <v/>
      </c>
      <c r="P118" s="8">
        <f>IF(SUMIFS('Monthly BSE Equity Options'!$K:$K,'Monthly BSE Equity Options'!$A:$A,$A118)=0,"",SUMIFS('Monthly BSE Equity Options'!$K:$K,'Monthly BSE Equity Options'!$A:$A,$A118))</f>
        <v/>
      </c>
      <c r="Q118" s="8">
        <f>IF(OR(O118="",P118=""),"",O118+P118)</f>
        <v/>
      </c>
      <c r="R118" s="23">
        <f>IF(OR(O118="",O106=""),"",O118/O106-1)</f>
        <v/>
      </c>
      <c r="S118" s="23">
        <f>IF(OR(P118="",P106=""),"",P118/P106-1)</f>
        <v/>
      </c>
      <c r="T118" s="23">
        <f>IF(OR(Q118="",Q106=""),"",Q118/Q106-1)</f>
        <v/>
      </c>
      <c r="U118" s="23">
        <f>IF(OR(O118="",O117=""),"",O118/O117-1)</f>
        <v/>
      </c>
      <c r="V118" s="23">
        <f>IF(OR(P118="",P117=""),"",P118/P117-1)</f>
        <v/>
      </c>
      <c r="W118" s="23">
        <f>IF(OR(Q118="",Q117=""),"",Q118/Q117-1)</f>
        <v/>
      </c>
      <c r="X118" s="23">
        <f>IF(Q118="","",O118/Q118)</f>
        <v/>
      </c>
      <c r="Y118" s="23">
        <f>IF(Q118="","",P118/Q118)</f>
        <v/>
      </c>
      <c r="Z118" s="24">
        <f>IF(SUMIFS('Monthly NSE Equity Options'!$L:$L,'Monthly NSE Equity Options'!$A:$A,$A118)=0,"",SUMIFS('Monthly NSE Equity Options'!$L:$L,'Monthly NSE Equity Options'!$A:$A,$A118))</f>
        <v/>
      </c>
      <c r="AA118" s="9">
        <f>IF(SUMIFS('Monthly BSE Equity Options'!$L:$L,'Monthly BSE Equity Options'!$A:$A,$A118)=0,"",SUMIFS('Monthly BSE Equity Options'!$L:$L,'Monthly BSE Equity Options'!$A:$A,$A118))</f>
        <v/>
      </c>
      <c r="AB118" s="9">
        <f>IF(OR(Z118="",AA118=""),"",Z118+AA118)</f>
        <v/>
      </c>
      <c r="AC118" s="26">
        <f>IF(OR(Z118="",Z106=""),"",Z118/Z106-1)</f>
        <v/>
      </c>
      <c r="AD118" s="26">
        <f>IF(OR(AA118="",AA106=""),"",AA118/AA106-1)</f>
        <v/>
      </c>
      <c r="AE118" s="26">
        <f>IF(OR(AB118="",AB106=""),"",AB118/AB106-1)</f>
        <v/>
      </c>
      <c r="AF118" s="26">
        <f>IF(OR(Z118="",Z117=""),"",Z118/Z117-1)</f>
        <v/>
      </c>
      <c r="AG118" s="26">
        <f>IF(OR(AA118="",AA117=""),"",AA118/AA117-1)</f>
        <v/>
      </c>
      <c r="AH118" s="26">
        <f>IF(OR(AB118="",AB117=""),"",AB118/AB117-1)</f>
        <v/>
      </c>
      <c r="AI118" s="26">
        <f>IF(AB118="","",Z118/AB118)</f>
        <v/>
      </c>
      <c r="AJ118" s="26">
        <f>IF(AB118="","",AA118/AB118)</f>
        <v/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18">
        <f>IF(SUMIFS('Monthly NSE Equity Options'!$J:$J,'Monthly NSE Equity Options'!$A:$A,$A119)=0,"",SUMIFS('Monthly NSE Equity Options'!$J:$J,'Monthly NSE Equity Options'!$A:$A,$A119))</f>
        <v/>
      </c>
      <c r="E119" s="7">
        <f>IF(SUMIFS('Monthly BSE Equity Options'!$J:$J,'Monthly BSE Equity Options'!$A:$A,$A119)=0,"",SUMIFS('Monthly BSE Equity Options'!$J:$J,'Monthly BSE Equity Options'!$A:$A,$A119))</f>
        <v/>
      </c>
      <c r="F119" s="7">
        <f>IF(OR(D119="",E119=""),"",D119+E119)</f>
        <v/>
      </c>
      <c r="G119" s="20">
        <f>IF(OR(D119="",D107=""),"",D119/D107-1)</f>
        <v/>
      </c>
      <c r="H119" s="20">
        <f>IF(OR(E119="",E107=""),"",E119/E107-1)</f>
        <v/>
      </c>
      <c r="I119" s="20">
        <f>IF(OR(F119="",F107=""),"",F119/F107-1)</f>
        <v/>
      </c>
      <c r="J119" s="20">
        <f>IF(OR(D119="",D118=""),"",D119/D118-1)</f>
        <v/>
      </c>
      <c r="K119" s="20">
        <f>IF(OR(E119="",E118=""),"",E119/E118-1)</f>
        <v/>
      </c>
      <c r="L119" s="20">
        <f>IF(OR(F119="",F118=""),"",F119/F118-1)</f>
        <v/>
      </c>
      <c r="M119" s="20">
        <f>IF(F119="","",D119/F119)</f>
        <v/>
      </c>
      <c r="N119" s="20">
        <f>IF(F119="","",E119/F119)</f>
        <v/>
      </c>
      <c r="O119" s="21">
        <f>IF(SUMIFS('Monthly NSE Equity Options'!$K:$K,'Monthly NSE Equity Options'!$A:$A,$A119)=0,"",SUMIFS('Monthly NSE Equity Options'!$K:$K,'Monthly NSE Equity Options'!$A:$A,$A119))</f>
        <v/>
      </c>
      <c r="P119" s="8">
        <f>IF(SUMIFS('Monthly BSE Equity Options'!$K:$K,'Monthly BSE Equity Options'!$A:$A,$A119)=0,"",SUMIFS('Monthly BSE Equity Options'!$K:$K,'Monthly BSE Equity Options'!$A:$A,$A119))</f>
        <v/>
      </c>
      <c r="Q119" s="8">
        <f>IF(OR(O119="",P119=""),"",O119+P119)</f>
        <v/>
      </c>
      <c r="R119" s="23">
        <f>IF(OR(O119="",O107=""),"",O119/O107-1)</f>
        <v/>
      </c>
      <c r="S119" s="23">
        <f>IF(OR(P119="",P107=""),"",P119/P107-1)</f>
        <v/>
      </c>
      <c r="T119" s="23">
        <f>IF(OR(Q119="",Q107=""),"",Q119/Q107-1)</f>
        <v/>
      </c>
      <c r="U119" s="23">
        <f>IF(OR(O119="",O118=""),"",O119/O118-1)</f>
        <v/>
      </c>
      <c r="V119" s="23">
        <f>IF(OR(P119="",P118=""),"",P119/P118-1)</f>
        <v/>
      </c>
      <c r="W119" s="23">
        <f>IF(OR(Q119="",Q118=""),"",Q119/Q118-1)</f>
        <v/>
      </c>
      <c r="X119" s="23">
        <f>IF(Q119="","",O119/Q119)</f>
        <v/>
      </c>
      <c r="Y119" s="23">
        <f>IF(Q119="","",P119/Q119)</f>
        <v/>
      </c>
      <c r="Z119" s="24">
        <f>IF(SUMIFS('Monthly NSE Equity Options'!$L:$L,'Monthly NSE Equity Options'!$A:$A,$A119)=0,"",SUMIFS('Monthly NSE Equity Options'!$L:$L,'Monthly NSE Equity Options'!$A:$A,$A119))</f>
        <v/>
      </c>
      <c r="AA119" s="9">
        <f>IF(SUMIFS('Monthly BSE Equity Options'!$L:$L,'Monthly BSE Equity Options'!$A:$A,$A119)=0,"",SUMIFS('Monthly BSE Equity Options'!$L:$L,'Monthly BSE Equity Options'!$A:$A,$A119))</f>
        <v/>
      </c>
      <c r="AB119" s="9">
        <f>IF(OR(Z119="",AA119=""),"",Z119+AA119)</f>
        <v/>
      </c>
      <c r="AC119" s="26">
        <f>IF(OR(Z119="",Z107=""),"",Z119/Z107-1)</f>
        <v/>
      </c>
      <c r="AD119" s="26">
        <f>IF(OR(AA119="",AA107=""),"",AA119/AA107-1)</f>
        <v/>
      </c>
      <c r="AE119" s="26">
        <f>IF(OR(AB119="",AB107=""),"",AB119/AB107-1)</f>
        <v/>
      </c>
      <c r="AF119" s="26">
        <f>IF(OR(Z119="",Z118=""),"",Z119/Z118-1)</f>
        <v/>
      </c>
      <c r="AG119" s="26">
        <f>IF(OR(AA119="",AA118=""),"",AA119/AA118-1)</f>
        <v/>
      </c>
      <c r="AH119" s="26">
        <f>IF(OR(AB119="",AB118=""),"",AB119/AB118-1)</f>
        <v/>
      </c>
      <c r="AI119" s="26">
        <f>IF(AB119="","",Z119/AB119)</f>
        <v/>
      </c>
      <c r="AJ119" s="26">
        <f>IF(AB119="","",AA119/AB119)</f>
        <v/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18">
        <f>IF(SUMIFS('Monthly NSE Equity Options'!$J:$J,'Monthly NSE Equity Options'!$A:$A,$A120)=0,"",SUMIFS('Monthly NSE Equity Options'!$J:$J,'Monthly NSE Equity Options'!$A:$A,$A120))</f>
        <v/>
      </c>
      <c r="E120" s="7">
        <f>IF(SUMIFS('Monthly BSE Equity Options'!$J:$J,'Monthly BSE Equity Options'!$A:$A,$A120)=0,"",SUMIFS('Monthly BSE Equity Options'!$J:$J,'Monthly BSE Equity Options'!$A:$A,$A120))</f>
        <v/>
      </c>
      <c r="F120" s="7">
        <f>IF(OR(D120="",E120=""),"",D120+E120)</f>
        <v/>
      </c>
      <c r="G120" s="20">
        <f>IF(OR(D120="",D108=""),"",D120/D108-1)</f>
        <v/>
      </c>
      <c r="H120" s="20">
        <f>IF(OR(E120="",E108=""),"",E120/E108-1)</f>
        <v/>
      </c>
      <c r="I120" s="20">
        <f>IF(OR(F120="",F108=""),"",F120/F108-1)</f>
        <v/>
      </c>
      <c r="J120" s="20">
        <f>IF(OR(D120="",D119=""),"",D120/D119-1)</f>
        <v/>
      </c>
      <c r="K120" s="20">
        <f>IF(OR(E120="",E119=""),"",E120/E119-1)</f>
        <v/>
      </c>
      <c r="L120" s="20">
        <f>IF(OR(F120="",F119=""),"",F120/F119-1)</f>
        <v/>
      </c>
      <c r="M120" s="20">
        <f>IF(F120="","",D120/F120)</f>
        <v/>
      </c>
      <c r="N120" s="20">
        <f>IF(F120="","",E120/F120)</f>
        <v/>
      </c>
      <c r="O120" s="21">
        <f>IF(SUMIFS('Monthly NSE Equity Options'!$K:$K,'Monthly NSE Equity Options'!$A:$A,$A120)=0,"",SUMIFS('Monthly NSE Equity Options'!$K:$K,'Monthly NSE Equity Options'!$A:$A,$A120))</f>
        <v/>
      </c>
      <c r="P120" s="8">
        <f>IF(SUMIFS('Monthly BSE Equity Options'!$K:$K,'Monthly BSE Equity Options'!$A:$A,$A120)=0,"",SUMIFS('Monthly BSE Equity Options'!$K:$K,'Monthly BSE Equity Options'!$A:$A,$A120))</f>
        <v/>
      </c>
      <c r="Q120" s="8">
        <f>IF(OR(O120="",P120=""),"",O120+P120)</f>
        <v/>
      </c>
      <c r="R120" s="23">
        <f>IF(OR(O120="",O108=""),"",O120/O108-1)</f>
        <v/>
      </c>
      <c r="S120" s="23">
        <f>IF(OR(P120="",P108=""),"",P120/P108-1)</f>
        <v/>
      </c>
      <c r="T120" s="23">
        <f>IF(OR(Q120="",Q108=""),"",Q120/Q108-1)</f>
        <v/>
      </c>
      <c r="U120" s="23">
        <f>IF(OR(O120="",O119=""),"",O120/O119-1)</f>
        <v/>
      </c>
      <c r="V120" s="23">
        <f>IF(OR(P120="",P119=""),"",P120/P119-1)</f>
        <v/>
      </c>
      <c r="W120" s="23">
        <f>IF(OR(Q120="",Q119=""),"",Q120/Q119-1)</f>
        <v/>
      </c>
      <c r="X120" s="23">
        <f>IF(Q120="","",O120/Q120)</f>
        <v/>
      </c>
      <c r="Y120" s="23">
        <f>IF(Q120="","",P120/Q120)</f>
        <v/>
      </c>
      <c r="Z120" s="24">
        <f>IF(SUMIFS('Monthly NSE Equity Options'!$L:$L,'Monthly NSE Equity Options'!$A:$A,$A120)=0,"",SUMIFS('Monthly NSE Equity Options'!$L:$L,'Monthly NSE Equity Options'!$A:$A,$A120))</f>
        <v/>
      </c>
      <c r="AA120" s="9">
        <f>IF(SUMIFS('Monthly BSE Equity Options'!$L:$L,'Monthly BSE Equity Options'!$A:$A,$A120)=0,"",SUMIFS('Monthly BSE Equity Options'!$L:$L,'Monthly BSE Equity Options'!$A:$A,$A120))</f>
        <v/>
      </c>
      <c r="AB120" s="9">
        <f>IF(OR(Z120="",AA120=""),"",Z120+AA120)</f>
        <v/>
      </c>
      <c r="AC120" s="26">
        <f>IF(OR(Z120="",Z108=""),"",Z120/Z108-1)</f>
        <v/>
      </c>
      <c r="AD120" s="26">
        <f>IF(OR(AA120="",AA108=""),"",AA120/AA108-1)</f>
        <v/>
      </c>
      <c r="AE120" s="26">
        <f>IF(OR(AB120="",AB108=""),"",AB120/AB108-1)</f>
        <v/>
      </c>
      <c r="AF120" s="26">
        <f>IF(OR(Z120="",Z119=""),"",Z120/Z119-1)</f>
        <v/>
      </c>
      <c r="AG120" s="26">
        <f>IF(OR(AA120="",AA119=""),"",AA120/AA119-1)</f>
        <v/>
      </c>
      <c r="AH120" s="26">
        <f>IF(OR(AB120="",AB119=""),"",AB120/AB119-1)</f>
        <v/>
      </c>
      <c r="AI120" s="26">
        <f>IF(AB120="","",Z120/AB120)</f>
        <v/>
      </c>
      <c r="AJ120" s="26">
        <f>IF(AB120="","",AA120/AB120)</f>
        <v/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18">
        <f>IF(SUMIFS('Monthly NSE Equity Options'!$J:$J,'Monthly NSE Equity Options'!$A:$A,$A121)=0,"",SUMIFS('Monthly NSE Equity Options'!$J:$J,'Monthly NSE Equity Options'!$A:$A,$A121))</f>
        <v/>
      </c>
      <c r="E121" s="7">
        <f>IF(SUMIFS('Monthly BSE Equity Options'!$J:$J,'Monthly BSE Equity Options'!$A:$A,$A121)=0,"",SUMIFS('Monthly BSE Equity Options'!$J:$J,'Monthly BSE Equity Options'!$A:$A,$A121))</f>
        <v/>
      </c>
      <c r="F121" s="7">
        <f>IF(OR(D121="",E121=""),"",D121+E121)</f>
        <v/>
      </c>
      <c r="G121" s="20">
        <f>IF(OR(D121="",D109=""),"",D121/D109-1)</f>
        <v/>
      </c>
      <c r="H121" s="20">
        <f>IF(OR(E121="",E109=""),"",E121/E109-1)</f>
        <v/>
      </c>
      <c r="I121" s="20">
        <f>IF(OR(F121="",F109=""),"",F121/F109-1)</f>
        <v/>
      </c>
      <c r="J121" s="20">
        <f>IF(OR(D121="",D120=""),"",D121/D120-1)</f>
        <v/>
      </c>
      <c r="K121" s="20">
        <f>IF(OR(E121="",E120=""),"",E121/E120-1)</f>
        <v/>
      </c>
      <c r="L121" s="20">
        <f>IF(OR(F121="",F120=""),"",F121/F120-1)</f>
        <v/>
      </c>
      <c r="M121" s="20">
        <f>IF(F121="","",D121/F121)</f>
        <v/>
      </c>
      <c r="N121" s="20">
        <f>IF(F121="","",E121/F121)</f>
        <v/>
      </c>
      <c r="O121" s="21">
        <f>IF(SUMIFS('Monthly NSE Equity Options'!$K:$K,'Monthly NSE Equity Options'!$A:$A,$A121)=0,"",SUMIFS('Monthly NSE Equity Options'!$K:$K,'Monthly NSE Equity Options'!$A:$A,$A121))</f>
        <v/>
      </c>
      <c r="P121" s="8">
        <f>IF(SUMIFS('Monthly BSE Equity Options'!$K:$K,'Monthly BSE Equity Options'!$A:$A,$A121)=0,"",SUMIFS('Monthly BSE Equity Options'!$K:$K,'Monthly BSE Equity Options'!$A:$A,$A121))</f>
        <v/>
      </c>
      <c r="Q121" s="8">
        <f>IF(OR(O121="",P121=""),"",O121+P121)</f>
        <v/>
      </c>
      <c r="R121" s="23">
        <f>IF(OR(O121="",O109=""),"",O121/O109-1)</f>
        <v/>
      </c>
      <c r="S121" s="23">
        <f>IF(OR(P121="",P109=""),"",P121/P109-1)</f>
        <v/>
      </c>
      <c r="T121" s="23">
        <f>IF(OR(Q121="",Q109=""),"",Q121/Q109-1)</f>
        <v/>
      </c>
      <c r="U121" s="23">
        <f>IF(OR(O121="",O120=""),"",O121/O120-1)</f>
        <v/>
      </c>
      <c r="V121" s="23">
        <f>IF(OR(P121="",P120=""),"",P121/P120-1)</f>
        <v/>
      </c>
      <c r="W121" s="23">
        <f>IF(OR(Q121="",Q120=""),"",Q121/Q120-1)</f>
        <v/>
      </c>
      <c r="X121" s="23">
        <f>IF(Q121="","",O121/Q121)</f>
        <v/>
      </c>
      <c r="Y121" s="23">
        <f>IF(Q121="","",P121/Q121)</f>
        <v/>
      </c>
      <c r="Z121" s="24">
        <f>IF(SUMIFS('Monthly NSE Equity Options'!$L:$L,'Monthly NSE Equity Options'!$A:$A,$A121)=0,"",SUMIFS('Monthly NSE Equity Options'!$L:$L,'Monthly NSE Equity Options'!$A:$A,$A121))</f>
        <v/>
      </c>
      <c r="AA121" s="9">
        <f>IF(SUMIFS('Monthly BSE Equity Options'!$L:$L,'Monthly BSE Equity Options'!$A:$A,$A121)=0,"",SUMIFS('Monthly BSE Equity Options'!$L:$L,'Monthly BSE Equity Options'!$A:$A,$A121))</f>
        <v/>
      </c>
      <c r="AB121" s="9">
        <f>IF(OR(Z121="",AA121=""),"",Z121+AA121)</f>
        <v/>
      </c>
      <c r="AC121" s="26">
        <f>IF(OR(Z121="",Z109=""),"",Z121/Z109-1)</f>
        <v/>
      </c>
      <c r="AD121" s="26">
        <f>IF(OR(AA121="",AA109=""),"",AA121/AA109-1)</f>
        <v/>
      </c>
      <c r="AE121" s="26">
        <f>IF(OR(AB121="",AB109=""),"",AB121/AB109-1)</f>
        <v/>
      </c>
      <c r="AF121" s="26">
        <f>IF(OR(Z121="",Z120=""),"",Z121/Z120-1)</f>
        <v/>
      </c>
      <c r="AG121" s="26">
        <f>IF(OR(AA121="",AA120=""),"",AA121/AA120-1)</f>
        <v/>
      </c>
      <c r="AH121" s="26">
        <f>IF(OR(AB121="",AB120=""),"",AB121/AB120-1)</f>
        <v/>
      </c>
      <c r="AI121" s="26">
        <f>IF(AB121="","",Z121/AB121)</f>
        <v/>
      </c>
      <c r="AJ121" s="26">
        <f>IF(AB121="","",AA121/AB121)</f>
        <v/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18">
        <f>IF(SUMIFS('Monthly NSE Equity Options'!$J:$J,'Monthly NSE Equity Options'!$A:$A,$A122)=0,"",SUMIFS('Monthly NSE Equity Options'!$J:$J,'Monthly NSE Equity Options'!$A:$A,$A122))</f>
        <v/>
      </c>
      <c r="E122" s="7">
        <f>IF(SUMIFS('Monthly BSE Equity Options'!$J:$J,'Monthly BSE Equity Options'!$A:$A,$A122)=0,"",SUMIFS('Monthly BSE Equity Options'!$J:$J,'Monthly BSE Equity Options'!$A:$A,$A122))</f>
        <v/>
      </c>
      <c r="F122" s="7">
        <f>IF(OR(D122="",E122=""),"",D122+E122)</f>
        <v/>
      </c>
      <c r="G122" s="20">
        <f>IF(OR(D122="",D110=""),"",D122/D110-1)</f>
        <v/>
      </c>
      <c r="H122" s="20">
        <f>IF(OR(E122="",E110=""),"",E122/E110-1)</f>
        <v/>
      </c>
      <c r="I122" s="20">
        <f>IF(OR(F122="",F110=""),"",F122/F110-1)</f>
        <v/>
      </c>
      <c r="J122" s="20">
        <f>IF(OR(D122="",D121=""),"",D122/D121-1)</f>
        <v/>
      </c>
      <c r="K122" s="20">
        <f>IF(OR(E122="",E121=""),"",E122/E121-1)</f>
        <v/>
      </c>
      <c r="L122" s="20">
        <f>IF(OR(F122="",F121=""),"",F122/F121-1)</f>
        <v/>
      </c>
      <c r="M122" s="20">
        <f>IF(F122="","",D122/F122)</f>
        <v/>
      </c>
      <c r="N122" s="20">
        <f>IF(F122="","",E122/F122)</f>
        <v/>
      </c>
      <c r="O122" s="21">
        <f>IF(SUMIFS('Monthly NSE Equity Options'!$K:$K,'Monthly NSE Equity Options'!$A:$A,$A122)=0,"",SUMIFS('Monthly NSE Equity Options'!$K:$K,'Monthly NSE Equity Options'!$A:$A,$A122))</f>
        <v/>
      </c>
      <c r="P122" s="8">
        <f>IF(SUMIFS('Monthly BSE Equity Options'!$K:$K,'Monthly BSE Equity Options'!$A:$A,$A122)=0,"",SUMIFS('Monthly BSE Equity Options'!$K:$K,'Monthly BSE Equity Options'!$A:$A,$A122))</f>
        <v/>
      </c>
      <c r="Q122" s="8">
        <f>IF(OR(O122="",P122=""),"",O122+P122)</f>
        <v/>
      </c>
      <c r="R122" s="23">
        <f>IF(OR(O122="",O110=""),"",O122/O110-1)</f>
        <v/>
      </c>
      <c r="S122" s="23">
        <f>IF(OR(P122="",P110=""),"",P122/P110-1)</f>
        <v/>
      </c>
      <c r="T122" s="23">
        <f>IF(OR(Q122="",Q110=""),"",Q122/Q110-1)</f>
        <v/>
      </c>
      <c r="U122" s="23">
        <f>IF(OR(O122="",O121=""),"",O122/O121-1)</f>
        <v/>
      </c>
      <c r="V122" s="23">
        <f>IF(OR(P122="",P121=""),"",P122/P121-1)</f>
        <v/>
      </c>
      <c r="W122" s="23">
        <f>IF(OR(Q122="",Q121=""),"",Q122/Q121-1)</f>
        <v/>
      </c>
      <c r="X122" s="23">
        <f>IF(Q122="","",O122/Q122)</f>
        <v/>
      </c>
      <c r="Y122" s="23">
        <f>IF(Q122="","",P122/Q122)</f>
        <v/>
      </c>
      <c r="Z122" s="24">
        <f>IF(SUMIFS('Monthly NSE Equity Options'!$L:$L,'Monthly NSE Equity Options'!$A:$A,$A122)=0,"",SUMIFS('Monthly NSE Equity Options'!$L:$L,'Monthly NSE Equity Options'!$A:$A,$A122))</f>
        <v/>
      </c>
      <c r="AA122" s="9">
        <f>IF(SUMIFS('Monthly BSE Equity Options'!$L:$L,'Monthly BSE Equity Options'!$A:$A,$A122)=0,"",SUMIFS('Monthly BSE Equity Options'!$L:$L,'Monthly BSE Equity Options'!$A:$A,$A122))</f>
        <v/>
      </c>
      <c r="AB122" s="9">
        <f>IF(OR(Z122="",AA122=""),"",Z122+AA122)</f>
        <v/>
      </c>
      <c r="AC122" s="26">
        <f>IF(OR(Z122="",Z110=""),"",Z122/Z110-1)</f>
        <v/>
      </c>
      <c r="AD122" s="26">
        <f>IF(OR(AA122="",AA110=""),"",AA122/AA110-1)</f>
        <v/>
      </c>
      <c r="AE122" s="26">
        <f>IF(OR(AB122="",AB110=""),"",AB122/AB110-1)</f>
        <v/>
      </c>
      <c r="AF122" s="26">
        <f>IF(OR(Z122="",Z121=""),"",Z122/Z121-1)</f>
        <v/>
      </c>
      <c r="AG122" s="26">
        <f>IF(OR(AA122="",AA121=""),"",AA122/AA121-1)</f>
        <v/>
      </c>
      <c r="AH122" s="26">
        <f>IF(OR(AB122="",AB121=""),"",AB122/AB121-1)</f>
        <v/>
      </c>
      <c r="AI122" s="26">
        <f>IF(AB122="","",Z122/AB122)</f>
        <v/>
      </c>
      <c r="AJ122" s="26">
        <f>IF(AB122="","",AA122/AB122)</f>
        <v/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18">
        <f>IF(SUMIFS('Monthly NSE Equity Options'!$J:$J,'Monthly NSE Equity Options'!$A:$A,$A123)=0,"",SUMIFS('Monthly NSE Equity Options'!$J:$J,'Monthly NSE Equity Options'!$A:$A,$A123))</f>
        <v/>
      </c>
      <c r="E123" s="7">
        <f>IF(SUMIFS('Monthly BSE Equity Options'!$J:$J,'Monthly BSE Equity Options'!$A:$A,$A123)=0,"",SUMIFS('Monthly BSE Equity Options'!$J:$J,'Monthly BSE Equity Options'!$A:$A,$A123))</f>
        <v/>
      </c>
      <c r="F123" s="7">
        <f>IF(OR(D123="",E123=""),"",D123+E123)</f>
        <v/>
      </c>
      <c r="G123" s="20">
        <f>IF(OR(D123="",D111=""),"",D123/D111-1)</f>
        <v/>
      </c>
      <c r="H123" s="20">
        <f>IF(OR(E123="",E111=""),"",E123/E111-1)</f>
        <v/>
      </c>
      <c r="I123" s="20">
        <f>IF(OR(F123="",F111=""),"",F123/F111-1)</f>
        <v/>
      </c>
      <c r="J123" s="20">
        <f>IF(OR(D123="",D122=""),"",D123/D122-1)</f>
        <v/>
      </c>
      <c r="K123" s="20">
        <f>IF(OR(E123="",E122=""),"",E123/E122-1)</f>
        <v/>
      </c>
      <c r="L123" s="20">
        <f>IF(OR(F123="",F122=""),"",F123/F122-1)</f>
        <v/>
      </c>
      <c r="M123" s="20">
        <f>IF(F123="","",D123/F123)</f>
        <v/>
      </c>
      <c r="N123" s="20">
        <f>IF(F123="","",E123/F123)</f>
        <v/>
      </c>
      <c r="O123" s="21">
        <f>IF(SUMIFS('Monthly NSE Equity Options'!$K:$K,'Monthly NSE Equity Options'!$A:$A,$A123)=0,"",SUMIFS('Monthly NSE Equity Options'!$K:$K,'Monthly NSE Equity Options'!$A:$A,$A123))</f>
        <v/>
      </c>
      <c r="P123" s="8">
        <f>IF(SUMIFS('Monthly BSE Equity Options'!$K:$K,'Monthly BSE Equity Options'!$A:$A,$A123)=0,"",SUMIFS('Monthly BSE Equity Options'!$K:$K,'Monthly BSE Equity Options'!$A:$A,$A123))</f>
        <v/>
      </c>
      <c r="Q123" s="8">
        <f>IF(OR(O123="",P123=""),"",O123+P123)</f>
        <v/>
      </c>
      <c r="R123" s="23">
        <f>IF(OR(O123="",O111=""),"",O123/O111-1)</f>
        <v/>
      </c>
      <c r="S123" s="23">
        <f>IF(OR(P123="",P111=""),"",P123/P111-1)</f>
        <v/>
      </c>
      <c r="T123" s="23">
        <f>IF(OR(Q123="",Q111=""),"",Q123/Q111-1)</f>
        <v/>
      </c>
      <c r="U123" s="23">
        <f>IF(OR(O123="",O122=""),"",O123/O122-1)</f>
        <v/>
      </c>
      <c r="V123" s="23">
        <f>IF(OR(P123="",P122=""),"",P123/P122-1)</f>
        <v/>
      </c>
      <c r="W123" s="23">
        <f>IF(OR(Q123="",Q122=""),"",Q123/Q122-1)</f>
        <v/>
      </c>
      <c r="X123" s="23">
        <f>IF(Q123="","",O123/Q123)</f>
        <v/>
      </c>
      <c r="Y123" s="23">
        <f>IF(Q123="","",P123/Q123)</f>
        <v/>
      </c>
      <c r="Z123" s="24">
        <f>IF(SUMIFS('Monthly NSE Equity Options'!$L:$L,'Monthly NSE Equity Options'!$A:$A,$A123)=0,"",SUMIFS('Monthly NSE Equity Options'!$L:$L,'Monthly NSE Equity Options'!$A:$A,$A123))</f>
        <v/>
      </c>
      <c r="AA123" s="9">
        <f>IF(SUMIFS('Monthly BSE Equity Options'!$L:$L,'Monthly BSE Equity Options'!$A:$A,$A123)=0,"",SUMIFS('Monthly BSE Equity Options'!$L:$L,'Monthly BSE Equity Options'!$A:$A,$A123))</f>
        <v/>
      </c>
      <c r="AB123" s="9">
        <f>IF(OR(Z123="",AA123=""),"",Z123+AA123)</f>
        <v/>
      </c>
      <c r="AC123" s="26">
        <f>IF(OR(Z123="",Z111=""),"",Z123/Z111-1)</f>
        <v/>
      </c>
      <c r="AD123" s="26">
        <f>IF(OR(AA123="",AA111=""),"",AA123/AA111-1)</f>
        <v/>
      </c>
      <c r="AE123" s="26">
        <f>IF(OR(AB123="",AB111=""),"",AB123/AB111-1)</f>
        <v/>
      </c>
      <c r="AF123" s="26">
        <f>IF(OR(Z123="",Z122=""),"",Z123/Z122-1)</f>
        <v/>
      </c>
      <c r="AG123" s="26">
        <f>IF(OR(AA123="",AA122=""),"",AA123/AA122-1)</f>
        <v/>
      </c>
      <c r="AH123" s="26">
        <f>IF(OR(AB123="",AB122=""),"",AB123/AB122-1)</f>
        <v/>
      </c>
      <c r="AI123" s="26">
        <f>IF(AB123="","",Z123/AB123)</f>
        <v/>
      </c>
      <c r="AJ123" s="26">
        <f>IF(AB123="","",AA123/AB123)</f>
        <v/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18">
        <f>IF(SUMIFS('Monthly NSE Equity Options'!$J:$J,'Monthly NSE Equity Options'!$A:$A,$A124)=0,"",SUMIFS('Monthly NSE Equity Options'!$J:$J,'Monthly NSE Equity Options'!$A:$A,$A124))</f>
        <v/>
      </c>
      <c r="E124" s="7">
        <f>IF(SUMIFS('Monthly BSE Equity Options'!$J:$J,'Monthly BSE Equity Options'!$A:$A,$A124)=0,"",SUMIFS('Monthly BSE Equity Options'!$J:$J,'Monthly BSE Equity Options'!$A:$A,$A124))</f>
        <v/>
      </c>
      <c r="F124" s="7">
        <f>IF(OR(D124="",E124=""),"",D124+E124)</f>
        <v/>
      </c>
      <c r="G124" s="20">
        <f>IF(OR(D124="",D112=""),"",D124/D112-1)</f>
        <v/>
      </c>
      <c r="H124" s="20">
        <f>IF(OR(E124="",E112=""),"",E124/E112-1)</f>
        <v/>
      </c>
      <c r="I124" s="20">
        <f>IF(OR(F124="",F112=""),"",F124/F112-1)</f>
        <v/>
      </c>
      <c r="J124" s="20">
        <f>IF(OR(D124="",D123=""),"",D124/D123-1)</f>
        <v/>
      </c>
      <c r="K124" s="20">
        <f>IF(OR(E124="",E123=""),"",E124/E123-1)</f>
        <v/>
      </c>
      <c r="L124" s="20">
        <f>IF(OR(F124="",F123=""),"",F124/F123-1)</f>
        <v/>
      </c>
      <c r="M124" s="20">
        <f>IF(F124="","",D124/F124)</f>
        <v/>
      </c>
      <c r="N124" s="20">
        <f>IF(F124="","",E124/F124)</f>
        <v/>
      </c>
      <c r="O124" s="21">
        <f>IF(SUMIFS('Monthly NSE Equity Options'!$K:$K,'Monthly NSE Equity Options'!$A:$A,$A124)=0,"",SUMIFS('Monthly NSE Equity Options'!$K:$K,'Monthly NSE Equity Options'!$A:$A,$A124))</f>
        <v/>
      </c>
      <c r="P124" s="8">
        <f>IF(SUMIFS('Monthly BSE Equity Options'!$K:$K,'Monthly BSE Equity Options'!$A:$A,$A124)=0,"",SUMIFS('Monthly BSE Equity Options'!$K:$K,'Monthly BSE Equity Options'!$A:$A,$A124))</f>
        <v/>
      </c>
      <c r="Q124" s="8">
        <f>IF(OR(O124="",P124=""),"",O124+P124)</f>
        <v/>
      </c>
      <c r="R124" s="23">
        <f>IF(OR(O124="",O112=""),"",O124/O112-1)</f>
        <v/>
      </c>
      <c r="S124" s="23">
        <f>IF(OR(P124="",P112=""),"",P124/P112-1)</f>
        <v/>
      </c>
      <c r="T124" s="23">
        <f>IF(OR(Q124="",Q112=""),"",Q124/Q112-1)</f>
        <v/>
      </c>
      <c r="U124" s="23">
        <f>IF(OR(O124="",O123=""),"",O124/O123-1)</f>
        <v/>
      </c>
      <c r="V124" s="23">
        <f>IF(OR(P124="",P123=""),"",P124/P123-1)</f>
        <v/>
      </c>
      <c r="W124" s="23">
        <f>IF(OR(Q124="",Q123=""),"",Q124/Q123-1)</f>
        <v/>
      </c>
      <c r="X124" s="23">
        <f>IF(Q124="","",O124/Q124)</f>
        <v/>
      </c>
      <c r="Y124" s="23">
        <f>IF(Q124="","",P124/Q124)</f>
        <v/>
      </c>
      <c r="Z124" s="24">
        <f>IF(SUMIFS('Monthly NSE Equity Options'!$L:$L,'Monthly NSE Equity Options'!$A:$A,$A124)=0,"",SUMIFS('Monthly NSE Equity Options'!$L:$L,'Monthly NSE Equity Options'!$A:$A,$A124))</f>
        <v/>
      </c>
      <c r="AA124" s="9">
        <f>IF(SUMIFS('Monthly BSE Equity Options'!$L:$L,'Monthly BSE Equity Options'!$A:$A,$A124)=0,"",SUMIFS('Monthly BSE Equity Options'!$L:$L,'Monthly BSE Equity Options'!$A:$A,$A124))</f>
        <v/>
      </c>
      <c r="AB124" s="9">
        <f>IF(OR(Z124="",AA124=""),"",Z124+AA124)</f>
        <v/>
      </c>
      <c r="AC124" s="26">
        <f>IF(OR(Z124="",Z112=""),"",Z124/Z112-1)</f>
        <v/>
      </c>
      <c r="AD124" s="26">
        <f>IF(OR(AA124="",AA112=""),"",AA124/AA112-1)</f>
        <v/>
      </c>
      <c r="AE124" s="26">
        <f>IF(OR(AB124="",AB112=""),"",AB124/AB112-1)</f>
        <v/>
      </c>
      <c r="AF124" s="26">
        <f>IF(OR(Z124="",Z123=""),"",Z124/Z123-1)</f>
        <v/>
      </c>
      <c r="AG124" s="26">
        <f>IF(OR(AA124="",AA123=""),"",AA124/AA123-1)</f>
        <v/>
      </c>
      <c r="AH124" s="26">
        <f>IF(OR(AB124="",AB123=""),"",AB124/AB123-1)</f>
        <v/>
      </c>
      <c r="AI124" s="26">
        <f>IF(AB124="","",Z124/AB124)</f>
        <v/>
      </c>
      <c r="AJ124" s="26">
        <f>IF(AB124="","",AA124/AB124)</f>
        <v/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18">
        <f>IF(SUMIFS('Monthly NSE Equity Options'!$J:$J,'Monthly NSE Equity Options'!$A:$A,$A125)=0,"",SUMIFS('Monthly NSE Equity Options'!$J:$J,'Monthly NSE Equity Options'!$A:$A,$A125))</f>
        <v/>
      </c>
      <c r="E125" s="7">
        <f>IF(SUMIFS('Monthly BSE Equity Options'!$J:$J,'Monthly BSE Equity Options'!$A:$A,$A125)=0,"",SUMIFS('Monthly BSE Equity Options'!$J:$J,'Monthly BSE Equity Options'!$A:$A,$A125))</f>
        <v/>
      </c>
      <c r="F125" s="7">
        <f>IF(OR(D125="",E125=""),"",D125+E125)</f>
        <v/>
      </c>
      <c r="G125" s="20">
        <f>IF(OR(D125="",D113=""),"",D125/D113-1)</f>
        <v/>
      </c>
      <c r="H125" s="20">
        <f>IF(OR(E125="",E113=""),"",E125/E113-1)</f>
        <v/>
      </c>
      <c r="I125" s="20">
        <f>IF(OR(F125="",F113=""),"",F125/F113-1)</f>
        <v/>
      </c>
      <c r="J125" s="20">
        <f>IF(OR(D125="",D124=""),"",D125/D124-1)</f>
        <v/>
      </c>
      <c r="K125" s="20">
        <f>IF(OR(E125="",E124=""),"",E125/E124-1)</f>
        <v/>
      </c>
      <c r="L125" s="20">
        <f>IF(OR(F125="",F124=""),"",F125/F124-1)</f>
        <v/>
      </c>
      <c r="M125" s="20">
        <f>IF(F125="","",D125/F125)</f>
        <v/>
      </c>
      <c r="N125" s="20">
        <f>IF(F125="","",E125/F125)</f>
        <v/>
      </c>
      <c r="O125" s="21">
        <f>IF(SUMIFS('Monthly NSE Equity Options'!$K:$K,'Monthly NSE Equity Options'!$A:$A,$A125)=0,"",SUMIFS('Monthly NSE Equity Options'!$K:$K,'Monthly NSE Equity Options'!$A:$A,$A125))</f>
        <v/>
      </c>
      <c r="P125" s="8">
        <f>IF(SUMIFS('Monthly BSE Equity Options'!$K:$K,'Monthly BSE Equity Options'!$A:$A,$A125)=0,"",SUMIFS('Monthly BSE Equity Options'!$K:$K,'Monthly BSE Equity Options'!$A:$A,$A125))</f>
        <v/>
      </c>
      <c r="Q125" s="8">
        <f>IF(OR(O125="",P125=""),"",O125+P125)</f>
        <v/>
      </c>
      <c r="R125" s="23">
        <f>IF(OR(O125="",O113=""),"",O125/O113-1)</f>
        <v/>
      </c>
      <c r="S125" s="23">
        <f>IF(OR(P125="",P113=""),"",P125/P113-1)</f>
        <v/>
      </c>
      <c r="T125" s="23">
        <f>IF(OR(Q125="",Q113=""),"",Q125/Q113-1)</f>
        <v/>
      </c>
      <c r="U125" s="23">
        <f>IF(OR(O125="",O124=""),"",O125/O124-1)</f>
        <v/>
      </c>
      <c r="V125" s="23">
        <f>IF(OR(P125="",P124=""),"",P125/P124-1)</f>
        <v/>
      </c>
      <c r="W125" s="23">
        <f>IF(OR(Q125="",Q124=""),"",Q125/Q124-1)</f>
        <v/>
      </c>
      <c r="X125" s="23">
        <f>IF(Q125="","",O125/Q125)</f>
        <v/>
      </c>
      <c r="Y125" s="23">
        <f>IF(Q125="","",P125/Q125)</f>
        <v/>
      </c>
      <c r="Z125" s="24">
        <f>IF(SUMIFS('Monthly NSE Equity Options'!$L:$L,'Monthly NSE Equity Options'!$A:$A,$A125)=0,"",SUMIFS('Monthly NSE Equity Options'!$L:$L,'Monthly NSE Equity Options'!$A:$A,$A125))</f>
        <v/>
      </c>
      <c r="AA125" s="9">
        <f>IF(SUMIFS('Monthly BSE Equity Options'!$L:$L,'Monthly BSE Equity Options'!$A:$A,$A125)=0,"",SUMIFS('Monthly BSE Equity Options'!$L:$L,'Monthly BSE Equity Options'!$A:$A,$A125))</f>
        <v/>
      </c>
      <c r="AB125" s="9">
        <f>IF(OR(Z125="",AA125=""),"",Z125+AA125)</f>
        <v/>
      </c>
      <c r="AC125" s="26">
        <f>IF(OR(Z125="",Z113=""),"",Z125/Z113-1)</f>
        <v/>
      </c>
      <c r="AD125" s="26">
        <f>IF(OR(AA125="",AA113=""),"",AA125/AA113-1)</f>
        <v/>
      </c>
      <c r="AE125" s="26">
        <f>IF(OR(AB125="",AB113=""),"",AB125/AB113-1)</f>
        <v/>
      </c>
      <c r="AF125" s="26">
        <f>IF(OR(Z125="",Z124=""),"",Z125/Z124-1)</f>
        <v/>
      </c>
      <c r="AG125" s="26">
        <f>IF(OR(AA125="",AA124=""),"",AA125/AA124-1)</f>
        <v/>
      </c>
      <c r="AH125" s="26">
        <f>IF(OR(AB125="",AB124=""),"",AB125/AB124-1)</f>
        <v/>
      </c>
      <c r="AI125" s="26">
        <f>IF(AB125="","",Z125/AB125)</f>
        <v/>
      </c>
      <c r="AJ125" s="26">
        <f>IF(AB125="","",AA125/AB125)</f>
        <v/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18">
        <f>IF(SUMIFS('Monthly NSE Equity Options'!$J:$J,'Monthly NSE Equity Options'!$A:$A,$A126)=0,"",SUMIFS('Monthly NSE Equity Options'!$J:$J,'Monthly NSE Equity Options'!$A:$A,$A126))</f>
        <v/>
      </c>
      <c r="E126" s="7">
        <f>IF(SUMIFS('Monthly BSE Equity Options'!$J:$J,'Monthly BSE Equity Options'!$A:$A,$A126)=0,"",SUMIFS('Monthly BSE Equity Options'!$J:$J,'Monthly BSE Equity Options'!$A:$A,$A126))</f>
        <v/>
      </c>
      <c r="F126" s="7">
        <f>IF(OR(D126="",E126=""),"",D126+E126)</f>
        <v/>
      </c>
      <c r="G126" s="20">
        <f>IF(OR(D126="",D114=""),"",D126/D114-1)</f>
        <v/>
      </c>
      <c r="H126" s="20">
        <f>IF(OR(E126="",E114=""),"",E126/E114-1)</f>
        <v/>
      </c>
      <c r="I126" s="20">
        <f>IF(OR(F126="",F114=""),"",F126/F114-1)</f>
        <v/>
      </c>
      <c r="J126" s="20">
        <f>IF(OR(D126="",D125=""),"",D126/D125-1)</f>
        <v/>
      </c>
      <c r="K126" s="20">
        <f>IF(OR(E126="",E125=""),"",E126/E125-1)</f>
        <v/>
      </c>
      <c r="L126" s="20">
        <f>IF(OR(F126="",F125=""),"",F126/F125-1)</f>
        <v/>
      </c>
      <c r="M126" s="20">
        <f>IF(F126="","",D126/F126)</f>
        <v/>
      </c>
      <c r="N126" s="20">
        <f>IF(F126="","",E126/F126)</f>
        <v/>
      </c>
      <c r="O126" s="21">
        <f>IF(SUMIFS('Monthly NSE Equity Options'!$K:$K,'Monthly NSE Equity Options'!$A:$A,$A126)=0,"",SUMIFS('Monthly NSE Equity Options'!$K:$K,'Monthly NSE Equity Options'!$A:$A,$A126))</f>
        <v/>
      </c>
      <c r="P126" s="8">
        <f>IF(SUMIFS('Monthly BSE Equity Options'!$K:$K,'Monthly BSE Equity Options'!$A:$A,$A126)=0,"",SUMIFS('Monthly BSE Equity Options'!$K:$K,'Monthly BSE Equity Options'!$A:$A,$A126))</f>
        <v/>
      </c>
      <c r="Q126" s="8">
        <f>IF(OR(O126="",P126=""),"",O126+P126)</f>
        <v/>
      </c>
      <c r="R126" s="23">
        <f>IF(OR(O126="",O114=""),"",O126/O114-1)</f>
        <v/>
      </c>
      <c r="S126" s="23">
        <f>IF(OR(P126="",P114=""),"",P126/P114-1)</f>
        <v/>
      </c>
      <c r="T126" s="23">
        <f>IF(OR(Q126="",Q114=""),"",Q126/Q114-1)</f>
        <v/>
      </c>
      <c r="U126" s="23">
        <f>IF(OR(O126="",O125=""),"",O126/O125-1)</f>
        <v/>
      </c>
      <c r="V126" s="23">
        <f>IF(OR(P126="",P125=""),"",P126/P125-1)</f>
        <v/>
      </c>
      <c r="W126" s="23">
        <f>IF(OR(Q126="",Q125=""),"",Q126/Q125-1)</f>
        <v/>
      </c>
      <c r="X126" s="23">
        <f>IF(Q126="","",O126/Q126)</f>
        <v/>
      </c>
      <c r="Y126" s="23">
        <f>IF(Q126="","",P126/Q126)</f>
        <v/>
      </c>
      <c r="Z126" s="24">
        <f>IF(SUMIFS('Monthly NSE Equity Options'!$L:$L,'Monthly NSE Equity Options'!$A:$A,$A126)=0,"",SUMIFS('Monthly NSE Equity Options'!$L:$L,'Monthly NSE Equity Options'!$A:$A,$A126))</f>
        <v/>
      </c>
      <c r="AA126" s="9">
        <f>IF(SUMIFS('Monthly BSE Equity Options'!$L:$L,'Monthly BSE Equity Options'!$A:$A,$A126)=0,"",SUMIFS('Monthly BSE Equity Options'!$L:$L,'Monthly BSE Equity Options'!$A:$A,$A126))</f>
        <v/>
      </c>
      <c r="AB126" s="9">
        <f>IF(OR(Z126="",AA126=""),"",Z126+AA126)</f>
        <v/>
      </c>
      <c r="AC126" s="26">
        <f>IF(OR(Z126="",Z114=""),"",Z126/Z114-1)</f>
        <v/>
      </c>
      <c r="AD126" s="26">
        <f>IF(OR(AA126="",AA114=""),"",AA126/AA114-1)</f>
        <v/>
      </c>
      <c r="AE126" s="26">
        <f>IF(OR(AB126="",AB114=""),"",AB126/AB114-1)</f>
        <v/>
      </c>
      <c r="AF126" s="26">
        <f>IF(OR(Z126="",Z125=""),"",Z126/Z125-1)</f>
        <v/>
      </c>
      <c r="AG126" s="26">
        <f>IF(OR(AA126="",AA125=""),"",AA126/AA125-1)</f>
        <v/>
      </c>
      <c r="AH126" s="26">
        <f>IF(OR(AB126="",AB125=""),"",AB126/AB125-1)</f>
        <v/>
      </c>
      <c r="AI126" s="26">
        <f>IF(AB126="","",Z126/AB126)</f>
        <v/>
      </c>
      <c r="AJ126" s="26">
        <f>IF(AB126="","",AA126/AB126)</f>
        <v/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18">
        <f>IF(SUMIFS('Monthly NSE Equity Options'!$J:$J,'Monthly NSE Equity Options'!$A:$A,$A127)=0,"",SUMIFS('Monthly NSE Equity Options'!$J:$J,'Monthly NSE Equity Options'!$A:$A,$A127))</f>
        <v/>
      </c>
      <c r="E127" s="7">
        <f>IF(SUMIFS('Monthly BSE Equity Options'!$J:$J,'Monthly BSE Equity Options'!$A:$A,$A127)=0,"",SUMIFS('Monthly BSE Equity Options'!$J:$J,'Monthly BSE Equity Options'!$A:$A,$A127))</f>
        <v/>
      </c>
      <c r="F127" s="7">
        <f>IF(OR(D127="",E127=""),"",D127+E127)</f>
        <v/>
      </c>
      <c r="G127" s="20">
        <f>IF(OR(D127="",D115=""),"",D127/D115-1)</f>
        <v/>
      </c>
      <c r="H127" s="20">
        <f>IF(OR(E127="",E115=""),"",E127/E115-1)</f>
        <v/>
      </c>
      <c r="I127" s="20">
        <f>IF(OR(F127="",F115=""),"",F127/F115-1)</f>
        <v/>
      </c>
      <c r="J127" s="20">
        <f>IF(OR(D127="",D126=""),"",D127/D126-1)</f>
        <v/>
      </c>
      <c r="K127" s="20">
        <f>IF(OR(E127="",E126=""),"",E127/E126-1)</f>
        <v/>
      </c>
      <c r="L127" s="20">
        <f>IF(OR(F127="",F126=""),"",F127/F126-1)</f>
        <v/>
      </c>
      <c r="M127" s="20">
        <f>IF(F127="","",D127/F127)</f>
        <v/>
      </c>
      <c r="N127" s="20">
        <f>IF(F127="","",E127/F127)</f>
        <v/>
      </c>
      <c r="O127" s="21">
        <f>IF(SUMIFS('Monthly NSE Equity Options'!$K:$K,'Monthly NSE Equity Options'!$A:$A,$A127)=0,"",SUMIFS('Monthly NSE Equity Options'!$K:$K,'Monthly NSE Equity Options'!$A:$A,$A127))</f>
        <v/>
      </c>
      <c r="P127" s="8">
        <f>IF(SUMIFS('Monthly BSE Equity Options'!$K:$K,'Monthly BSE Equity Options'!$A:$A,$A127)=0,"",SUMIFS('Monthly BSE Equity Options'!$K:$K,'Monthly BSE Equity Options'!$A:$A,$A127))</f>
        <v/>
      </c>
      <c r="Q127" s="8">
        <f>IF(OR(O127="",P127=""),"",O127+P127)</f>
        <v/>
      </c>
      <c r="R127" s="23">
        <f>IF(OR(O127="",O115=""),"",O127/O115-1)</f>
        <v/>
      </c>
      <c r="S127" s="23">
        <f>IF(OR(P127="",P115=""),"",P127/P115-1)</f>
        <v/>
      </c>
      <c r="T127" s="23">
        <f>IF(OR(Q127="",Q115=""),"",Q127/Q115-1)</f>
        <v/>
      </c>
      <c r="U127" s="23">
        <f>IF(OR(O127="",O126=""),"",O127/O126-1)</f>
        <v/>
      </c>
      <c r="V127" s="23">
        <f>IF(OR(P127="",P126=""),"",P127/P126-1)</f>
        <v/>
      </c>
      <c r="W127" s="23">
        <f>IF(OR(Q127="",Q126=""),"",Q127/Q126-1)</f>
        <v/>
      </c>
      <c r="X127" s="23">
        <f>IF(Q127="","",O127/Q127)</f>
        <v/>
      </c>
      <c r="Y127" s="23">
        <f>IF(Q127="","",P127/Q127)</f>
        <v/>
      </c>
      <c r="Z127" s="24">
        <f>IF(SUMIFS('Monthly NSE Equity Options'!$L:$L,'Monthly NSE Equity Options'!$A:$A,$A127)=0,"",SUMIFS('Monthly NSE Equity Options'!$L:$L,'Monthly NSE Equity Options'!$A:$A,$A127))</f>
        <v/>
      </c>
      <c r="AA127" s="9">
        <f>IF(SUMIFS('Monthly BSE Equity Options'!$L:$L,'Monthly BSE Equity Options'!$A:$A,$A127)=0,"",SUMIFS('Monthly BSE Equity Options'!$L:$L,'Monthly BSE Equity Options'!$A:$A,$A127))</f>
        <v/>
      </c>
      <c r="AB127" s="9">
        <f>IF(OR(Z127="",AA127=""),"",Z127+AA127)</f>
        <v/>
      </c>
      <c r="AC127" s="26">
        <f>IF(OR(Z127="",Z115=""),"",Z127/Z115-1)</f>
        <v/>
      </c>
      <c r="AD127" s="26">
        <f>IF(OR(AA127="",AA115=""),"",AA127/AA115-1)</f>
        <v/>
      </c>
      <c r="AE127" s="26">
        <f>IF(OR(AB127="",AB115=""),"",AB127/AB115-1)</f>
        <v/>
      </c>
      <c r="AF127" s="26">
        <f>IF(OR(Z127="",Z126=""),"",Z127/Z126-1)</f>
        <v/>
      </c>
      <c r="AG127" s="26">
        <f>IF(OR(AA127="",AA126=""),"",AA127/AA126-1)</f>
        <v/>
      </c>
      <c r="AH127" s="26">
        <f>IF(OR(AB127="",AB126=""),"",AB127/AB126-1)</f>
        <v/>
      </c>
      <c r="AI127" s="26">
        <f>IF(AB127="","",Z127/AB127)</f>
        <v/>
      </c>
      <c r="AJ127" s="26">
        <f>IF(AB127="","",AA127/AB127)</f>
        <v/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18">
        <f>IF(SUMIFS('Monthly NSE Equity Options'!$J:$J,'Monthly NSE Equity Options'!$A:$A,$A128)=0,"",SUMIFS('Monthly NSE Equity Options'!$J:$J,'Monthly NSE Equity Options'!$A:$A,$A128))</f>
        <v/>
      </c>
      <c r="E128" s="7">
        <f>IF(SUMIFS('Monthly BSE Equity Options'!$J:$J,'Monthly BSE Equity Options'!$A:$A,$A128)=0,"",SUMIFS('Monthly BSE Equity Options'!$J:$J,'Monthly BSE Equity Options'!$A:$A,$A128))</f>
        <v/>
      </c>
      <c r="F128" s="7">
        <f>IF(OR(D128="",E128=""),"",D128+E128)</f>
        <v/>
      </c>
      <c r="G128" s="20">
        <f>IF(OR(D128="",D116=""),"",D128/D116-1)</f>
        <v/>
      </c>
      <c r="H128" s="20">
        <f>IF(OR(E128="",E116=""),"",E128/E116-1)</f>
        <v/>
      </c>
      <c r="I128" s="20">
        <f>IF(OR(F128="",F116=""),"",F128/F116-1)</f>
        <v/>
      </c>
      <c r="J128" s="20">
        <f>IF(OR(D128="",D127=""),"",D128/D127-1)</f>
        <v/>
      </c>
      <c r="K128" s="20">
        <f>IF(OR(E128="",E127=""),"",E128/E127-1)</f>
        <v/>
      </c>
      <c r="L128" s="20">
        <f>IF(OR(F128="",F127=""),"",F128/F127-1)</f>
        <v/>
      </c>
      <c r="M128" s="20">
        <f>IF(F128="","",D128/F128)</f>
        <v/>
      </c>
      <c r="N128" s="20">
        <f>IF(F128="","",E128/F128)</f>
        <v/>
      </c>
      <c r="O128" s="21">
        <f>IF(SUMIFS('Monthly NSE Equity Options'!$K:$K,'Monthly NSE Equity Options'!$A:$A,$A128)=0,"",SUMIFS('Monthly NSE Equity Options'!$K:$K,'Monthly NSE Equity Options'!$A:$A,$A128))</f>
        <v/>
      </c>
      <c r="P128" s="8">
        <f>IF(SUMIFS('Monthly BSE Equity Options'!$K:$K,'Monthly BSE Equity Options'!$A:$A,$A128)=0,"",SUMIFS('Monthly BSE Equity Options'!$K:$K,'Monthly BSE Equity Options'!$A:$A,$A128))</f>
        <v/>
      </c>
      <c r="Q128" s="8">
        <f>IF(OR(O128="",P128=""),"",O128+P128)</f>
        <v/>
      </c>
      <c r="R128" s="23">
        <f>IF(OR(O128="",O116=""),"",O128/O116-1)</f>
        <v/>
      </c>
      <c r="S128" s="23">
        <f>IF(OR(P128="",P116=""),"",P128/P116-1)</f>
        <v/>
      </c>
      <c r="T128" s="23">
        <f>IF(OR(Q128="",Q116=""),"",Q128/Q116-1)</f>
        <v/>
      </c>
      <c r="U128" s="23">
        <f>IF(OR(O128="",O127=""),"",O128/O127-1)</f>
        <v/>
      </c>
      <c r="V128" s="23">
        <f>IF(OR(P128="",P127=""),"",P128/P127-1)</f>
        <v/>
      </c>
      <c r="W128" s="23">
        <f>IF(OR(Q128="",Q127=""),"",Q128/Q127-1)</f>
        <v/>
      </c>
      <c r="X128" s="23">
        <f>IF(Q128="","",O128/Q128)</f>
        <v/>
      </c>
      <c r="Y128" s="23">
        <f>IF(Q128="","",P128/Q128)</f>
        <v/>
      </c>
      <c r="Z128" s="24">
        <f>IF(SUMIFS('Monthly NSE Equity Options'!$L:$L,'Monthly NSE Equity Options'!$A:$A,$A128)=0,"",SUMIFS('Monthly NSE Equity Options'!$L:$L,'Monthly NSE Equity Options'!$A:$A,$A128))</f>
        <v/>
      </c>
      <c r="AA128" s="9">
        <f>IF(SUMIFS('Monthly BSE Equity Options'!$L:$L,'Monthly BSE Equity Options'!$A:$A,$A128)=0,"",SUMIFS('Monthly BSE Equity Options'!$L:$L,'Monthly BSE Equity Options'!$A:$A,$A128))</f>
        <v/>
      </c>
      <c r="AB128" s="9">
        <f>IF(OR(Z128="",AA128=""),"",Z128+AA128)</f>
        <v/>
      </c>
      <c r="AC128" s="26">
        <f>IF(OR(Z128="",Z116=""),"",Z128/Z116-1)</f>
        <v/>
      </c>
      <c r="AD128" s="26">
        <f>IF(OR(AA128="",AA116=""),"",AA128/AA116-1)</f>
        <v/>
      </c>
      <c r="AE128" s="26">
        <f>IF(OR(AB128="",AB116=""),"",AB128/AB116-1)</f>
        <v/>
      </c>
      <c r="AF128" s="26">
        <f>IF(OR(Z128="",Z127=""),"",Z128/Z127-1)</f>
        <v/>
      </c>
      <c r="AG128" s="26">
        <f>IF(OR(AA128="",AA127=""),"",AA128/AA127-1)</f>
        <v/>
      </c>
      <c r="AH128" s="26">
        <f>IF(OR(AB128="",AB127=""),"",AB128/AB127-1)</f>
        <v/>
      </c>
      <c r="AI128" s="26">
        <f>IF(AB128="","",Z128/AB128)</f>
        <v/>
      </c>
      <c r="AJ128" s="26">
        <f>IF(AB128="","",AA128/AB128)</f>
        <v/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18">
        <f>IF(SUMIFS('Monthly NSE Equity Options'!$J:$J,'Monthly NSE Equity Options'!$A:$A,$A129)=0,"",SUMIFS('Monthly NSE Equity Options'!$J:$J,'Monthly NSE Equity Options'!$A:$A,$A129))</f>
        <v/>
      </c>
      <c r="E129" s="7">
        <f>IF(SUMIFS('Monthly BSE Equity Options'!$J:$J,'Monthly BSE Equity Options'!$A:$A,$A129)=0,"",SUMIFS('Monthly BSE Equity Options'!$J:$J,'Monthly BSE Equity Options'!$A:$A,$A129))</f>
        <v/>
      </c>
      <c r="F129" s="7">
        <f>IF(OR(D129="",E129=""),"",D129+E129)</f>
        <v/>
      </c>
      <c r="G129" s="20">
        <f>IF(OR(D129="",D117=""),"",D129/D117-1)</f>
        <v/>
      </c>
      <c r="H129" s="20">
        <f>IF(OR(E129="",E117=""),"",E129/E117-1)</f>
        <v/>
      </c>
      <c r="I129" s="20">
        <f>IF(OR(F129="",F117=""),"",F129/F117-1)</f>
        <v/>
      </c>
      <c r="J129" s="20">
        <f>IF(OR(D129="",D128=""),"",D129/D128-1)</f>
        <v/>
      </c>
      <c r="K129" s="20">
        <f>IF(OR(E129="",E128=""),"",E129/E128-1)</f>
        <v/>
      </c>
      <c r="L129" s="20">
        <f>IF(OR(F129="",F128=""),"",F129/F128-1)</f>
        <v/>
      </c>
      <c r="M129" s="20">
        <f>IF(F129="","",D129/F129)</f>
        <v/>
      </c>
      <c r="N129" s="20">
        <f>IF(F129="","",E129/F129)</f>
        <v/>
      </c>
      <c r="O129" s="21">
        <f>IF(SUMIFS('Monthly NSE Equity Options'!$K:$K,'Monthly NSE Equity Options'!$A:$A,$A129)=0,"",SUMIFS('Monthly NSE Equity Options'!$K:$K,'Monthly NSE Equity Options'!$A:$A,$A129))</f>
        <v/>
      </c>
      <c r="P129" s="8">
        <f>IF(SUMIFS('Monthly BSE Equity Options'!$K:$K,'Monthly BSE Equity Options'!$A:$A,$A129)=0,"",SUMIFS('Monthly BSE Equity Options'!$K:$K,'Monthly BSE Equity Options'!$A:$A,$A129))</f>
        <v/>
      </c>
      <c r="Q129" s="8">
        <f>IF(OR(O129="",P129=""),"",O129+P129)</f>
        <v/>
      </c>
      <c r="R129" s="23">
        <f>IF(OR(O129="",O117=""),"",O129/O117-1)</f>
        <v/>
      </c>
      <c r="S129" s="23">
        <f>IF(OR(P129="",P117=""),"",P129/P117-1)</f>
        <v/>
      </c>
      <c r="T129" s="23">
        <f>IF(OR(Q129="",Q117=""),"",Q129/Q117-1)</f>
        <v/>
      </c>
      <c r="U129" s="23">
        <f>IF(OR(O129="",O128=""),"",O129/O128-1)</f>
        <v/>
      </c>
      <c r="V129" s="23">
        <f>IF(OR(P129="",P128=""),"",P129/P128-1)</f>
        <v/>
      </c>
      <c r="W129" s="23">
        <f>IF(OR(Q129="",Q128=""),"",Q129/Q128-1)</f>
        <v/>
      </c>
      <c r="X129" s="23">
        <f>IF(Q129="","",O129/Q129)</f>
        <v/>
      </c>
      <c r="Y129" s="23">
        <f>IF(Q129="","",P129/Q129)</f>
        <v/>
      </c>
      <c r="Z129" s="24">
        <f>IF(SUMIFS('Monthly NSE Equity Options'!$L:$L,'Monthly NSE Equity Options'!$A:$A,$A129)=0,"",SUMIFS('Monthly NSE Equity Options'!$L:$L,'Monthly NSE Equity Options'!$A:$A,$A129))</f>
        <v/>
      </c>
      <c r="AA129" s="9">
        <f>IF(SUMIFS('Monthly BSE Equity Options'!$L:$L,'Monthly BSE Equity Options'!$A:$A,$A129)=0,"",SUMIFS('Monthly BSE Equity Options'!$L:$L,'Monthly BSE Equity Options'!$A:$A,$A129))</f>
        <v/>
      </c>
      <c r="AB129" s="9">
        <f>IF(OR(Z129="",AA129=""),"",Z129+AA129)</f>
        <v/>
      </c>
      <c r="AC129" s="26">
        <f>IF(OR(Z129="",Z117=""),"",Z129/Z117-1)</f>
        <v/>
      </c>
      <c r="AD129" s="26">
        <f>IF(OR(AA129="",AA117=""),"",AA129/AA117-1)</f>
        <v/>
      </c>
      <c r="AE129" s="26">
        <f>IF(OR(AB129="",AB117=""),"",AB129/AB117-1)</f>
        <v/>
      </c>
      <c r="AF129" s="26">
        <f>IF(OR(Z129="",Z128=""),"",Z129/Z128-1)</f>
        <v/>
      </c>
      <c r="AG129" s="26">
        <f>IF(OR(AA129="",AA128=""),"",AA129/AA128-1)</f>
        <v/>
      </c>
      <c r="AH129" s="26">
        <f>IF(OR(AB129="",AB128=""),"",AB129/AB128-1)</f>
        <v/>
      </c>
      <c r="AI129" s="26">
        <f>IF(AB129="","",Z129/AB129)</f>
        <v/>
      </c>
      <c r="AJ129" s="26">
        <f>IF(AB129="","",AA129/AB129)</f>
        <v/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18">
        <f>IF(SUMIFS('Monthly NSE Equity Options'!$J:$J,'Monthly NSE Equity Options'!$A:$A,$A130)=0,"",SUMIFS('Monthly NSE Equity Options'!$J:$J,'Monthly NSE Equity Options'!$A:$A,$A130))</f>
        <v/>
      </c>
      <c r="E130" s="7">
        <f>IF(SUMIFS('Monthly BSE Equity Options'!$J:$J,'Monthly BSE Equity Options'!$A:$A,$A130)=0,"",SUMIFS('Monthly BSE Equity Options'!$J:$J,'Monthly BSE Equity Options'!$A:$A,$A130))</f>
        <v/>
      </c>
      <c r="F130" s="7">
        <f>IF(OR(D130="",E130=""),"",D130+E130)</f>
        <v/>
      </c>
      <c r="G130" s="20">
        <f>IF(OR(D130="",D118=""),"",D130/D118-1)</f>
        <v/>
      </c>
      <c r="H130" s="20">
        <f>IF(OR(E130="",E118=""),"",E130/E118-1)</f>
        <v/>
      </c>
      <c r="I130" s="20">
        <f>IF(OR(F130="",F118=""),"",F130/F118-1)</f>
        <v/>
      </c>
      <c r="J130" s="20">
        <f>IF(OR(D130="",D129=""),"",D130/D129-1)</f>
        <v/>
      </c>
      <c r="K130" s="20">
        <f>IF(OR(E130="",E129=""),"",E130/E129-1)</f>
        <v/>
      </c>
      <c r="L130" s="20">
        <f>IF(OR(F130="",F129=""),"",F130/F129-1)</f>
        <v/>
      </c>
      <c r="M130" s="20">
        <f>IF(F130="","",D130/F130)</f>
        <v/>
      </c>
      <c r="N130" s="20">
        <f>IF(F130="","",E130/F130)</f>
        <v/>
      </c>
      <c r="O130" s="21">
        <f>IF(SUMIFS('Monthly NSE Equity Options'!$K:$K,'Monthly NSE Equity Options'!$A:$A,$A130)=0,"",SUMIFS('Monthly NSE Equity Options'!$K:$K,'Monthly NSE Equity Options'!$A:$A,$A130))</f>
        <v/>
      </c>
      <c r="P130" s="8">
        <f>IF(SUMIFS('Monthly BSE Equity Options'!$K:$K,'Monthly BSE Equity Options'!$A:$A,$A130)=0,"",SUMIFS('Monthly BSE Equity Options'!$K:$K,'Monthly BSE Equity Options'!$A:$A,$A130))</f>
        <v/>
      </c>
      <c r="Q130" s="8">
        <f>IF(OR(O130="",P130=""),"",O130+P130)</f>
        <v/>
      </c>
      <c r="R130" s="23">
        <f>IF(OR(O130="",O118=""),"",O130/O118-1)</f>
        <v/>
      </c>
      <c r="S130" s="23">
        <f>IF(OR(P130="",P118=""),"",P130/P118-1)</f>
        <v/>
      </c>
      <c r="T130" s="23">
        <f>IF(OR(Q130="",Q118=""),"",Q130/Q118-1)</f>
        <v/>
      </c>
      <c r="U130" s="23">
        <f>IF(OR(O130="",O129=""),"",O130/O129-1)</f>
        <v/>
      </c>
      <c r="V130" s="23">
        <f>IF(OR(P130="",P129=""),"",P130/P129-1)</f>
        <v/>
      </c>
      <c r="W130" s="23">
        <f>IF(OR(Q130="",Q129=""),"",Q130/Q129-1)</f>
        <v/>
      </c>
      <c r="X130" s="23">
        <f>IF(Q130="","",O130/Q130)</f>
        <v/>
      </c>
      <c r="Y130" s="23">
        <f>IF(Q130="","",P130/Q130)</f>
        <v/>
      </c>
      <c r="Z130" s="24">
        <f>IF(SUMIFS('Monthly NSE Equity Options'!$L:$L,'Monthly NSE Equity Options'!$A:$A,$A130)=0,"",SUMIFS('Monthly NSE Equity Options'!$L:$L,'Monthly NSE Equity Options'!$A:$A,$A130))</f>
        <v/>
      </c>
      <c r="AA130" s="9">
        <f>IF(SUMIFS('Monthly BSE Equity Options'!$L:$L,'Monthly BSE Equity Options'!$A:$A,$A130)=0,"",SUMIFS('Monthly BSE Equity Options'!$L:$L,'Monthly BSE Equity Options'!$A:$A,$A130))</f>
        <v/>
      </c>
      <c r="AB130" s="9">
        <f>IF(OR(Z130="",AA130=""),"",Z130+AA130)</f>
        <v/>
      </c>
      <c r="AC130" s="26">
        <f>IF(OR(Z130="",Z118=""),"",Z130/Z118-1)</f>
        <v/>
      </c>
      <c r="AD130" s="26">
        <f>IF(OR(AA130="",AA118=""),"",AA130/AA118-1)</f>
        <v/>
      </c>
      <c r="AE130" s="26">
        <f>IF(OR(AB130="",AB118=""),"",AB130/AB118-1)</f>
        <v/>
      </c>
      <c r="AF130" s="26">
        <f>IF(OR(Z130="",Z129=""),"",Z130/Z129-1)</f>
        <v/>
      </c>
      <c r="AG130" s="26">
        <f>IF(OR(AA130="",AA129=""),"",AA130/AA129-1)</f>
        <v/>
      </c>
      <c r="AH130" s="26">
        <f>IF(OR(AB130="",AB129=""),"",AB130/AB129-1)</f>
        <v/>
      </c>
      <c r="AI130" s="26">
        <f>IF(AB130="","",Z130/AB130)</f>
        <v/>
      </c>
      <c r="AJ130" s="26">
        <f>IF(AB130="","",AA130/AB130)</f>
        <v/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18">
        <f>IF(SUMIFS('Monthly NSE Equity Options'!$J:$J,'Monthly NSE Equity Options'!$A:$A,$A131)=0,"",SUMIFS('Monthly NSE Equity Options'!$J:$J,'Monthly NSE Equity Options'!$A:$A,$A131))</f>
        <v/>
      </c>
      <c r="E131" s="7">
        <f>IF(SUMIFS('Monthly BSE Equity Options'!$J:$J,'Monthly BSE Equity Options'!$A:$A,$A131)=0,"",SUMIFS('Monthly BSE Equity Options'!$J:$J,'Monthly BSE Equity Options'!$A:$A,$A131))</f>
        <v/>
      </c>
      <c r="F131" s="7">
        <f>IF(OR(D131="",E131=""),"",D131+E131)</f>
        <v/>
      </c>
      <c r="G131" s="20">
        <f>IF(OR(D131="",D119=""),"",D131/D119-1)</f>
        <v/>
      </c>
      <c r="H131" s="20">
        <f>IF(OR(E131="",E119=""),"",E131/E119-1)</f>
        <v/>
      </c>
      <c r="I131" s="20">
        <f>IF(OR(F131="",F119=""),"",F131/F119-1)</f>
        <v/>
      </c>
      <c r="J131" s="20">
        <f>IF(OR(D131="",D130=""),"",D131/D130-1)</f>
        <v/>
      </c>
      <c r="K131" s="20">
        <f>IF(OR(E131="",E130=""),"",E131/E130-1)</f>
        <v/>
      </c>
      <c r="L131" s="20">
        <f>IF(OR(F131="",F130=""),"",F131/F130-1)</f>
        <v/>
      </c>
      <c r="M131" s="20">
        <f>IF(F131="","",D131/F131)</f>
        <v/>
      </c>
      <c r="N131" s="20">
        <f>IF(F131="","",E131/F131)</f>
        <v/>
      </c>
      <c r="O131" s="21">
        <f>IF(SUMIFS('Monthly NSE Equity Options'!$K:$K,'Monthly NSE Equity Options'!$A:$A,$A131)=0,"",SUMIFS('Monthly NSE Equity Options'!$K:$K,'Monthly NSE Equity Options'!$A:$A,$A131))</f>
        <v/>
      </c>
      <c r="P131" s="8">
        <f>IF(SUMIFS('Monthly BSE Equity Options'!$K:$K,'Monthly BSE Equity Options'!$A:$A,$A131)=0,"",SUMIFS('Monthly BSE Equity Options'!$K:$K,'Monthly BSE Equity Options'!$A:$A,$A131))</f>
        <v/>
      </c>
      <c r="Q131" s="8">
        <f>IF(OR(O131="",P131=""),"",O131+P131)</f>
        <v/>
      </c>
      <c r="R131" s="23">
        <f>IF(OR(O131="",O119=""),"",O131/O119-1)</f>
        <v/>
      </c>
      <c r="S131" s="23">
        <f>IF(OR(P131="",P119=""),"",P131/P119-1)</f>
        <v/>
      </c>
      <c r="T131" s="23">
        <f>IF(OR(Q131="",Q119=""),"",Q131/Q119-1)</f>
        <v/>
      </c>
      <c r="U131" s="23">
        <f>IF(OR(O131="",O130=""),"",O131/O130-1)</f>
        <v/>
      </c>
      <c r="V131" s="23">
        <f>IF(OR(P131="",P130=""),"",P131/P130-1)</f>
        <v/>
      </c>
      <c r="W131" s="23">
        <f>IF(OR(Q131="",Q130=""),"",Q131/Q130-1)</f>
        <v/>
      </c>
      <c r="X131" s="23">
        <f>IF(Q131="","",O131/Q131)</f>
        <v/>
      </c>
      <c r="Y131" s="23">
        <f>IF(Q131="","",P131/Q131)</f>
        <v/>
      </c>
      <c r="Z131" s="24">
        <f>IF(SUMIFS('Monthly NSE Equity Options'!$L:$L,'Monthly NSE Equity Options'!$A:$A,$A131)=0,"",SUMIFS('Monthly NSE Equity Options'!$L:$L,'Monthly NSE Equity Options'!$A:$A,$A131))</f>
        <v/>
      </c>
      <c r="AA131" s="9">
        <f>IF(SUMIFS('Monthly BSE Equity Options'!$L:$L,'Monthly BSE Equity Options'!$A:$A,$A131)=0,"",SUMIFS('Monthly BSE Equity Options'!$L:$L,'Monthly BSE Equity Options'!$A:$A,$A131))</f>
        <v/>
      </c>
      <c r="AB131" s="9">
        <f>IF(OR(Z131="",AA131=""),"",Z131+AA131)</f>
        <v/>
      </c>
      <c r="AC131" s="26">
        <f>IF(OR(Z131="",Z119=""),"",Z131/Z119-1)</f>
        <v/>
      </c>
      <c r="AD131" s="26">
        <f>IF(OR(AA131="",AA119=""),"",AA131/AA119-1)</f>
        <v/>
      </c>
      <c r="AE131" s="26">
        <f>IF(OR(AB131="",AB119=""),"",AB131/AB119-1)</f>
        <v/>
      </c>
      <c r="AF131" s="26">
        <f>IF(OR(Z131="",Z130=""),"",Z131/Z130-1)</f>
        <v/>
      </c>
      <c r="AG131" s="26">
        <f>IF(OR(AA131="",AA130=""),"",AA131/AA130-1)</f>
        <v/>
      </c>
      <c r="AH131" s="26">
        <f>IF(OR(AB131="",AB130=""),"",AB131/AB130-1)</f>
        <v/>
      </c>
      <c r="AI131" s="26">
        <f>IF(AB131="","",Z131/AB131)</f>
        <v/>
      </c>
      <c r="AJ131" s="26">
        <f>IF(AB131="","",AA131/AB131)</f>
        <v/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18">
        <f>IF(SUMIFS('Monthly NSE Equity Options'!$J:$J,'Monthly NSE Equity Options'!$A:$A,$A132)=0,"",SUMIFS('Monthly NSE Equity Options'!$J:$J,'Monthly NSE Equity Options'!$A:$A,$A132))</f>
        <v/>
      </c>
      <c r="E132" s="7">
        <f>IF(SUMIFS('Monthly BSE Equity Options'!$J:$J,'Monthly BSE Equity Options'!$A:$A,$A132)=0,"",SUMIFS('Monthly BSE Equity Options'!$J:$J,'Monthly BSE Equity Options'!$A:$A,$A132))</f>
        <v/>
      </c>
      <c r="F132" s="7">
        <f>IF(OR(D132="",E132=""),"",D132+E132)</f>
        <v/>
      </c>
      <c r="G132" s="20">
        <f>IF(OR(D132="",D120=""),"",D132/D120-1)</f>
        <v/>
      </c>
      <c r="H132" s="20">
        <f>IF(OR(E132="",E120=""),"",E132/E120-1)</f>
        <v/>
      </c>
      <c r="I132" s="20">
        <f>IF(OR(F132="",F120=""),"",F132/F120-1)</f>
        <v/>
      </c>
      <c r="J132" s="20">
        <f>IF(OR(D132="",D131=""),"",D132/D131-1)</f>
        <v/>
      </c>
      <c r="K132" s="20">
        <f>IF(OR(E132="",E131=""),"",E132/E131-1)</f>
        <v/>
      </c>
      <c r="L132" s="20">
        <f>IF(OR(F132="",F131=""),"",F132/F131-1)</f>
        <v/>
      </c>
      <c r="M132" s="20">
        <f>IF(F132="","",D132/F132)</f>
        <v/>
      </c>
      <c r="N132" s="20">
        <f>IF(F132="","",E132/F132)</f>
        <v/>
      </c>
      <c r="O132" s="21">
        <f>IF(SUMIFS('Monthly NSE Equity Options'!$K:$K,'Monthly NSE Equity Options'!$A:$A,$A132)=0,"",SUMIFS('Monthly NSE Equity Options'!$K:$K,'Monthly NSE Equity Options'!$A:$A,$A132))</f>
        <v/>
      </c>
      <c r="P132" s="8">
        <f>IF(SUMIFS('Monthly BSE Equity Options'!$K:$K,'Monthly BSE Equity Options'!$A:$A,$A132)=0,"",SUMIFS('Monthly BSE Equity Options'!$K:$K,'Monthly BSE Equity Options'!$A:$A,$A132))</f>
        <v/>
      </c>
      <c r="Q132" s="8">
        <f>IF(OR(O132="",P132=""),"",O132+P132)</f>
        <v/>
      </c>
      <c r="R132" s="23">
        <f>IF(OR(O132="",O120=""),"",O132/O120-1)</f>
        <v/>
      </c>
      <c r="S132" s="23">
        <f>IF(OR(P132="",P120=""),"",P132/P120-1)</f>
        <v/>
      </c>
      <c r="T132" s="23">
        <f>IF(OR(Q132="",Q120=""),"",Q132/Q120-1)</f>
        <v/>
      </c>
      <c r="U132" s="23">
        <f>IF(OR(O132="",O131=""),"",O132/O131-1)</f>
        <v/>
      </c>
      <c r="V132" s="23">
        <f>IF(OR(P132="",P131=""),"",P132/P131-1)</f>
        <v/>
      </c>
      <c r="W132" s="23">
        <f>IF(OR(Q132="",Q131=""),"",Q132/Q131-1)</f>
        <v/>
      </c>
      <c r="X132" s="23">
        <f>IF(Q132="","",O132/Q132)</f>
        <v/>
      </c>
      <c r="Y132" s="23">
        <f>IF(Q132="","",P132/Q132)</f>
        <v/>
      </c>
      <c r="Z132" s="24">
        <f>IF(SUMIFS('Monthly NSE Equity Options'!$L:$L,'Monthly NSE Equity Options'!$A:$A,$A132)=0,"",SUMIFS('Monthly NSE Equity Options'!$L:$L,'Monthly NSE Equity Options'!$A:$A,$A132))</f>
        <v/>
      </c>
      <c r="AA132" s="9">
        <f>IF(SUMIFS('Monthly BSE Equity Options'!$L:$L,'Monthly BSE Equity Options'!$A:$A,$A132)=0,"",SUMIFS('Monthly BSE Equity Options'!$L:$L,'Monthly BSE Equity Options'!$A:$A,$A132))</f>
        <v/>
      </c>
      <c r="AB132" s="9">
        <f>IF(OR(Z132="",AA132=""),"",Z132+AA132)</f>
        <v/>
      </c>
      <c r="AC132" s="26">
        <f>IF(OR(Z132="",Z120=""),"",Z132/Z120-1)</f>
        <v/>
      </c>
      <c r="AD132" s="26">
        <f>IF(OR(AA132="",AA120=""),"",AA132/AA120-1)</f>
        <v/>
      </c>
      <c r="AE132" s="26">
        <f>IF(OR(AB132="",AB120=""),"",AB132/AB120-1)</f>
        <v/>
      </c>
      <c r="AF132" s="26">
        <f>IF(OR(Z132="",Z131=""),"",Z132/Z131-1)</f>
        <v/>
      </c>
      <c r="AG132" s="26">
        <f>IF(OR(AA132="",AA131=""),"",AA132/AA131-1)</f>
        <v/>
      </c>
      <c r="AH132" s="26">
        <f>IF(OR(AB132="",AB131=""),"",AB132/AB131-1)</f>
        <v/>
      </c>
      <c r="AI132" s="26">
        <f>IF(AB132="","",Z132/AB132)</f>
        <v/>
      </c>
      <c r="AJ132" s="26">
        <f>IF(AB132="","",AA132/AB132)</f>
        <v/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18">
        <f>IF(SUMIFS('Monthly NSE Equity Options'!$J:$J,'Monthly NSE Equity Options'!$A:$A,$A133)=0,"",SUMIFS('Monthly NSE Equity Options'!$J:$J,'Monthly NSE Equity Options'!$A:$A,$A133))</f>
        <v/>
      </c>
      <c r="E133" s="7">
        <f>IF(SUMIFS('Monthly BSE Equity Options'!$J:$J,'Monthly BSE Equity Options'!$A:$A,$A133)=0,"",SUMIFS('Monthly BSE Equity Options'!$J:$J,'Monthly BSE Equity Options'!$A:$A,$A133))</f>
        <v/>
      </c>
      <c r="F133" s="7">
        <f>IF(OR(D133="",E133=""),"",D133+E133)</f>
        <v/>
      </c>
      <c r="G133" s="20">
        <f>IF(OR(D133="",D121=""),"",D133/D121-1)</f>
        <v/>
      </c>
      <c r="H133" s="20">
        <f>IF(OR(E133="",E121=""),"",E133/E121-1)</f>
        <v/>
      </c>
      <c r="I133" s="20">
        <f>IF(OR(F133="",F121=""),"",F133/F121-1)</f>
        <v/>
      </c>
      <c r="J133" s="20">
        <f>IF(OR(D133="",D132=""),"",D133/D132-1)</f>
        <v/>
      </c>
      <c r="K133" s="20">
        <f>IF(OR(E133="",E132=""),"",E133/E132-1)</f>
        <v/>
      </c>
      <c r="L133" s="20">
        <f>IF(OR(F133="",F132=""),"",F133/F132-1)</f>
        <v/>
      </c>
      <c r="M133" s="20">
        <f>IF(F133="","",D133/F133)</f>
        <v/>
      </c>
      <c r="N133" s="20">
        <f>IF(F133="","",E133/F133)</f>
        <v/>
      </c>
      <c r="O133" s="21">
        <f>IF(SUMIFS('Monthly NSE Equity Options'!$K:$K,'Monthly NSE Equity Options'!$A:$A,$A133)=0,"",SUMIFS('Monthly NSE Equity Options'!$K:$K,'Monthly NSE Equity Options'!$A:$A,$A133))</f>
        <v/>
      </c>
      <c r="P133" s="8">
        <f>IF(SUMIFS('Monthly BSE Equity Options'!$K:$K,'Monthly BSE Equity Options'!$A:$A,$A133)=0,"",SUMIFS('Monthly BSE Equity Options'!$K:$K,'Monthly BSE Equity Options'!$A:$A,$A133))</f>
        <v/>
      </c>
      <c r="Q133" s="8">
        <f>IF(OR(O133="",P133=""),"",O133+P133)</f>
        <v/>
      </c>
      <c r="R133" s="23">
        <f>IF(OR(O133="",O121=""),"",O133/O121-1)</f>
        <v/>
      </c>
      <c r="S133" s="23">
        <f>IF(OR(P133="",P121=""),"",P133/P121-1)</f>
        <v/>
      </c>
      <c r="T133" s="23">
        <f>IF(OR(Q133="",Q121=""),"",Q133/Q121-1)</f>
        <v/>
      </c>
      <c r="U133" s="23">
        <f>IF(OR(O133="",O132=""),"",O133/O132-1)</f>
        <v/>
      </c>
      <c r="V133" s="23">
        <f>IF(OR(P133="",P132=""),"",P133/P132-1)</f>
        <v/>
      </c>
      <c r="W133" s="23">
        <f>IF(OR(Q133="",Q132=""),"",Q133/Q132-1)</f>
        <v/>
      </c>
      <c r="X133" s="23">
        <f>IF(Q133="","",O133/Q133)</f>
        <v/>
      </c>
      <c r="Y133" s="23">
        <f>IF(Q133="","",P133/Q133)</f>
        <v/>
      </c>
      <c r="Z133" s="24">
        <f>IF(SUMIFS('Monthly NSE Equity Options'!$L:$L,'Monthly NSE Equity Options'!$A:$A,$A133)=0,"",SUMIFS('Monthly NSE Equity Options'!$L:$L,'Monthly NSE Equity Options'!$A:$A,$A133))</f>
        <v/>
      </c>
      <c r="AA133" s="9">
        <f>IF(SUMIFS('Monthly BSE Equity Options'!$L:$L,'Monthly BSE Equity Options'!$A:$A,$A133)=0,"",SUMIFS('Monthly BSE Equity Options'!$L:$L,'Monthly BSE Equity Options'!$A:$A,$A133))</f>
        <v/>
      </c>
      <c r="AB133" s="9">
        <f>IF(OR(Z133="",AA133=""),"",Z133+AA133)</f>
        <v/>
      </c>
      <c r="AC133" s="26">
        <f>IF(OR(Z133="",Z121=""),"",Z133/Z121-1)</f>
        <v/>
      </c>
      <c r="AD133" s="26">
        <f>IF(OR(AA133="",AA121=""),"",AA133/AA121-1)</f>
        <v/>
      </c>
      <c r="AE133" s="26">
        <f>IF(OR(AB133="",AB121=""),"",AB133/AB121-1)</f>
        <v/>
      </c>
      <c r="AF133" s="26">
        <f>IF(OR(Z133="",Z132=""),"",Z133/Z132-1)</f>
        <v/>
      </c>
      <c r="AG133" s="26">
        <f>IF(OR(AA133="",AA132=""),"",AA133/AA132-1)</f>
        <v/>
      </c>
      <c r="AH133" s="26">
        <f>IF(OR(AB133="",AB132=""),"",AB133/AB132-1)</f>
        <v/>
      </c>
      <c r="AI133" s="26">
        <f>IF(AB133="","",Z133/AB133)</f>
        <v/>
      </c>
      <c r="AJ133" s="26">
        <f>IF(AB133="","",AA133/AB133)</f>
        <v/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18">
        <f>IF(SUMIFS('Monthly NSE Equity Options'!$J:$J,'Monthly NSE Equity Options'!$A:$A,$A134)=0,"",SUMIFS('Monthly NSE Equity Options'!$J:$J,'Monthly NSE Equity Options'!$A:$A,$A134))</f>
        <v/>
      </c>
      <c r="E134" s="7">
        <f>IF(SUMIFS('Monthly BSE Equity Options'!$J:$J,'Monthly BSE Equity Options'!$A:$A,$A134)=0,"",SUMIFS('Monthly BSE Equity Options'!$J:$J,'Monthly BSE Equity Options'!$A:$A,$A134))</f>
        <v/>
      </c>
      <c r="F134" s="7">
        <f>IF(OR(D134="",E134=""),"",D134+E134)</f>
        <v/>
      </c>
      <c r="G134" s="20">
        <f>IF(OR(D134="",D122=""),"",D134/D122-1)</f>
        <v/>
      </c>
      <c r="H134" s="20">
        <f>IF(OR(E134="",E122=""),"",E134/E122-1)</f>
        <v/>
      </c>
      <c r="I134" s="20">
        <f>IF(OR(F134="",F122=""),"",F134/F122-1)</f>
        <v/>
      </c>
      <c r="J134" s="20">
        <f>IF(OR(D134="",D133=""),"",D134/D133-1)</f>
        <v/>
      </c>
      <c r="K134" s="20">
        <f>IF(OR(E134="",E133=""),"",E134/E133-1)</f>
        <v/>
      </c>
      <c r="L134" s="20">
        <f>IF(OR(F134="",F133=""),"",F134/F133-1)</f>
        <v/>
      </c>
      <c r="M134" s="20">
        <f>IF(F134="","",D134/F134)</f>
        <v/>
      </c>
      <c r="N134" s="20">
        <f>IF(F134="","",E134/F134)</f>
        <v/>
      </c>
      <c r="O134" s="21">
        <f>IF(SUMIFS('Monthly NSE Equity Options'!$K:$K,'Monthly NSE Equity Options'!$A:$A,$A134)=0,"",SUMIFS('Monthly NSE Equity Options'!$K:$K,'Monthly NSE Equity Options'!$A:$A,$A134))</f>
        <v/>
      </c>
      <c r="P134" s="8">
        <f>IF(SUMIFS('Monthly BSE Equity Options'!$K:$K,'Monthly BSE Equity Options'!$A:$A,$A134)=0,"",SUMIFS('Monthly BSE Equity Options'!$K:$K,'Monthly BSE Equity Options'!$A:$A,$A134))</f>
        <v/>
      </c>
      <c r="Q134" s="8">
        <f>IF(OR(O134="",P134=""),"",O134+P134)</f>
        <v/>
      </c>
      <c r="R134" s="23">
        <f>IF(OR(O134="",O122=""),"",O134/O122-1)</f>
        <v/>
      </c>
      <c r="S134" s="23">
        <f>IF(OR(P134="",P122=""),"",P134/P122-1)</f>
        <v/>
      </c>
      <c r="T134" s="23">
        <f>IF(OR(Q134="",Q122=""),"",Q134/Q122-1)</f>
        <v/>
      </c>
      <c r="U134" s="23">
        <f>IF(OR(O134="",O133=""),"",O134/O133-1)</f>
        <v/>
      </c>
      <c r="V134" s="23">
        <f>IF(OR(P134="",P133=""),"",P134/P133-1)</f>
        <v/>
      </c>
      <c r="W134" s="23">
        <f>IF(OR(Q134="",Q133=""),"",Q134/Q133-1)</f>
        <v/>
      </c>
      <c r="X134" s="23">
        <f>IF(Q134="","",O134/Q134)</f>
        <v/>
      </c>
      <c r="Y134" s="23">
        <f>IF(Q134="","",P134/Q134)</f>
        <v/>
      </c>
      <c r="Z134" s="24">
        <f>IF(SUMIFS('Monthly NSE Equity Options'!$L:$L,'Monthly NSE Equity Options'!$A:$A,$A134)=0,"",SUMIFS('Monthly NSE Equity Options'!$L:$L,'Monthly NSE Equity Options'!$A:$A,$A134))</f>
        <v/>
      </c>
      <c r="AA134" s="9">
        <f>IF(SUMIFS('Monthly BSE Equity Options'!$L:$L,'Monthly BSE Equity Options'!$A:$A,$A134)=0,"",SUMIFS('Monthly BSE Equity Options'!$L:$L,'Monthly BSE Equity Options'!$A:$A,$A134))</f>
        <v/>
      </c>
      <c r="AB134" s="9">
        <f>IF(OR(Z134="",AA134=""),"",Z134+AA134)</f>
        <v/>
      </c>
      <c r="AC134" s="26">
        <f>IF(OR(Z134="",Z122=""),"",Z134/Z122-1)</f>
        <v/>
      </c>
      <c r="AD134" s="26">
        <f>IF(OR(AA134="",AA122=""),"",AA134/AA122-1)</f>
        <v/>
      </c>
      <c r="AE134" s="26">
        <f>IF(OR(AB134="",AB122=""),"",AB134/AB122-1)</f>
        <v/>
      </c>
      <c r="AF134" s="26">
        <f>IF(OR(Z134="",Z133=""),"",Z134/Z133-1)</f>
        <v/>
      </c>
      <c r="AG134" s="26">
        <f>IF(OR(AA134="",AA133=""),"",AA134/AA133-1)</f>
        <v/>
      </c>
      <c r="AH134" s="26">
        <f>IF(OR(AB134="",AB133=""),"",AB134/AB133-1)</f>
        <v/>
      </c>
      <c r="AI134" s="26">
        <f>IF(AB134="","",Z134/AB134)</f>
        <v/>
      </c>
      <c r="AJ134" s="26">
        <f>IF(AB134="","",AA134/AB134)</f>
        <v/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18">
        <f>IF(SUMIFS('Monthly NSE Equity Options'!$J:$J,'Monthly NSE Equity Options'!$A:$A,$A135)=0,"",SUMIFS('Monthly NSE Equity Options'!$J:$J,'Monthly NSE Equity Options'!$A:$A,$A135))</f>
        <v/>
      </c>
      <c r="E135" s="7">
        <f>IF(SUMIFS('Monthly BSE Equity Options'!$J:$J,'Monthly BSE Equity Options'!$A:$A,$A135)=0,"",SUMIFS('Monthly BSE Equity Options'!$J:$J,'Monthly BSE Equity Options'!$A:$A,$A135))</f>
        <v/>
      </c>
      <c r="F135" s="7">
        <f>IF(OR(D135="",E135=""),"",D135+E135)</f>
        <v/>
      </c>
      <c r="G135" s="20">
        <f>IF(OR(D135="",D123=""),"",D135/D123-1)</f>
        <v/>
      </c>
      <c r="H135" s="20">
        <f>IF(OR(E135="",E123=""),"",E135/E123-1)</f>
        <v/>
      </c>
      <c r="I135" s="20">
        <f>IF(OR(F135="",F123=""),"",F135/F123-1)</f>
        <v/>
      </c>
      <c r="J135" s="20">
        <f>IF(OR(D135="",D134=""),"",D135/D134-1)</f>
        <v/>
      </c>
      <c r="K135" s="20">
        <f>IF(OR(E135="",E134=""),"",E135/E134-1)</f>
        <v/>
      </c>
      <c r="L135" s="20">
        <f>IF(OR(F135="",F134=""),"",F135/F134-1)</f>
        <v/>
      </c>
      <c r="M135" s="20">
        <f>IF(F135="","",D135/F135)</f>
        <v/>
      </c>
      <c r="N135" s="20">
        <f>IF(F135="","",E135/F135)</f>
        <v/>
      </c>
      <c r="O135" s="21">
        <f>IF(SUMIFS('Monthly NSE Equity Options'!$K:$K,'Monthly NSE Equity Options'!$A:$A,$A135)=0,"",SUMIFS('Monthly NSE Equity Options'!$K:$K,'Monthly NSE Equity Options'!$A:$A,$A135))</f>
        <v/>
      </c>
      <c r="P135" s="8">
        <f>IF(SUMIFS('Monthly BSE Equity Options'!$K:$K,'Monthly BSE Equity Options'!$A:$A,$A135)=0,"",SUMIFS('Monthly BSE Equity Options'!$K:$K,'Monthly BSE Equity Options'!$A:$A,$A135))</f>
        <v/>
      </c>
      <c r="Q135" s="8">
        <f>IF(OR(O135="",P135=""),"",O135+P135)</f>
        <v/>
      </c>
      <c r="R135" s="23">
        <f>IF(OR(O135="",O123=""),"",O135/O123-1)</f>
        <v/>
      </c>
      <c r="S135" s="23">
        <f>IF(OR(P135="",P123=""),"",P135/P123-1)</f>
        <v/>
      </c>
      <c r="T135" s="23">
        <f>IF(OR(Q135="",Q123=""),"",Q135/Q123-1)</f>
        <v/>
      </c>
      <c r="U135" s="23">
        <f>IF(OR(O135="",O134=""),"",O135/O134-1)</f>
        <v/>
      </c>
      <c r="V135" s="23">
        <f>IF(OR(P135="",P134=""),"",P135/P134-1)</f>
        <v/>
      </c>
      <c r="W135" s="23">
        <f>IF(OR(Q135="",Q134=""),"",Q135/Q134-1)</f>
        <v/>
      </c>
      <c r="X135" s="23">
        <f>IF(Q135="","",O135/Q135)</f>
        <v/>
      </c>
      <c r="Y135" s="23">
        <f>IF(Q135="","",P135/Q135)</f>
        <v/>
      </c>
      <c r="Z135" s="24">
        <f>IF(SUMIFS('Monthly NSE Equity Options'!$L:$L,'Monthly NSE Equity Options'!$A:$A,$A135)=0,"",SUMIFS('Monthly NSE Equity Options'!$L:$L,'Monthly NSE Equity Options'!$A:$A,$A135))</f>
        <v/>
      </c>
      <c r="AA135" s="9">
        <f>IF(SUMIFS('Monthly BSE Equity Options'!$L:$L,'Monthly BSE Equity Options'!$A:$A,$A135)=0,"",SUMIFS('Monthly BSE Equity Options'!$L:$L,'Monthly BSE Equity Options'!$A:$A,$A135))</f>
        <v/>
      </c>
      <c r="AB135" s="9">
        <f>IF(OR(Z135="",AA135=""),"",Z135+AA135)</f>
        <v/>
      </c>
      <c r="AC135" s="26">
        <f>IF(OR(Z135="",Z123=""),"",Z135/Z123-1)</f>
        <v/>
      </c>
      <c r="AD135" s="26">
        <f>IF(OR(AA135="",AA123=""),"",AA135/AA123-1)</f>
        <v/>
      </c>
      <c r="AE135" s="26">
        <f>IF(OR(AB135="",AB123=""),"",AB135/AB123-1)</f>
        <v/>
      </c>
      <c r="AF135" s="26">
        <f>IF(OR(Z135="",Z134=""),"",Z135/Z134-1)</f>
        <v/>
      </c>
      <c r="AG135" s="26">
        <f>IF(OR(AA135="",AA134=""),"",AA135/AA134-1)</f>
        <v/>
      </c>
      <c r="AH135" s="26">
        <f>IF(OR(AB135="",AB134=""),"",AB135/AB134-1)</f>
        <v/>
      </c>
      <c r="AI135" s="26">
        <f>IF(AB135="","",Z135/AB135)</f>
        <v/>
      </c>
      <c r="AJ135" s="26">
        <f>IF(AB135="","",AA135/AB135)</f>
        <v/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18">
        <f>IF(SUMIFS('Monthly NSE Equity Options'!$J:$J,'Monthly NSE Equity Options'!$A:$A,$A136)=0,"",SUMIFS('Monthly NSE Equity Options'!$J:$J,'Monthly NSE Equity Options'!$A:$A,$A136))</f>
        <v/>
      </c>
      <c r="E136" s="7">
        <f>IF(SUMIFS('Monthly BSE Equity Options'!$J:$J,'Monthly BSE Equity Options'!$A:$A,$A136)=0,"",SUMIFS('Monthly BSE Equity Options'!$J:$J,'Monthly BSE Equity Options'!$A:$A,$A136))</f>
        <v/>
      </c>
      <c r="F136" s="7">
        <f>IF(OR(D136="",E136=""),"",D136+E136)</f>
        <v/>
      </c>
      <c r="G136" s="20">
        <f>IF(OR(D136="",D124=""),"",D136/D124-1)</f>
        <v/>
      </c>
      <c r="H136" s="20">
        <f>IF(OR(E136="",E124=""),"",E136/E124-1)</f>
        <v/>
      </c>
      <c r="I136" s="20">
        <f>IF(OR(F136="",F124=""),"",F136/F124-1)</f>
        <v/>
      </c>
      <c r="J136" s="20">
        <f>IF(OR(D136="",D135=""),"",D136/D135-1)</f>
        <v/>
      </c>
      <c r="K136" s="20">
        <f>IF(OR(E136="",E135=""),"",E136/E135-1)</f>
        <v/>
      </c>
      <c r="L136" s="20">
        <f>IF(OR(F136="",F135=""),"",F136/F135-1)</f>
        <v/>
      </c>
      <c r="M136" s="20">
        <f>IF(F136="","",D136/F136)</f>
        <v/>
      </c>
      <c r="N136" s="20">
        <f>IF(F136="","",E136/F136)</f>
        <v/>
      </c>
      <c r="O136" s="21">
        <f>IF(SUMIFS('Monthly NSE Equity Options'!$K:$K,'Monthly NSE Equity Options'!$A:$A,$A136)=0,"",SUMIFS('Monthly NSE Equity Options'!$K:$K,'Monthly NSE Equity Options'!$A:$A,$A136))</f>
        <v/>
      </c>
      <c r="P136" s="8">
        <f>IF(SUMIFS('Monthly BSE Equity Options'!$K:$K,'Monthly BSE Equity Options'!$A:$A,$A136)=0,"",SUMIFS('Monthly BSE Equity Options'!$K:$K,'Monthly BSE Equity Options'!$A:$A,$A136))</f>
        <v/>
      </c>
      <c r="Q136" s="8">
        <f>IF(OR(O136="",P136=""),"",O136+P136)</f>
        <v/>
      </c>
      <c r="R136" s="23">
        <f>IF(OR(O136="",O124=""),"",O136/O124-1)</f>
        <v/>
      </c>
      <c r="S136" s="23">
        <f>IF(OR(P136="",P124=""),"",P136/P124-1)</f>
        <v/>
      </c>
      <c r="T136" s="23">
        <f>IF(OR(Q136="",Q124=""),"",Q136/Q124-1)</f>
        <v/>
      </c>
      <c r="U136" s="23">
        <f>IF(OR(O136="",O135=""),"",O136/O135-1)</f>
        <v/>
      </c>
      <c r="V136" s="23">
        <f>IF(OR(P136="",P135=""),"",P136/P135-1)</f>
        <v/>
      </c>
      <c r="W136" s="23">
        <f>IF(OR(Q136="",Q135=""),"",Q136/Q135-1)</f>
        <v/>
      </c>
      <c r="X136" s="23">
        <f>IF(Q136="","",O136/Q136)</f>
        <v/>
      </c>
      <c r="Y136" s="23">
        <f>IF(Q136="","",P136/Q136)</f>
        <v/>
      </c>
      <c r="Z136" s="24">
        <f>IF(SUMIFS('Monthly NSE Equity Options'!$L:$L,'Monthly NSE Equity Options'!$A:$A,$A136)=0,"",SUMIFS('Monthly NSE Equity Options'!$L:$L,'Monthly NSE Equity Options'!$A:$A,$A136))</f>
        <v/>
      </c>
      <c r="AA136" s="9">
        <f>IF(SUMIFS('Monthly BSE Equity Options'!$L:$L,'Monthly BSE Equity Options'!$A:$A,$A136)=0,"",SUMIFS('Monthly BSE Equity Options'!$L:$L,'Monthly BSE Equity Options'!$A:$A,$A136))</f>
        <v/>
      </c>
      <c r="AB136" s="9">
        <f>IF(OR(Z136="",AA136=""),"",Z136+AA136)</f>
        <v/>
      </c>
      <c r="AC136" s="26">
        <f>IF(OR(Z136="",Z124=""),"",Z136/Z124-1)</f>
        <v/>
      </c>
      <c r="AD136" s="26">
        <f>IF(OR(AA136="",AA124=""),"",AA136/AA124-1)</f>
        <v/>
      </c>
      <c r="AE136" s="26">
        <f>IF(OR(AB136="",AB124=""),"",AB136/AB124-1)</f>
        <v/>
      </c>
      <c r="AF136" s="26">
        <f>IF(OR(Z136="",Z135=""),"",Z136/Z135-1)</f>
        <v/>
      </c>
      <c r="AG136" s="26">
        <f>IF(OR(AA136="",AA135=""),"",AA136/AA135-1)</f>
        <v/>
      </c>
      <c r="AH136" s="26">
        <f>IF(OR(AB136="",AB135=""),"",AB136/AB135-1)</f>
        <v/>
      </c>
      <c r="AI136" s="26">
        <f>IF(AB136="","",Z136/AB136)</f>
        <v/>
      </c>
      <c r="AJ136" s="26">
        <f>IF(AB136="","",AA136/AB136)</f>
        <v/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18">
        <f>IF(SUMIFS('Monthly NSE Equity Options'!$J:$J,'Monthly NSE Equity Options'!$A:$A,$A137)=0,"",SUMIFS('Monthly NSE Equity Options'!$J:$J,'Monthly NSE Equity Options'!$A:$A,$A137))</f>
        <v/>
      </c>
      <c r="E137" s="7">
        <f>IF(SUMIFS('Monthly BSE Equity Options'!$J:$J,'Monthly BSE Equity Options'!$A:$A,$A137)=0,"",SUMIFS('Monthly BSE Equity Options'!$J:$J,'Monthly BSE Equity Options'!$A:$A,$A137))</f>
        <v/>
      </c>
      <c r="F137" s="7">
        <f>IF(OR(D137="",E137=""),"",D137+E137)</f>
        <v/>
      </c>
      <c r="G137" s="20">
        <f>IF(OR(D137="",D125=""),"",D137/D125-1)</f>
        <v/>
      </c>
      <c r="H137" s="20">
        <f>IF(OR(E137="",E125=""),"",E137/E125-1)</f>
        <v/>
      </c>
      <c r="I137" s="20">
        <f>IF(OR(F137="",F125=""),"",F137/F125-1)</f>
        <v/>
      </c>
      <c r="J137" s="20">
        <f>IF(OR(D137="",D136=""),"",D137/D136-1)</f>
        <v/>
      </c>
      <c r="K137" s="20">
        <f>IF(OR(E137="",E136=""),"",E137/E136-1)</f>
        <v/>
      </c>
      <c r="L137" s="20">
        <f>IF(OR(F137="",F136=""),"",F137/F136-1)</f>
        <v/>
      </c>
      <c r="M137" s="20">
        <f>IF(F137="","",D137/F137)</f>
        <v/>
      </c>
      <c r="N137" s="20">
        <f>IF(F137="","",E137/F137)</f>
        <v/>
      </c>
      <c r="O137" s="21">
        <f>IF(SUMIFS('Monthly NSE Equity Options'!$K:$K,'Monthly NSE Equity Options'!$A:$A,$A137)=0,"",SUMIFS('Monthly NSE Equity Options'!$K:$K,'Monthly NSE Equity Options'!$A:$A,$A137))</f>
        <v/>
      </c>
      <c r="P137" s="8">
        <f>IF(SUMIFS('Monthly BSE Equity Options'!$K:$K,'Monthly BSE Equity Options'!$A:$A,$A137)=0,"",SUMIFS('Monthly BSE Equity Options'!$K:$K,'Monthly BSE Equity Options'!$A:$A,$A137))</f>
        <v/>
      </c>
      <c r="Q137" s="8">
        <f>IF(OR(O137="",P137=""),"",O137+P137)</f>
        <v/>
      </c>
      <c r="R137" s="23">
        <f>IF(OR(O137="",O125=""),"",O137/O125-1)</f>
        <v/>
      </c>
      <c r="S137" s="23">
        <f>IF(OR(P137="",P125=""),"",P137/P125-1)</f>
        <v/>
      </c>
      <c r="T137" s="23">
        <f>IF(OR(Q137="",Q125=""),"",Q137/Q125-1)</f>
        <v/>
      </c>
      <c r="U137" s="23">
        <f>IF(OR(O137="",O136=""),"",O137/O136-1)</f>
        <v/>
      </c>
      <c r="V137" s="23">
        <f>IF(OR(P137="",P136=""),"",P137/P136-1)</f>
        <v/>
      </c>
      <c r="W137" s="23">
        <f>IF(OR(Q137="",Q136=""),"",Q137/Q136-1)</f>
        <v/>
      </c>
      <c r="X137" s="23">
        <f>IF(Q137="","",O137/Q137)</f>
        <v/>
      </c>
      <c r="Y137" s="23">
        <f>IF(Q137="","",P137/Q137)</f>
        <v/>
      </c>
      <c r="Z137" s="24">
        <f>IF(SUMIFS('Monthly NSE Equity Options'!$L:$L,'Monthly NSE Equity Options'!$A:$A,$A137)=0,"",SUMIFS('Monthly NSE Equity Options'!$L:$L,'Monthly NSE Equity Options'!$A:$A,$A137))</f>
        <v/>
      </c>
      <c r="AA137" s="9">
        <f>IF(SUMIFS('Monthly BSE Equity Options'!$L:$L,'Monthly BSE Equity Options'!$A:$A,$A137)=0,"",SUMIFS('Monthly BSE Equity Options'!$L:$L,'Monthly BSE Equity Options'!$A:$A,$A137))</f>
        <v/>
      </c>
      <c r="AB137" s="9">
        <f>IF(OR(Z137="",AA137=""),"",Z137+AA137)</f>
        <v/>
      </c>
      <c r="AC137" s="26">
        <f>IF(OR(Z137="",Z125=""),"",Z137/Z125-1)</f>
        <v/>
      </c>
      <c r="AD137" s="26">
        <f>IF(OR(AA137="",AA125=""),"",AA137/AA125-1)</f>
        <v/>
      </c>
      <c r="AE137" s="26">
        <f>IF(OR(AB137="",AB125=""),"",AB137/AB125-1)</f>
        <v/>
      </c>
      <c r="AF137" s="26">
        <f>IF(OR(Z137="",Z136=""),"",Z137/Z136-1)</f>
        <v/>
      </c>
      <c r="AG137" s="26">
        <f>IF(OR(AA137="",AA136=""),"",AA137/AA136-1)</f>
        <v/>
      </c>
      <c r="AH137" s="26">
        <f>IF(OR(AB137="",AB136=""),"",AB137/AB136-1)</f>
        <v/>
      </c>
      <c r="AI137" s="26">
        <f>IF(AB137="","",Z137/AB137)</f>
        <v/>
      </c>
      <c r="AJ137" s="26">
        <f>IF(AB137="","",AA137/AB137)</f>
        <v/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18">
        <f>IF(SUMIFS('Monthly NSE Equity Options'!$J:$J,'Monthly NSE Equity Options'!$A:$A,$A138)=0,"",SUMIFS('Monthly NSE Equity Options'!$J:$J,'Monthly NSE Equity Options'!$A:$A,$A138))</f>
        <v/>
      </c>
      <c r="E138" s="7">
        <f>IF(SUMIFS('Monthly BSE Equity Options'!$J:$J,'Monthly BSE Equity Options'!$A:$A,$A138)=0,"",SUMIFS('Monthly BSE Equity Options'!$J:$J,'Monthly BSE Equity Options'!$A:$A,$A138))</f>
        <v/>
      </c>
      <c r="F138" s="7">
        <f>IF(OR(D138="",E138=""),"",D138+E138)</f>
        <v/>
      </c>
      <c r="G138" s="20">
        <f>IF(OR(D138="",D126=""),"",D138/D126-1)</f>
        <v/>
      </c>
      <c r="H138" s="20">
        <f>IF(OR(E138="",E126=""),"",E138/E126-1)</f>
        <v/>
      </c>
      <c r="I138" s="20">
        <f>IF(OR(F138="",F126=""),"",F138/F126-1)</f>
        <v/>
      </c>
      <c r="J138" s="20">
        <f>IF(OR(D138="",D137=""),"",D138/D137-1)</f>
        <v/>
      </c>
      <c r="K138" s="20">
        <f>IF(OR(E138="",E137=""),"",E138/E137-1)</f>
        <v/>
      </c>
      <c r="L138" s="20">
        <f>IF(OR(F138="",F137=""),"",F138/F137-1)</f>
        <v/>
      </c>
      <c r="M138" s="20">
        <f>IF(F138="","",D138/F138)</f>
        <v/>
      </c>
      <c r="N138" s="20">
        <f>IF(F138="","",E138/F138)</f>
        <v/>
      </c>
      <c r="O138" s="21">
        <f>IF(SUMIFS('Monthly NSE Equity Options'!$K:$K,'Monthly NSE Equity Options'!$A:$A,$A138)=0,"",SUMIFS('Monthly NSE Equity Options'!$K:$K,'Monthly NSE Equity Options'!$A:$A,$A138))</f>
        <v/>
      </c>
      <c r="P138" s="8">
        <f>IF(SUMIFS('Monthly BSE Equity Options'!$K:$K,'Monthly BSE Equity Options'!$A:$A,$A138)=0,"",SUMIFS('Monthly BSE Equity Options'!$K:$K,'Monthly BSE Equity Options'!$A:$A,$A138))</f>
        <v/>
      </c>
      <c r="Q138" s="8">
        <f>IF(OR(O138="",P138=""),"",O138+P138)</f>
        <v/>
      </c>
      <c r="R138" s="23">
        <f>IF(OR(O138="",O126=""),"",O138/O126-1)</f>
        <v/>
      </c>
      <c r="S138" s="23">
        <f>IF(OR(P138="",P126=""),"",P138/P126-1)</f>
        <v/>
      </c>
      <c r="T138" s="23">
        <f>IF(OR(Q138="",Q126=""),"",Q138/Q126-1)</f>
        <v/>
      </c>
      <c r="U138" s="23">
        <f>IF(OR(O138="",O137=""),"",O138/O137-1)</f>
        <v/>
      </c>
      <c r="V138" s="23">
        <f>IF(OR(P138="",P137=""),"",P138/P137-1)</f>
        <v/>
      </c>
      <c r="W138" s="23">
        <f>IF(OR(Q138="",Q137=""),"",Q138/Q137-1)</f>
        <v/>
      </c>
      <c r="X138" s="23">
        <f>IF(Q138="","",O138/Q138)</f>
        <v/>
      </c>
      <c r="Y138" s="23">
        <f>IF(Q138="","",P138/Q138)</f>
        <v/>
      </c>
      <c r="Z138" s="24">
        <f>IF(SUMIFS('Monthly NSE Equity Options'!$L:$L,'Monthly NSE Equity Options'!$A:$A,$A138)=0,"",SUMIFS('Monthly NSE Equity Options'!$L:$L,'Monthly NSE Equity Options'!$A:$A,$A138))</f>
        <v/>
      </c>
      <c r="AA138" s="9">
        <f>IF(SUMIFS('Monthly BSE Equity Options'!$L:$L,'Monthly BSE Equity Options'!$A:$A,$A138)=0,"",SUMIFS('Monthly BSE Equity Options'!$L:$L,'Monthly BSE Equity Options'!$A:$A,$A138))</f>
        <v/>
      </c>
      <c r="AB138" s="9">
        <f>IF(OR(Z138="",AA138=""),"",Z138+AA138)</f>
        <v/>
      </c>
      <c r="AC138" s="26">
        <f>IF(OR(Z138="",Z126=""),"",Z138/Z126-1)</f>
        <v/>
      </c>
      <c r="AD138" s="26">
        <f>IF(OR(AA138="",AA126=""),"",AA138/AA126-1)</f>
        <v/>
      </c>
      <c r="AE138" s="26">
        <f>IF(OR(AB138="",AB126=""),"",AB138/AB126-1)</f>
        <v/>
      </c>
      <c r="AF138" s="26">
        <f>IF(OR(Z138="",Z137=""),"",Z138/Z137-1)</f>
        <v/>
      </c>
      <c r="AG138" s="26">
        <f>IF(OR(AA138="",AA137=""),"",AA138/AA137-1)</f>
        <v/>
      </c>
      <c r="AH138" s="26">
        <f>IF(OR(AB138="",AB137=""),"",AB138/AB137-1)</f>
        <v/>
      </c>
      <c r="AI138" s="26">
        <f>IF(AB138="","",Z138/AB138)</f>
        <v/>
      </c>
      <c r="AJ138" s="26">
        <f>IF(AB138="","",AA138/AB138)</f>
        <v/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18">
        <f>IF(SUMIFS('Monthly NSE Equity Options'!$J:$J,'Monthly NSE Equity Options'!$A:$A,$A139)=0,"",SUMIFS('Monthly NSE Equity Options'!$J:$J,'Monthly NSE Equity Options'!$A:$A,$A139))</f>
        <v/>
      </c>
      <c r="E139" s="7">
        <f>IF(SUMIFS('Monthly BSE Equity Options'!$J:$J,'Monthly BSE Equity Options'!$A:$A,$A139)=0,"",SUMIFS('Monthly BSE Equity Options'!$J:$J,'Monthly BSE Equity Options'!$A:$A,$A139))</f>
        <v/>
      </c>
      <c r="F139" s="7">
        <f>IF(OR(D139="",E139=""),"",D139+E139)</f>
        <v/>
      </c>
      <c r="G139" s="20">
        <f>IF(OR(D139="",D127=""),"",D139/D127-1)</f>
        <v/>
      </c>
      <c r="H139" s="20">
        <f>IF(OR(E139="",E127=""),"",E139/E127-1)</f>
        <v/>
      </c>
      <c r="I139" s="20">
        <f>IF(OR(F139="",F127=""),"",F139/F127-1)</f>
        <v/>
      </c>
      <c r="J139" s="20">
        <f>IF(OR(D139="",D138=""),"",D139/D138-1)</f>
        <v/>
      </c>
      <c r="K139" s="20">
        <f>IF(OR(E139="",E138=""),"",E139/E138-1)</f>
        <v/>
      </c>
      <c r="L139" s="20">
        <f>IF(OR(F139="",F138=""),"",F139/F138-1)</f>
        <v/>
      </c>
      <c r="M139" s="20">
        <f>IF(F139="","",D139/F139)</f>
        <v/>
      </c>
      <c r="N139" s="20">
        <f>IF(F139="","",E139/F139)</f>
        <v/>
      </c>
      <c r="O139" s="21">
        <f>IF(SUMIFS('Monthly NSE Equity Options'!$K:$K,'Monthly NSE Equity Options'!$A:$A,$A139)=0,"",SUMIFS('Monthly NSE Equity Options'!$K:$K,'Monthly NSE Equity Options'!$A:$A,$A139))</f>
        <v/>
      </c>
      <c r="P139" s="8">
        <f>IF(SUMIFS('Monthly BSE Equity Options'!$K:$K,'Monthly BSE Equity Options'!$A:$A,$A139)=0,"",SUMIFS('Monthly BSE Equity Options'!$K:$K,'Monthly BSE Equity Options'!$A:$A,$A139))</f>
        <v/>
      </c>
      <c r="Q139" s="8">
        <f>IF(OR(O139="",P139=""),"",O139+P139)</f>
        <v/>
      </c>
      <c r="R139" s="23">
        <f>IF(OR(O139="",O127=""),"",O139/O127-1)</f>
        <v/>
      </c>
      <c r="S139" s="23">
        <f>IF(OR(P139="",P127=""),"",P139/P127-1)</f>
        <v/>
      </c>
      <c r="T139" s="23">
        <f>IF(OR(Q139="",Q127=""),"",Q139/Q127-1)</f>
        <v/>
      </c>
      <c r="U139" s="23">
        <f>IF(OR(O139="",O138=""),"",O139/O138-1)</f>
        <v/>
      </c>
      <c r="V139" s="23">
        <f>IF(OR(P139="",P138=""),"",P139/P138-1)</f>
        <v/>
      </c>
      <c r="W139" s="23">
        <f>IF(OR(Q139="",Q138=""),"",Q139/Q138-1)</f>
        <v/>
      </c>
      <c r="X139" s="23">
        <f>IF(Q139="","",O139/Q139)</f>
        <v/>
      </c>
      <c r="Y139" s="23">
        <f>IF(Q139="","",P139/Q139)</f>
        <v/>
      </c>
      <c r="Z139" s="24">
        <f>IF(SUMIFS('Monthly NSE Equity Options'!$L:$L,'Monthly NSE Equity Options'!$A:$A,$A139)=0,"",SUMIFS('Monthly NSE Equity Options'!$L:$L,'Monthly NSE Equity Options'!$A:$A,$A139))</f>
        <v/>
      </c>
      <c r="AA139" s="9">
        <f>IF(SUMIFS('Monthly BSE Equity Options'!$L:$L,'Monthly BSE Equity Options'!$A:$A,$A139)=0,"",SUMIFS('Monthly BSE Equity Options'!$L:$L,'Monthly BSE Equity Options'!$A:$A,$A139))</f>
        <v/>
      </c>
      <c r="AB139" s="9">
        <f>IF(OR(Z139="",AA139=""),"",Z139+AA139)</f>
        <v/>
      </c>
      <c r="AC139" s="26">
        <f>IF(OR(Z139="",Z127=""),"",Z139/Z127-1)</f>
        <v/>
      </c>
      <c r="AD139" s="26">
        <f>IF(OR(AA139="",AA127=""),"",AA139/AA127-1)</f>
        <v/>
      </c>
      <c r="AE139" s="26">
        <f>IF(OR(AB139="",AB127=""),"",AB139/AB127-1)</f>
        <v/>
      </c>
      <c r="AF139" s="26">
        <f>IF(OR(Z139="",Z138=""),"",Z139/Z138-1)</f>
        <v/>
      </c>
      <c r="AG139" s="26">
        <f>IF(OR(AA139="",AA138=""),"",AA139/AA138-1)</f>
        <v/>
      </c>
      <c r="AH139" s="26">
        <f>IF(OR(AB139="",AB138=""),"",AB139/AB138-1)</f>
        <v/>
      </c>
      <c r="AI139" s="26">
        <f>IF(AB139="","",Z139/AB139)</f>
        <v/>
      </c>
      <c r="AJ139" s="26">
        <f>IF(AB139="","",AA139/AB139)</f>
        <v/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18">
        <f>IF(SUMIFS('Monthly NSE Equity Options'!$J:$J,'Monthly NSE Equity Options'!$A:$A,$A140)=0,"",SUMIFS('Monthly NSE Equity Options'!$J:$J,'Monthly NSE Equity Options'!$A:$A,$A140))</f>
        <v/>
      </c>
      <c r="E140" s="7">
        <f>IF(SUMIFS('Monthly BSE Equity Options'!$J:$J,'Monthly BSE Equity Options'!$A:$A,$A140)=0,"",SUMIFS('Monthly BSE Equity Options'!$J:$J,'Monthly BSE Equity Options'!$A:$A,$A140))</f>
        <v/>
      </c>
      <c r="F140" s="7">
        <f>IF(OR(D140="",E140=""),"",D140+E140)</f>
        <v/>
      </c>
      <c r="G140" s="20">
        <f>IF(OR(D140="",D128=""),"",D140/D128-1)</f>
        <v/>
      </c>
      <c r="H140" s="20">
        <f>IF(OR(E140="",E128=""),"",E140/E128-1)</f>
        <v/>
      </c>
      <c r="I140" s="20">
        <f>IF(OR(F140="",F128=""),"",F140/F128-1)</f>
        <v/>
      </c>
      <c r="J140" s="20">
        <f>IF(OR(D140="",D139=""),"",D140/D139-1)</f>
        <v/>
      </c>
      <c r="K140" s="20">
        <f>IF(OR(E140="",E139=""),"",E140/E139-1)</f>
        <v/>
      </c>
      <c r="L140" s="20">
        <f>IF(OR(F140="",F139=""),"",F140/F139-1)</f>
        <v/>
      </c>
      <c r="M140" s="20">
        <f>IF(F140="","",D140/F140)</f>
        <v/>
      </c>
      <c r="N140" s="20">
        <f>IF(F140="","",E140/F140)</f>
        <v/>
      </c>
      <c r="O140" s="21">
        <f>IF(SUMIFS('Monthly NSE Equity Options'!$K:$K,'Monthly NSE Equity Options'!$A:$A,$A140)=0,"",SUMIFS('Monthly NSE Equity Options'!$K:$K,'Monthly NSE Equity Options'!$A:$A,$A140))</f>
        <v/>
      </c>
      <c r="P140" s="8">
        <f>IF(SUMIFS('Monthly BSE Equity Options'!$K:$K,'Monthly BSE Equity Options'!$A:$A,$A140)=0,"",SUMIFS('Monthly BSE Equity Options'!$K:$K,'Monthly BSE Equity Options'!$A:$A,$A140))</f>
        <v/>
      </c>
      <c r="Q140" s="8">
        <f>IF(OR(O140="",P140=""),"",O140+P140)</f>
        <v/>
      </c>
      <c r="R140" s="23">
        <f>IF(OR(O140="",O128=""),"",O140/O128-1)</f>
        <v/>
      </c>
      <c r="S140" s="23">
        <f>IF(OR(P140="",P128=""),"",P140/P128-1)</f>
        <v/>
      </c>
      <c r="T140" s="23">
        <f>IF(OR(Q140="",Q128=""),"",Q140/Q128-1)</f>
        <v/>
      </c>
      <c r="U140" s="23">
        <f>IF(OR(O140="",O139=""),"",O140/O139-1)</f>
        <v/>
      </c>
      <c r="V140" s="23">
        <f>IF(OR(P140="",P139=""),"",P140/P139-1)</f>
        <v/>
      </c>
      <c r="W140" s="23">
        <f>IF(OR(Q140="",Q139=""),"",Q140/Q139-1)</f>
        <v/>
      </c>
      <c r="X140" s="23">
        <f>IF(Q140="","",O140/Q140)</f>
        <v/>
      </c>
      <c r="Y140" s="23">
        <f>IF(Q140="","",P140/Q140)</f>
        <v/>
      </c>
      <c r="Z140" s="24">
        <f>IF(SUMIFS('Monthly NSE Equity Options'!$L:$L,'Monthly NSE Equity Options'!$A:$A,$A140)=0,"",SUMIFS('Monthly NSE Equity Options'!$L:$L,'Monthly NSE Equity Options'!$A:$A,$A140))</f>
        <v/>
      </c>
      <c r="AA140" s="9">
        <f>IF(SUMIFS('Monthly BSE Equity Options'!$L:$L,'Monthly BSE Equity Options'!$A:$A,$A140)=0,"",SUMIFS('Monthly BSE Equity Options'!$L:$L,'Monthly BSE Equity Options'!$A:$A,$A140))</f>
        <v/>
      </c>
      <c r="AB140" s="9">
        <f>IF(OR(Z140="",AA140=""),"",Z140+AA140)</f>
        <v/>
      </c>
      <c r="AC140" s="26">
        <f>IF(OR(Z140="",Z128=""),"",Z140/Z128-1)</f>
        <v/>
      </c>
      <c r="AD140" s="26">
        <f>IF(OR(AA140="",AA128=""),"",AA140/AA128-1)</f>
        <v/>
      </c>
      <c r="AE140" s="26">
        <f>IF(OR(AB140="",AB128=""),"",AB140/AB128-1)</f>
        <v/>
      </c>
      <c r="AF140" s="26">
        <f>IF(OR(Z140="",Z139=""),"",Z140/Z139-1)</f>
        <v/>
      </c>
      <c r="AG140" s="26">
        <f>IF(OR(AA140="",AA139=""),"",AA140/AA139-1)</f>
        <v/>
      </c>
      <c r="AH140" s="26">
        <f>IF(OR(AB140="",AB139=""),"",AB140/AB139-1)</f>
        <v/>
      </c>
      <c r="AI140" s="26">
        <f>IF(AB140="","",Z140/AB140)</f>
        <v/>
      </c>
      <c r="AJ140" s="26">
        <f>IF(AB140="","",AA140/AB140)</f>
        <v/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18">
        <f>IF(SUMIFS('Monthly NSE Equity Options'!$J:$J,'Monthly NSE Equity Options'!$A:$A,$A141)=0,"",SUMIFS('Monthly NSE Equity Options'!$J:$J,'Monthly NSE Equity Options'!$A:$A,$A141))</f>
        <v/>
      </c>
      <c r="E141" s="7">
        <f>IF(SUMIFS('Monthly BSE Equity Options'!$J:$J,'Monthly BSE Equity Options'!$A:$A,$A141)=0,"",SUMIFS('Monthly BSE Equity Options'!$J:$J,'Monthly BSE Equity Options'!$A:$A,$A141))</f>
        <v/>
      </c>
      <c r="F141" s="7">
        <f>IF(OR(D141="",E141=""),"",D141+E141)</f>
        <v/>
      </c>
      <c r="G141" s="20">
        <f>IF(OR(D141="",D129=""),"",D141/D129-1)</f>
        <v/>
      </c>
      <c r="H141" s="20">
        <f>IF(OR(E141="",E129=""),"",E141/E129-1)</f>
        <v/>
      </c>
      <c r="I141" s="20">
        <f>IF(OR(F141="",F129=""),"",F141/F129-1)</f>
        <v/>
      </c>
      <c r="J141" s="20">
        <f>IF(OR(D141="",D140=""),"",D141/D140-1)</f>
        <v/>
      </c>
      <c r="K141" s="20">
        <f>IF(OR(E141="",E140=""),"",E141/E140-1)</f>
        <v/>
      </c>
      <c r="L141" s="20">
        <f>IF(OR(F141="",F140=""),"",F141/F140-1)</f>
        <v/>
      </c>
      <c r="M141" s="20">
        <f>IF(F141="","",D141/F141)</f>
        <v/>
      </c>
      <c r="N141" s="20">
        <f>IF(F141="","",E141/F141)</f>
        <v/>
      </c>
      <c r="O141" s="21">
        <f>IF(SUMIFS('Monthly NSE Equity Options'!$K:$K,'Monthly NSE Equity Options'!$A:$A,$A141)=0,"",SUMIFS('Monthly NSE Equity Options'!$K:$K,'Monthly NSE Equity Options'!$A:$A,$A141))</f>
        <v/>
      </c>
      <c r="P141" s="8">
        <f>IF(SUMIFS('Monthly BSE Equity Options'!$K:$K,'Monthly BSE Equity Options'!$A:$A,$A141)=0,"",SUMIFS('Monthly BSE Equity Options'!$K:$K,'Monthly BSE Equity Options'!$A:$A,$A141))</f>
        <v/>
      </c>
      <c r="Q141" s="8">
        <f>IF(OR(O141="",P141=""),"",O141+P141)</f>
        <v/>
      </c>
      <c r="R141" s="23">
        <f>IF(OR(O141="",O129=""),"",O141/O129-1)</f>
        <v/>
      </c>
      <c r="S141" s="23">
        <f>IF(OR(P141="",P129=""),"",P141/P129-1)</f>
        <v/>
      </c>
      <c r="T141" s="23">
        <f>IF(OR(Q141="",Q129=""),"",Q141/Q129-1)</f>
        <v/>
      </c>
      <c r="U141" s="23">
        <f>IF(OR(O141="",O140=""),"",O141/O140-1)</f>
        <v/>
      </c>
      <c r="V141" s="23">
        <f>IF(OR(P141="",P140=""),"",P141/P140-1)</f>
        <v/>
      </c>
      <c r="W141" s="23">
        <f>IF(OR(Q141="",Q140=""),"",Q141/Q140-1)</f>
        <v/>
      </c>
      <c r="X141" s="23">
        <f>IF(Q141="","",O141/Q141)</f>
        <v/>
      </c>
      <c r="Y141" s="23">
        <f>IF(Q141="","",P141/Q141)</f>
        <v/>
      </c>
      <c r="Z141" s="24">
        <f>IF(SUMIFS('Monthly NSE Equity Options'!$L:$L,'Monthly NSE Equity Options'!$A:$A,$A141)=0,"",SUMIFS('Monthly NSE Equity Options'!$L:$L,'Monthly NSE Equity Options'!$A:$A,$A141))</f>
        <v/>
      </c>
      <c r="AA141" s="9">
        <f>IF(SUMIFS('Monthly BSE Equity Options'!$L:$L,'Monthly BSE Equity Options'!$A:$A,$A141)=0,"",SUMIFS('Monthly BSE Equity Options'!$L:$L,'Monthly BSE Equity Options'!$A:$A,$A141))</f>
        <v/>
      </c>
      <c r="AB141" s="9">
        <f>IF(OR(Z141="",AA141=""),"",Z141+AA141)</f>
        <v/>
      </c>
      <c r="AC141" s="26">
        <f>IF(OR(Z141="",Z129=""),"",Z141/Z129-1)</f>
        <v/>
      </c>
      <c r="AD141" s="26">
        <f>IF(OR(AA141="",AA129=""),"",AA141/AA129-1)</f>
        <v/>
      </c>
      <c r="AE141" s="26">
        <f>IF(OR(AB141="",AB129=""),"",AB141/AB129-1)</f>
        <v/>
      </c>
      <c r="AF141" s="26">
        <f>IF(OR(Z141="",Z140=""),"",Z141/Z140-1)</f>
        <v/>
      </c>
      <c r="AG141" s="26">
        <f>IF(OR(AA141="",AA140=""),"",AA141/AA140-1)</f>
        <v/>
      </c>
      <c r="AH141" s="26">
        <f>IF(OR(AB141="",AB140=""),"",AB141/AB140-1)</f>
        <v/>
      </c>
      <c r="AI141" s="26">
        <f>IF(AB141="","",Z141/AB141)</f>
        <v/>
      </c>
      <c r="AJ141" s="26">
        <f>IF(AB141="","",AA141/AB141)</f>
        <v/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18">
        <f>IF(SUMIFS('Monthly NSE Equity Options'!$J:$J,'Monthly NSE Equity Options'!$A:$A,$A142)=0,"",SUMIFS('Monthly NSE Equity Options'!$J:$J,'Monthly NSE Equity Options'!$A:$A,$A142))</f>
        <v/>
      </c>
      <c r="E142" s="7">
        <f>IF(SUMIFS('Monthly BSE Equity Options'!$J:$J,'Monthly BSE Equity Options'!$A:$A,$A142)=0,"",SUMIFS('Monthly BSE Equity Options'!$J:$J,'Monthly BSE Equity Options'!$A:$A,$A142))</f>
        <v/>
      </c>
      <c r="F142" s="7">
        <f>IF(OR(D142="",E142=""),"",D142+E142)</f>
        <v/>
      </c>
      <c r="G142" s="20">
        <f>IF(OR(D142="",D130=""),"",D142/D130-1)</f>
        <v/>
      </c>
      <c r="H142" s="20">
        <f>IF(OR(E142="",E130=""),"",E142/E130-1)</f>
        <v/>
      </c>
      <c r="I142" s="20">
        <f>IF(OR(F142="",F130=""),"",F142/F130-1)</f>
        <v/>
      </c>
      <c r="J142" s="20">
        <f>IF(OR(D142="",D141=""),"",D142/D141-1)</f>
        <v/>
      </c>
      <c r="K142" s="20">
        <f>IF(OR(E142="",E141=""),"",E142/E141-1)</f>
        <v/>
      </c>
      <c r="L142" s="20">
        <f>IF(OR(F142="",F141=""),"",F142/F141-1)</f>
        <v/>
      </c>
      <c r="M142" s="20">
        <f>IF(F142="","",D142/F142)</f>
        <v/>
      </c>
      <c r="N142" s="20">
        <f>IF(F142="","",E142/F142)</f>
        <v/>
      </c>
      <c r="O142" s="21">
        <f>IF(SUMIFS('Monthly NSE Equity Options'!$K:$K,'Monthly NSE Equity Options'!$A:$A,$A142)=0,"",SUMIFS('Monthly NSE Equity Options'!$K:$K,'Monthly NSE Equity Options'!$A:$A,$A142))</f>
        <v/>
      </c>
      <c r="P142" s="8">
        <f>IF(SUMIFS('Monthly BSE Equity Options'!$K:$K,'Monthly BSE Equity Options'!$A:$A,$A142)=0,"",SUMIFS('Monthly BSE Equity Options'!$K:$K,'Monthly BSE Equity Options'!$A:$A,$A142))</f>
        <v/>
      </c>
      <c r="Q142" s="8">
        <f>IF(OR(O142="",P142=""),"",O142+P142)</f>
        <v/>
      </c>
      <c r="R142" s="23">
        <f>IF(OR(O142="",O130=""),"",O142/O130-1)</f>
        <v/>
      </c>
      <c r="S142" s="23">
        <f>IF(OR(P142="",P130=""),"",P142/P130-1)</f>
        <v/>
      </c>
      <c r="T142" s="23">
        <f>IF(OR(Q142="",Q130=""),"",Q142/Q130-1)</f>
        <v/>
      </c>
      <c r="U142" s="23">
        <f>IF(OR(O142="",O141=""),"",O142/O141-1)</f>
        <v/>
      </c>
      <c r="V142" s="23">
        <f>IF(OR(P142="",P141=""),"",P142/P141-1)</f>
        <v/>
      </c>
      <c r="W142" s="23">
        <f>IF(OR(Q142="",Q141=""),"",Q142/Q141-1)</f>
        <v/>
      </c>
      <c r="X142" s="23">
        <f>IF(Q142="","",O142/Q142)</f>
        <v/>
      </c>
      <c r="Y142" s="23">
        <f>IF(Q142="","",P142/Q142)</f>
        <v/>
      </c>
      <c r="Z142" s="24">
        <f>IF(SUMIFS('Monthly NSE Equity Options'!$L:$L,'Monthly NSE Equity Options'!$A:$A,$A142)=0,"",SUMIFS('Monthly NSE Equity Options'!$L:$L,'Monthly NSE Equity Options'!$A:$A,$A142))</f>
        <v/>
      </c>
      <c r="AA142" s="9">
        <f>IF(SUMIFS('Monthly BSE Equity Options'!$L:$L,'Monthly BSE Equity Options'!$A:$A,$A142)=0,"",SUMIFS('Monthly BSE Equity Options'!$L:$L,'Monthly BSE Equity Options'!$A:$A,$A142))</f>
        <v/>
      </c>
      <c r="AB142" s="9">
        <f>IF(OR(Z142="",AA142=""),"",Z142+AA142)</f>
        <v/>
      </c>
      <c r="AC142" s="26">
        <f>IF(OR(Z142="",Z130=""),"",Z142/Z130-1)</f>
        <v/>
      </c>
      <c r="AD142" s="26">
        <f>IF(OR(AA142="",AA130=""),"",AA142/AA130-1)</f>
        <v/>
      </c>
      <c r="AE142" s="26">
        <f>IF(OR(AB142="",AB130=""),"",AB142/AB130-1)</f>
        <v/>
      </c>
      <c r="AF142" s="26">
        <f>IF(OR(Z142="",Z141=""),"",Z142/Z141-1)</f>
        <v/>
      </c>
      <c r="AG142" s="26">
        <f>IF(OR(AA142="",AA141=""),"",AA142/AA141-1)</f>
        <v/>
      </c>
      <c r="AH142" s="26">
        <f>IF(OR(AB142="",AB141=""),"",AB142/AB141-1)</f>
        <v/>
      </c>
      <c r="AI142" s="26">
        <f>IF(AB142="","",Z142/AB142)</f>
        <v/>
      </c>
      <c r="AJ142" s="26">
        <f>IF(AB142="","",AA142/AB142)</f>
        <v/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18">
        <f>IF(SUMIFS('Monthly NSE Equity Options'!$J:$J,'Monthly NSE Equity Options'!$A:$A,$A143)=0,"",SUMIFS('Monthly NSE Equity Options'!$J:$J,'Monthly NSE Equity Options'!$A:$A,$A143))</f>
        <v/>
      </c>
      <c r="E143" s="7">
        <f>IF(SUMIFS('Monthly BSE Equity Options'!$J:$J,'Monthly BSE Equity Options'!$A:$A,$A143)=0,"",SUMIFS('Monthly BSE Equity Options'!$J:$J,'Monthly BSE Equity Options'!$A:$A,$A143))</f>
        <v/>
      </c>
      <c r="F143" s="7">
        <f>IF(OR(D143="",E143=""),"",D143+E143)</f>
        <v/>
      </c>
      <c r="G143" s="20">
        <f>IF(OR(D143="",D131=""),"",D143/D131-1)</f>
        <v/>
      </c>
      <c r="H143" s="20">
        <f>IF(OR(E143="",E131=""),"",E143/E131-1)</f>
        <v/>
      </c>
      <c r="I143" s="20">
        <f>IF(OR(F143="",F131=""),"",F143/F131-1)</f>
        <v/>
      </c>
      <c r="J143" s="20">
        <f>IF(OR(D143="",D142=""),"",D143/D142-1)</f>
        <v/>
      </c>
      <c r="K143" s="20">
        <f>IF(OR(E143="",E142=""),"",E143/E142-1)</f>
        <v/>
      </c>
      <c r="L143" s="20">
        <f>IF(OR(F143="",F142=""),"",F143/F142-1)</f>
        <v/>
      </c>
      <c r="M143" s="20">
        <f>IF(F143="","",D143/F143)</f>
        <v/>
      </c>
      <c r="N143" s="20">
        <f>IF(F143="","",E143/F143)</f>
        <v/>
      </c>
      <c r="O143" s="21">
        <f>IF(SUMIFS('Monthly NSE Equity Options'!$K:$K,'Monthly NSE Equity Options'!$A:$A,$A143)=0,"",SUMIFS('Monthly NSE Equity Options'!$K:$K,'Monthly NSE Equity Options'!$A:$A,$A143))</f>
        <v/>
      </c>
      <c r="P143" s="8">
        <f>IF(SUMIFS('Monthly BSE Equity Options'!$K:$K,'Monthly BSE Equity Options'!$A:$A,$A143)=0,"",SUMIFS('Monthly BSE Equity Options'!$K:$K,'Monthly BSE Equity Options'!$A:$A,$A143))</f>
        <v/>
      </c>
      <c r="Q143" s="8">
        <f>IF(OR(O143="",P143=""),"",O143+P143)</f>
        <v/>
      </c>
      <c r="R143" s="23">
        <f>IF(OR(O143="",O131=""),"",O143/O131-1)</f>
        <v/>
      </c>
      <c r="S143" s="23">
        <f>IF(OR(P143="",P131=""),"",P143/P131-1)</f>
        <v/>
      </c>
      <c r="T143" s="23">
        <f>IF(OR(Q143="",Q131=""),"",Q143/Q131-1)</f>
        <v/>
      </c>
      <c r="U143" s="23">
        <f>IF(OR(O143="",O142=""),"",O143/O142-1)</f>
        <v/>
      </c>
      <c r="V143" s="23">
        <f>IF(OR(P143="",P142=""),"",P143/P142-1)</f>
        <v/>
      </c>
      <c r="W143" s="23">
        <f>IF(OR(Q143="",Q142=""),"",Q143/Q142-1)</f>
        <v/>
      </c>
      <c r="X143" s="23">
        <f>IF(Q143="","",O143/Q143)</f>
        <v/>
      </c>
      <c r="Y143" s="23">
        <f>IF(Q143="","",P143/Q143)</f>
        <v/>
      </c>
      <c r="Z143" s="24">
        <f>IF(SUMIFS('Monthly NSE Equity Options'!$L:$L,'Monthly NSE Equity Options'!$A:$A,$A143)=0,"",SUMIFS('Monthly NSE Equity Options'!$L:$L,'Monthly NSE Equity Options'!$A:$A,$A143))</f>
        <v/>
      </c>
      <c r="AA143" s="9">
        <f>IF(SUMIFS('Monthly BSE Equity Options'!$L:$L,'Monthly BSE Equity Options'!$A:$A,$A143)=0,"",SUMIFS('Monthly BSE Equity Options'!$L:$L,'Monthly BSE Equity Options'!$A:$A,$A143))</f>
        <v/>
      </c>
      <c r="AB143" s="9">
        <f>IF(OR(Z143="",AA143=""),"",Z143+AA143)</f>
        <v/>
      </c>
      <c r="AC143" s="26">
        <f>IF(OR(Z143="",Z131=""),"",Z143/Z131-1)</f>
        <v/>
      </c>
      <c r="AD143" s="26">
        <f>IF(OR(AA143="",AA131=""),"",AA143/AA131-1)</f>
        <v/>
      </c>
      <c r="AE143" s="26">
        <f>IF(OR(AB143="",AB131=""),"",AB143/AB131-1)</f>
        <v/>
      </c>
      <c r="AF143" s="26">
        <f>IF(OR(Z143="",Z142=""),"",Z143/Z142-1)</f>
        <v/>
      </c>
      <c r="AG143" s="26">
        <f>IF(OR(AA143="",AA142=""),"",AA143/AA142-1)</f>
        <v/>
      </c>
      <c r="AH143" s="26">
        <f>IF(OR(AB143="",AB142=""),"",AB143/AB142-1)</f>
        <v/>
      </c>
      <c r="AI143" s="26">
        <f>IF(AB143="","",Z143/AB143)</f>
        <v/>
      </c>
      <c r="AJ143" s="26">
        <f>IF(AB143="","",AA143/AB143)</f>
        <v/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18">
        <f>IF(SUMIFS('Monthly NSE Equity Options'!$J:$J,'Monthly NSE Equity Options'!$A:$A,$A144)=0,"",SUMIFS('Monthly NSE Equity Options'!$J:$J,'Monthly NSE Equity Options'!$A:$A,$A144))</f>
        <v/>
      </c>
      <c r="E144" s="7">
        <f>IF(SUMIFS('Monthly BSE Equity Options'!$J:$J,'Monthly BSE Equity Options'!$A:$A,$A144)=0,"",SUMIFS('Monthly BSE Equity Options'!$J:$J,'Monthly BSE Equity Options'!$A:$A,$A144))</f>
        <v/>
      </c>
      <c r="F144" s="7">
        <f>IF(OR(D144="",E144=""),"",D144+E144)</f>
        <v/>
      </c>
      <c r="G144" s="20">
        <f>IF(OR(D144="",D132=""),"",D144/D132-1)</f>
        <v/>
      </c>
      <c r="H144" s="20">
        <f>IF(OR(E144="",E132=""),"",E144/E132-1)</f>
        <v/>
      </c>
      <c r="I144" s="20">
        <f>IF(OR(F144="",F132=""),"",F144/F132-1)</f>
        <v/>
      </c>
      <c r="J144" s="20">
        <f>IF(OR(D144="",D143=""),"",D144/D143-1)</f>
        <v/>
      </c>
      <c r="K144" s="20">
        <f>IF(OR(E144="",E143=""),"",E144/E143-1)</f>
        <v/>
      </c>
      <c r="L144" s="20">
        <f>IF(OR(F144="",F143=""),"",F144/F143-1)</f>
        <v/>
      </c>
      <c r="M144" s="20">
        <f>IF(F144="","",D144/F144)</f>
        <v/>
      </c>
      <c r="N144" s="20">
        <f>IF(F144="","",E144/F144)</f>
        <v/>
      </c>
      <c r="O144" s="21">
        <f>IF(SUMIFS('Monthly NSE Equity Options'!$K:$K,'Monthly NSE Equity Options'!$A:$A,$A144)=0,"",SUMIFS('Monthly NSE Equity Options'!$K:$K,'Monthly NSE Equity Options'!$A:$A,$A144))</f>
        <v/>
      </c>
      <c r="P144" s="8">
        <f>IF(SUMIFS('Monthly BSE Equity Options'!$K:$K,'Monthly BSE Equity Options'!$A:$A,$A144)=0,"",SUMIFS('Monthly BSE Equity Options'!$K:$K,'Monthly BSE Equity Options'!$A:$A,$A144))</f>
        <v/>
      </c>
      <c r="Q144" s="8">
        <f>IF(OR(O144="",P144=""),"",O144+P144)</f>
        <v/>
      </c>
      <c r="R144" s="23">
        <f>IF(OR(O144="",O132=""),"",O144/O132-1)</f>
        <v/>
      </c>
      <c r="S144" s="23">
        <f>IF(OR(P144="",P132=""),"",P144/P132-1)</f>
        <v/>
      </c>
      <c r="T144" s="23">
        <f>IF(OR(Q144="",Q132=""),"",Q144/Q132-1)</f>
        <v/>
      </c>
      <c r="U144" s="23">
        <f>IF(OR(O144="",O143=""),"",O144/O143-1)</f>
        <v/>
      </c>
      <c r="V144" s="23">
        <f>IF(OR(P144="",P143=""),"",P144/P143-1)</f>
        <v/>
      </c>
      <c r="W144" s="23">
        <f>IF(OR(Q144="",Q143=""),"",Q144/Q143-1)</f>
        <v/>
      </c>
      <c r="X144" s="23">
        <f>IF(Q144="","",O144/Q144)</f>
        <v/>
      </c>
      <c r="Y144" s="23">
        <f>IF(Q144="","",P144/Q144)</f>
        <v/>
      </c>
      <c r="Z144" s="24">
        <f>IF(SUMIFS('Monthly NSE Equity Options'!$L:$L,'Monthly NSE Equity Options'!$A:$A,$A144)=0,"",SUMIFS('Monthly NSE Equity Options'!$L:$L,'Monthly NSE Equity Options'!$A:$A,$A144))</f>
        <v/>
      </c>
      <c r="AA144" s="9">
        <f>IF(SUMIFS('Monthly BSE Equity Options'!$L:$L,'Monthly BSE Equity Options'!$A:$A,$A144)=0,"",SUMIFS('Monthly BSE Equity Options'!$L:$L,'Monthly BSE Equity Options'!$A:$A,$A144))</f>
        <v/>
      </c>
      <c r="AB144" s="9">
        <f>IF(OR(Z144="",AA144=""),"",Z144+AA144)</f>
        <v/>
      </c>
      <c r="AC144" s="26">
        <f>IF(OR(Z144="",Z132=""),"",Z144/Z132-1)</f>
        <v/>
      </c>
      <c r="AD144" s="26">
        <f>IF(OR(AA144="",AA132=""),"",AA144/AA132-1)</f>
        <v/>
      </c>
      <c r="AE144" s="26">
        <f>IF(OR(AB144="",AB132=""),"",AB144/AB132-1)</f>
        <v/>
      </c>
      <c r="AF144" s="26">
        <f>IF(OR(Z144="",Z143=""),"",Z144/Z143-1)</f>
        <v/>
      </c>
      <c r="AG144" s="26">
        <f>IF(OR(AA144="",AA143=""),"",AA144/AA143-1)</f>
        <v/>
      </c>
      <c r="AH144" s="26">
        <f>IF(OR(AB144="",AB143=""),"",AB144/AB143-1)</f>
        <v/>
      </c>
      <c r="AI144" s="26">
        <f>IF(AB144="","",Z144/AB144)</f>
        <v/>
      </c>
      <c r="AJ144" s="26">
        <f>IF(AB144="","",AA144/AB144)</f>
        <v/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18">
        <f>IF(SUMIFS('Monthly NSE Equity Options'!$J:$J,'Monthly NSE Equity Options'!$A:$A,$A145)=0,"",SUMIFS('Monthly NSE Equity Options'!$J:$J,'Monthly NSE Equity Options'!$A:$A,$A145))</f>
        <v/>
      </c>
      <c r="E145" s="7">
        <f>IF(SUMIFS('Monthly BSE Equity Options'!$J:$J,'Monthly BSE Equity Options'!$A:$A,$A145)=0,"",SUMIFS('Monthly BSE Equity Options'!$J:$J,'Monthly BSE Equity Options'!$A:$A,$A145))</f>
        <v/>
      </c>
      <c r="F145" s="7">
        <f>IF(OR(D145="",E145=""),"",D145+E145)</f>
        <v/>
      </c>
      <c r="G145" s="20">
        <f>IF(OR(D145="",D133=""),"",D145/D133-1)</f>
        <v/>
      </c>
      <c r="H145" s="20">
        <f>IF(OR(E145="",E133=""),"",E145/E133-1)</f>
        <v/>
      </c>
      <c r="I145" s="20">
        <f>IF(OR(F145="",F133=""),"",F145/F133-1)</f>
        <v/>
      </c>
      <c r="J145" s="20">
        <f>IF(OR(D145="",D144=""),"",D145/D144-1)</f>
        <v/>
      </c>
      <c r="K145" s="20">
        <f>IF(OR(E145="",E144=""),"",E145/E144-1)</f>
        <v/>
      </c>
      <c r="L145" s="20">
        <f>IF(OR(F145="",F144=""),"",F145/F144-1)</f>
        <v/>
      </c>
      <c r="M145" s="20">
        <f>IF(F145="","",D145/F145)</f>
        <v/>
      </c>
      <c r="N145" s="20">
        <f>IF(F145="","",E145/F145)</f>
        <v/>
      </c>
      <c r="O145" s="21">
        <f>IF(SUMIFS('Monthly NSE Equity Options'!$K:$K,'Monthly NSE Equity Options'!$A:$A,$A145)=0,"",SUMIFS('Monthly NSE Equity Options'!$K:$K,'Monthly NSE Equity Options'!$A:$A,$A145))</f>
        <v/>
      </c>
      <c r="P145" s="8">
        <f>IF(SUMIFS('Monthly BSE Equity Options'!$K:$K,'Monthly BSE Equity Options'!$A:$A,$A145)=0,"",SUMIFS('Monthly BSE Equity Options'!$K:$K,'Monthly BSE Equity Options'!$A:$A,$A145))</f>
        <v/>
      </c>
      <c r="Q145" s="8">
        <f>IF(OR(O145="",P145=""),"",O145+P145)</f>
        <v/>
      </c>
      <c r="R145" s="23">
        <f>IF(OR(O145="",O133=""),"",O145/O133-1)</f>
        <v/>
      </c>
      <c r="S145" s="23">
        <f>IF(OR(P145="",P133=""),"",P145/P133-1)</f>
        <v/>
      </c>
      <c r="T145" s="23">
        <f>IF(OR(Q145="",Q133=""),"",Q145/Q133-1)</f>
        <v/>
      </c>
      <c r="U145" s="23">
        <f>IF(OR(O145="",O144=""),"",O145/O144-1)</f>
        <v/>
      </c>
      <c r="V145" s="23">
        <f>IF(OR(P145="",P144=""),"",P145/P144-1)</f>
        <v/>
      </c>
      <c r="W145" s="23">
        <f>IF(OR(Q145="",Q144=""),"",Q145/Q144-1)</f>
        <v/>
      </c>
      <c r="X145" s="23">
        <f>IF(Q145="","",O145/Q145)</f>
        <v/>
      </c>
      <c r="Y145" s="23">
        <f>IF(Q145="","",P145/Q145)</f>
        <v/>
      </c>
      <c r="Z145" s="24">
        <f>IF(SUMIFS('Monthly NSE Equity Options'!$L:$L,'Monthly NSE Equity Options'!$A:$A,$A145)=0,"",SUMIFS('Monthly NSE Equity Options'!$L:$L,'Monthly NSE Equity Options'!$A:$A,$A145))</f>
        <v/>
      </c>
      <c r="AA145" s="9">
        <f>IF(SUMIFS('Monthly BSE Equity Options'!$L:$L,'Monthly BSE Equity Options'!$A:$A,$A145)=0,"",SUMIFS('Monthly BSE Equity Options'!$L:$L,'Monthly BSE Equity Options'!$A:$A,$A145))</f>
        <v/>
      </c>
      <c r="AB145" s="9">
        <f>IF(OR(Z145="",AA145=""),"",Z145+AA145)</f>
        <v/>
      </c>
      <c r="AC145" s="26">
        <f>IF(OR(Z145="",Z133=""),"",Z145/Z133-1)</f>
        <v/>
      </c>
      <c r="AD145" s="26">
        <f>IF(OR(AA145="",AA133=""),"",AA145/AA133-1)</f>
        <v/>
      </c>
      <c r="AE145" s="26">
        <f>IF(OR(AB145="",AB133=""),"",AB145/AB133-1)</f>
        <v/>
      </c>
      <c r="AF145" s="26">
        <f>IF(OR(Z145="",Z144=""),"",Z145/Z144-1)</f>
        <v/>
      </c>
      <c r="AG145" s="26">
        <f>IF(OR(AA145="",AA144=""),"",AA145/AA144-1)</f>
        <v/>
      </c>
      <c r="AH145" s="26">
        <f>IF(OR(AB145="",AB144=""),"",AB145/AB144-1)</f>
        <v/>
      </c>
      <c r="AI145" s="26">
        <f>IF(AB145="","",Z145/AB145)</f>
        <v/>
      </c>
      <c r="AJ145" s="26">
        <f>IF(AB145="","",AA145/AB145)</f>
        <v/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18">
        <f>IF(SUMIFS('Monthly NSE Equity Options'!$J:$J,'Monthly NSE Equity Options'!$A:$A,$A146)=0,"",SUMIFS('Monthly NSE Equity Options'!$J:$J,'Monthly NSE Equity Options'!$A:$A,$A146))</f>
        <v/>
      </c>
      <c r="E146" s="7">
        <f>IF(SUMIFS('Monthly BSE Equity Options'!$J:$J,'Monthly BSE Equity Options'!$A:$A,$A146)=0,"",SUMIFS('Monthly BSE Equity Options'!$J:$J,'Monthly BSE Equity Options'!$A:$A,$A146))</f>
        <v/>
      </c>
      <c r="F146" s="7">
        <f>IF(OR(D146="",E146=""),"",D146+E146)</f>
        <v/>
      </c>
      <c r="G146" s="20">
        <f>IF(OR(D146="",D134=""),"",D146/D134-1)</f>
        <v/>
      </c>
      <c r="H146" s="20">
        <f>IF(OR(E146="",E134=""),"",E146/E134-1)</f>
        <v/>
      </c>
      <c r="I146" s="20">
        <f>IF(OR(F146="",F134=""),"",F146/F134-1)</f>
        <v/>
      </c>
      <c r="J146" s="20">
        <f>IF(OR(D146="",D145=""),"",D146/D145-1)</f>
        <v/>
      </c>
      <c r="K146" s="20">
        <f>IF(OR(E146="",E145=""),"",E146/E145-1)</f>
        <v/>
      </c>
      <c r="L146" s="20">
        <f>IF(OR(F146="",F145=""),"",F146/F145-1)</f>
        <v/>
      </c>
      <c r="M146" s="20">
        <f>IF(F146="","",D146/F146)</f>
        <v/>
      </c>
      <c r="N146" s="20">
        <f>IF(F146="","",E146/F146)</f>
        <v/>
      </c>
      <c r="O146" s="21">
        <f>IF(SUMIFS('Monthly NSE Equity Options'!$K:$K,'Monthly NSE Equity Options'!$A:$A,$A146)=0,"",SUMIFS('Monthly NSE Equity Options'!$K:$K,'Monthly NSE Equity Options'!$A:$A,$A146))</f>
        <v/>
      </c>
      <c r="P146" s="8">
        <f>IF(SUMIFS('Monthly BSE Equity Options'!$K:$K,'Monthly BSE Equity Options'!$A:$A,$A146)=0,"",SUMIFS('Monthly BSE Equity Options'!$K:$K,'Monthly BSE Equity Options'!$A:$A,$A146))</f>
        <v/>
      </c>
      <c r="Q146" s="8">
        <f>IF(OR(O146="",P146=""),"",O146+P146)</f>
        <v/>
      </c>
      <c r="R146" s="23">
        <f>IF(OR(O146="",O134=""),"",O146/O134-1)</f>
        <v/>
      </c>
      <c r="S146" s="23">
        <f>IF(OR(P146="",P134=""),"",P146/P134-1)</f>
        <v/>
      </c>
      <c r="T146" s="23">
        <f>IF(OR(Q146="",Q134=""),"",Q146/Q134-1)</f>
        <v/>
      </c>
      <c r="U146" s="23">
        <f>IF(OR(O146="",O145=""),"",O146/O145-1)</f>
        <v/>
      </c>
      <c r="V146" s="23">
        <f>IF(OR(P146="",P145=""),"",P146/P145-1)</f>
        <v/>
      </c>
      <c r="W146" s="23">
        <f>IF(OR(Q146="",Q145=""),"",Q146/Q145-1)</f>
        <v/>
      </c>
      <c r="X146" s="23">
        <f>IF(Q146="","",O146/Q146)</f>
        <v/>
      </c>
      <c r="Y146" s="23">
        <f>IF(Q146="","",P146/Q146)</f>
        <v/>
      </c>
      <c r="Z146" s="24">
        <f>IF(SUMIFS('Monthly NSE Equity Options'!$L:$L,'Monthly NSE Equity Options'!$A:$A,$A146)=0,"",SUMIFS('Monthly NSE Equity Options'!$L:$L,'Monthly NSE Equity Options'!$A:$A,$A146))</f>
        <v/>
      </c>
      <c r="AA146" s="9">
        <f>IF(SUMIFS('Monthly BSE Equity Options'!$L:$L,'Monthly BSE Equity Options'!$A:$A,$A146)=0,"",SUMIFS('Monthly BSE Equity Options'!$L:$L,'Monthly BSE Equity Options'!$A:$A,$A146))</f>
        <v/>
      </c>
      <c r="AB146" s="9">
        <f>IF(OR(Z146="",AA146=""),"",Z146+AA146)</f>
        <v/>
      </c>
      <c r="AC146" s="26">
        <f>IF(OR(Z146="",Z134=""),"",Z146/Z134-1)</f>
        <v/>
      </c>
      <c r="AD146" s="26">
        <f>IF(OR(AA146="",AA134=""),"",AA146/AA134-1)</f>
        <v/>
      </c>
      <c r="AE146" s="26">
        <f>IF(OR(AB146="",AB134=""),"",AB146/AB134-1)</f>
        <v/>
      </c>
      <c r="AF146" s="26">
        <f>IF(OR(Z146="",Z145=""),"",Z146/Z145-1)</f>
        <v/>
      </c>
      <c r="AG146" s="26">
        <f>IF(OR(AA146="",AA145=""),"",AA146/AA145-1)</f>
        <v/>
      </c>
      <c r="AH146" s="26">
        <f>IF(OR(AB146="",AB145=""),"",AB146/AB145-1)</f>
        <v/>
      </c>
      <c r="AI146" s="26">
        <f>IF(AB146="","",Z146/AB146)</f>
        <v/>
      </c>
      <c r="AJ146" s="26">
        <f>IF(AB146="","",AA146/AB146)</f>
        <v/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18">
        <f>IF(SUMIFS('Monthly NSE Equity Options'!$J:$J,'Monthly NSE Equity Options'!$A:$A,$A147)=0,"",SUMIFS('Monthly NSE Equity Options'!$J:$J,'Monthly NSE Equity Options'!$A:$A,$A147))</f>
        <v/>
      </c>
      <c r="E147" s="7">
        <f>IF(SUMIFS('Monthly BSE Equity Options'!$J:$J,'Monthly BSE Equity Options'!$A:$A,$A147)=0,"",SUMIFS('Monthly BSE Equity Options'!$J:$J,'Monthly BSE Equity Options'!$A:$A,$A147))</f>
        <v/>
      </c>
      <c r="F147" s="7">
        <f>IF(OR(D147="",E147=""),"",D147+E147)</f>
        <v/>
      </c>
      <c r="G147" s="20">
        <f>IF(OR(D147="",D135=""),"",D147/D135-1)</f>
        <v/>
      </c>
      <c r="H147" s="20">
        <f>IF(OR(E147="",E135=""),"",E147/E135-1)</f>
        <v/>
      </c>
      <c r="I147" s="20">
        <f>IF(OR(F147="",F135=""),"",F147/F135-1)</f>
        <v/>
      </c>
      <c r="J147" s="20">
        <f>IF(OR(D147="",D146=""),"",D147/D146-1)</f>
        <v/>
      </c>
      <c r="K147" s="20">
        <f>IF(OR(E147="",E146=""),"",E147/E146-1)</f>
        <v/>
      </c>
      <c r="L147" s="20">
        <f>IF(OR(F147="",F146=""),"",F147/F146-1)</f>
        <v/>
      </c>
      <c r="M147" s="20">
        <f>IF(F147="","",D147/F147)</f>
        <v/>
      </c>
      <c r="N147" s="20">
        <f>IF(F147="","",E147/F147)</f>
        <v/>
      </c>
      <c r="O147" s="21">
        <f>IF(SUMIFS('Monthly NSE Equity Options'!$K:$K,'Monthly NSE Equity Options'!$A:$A,$A147)=0,"",SUMIFS('Monthly NSE Equity Options'!$K:$K,'Monthly NSE Equity Options'!$A:$A,$A147))</f>
        <v/>
      </c>
      <c r="P147" s="8">
        <f>IF(SUMIFS('Monthly BSE Equity Options'!$K:$K,'Monthly BSE Equity Options'!$A:$A,$A147)=0,"",SUMIFS('Monthly BSE Equity Options'!$K:$K,'Monthly BSE Equity Options'!$A:$A,$A147))</f>
        <v/>
      </c>
      <c r="Q147" s="8">
        <f>IF(OR(O147="",P147=""),"",O147+P147)</f>
        <v/>
      </c>
      <c r="R147" s="23">
        <f>IF(OR(O147="",O135=""),"",O147/O135-1)</f>
        <v/>
      </c>
      <c r="S147" s="23">
        <f>IF(OR(P147="",P135=""),"",P147/P135-1)</f>
        <v/>
      </c>
      <c r="T147" s="23">
        <f>IF(OR(Q147="",Q135=""),"",Q147/Q135-1)</f>
        <v/>
      </c>
      <c r="U147" s="23">
        <f>IF(OR(O147="",O146=""),"",O147/O146-1)</f>
        <v/>
      </c>
      <c r="V147" s="23">
        <f>IF(OR(P147="",P146=""),"",P147/P146-1)</f>
        <v/>
      </c>
      <c r="W147" s="23">
        <f>IF(OR(Q147="",Q146=""),"",Q147/Q146-1)</f>
        <v/>
      </c>
      <c r="X147" s="23">
        <f>IF(Q147="","",O147/Q147)</f>
        <v/>
      </c>
      <c r="Y147" s="23">
        <f>IF(Q147="","",P147/Q147)</f>
        <v/>
      </c>
      <c r="Z147" s="24">
        <f>IF(SUMIFS('Monthly NSE Equity Options'!$L:$L,'Monthly NSE Equity Options'!$A:$A,$A147)=0,"",SUMIFS('Monthly NSE Equity Options'!$L:$L,'Monthly NSE Equity Options'!$A:$A,$A147))</f>
        <v/>
      </c>
      <c r="AA147" s="9">
        <f>IF(SUMIFS('Monthly BSE Equity Options'!$L:$L,'Monthly BSE Equity Options'!$A:$A,$A147)=0,"",SUMIFS('Monthly BSE Equity Options'!$L:$L,'Monthly BSE Equity Options'!$A:$A,$A147))</f>
        <v/>
      </c>
      <c r="AB147" s="9">
        <f>IF(OR(Z147="",AA147=""),"",Z147+AA147)</f>
        <v/>
      </c>
      <c r="AC147" s="26">
        <f>IF(OR(Z147="",Z135=""),"",Z147/Z135-1)</f>
        <v/>
      </c>
      <c r="AD147" s="26">
        <f>IF(OR(AA147="",AA135=""),"",AA147/AA135-1)</f>
        <v/>
      </c>
      <c r="AE147" s="26">
        <f>IF(OR(AB147="",AB135=""),"",AB147/AB135-1)</f>
        <v/>
      </c>
      <c r="AF147" s="26">
        <f>IF(OR(Z147="",Z146=""),"",Z147/Z146-1)</f>
        <v/>
      </c>
      <c r="AG147" s="26">
        <f>IF(OR(AA147="",AA146=""),"",AA147/AA146-1)</f>
        <v/>
      </c>
      <c r="AH147" s="26">
        <f>IF(OR(AB147="",AB146=""),"",AB147/AB146-1)</f>
        <v/>
      </c>
      <c r="AI147" s="26">
        <f>IF(AB147="","",Z147/AB147)</f>
        <v/>
      </c>
      <c r="AJ147" s="26">
        <f>IF(AB147="","",AA147/AB147)</f>
        <v/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18">
        <f>IF(SUMIFS('Monthly NSE Equity Options'!$J:$J,'Monthly NSE Equity Options'!$A:$A,$A148)=0,"",SUMIFS('Monthly NSE Equity Options'!$J:$J,'Monthly NSE Equity Options'!$A:$A,$A148))</f>
        <v/>
      </c>
      <c r="E148" s="7">
        <f>IF(SUMIFS('Monthly BSE Equity Options'!$J:$J,'Monthly BSE Equity Options'!$A:$A,$A148)=0,"",SUMIFS('Monthly BSE Equity Options'!$J:$J,'Monthly BSE Equity Options'!$A:$A,$A148))</f>
        <v/>
      </c>
      <c r="F148" s="7">
        <f>IF(OR(D148="",E148=""),"",D148+E148)</f>
        <v/>
      </c>
      <c r="G148" s="20">
        <f>IF(OR(D148="",D136=""),"",D148/D136-1)</f>
        <v/>
      </c>
      <c r="H148" s="20">
        <f>IF(OR(E148="",E136=""),"",E148/E136-1)</f>
        <v/>
      </c>
      <c r="I148" s="20">
        <f>IF(OR(F148="",F136=""),"",F148/F136-1)</f>
        <v/>
      </c>
      <c r="J148" s="20">
        <f>IF(OR(D148="",D147=""),"",D148/D147-1)</f>
        <v/>
      </c>
      <c r="K148" s="20">
        <f>IF(OR(E148="",E147=""),"",E148/E147-1)</f>
        <v/>
      </c>
      <c r="L148" s="20">
        <f>IF(OR(F148="",F147=""),"",F148/F147-1)</f>
        <v/>
      </c>
      <c r="M148" s="20">
        <f>IF(F148="","",D148/F148)</f>
        <v/>
      </c>
      <c r="N148" s="20">
        <f>IF(F148="","",E148/F148)</f>
        <v/>
      </c>
      <c r="O148" s="21">
        <f>IF(SUMIFS('Monthly NSE Equity Options'!$K:$K,'Monthly NSE Equity Options'!$A:$A,$A148)=0,"",SUMIFS('Monthly NSE Equity Options'!$K:$K,'Monthly NSE Equity Options'!$A:$A,$A148))</f>
        <v/>
      </c>
      <c r="P148" s="8">
        <f>IF(SUMIFS('Monthly BSE Equity Options'!$K:$K,'Monthly BSE Equity Options'!$A:$A,$A148)=0,"",SUMIFS('Monthly BSE Equity Options'!$K:$K,'Monthly BSE Equity Options'!$A:$A,$A148))</f>
        <v/>
      </c>
      <c r="Q148" s="8">
        <f>IF(OR(O148="",P148=""),"",O148+P148)</f>
        <v/>
      </c>
      <c r="R148" s="23">
        <f>IF(OR(O148="",O136=""),"",O148/O136-1)</f>
        <v/>
      </c>
      <c r="S148" s="23">
        <f>IF(OR(P148="",P136=""),"",P148/P136-1)</f>
        <v/>
      </c>
      <c r="T148" s="23">
        <f>IF(OR(Q148="",Q136=""),"",Q148/Q136-1)</f>
        <v/>
      </c>
      <c r="U148" s="23">
        <f>IF(OR(O148="",O147=""),"",O148/O147-1)</f>
        <v/>
      </c>
      <c r="V148" s="23">
        <f>IF(OR(P148="",P147=""),"",P148/P147-1)</f>
        <v/>
      </c>
      <c r="W148" s="23">
        <f>IF(OR(Q148="",Q147=""),"",Q148/Q147-1)</f>
        <v/>
      </c>
      <c r="X148" s="23">
        <f>IF(Q148="","",O148/Q148)</f>
        <v/>
      </c>
      <c r="Y148" s="23">
        <f>IF(Q148="","",P148/Q148)</f>
        <v/>
      </c>
      <c r="Z148" s="24">
        <f>IF(SUMIFS('Monthly NSE Equity Options'!$L:$L,'Monthly NSE Equity Options'!$A:$A,$A148)=0,"",SUMIFS('Monthly NSE Equity Options'!$L:$L,'Monthly NSE Equity Options'!$A:$A,$A148))</f>
        <v/>
      </c>
      <c r="AA148" s="9">
        <f>IF(SUMIFS('Monthly BSE Equity Options'!$L:$L,'Monthly BSE Equity Options'!$A:$A,$A148)=0,"",SUMIFS('Monthly BSE Equity Options'!$L:$L,'Monthly BSE Equity Options'!$A:$A,$A148))</f>
        <v/>
      </c>
      <c r="AB148" s="9">
        <f>IF(OR(Z148="",AA148=""),"",Z148+AA148)</f>
        <v/>
      </c>
      <c r="AC148" s="26">
        <f>IF(OR(Z148="",Z136=""),"",Z148/Z136-1)</f>
        <v/>
      </c>
      <c r="AD148" s="26">
        <f>IF(OR(AA148="",AA136=""),"",AA148/AA136-1)</f>
        <v/>
      </c>
      <c r="AE148" s="26">
        <f>IF(OR(AB148="",AB136=""),"",AB148/AB136-1)</f>
        <v/>
      </c>
      <c r="AF148" s="26">
        <f>IF(OR(Z148="",Z147=""),"",Z148/Z147-1)</f>
        <v/>
      </c>
      <c r="AG148" s="26">
        <f>IF(OR(AA148="",AA147=""),"",AA148/AA147-1)</f>
        <v/>
      </c>
      <c r="AH148" s="26">
        <f>IF(OR(AB148="",AB147=""),"",AB148/AB147-1)</f>
        <v/>
      </c>
      <c r="AI148" s="26">
        <f>IF(AB148="","",Z148/AB148)</f>
        <v/>
      </c>
      <c r="AJ148" s="26">
        <f>IF(AB148="","",AA148/AB148)</f>
        <v/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18">
        <f>IF(SUMIFS('Monthly NSE Equity Options'!$J:$J,'Monthly NSE Equity Options'!$A:$A,$A149)=0,"",SUMIFS('Monthly NSE Equity Options'!$J:$J,'Monthly NSE Equity Options'!$A:$A,$A149))</f>
        <v/>
      </c>
      <c r="E149" s="7">
        <f>IF(SUMIFS('Monthly BSE Equity Options'!$J:$J,'Monthly BSE Equity Options'!$A:$A,$A149)=0,"",SUMIFS('Monthly BSE Equity Options'!$J:$J,'Monthly BSE Equity Options'!$A:$A,$A149))</f>
        <v/>
      </c>
      <c r="F149" s="7">
        <f>IF(OR(D149="",E149=""),"",D149+E149)</f>
        <v/>
      </c>
      <c r="G149" s="20">
        <f>IF(OR(D149="",D137=""),"",D149/D137-1)</f>
        <v/>
      </c>
      <c r="H149" s="20">
        <f>IF(OR(E149="",E137=""),"",E149/E137-1)</f>
        <v/>
      </c>
      <c r="I149" s="20">
        <f>IF(OR(F149="",F137=""),"",F149/F137-1)</f>
        <v/>
      </c>
      <c r="J149" s="20">
        <f>IF(OR(D149="",D148=""),"",D149/D148-1)</f>
        <v/>
      </c>
      <c r="K149" s="20">
        <f>IF(OR(E149="",E148=""),"",E149/E148-1)</f>
        <v/>
      </c>
      <c r="L149" s="20">
        <f>IF(OR(F149="",F148=""),"",F149/F148-1)</f>
        <v/>
      </c>
      <c r="M149" s="20">
        <f>IF(F149="","",D149/F149)</f>
        <v/>
      </c>
      <c r="N149" s="20">
        <f>IF(F149="","",E149/F149)</f>
        <v/>
      </c>
      <c r="O149" s="21">
        <f>IF(SUMIFS('Monthly NSE Equity Options'!$K:$K,'Monthly NSE Equity Options'!$A:$A,$A149)=0,"",SUMIFS('Monthly NSE Equity Options'!$K:$K,'Monthly NSE Equity Options'!$A:$A,$A149))</f>
        <v/>
      </c>
      <c r="P149" s="8">
        <f>IF(SUMIFS('Monthly BSE Equity Options'!$K:$K,'Monthly BSE Equity Options'!$A:$A,$A149)=0,"",SUMIFS('Monthly BSE Equity Options'!$K:$K,'Monthly BSE Equity Options'!$A:$A,$A149))</f>
        <v/>
      </c>
      <c r="Q149" s="8">
        <f>IF(OR(O149="",P149=""),"",O149+P149)</f>
        <v/>
      </c>
      <c r="R149" s="23">
        <f>IF(OR(O149="",O137=""),"",O149/O137-1)</f>
        <v/>
      </c>
      <c r="S149" s="23">
        <f>IF(OR(P149="",P137=""),"",P149/P137-1)</f>
        <v/>
      </c>
      <c r="T149" s="23">
        <f>IF(OR(Q149="",Q137=""),"",Q149/Q137-1)</f>
        <v/>
      </c>
      <c r="U149" s="23">
        <f>IF(OR(O149="",O148=""),"",O149/O148-1)</f>
        <v/>
      </c>
      <c r="V149" s="23">
        <f>IF(OR(P149="",P148=""),"",P149/P148-1)</f>
        <v/>
      </c>
      <c r="W149" s="23">
        <f>IF(OR(Q149="",Q148=""),"",Q149/Q148-1)</f>
        <v/>
      </c>
      <c r="X149" s="23">
        <f>IF(Q149="","",O149/Q149)</f>
        <v/>
      </c>
      <c r="Y149" s="23">
        <f>IF(Q149="","",P149/Q149)</f>
        <v/>
      </c>
      <c r="Z149" s="24">
        <f>IF(SUMIFS('Monthly NSE Equity Options'!$L:$L,'Monthly NSE Equity Options'!$A:$A,$A149)=0,"",SUMIFS('Monthly NSE Equity Options'!$L:$L,'Monthly NSE Equity Options'!$A:$A,$A149))</f>
        <v/>
      </c>
      <c r="AA149" s="9">
        <f>IF(SUMIFS('Monthly BSE Equity Options'!$L:$L,'Monthly BSE Equity Options'!$A:$A,$A149)=0,"",SUMIFS('Monthly BSE Equity Options'!$L:$L,'Monthly BSE Equity Options'!$A:$A,$A149))</f>
        <v/>
      </c>
      <c r="AB149" s="9">
        <f>IF(OR(Z149="",AA149=""),"",Z149+AA149)</f>
        <v/>
      </c>
      <c r="AC149" s="26">
        <f>IF(OR(Z149="",Z137=""),"",Z149/Z137-1)</f>
        <v/>
      </c>
      <c r="AD149" s="26">
        <f>IF(OR(AA149="",AA137=""),"",AA149/AA137-1)</f>
        <v/>
      </c>
      <c r="AE149" s="26">
        <f>IF(OR(AB149="",AB137=""),"",AB149/AB137-1)</f>
        <v/>
      </c>
      <c r="AF149" s="26">
        <f>IF(OR(Z149="",Z148=""),"",Z149/Z148-1)</f>
        <v/>
      </c>
      <c r="AG149" s="26">
        <f>IF(OR(AA149="",AA148=""),"",AA149/AA148-1)</f>
        <v/>
      </c>
      <c r="AH149" s="26">
        <f>IF(OR(AB149="",AB148=""),"",AB149/AB148-1)</f>
        <v/>
      </c>
      <c r="AI149" s="26">
        <f>IF(AB149="","",Z149/AB149)</f>
        <v/>
      </c>
      <c r="AJ149" s="26">
        <f>IF(AB149="","",AA149/AB149)</f>
        <v/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18">
        <f>IF(SUMIFS('Monthly NSE Equity Options'!$J:$J,'Monthly NSE Equity Options'!$A:$A,$A150)=0,"",SUMIFS('Monthly NSE Equity Options'!$J:$J,'Monthly NSE Equity Options'!$A:$A,$A150))</f>
        <v/>
      </c>
      <c r="E150" s="7">
        <f>IF(SUMIFS('Monthly BSE Equity Options'!$J:$J,'Monthly BSE Equity Options'!$A:$A,$A150)=0,"",SUMIFS('Monthly BSE Equity Options'!$J:$J,'Monthly BSE Equity Options'!$A:$A,$A150))</f>
        <v/>
      </c>
      <c r="F150" s="7">
        <f>IF(OR(D150="",E150=""),"",D150+E150)</f>
        <v/>
      </c>
      <c r="G150" s="20">
        <f>IF(OR(D150="",D138=""),"",D150/D138-1)</f>
        <v/>
      </c>
      <c r="H150" s="20">
        <f>IF(OR(E150="",E138=""),"",E150/E138-1)</f>
        <v/>
      </c>
      <c r="I150" s="20">
        <f>IF(OR(F150="",F138=""),"",F150/F138-1)</f>
        <v/>
      </c>
      <c r="J150" s="20">
        <f>IF(OR(D150="",D149=""),"",D150/D149-1)</f>
        <v/>
      </c>
      <c r="K150" s="20">
        <f>IF(OR(E150="",E149=""),"",E150/E149-1)</f>
        <v/>
      </c>
      <c r="L150" s="20">
        <f>IF(OR(F150="",F149=""),"",F150/F149-1)</f>
        <v/>
      </c>
      <c r="M150" s="20">
        <f>IF(F150="","",D150/F150)</f>
        <v/>
      </c>
      <c r="N150" s="20">
        <f>IF(F150="","",E150/F150)</f>
        <v/>
      </c>
      <c r="O150" s="21">
        <f>IF(SUMIFS('Monthly NSE Equity Options'!$K:$K,'Monthly NSE Equity Options'!$A:$A,$A150)=0,"",SUMIFS('Monthly NSE Equity Options'!$K:$K,'Monthly NSE Equity Options'!$A:$A,$A150))</f>
        <v/>
      </c>
      <c r="P150" s="8">
        <f>IF(SUMIFS('Monthly BSE Equity Options'!$K:$K,'Monthly BSE Equity Options'!$A:$A,$A150)=0,"",SUMIFS('Monthly BSE Equity Options'!$K:$K,'Monthly BSE Equity Options'!$A:$A,$A150))</f>
        <v/>
      </c>
      <c r="Q150" s="8">
        <f>IF(OR(O150="",P150=""),"",O150+P150)</f>
        <v/>
      </c>
      <c r="R150" s="23">
        <f>IF(OR(O150="",O138=""),"",O150/O138-1)</f>
        <v/>
      </c>
      <c r="S150" s="23">
        <f>IF(OR(P150="",P138=""),"",P150/P138-1)</f>
        <v/>
      </c>
      <c r="T150" s="23">
        <f>IF(OR(Q150="",Q138=""),"",Q150/Q138-1)</f>
        <v/>
      </c>
      <c r="U150" s="23">
        <f>IF(OR(O150="",O149=""),"",O150/O149-1)</f>
        <v/>
      </c>
      <c r="V150" s="23">
        <f>IF(OR(P150="",P149=""),"",P150/P149-1)</f>
        <v/>
      </c>
      <c r="W150" s="23">
        <f>IF(OR(Q150="",Q149=""),"",Q150/Q149-1)</f>
        <v/>
      </c>
      <c r="X150" s="23">
        <f>IF(Q150="","",O150/Q150)</f>
        <v/>
      </c>
      <c r="Y150" s="23">
        <f>IF(Q150="","",P150/Q150)</f>
        <v/>
      </c>
      <c r="Z150" s="24">
        <f>IF(SUMIFS('Monthly NSE Equity Options'!$L:$L,'Monthly NSE Equity Options'!$A:$A,$A150)=0,"",SUMIFS('Monthly NSE Equity Options'!$L:$L,'Monthly NSE Equity Options'!$A:$A,$A150))</f>
        <v/>
      </c>
      <c r="AA150" s="9">
        <f>IF(SUMIFS('Monthly BSE Equity Options'!$L:$L,'Monthly BSE Equity Options'!$A:$A,$A150)=0,"",SUMIFS('Monthly BSE Equity Options'!$L:$L,'Monthly BSE Equity Options'!$A:$A,$A150))</f>
        <v/>
      </c>
      <c r="AB150" s="9">
        <f>IF(OR(Z150="",AA150=""),"",Z150+AA150)</f>
        <v/>
      </c>
      <c r="AC150" s="26">
        <f>IF(OR(Z150="",Z138=""),"",Z150/Z138-1)</f>
        <v/>
      </c>
      <c r="AD150" s="26">
        <f>IF(OR(AA150="",AA138=""),"",AA150/AA138-1)</f>
        <v/>
      </c>
      <c r="AE150" s="26">
        <f>IF(OR(AB150="",AB138=""),"",AB150/AB138-1)</f>
        <v/>
      </c>
      <c r="AF150" s="26">
        <f>IF(OR(Z150="",Z149=""),"",Z150/Z149-1)</f>
        <v/>
      </c>
      <c r="AG150" s="26">
        <f>IF(OR(AA150="",AA149=""),"",AA150/AA149-1)</f>
        <v/>
      </c>
      <c r="AH150" s="26">
        <f>IF(OR(AB150="",AB149=""),"",AB150/AB149-1)</f>
        <v/>
      </c>
      <c r="AI150" s="26">
        <f>IF(AB150="","",Z150/AB150)</f>
        <v/>
      </c>
      <c r="AJ150" s="26">
        <f>IF(AB150="","",AA150/AB150)</f>
        <v/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18">
        <f>IF(SUMIFS('Monthly NSE Equity Options'!$J:$J,'Monthly NSE Equity Options'!$A:$A,$A151)=0,"",SUMIFS('Monthly NSE Equity Options'!$J:$J,'Monthly NSE Equity Options'!$A:$A,$A151))</f>
        <v/>
      </c>
      <c r="E151" s="7">
        <f>IF(SUMIFS('Monthly BSE Equity Options'!$J:$J,'Monthly BSE Equity Options'!$A:$A,$A151)=0,"",SUMIFS('Monthly BSE Equity Options'!$J:$J,'Monthly BSE Equity Options'!$A:$A,$A151))</f>
        <v/>
      </c>
      <c r="F151" s="7">
        <f>IF(OR(D151="",E151=""),"",D151+E151)</f>
        <v/>
      </c>
      <c r="G151" s="20">
        <f>IF(OR(D151="",D139=""),"",D151/D139-1)</f>
        <v/>
      </c>
      <c r="H151" s="20">
        <f>IF(OR(E151="",E139=""),"",E151/E139-1)</f>
        <v/>
      </c>
      <c r="I151" s="20">
        <f>IF(OR(F151="",F139=""),"",F151/F139-1)</f>
        <v/>
      </c>
      <c r="J151" s="20">
        <f>IF(OR(D151="",D150=""),"",D151/D150-1)</f>
        <v/>
      </c>
      <c r="K151" s="20">
        <f>IF(OR(E151="",E150=""),"",E151/E150-1)</f>
        <v/>
      </c>
      <c r="L151" s="20">
        <f>IF(OR(F151="",F150=""),"",F151/F150-1)</f>
        <v/>
      </c>
      <c r="M151" s="20">
        <f>IF(F151="","",D151/F151)</f>
        <v/>
      </c>
      <c r="N151" s="20">
        <f>IF(F151="","",E151/F151)</f>
        <v/>
      </c>
      <c r="O151" s="21">
        <f>IF(SUMIFS('Monthly NSE Equity Options'!$K:$K,'Monthly NSE Equity Options'!$A:$A,$A151)=0,"",SUMIFS('Monthly NSE Equity Options'!$K:$K,'Monthly NSE Equity Options'!$A:$A,$A151))</f>
        <v/>
      </c>
      <c r="P151" s="8">
        <f>IF(SUMIFS('Monthly BSE Equity Options'!$K:$K,'Monthly BSE Equity Options'!$A:$A,$A151)=0,"",SUMIFS('Monthly BSE Equity Options'!$K:$K,'Monthly BSE Equity Options'!$A:$A,$A151))</f>
        <v/>
      </c>
      <c r="Q151" s="8">
        <f>IF(OR(O151="",P151=""),"",O151+P151)</f>
        <v/>
      </c>
      <c r="R151" s="23">
        <f>IF(OR(O151="",O139=""),"",O151/O139-1)</f>
        <v/>
      </c>
      <c r="S151" s="23">
        <f>IF(OR(P151="",P139=""),"",P151/P139-1)</f>
        <v/>
      </c>
      <c r="T151" s="23">
        <f>IF(OR(Q151="",Q139=""),"",Q151/Q139-1)</f>
        <v/>
      </c>
      <c r="U151" s="23">
        <f>IF(OR(O151="",O150=""),"",O151/O150-1)</f>
        <v/>
      </c>
      <c r="V151" s="23">
        <f>IF(OR(P151="",P150=""),"",P151/P150-1)</f>
        <v/>
      </c>
      <c r="W151" s="23">
        <f>IF(OR(Q151="",Q150=""),"",Q151/Q150-1)</f>
        <v/>
      </c>
      <c r="X151" s="23">
        <f>IF(Q151="","",O151/Q151)</f>
        <v/>
      </c>
      <c r="Y151" s="23">
        <f>IF(Q151="","",P151/Q151)</f>
        <v/>
      </c>
      <c r="Z151" s="24">
        <f>IF(SUMIFS('Monthly NSE Equity Options'!$L:$L,'Monthly NSE Equity Options'!$A:$A,$A151)=0,"",SUMIFS('Monthly NSE Equity Options'!$L:$L,'Monthly NSE Equity Options'!$A:$A,$A151))</f>
        <v/>
      </c>
      <c r="AA151" s="9">
        <f>IF(SUMIFS('Monthly BSE Equity Options'!$L:$L,'Monthly BSE Equity Options'!$A:$A,$A151)=0,"",SUMIFS('Monthly BSE Equity Options'!$L:$L,'Monthly BSE Equity Options'!$A:$A,$A151))</f>
        <v/>
      </c>
      <c r="AB151" s="9">
        <f>IF(OR(Z151="",AA151=""),"",Z151+AA151)</f>
        <v/>
      </c>
      <c r="AC151" s="26">
        <f>IF(OR(Z151="",Z139=""),"",Z151/Z139-1)</f>
        <v/>
      </c>
      <c r="AD151" s="26">
        <f>IF(OR(AA151="",AA139=""),"",AA151/AA139-1)</f>
        <v/>
      </c>
      <c r="AE151" s="26">
        <f>IF(OR(AB151="",AB139=""),"",AB151/AB139-1)</f>
        <v/>
      </c>
      <c r="AF151" s="26">
        <f>IF(OR(Z151="",Z150=""),"",Z151/Z150-1)</f>
        <v/>
      </c>
      <c r="AG151" s="26">
        <f>IF(OR(AA151="",AA150=""),"",AA151/AA150-1)</f>
        <v/>
      </c>
      <c r="AH151" s="26">
        <f>IF(OR(AB151="",AB150=""),"",AB151/AB150-1)</f>
        <v/>
      </c>
      <c r="AI151" s="26">
        <f>IF(AB151="","",Z151/AB151)</f>
        <v/>
      </c>
      <c r="AJ151" s="26">
        <f>IF(AB151="","",AA151/AB151)</f>
        <v/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18">
        <f>IF(SUMIFS('Monthly NSE Equity Options'!$J:$J,'Monthly NSE Equity Options'!$A:$A,$A152)=0,"",SUMIFS('Monthly NSE Equity Options'!$J:$J,'Monthly NSE Equity Options'!$A:$A,$A152))</f>
        <v/>
      </c>
      <c r="E152" s="7">
        <f>IF(SUMIFS('Monthly BSE Equity Options'!$J:$J,'Monthly BSE Equity Options'!$A:$A,$A152)=0,"",SUMIFS('Monthly BSE Equity Options'!$J:$J,'Monthly BSE Equity Options'!$A:$A,$A152))</f>
        <v/>
      </c>
      <c r="F152" s="7">
        <f>IF(OR(D152="",E152=""),"",D152+E152)</f>
        <v/>
      </c>
      <c r="G152" s="20">
        <f>IF(OR(D152="",D140=""),"",D152/D140-1)</f>
        <v/>
      </c>
      <c r="H152" s="20">
        <f>IF(OR(E152="",E140=""),"",E152/E140-1)</f>
        <v/>
      </c>
      <c r="I152" s="20">
        <f>IF(OR(F152="",F140=""),"",F152/F140-1)</f>
        <v/>
      </c>
      <c r="J152" s="20">
        <f>IF(OR(D152="",D151=""),"",D152/D151-1)</f>
        <v/>
      </c>
      <c r="K152" s="20">
        <f>IF(OR(E152="",E151=""),"",E152/E151-1)</f>
        <v/>
      </c>
      <c r="L152" s="20">
        <f>IF(OR(F152="",F151=""),"",F152/F151-1)</f>
        <v/>
      </c>
      <c r="M152" s="20">
        <f>IF(F152="","",D152/F152)</f>
        <v/>
      </c>
      <c r="N152" s="20">
        <f>IF(F152="","",E152/F152)</f>
        <v/>
      </c>
      <c r="O152" s="21">
        <f>IF(SUMIFS('Monthly NSE Equity Options'!$K:$K,'Monthly NSE Equity Options'!$A:$A,$A152)=0,"",SUMIFS('Monthly NSE Equity Options'!$K:$K,'Monthly NSE Equity Options'!$A:$A,$A152))</f>
        <v/>
      </c>
      <c r="P152" s="8">
        <f>IF(SUMIFS('Monthly BSE Equity Options'!$K:$K,'Monthly BSE Equity Options'!$A:$A,$A152)=0,"",SUMIFS('Monthly BSE Equity Options'!$K:$K,'Monthly BSE Equity Options'!$A:$A,$A152))</f>
        <v/>
      </c>
      <c r="Q152" s="8">
        <f>IF(OR(O152="",P152=""),"",O152+P152)</f>
        <v/>
      </c>
      <c r="R152" s="23">
        <f>IF(OR(O152="",O140=""),"",O152/O140-1)</f>
        <v/>
      </c>
      <c r="S152" s="23">
        <f>IF(OR(P152="",P140=""),"",P152/P140-1)</f>
        <v/>
      </c>
      <c r="T152" s="23">
        <f>IF(OR(Q152="",Q140=""),"",Q152/Q140-1)</f>
        <v/>
      </c>
      <c r="U152" s="23">
        <f>IF(OR(O152="",O151=""),"",O152/O151-1)</f>
        <v/>
      </c>
      <c r="V152" s="23">
        <f>IF(OR(P152="",P151=""),"",P152/P151-1)</f>
        <v/>
      </c>
      <c r="W152" s="23">
        <f>IF(OR(Q152="",Q151=""),"",Q152/Q151-1)</f>
        <v/>
      </c>
      <c r="X152" s="23">
        <f>IF(Q152="","",O152/Q152)</f>
        <v/>
      </c>
      <c r="Y152" s="23">
        <f>IF(Q152="","",P152/Q152)</f>
        <v/>
      </c>
      <c r="Z152" s="24">
        <f>IF(SUMIFS('Monthly NSE Equity Options'!$L:$L,'Monthly NSE Equity Options'!$A:$A,$A152)=0,"",SUMIFS('Monthly NSE Equity Options'!$L:$L,'Monthly NSE Equity Options'!$A:$A,$A152))</f>
        <v/>
      </c>
      <c r="AA152" s="9">
        <f>IF(SUMIFS('Monthly BSE Equity Options'!$L:$L,'Monthly BSE Equity Options'!$A:$A,$A152)=0,"",SUMIFS('Monthly BSE Equity Options'!$L:$L,'Monthly BSE Equity Options'!$A:$A,$A152))</f>
        <v/>
      </c>
      <c r="AB152" s="9">
        <f>IF(OR(Z152="",AA152=""),"",Z152+AA152)</f>
        <v/>
      </c>
      <c r="AC152" s="26">
        <f>IF(OR(Z152="",Z140=""),"",Z152/Z140-1)</f>
        <v/>
      </c>
      <c r="AD152" s="26">
        <f>IF(OR(AA152="",AA140=""),"",AA152/AA140-1)</f>
        <v/>
      </c>
      <c r="AE152" s="26">
        <f>IF(OR(AB152="",AB140=""),"",AB152/AB140-1)</f>
        <v/>
      </c>
      <c r="AF152" s="26">
        <f>IF(OR(Z152="",Z151=""),"",Z152/Z151-1)</f>
        <v/>
      </c>
      <c r="AG152" s="26">
        <f>IF(OR(AA152="",AA151=""),"",AA152/AA151-1)</f>
        <v/>
      </c>
      <c r="AH152" s="26">
        <f>IF(OR(AB152="",AB151=""),"",AB152/AB151-1)</f>
        <v/>
      </c>
      <c r="AI152" s="26">
        <f>IF(AB152="","",Z152/AB152)</f>
        <v/>
      </c>
      <c r="AJ152" s="26">
        <f>IF(AB152="","",AA152/AB152)</f>
        <v/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18">
        <f>IF(SUMIFS('Monthly NSE Equity Options'!$J:$J,'Monthly NSE Equity Options'!$A:$A,$A153)=0,"",SUMIFS('Monthly NSE Equity Options'!$J:$J,'Monthly NSE Equity Options'!$A:$A,$A153))</f>
        <v/>
      </c>
      <c r="E153" s="7">
        <f>IF(SUMIFS('Monthly BSE Equity Options'!$J:$J,'Monthly BSE Equity Options'!$A:$A,$A153)=0,"",SUMIFS('Monthly BSE Equity Options'!$J:$J,'Monthly BSE Equity Options'!$A:$A,$A153))</f>
        <v/>
      </c>
      <c r="F153" s="7">
        <f>IF(OR(D153="",E153=""),"",D153+E153)</f>
        <v/>
      </c>
      <c r="G153" s="20">
        <f>IF(OR(D153="",D141=""),"",D153/D141-1)</f>
        <v/>
      </c>
      <c r="H153" s="20">
        <f>IF(OR(E153="",E141=""),"",E153/E141-1)</f>
        <v/>
      </c>
      <c r="I153" s="20">
        <f>IF(OR(F153="",F141=""),"",F153/F141-1)</f>
        <v/>
      </c>
      <c r="J153" s="20">
        <f>IF(OR(D153="",D152=""),"",D153/D152-1)</f>
        <v/>
      </c>
      <c r="K153" s="20">
        <f>IF(OR(E153="",E152=""),"",E153/E152-1)</f>
        <v/>
      </c>
      <c r="L153" s="20">
        <f>IF(OR(F153="",F152=""),"",F153/F152-1)</f>
        <v/>
      </c>
      <c r="M153" s="20">
        <f>IF(F153="","",D153/F153)</f>
        <v/>
      </c>
      <c r="N153" s="20">
        <f>IF(F153="","",E153/F153)</f>
        <v/>
      </c>
      <c r="O153" s="21">
        <f>IF(SUMIFS('Monthly NSE Equity Options'!$K:$K,'Monthly NSE Equity Options'!$A:$A,$A153)=0,"",SUMIFS('Monthly NSE Equity Options'!$K:$K,'Monthly NSE Equity Options'!$A:$A,$A153))</f>
        <v/>
      </c>
      <c r="P153" s="8">
        <f>IF(SUMIFS('Monthly BSE Equity Options'!$K:$K,'Monthly BSE Equity Options'!$A:$A,$A153)=0,"",SUMIFS('Monthly BSE Equity Options'!$K:$K,'Monthly BSE Equity Options'!$A:$A,$A153))</f>
        <v/>
      </c>
      <c r="Q153" s="8">
        <f>IF(OR(O153="",P153=""),"",O153+P153)</f>
        <v/>
      </c>
      <c r="R153" s="23">
        <f>IF(OR(O153="",O141=""),"",O153/O141-1)</f>
        <v/>
      </c>
      <c r="S153" s="23">
        <f>IF(OR(P153="",P141=""),"",P153/P141-1)</f>
        <v/>
      </c>
      <c r="T153" s="23">
        <f>IF(OR(Q153="",Q141=""),"",Q153/Q141-1)</f>
        <v/>
      </c>
      <c r="U153" s="23">
        <f>IF(OR(O153="",O152=""),"",O153/O152-1)</f>
        <v/>
      </c>
      <c r="V153" s="23">
        <f>IF(OR(P153="",P152=""),"",P153/P152-1)</f>
        <v/>
      </c>
      <c r="W153" s="23">
        <f>IF(OR(Q153="",Q152=""),"",Q153/Q152-1)</f>
        <v/>
      </c>
      <c r="X153" s="23">
        <f>IF(Q153="","",O153/Q153)</f>
        <v/>
      </c>
      <c r="Y153" s="23">
        <f>IF(Q153="","",P153/Q153)</f>
        <v/>
      </c>
      <c r="Z153" s="24">
        <f>IF(SUMIFS('Monthly NSE Equity Options'!$L:$L,'Monthly NSE Equity Options'!$A:$A,$A153)=0,"",SUMIFS('Monthly NSE Equity Options'!$L:$L,'Monthly NSE Equity Options'!$A:$A,$A153))</f>
        <v/>
      </c>
      <c r="AA153" s="9">
        <f>IF(SUMIFS('Monthly BSE Equity Options'!$L:$L,'Monthly BSE Equity Options'!$A:$A,$A153)=0,"",SUMIFS('Monthly BSE Equity Options'!$L:$L,'Monthly BSE Equity Options'!$A:$A,$A153))</f>
        <v/>
      </c>
      <c r="AB153" s="9">
        <f>IF(OR(Z153="",AA153=""),"",Z153+AA153)</f>
        <v/>
      </c>
      <c r="AC153" s="26">
        <f>IF(OR(Z153="",Z141=""),"",Z153/Z141-1)</f>
        <v/>
      </c>
      <c r="AD153" s="26">
        <f>IF(OR(AA153="",AA141=""),"",AA153/AA141-1)</f>
        <v/>
      </c>
      <c r="AE153" s="26">
        <f>IF(OR(AB153="",AB141=""),"",AB153/AB141-1)</f>
        <v/>
      </c>
      <c r="AF153" s="26">
        <f>IF(OR(Z153="",Z152=""),"",Z153/Z152-1)</f>
        <v/>
      </c>
      <c r="AG153" s="26">
        <f>IF(OR(AA153="",AA152=""),"",AA153/AA152-1)</f>
        <v/>
      </c>
      <c r="AH153" s="26">
        <f>IF(OR(AB153="",AB152=""),"",AB153/AB152-1)</f>
        <v/>
      </c>
      <c r="AI153" s="26">
        <f>IF(AB153="","",Z153/AB153)</f>
        <v/>
      </c>
      <c r="AJ153" s="26">
        <f>IF(AB153="","",AA153/AB153)</f>
        <v/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18">
        <f>IF(SUMIFS('Monthly NSE Equity Options'!$J:$J,'Monthly NSE Equity Options'!$A:$A,$A154)=0,"",SUMIFS('Monthly NSE Equity Options'!$J:$J,'Monthly NSE Equity Options'!$A:$A,$A154))</f>
        <v/>
      </c>
      <c r="E154" s="7">
        <f>IF(SUMIFS('Monthly BSE Equity Options'!$J:$J,'Monthly BSE Equity Options'!$A:$A,$A154)=0,"",SUMIFS('Monthly BSE Equity Options'!$J:$J,'Monthly BSE Equity Options'!$A:$A,$A154))</f>
        <v/>
      </c>
      <c r="F154" s="7">
        <f>IF(OR(D154="",E154=""),"",D154+E154)</f>
        <v/>
      </c>
      <c r="G154" s="20">
        <f>IF(OR(D154="",D142=""),"",D154/D142-1)</f>
        <v/>
      </c>
      <c r="H154" s="20">
        <f>IF(OR(E154="",E142=""),"",E154/E142-1)</f>
        <v/>
      </c>
      <c r="I154" s="20">
        <f>IF(OR(F154="",F142=""),"",F154/F142-1)</f>
        <v/>
      </c>
      <c r="J154" s="20">
        <f>IF(OR(D154="",D153=""),"",D154/D153-1)</f>
        <v/>
      </c>
      <c r="K154" s="20">
        <f>IF(OR(E154="",E153=""),"",E154/E153-1)</f>
        <v/>
      </c>
      <c r="L154" s="20">
        <f>IF(OR(F154="",F153=""),"",F154/F153-1)</f>
        <v/>
      </c>
      <c r="M154" s="20">
        <f>IF(F154="","",D154/F154)</f>
        <v/>
      </c>
      <c r="N154" s="20">
        <f>IF(F154="","",E154/F154)</f>
        <v/>
      </c>
      <c r="O154" s="21">
        <f>IF(SUMIFS('Monthly NSE Equity Options'!$K:$K,'Monthly NSE Equity Options'!$A:$A,$A154)=0,"",SUMIFS('Monthly NSE Equity Options'!$K:$K,'Monthly NSE Equity Options'!$A:$A,$A154))</f>
        <v/>
      </c>
      <c r="P154" s="8">
        <f>IF(SUMIFS('Monthly BSE Equity Options'!$K:$K,'Monthly BSE Equity Options'!$A:$A,$A154)=0,"",SUMIFS('Monthly BSE Equity Options'!$K:$K,'Monthly BSE Equity Options'!$A:$A,$A154))</f>
        <v/>
      </c>
      <c r="Q154" s="8">
        <f>IF(OR(O154="",P154=""),"",O154+P154)</f>
        <v/>
      </c>
      <c r="R154" s="23">
        <f>IF(OR(O154="",O142=""),"",O154/O142-1)</f>
        <v/>
      </c>
      <c r="S154" s="23">
        <f>IF(OR(P154="",P142=""),"",P154/P142-1)</f>
        <v/>
      </c>
      <c r="T154" s="23">
        <f>IF(OR(Q154="",Q142=""),"",Q154/Q142-1)</f>
        <v/>
      </c>
      <c r="U154" s="23">
        <f>IF(OR(O154="",O153=""),"",O154/O153-1)</f>
        <v/>
      </c>
      <c r="V154" s="23">
        <f>IF(OR(P154="",P153=""),"",P154/P153-1)</f>
        <v/>
      </c>
      <c r="W154" s="23">
        <f>IF(OR(Q154="",Q153=""),"",Q154/Q153-1)</f>
        <v/>
      </c>
      <c r="X154" s="23">
        <f>IF(Q154="","",O154/Q154)</f>
        <v/>
      </c>
      <c r="Y154" s="23">
        <f>IF(Q154="","",P154/Q154)</f>
        <v/>
      </c>
      <c r="Z154" s="24">
        <f>IF(SUMIFS('Monthly NSE Equity Options'!$L:$L,'Monthly NSE Equity Options'!$A:$A,$A154)=0,"",SUMIFS('Monthly NSE Equity Options'!$L:$L,'Monthly NSE Equity Options'!$A:$A,$A154))</f>
        <v/>
      </c>
      <c r="AA154" s="9">
        <f>IF(SUMIFS('Monthly BSE Equity Options'!$L:$L,'Monthly BSE Equity Options'!$A:$A,$A154)=0,"",SUMIFS('Monthly BSE Equity Options'!$L:$L,'Monthly BSE Equity Options'!$A:$A,$A154))</f>
        <v/>
      </c>
      <c r="AB154" s="9">
        <f>IF(OR(Z154="",AA154=""),"",Z154+AA154)</f>
        <v/>
      </c>
      <c r="AC154" s="26">
        <f>IF(OR(Z154="",Z142=""),"",Z154/Z142-1)</f>
        <v/>
      </c>
      <c r="AD154" s="26">
        <f>IF(OR(AA154="",AA142=""),"",AA154/AA142-1)</f>
        <v/>
      </c>
      <c r="AE154" s="26">
        <f>IF(OR(AB154="",AB142=""),"",AB154/AB142-1)</f>
        <v/>
      </c>
      <c r="AF154" s="26">
        <f>IF(OR(Z154="",Z153=""),"",Z154/Z153-1)</f>
        <v/>
      </c>
      <c r="AG154" s="26">
        <f>IF(OR(AA154="",AA153=""),"",AA154/AA153-1)</f>
        <v/>
      </c>
      <c r="AH154" s="26">
        <f>IF(OR(AB154="",AB153=""),"",AB154/AB153-1)</f>
        <v/>
      </c>
      <c r="AI154" s="26">
        <f>IF(AB154="","",Z154/AB154)</f>
        <v/>
      </c>
      <c r="AJ154" s="26">
        <f>IF(AB154="","",AA154/AB154)</f>
        <v/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18">
        <f>IF(SUMIFS('Monthly NSE Equity Options'!$J:$J,'Monthly NSE Equity Options'!$A:$A,$A155)=0,"",SUMIFS('Monthly NSE Equity Options'!$J:$J,'Monthly NSE Equity Options'!$A:$A,$A155))</f>
        <v/>
      </c>
      <c r="E155" s="7">
        <f>IF(SUMIFS('Monthly BSE Equity Options'!$J:$J,'Monthly BSE Equity Options'!$A:$A,$A155)=0,"",SUMIFS('Monthly BSE Equity Options'!$J:$J,'Monthly BSE Equity Options'!$A:$A,$A155))</f>
        <v/>
      </c>
      <c r="F155" s="7">
        <f>IF(OR(D155="",E155=""),"",D155+E155)</f>
        <v/>
      </c>
      <c r="G155" s="20">
        <f>IF(OR(D155="",D143=""),"",D155/D143-1)</f>
        <v/>
      </c>
      <c r="H155" s="20">
        <f>IF(OR(E155="",E143=""),"",E155/E143-1)</f>
        <v/>
      </c>
      <c r="I155" s="20">
        <f>IF(OR(F155="",F143=""),"",F155/F143-1)</f>
        <v/>
      </c>
      <c r="J155" s="20">
        <f>IF(OR(D155="",D154=""),"",D155/D154-1)</f>
        <v/>
      </c>
      <c r="K155" s="20">
        <f>IF(OR(E155="",E154=""),"",E155/E154-1)</f>
        <v/>
      </c>
      <c r="L155" s="20">
        <f>IF(OR(F155="",F154=""),"",F155/F154-1)</f>
        <v/>
      </c>
      <c r="M155" s="20">
        <f>IF(F155="","",D155/F155)</f>
        <v/>
      </c>
      <c r="N155" s="20">
        <f>IF(F155="","",E155/F155)</f>
        <v/>
      </c>
      <c r="O155" s="21">
        <f>IF(SUMIFS('Monthly NSE Equity Options'!$K:$K,'Monthly NSE Equity Options'!$A:$A,$A155)=0,"",SUMIFS('Monthly NSE Equity Options'!$K:$K,'Monthly NSE Equity Options'!$A:$A,$A155))</f>
        <v/>
      </c>
      <c r="P155" s="8">
        <f>IF(SUMIFS('Monthly BSE Equity Options'!$K:$K,'Monthly BSE Equity Options'!$A:$A,$A155)=0,"",SUMIFS('Monthly BSE Equity Options'!$K:$K,'Monthly BSE Equity Options'!$A:$A,$A155))</f>
        <v/>
      </c>
      <c r="Q155" s="8">
        <f>IF(OR(O155="",P155=""),"",O155+P155)</f>
        <v/>
      </c>
      <c r="R155" s="23">
        <f>IF(OR(O155="",O143=""),"",O155/O143-1)</f>
        <v/>
      </c>
      <c r="S155" s="23">
        <f>IF(OR(P155="",P143=""),"",P155/P143-1)</f>
        <v/>
      </c>
      <c r="T155" s="23">
        <f>IF(OR(Q155="",Q143=""),"",Q155/Q143-1)</f>
        <v/>
      </c>
      <c r="U155" s="23">
        <f>IF(OR(O155="",O154=""),"",O155/O154-1)</f>
        <v/>
      </c>
      <c r="V155" s="23">
        <f>IF(OR(P155="",P154=""),"",P155/P154-1)</f>
        <v/>
      </c>
      <c r="W155" s="23">
        <f>IF(OR(Q155="",Q154=""),"",Q155/Q154-1)</f>
        <v/>
      </c>
      <c r="X155" s="23">
        <f>IF(Q155="","",O155/Q155)</f>
        <v/>
      </c>
      <c r="Y155" s="23">
        <f>IF(Q155="","",P155/Q155)</f>
        <v/>
      </c>
      <c r="Z155" s="24">
        <f>IF(SUMIFS('Monthly NSE Equity Options'!$L:$L,'Monthly NSE Equity Options'!$A:$A,$A155)=0,"",SUMIFS('Monthly NSE Equity Options'!$L:$L,'Monthly NSE Equity Options'!$A:$A,$A155))</f>
        <v/>
      </c>
      <c r="AA155" s="9">
        <f>IF(SUMIFS('Monthly BSE Equity Options'!$L:$L,'Monthly BSE Equity Options'!$A:$A,$A155)=0,"",SUMIFS('Monthly BSE Equity Options'!$L:$L,'Monthly BSE Equity Options'!$A:$A,$A155))</f>
        <v/>
      </c>
      <c r="AB155" s="9">
        <f>IF(OR(Z155="",AA155=""),"",Z155+AA155)</f>
        <v/>
      </c>
      <c r="AC155" s="26">
        <f>IF(OR(Z155="",Z143=""),"",Z155/Z143-1)</f>
        <v/>
      </c>
      <c r="AD155" s="26">
        <f>IF(OR(AA155="",AA143=""),"",AA155/AA143-1)</f>
        <v/>
      </c>
      <c r="AE155" s="26">
        <f>IF(OR(AB155="",AB143=""),"",AB155/AB143-1)</f>
        <v/>
      </c>
      <c r="AF155" s="26">
        <f>IF(OR(Z155="",Z154=""),"",Z155/Z154-1)</f>
        <v/>
      </c>
      <c r="AG155" s="26">
        <f>IF(OR(AA155="",AA154=""),"",AA155/AA154-1)</f>
        <v/>
      </c>
      <c r="AH155" s="26">
        <f>IF(OR(AB155="",AB154=""),"",AB155/AB154-1)</f>
        <v/>
      </c>
      <c r="AI155" s="26">
        <f>IF(AB155="","",Z155/AB155)</f>
        <v/>
      </c>
      <c r="AJ155" s="26">
        <f>IF(AB155="","",AA155/AB155)</f>
        <v/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18">
        <f>IF(SUMIFS('Monthly NSE Equity Options'!$J:$J,'Monthly NSE Equity Options'!$A:$A,$A156)=0,"",SUMIFS('Monthly NSE Equity Options'!$J:$J,'Monthly NSE Equity Options'!$A:$A,$A156))</f>
        <v/>
      </c>
      <c r="E156" s="7">
        <f>IF(SUMIFS('Monthly BSE Equity Options'!$J:$J,'Monthly BSE Equity Options'!$A:$A,$A156)=0,"",SUMIFS('Monthly BSE Equity Options'!$J:$J,'Monthly BSE Equity Options'!$A:$A,$A156))</f>
        <v/>
      </c>
      <c r="F156" s="7">
        <f>IF(OR(D156="",E156=""),"",D156+E156)</f>
        <v/>
      </c>
      <c r="G156" s="20">
        <f>IF(OR(D156="",D144=""),"",D156/D144-1)</f>
        <v/>
      </c>
      <c r="H156" s="20">
        <f>IF(OR(E156="",E144=""),"",E156/E144-1)</f>
        <v/>
      </c>
      <c r="I156" s="20">
        <f>IF(OR(F156="",F144=""),"",F156/F144-1)</f>
        <v/>
      </c>
      <c r="J156" s="20">
        <f>IF(OR(D156="",D155=""),"",D156/D155-1)</f>
        <v/>
      </c>
      <c r="K156" s="20">
        <f>IF(OR(E156="",E155=""),"",E156/E155-1)</f>
        <v/>
      </c>
      <c r="L156" s="20">
        <f>IF(OR(F156="",F155=""),"",F156/F155-1)</f>
        <v/>
      </c>
      <c r="M156" s="20">
        <f>IF(F156="","",D156/F156)</f>
        <v/>
      </c>
      <c r="N156" s="20">
        <f>IF(F156="","",E156/F156)</f>
        <v/>
      </c>
      <c r="O156" s="21">
        <f>IF(SUMIFS('Monthly NSE Equity Options'!$K:$K,'Monthly NSE Equity Options'!$A:$A,$A156)=0,"",SUMIFS('Monthly NSE Equity Options'!$K:$K,'Monthly NSE Equity Options'!$A:$A,$A156))</f>
        <v/>
      </c>
      <c r="P156" s="8">
        <f>IF(SUMIFS('Monthly BSE Equity Options'!$K:$K,'Monthly BSE Equity Options'!$A:$A,$A156)=0,"",SUMIFS('Monthly BSE Equity Options'!$K:$K,'Monthly BSE Equity Options'!$A:$A,$A156))</f>
        <v/>
      </c>
      <c r="Q156" s="8">
        <f>IF(OR(O156="",P156=""),"",O156+P156)</f>
        <v/>
      </c>
      <c r="R156" s="23">
        <f>IF(OR(O156="",O144=""),"",O156/O144-1)</f>
        <v/>
      </c>
      <c r="S156" s="23">
        <f>IF(OR(P156="",P144=""),"",P156/P144-1)</f>
        <v/>
      </c>
      <c r="T156" s="23">
        <f>IF(OR(Q156="",Q144=""),"",Q156/Q144-1)</f>
        <v/>
      </c>
      <c r="U156" s="23">
        <f>IF(OR(O156="",O155=""),"",O156/O155-1)</f>
        <v/>
      </c>
      <c r="V156" s="23">
        <f>IF(OR(P156="",P155=""),"",P156/P155-1)</f>
        <v/>
      </c>
      <c r="W156" s="23">
        <f>IF(OR(Q156="",Q155=""),"",Q156/Q155-1)</f>
        <v/>
      </c>
      <c r="X156" s="23">
        <f>IF(Q156="","",O156/Q156)</f>
        <v/>
      </c>
      <c r="Y156" s="23">
        <f>IF(Q156="","",P156/Q156)</f>
        <v/>
      </c>
      <c r="Z156" s="24">
        <f>IF(SUMIFS('Monthly NSE Equity Options'!$L:$L,'Monthly NSE Equity Options'!$A:$A,$A156)=0,"",SUMIFS('Monthly NSE Equity Options'!$L:$L,'Monthly NSE Equity Options'!$A:$A,$A156))</f>
        <v/>
      </c>
      <c r="AA156" s="9">
        <f>IF(SUMIFS('Monthly BSE Equity Options'!$L:$L,'Monthly BSE Equity Options'!$A:$A,$A156)=0,"",SUMIFS('Monthly BSE Equity Options'!$L:$L,'Monthly BSE Equity Options'!$A:$A,$A156))</f>
        <v/>
      </c>
      <c r="AB156" s="9">
        <f>IF(OR(Z156="",AA156=""),"",Z156+AA156)</f>
        <v/>
      </c>
      <c r="AC156" s="26">
        <f>IF(OR(Z156="",Z144=""),"",Z156/Z144-1)</f>
        <v/>
      </c>
      <c r="AD156" s="26">
        <f>IF(OR(AA156="",AA144=""),"",AA156/AA144-1)</f>
        <v/>
      </c>
      <c r="AE156" s="26">
        <f>IF(OR(AB156="",AB144=""),"",AB156/AB144-1)</f>
        <v/>
      </c>
      <c r="AF156" s="26">
        <f>IF(OR(Z156="",Z155=""),"",Z156/Z155-1)</f>
        <v/>
      </c>
      <c r="AG156" s="26">
        <f>IF(OR(AA156="",AA155=""),"",AA156/AA155-1)</f>
        <v/>
      </c>
      <c r="AH156" s="26">
        <f>IF(OR(AB156="",AB155=""),"",AB156/AB155-1)</f>
        <v/>
      </c>
      <c r="AI156" s="26">
        <f>IF(AB156="","",Z156/AB156)</f>
        <v/>
      </c>
      <c r="AJ156" s="26">
        <f>IF(AB156="","",AA156/AB156)</f>
        <v/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18">
        <f>IF(SUMIFS('Monthly NSE Equity Options'!$J:$J,'Monthly NSE Equity Options'!$A:$A,$A157)=0,"",SUMIFS('Monthly NSE Equity Options'!$J:$J,'Monthly NSE Equity Options'!$A:$A,$A157))</f>
        <v/>
      </c>
      <c r="E157" s="7">
        <f>IF(SUMIFS('Monthly BSE Equity Options'!$J:$J,'Monthly BSE Equity Options'!$A:$A,$A157)=0,"",SUMIFS('Monthly BSE Equity Options'!$J:$J,'Monthly BSE Equity Options'!$A:$A,$A157))</f>
        <v/>
      </c>
      <c r="F157" s="7">
        <f>IF(OR(D157="",E157=""),"",D157+E157)</f>
        <v/>
      </c>
      <c r="G157" s="20">
        <f>IF(OR(D157="",D145=""),"",D157/D145-1)</f>
        <v/>
      </c>
      <c r="H157" s="20">
        <f>IF(OR(E157="",E145=""),"",E157/E145-1)</f>
        <v/>
      </c>
      <c r="I157" s="20">
        <f>IF(OR(F157="",F145=""),"",F157/F145-1)</f>
        <v/>
      </c>
      <c r="J157" s="20">
        <f>IF(OR(D157="",D156=""),"",D157/D156-1)</f>
        <v/>
      </c>
      <c r="K157" s="20">
        <f>IF(OR(E157="",E156=""),"",E157/E156-1)</f>
        <v/>
      </c>
      <c r="L157" s="20">
        <f>IF(OR(F157="",F156=""),"",F157/F156-1)</f>
        <v/>
      </c>
      <c r="M157" s="20">
        <f>IF(F157="","",D157/F157)</f>
        <v/>
      </c>
      <c r="N157" s="20">
        <f>IF(F157="","",E157/F157)</f>
        <v/>
      </c>
      <c r="O157" s="21">
        <f>IF(SUMIFS('Monthly NSE Equity Options'!$K:$K,'Monthly NSE Equity Options'!$A:$A,$A157)=0,"",SUMIFS('Monthly NSE Equity Options'!$K:$K,'Monthly NSE Equity Options'!$A:$A,$A157))</f>
        <v/>
      </c>
      <c r="P157" s="8">
        <f>IF(SUMIFS('Monthly BSE Equity Options'!$K:$K,'Monthly BSE Equity Options'!$A:$A,$A157)=0,"",SUMIFS('Monthly BSE Equity Options'!$K:$K,'Monthly BSE Equity Options'!$A:$A,$A157))</f>
        <v/>
      </c>
      <c r="Q157" s="8">
        <f>IF(OR(O157="",P157=""),"",O157+P157)</f>
        <v/>
      </c>
      <c r="R157" s="23">
        <f>IF(OR(O157="",O145=""),"",O157/O145-1)</f>
        <v/>
      </c>
      <c r="S157" s="23">
        <f>IF(OR(P157="",P145=""),"",P157/P145-1)</f>
        <v/>
      </c>
      <c r="T157" s="23">
        <f>IF(OR(Q157="",Q145=""),"",Q157/Q145-1)</f>
        <v/>
      </c>
      <c r="U157" s="23">
        <f>IF(OR(O157="",O156=""),"",O157/O156-1)</f>
        <v/>
      </c>
      <c r="V157" s="23">
        <f>IF(OR(P157="",P156=""),"",P157/P156-1)</f>
        <v/>
      </c>
      <c r="W157" s="23">
        <f>IF(OR(Q157="",Q156=""),"",Q157/Q156-1)</f>
        <v/>
      </c>
      <c r="X157" s="23">
        <f>IF(Q157="","",O157/Q157)</f>
        <v/>
      </c>
      <c r="Y157" s="23">
        <f>IF(Q157="","",P157/Q157)</f>
        <v/>
      </c>
      <c r="Z157" s="24">
        <f>IF(SUMIFS('Monthly NSE Equity Options'!$L:$L,'Monthly NSE Equity Options'!$A:$A,$A157)=0,"",SUMIFS('Monthly NSE Equity Options'!$L:$L,'Monthly NSE Equity Options'!$A:$A,$A157))</f>
        <v/>
      </c>
      <c r="AA157" s="9">
        <f>IF(SUMIFS('Monthly BSE Equity Options'!$L:$L,'Monthly BSE Equity Options'!$A:$A,$A157)=0,"",SUMIFS('Monthly BSE Equity Options'!$L:$L,'Monthly BSE Equity Options'!$A:$A,$A157))</f>
        <v/>
      </c>
      <c r="AB157" s="9">
        <f>IF(OR(Z157="",AA157=""),"",Z157+AA157)</f>
        <v/>
      </c>
      <c r="AC157" s="26">
        <f>IF(OR(Z157="",Z145=""),"",Z157/Z145-1)</f>
        <v/>
      </c>
      <c r="AD157" s="26">
        <f>IF(OR(AA157="",AA145=""),"",AA157/AA145-1)</f>
        <v/>
      </c>
      <c r="AE157" s="26">
        <f>IF(OR(AB157="",AB145=""),"",AB157/AB145-1)</f>
        <v/>
      </c>
      <c r="AF157" s="26">
        <f>IF(OR(Z157="",Z156=""),"",Z157/Z156-1)</f>
        <v/>
      </c>
      <c r="AG157" s="26">
        <f>IF(OR(AA157="",AA156=""),"",AA157/AA156-1)</f>
        <v/>
      </c>
      <c r="AH157" s="26">
        <f>IF(OR(AB157="",AB156=""),"",AB157/AB156-1)</f>
        <v/>
      </c>
      <c r="AI157" s="26">
        <f>IF(AB157="","",Z157/AB157)</f>
        <v/>
      </c>
      <c r="AJ157" s="26">
        <f>IF(AB157="","",AA157/AB157)</f>
        <v/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18">
        <f>IF(SUMIFS('Monthly NSE Equity Options'!$J:$J,'Monthly NSE Equity Options'!$A:$A,$A158)=0,"",SUMIFS('Monthly NSE Equity Options'!$J:$J,'Monthly NSE Equity Options'!$A:$A,$A158))</f>
        <v/>
      </c>
      <c r="E158" s="7">
        <f>IF(SUMIFS('Monthly BSE Equity Options'!$J:$J,'Monthly BSE Equity Options'!$A:$A,$A158)=0,"",SUMIFS('Monthly BSE Equity Options'!$J:$J,'Monthly BSE Equity Options'!$A:$A,$A158))</f>
        <v/>
      </c>
      <c r="F158" s="7">
        <f>IF(OR(D158="",E158=""),"",D158+E158)</f>
        <v/>
      </c>
      <c r="G158" s="20">
        <f>IF(OR(D158="",D146=""),"",D158/D146-1)</f>
        <v/>
      </c>
      <c r="H158" s="20">
        <f>IF(OR(E158="",E146=""),"",E158/E146-1)</f>
        <v/>
      </c>
      <c r="I158" s="20">
        <f>IF(OR(F158="",F146=""),"",F158/F146-1)</f>
        <v/>
      </c>
      <c r="J158" s="20">
        <f>IF(OR(D158="",D157=""),"",D158/D157-1)</f>
        <v/>
      </c>
      <c r="K158" s="20">
        <f>IF(OR(E158="",E157=""),"",E158/E157-1)</f>
        <v/>
      </c>
      <c r="L158" s="20">
        <f>IF(OR(F158="",F157=""),"",F158/F157-1)</f>
        <v/>
      </c>
      <c r="M158" s="20">
        <f>IF(F158="","",D158/F158)</f>
        <v/>
      </c>
      <c r="N158" s="20">
        <f>IF(F158="","",E158/F158)</f>
        <v/>
      </c>
      <c r="O158" s="21">
        <f>IF(SUMIFS('Monthly NSE Equity Options'!$K:$K,'Monthly NSE Equity Options'!$A:$A,$A158)=0,"",SUMIFS('Monthly NSE Equity Options'!$K:$K,'Monthly NSE Equity Options'!$A:$A,$A158))</f>
        <v/>
      </c>
      <c r="P158" s="8">
        <f>IF(SUMIFS('Monthly BSE Equity Options'!$K:$K,'Monthly BSE Equity Options'!$A:$A,$A158)=0,"",SUMIFS('Monthly BSE Equity Options'!$K:$K,'Monthly BSE Equity Options'!$A:$A,$A158))</f>
        <v/>
      </c>
      <c r="Q158" s="8">
        <f>IF(OR(O158="",P158=""),"",O158+P158)</f>
        <v/>
      </c>
      <c r="R158" s="23">
        <f>IF(OR(O158="",O146=""),"",O158/O146-1)</f>
        <v/>
      </c>
      <c r="S158" s="23">
        <f>IF(OR(P158="",P146=""),"",P158/P146-1)</f>
        <v/>
      </c>
      <c r="T158" s="23">
        <f>IF(OR(Q158="",Q146=""),"",Q158/Q146-1)</f>
        <v/>
      </c>
      <c r="U158" s="23">
        <f>IF(OR(O158="",O157=""),"",O158/O157-1)</f>
        <v/>
      </c>
      <c r="V158" s="23">
        <f>IF(OR(P158="",P157=""),"",P158/P157-1)</f>
        <v/>
      </c>
      <c r="W158" s="23">
        <f>IF(OR(Q158="",Q157=""),"",Q158/Q157-1)</f>
        <v/>
      </c>
      <c r="X158" s="23">
        <f>IF(Q158="","",O158/Q158)</f>
        <v/>
      </c>
      <c r="Y158" s="23">
        <f>IF(Q158="","",P158/Q158)</f>
        <v/>
      </c>
      <c r="Z158" s="24">
        <f>IF(SUMIFS('Monthly NSE Equity Options'!$L:$L,'Monthly NSE Equity Options'!$A:$A,$A158)=0,"",SUMIFS('Monthly NSE Equity Options'!$L:$L,'Monthly NSE Equity Options'!$A:$A,$A158))</f>
        <v/>
      </c>
      <c r="AA158" s="9">
        <f>IF(SUMIFS('Monthly BSE Equity Options'!$L:$L,'Monthly BSE Equity Options'!$A:$A,$A158)=0,"",SUMIFS('Monthly BSE Equity Options'!$L:$L,'Monthly BSE Equity Options'!$A:$A,$A158))</f>
        <v/>
      </c>
      <c r="AB158" s="9">
        <f>IF(OR(Z158="",AA158=""),"",Z158+AA158)</f>
        <v/>
      </c>
      <c r="AC158" s="26">
        <f>IF(OR(Z158="",Z146=""),"",Z158/Z146-1)</f>
        <v/>
      </c>
      <c r="AD158" s="26">
        <f>IF(OR(AA158="",AA146=""),"",AA158/AA146-1)</f>
        <v/>
      </c>
      <c r="AE158" s="26">
        <f>IF(OR(AB158="",AB146=""),"",AB158/AB146-1)</f>
        <v/>
      </c>
      <c r="AF158" s="26">
        <f>IF(OR(Z158="",Z157=""),"",Z158/Z157-1)</f>
        <v/>
      </c>
      <c r="AG158" s="26">
        <f>IF(OR(AA158="",AA157=""),"",AA158/AA157-1)</f>
        <v/>
      </c>
      <c r="AH158" s="26">
        <f>IF(OR(AB158="",AB157=""),"",AB158/AB157-1)</f>
        <v/>
      </c>
      <c r="AI158" s="26">
        <f>IF(AB158="","",Z158/AB158)</f>
        <v/>
      </c>
      <c r="AJ158" s="26">
        <f>IF(AB158="","",AA158/AB158)</f>
        <v/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18">
        <f>IF(SUMIFS('Monthly NSE Equity Options'!$J:$J,'Monthly NSE Equity Options'!$A:$A,$A159)=0,"",SUMIFS('Monthly NSE Equity Options'!$J:$J,'Monthly NSE Equity Options'!$A:$A,$A159))</f>
        <v/>
      </c>
      <c r="E159" s="7">
        <f>IF(SUMIFS('Monthly BSE Equity Options'!$J:$J,'Monthly BSE Equity Options'!$A:$A,$A159)=0,"",SUMIFS('Monthly BSE Equity Options'!$J:$J,'Monthly BSE Equity Options'!$A:$A,$A159))</f>
        <v/>
      </c>
      <c r="F159" s="7">
        <f>IF(OR(D159="",E159=""),"",D159+E159)</f>
        <v/>
      </c>
      <c r="G159" s="20">
        <f>IF(OR(D159="",D147=""),"",D159/D147-1)</f>
        <v/>
      </c>
      <c r="H159" s="20">
        <f>IF(OR(E159="",E147=""),"",E159/E147-1)</f>
        <v/>
      </c>
      <c r="I159" s="20">
        <f>IF(OR(F159="",F147=""),"",F159/F147-1)</f>
        <v/>
      </c>
      <c r="J159" s="20">
        <f>IF(OR(D159="",D158=""),"",D159/D158-1)</f>
        <v/>
      </c>
      <c r="K159" s="20">
        <f>IF(OR(E159="",E158=""),"",E159/E158-1)</f>
        <v/>
      </c>
      <c r="L159" s="20">
        <f>IF(OR(F159="",F158=""),"",F159/F158-1)</f>
        <v/>
      </c>
      <c r="M159" s="20">
        <f>IF(F159="","",D159/F159)</f>
        <v/>
      </c>
      <c r="N159" s="20">
        <f>IF(F159="","",E159/F159)</f>
        <v/>
      </c>
      <c r="O159" s="21">
        <f>IF(SUMIFS('Monthly NSE Equity Options'!$K:$K,'Monthly NSE Equity Options'!$A:$A,$A159)=0,"",SUMIFS('Monthly NSE Equity Options'!$K:$K,'Monthly NSE Equity Options'!$A:$A,$A159))</f>
        <v/>
      </c>
      <c r="P159" s="8">
        <f>IF(SUMIFS('Monthly BSE Equity Options'!$K:$K,'Monthly BSE Equity Options'!$A:$A,$A159)=0,"",SUMIFS('Monthly BSE Equity Options'!$K:$K,'Monthly BSE Equity Options'!$A:$A,$A159))</f>
        <v/>
      </c>
      <c r="Q159" s="8">
        <f>IF(OR(O159="",P159=""),"",O159+P159)</f>
        <v/>
      </c>
      <c r="R159" s="23">
        <f>IF(OR(O159="",O147=""),"",O159/O147-1)</f>
        <v/>
      </c>
      <c r="S159" s="23">
        <f>IF(OR(P159="",P147=""),"",P159/P147-1)</f>
        <v/>
      </c>
      <c r="T159" s="23">
        <f>IF(OR(Q159="",Q147=""),"",Q159/Q147-1)</f>
        <v/>
      </c>
      <c r="U159" s="23">
        <f>IF(OR(O159="",O158=""),"",O159/O158-1)</f>
        <v/>
      </c>
      <c r="V159" s="23">
        <f>IF(OR(P159="",P158=""),"",P159/P158-1)</f>
        <v/>
      </c>
      <c r="W159" s="23">
        <f>IF(OR(Q159="",Q158=""),"",Q159/Q158-1)</f>
        <v/>
      </c>
      <c r="X159" s="23">
        <f>IF(Q159="","",O159/Q159)</f>
        <v/>
      </c>
      <c r="Y159" s="23">
        <f>IF(Q159="","",P159/Q159)</f>
        <v/>
      </c>
      <c r="Z159" s="24">
        <f>IF(SUMIFS('Monthly NSE Equity Options'!$L:$L,'Monthly NSE Equity Options'!$A:$A,$A159)=0,"",SUMIFS('Monthly NSE Equity Options'!$L:$L,'Monthly NSE Equity Options'!$A:$A,$A159))</f>
        <v/>
      </c>
      <c r="AA159" s="9">
        <f>IF(SUMIFS('Monthly BSE Equity Options'!$L:$L,'Monthly BSE Equity Options'!$A:$A,$A159)=0,"",SUMIFS('Monthly BSE Equity Options'!$L:$L,'Monthly BSE Equity Options'!$A:$A,$A159))</f>
        <v/>
      </c>
      <c r="AB159" s="9">
        <f>IF(OR(Z159="",AA159=""),"",Z159+AA159)</f>
        <v/>
      </c>
      <c r="AC159" s="26">
        <f>IF(OR(Z159="",Z147=""),"",Z159/Z147-1)</f>
        <v/>
      </c>
      <c r="AD159" s="26">
        <f>IF(OR(AA159="",AA147=""),"",AA159/AA147-1)</f>
        <v/>
      </c>
      <c r="AE159" s="26">
        <f>IF(OR(AB159="",AB147=""),"",AB159/AB147-1)</f>
        <v/>
      </c>
      <c r="AF159" s="26">
        <f>IF(OR(Z159="",Z158=""),"",Z159/Z158-1)</f>
        <v/>
      </c>
      <c r="AG159" s="26">
        <f>IF(OR(AA159="",AA158=""),"",AA159/AA158-1)</f>
        <v/>
      </c>
      <c r="AH159" s="26">
        <f>IF(OR(AB159="",AB158=""),"",AB159/AB158-1)</f>
        <v/>
      </c>
      <c r="AI159" s="26">
        <f>IF(AB159="","",Z159/AB159)</f>
        <v/>
      </c>
      <c r="AJ159" s="26">
        <f>IF(AB159="","",AA159/AB159)</f>
        <v/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18">
        <f>IF(SUMIFS('Monthly NSE Equity Options'!$J:$J,'Monthly NSE Equity Options'!$A:$A,$A160)=0,"",SUMIFS('Monthly NSE Equity Options'!$J:$J,'Monthly NSE Equity Options'!$A:$A,$A160))</f>
        <v/>
      </c>
      <c r="E160" s="7">
        <f>IF(SUMIFS('Monthly BSE Equity Options'!$J:$J,'Monthly BSE Equity Options'!$A:$A,$A160)=0,"",SUMIFS('Monthly BSE Equity Options'!$J:$J,'Monthly BSE Equity Options'!$A:$A,$A160))</f>
        <v/>
      </c>
      <c r="F160" s="7">
        <f>IF(OR(D160="",E160=""),"",D160+E160)</f>
        <v/>
      </c>
      <c r="G160" s="20">
        <f>IF(OR(D160="",D148=""),"",D160/D148-1)</f>
        <v/>
      </c>
      <c r="H160" s="20">
        <f>IF(OR(E160="",E148=""),"",E160/E148-1)</f>
        <v/>
      </c>
      <c r="I160" s="20">
        <f>IF(OR(F160="",F148=""),"",F160/F148-1)</f>
        <v/>
      </c>
      <c r="J160" s="20">
        <f>IF(OR(D160="",D159=""),"",D160/D159-1)</f>
        <v/>
      </c>
      <c r="K160" s="20">
        <f>IF(OR(E160="",E159=""),"",E160/E159-1)</f>
        <v/>
      </c>
      <c r="L160" s="20">
        <f>IF(OR(F160="",F159=""),"",F160/F159-1)</f>
        <v/>
      </c>
      <c r="M160" s="20">
        <f>IF(F160="","",D160/F160)</f>
        <v/>
      </c>
      <c r="N160" s="20">
        <f>IF(F160="","",E160/F160)</f>
        <v/>
      </c>
      <c r="O160" s="21">
        <f>IF(SUMIFS('Monthly NSE Equity Options'!$K:$K,'Monthly NSE Equity Options'!$A:$A,$A160)=0,"",SUMIFS('Monthly NSE Equity Options'!$K:$K,'Monthly NSE Equity Options'!$A:$A,$A160))</f>
        <v/>
      </c>
      <c r="P160" s="8">
        <f>IF(SUMIFS('Monthly BSE Equity Options'!$K:$K,'Monthly BSE Equity Options'!$A:$A,$A160)=0,"",SUMIFS('Monthly BSE Equity Options'!$K:$K,'Monthly BSE Equity Options'!$A:$A,$A160))</f>
        <v/>
      </c>
      <c r="Q160" s="8">
        <f>IF(OR(O160="",P160=""),"",O160+P160)</f>
        <v/>
      </c>
      <c r="R160" s="23">
        <f>IF(OR(O160="",O148=""),"",O160/O148-1)</f>
        <v/>
      </c>
      <c r="S160" s="23">
        <f>IF(OR(P160="",P148=""),"",P160/P148-1)</f>
        <v/>
      </c>
      <c r="T160" s="23">
        <f>IF(OR(Q160="",Q148=""),"",Q160/Q148-1)</f>
        <v/>
      </c>
      <c r="U160" s="23">
        <f>IF(OR(O160="",O159=""),"",O160/O159-1)</f>
        <v/>
      </c>
      <c r="V160" s="23">
        <f>IF(OR(P160="",P159=""),"",P160/P159-1)</f>
        <v/>
      </c>
      <c r="W160" s="23">
        <f>IF(OR(Q160="",Q159=""),"",Q160/Q159-1)</f>
        <v/>
      </c>
      <c r="X160" s="23">
        <f>IF(Q160="","",O160/Q160)</f>
        <v/>
      </c>
      <c r="Y160" s="23">
        <f>IF(Q160="","",P160/Q160)</f>
        <v/>
      </c>
      <c r="Z160" s="24">
        <f>IF(SUMIFS('Monthly NSE Equity Options'!$L:$L,'Monthly NSE Equity Options'!$A:$A,$A160)=0,"",SUMIFS('Monthly NSE Equity Options'!$L:$L,'Monthly NSE Equity Options'!$A:$A,$A160))</f>
        <v/>
      </c>
      <c r="AA160" s="9">
        <f>IF(SUMIFS('Monthly BSE Equity Options'!$L:$L,'Monthly BSE Equity Options'!$A:$A,$A160)=0,"",SUMIFS('Monthly BSE Equity Options'!$L:$L,'Monthly BSE Equity Options'!$A:$A,$A160))</f>
        <v/>
      </c>
      <c r="AB160" s="9">
        <f>IF(OR(Z160="",AA160=""),"",Z160+AA160)</f>
        <v/>
      </c>
      <c r="AC160" s="26">
        <f>IF(OR(Z160="",Z148=""),"",Z160/Z148-1)</f>
        <v/>
      </c>
      <c r="AD160" s="26">
        <f>IF(OR(AA160="",AA148=""),"",AA160/AA148-1)</f>
        <v/>
      </c>
      <c r="AE160" s="26">
        <f>IF(OR(AB160="",AB148=""),"",AB160/AB148-1)</f>
        <v/>
      </c>
      <c r="AF160" s="26">
        <f>IF(OR(Z160="",Z159=""),"",Z160/Z159-1)</f>
        <v/>
      </c>
      <c r="AG160" s="26">
        <f>IF(OR(AA160="",AA159=""),"",AA160/AA159-1)</f>
        <v/>
      </c>
      <c r="AH160" s="26">
        <f>IF(OR(AB160="",AB159=""),"",AB160/AB159-1)</f>
        <v/>
      </c>
      <c r="AI160" s="26">
        <f>IF(AB160="","",Z160/AB160)</f>
        <v/>
      </c>
      <c r="AJ160" s="26">
        <f>IF(AB160="","",AA160/AB160)</f>
        <v/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18">
        <f>IF(SUMIFS('Monthly NSE Equity Options'!$J:$J,'Monthly NSE Equity Options'!$A:$A,$A161)=0,"",SUMIFS('Monthly NSE Equity Options'!$J:$J,'Monthly NSE Equity Options'!$A:$A,$A161))</f>
        <v/>
      </c>
      <c r="E161" s="7">
        <f>IF(SUMIFS('Monthly BSE Equity Options'!$J:$J,'Monthly BSE Equity Options'!$A:$A,$A161)=0,"",SUMIFS('Monthly BSE Equity Options'!$J:$J,'Monthly BSE Equity Options'!$A:$A,$A161))</f>
        <v/>
      </c>
      <c r="F161" s="7">
        <f>IF(OR(D161="",E161=""),"",D161+E161)</f>
        <v/>
      </c>
      <c r="G161" s="20">
        <f>IF(OR(D161="",D149=""),"",D161/D149-1)</f>
        <v/>
      </c>
      <c r="H161" s="20">
        <f>IF(OR(E161="",E149=""),"",E161/E149-1)</f>
        <v/>
      </c>
      <c r="I161" s="20">
        <f>IF(OR(F161="",F149=""),"",F161/F149-1)</f>
        <v/>
      </c>
      <c r="J161" s="20">
        <f>IF(OR(D161="",D160=""),"",D161/D160-1)</f>
        <v/>
      </c>
      <c r="K161" s="20">
        <f>IF(OR(E161="",E160=""),"",E161/E160-1)</f>
        <v/>
      </c>
      <c r="L161" s="20">
        <f>IF(OR(F161="",F160=""),"",F161/F160-1)</f>
        <v/>
      </c>
      <c r="M161" s="20">
        <f>IF(F161="","",D161/F161)</f>
        <v/>
      </c>
      <c r="N161" s="20">
        <f>IF(F161="","",E161/F161)</f>
        <v/>
      </c>
      <c r="O161" s="21">
        <f>IF(SUMIFS('Monthly NSE Equity Options'!$K:$K,'Monthly NSE Equity Options'!$A:$A,$A161)=0,"",SUMIFS('Monthly NSE Equity Options'!$K:$K,'Monthly NSE Equity Options'!$A:$A,$A161))</f>
        <v/>
      </c>
      <c r="P161" s="8">
        <f>IF(SUMIFS('Monthly BSE Equity Options'!$K:$K,'Monthly BSE Equity Options'!$A:$A,$A161)=0,"",SUMIFS('Monthly BSE Equity Options'!$K:$K,'Monthly BSE Equity Options'!$A:$A,$A161))</f>
        <v/>
      </c>
      <c r="Q161" s="8">
        <f>IF(OR(O161="",P161=""),"",O161+P161)</f>
        <v/>
      </c>
      <c r="R161" s="23">
        <f>IF(OR(O161="",O149=""),"",O161/O149-1)</f>
        <v/>
      </c>
      <c r="S161" s="23">
        <f>IF(OR(P161="",P149=""),"",P161/P149-1)</f>
        <v/>
      </c>
      <c r="T161" s="23">
        <f>IF(OR(Q161="",Q149=""),"",Q161/Q149-1)</f>
        <v/>
      </c>
      <c r="U161" s="23">
        <f>IF(OR(O161="",O160=""),"",O161/O160-1)</f>
        <v/>
      </c>
      <c r="V161" s="23">
        <f>IF(OR(P161="",P160=""),"",P161/P160-1)</f>
        <v/>
      </c>
      <c r="W161" s="23">
        <f>IF(OR(Q161="",Q160=""),"",Q161/Q160-1)</f>
        <v/>
      </c>
      <c r="X161" s="23">
        <f>IF(Q161="","",O161/Q161)</f>
        <v/>
      </c>
      <c r="Y161" s="23">
        <f>IF(Q161="","",P161/Q161)</f>
        <v/>
      </c>
      <c r="Z161" s="24">
        <f>IF(SUMIFS('Monthly NSE Equity Options'!$L:$L,'Monthly NSE Equity Options'!$A:$A,$A161)=0,"",SUMIFS('Monthly NSE Equity Options'!$L:$L,'Monthly NSE Equity Options'!$A:$A,$A161))</f>
        <v/>
      </c>
      <c r="AA161" s="9">
        <f>IF(SUMIFS('Monthly BSE Equity Options'!$L:$L,'Monthly BSE Equity Options'!$A:$A,$A161)=0,"",SUMIFS('Monthly BSE Equity Options'!$L:$L,'Monthly BSE Equity Options'!$A:$A,$A161))</f>
        <v/>
      </c>
      <c r="AB161" s="9">
        <f>IF(OR(Z161="",AA161=""),"",Z161+AA161)</f>
        <v/>
      </c>
      <c r="AC161" s="26">
        <f>IF(OR(Z161="",Z149=""),"",Z161/Z149-1)</f>
        <v/>
      </c>
      <c r="AD161" s="26">
        <f>IF(OR(AA161="",AA149=""),"",AA161/AA149-1)</f>
        <v/>
      </c>
      <c r="AE161" s="26">
        <f>IF(OR(AB161="",AB149=""),"",AB161/AB149-1)</f>
        <v/>
      </c>
      <c r="AF161" s="26">
        <f>IF(OR(Z161="",Z160=""),"",Z161/Z160-1)</f>
        <v/>
      </c>
      <c r="AG161" s="26">
        <f>IF(OR(AA161="",AA160=""),"",AA161/AA160-1)</f>
        <v/>
      </c>
      <c r="AH161" s="26">
        <f>IF(OR(AB161="",AB160=""),"",AB161/AB160-1)</f>
        <v/>
      </c>
      <c r="AI161" s="26">
        <f>IF(AB161="","",Z161/AB161)</f>
        <v/>
      </c>
      <c r="AJ161" s="26">
        <f>IF(AB161="","",AA161/AB161)</f>
        <v/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18">
        <f>IF(SUMIFS('Monthly NSE Equity Options'!$J:$J,'Monthly NSE Equity Options'!$A:$A,$A162)=0,"",SUMIFS('Monthly NSE Equity Options'!$J:$J,'Monthly NSE Equity Options'!$A:$A,$A162))</f>
        <v/>
      </c>
      <c r="E162" s="7">
        <f>IF(SUMIFS('Monthly BSE Equity Options'!$J:$J,'Monthly BSE Equity Options'!$A:$A,$A162)=0,"",SUMIFS('Monthly BSE Equity Options'!$J:$J,'Monthly BSE Equity Options'!$A:$A,$A162))</f>
        <v/>
      </c>
      <c r="F162" s="7">
        <f>IF(OR(D162="",E162=""),"",D162+E162)</f>
        <v/>
      </c>
      <c r="G162" s="20">
        <f>IF(OR(D162="",D150=""),"",D162/D150-1)</f>
        <v/>
      </c>
      <c r="H162" s="20">
        <f>IF(OR(E162="",E150=""),"",E162/E150-1)</f>
        <v/>
      </c>
      <c r="I162" s="20">
        <f>IF(OR(F162="",F150=""),"",F162/F150-1)</f>
        <v/>
      </c>
      <c r="J162" s="20">
        <f>IF(OR(D162="",D161=""),"",D162/D161-1)</f>
        <v/>
      </c>
      <c r="K162" s="20">
        <f>IF(OR(E162="",E161=""),"",E162/E161-1)</f>
        <v/>
      </c>
      <c r="L162" s="20">
        <f>IF(OR(F162="",F161=""),"",F162/F161-1)</f>
        <v/>
      </c>
      <c r="M162" s="20">
        <f>IF(F162="","",D162/F162)</f>
        <v/>
      </c>
      <c r="N162" s="20">
        <f>IF(F162="","",E162/F162)</f>
        <v/>
      </c>
      <c r="O162" s="21">
        <f>IF(SUMIFS('Monthly NSE Equity Options'!$K:$K,'Monthly NSE Equity Options'!$A:$A,$A162)=0,"",SUMIFS('Monthly NSE Equity Options'!$K:$K,'Monthly NSE Equity Options'!$A:$A,$A162))</f>
        <v/>
      </c>
      <c r="P162" s="8">
        <f>IF(SUMIFS('Monthly BSE Equity Options'!$K:$K,'Monthly BSE Equity Options'!$A:$A,$A162)=0,"",SUMIFS('Monthly BSE Equity Options'!$K:$K,'Monthly BSE Equity Options'!$A:$A,$A162))</f>
        <v/>
      </c>
      <c r="Q162" s="8">
        <f>IF(OR(O162="",P162=""),"",O162+P162)</f>
        <v/>
      </c>
      <c r="R162" s="23">
        <f>IF(OR(O162="",O150=""),"",O162/O150-1)</f>
        <v/>
      </c>
      <c r="S162" s="23">
        <f>IF(OR(P162="",P150=""),"",P162/P150-1)</f>
        <v/>
      </c>
      <c r="T162" s="23">
        <f>IF(OR(Q162="",Q150=""),"",Q162/Q150-1)</f>
        <v/>
      </c>
      <c r="U162" s="23">
        <f>IF(OR(O162="",O161=""),"",O162/O161-1)</f>
        <v/>
      </c>
      <c r="V162" s="23">
        <f>IF(OR(P162="",P161=""),"",P162/P161-1)</f>
        <v/>
      </c>
      <c r="W162" s="23">
        <f>IF(OR(Q162="",Q161=""),"",Q162/Q161-1)</f>
        <v/>
      </c>
      <c r="X162" s="23">
        <f>IF(Q162="","",O162/Q162)</f>
        <v/>
      </c>
      <c r="Y162" s="23">
        <f>IF(Q162="","",P162/Q162)</f>
        <v/>
      </c>
      <c r="Z162" s="24">
        <f>IF(SUMIFS('Monthly NSE Equity Options'!$L:$L,'Monthly NSE Equity Options'!$A:$A,$A162)=0,"",SUMIFS('Monthly NSE Equity Options'!$L:$L,'Monthly NSE Equity Options'!$A:$A,$A162))</f>
        <v/>
      </c>
      <c r="AA162" s="9">
        <f>IF(SUMIFS('Monthly BSE Equity Options'!$L:$L,'Monthly BSE Equity Options'!$A:$A,$A162)=0,"",SUMIFS('Monthly BSE Equity Options'!$L:$L,'Monthly BSE Equity Options'!$A:$A,$A162))</f>
        <v/>
      </c>
      <c r="AB162" s="9">
        <f>IF(OR(Z162="",AA162=""),"",Z162+AA162)</f>
        <v/>
      </c>
      <c r="AC162" s="26">
        <f>IF(OR(Z162="",Z150=""),"",Z162/Z150-1)</f>
        <v/>
      </c>
      <c r="AD162" s="26">
        <f>IF(OR(AA162="",AA150=""),"",AA162/AA150-1)</f>
        <v/>
      </c>
      <c r="AE162" s="26">
        <f>IF(OR(AB162="",AB150=""),"",AB162/AB150-1)</f>
        <v/>
      </c>
      <c r="AF162" s="26">
        <f>IF(OR(Z162="",Z161=""),"",Z162/Z161-1)</f>
        <v/>
      </c>
      <c r="AG162" s="26">
        <f>IF(OR(AA162="",AA161=""),"",AA162/AA161-1)</f>
        <v/>
      </c>
      <c r="AH162" s="26">
        <f>IF(OR(AB162="",AB161=""),"",AB162/AB161-1)</f>
        <v/>
      </c>
      <c r="AI162" s="26">
        <f>IF(AB162="","",Z162/AB162)</f>
        <v/>
      </c>
      <c r="AJ162" s="26">
        <f>IF(AB162="","",AA162/AB162)</f>
        <v/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18">
        <f>IF(SUMIFS('Monthly NSE Equity Options'!$J:$J,'Monthly NSE Equity Options'!$A:$A,$A163)=0,"",SUMIFS('Monthly NSE Equity Options'!$J:$J,'Monthly NSE Equity Options'!$A:$A,$A163))</f>
        <v/>
      </c>
      <c r="E163" s="7">
        <f>IF(SUMIFS('Monthly BSE Equity Options'!$J:$J,'Monthly BSE Equity Options'!$A:$A,$A163)=0,"",SUMIFS('Monthly BSE Equity Options'!$J:$J,'Monthly BSE Equity Options'!$A:$A,$A163))</f>
        <v/>
      </c>
      <c r="F163" s="7">
        <f>IF(OR(D163="",E163=""),"",D163+E163)</f>
        <v/>
      </c>
      <c r="G163" s="20">
        <f>IF(OR(D163="",D151=""),"",D163/D151-1)</f>
        <v/>
      </c>
      <c r="H163" s="20">
        <f>IF(OR(E163="",E151=""),"",E163/E151-1)</f>
        <v/>
      </c>
      <c r="I163" s="20">
        <f>IF(OR(F163="",F151=""),"",F163/F151-1)</f>
        <v/>
      </c>
      <c r="J163" s="20">
        <f>IF(OR(D163="",D162=""),"",D163/D162-1)</f>
        <v/>
      </c>
      <c r="K163" s="20">
        <f>IF(OR(E163="",E162=""),"",E163/E162-1)</f>
        <v/>
      </c>
      <c r="L163" s="20">
        <f>IF(OR(F163="",F162=""),"",F163/F162-1)</f>
        <v/>
      </c>
      <c r="M163" s="20">
        <f>IF(F163="","",D163/F163)</f>
        <v/>
      </c>
      <c r="N163" s="20">
        <f>IF(F163="","",E163/F163)</f>
        <v/>
      </c>
      <c r="O163" s="21">
        <f>IF(SUMIFS('Monthly NSE Equity Options'!$K:$K,'Monthly NSE Equity Options'!$A:$A,$A163)=0,"",SUMIFS('Monthly NSE Equity Options'!$K:$K,'Monthly NSE Equity Options'!$A:$A,$A163))</f>
        <v/>
      </c>
      <c r="P163" s="8">
        <f>IF(SUMIFS('Monthly BSE Equity Options'!$K:$K,'Monthly BSE Equity Options'!$A:$A,$A163)=0,"",SUMIFS('Monthly BSE Equity Options'!$K:$K,'Monthly BSE Equity Options'!$A:$A,$A163))</f>
        <v/>
      </c>
      <c r="Q163" s="8">
        <f>IF(OR(O163="",P163=""),"",O163+P163)</f>
        <v/>
      </c>
      <c r="R163" s="23">
        <f>IF(OR(O163="",O151=""),"",O163/O151-1)</f>
        <v/>
      </c>
      <c r="S163" s="23">
        <f>IF(OR(P163="",P151=""),"",P163/P151-1)</f>
        <v/>
      </c>
      <c r="T163" s="23">
        <f>IF(OR(Q163="",Q151=""),"",Q163/Q151-1)</f>
        <v/>
      </c>
      <c r="U163" s="23">
        <f>IF(OR(O163="",O162=""),"",O163/O162-1)</f>
        <v/>
      </c>
      <c r="V163" s="23">
        <f>IF(OR(P163="",P162=""),"",P163/P162-1)</f>
        <v/>
      </c>
      <c r="W163" s="23">
        <f>IF(OR(Q163="",Q162=""),"",Q163/Q162-1)</f>
        <v/>
      </c>
      <c r="X163" s="23">
        <f>IF(Q163="","",O163/Q163)</f>
        <v/>
      </c>
      <c r="Y163" s="23">
        <f>IF(Q163="","",P163/Q163)</f>
        <v/>
      </c>
      <c r="Z163" s="24">
        <f>IF(SUMIFS('Monthly NSE Equity Options'!$L:$L,'Monthly NSE Equity Options'!$A:$A,$A163)=0,"",SUMIFS('Monthly NSE Equity Options'!$L:$L,'Monthly NSE Equity Options'!$A:$A,$A163))</f>
        <v/>
      </c>
      <c r="AA163" s="9">
        <f>IF(SUMIFS('Monthly BSE Equity Options'!$L:$L,'Monthly BSE Equity Options'!$A:$A,$A163)=0,"",SUMIFS('Monthly BSE Equity Options'!$L:$L,'Monthly BSE Equity Options'!$A:$A,$A163))</f>
        <v/>
      </c>
      <c r="AB163" s="9">
        <f>IF(OR(Z163="",AA163=""),"",Z163+AA163)</f>
        <v/>
      </c>
      <c r="AC163" s="26">
        <f>IF(OR(Z163="",Z151=""),"",Z163/Z151-1)</f>
        <v/>
      </c>
      <c r="AD163" s="26">
        <f>IF(OR(AA163="",AA151=""),"",AA163/AA151-1)</f>
        <v/>
      </c>
      <c r="AE163" s="26">
        <f>IF(OR(AB163="",AB151=""),"",AB163/AB151-1)</f>
        <v/>
      </c>
      <c r="AF163" s="26">
        <f>IF(OR(Z163="",Z162=""),"",Z163/Z162-1)</f>
        <v/>
      </c>
      <c r="AG163" s="26">
        <f>IF(OR(AA163="",AA162=""),"",AA163/AA162-1)</f>
        <v/>
      </c>
      <c r="AH163" s="26">
        <f>IF(OR(AB163="",AB162=""),"",AB163/AB162-1)</f>
        <v/>
      </c>
      <c r="AI163" s="26">
        <f>IF(AB163="","",Z163/AB163)</f>
        <v/>
      </c>
      <c r="AJ163" s="26">
        <f>IF(AB163="","",AA163/AB163)</f>
        <v/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18">
        <f>IF(SUMIFS('Monthly NSE Equity Options'!$J:$J,'Monthly NSE Equity Options'!$A:$A,$A164)=0,"",SUMIFS('Monthly NSE Equity Options'!$J:$J,'Monthly NSE Equity Options'!$A:$A,$A164))</f>
        <v/>
      </c>
      <c r="E164" s="7">
        <f>IF(SUMIFS('Monthly BSE Equity Options'!$J:$J,'Monthly BSE Equity Options'!$A:$A,$A164)=0,"",SUMIFS('Monthly BSE Equity Options'!$J:$J,'Monthly BSE Equity Options'!$A:$A,$A164))</f>
        <v/>
      </c>
      <c r="F164" s="7">
        <f>IF(OR(D164="",E164=""),"",D164+E164)</f>
        <v/>
      </c>
      <c r="G164" s="20">
        <f>IF(OR(D164="",D152=""),"",D164/D152-1)</f>
        <v/>
      </c>
      <c r="H164" s="20">
        <f>IF(OR(E164="",E152=""),"",E164/E152-1)</f>
        <v/>
      </c>
      <c r="I164" s="20">
        <f>IF(OR(F164="",F152=""),"",F164/F152-1)</f>
        <v/>
      </c>
      <c r="J164" s="20">
        <f>IF(OR(D164="",D163=""),"",D164/D163-1)</f>
        <v/>
      </c>
      <c r="K164" s="20">
        <f>IF(OR(E164="",E163=""),"",E164/E163-1)</f>
        <v/>
      </c>
      <c r="L164" s="20">
        <f>IF(OR(F164="",F163=""),"",F164/F163-1)</f>
        <v/>
      </c>
      <c r="M164" s="20">
        <f>IF(F164="","",D164/F164)</f>
        <v/>
      </c>
      <c r="N164" s="20">
        <f>IF(F164="","",E164/F164)</f>
        <v/>
      </c>
      <c r="O164" s="21">
        <f>IF(SUMIFS('Monthly NSE Equity Options'!$K:$K,'Monthly NSE Equity Options'!$A:$A,$A164)=0,"",SUMIFS('Monthly NSE Equity Options'!$K:$K,'Monthly NSE Equity Options'!$A:$A,$A164))</f>
        <v/>
      </c>
      <c r="P164" s="8">
        <f>IF(SUMIFS('Monthly BSE Equity Options'!$K:$K,'Monthly BSE Equity Options'!$A:$A,$A164)=0,"",SUMIFS('Monthly BSE Equity Options'!$K:$K,'Monthly BSE Equity Options'!$A:$A,$A164))</f>
        <v/>
      </c>
      <c r="Q164" s="8">
        <f>IF(OR(O164="",P164=""),"",O164+P164)</f>
        <v/>
      </c>
      <c r="R164" s="23">
        <f>IF(OR(O164="",O152=""),"",O164/O152-1)</f>
        <v/>
      </c>
      <c r="S164" s="23">
        <f>IF(OR(P164="",P152=""),"",P164/P152-1)</f>
        <v/>
      </c>
      <c r="T164" s="23">
        <f>IF(OR(Q164="",Q152=""),"",Q164/Q152-1)</f>
        <v/>
      </c>
      <c r="U164" s="23">
        <f>IF(OR(O164="",O163=""),"",O164/O163-1)</f>
        <v/>
      </c>
      <c r="V164" s="23">
        <f>IF(OR(P164="",P163=""),"",P164/P163-1)</f>
        <v/>
      </c>
      <c r="W164" s="23">
        <f>IF(OR(Q164="",Q163=""),"",Q164/Q163-1)</f>
        <v/>
      </c>
      <c r="X164" s="23">
        <f>IF(Q164="","",O164/Q164)</f>
        <v/>
      </c>
      <c r="Y164" s="23">
        <f>IF(Q164="","",P164/Q164)</f>
        <v/>
      </c>
      <c r="Z164" s="24">
        <f>IF(SUMIFS('Monthly NSE Equity Options'!$L:$L,'Monthly NSE Equity Options'!$A:$A,$A164)=0,"",SUMIFS('Monthly NSE Equity Options'!$L:$L,'Monthly NSE Equity Options'!$A:$A,$A164))</f>
        <v/>
      </c>
      <c r="AA164" s="9">
        <f>IF(SUMIFS('Monthly BSE Equity Options'!$L:$L,'Monthly BSE Equity Options'!$A:$A,$A164)=0,"",SUMIFS('Monthly BSE Equity Options'!$L:$L,'Monthly BSE Equity Options'!$A:$A,$A164))</f>
        <v/>
      </c>
      <c r="AB164" s="9">
        <f>IF(OR(Z164="",AA164=""),"",Z164+AA164)</f>
        <v/>
      </c>
      <c r="AC164" s="26">
        <f>IF(OR(Z164="",Z152=""),"",Z164/Z152-1)</f>
        <v/>
      </c>
      <c r="AD164" s="26">
        <f>IF(OR(AA164="",AA152=""),"",AA164/AA152-1)</f>
        <v/>
      </c>
      <c r="AE164" s="26">
        <f>IF(OR(AB164="",AB152=""),"",AB164/AB152-1)</f>
        <v/>
      </c>
      <c r="AF164" s="26">
        <f>IF(OR(Z164="",Z163=""),"",Z164/Z163-1)</f>
        <v/>
      </c>
      <c r="AG164" s="26">
        <f>IF(OR(AA164="",AA163=""),"",AA164/AA163-1)</f>
        <v/>
      </c>
      <c r="AH164" s="26">
        <f>IF(OR(AB164="",AB163=""),"",AB164/AB163-1)</f>
        <v/>
      </c>
      <c r="AI164" s="26">
        <f>IF(AB164="","",Z164/AB164)</f>
        <v/>
      </c>
      <c r="AJ164" s="26">
        <f>IF(AB164="","",AA164/AB164)</f>
        <v/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18">
        <f>IF(SUMIFS('Monthly NSE Equity Options'!$J:$J,'Monthly NSE Equity Options'!$A:$A,$A165)=0,"",SUMIFS('Monthly NSE Equity Options'!$J:$J,'Monthly NSE Equity Options'!$A:$A,$A165))</f>
        <v/>
      </c>
      <c r="E165" s="7">
        <f>IF(SUMIFS('Monthly BSE Equity Options'!$J:$J,'Monthly BSE Equity Options'!$A:$A,$A165)=0,"",SUMIFS('Monthly BSE Equity Options'!$J:$J,'Monthly BSE Equity Options'!$A:$A,$A165))</f>
        <v/>
      </c>
      <c r="F165" s="7">
        <f>IF(OR(D165="",E165=""),"",D165+E165)</f>
        <v/>
      </c>
      <c r="G165" s="20">
        <f>IF(OR(D165="",D153=""),"",D165/D153-1)</f>
        <v/>
      </c>
      <c r="H165" s="20">
        <f>IF(OR(E165="",E153=""),"",E165/E153-1)</f>
        <v/>
      </c>
      <c r="I165" s="20">
        <f>IF(OR(F165="",F153=""),"",F165/F153-1)</f>
        <v/>
      </c>
      <c r="J165" s="20">
        <f>IF(OR(D165="",D164=""),"",D165/D164-1)</f>
        <v/>
      </c>
      <c r="K165" s="20">
        <f>IF(OR(E165="",E164=""),"",E165/E164-1)</f>
        <v/>
      </c>
      <c r="L165" s="20">
        <f>IF(OR(F165="",F164=""),"",F165/F164-1)</f>
        <v/>
      </c>
      <c r="M165" s="20">
        <f>IF(F165="","",D165/F165)</f>
        <v/>
      </c>
      <c r="N165" s="20">
        <f>IF(F165="","",E165/F165)</f>
        <v/>
      </c>
      <c r="O165" s="21">
        <f>IF(SUMIFS('Monthly NSE Equity Options'!$K:$K,'Monthly NSE Equity Options'!$A:$A,$A165)=0,"",SUMIFS('Monthly NSE Equity Options'!$K:$K,'Monthly NSE Equity Options'!$A:$A,$A165))</f>
        <v/>
      </c>
      <c r="P165" s="8">
        <f>IF(SUMIFS('Monthly BSE Equity Options'!$K:$K,'Monthly BSE Equity Options'!$A:$A,$A165)=0,"",SUMIFS('Monthly BSE Equity Options'!$K:$K,'Monthly BSE Equity Options'!$A:$A,$A165))</f>
        <v/>
      </c>
      <c r="Q165" s="8">
        <f>IF(OR(O165="",P165=""),"",O165+P165)</f>
        <v/>
      </c>
      <c r="R165" s="23">
        <f>IF(OR(O165="",O153=""),"",O165/O153-1)</f>
        <v/>
      </c>
      <c r="S165" s="23">
        <f>IF(OR(P165="",P153=""),"",P165/P153-1)</f>
        <v/>
      </c>
      <c r="T165" s="23">
        <f>IF(OR(Q165="",Q153=""),"",Q165/Q153-1)</f>
        <v/>
      </c>
      <c r="U165" s="23">
        <f>IF(OR(O165="",O164=""),"",O165/O164-1)</f>
        <v/>
      </c>
      <c r="V165" s="23">
        <f>IF(OR(P165="",P164=""),"",P165/P164-1)</f>
        <v/>
      </c>
      <c r="W165" s="23">
        <f>IF(OR(Q165="",Q164=""),"",Q165/Q164-1)</f>
        <v/>
      </c>
      <c r="X165" s="23">
        <f>IF(Q165="","",O165/Q165)</f>
        <v/>
      </c>
      <c r="Y165" s="23">
        <f>IF(Q165="","",P165/Q165)</f>
        <v/>
      </c>
      <c r="Z165" s="24">
        <f>IF(SUMIFS('Monthly NSE Equity Options'!$L:$L,'Monthly NSE Equity Options'!$A:$A,$A165)=0,"",SUMIFS('Monthly NSE Equity Options'!$L:$L,'Monthly NSE Equity Options'!$A:$A,$A165))</f>
        <v/>
      </c>
      <c r="AA165" s="9">
        <f>IF(SUMIFS('Monthly BSE Equity Options'!$L:$L,'Monthly BSE Equity Options'!$A:$A,$A165)=0,"",SUMIFS('Monthly BSE Equity Options'!$L:$L,'Monthly BSE Equity Options'!$A:$A,$A165))</f>
        <v/>
      </c>
      <c r="AB165" s="9">
        <f>IF(OR(Z165="",AA165=""),"",Z165+AA165)</f>
        <v/>
      </c>
      <c r="AC165" s="26">
        <f>IF(OR(Z165="",Z153=""),"",Z165/Z153-1)</f>
        <v/>
      </c>
      <c r="AD165" s="26">
        <f>IF(OR(AA165="",AA153=""),"",AA165/AA153-1)</f>
        <v/>
      </c>
      <c r="AE165" s="26">
        <f>IF(OR(AB165="",AB153=""),"",AB165/AB153-1)</f>
        <v/>
      </c>
      <c r="AF165" s="26">
        <f>IF(OR(Z165="",Z164=""),"",Z165/Z164-1)</f>
        <v/>
      </c>
      <c r="AG165" s="26">
        <f>IF(OR(AA165="",AA164=""),"",AA165/AA164-1)</f>
        <v/>
      </c>
      <c r="AH165" s="26">
        <f>IF(OR(AB165="",AB164=""),"",AB165/AB164-1)</f>
        <v/>
      </c>
      <c r="AI165" s="26">
        <f>IF(AB165="","",Z165/AB165)</f>
        <v/>
      </c>
      <c r="AJ165" s="26">
        <f>IF(AB165="","",AA165/AB165)</f>
        <v/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18">
        <f>IF(SUMIFS('Monthly NSE Equity Options'!$J:$J,'Monthly NSE Equity Options'!$A:$A,$A166)=0,"",SUMIFS('Monthly NSE Equity Options'!$J:$J,'Monthly NSE Equity Options'!$A:$A,$A166))</f>
        <v/>
      </c>
      <c r="E166" s="7">
        <f>IF(SUMIFS('Monthly BSE Equity Options'!$J:$J,'Monthly BSE Equity Options'!$A:$A,$A166)=0,"",SUMIFS('Monthly BSE Equity Options'!$J:$J,'Monthly BSE Equity Options'!$A:$A,$A166))</f>
        <v/>
      </c>
      <c r="F166" s="7">
        <f>IF(OR(D166="",E166=""),"",D166+E166)</f>
        <v/>
      </c>
      <c r="G166" s="20">
        <f>IF(OR(D166="",D154=""),"",D166/D154-1)</f>
        <v/>
      </c>
      <c r="H166" s="20">
        <f>IF(OR(E166="",E154=""),"",E166/E154-1)</f>
        <v/>
      </c>
      <c r="I166" s="20">
        <f>IF(OR(F166="",F154=""),"",F166/F154-1)</f>
        <v/>
      </c>
      <c r="J166" s="20">
        <f>IF(OR(D166="",D165=""),"",D166/D165-1)</f>
        <v/>
      </c>
      <c r="K166" s="20">
        <f>IF(OR(E166="",E165=""),"",E166/E165-1)</f>
        <v/>
      </c>
      <c r="L166" s="20">
        <f>IF(OR(F166="",F165=""),"",F166/F165-1)</f>
        <v/>
      </c>
      <c r="M166" s="20">
        <f>IF(F166="","",D166/F166)</f>
        <v/>
      </c>
      <c r="N166" s="20">
        <f>IF(F166="","",E166/F166)</f>
        <v/>
      </c>
      <c r="O166" s="21">
        <f>IF(SUMIFS('Monthly NSE Equity Options'!$K:$K,'Monthly NSE Equity Options'!$A:$A,$A166)=0,"",SUMIFS('Monthly NSE Equity Options'!$K:$K,'Monthly NSE Equity Options'!$A:$A,$A166))</f>
        <v/>
      </c>
      <c r="P166" s="8">
        <f>IF(SUMIFS('Monthly BSE Equity Options'!$K:$K,'Monthly BSE Equity Options'!$A:$A,$A166)=0,"",SUMIFS('Monthly BSE Equity Options'!$K:$K,'Monthly BSE Equity Options'!$A:$A,$A166))</f>
        <v/>
      </c>
      <c r="Q166" s="8">
        <f>IF(OR(O166="",P166=""),"",O166+P166)</f>
        <v/>
      </c>
      <c r="R166" s="23">
        <f>IF(OR(O166="",O154=""),"",O166/O154-1)</f>
        <v/>
      </c>
      <c r="S166" s="23">
        <f>IF(OR(P166="",P154=""),"",P166/P154-1)</f>
        <v/>
      </c>
      <c r="T166" s="23">
        <f>IF(OR(Q166="",Q154=""),"",Q166/Q154-1)</f>
        <v/>
      </c>
      <c r="U166" s="23">
        <f>IF(OR(O166="",O165=""),"",O166/O165-1)</f>
        <v/>
      </c>
      <c r="V166" s="23">
        <f>IF(OR(P166="",P165=""),"",P166/P165-1)</f>
        <v/>
      </c>
      <c r="W166" s="23">
        <f>IF(OR(Q166="",Q165=""),"",Q166/Q165-1)</f>
        <v/>
      </c>
      <c r="X166" s="23">
        <f>IF(Q166="","",O166/Q166)</f>
        <v/>
      </c>
      <c r="Y166" s="23">
        <f>IF(Q166="","",P166/Q166)</f>
        <v/>
      </c>
      <c r="Z166" s="24">
        <f>IF(SUMIFS('Monthly NSE Equity Options'!$L:$L,'Monthly NSE Equity Options'!$A:$A,$A166)=0,"",SUMIFS('Monthly NSE Equity Options'!$L:$L,'Monthly NSE Equity Options'!$A:$A,$A166))</f>
        <v/>
      </c>
      <c r="AA166" s="9">
        <f>IF(SUMIFS('Monthly BSE Equity Options'!$L:$L,'Monthly BSE Equity Options'!$A:$A,$A166)=0,"",SUMIFS('Monthly BSE Equity Options'!$L:$L,'Monthly BSE Equity Options'!$A:$A,$A166))</f>
        <v/>
      </c>
      <c r="AB166" s="9">
        <f>IF(OR(Z166="",AA166=""),"",Z166+AA166)</f>
        <v/>
      </c>
      <c r="AC166" s="26">
        <f>IF(OR(Z166="",Z154=""),"",Z166/Z154-1)</f>
        <v/>
      </c>
      <c r="AD166" s="26">
        <f>IF(OR(AA166="",AA154=""),"",AA166/AA154-1)</f>
        <v/>
      </c>
      <c r="AE166" s="26">
        <f>IF(OR(AB166="",AB154=""),"",AB166/AB154-1)</f>
        <v/>
      </c>
      <c r="AF166" s="26">
        <f>IF(OR(Z166="",Z165=""),"",Z166/Z165-1)</f>
        <v/>
      </c>
      <c r="AG166" s="26">
        <f>IF(OR(AA166="",AA165=""),"",AA166/AA165-1)</f>
        <v/>
      </c>
      <c r="AH166" s="26">
        <f>IF(OR(AB166="",AB165=""),"",AB166/AB165-1)</f>
        <v/>
      </c>
      <c r="AI166" s="26">
        <f>IF(AB166="","",Z166/AB166)</f>
        <v/>
      </c>
      <c r="AJ166" s="26">
        <f>IF(AB166="","",AA166/AB166)</f>
        <v/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18">
        <f>IF(SUMIFS('Monthly NSE Equity Options'!$J:$J,'Monthly NSE Equity Options'!$A:$A,$A167)=0,"",SUMIFS('Monthly NSE Equity Options'!$J:$J,'Monthly NSE Equity Options'!$A:$A,$A167))</f>
        <v/>
      </c>
      <c r="E167" s="7">
        <f>IF(SUMIFS('Monthly BSE Equity Options'!$J:$J,'Monthly BSE Equity Options'!$A:$A,$A167)=0,"",SUMIFS('Monthly BSE Equity Options'!$J:$J,'Monthly BSE Equity Options'!$A:$A,$A167))</f>
        <v/>
      </c>
      <c r="F167" s="7">
        <f>IF(OR(D167="",E167=""),"",D167+E167)</f>
        <v/>
      </c>
      <c r="G167" s="20">
        <f>IF(OR(D167="",D155=""),"",D167/D155-1)</f>
        <v/>
      </c>
      <c r="H167" s="20">
        <f>IF(OR(E167="",E155=""),"",E167/E155-1)</f>
        <v/>
      </c>
      <c r="I167" s="20">
        <f>IF(OR(F167="",F155=""),"",F167/F155-1)</f>
        <v/>
      </c>
      <c r="J167" s="20">
        <f>IF(OR(D167="",D166=""),"",D167/D166-1)</f>
        <v/>
      </c>
      <c r="K167" s="20">
        <f>IF(OR(E167="",E166=""),"",E167/E166-1)</f>
        <v/>
      </c>
      <c r="L167" s="20">
        <f>IF(OR(F167="",F166=""),"",F167/F166-1)</f>
        <v/>
      </c>
      <c r="M167" s="20">
        <f>IF(F167="","",D167/F167)</f>
        <v/>
      </c>
      <c r="N167" s="20">
        <f>IF(F167="","",E167/F167)</f>
        <v/>
      </c>
      <c r="O167" s="21">
        <f>IF(SUMIFS('Monthly NSE Equity Options'!$K:$K,'Monthly NSE Equity Options'!$A:$A,$A167)=0,"",SUMIFS('Monthly NSE Equity Options'!$K:$K,'Monthly NSE Equity Options'!$A:$A,$A167))</f>
        <v/>
      </c>
      <c r="P167" s="8">
        <f>IF(SUMIFS('Monthly BSE Equity Options'!$K:$K,'Monthly BSE Equity Options'!$A:$A,$A167)=0,"",SUMIFS('Monthly BSE Equity Options'!$K:$K,'Monthly BSE Equity Options'!$A:$A,$A167))</f>
        <v/>
      </c>
      <c r="Q167" s="8">
        <f>IF(OR(O167="",P167=""),"",O167+P167)</f>
        <v/>
      </c>
      <c r="R167" s="23">
        <f>IF(OR(O167="",O155=""),"",O167/O155-1)</f>
        <v/>
      </c>
      <c r="S167" s="23">
        <f>IF(OR(P167="",P155=""),"",P167/P155-1)</f>
        <v/>
      </c>
      <c r="T167" s="23">
        <f>IF(OR(Q167="",Q155=""),"",Q167/Q155-1)</f>
        <v/>
      </c>
      <c r="U167" s="23">
        <f>IF(OR(O167="",O166=""),"",O167/O166-1)</f>
        <v/>
      </c>
      <c r="V167" s="23">
        <f>IF(OR(P167="",P166=""),"",P167/P166-1)</f>
        <v/>
      </c>
      <c r="W167" s="23">
        <f>IF(OR(Q167="",Q166=""),"",Q167/Q166-1)</f>
        <v/>
      </c>
      <c r="X167" s="23">
        <f>IF(Q167="","",O167/Q167)</f>
        <v/>
      </c>
      <c r="Y167" s="23">
        <f>IF(Q167="","",P167/Q167)</f>
        <v/>
      </c>
      <c r="Z167" s="24">
        <f>IF(SUMIFS('Monthly NSE Equity Options'!$L:$L,'Monthly NSE Equity Options'!$A:$A,$A167)=0,"",SUMIFS('Monthly NSE Equity Options'!$L:$L,'Monthly NSE Equity Options'!$A:$A,$A167))</f>
        <v/>
      </c>
      <c r="AA167" s="9">
        <f>IF(SUMIFS('Monthly BSE Equity Options'!$L:$L,'Monthly BSE Equity Options'!$A:$A,$A167)=0,"",SUMIFS('Monthly BSE Equity Options'!$L:$L,'Monthly BSE Equity Options'!$A:$A,$A167))</f>
        <v/>
      </c>
      <c r="AB167" s="9">
        <f>IF(OR(Z167="",AA167=""),"",Z167+AA167)</f>
        <v/>
      </c>
      <c r="AC167" s="26">
        <f>IF(OR(Z167="",Z155=""),"",Z167/Z155-1)</f>
        <v/>
      </c>
      <c r="AD167" s="26">
        <f>IF(OR(AA167="",AA155=""),"",AA167/AA155-1)</f>
        <v/>
      </c>
      <c r="AE167" s="26">
        <f>IF(OR(AB167="",AB155=""),"",AB167/AB155-1)</f>
        <v/>
      </c>
      <c r="AF167" s="26">
        <f>IF(OR(Z167="",Z166=""),"",Z167/Z166-1)</f>
        <v/>
      </c>
      <c r="AG167" s="26">
        <f>IF(OR(AA167="",AA166=""),"",AA167/AA166-1)</f>
        <v/>
      </c>
      <c r="AH167" s="26">
        <f>IF(OR(AB167="",AB166=""),"",AB167/AB166-1)</f>
        <v/>
      </c>
      <c r="AI167" s="26">
        <f>IF(AB167="","",Z167/AB167)</f>
        <v/>
      </c>
      <c r="AJ167" s="26">
        <f>IF(AB167="","",AA167/AB167)</f>
        <v/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18">
        <f>IF(SUMIFS('Monthly NSE Equity Options'!$J:$J,'Monthly NSE Equity Options'!$A:$A,$A168)=0,"",SUMIFS('Monthly NSE Equity Options'!$J:$J,'Monthly NSE Equity Options'!$A:$A,$A168))</f>
        <v/>
      </c>
      <c r="E168" s="7">
        <f>IF(SUMIFS('Monthly BSE Equity Options'!$J:$J,'Monthly BSE Equity Options'!$A:$A,$A168)=0,"",SUMIFS('Monthly BSE Equity Options'!$J:$J,'Monthly BSE Equity Options'!$A:$A,$A168))</f>
        <v/>
      </c>
      <c r="F168" s="7">
        <f>IF(OR(D168="",E168=""),"",D168+E168)</f>
        <v/>
      </c>
      <c r="G168" s="20">
        <f>IF(OR(D168="",D156=""),"",D168/D156-1)</f>
        <v/>
      </c>
      <c r="H168" s="20">
        <f>IF(OR(E168="",E156=""),"",E168/E156-1)</f>
        <v/>
      </c>
      <c r="I168" s="20">
        <f>IF(OR(F168="",F156=""),"",F168/F156-1)</f>
        <v/>
      </c>
      <c r="J168" s="20">
        <f>IF(OR(D168="",D167=""),"",D168/D167-1)</f>
        <v/>
      </c>
      <c r="K168" s="20">
        <f>IF(OR(E168="",E167=""),"",E168/E167-1)</f>
        <v/>
      </c>
      <c r="L168" s="20">
        <f>IF(OR(F168="",F167=""),"",F168/F167-1)</f>
        <v/>
      </c>
      <c r="M168" s="20">
        <f>IF(F168="","",D168/F168)</f>
        <v/>
      </c>
      <c r="N168" s="20">
        <f>IF(F168="","",E168/F168)</f>
        <v/>
      </c>
      <c r="O168" s="21">
        <f>IF(SUMIFS('Monthly NSE Equity Options'!$K:$K,'Monthly NSE Equity Options'!$A:$A,$A168)=0,"",SUMIFS('Monthly NSE Equity Options'!$K:$K,'Monthly NSE Equity Options'!$A:$A,$A168))</f>
        <v/>
      </c>
      <c r="P168" s="8">
        <f>IF(SUMIFS('Monthly BSE Equity Options'!$K:$K,'Monthly BSE Equity Options'!$A:$A,$A168)=0,"",SUMIFS('Monthly BSE Equity Options'!$K:$K,'Monthly BSE Equity Options'!$A:$A,$A168))</f>
        <v/>
      </c>
      <c r="Q168" s="8">
        <f>IF(OR(O168="",P168=""),"",O168+P168)</f>
        <v/>
      </c>
      <c r="R168" s="23">
        <f>IF(OR(O168="",O156=""),"",O168/O156-1)</f>
        <v/>
      </c>
      <c r="S168" s="23">
        <f>IF(OR(P168="",P156=""),"",P168/P156-1)</f>
        <v/>
      </c>
      <c r="T168" s="23">
        <f>IF(OR(Q168="",Q156=""),"",Q168/Q156-1)</f>
        <v/>
      </c>
      <c r="U168" s="23">
        <f>IF(OR(O168="",O167=""),"",O168/O167-1)</f>
        <v/>
      </c>
      <c r="V168" s="23">
        <f>IF(OR(P168="",P167=""),"",P168/P167-1)</f>
        <v/>
      </c>
      <c r="W168" s="23">
        <f>IF(OR(Q168="",Q167=""),"",Q168/Q167-1)</f>
        <v/>
      </c>
      <c r="X168" s="23">
        <f>IF(Q168="","",O168/Q168)</f>
        <v/>
      </c>
      <c r="Y168" s="23">
        <f>IF(Q168="","",P168/Q168)</f>
        <v/>
      </c>
      <c r="Z168" s="24">
        <f>IF(SUMIFS('Monthly NSE Equity Options'!$L:$L,'Monthly NSE Equity Options'!$A:$A,$A168)=0,"",SUMIFS('Monthly NSE Equity Options'!$L:$L,'Monthly NSE Equity Options'!$A:$A,$A168))</f>
        <v/>
      </c>
      <c r="AA168" s="9">
        <f>IF(SUMIFS('Monthly BSE Equity Options'!$L:$L,'Monthly BSE Equity Options'!$A:$A,$A168)=0,"",SUMIFS('Monthly BSE Equity Options'!$L:$L,'Monthly BSE Equity Options'!$A:$A,$A168))</f>
        <v/>
      </c>
      <c r="AB168" s="9">
        <f>IF(OR(Z168="",AA168=""),"",Z168+AA168)</f>
        <v/>
      </c>
      <c r="AC168" s="26">
        <f>IF(OR(Z168="",Z156=""),"",Z168/Z156-1)</f>
        <v/>
      </c>
      <c r="AD168" s="26">
        <f>IF(OR(AA168="",AA156=""),"",AA168/AA156-1)</f>
        <v/>
      </c>
      <c r="AE168" s="26">
        <f>IF(OR(AB168="",AB156=""),"",AB168/AB156-1)</f>
        <v/>
      </c>
      <c r="AF168" s="26">
        <f>IF(OR(Z168="",Z167=""),"",Z168/Z167-1)</f>
        <v/>
      </c>
      <c r="AG168" s="26">
        <f>IF(OR(AA168="",AA167=""),"",AA168/AA167-1)</f>
        <v/>
      </c>
      <c r="AH168" s="26">
        <f>IF(OR(AB168="",AB167=""),"",AB168/AB167-1)</f>
        <v/>
      </c>
      <c r="AI168" s="26">
        <f>IF(AB168="","",Z168/AB168)</f>
        <v/>
      </c>
      <c r="AJ168" s="26">
        <f>IF(AB168="","",AA168/AB168)</f>
        <v/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18">
        <f>IF(SUMIFS('Monthly NSE Equity Options'!$J:$J,'Monthly NSE Equity Options'!$A:$A,$A169)=0,"",SUMIFS('Monthly NSE Equity Options'!$J:$J,'Monthly NSE Equity Options'!$A:$A,$A169))</f>
        <v/>
      </c>
      <c r="E169" s="7">
        <f>IF(SUMIFS('Monthly BSE Equity Options'!$J:$J,'Monthly BSE Equity Options'!$A:$A,$A169)=0,"",SUMIFS('Monthly BSE Equity Options'!$J:$J,'Monthly BSE Equity Options'!$A:$A,$A169))</f>
        <v/>
      </c>
      <c r="F169" s="7">
        <f>IF(OR(D169="",E169=""),"",D169+E169)</f>
        <v/>
      </c>
      <c r="G169" s="20">
        <f>IF(OR(D169="",D157=""),"",D169/D157-1)</f>
        <v/>
      </c>
      <c r="H169" s="20">
        <f>IF(OR(E169="",E157=""),"",E169/E157-1)</f>
        <v/>
      </c>
      <c r="I169" s="20">
        <f>IF(OR(F169="",F157=""),"",F169/F157-1)</f>
        <v/>
      </c>
      <c r="J169" s="20">
        <f>IF(OR(D169="",D168=""),"",D169/D168-1)</f>
        <v/>
      </c>
      <c r="K169" s="20">
        <f>IF(OR(E169="",E168=""),"",E169/E168-1)</f>
        <v/>
      </c>
      <c r="L169" s="20">
        <f>IF(OR(F169="",F168=""),"",F169/F168-1)</f>
        <v/>
      </c>
      <c r="M169" s="20">
        <f>IF(F169="","",D169/F169)</f>
        <v/>
      </c>
      <c r="N169" s="20">
        <f>IF(F169="","",E169/F169)</f>
        <v/>
      </c>
      <c r="O169" s="21">
        <f>IF(SUMIFS('Monthly NSE Equity Options'!$K:$K,'Monthly NSE Equity Options'!$A:$A,$A169)=0,"",SUMIFS('Monthly NSE Equity Options'!$K:$K,'Monthly NSE Equity Options'!$A:$A,$A169))</f>
        <v/>
      </c>
      <c r="P169" s="8">
        <f>IF(SUMIFS('Monthly BSE Equity Options'!$K:$K,'Monthly BSE Equity Options'!$A:$A,$A169)=0,"",SUMIFS('Monthly BSE Equity Options'!$K:$K,'Monthly BSE Equity Options'!$A:$A,$A169))</f>
        <v/>
      </c>
      <c r="Q169" s="8">
        <f>IF(OR(O169="",P169=""),"",O169+P169)</f>
        <v/>
      </c>
      <c r="R169" s="23">
        <f>IF(OR(O169="",O157=""),"",O169/O157-1)</f>
        <v/>
      </c>
      <c r="S169" s="23">
        <f>IF(OR(P169="",P157=""),"",P169/P157-1)</f>
        <v/>
      </c>
      <c r="T169" s="23">
        <f>IF(OR(Q169="",Q157=""),"",Q169/Q157-1)</f>
        <v/>
      </c>
      <c r="U169" s="23">
        <f>IF(OR(O169="",O168=""),"",O169/O168-1)</f>
        <v/>
      </c>
      <c r="V169" s="23">
        <f>IF(OR(P169="",P168=""),"",P169/P168-1)</f>
        <v/>
      </c>
      <c r="W169" s="23">
        <f>IF(OR(Q169="",Q168=""),"",Q169/Q168-1)</f>
        <v/>
      </c>
      <c r="X169" s="23">
        <f>IF(Q169="","",O169/Q169)</f>
        <v/>
      </c>
      <c r="Y169" s="23">
        <f>IF(Q169="","",P169/Q169)</f>
        <v/>
      </c>
      <c r="Z169" s="24">
        <f>IF(SUMIFS('Monthly NSE Equity Options'!$L:$L,'Monthly NSE Equity Options'!$A:$A,$A169)=0,"",SUMIFS('Monthly NSE Equity Options'!$L:$L,'Monthly NSE Equity Options'!$A:$A,$A169))</f>
        <v/>
      </c>
      <c r="AA169" s="9">
        <f>IF(SUMIFS('Monthly BSE Equity Options'!$L:$L,'Monthly BSE Equity Options'!$A:$A,$A169)=0,"",SUMIFS('Monthly BSE Equity Options'!$L:$L,'Monthly BSE Equity Options'!$A:$A,$A169))</f>
        <v/>
      </c>
      <c r="AB169" s="9">
        <f>IF(OR(Z169="",AA169=""),"",Z169+AA169)</f>
        <v/>
      </c>
      <c r="AC169" s="26">
        <f>IF(OR(Z169="",Z157=""),"",Z169/Z157-1)</f>
        <v/>
      </c>
      <c r="AD169" s="26">
        <f>IF(OR(AA169="",AA157=""),"",AA169/AA157-1)</f>
        <v/>
      </c>
      <c r="AE169" s="26">
        <f>IF(OR(AB169="",AB157=""),"",AB169/AB157-1)</f>
        <v/>
      </c>
      <c r="AF169" s="26">
        <f>IF(OR(Z169="",Z168=""),"",Z169/Z168-1)</f>
        <v/>
      </c>
      <c r="AG169" s="26">
        <f>IF(OR(AA169="",AA168=""),"",AA169/AA168-1)</f>
        <v/>
      </c>
      <c r="AH169" s="26">
        <f>IF(OR(AB169="",AB168=""),"",AB169/AB168-1)</f>
        <v/>
      </c>
      <c r="AI169" s="26">
        <f>IF(AB169="","",Z169/AB169)</f>
        <v/>
      </c>
      <c r="AJ169" s="26">
        <f>IF(AB169="","",AA169/AB169)</f>
        <v/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18">
        <f>IF(SUMIFS('Monthly NSE Equity Options'!$J:$J,'Monthly NSE Equity Options'!$A:$A,$A170)=0,"",SUMIFS('Monthly NSE Equity Options'!$J:$J,'Monthly NSE Equity Options'!$A:$A,$A170))</f>
        <v/>
      </c>
      <c r="E170" s="7">
        <f>IF(SUMIFS('Monthly BSE Equity Options'!$J:$J,'Monthly BSE Equity Options'!$A:$A,$A170)=0,"",SUMIFS('Monthly BSE Equity Options'!$J:$J,'Monthly BSE Equity Options'!$A:$A,$A170))</f>
        <v/>
      </c>
      <c r="F170" s="7">
        <f>IF(OR(D170="",E170=""),"",D170+E170)</f>
        <v/>
      </c>
      <c r="G170" s="20">
        <f>IF(OR(D170="",D158=""),"",D170/D158-1)</f>
        <v/>
      </c>
      <c r="H170" s="20">
        <f>IF(OR(E170="",E158=""),"",E170/E158-1)</f>
        <v/>
      </c>
      <c r="I170" s="20">
        <f>IF(OR(F170="",F158=""),"",F170/F158-1)</f>
        <v/>
      </c>
      <c r="J170" s="20">
        <f>IF(OR(D170="",D169=""),"",D170/D169-1)</f>
        <v/>
      </c>
      <c r="K170" s="20">
        <f>IF(OR(E170="",E169=""),"",E170/E169-1)</f>
        <v/>
      </c>
      <c r="L170" s="20">
        <f>IF(OR(F170="",F169=""),"",F170/F169-1)</f>
        <v/>
      </c>
      <c r="M170" s="20">
        <f>IF(F170="","",D170/F170)</f>
        <v/>
      </c>
      <c r="N170" s="20">
        <f>IF(F170="","",E170/F170)</f>
        <v/>
      </c>
      <c r="O170" s="21">
        <f>IF(SUMIFS('Monthly NSE Equity Options'!$K:$K,'Monthly NSE Equity Options'!$A:$A,$A170)=0,"",SUMIFS('Monthly NSE Equity Options'!$K:$K,'Monthly NSE Equity Options'!$A:$A,$A170))</f>
        <v/>
      </c>
      <c r="P170" s="8">
        <f>IF(SUMIFS('Monthly BSE Equity Options'!$K:$K,'Monthly BSE Equity Options'!$A:$A,$A170)=0,"",SUMIFS('Monthly BSE Equity Options'!$K:$K,'Monthly BSE Equity Options'!$A:$A,$A170))</f>
        <v/>
      </c>
      <c r="Q170" s="8">
        <f>IF(OR(O170="",P170=""),"",O170+P170)</f>
        <v/>
      </c>
      <c r="R170" s="23">
        <f>IF(OR(O170="",O158=""),"",O170/O158-1)</f>
        <v/>
      </c>
      <c r="S170" s="23">
        <f>IF(OR(P170="",P158=""),"",P170/P158-1)</f>
        <v/>
      </c>
      <c r="T170" s="23">
        <f>IF(OR(Q170="",Q158=""),"",Q170/Q158-1)</f>
        <v/>
      </c>
      <c r="U170" s="23">
        <f>IF(OR(O170="",O169=""),"",O170/O169-1)</f>
        <v/>
      </c>
      <c r="V170" s="23">
        <f>IF(OR(P170="",P169=""),"",P170/P169-1)</f>
        <v/>
      </c>
      <c r="W170" s="23">
        <f>IF(OR(Q170="",Q169=""),"",Q170/Q169-1)</f>
        <v/>
      </c>
      <c r="X170" s="23">
        <f>IF(Q170="","",O170/Q170)</f>
        <v/>
      </c>
      <c r="Y170" s="23">
        <f>IF(Q170="","",P170/Q170)</f>
        <v/>
      </c>
      <c r="Z170" s="24">
        <f>IF(SUMIFS('Monthly NSE Equity Options'!$L:$L,'Monthly NSE Equity Options'!$A:$A,$A170)=0,"",SUMIFS('Monthly NSE Equity Options'!$L:$L,'Monthly NSE Equity Options'!$A:$A,$A170))</f>
        <v/>
      </c>
      <c r="AA170" s="9">
        <f>IF(SUMIFS('Monthly BSE Equity Options'!$L:$L,'Monthly BSE Equity Options'!$A:$A,$A170)=0,"",SUMIFS('Monthly BSE Equity Options'!$L:$L,'Monthly BSE Equity Options'!$A:$A,$A170))</f>
        <v/>
      </c>
      <c r="AB170" s="9">
        <f>IF(OR(Z170="",AA170=""),"",Z170+AA170)</f>
        <v/>
      </c>
      <c r="AC170" s="26">
        <f>IF(OR(Z170="",Z158=""),"",Z170/Z158-1)</f>
        <v/>
      </c>
      <c r="AD170" s="26">
        <f>IF(OR(AA170="",AA158=""),"",AA170/AA158-1)</f>
        <v/>
      </c>
      <c r="AE170" s="26">
        <f>IF(OR(AB170="",AB158=""),"",AB170/AB158-1)</f>
        <v/>
      </c>
      <c r="AF170" s="26">
        <f>IF(OR(Z170="",Z169=""),"",Z170/Z169-1)</f>
        <v/>
      </c>
      <c r="AG170" s="26">
        <f>IF(OR(AA170="",AA169=""),"",AA170/AA169-1)</f>
        <v/>
      </c>
      <c r="AH170" s="26">
        <f>IF(OR(AB170="",AB169=""),"",AB170/AB169-1)</f>
        <v/>
      </c>
      <c r="AI170" s="26">
        <f>IF(AB170="","",Z170/AB170)</f>
        <v/>
      </c>
      <c r="AJ170" s="26">
        <f>IF(AB170="","",AA170/AB170)</f>
        <v/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18">
        <f>IF(SUMIFS('Monthly NSE Equity Options'!$J:$J,'Monthly NSE Equity Options'!$A:$A,$A171)=0,"",SUMIFS('Monthly NSE Equity Options'!$J:$J,'Monthly NSE Equity Options'!$A:$A,$A171))</f>
        <v/>
      </c>
      <c r="E171" s="7">
        <f>IF(SUMIFS('Monthly BSE Equity Options'!$J:$J,'Monthly BSE Equity Options'!$A:$A,$A171)=0,"",SUMIFS('Monthly BSE Equity Options'!$J:$J,'Monthly BSE Equity Options'!$A:$A,$A171))</f>
        <v/>
      </c>
      <c r="F171" s="7">
        <f>IF(OR(D171="",E171=""),"",D171+E171)</f>
        <v/>
      </c>
      <c r="G171" s="20">
        <f>IF(OR(D171="",D159=""),"",D171/D159-1)</f>
        <v/>
      </c>
      <c r="H171" s="20">
        <f>IF(OR(E171="",E159=""),"",E171/E159-1)</f>
        <v/>
      </c>
      <c r="I171" s="20">
        <f>IF(OR(F171="",F159=""),"",F171/F159-1)</f>
        <v/>
      </c>
      <c r="J171" s="20">
        <f>IF(OR(D171="",D170=""),"",D171/D170-1)</f>
        <v/>
      </c>
      <c r="K171" s="20">
        <f>IF(OR(E171="",E170=""),"",E171/E170-1)</f>
        <v/>
      </c>
      <c r="L171" s="20">
        <f>IF(OR(F171="",F170=""),"",F171/F170-1)</f>
        <v/>
      </c>
      <c r="M171" s="20">
        <f>IF(F171="","",D171/F171)</f>
        <v/>
      </c>
      <c r="N171" s="20">
        <f>IF(F171="","",E171/F171)</f>
        <v/>
      </c>
      <c r="O171" s="21">
        <f>IF(SUMIFS('Monthly NSE Equity Options'!$K:$K,'Monthly NSE Equity Options'!$A:$A,$A171)=0,"",SUMIFS('Monthly NSE Equity Options'!$K:$K,'Monthly NSE Equity Options'!$A:$A,$A171))</f>
        <v/>
      </c>
      <c r="P171" s="8">
        <f>IF(SUMIFS('Monthly BSE Equity Options'!$K:$K,'Monthly BSE Equity Options'!$A:$A,$A171)=0,"",SUMIFS('Monthly BSE Equity Options'!$K:$K,'Monthly BSE Equity Options'!$A:$A,$A171))</f>
        <v/>
      </c>
      <c r="Q171" s="8">
        <f>IF(OR(O171="",P171=""),"",O171+P171)</f>
        <v/>
      </c>
      <c r="R171" s="23">
        <f>IF(OR(O171="",O159=""),"",O171/O159-1)</f>
        <v/>
      </c>
      <c r="S171" s="23">
        <f>IF(OR(P171="",P159=""),"",P171/P159-1)</f>
        <v/>
      </c>
      <c r="T171" s="23">
        <f>IF(OR(Q171="",Q159=""),"",Q171/Q159-1)</f>
        <v/>
      </c>
      <c r="U171" s="23">
        <f>IF(OR(O171="",O170=""),"",O171/O170-1)</f>
        <v/>
      </c>
      <c r="V171" s="23">
        <f>IF(OR(P171="",P170=""),"",P171/P170-1)</f>
        <v/>
      </c>
      <c r="W171" s="23">
        <f>IF(OR(Q171="",Q170=""),"",Q171/Q170-1)</f>
        <v/>
      </c>
      <c r="X171" s="23">
        <f>IF(Q171="","",O171/Q171)</f>
        <v/>
      </c>
      <c r="Y171" s="23">
        <f>IF(Q171="","",P171/Q171)</f>
        <v/>
      </c>
      <c r="Z171" s="24">
        <f>IF(SUMIFS('Monthly NSE Equity Options'!$L:$L,'Monthly NSE Equity Options'!$A:$A,$A171)=0,"",SUMIFS('Monthly NSE Equity Options'!$L:$L,'Monthly NSE Equity Options'!$A:$A,$A171))</f>
        <v/>
      </c>
      <c r="AA171" s="9">
        <f>IF(SUMIFS('Monthly BSE Equity Options'!$L:$L,'Monthly BSE Equity Options'!$A:$A,$A171)=0,"",SUMIFS('Monthly BSE Equity Options'!$L:$L,'Monthly BSE Equity Options'!$A:$A,$A171))</f>
        <v/>
      </c>
      <c r="AB171" s="9">
        <f>IF(OR(Z171="",AA171=""),"",Z171+AA171)</f>
        <v/>
      </c>
      <c r="AC171" s="26">
        <f>IF(OR(Z171="",Z159=""),"",Z171/Z159-1)</f>
        <v/>
      </c>
      <c r="AD171" s="26">
        <f>IF(OR(AA171="",AA159=""),"",AA171/AA159-1)</f>
        <v/>
      </c>
      <c r="AE171" s="26">
        <f>IF(OR(AB171="",AB159=""),"",AB171/AB159-1)</f>
        <v/>
      </c>
      <c r="AF171" s="26">
        <f>IF(OR(Z171="",Z170=""),"",Z171/Z170-1)</f>
        <v/>
      </c>
      <c r="AG171" s="26">
        <f>IF(OR(AA171="",AA170=""),"",AA171/AA170-1)</f>
        <v/>
      </c>
      <c r="AH171" s="26">
        <f>IF(OR(AB171="",AB170=""),"",AB171/AB170-1)</f>
        <v/>
      </c>
      <c r="AI171" s="26">
        <f>IF(AB171="","",Z171/AB171)</f>
        <v/>
      </c>
      <c r="AJ171" s="26">
        <f>IF(AB171="","",AA171/AB171)</f>
        <v/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18">
        <f>IF(SUMIFS('Monthly NSE Equity Options'!$J:$J,'Monthly NSE Equity Options'!$A:$A,$A172)=0,"",SUMIFS('Monthly NSE Equity Options'!$J:$J,'Monthly NSE Equity Options'!$A:$A,$A172))</f>
        <v/>
      </c>
      <c r="E172" s="7">
        <f>IF(SUMIFS('Monthly BSE Equity Options'!$J:$J,'Monthly BSE Equity Options'!$A:$A,$A172)=0,"",SUMIFS('Monthly BSE Equity Options'!$J:$J,'Monthly BSE Equity Options'!$A:$A,$A172))</f>
        <v/>
      </c>
      <c r="F172" s="7">
        <f>IF(OR(D172="",E172=""),"",D172+E172)</f>
        <v/>
      </c>
      <c r="G172" s="20">
        <f>IF(OR(D172="",D160=""),"",D172/D160-1)</f>
        <v/>
      </c>
      <c r="H172" s="20">
        <f>IF(OR(E172="",E160=""),"",E172/E160-1)</f>
        <v/>
      </c>
      <c r="I172" s="20">
        <f>IF(OR(F172="",F160=""),"",F172/F160-1)</f>
        <v/>
      </c>
      <c r="J172" s="20">
        <f>IF(OR(D172="",D171=""),"",D172/D171-1)</f>
        <v/>
      </c>
      <c r="K172" s="20">
        <f>IF(OR(E172="",E171=""),"",E172/E171-1)</f>
        <v/>
      </c>
      <c r="L172" s="20">
        <f>IF(OR(F172="",F171=""),"",F172/F171-1)</f>
        <v/>
      </c>
      <c r="M172" s="20">
        <f>IF(F172="","",D172/F172)</f>
        <v/>
      </c>
      <c r="N172" s="20">
        <f>IF(F172="","",E172/F172)</f>
        <v/>
      </c>
      <c r="O172" s="21">
        <f>IF(SUMIFS('Monthly NSE Equity Options'!$K:$K,'Monthly NSE Equity Options'!$A:$A,$A172)=0,"",SUMIFS('Monthly NSE Equity Options'!$K:$K,'Monthly NSE Equity Options'!$A:$A,$A172))</f>
        <v/>
      </c>
      <c r="P172" s="8">
        <f>IF(SUMIFS('Monthly BSE Equity Options'!$K:$K,'Monthly BSE Equity Options'!$A:$A,$A172)=0,"",SUMIFS('Monthly BSE Equity Options'!$K:$K,'Monthly BSE Equity Options'!$A:$A,$A172))</f>
        <v/>
      </c>
      <c r="Q172" s="8">
        <f>IF(OR(O172="",P172=""),"",O172+P172)</f>
        <v/>
      </c>
      <c r="R172" s="23">
        <f>IF(OR(O172="",O160=""),"",O172/O160-1)</f>
        <v/>
      </c>
      <c r="S172" s="23">
        <f>IF(OR(P172="",P160=""),"",P172/P160-1)</f>
        <v/>
      </c>
      <c r="T172" s="23">
        <f>IF(OR(Q172="",Q160=""),"",Q172/Q160-1)</f>
        <v/>
      </c>
      <c r="U172" s="23">
        <f>IF(OR(O172="",O171=""),"",O172/O171-1)</f>
        <v/>
      </c>
      <c r="V172" s="23">
        <f>IF(OR(P172="",P171=""),"",P172/P171-1)</f>
        <v/>
      </c>
      <c r="W172" s="23">
        <f>IF(OR(Q172="",Q171=""),"",Q172/Q171-1)</f>
        <v/>
      </c>
      <c r="X172" s="23">
        <f>IF(Q172="","",O172/Q172)</f>
        <v/>
      </c>
      <c r="Y172" s="23">
        <f>IF(Q172="","",P172/Q172)</f>
        <v/>
      </c>
      <c r="Z172" s="24">
        <f>IF(SUMIFS('Monthly NSE Equity Options'!$L:$L,'Monthly NSE Equity Options'!$A:$A,$A172)=0,"",SUMIFS('Monthly NSE Equity Options'!$L:$L,'Monthly NSE Equity Options'!$A:$A,$A172))</f>
        <v/>
      </c>
      <c r="AA172" s="9">
        <f>IF(SUMIFS('Monthly BSE Equity Options'!$L:$L,'Monthly BSE Equity Options'!$A:$A,$A172)=0,"",SUMIFS('Monthly BSE Equity Options'!$L:$L,'Monthly BSE Equity Options'!$A:$A,$A172))</f>
        <v/>
      </c>
      <c r="AB172" s="9">
        <f>IF(OR(Z172="",AA172=""),"",Z172+AA172)</f>
        <v/>
      </c>
      <c r="AC172" s="26">
        <f>IF(OR(Z172="",Z160=""),"",Z172/Z160-1)</f>
        <v/>
      </c>
      <c r="AD172" s="26">
        <f>IF(OR(AA172="",AA160=""),"",AA172/AA160-1)</f>
        <v/>
      </c>
      <c r="AE172" s="26">
        <f>IF(OR(AB172="",AB160=""),"",AB172/AB160-1)</f>
        <v/>
      </c>
      <c r="AF172" s="26">
        <f>IF(OR(Z172="",Z171=""),"",Z172/Z171-1)</f>
        <v/>
      </c>
      <c r="AG172" s="26">
        <f>IF(OR(AA172="",AA171=""),"",AA172/AA171-1)</f>
        <v/>
      </c>
      <c r="AH172" s="26">
        <f>IF(OR(AB172="",AB171=""),"",AB172/AB171-1)</f>
        <v/>
      </c>
      <c r="AI172" s="26">
        <f>IF(AB172="","",Z172/AB172)</f>
        <v/>
      </c>
      <c r="AJ172" s="26">
        <f>IF(AB172="","",AA172/AB172)</f>
        <v/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18">
        <f>IF(SUMIFS('Monthly NSE Equity Options'!$J:$J,'Monthly NSE Equity Options'!$A:$A,$A173)=0,"",SUMIFS('Monthly NSE Equity Options'!$J:$J,'Monthly NSE Equity Options'!$A:$A,$A173))</f>
        <v/>
      </c>
      <c r="E173" s="7">
        <f>IF(SUMIFS('Monthly BSE Equity Options'!$J:$J,'Monthly BSE Equity Options'!$A:$A,$A173)=0,"",SUMIFS('Monthly BSE Equity Options'!$J:$J,'Monthly BSE Equity Options'!$A:$A,$A173))</f>
        <v/>
      </c>
      <c r="F173" s="7">
        <f>IF(OR(D173="",E173=""),"",D173+E173)</f>
        <v/>
      </c>
      <c r="G173" s="20">
        <f>IF(OR(D173="",D161=""),"",D173/D161-1)</f>
        <v/>
      </c>
      <c r="H173" s="20">
        <f>IF(OR(E173="",E161=""),"",E173/E161-1)</f>
        <v/>
      </c>
      <c r="I173" s="20">
        <f>IF(OR(F173="",F161=""),"",F173/F161-1)</f>
        <v/>
      </c>
      <c r="J173" s="20">
        <f>IF(OR(D173="",D172=""),"",D173/D172-1)</f>
        <v/>
      </c>
      <c r="K173" s="20">
        <f>IF(OR(E173="",E172=""),"",E173/E172-1)</f>
        <v/>
      </c>
      <c r="L173" s="20">
        <f>IF(OR(F173="",F172=""),"",F173/F172-1)</f>
        <v/>
      </c>
      <c r="M173" s="20">
        <f>IF(F173="","",D173/F173)</f>
        <v/>
      </c>
      <c r="N173" s="20">
        <f>IF(F173="","",E173/F173)</f>
        <v/>
      </c>
      <c r="O173" s="21">
        <f>IF(SUMIFS('Monthly NSE Equity Options'!$K:$K,'Monthly NSE Equity Options'!$A:$A,$A173)=0,"",SUMIFS('Monthly NSE Equity Options'!$K:$K,'Monthly NSE Equity Options'!$A:$A,$A173))</f>
        <v/>
      </c>
      <c r="P173" s="8">
        <f>IF(SUMIFS('Monthly BSE Equity Options'!$K:$K,'Monthly BSE Equity Options'!$A:$A,$A173)=0,"",SUMIFS('Monthly BSE Equity Options'!$K:$K,'Monthly BSE Equity Options'!$A:$A,$A173))</f>
        <v/>
      </c>
      <c r="Q173" s="8">
        <f>IF(OR(O173="",P173=""),"",O173+P173)</f>
        <v/>
      </c>
      <c r="R173" s="23">
        <f>IF(OR(O173="",O161=""),"",O173/O161-1)</f>
        <v/>
      </c>
      <c r="S173" s="23">
        <f>IF(OR(P173="",P161=""),"",P173/P161-1)</f>
        <v/>
      </c>
      <c r="T173" s="23">
        <f>IF(OR(Q173="",Q161=""),"",Q173/Q161-1)</f>
        <v/>
      </c>
      <c r="U173" s="23">
        <f>IF(OR(O173="",O172=""),"",O173/O172-1)</f>
        <v/>
      </c>
      <c r="V173" s="23">
        <f>IF(OR(P173="",P172=""),"",P173/P172-1)</f>
        <v/>
      </c>
      <c r="W173" s="23">
        <f>IF(OR(Q173="",Q172=""),"",Q173/Q172-1)</f>
        <v/>
      </c>
      <c r="X173" s="23">
        <f>IF(Q173="","",O173/Q173)</f>
        <v/>
      </c>
      <c r="Y173" s="23">
        <f>IF(Q173="","",P173/Q173)</f>
        <v/>
      </c>
      <c r="Z173" s="24">
        <f>IF(SUMIFS('Monthly NSE Equity Options'!$L:$L,'Monthly NSE Equity Options'!$A:$A,$A173)=0,"",SUMIFS('Monthly NSE Equity Options'!$L:$L,'Monthly NSE Equity Options'!$A:$A,$A173))</f>
        <v/>
      </c>
      <c r="AA173" s="9">
        <f>IF(SUMIFS('Monthly BSE Equity Options'!$L:$L,'Monthly BSE Equity Options'!$A:$A,$A173)=0,"",SUMIFS('Monthly BSE Equity Options'!$L:$L,'Monthly BSE Equity Options'!$A:$A,$A173))</f>
        <v/>
      </c>
      <c r="AB173" s="9">
        <f>IF(OR(Z173="",AA173=""),"",Z173+AA173)</f>
        <v/>
      </c>
      <c r="AC173" s="26">
        <f>IF(OR(Z173="",Z161=""),"",Z173/Z161-1)</f>
        <v/>
      </c>
      <c r="AD173" s="26">
        <f>IF(OR(AA173="",AA161=""),"",AA173/AA161-1)</f>
        <v/>
      </c>
      <c r="AE173" s="26">
        <f>IF(OR(AB173="",AB161=""),"",AB173/AB161-1)</f>
        <v/>
      </c>
      <c r="AF173" s="26">
        <f>IF(OR(Z173="",Z172=""),"",Z173/Z172-1)</f>
        <v/>
      </c>
      <c r="AG173" s="26">
        <f>IF(OR(AA173="",AA172=""),"",AA173/AA172-1)</f>
        <v/>
      </c>
      <c r="AH173" s="26">
        <f>IF(OR(AB173="",AB172=""),"",AB173/AB172-1)</f>
        <v/>
      </c>
      <c r="AI173" s="26">
        <f>IF(AB173="","",Z173/AB173)</f>
        <v/>
      </c>
      <c r="AJ173" s="26">
        <f>IF(AB173="","",AA173/AB173)</f>
        <v/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18">
        <f>IF(SUMIFS('Monthly NSE Equity Options'!$J:$J,'Monthly NSE Equity Options'!$A:$A,$A174)=0,"",SUMIFS('Monthly NSE Equity Options'!$J:$J,'Monthly NSE Equity Options'!$A:$A,$A174))</f>
        <v/>
      </c>
      <c r="E174" s="7">
        <f>IF(SUMIFS('Monthly BSE Equity Options'!$J:$J,'Monthly BSE Equity Options'!$A:$A,$A174)=0,"",SUMIFS('Monthly BSE Equity Options'!$J:$J,'Monthly BSE Equity Options'!$A:$A,$A174))</f>
        <v/>
      </c>
      <c r="F174" s="7">
        <f>IF(OR(D174="",E174=""),"",D174+E174)</f>
        <v/>
      </c>
      <c r="G174" s="20">
        <f>IF(OR(D174="",D162=""),"",D174/D162-1)</f>
        <v/>
      </c>
      <c r="H174" s="20">
        <f>IF(OR(E174="",E162=""),"",E174/E162-1)</f>
        <v/>
      </c>
      <c r="I174" s="20">
        <f>IF(OR(F174="",F162=""),"",F174/F162-1)</f>
        <v/>
      </c>
      <c r="J174" s="20">
        <f>IF(OR(D174="",D173=""),"",D174/D173-1)</f>
        <v/>
      </c>
      <c r="K174" s="20">
        <f>IF(OR(E174="",E173=""),"",E174/E173-1)</f>
        <v/>
      </c>
      <c r="L174" s="20">
        <f>IF(OR(F174="",F173=""),"",F174/F173-1)</f>
        <v/>
      </c>
      <c r="M174" s="20">
        <f>IF(F174="","",D174/F174)</f>
        <v/>
      </c>
      <c r="N174" s="20">
        <f>IF(F174="","",E174/F174)</f>
        <v/>
      </c>
      <c r="O174" s="21">
        <f>IF(SUMIFS('Monthly NSE Equity Options'!$K:$K,'Monthly NSE Equity Options'!$A:$A,$A174)=0,"",SUMIFS('Monthly NSE Equity Options'!$K:$K,'Monthly NSE Equity Options'!$A:$A,$A174))</f>
        <v/>
      </c>
      <c r="P174" s="8">
        <f>IF(SUMIFS('Monthly BSE Equity Options'!$K:$K,'Monthly BSE Equity Options'!$A:$A,$A174)=0,"",SUMIFS('Monthly BSE Equity Options'!$K:$K,'Monthly BSE Equity Options'!$A:$A,$A174))</f>
        <v/>
      </c>
      <c r="Q174" s="8">
        <f>IF(OR(O174="",P174=""),"",O174+P174)</f>
        <v/>
      </c>
      <c r="R174" s="23">
        <f>IF(OR(O174="",O162=""),"",O174/O162-1)</f>
        <v/>
      </c>
      <c r="S174" s="23">
        <f>IF(OR(P174="",P162=""),"",P174/P162-1)</f>
        <v/>
      </c>
      <c r="T174" s="23">
        <f>IF(OR(Q174="",Q162=""),"",Q174/Q162-1)</f>
        <v/>
      </c>
      <c r="U174" s="23">
        <f>IF(OR(O174="",O173=""),"",O174/O173-1)</f>
        <v/>
      </c>
      <c r="V174" s="23">
        <f>IF(OR(P174="",P173=""),"",P174/P173-1)</f>
        <v/>
      </c>
      <c r="W174" s="23">
        <f>IF(OR(Q174="",Q173=""),"",Q174/Q173-1)</f>
        <v/>
      </c>
      <c r="X174" s="23">
        <f>IF(Q174="","",O174/Q174)</f>
        <v/>
      </c>
      <c r="Y174" s="23">
        <f>IF(Q174="","",P174/Q174)</f>
        <v/>
      </c>
      <c r="Z174" s="24">
        <f>IF(SUMIFS('Monthly NSE Equity Options'!$L:$L,'Monthly NSE Equity Options'!$A:$A,$A174)=0,"",SUMIFS('Monthly NSE Equity Options'!$L:$L,'Monthly NSE Equity Options'!$A:$A,$A174))</f>
        <v/>
      </c>
      <c r="AA174" s="9">
        <f>IF(SUMIFS('Monthly BSE Equity Options'!$L:$L,'Monthly BSE Equity Options'!$A:$A,$A174)=0,"",SUMIFS('Monthly BSE Equity Options'!$L:$L,'Monthly BSE Equity Options'!$A:$A,$A174))</f>
        <v/>
      </c>
      <c r="AB174" s="9">
        <f>IF(OR(Z174="",AA174=""),"",Z174+AA174)</f>
        <v/>
      </c>
      <c r="AC174" s="26">
        <f>IF(OR(Z174="",Z162=""),"",Z174/Z162-1)</f>
        <v/>
      </c>
      <c r="AD174" s="26">
        <f>IF(OR(AA174="",AA162=""),"",AA174/AA162-1)</f>
        <v/>
      </c>
      <c r="AE174" s="26">
        <f>IF(OR(AB174="",AB162=""),"",AB174/AB162-1)</f>
        <v/>
      </c>
      <c r="AF174" s="26">
        <f>IF(OR(Z174="",Z173=""),"",Z174/Z173-1)</f>
        <v/>
      </c>
      <c r="AG174" s="26">
        <f>IF(OR(AA174="",AA173=""),"",AA174/AA173-1)</f>
        <v/>
      </c>
      <c r="AH174" s="26">
        <f>IF(OR(AB174="",AB173=""),"",AB174/AB173-1)</f>
        <v/>
      </c>
      <c r="AI174" s="26">
        <f>IF(AB174="","",Z174/AB174)</f>
        <v/>
      </c>
      <c r="AJ174" s="26">
        <f>IF(AB174="","",AA174/AB174)</f>
        <v/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18">
        <f>IF(SUMIFS('Monthly NSE Equity Options'!$J:$J,'Monthly NSE Equity Options'!$A:$A,$A175)=0,"",SUMIFS('Monthly NSE Equity Options'!$J:$J,'Monthly NSE Equity Options'!$A:$A,$A175))</f>
        <v/>
      </c>
      <c r="E175" s="7">
        <f>IF(SUMIFS('Monthly BSE Equity Options'!$J:$J,'Monthly BSE Equity Options'!$A:$A,$A175)=0,"",SUMIFS('Monthly BSE Equity Options'!$J:$J,'Monthly BSE Equity Options'!$A:$A,$A175))</f>
        <v/>
      </c>
      <c r="F175" s="7">
        <f>IF(OR(D175="",E175=""),"",D175+E175)</f>
        <v/>
      </c>
      <c r="G175" s="20">
        <f>IF(OR(D175="",D163=""),"",D175/D163-1)</f>
        <v/>
      </c>
      <c r="H175" s="20">
        <f>IF(OR(E175="",E163=""),"",E175/E163-1)</f>
        <v/>
      </c>
      <c r="I175" s="20">
        <f>IF(OR(F175="",F163=""),"",F175/F163-1)</f>
        <v/>
      </c>
      <c r="J175" s="20">
        <f>IF(OR(D175="",D174=""),"",D175/D174-1)</f>
        <v/>
      </c>
      <c r="K175" s="20">
        <f>IF(OR(E175="",E174=""),"",E175/E174-1)</f>
        <v/>
      </c>
      <c r="L175" s="20">
        <f>IF(OR(F175="",F174=""),"",F175/F174-1)</f>
        <v/>
      </c>
      <c r="M175" s="20">
        <f>IF(F175="","",D175/F175)</f>
        <v/>
      </c>
      <c r="N175" s="20">
        <f>IF(F175="","",E175/F175)</f>
        <v/>
      </c>
      <c r="O175" s="21">
        <f>IF(SUMIFS('Monthly NSE Equity Options'!$K:$K,'Monthly NSE Equity Options'!$A:$A,$A175)=0,"",SUMIFS('Monthly NSE Equity Options'!$K:$K,'Monthly NSE Equity Options'!$A:$A,$A175))</f>
        <v/>
      </c>
      <c r="P175" s="8">
        <f>IF(SUMIFS('Monthly BSE Equity Options'!$K:$K,'Monthly BSE Equity Options'!$A:$A,$A175)=0,"",SUMIFS('Monthly BSE Equity Options'!$K:$K,'Monthly BSE Equity Options'!$A:$A,$A175))</f>
        <v/>
      </c>
      <c r="Q175" s="8">
        <f>IF(OR(O175="",P175=""),"",O175+P175)</f>
        <v/>
      </c>
      <c r="R175" s="23">
        <f>IF(OR(O175="",O163=""),"",O175/O163-1)</f>
        <v/>
      </c>
      <c r="S175" s="23">
        <f>IF(OR(P175="",P163=""),"",P175/P163-1)</f>
        <v/>
      </c>
      <c r="T175" s="23">
        <f>IF(OR(Q175="",Q163=""),"",Q175/Q163-1)</f>
        <v/>
      </c>
      <c r="U175" s="23">
        <f>IF(OR(O175="",O174=""),"",O175/O174-1)</f>
        <v/>
      </c>
      <c r="V175" s="23">
        <f>IF(OR(P175="",P174=""),"",P175/P174-1)</f>
        <v/>
      </c>
      <c r="W175" s="23">
        <f>IF(OR(Q175="",Q174=""),"",Q175/Q174-1)</f>
        <v/>
      </c>
      <c r="X175" s="23">
        <f>IF(Q175="","",O175/Q175)</f>
        <v/>
      </c>
      <c r="Y175" s="23">
        <f>IF(Q175="","",P175/Q175)</f>
        <v/>
      </c>
      <c r="Z175" s="24">
        <f>IF(SUMIFS('Monthly NSE Equity Options'!$L:$L,'Monthly NSE Equity Options'!$A:$A,$A175)=0,"",SUMIFS('Monthly NSE Equity Options'!$L:$L,'Monthly NSE Equity Options'!$A:$A,$A175))</f>
        <v/>
      </c>
      <c r="AA175" s="9">
        <f>IF(SUMIFS('Monthly BSE Equity Options'!$L:$L,'Monthly BSE Equity Options'!$A:$A,$A175)=0,"",SUMIFS('Monthly BSE Equity Options'!$L:$L,'Monthly BSE Equity Options'!$A:$A,$A175))</f>
        <v/>
      </c>
      <c r="AB175" s="9">
        <f>IF(OR(Z175="",AA175=""),"",Z175+AA175)</f>
        <v/>
      </c>
      <c r="AC175" s="26">
        <f>IF(OR(Z175="",Z163=""),"",Z175/Z163-1)</f>
        <v/>
      </c>
      <c r="AD175" s="26">
        <f>IF(OR(AA175="",AA163=""),"",AA175/AA163-1)</f>
        <v/>
      </c>
      <c r="AE175" s="26">
        <f>IF(OR(AB175="",AB163=""),"",AB175/AB163-1)</f>
        <v/>
      </c>
      <c r="AF175" s="26">
        <f>IF(OR(Z175="",Z174=""),"",Z175/Z174-1)</f>
        <v/>
      </c>
      <c r="AG175" s="26">
        <f>IF(OR(AA175="",AA174=""),"",AA175/AA174-1)</f>
        <v/>
      </c>
      <c r="AH175" s="26">
        <f>IF(OR(AB175="",AB174=""),"",AB175/AB174-1)</f>
        <v/>
      </c>
      <c r="AI175" s="26">
        <f>IF(AB175="","",Z175/AB175)</f>
        <v/>
      </c>
      <c r="AJ175" s="26">
        <f>IF(AB175="","",AA175/AB175)</f>
        <v/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18">
        <f>IF(SUMIFS('Monthly NSE Equity Options'!$J:$J,'Monthly NSE Equity Options'!$A:$A,$A176)=0,"",SUMIFS('Monthly NSE Equity Options'!$J:$J,'Monthly NSE Equity Options'!$A:$A,$A176))</f>
        <v/>
      </c>
      <c r="E176" s="7">
        <f>IF(SUMIFS('Monthly BSE Equity Options'!$J:$J,'Monthly BSE Equity Options'!$A:$A,$A176)=0,"",SUMIFS('Monthly BSE Equity Options'!$J:$J,'Monthly BSE Equity Options'!$A:$A,$A176))</f>
        <v/>
      </c>
      <c r="F176" s="7">
        <f>IF(OR(D176="",E176=""),"",D176+E176)</f>
        <v/>
      </c>
      <c r="G176" s="20">
        <f>IF(OR(D176="",D164=""),"",D176/D164-1)</f>
        <v/>
      </c>
      <c r="H176" s="20">
        <f>IF(OR(E176="",E164=""),"",E176/E164-1)</f>
        <v/>
      </c>
      <c r="I176" s="20">
        <f>IF(OR(F176="",F164=""),"",F176/F164-1)</f>
        <v/>
      </c>
      <c r="J176" s="20">
        <f>IF(OR(D176="",D175=""),"",D176/D175-1)</f>
        <v/>
      </c>
      <c r="K176" s="20">
        <f>IF(OR(E176="",E175=""),"",E176/E175-1)</f>
        <v/>
      </c>
      <c r="L176" s="20">
        <f>IF(OR(F176="",F175=""),"",F176/F175-1)</f>
        <v/>
      </c>
      <c r="M176" s="20">
        <f>IF(F176="","",D176/F176)</f>
        <v/>
      </c>
      <c r="N176" s="20">
        <f>IF(F176="","",E176/F176)</f>
        <v/>
      </c>
      <c r="O176" s="21">
        <f>IF(SUMIFS('Monthly NSE Equity Options'!$K:$K,'Monthly NSE Equity Options'!$A:$A,$A176)=0,"",SUMIFS('Monthly NSE Equity Options'!$K:$K,'Monthly NSE Equity Options'!$A:$A,$A176))</f>
        <v/>
      </c>
      <c r="P176" s="8">
        <f>IF(SUMIFS('Monthly BSE Equity Options'!$K:$K,'Monthly BSE Equity Options'!$A:$A,$A176)=0,"",SUMIFS('Monthly BSE Equity Options'!$K:$K,'Monthly BSE Equity Options'!$A:$A,$A176))</f>
        <v/>
      </c>
      <c r="Q176" s="8">
        <f>IF(OR(O176="",P176=""),"",O176+P176)</f>
        <v/>
      </c>
      <c r="R176" s="23">
        <f>IF(OR(O176="",O164=""),"",O176/O164-1)</f>
        <v/>
      </c>
      <c r="S176" s="23">
        <f>IF(OR(P176="",P164=""),"",P176/P164-1)</f>
        <v/>
      </c>
      <c r="T176" s="23">
        <f>IF(OR(Q176="",Q164=""),"",Q176/Q164-1)</f>
        <v/>
      </c>
      <c r="U176" s="23">
        <f>IF(OR(O176="",O175=""),"",O176/O175-1)</f>
        <v/>
      </c>
      <c r="V176" s="23">
        <f>IF(OR(P176="",P175=""),"",P176/P175-1)</f>
        <v/>
      </c>
      <c r="W176" s="23">
        <f>IF(OR(Q176="",Q175=""),"",Q176/Q175-1)</f>
        <v/>
      </c>
      <c r="X176" s="23">
        <f>IF(Q176="","",O176/Q176)</f>
        <v/>
      </c>
      <c r="Y176" s="23">
        <f>IF(Q176="","",P176/Q176)</f>
        <v/>
      </c>
      <c r="Z176" s="24">
        <f>IF(SUMIFS('Monthly NSE Equity Options'!$L:$L,'Monthly NSE Equity Options'!$A:$A,$A176)=0,"",SUMIFS('Monthly NSE Equity Options'!$L:$L,'Monthly NSE Equity Options'!$A:$A,$A176))</f>
        <v/>
      </c>
      <c r="AA176" s="9">
        <f>IF(SUMIFS('Monthly BSE Equity Options'!$L:$L,'Monthly BSE Equity Options'!$A:$A,$A176)=0,"",SUMIFS('Monthly BSE Equity Options'!$L:$L,'Monthly BSE Equity Options'!$A:$A,$A176))</f>
        <v/>
      </c>
      <c r="AB176" s="9">
        <f>IF(OR(Z176="",AA176=""),"",Z176+AA176)</f>
        <v/>
      </c>
      <c r="AC176" s="26">
        <f>IF(OR(Z176="",Z164=""),"",Z176/Z164-1)</f>
        <v/>
      </c>
      <c r="AD176" s="26">
        <f>IF(OR(AA176="",AA164=""),"",AA176/AA164-1)</f>
        <v/>
      </c>
      <c r="AE176" s="26">
        <f>IF(OR(AB176="",AB164=""),"",AB176/AB164-1)</f>
        <v/>
      </c>
      <c r="AF176" s="26">
        <f>IF(OR(Z176="",Z175=""),"",Z176/Z175-1)</f>
        <v/>
      </c>
      <c r="AG176" s="26">
        <f>IF(OR(AA176="",AA175=""),"",AA176/AA175-1)</f>
        <v/>
      </c>
      <c r="AH176" s="26">
        <f>IF(OR(AB176="",AB175=""),"",AB176/AB175-1)</f>
        <v/>
      </c>
      <c r="AI176" s="26">
        <f>IF(AB176="","",Z176/AB176)</f>
        <v/>
      </c>
      <c r="AJ176" s="26">
        <f>IF(AB176="","",AA176/AB176)</f>
        <v/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18">
        <f>IF(SUMIFS('Monthly NSE Equity Options'!$J:$J,'Monthly NSE Equity Options'!$A:$A,$A177)=0,"",SUMIFS('Monthly NSE Equity Options'!$J:$J,'Monthly NSE Equity Options'!$A:$A,$A177))</f>
        <v/>
      </c>
      <c r="E177" s="7">
        <f>IF(SUMIFS('Monthly BSE Equity Options'!$J:$J,'Monthly BSE Equity Options'!$A:$A,$A177)=0,"",SUMIFS('Monthly BSE Equity Options'!$J:$J,'Monthly BSE Equity Options'!$A:$A,$A177))</f>
        <v/>
      </c>
      <c r="F177" s="7">
        <f>IF(OR(D177="",E177=""),"",D177+E177)</f>
        <v/>
      </c>
      <c r="G177" s="20">
        <f>IF(OR(D177="",D165=""),"",D177/D165-1)</f>
        <v/>
      </c>
      <c r="H177" s="20">
        <f>IF(OR(E177="",E165=""),"",E177/E165-1)</f>
        <v/>
      </c>
      <c r="I177" s="20">
        <f>IF(OR(F177="",F165=""),"",F177/F165-1)</f>
        <v/>
      </c>
      <c r="J177" s="20">
        <f>IF(OR(D177="",D176=""),"",D177/D176-1)</f>
        <v/>
      </c>
      <c r="K177" s="20">
        <f>IF(OR(E177="",E176=""),"",E177/E176-1)</f>
        <v/>
      </c>
      <c r="L177" s="20">
        <f>IF(OR(F177="",F176=""),"",F177/F176-1)</f>
        <v/>
      </c>
      <c r="M177" s="20">
        <f>IF(F177="","",D177/F177)</f>
        <v/>
      </c>
      <c r="N177" s="20">
        <f>IF(F177="","",E177/F177)</f>
        <v/>
      </c>
      <c r="O177" s="21">
        <f>IF(SUMIFS('Monthly NSE Equity Options'!$K:$K,'Monthly NSE Equity Options'!$A:$A,$A177)=0,"",SUMIFS('Monthly NSE Equity Options'!$K:$K,'Monthly NSE Equity Options'!$A:$A,$A177))</f>
        <v/>
      </c>
      <c r="P177" s="8">
        <f>IF(SUMIFS('Monthly BSE Equity Options'!$K:$K,'Monthly BSE Equity Options'!$A:$A,$A177)=0,"",SUMIFS('Monthly BSE Equity Options'!$K:$K,'Monthly BSE Equity Options'!$A:$A,$A177))</f>
        <v/>
      </c>
      <c r="Q177" s="8">
        <f>IF(OR(O177="",P177=""),"",O177+P177)</f>
        <v/>
      </c>
      <c r="R177" s="23">
        <f>IF(OR(O177="",O165=""),"",O177/O165-1)</f>
        <v/>
      </c>
      <c r="S177" s="23">
        <f>IF(OR(P177="",P165=""),"",P177/P165-1)</f>
        <v/>
      </c>
      <c r="T177" s="23">
        <f>IF(OR(Q177="",Q165=""),"",Q177/Q165-1)</f>
        <v/>
      </c>
      <c r="U177" s="23">
        <f>IF(OR(O177="",O176=""),"",O177/O176-1)</f>
        <v/>
      </c>
      <c r="V177" s="23">
        <f>IF(OR(P177="",P176=""),"",P177/P176-1)</f>
        <v/>
      </c>
      <c r="W177" s="23">
        <f>IF(OR(Q177="",Q176=""),"",Q177/Q176-1)</f>
        <v/>
      </c>
      <c r="X177" s="23">
        <f>IF(Q177="","",O177/Q177)</f>
        <v/>
      </c>
      <c r="Y177" s="23">
        <f>IF(Q177="","",P177/Q177)</f>
        <v/>
      </c>
      <c r="Z177" s="24">
        <f>IF(SUMIFS('Monthly NSE Equity Options'!$L:$L,'Monthly NSE Equity Options'!$A:$A,$A177)=0,"",SUMIFS('Monthly NSE Equity Options'!$L:$L,'Monthly NSE Equity Options'!$A:$A,$A177))</f>
        <v/>
      </c>
      <c r="AA177" s="9">
        <f>IF(SUMIFS('Monthly BSE Equity Options'!$L:$L,'Monthly BSE Equity Options'!$A:$A,$A177)=0,"",SUMIFS('Monthly BSE Equity Options'!$L:$L,'Monthly BSE Equity Options'!$A:$A,$A177))</f>
        <v/>
      </c>
      <c r="AB177" s="9">
        <f>IF(OR(Z177="",AA177=""),"",Z177+AA177)</f>
        <v/>
      </c>
      <c r="AC177" s="26">
        <f>IF(OR(Z177="",Z165=""),"",Z177/Z165-1)</f>
        <v/>
      </c>
      <c r="AD177" s="26">
        <f>IF(OR(AA177="",AA165=""),"",AA177/AA165-1)</f>
        <v/>
      </c>
      <c r="AE177" s="26">
        <f>IF(OR(AB177="",AB165=""),"",AB177/AB165-1)</f>
        <v/>
      </c>
      <c r="AF177" s="26">
        <f>IF(OR(Z177="",Z176=""),"",Z177/Z176-1)</f>
        <v/>
      </c>
      <c r="AG177" s="26">
        <f>IF(OR(AA177="",AA176=""),"",AA177/AA176-1)</f>
        <v/>
      </c>
      <c r="AH177" s="26">
        <f>IF(OR(AB177="",AB176=""),"",AB177/AB176-1)</f>
        <v/>
      </c>
      <c r="AI177" s="26">
        <f>IF(AB177="","",Z177/AB177)</f>
        <v/>
      </c>
      <c r="AJ177" s="26">
        <f>IF(AB177="","",AA177/AB177)</f>
        <v/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18">
        <f>IF(SUMIFS('Monthly NSE Equity Options'!$J:$J,'Monthly NSE Equity Options'!$A:$A,$A178)=0,"",SUMIFS('Monthly NSE Equity Options'!$J:$J,'Monthly NSE Equity Options'!$A:$A,$A178))</f>
        <v/>
      </c>
      <c r="E178" s="7">
        <f>IF(SUMIFS('Monthly BSE Equity Options'!$J:$J,'Monthly BSE Equity Options'!$A:$A,$A178)=0,"",SUMIFS('Monthly BSE Equity Options'!$J:$J,'Monthly BSE Equity Options'!$A:$A,$A178))</f>
        <v/>
      </c>
      <c r="F178" s="7">
        <f>IF(OR(D178="",E178=""),"",D178+E178)</f>
        <v/>
      </c>
      <c r="G178" s="20">
        <f>IF(OR(D178="",D166=""),"",D178/D166-1)</f>
        <v/>
      </c>
      <c r="H178" s="20">
        <f>IF(OR(E178="",E166=""),"",E178/E166-1)</f>
        <v/>
      </c>
      <c r="I178" s="20">
        <f>IF(OR(F178="",F166=""),"",F178/F166-1)</f>
        <v/>
      </c>
      <c r="J178" s="20">
        <f>IF(OR(D178="",D177=""),"",D178/D177-1)</f>
        <v/>
      </c>
      <c r="K178" s="20">
        <f>IF(OR(E178="",E177=""),"",E178/E177-1)</f>
        <v/>
      </c>
      <c r="L178" s="20">
        <f>IF(OR(F178="",F177=""),"",F178/F177-1)</f>
        <v/>
      </c>
      <c r="M178" s="20">
        <f>IF(F178="","",D178/F178)</f>
        <v/>
      </c>
      <c r="N178" s="20">
        <f>IF(F178="","",E178/F178)</f>
        <v/>
      </c>
      <c r="O178" s="21">
        <f>IF(SUMIFS('Monthly NSE Equity Options'!$K:$K,'Monthly NSE Equity Options'!$A:$A,$A178)=0,"",SUMIFS('Monthly NSE Equity Options'!$K:$K,'Monthly NSE Equity Options'!$A:$A,$A178))</f>
        <v/>
      </c>
      <c r="P178" s="8">
        <f>IF(SUMIFS('Monthly BSE Equity Options'!$K:$K,'Monthly BSE Equity Options'!$A:$A,$A178)=0,"",SUMIFS('Monthly BSE Equity Options'!$K:$K,'Monthly BSE Equity Options'!$A:$A,$A178))</f>
        <v/>
      </c>
      <c r="Q178" s="8">
        <f>IF(OR(O178="",P178=""),"",O178+P178)</f>
        <v/>
      </c>
      <c r="R178" s="23">
        <f>IF(OR(O178="",O166=""),"",O178/O166-1)</f>
        <v/>
      </c>
      <c r="S178" s="23">
        <f>IF(OR(P178="",P166=""),"",P178/P166-1)</f>
        <v/>
      </c>
      <c r="T178" s="23">
        <f>IF(OR(Q178="",Q166=""),"",Q178/Q166-1)</f>
        <v/>
      </c>
      <c r="U178" s="23">
        <f>IF(OR(O178="",O177=""),"",O178/O177-1)</f>
        <v/>
      </c>
      <c r="V178" s="23">
        <f>IF(OR(P178="",P177=""),"",P178/P177-1)</f>
        <v/>
      </c>
      <c r="W178" s="23">
        <f>IF(OR(Q178="",Q177=""),"",Q178/Q177-1)</f>
        <v/>
      </c>
      <c r="X178" s="23">
        <f>IF(Q178="","",O178/Q178)</f>
        <v/>
      </c>
      <c r="Y178" s="23">
        <f>IF(Q178="","",P178/Q178)</f>
        <v/>
      </c>
      <c r="Z178" s="24">
        <f>IF(SUMIFS('Monthly NSE Equity Options'!$L:$L,'Monthly NSE Equity Options'!$A:$A,$A178)=0,"",SUMIFS('Monthly NSE Equity Options'!$L:$L,'Monthly NSE Equity Options'!$A:$A,$A178))</f>
        <v/>
      </c>
      <c r="AA178" s="9">
        <f>IF(SUMIFS('Monthly BSE Equity Options'!$L:$L,'Monthly BSE Equity Options'!$A:$A,$A178)=0,"",SUMIFS('Monthly BSE Equity Options'!$L:$L,'Monthly BSE Equity Options'!$A:$A,$A178))</f>
        <v/>
      </c>
      <c r="AB178" s="9">
        <f>IF(OR(Z178="",AA178=""),"",Z178+AA178)</f>
        <v/>
      </c>
      <c r="AC178" s="26">
        <f>IF(OR(Z178="",Z166=""),"",Z178/Z166-1)</f>
        <v/>
      </c>
      <c r="AD178" s="26">
        <f>IF(OR(AA178="",AA166=""),"",AA178/AA166-1)</f>
        <v/>
      </c>
      <c r="AE178" s="26">
        <f>IF(OR(AB178="",AB166=""),"",AB178/AB166-1)</f>
        <v/>
      </c>
      <c r="AF178" s="26">
        <f>IF(OR(Z178="",Z177=""),"",Z178/Z177-1)</f>
        <v/>
      </c>
      <c r="AG178" s="26">
        <f>IF(OR(AA178="",AA177=""),"",AA178/AA177-1)</f>
        <v/>
      </c>
      <c r="AH178" s="26">
        <f>IF(OR(AB178="",AB177=""),"",AB178/AB177-1)</f>
        <v/>
      </c>
      <c r="AI178" s="26">
        <f>IF(AB178="","",Z178/AB178)</f>
        <v/>
      </c>
      <c r="AJ178" s="26">
        <f>IF(AB178="","",AA178/AB178)</f>
        <v/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18">
        <f>IF(SUMIFS('Monthly NSE Equity Options'!$J:$J,'Monthly NSE Equity Options'!$A:$A,$A179)=0,"",SUMIFS('Monthly NSE Equity Options'!$J:$J,'Monthly NSE Equity Options'!$A:$A,$A179))</f>
        <v/>
      </c>
      <c r="E179" s="7">
        <f>IF(SUMIFS('Monthly BSE Equity Options'!$J:$J,'Monthly BSE Equity Options'!$A:$A,$A179)=0,"",SUMIFS('Monthly BSE Equity Options'!$J:$J,'Monthly BSE Equity Options'!$A:$A,$A179))</f>
        <v/>
      </c>
      <c r="F179" s="7">
        <f>IF(OR(D179="",E179=""),"",D179+E179)</f>
        <v/>
      </c>
      <c r="G179" s="20">
        <f>IF(OR(D179="",D167=""),"",D179/D167-1)</f>
        <v/>
      </c>
      <c r="H179" s="20">
        <f>IF(OR(E179="",E167=""),"",E179/E167-1)</f>
        <v/>
      </c>
      <c r="I179" s="20">
        <f>IF(OR(F179="",F167=""),"",F179/F167-1)</f>
        <v/>
      </c>
      <c r="J179" s="20">
        <f>IF(OR(D179="",D178=""),"",D179/D178-1)</f>
        <v/>
      </c>
      <c r="K179" s="20">
        <f>IF(OR(E179="",E178=""),"",E179/E178-1)</f>
        <v/>
      </c>
      <c r="L179" s="20">
        <f>IF(OR(F179="",F178=""),"",F179/F178-1)</f>
        <v/>
      </c>
      <c r="M179" s="20">
        <f>IF(F179="","",D179/F179)</f>
        <v/>
      </c>
      <c r="N179" s="20">
        <f>IF(F179="","",E179/F179)</f>
        <v/>
      </c>
      <c r="O179" s="21">
        <f>IF(SUMIFS('Monthly NSE Equity Options'!$K:$K,'Monthly NSE Equity Options'!$A:$A,$A179)=0,"",SUMIFS('Monthly NSE Equity Options'!$K:$K,'Monthly NSE Equity Options'!$A:$A,$A179))</f>
        <v/>
      </c>
      <c r="P179" s="8">
        <f>IF(SUMIFS('Monthly BSE Equity Options'!$K:$K,'Monthly BSE Equity Options'!$A:$A,$A179)=0,"",SUMIFS('Monthly BSE Equity Options'!$K:$K,'Monthly BSE Equity Options'!$A:$A,$A179))</f>
        <v/>
      </c>
      <c r="Q179" s="8">
        <f>IF(OR(O179="",P179=""),"",O179+P179)</f>
        <v/>
      </c>
      <c r="R179" s="23">
        <f>IF(OR(O179="",O167=""),"",O179/O167-1)</f>
        <v/>
      </c>
      <c r="S179" s="23">
        <f>IF(OR(P179="",P167=""),"",P179/P167-1)</f>
        <v/>
      </c>
      <c r="T179" s="23">
        <f>IF(OR(Q179="",Q167=""),"",Q179/Q167-1)</f>
        <v/>
      </c>
      <c r="U179" s="23">
        <f>IF(OR(O179="",O178=""),"",O179/O178-1)</f>
        <v/>
      </c>
      <c r="V179" s="23">
        <f>IF(OR(P179="",P178=""),"",P179/P178-1)</f>
        <v/>
      </c>
      <c r="W179" s="23">
        <f>IF(OR(Q179="",Q178=""),"",Q179/Q178-1)</f>
        <v/>
      </c>
      <c r="X179" s="23">
        <f>IF(Q179="","",O179/Q179)</f>
        <v/>
      </c>
      <c r="Y179" s="23">
        <f>IF(Q179="","",P179/Q179)</f>
        <v/>
      </c>
      <c r="Z179" s="24">
        <f>IF(SUMIFS('Monthly NSE Equity Options'!$L:$L,'Monthly NSE Equity Options'!$A:$A,$A179)=0,"",SUMIFS('Monthly NSE Equity Options'!$L:$L,'Monthly NSE Equity Options'!$A:$A,$A179))</f>
        <v/>
      </c>
      <c r="AA179" s="9">
        <f>IF(SUMIFS('Monthly BSE Equity Options'!$L:$L,'Monthly BSE Equity Options'!$A:$A,$A179)=0,"",SUMIFS('Monthly BSE Equity Options'!$L:$L,'Monthly BSE Equity Options'!$A:$A,$A179))</f>
        <v/>
      </c>
      <c r="AB179" s="9">
        <f>IF(OR(Z179="",AA179=""),"",Z179+AA179)</f>
        <v/>
      </c>
      <c r="AC179" s="26">
        <f>IF(OR(Z179="",Z167=""),"",Z179/Z167-1)</f>
        <v/>
      </c>
      <c r="AD179" s="26">
        <f>IF(OR(AA179="",AA167=""),"",AA179/AA167-1)</f>
        <v/>
      </c>
      <c r="AE179" s="26">
        <f>IF(OR(AB179="",AB167=""),"",AB179/AB167-1)</f>
        <v/>
      </c>
      <c r="AF179" s="26">
        <f>IF(OR(Z179="",Z178=""),"",Z179/Z178-1)</f>
        <v/>
      </c>
      <c r="AG179" s="26">
        <f>IF(OR(AA179="",AA178=""),"",AA179/AA178-1)</f>
        <v/>
      </c>
      <c r="AH179" s="26">
        <f>IF(OR(AB179="",AB178=""),"",AB179/AB178-1)</f>
        <v/>
      </c>
      <c r="AI179" s="26">
        <f>IF(AB179="","",Z179/AB179)</f>
        <v/>
      </c>
      <c r="AJ179" s="26">
        <f>IF(AB179="","",AA179/AB179)</f>
        <v/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18">
        <f>IF(SUMIFS('Monthly NSE Equity Options'!$J:$J,'Monthly NSE Equity Options'!$A:$A,$A180)=0,"",SUMIFS('Monthly NSE Equity Options'!$J:$J,'Monthly NSE Equity Options'!$A:$A,$A180))</f>
        <v/>
      </c>
      <c r="E180" s="7">
        <f>IF(SUMIFS('Monthly BSE Equity Options'!$J:$J,'Monthly BSE Equity Options'!$A:$A,$A180)=0,"",SUMIFS('Monthly BSE Equity Options'!$J:$J,'Monthly BSE Equity Options'!$A:$A,$A180))</f>
        <v/>
      </c>
      <c r="F180" s="7">
        <f>IF(OR(D180="",E180=""),"",D180+E180)</f>
        <v/>
      </c>
      <c r="G180" s="20">
        <f>IF(OR(D180="",D168=""),"",D180/D168-1)</f>
        <v/>
      </c>
      <c r="H180" s="20">
        <f>IF(OR(E180="",E168=""),"",E180/E168-1)</f>
        <v/>
      </c>
      <c r="I180" s="20">
        <f>IF(OR(F180="",F168=""),"",F180/F168-1)</f>
        <v/>
      </c>
      <c r="J180" s="20">
        <f>IF(OR(D180="",D179=""),"",D180/D179-1)</f>
        <v/>
      </c>
      <c r="K180" s="20">
        <f>IF(OR(E180="",E179=""),"",E180/E179-1)</f>
        <v/>
      </c>
      <c r="L180" s="20">
        <f>IF(OR(F180="",F179=""),"",F180/F179-1)</f>
        <v/>
      </c>
      <c r="M180" s="20">
        <f>IF(F180="","",D180/F180)</f>
        <v/>
      </c>
      <c r="N180" s="20">
        <f>IF(F180="","",E180/F180)</f>
        <v/>
      </c>
      <c r="O180" s="21">
        <f>IF(SUMIFS('Monthly NSE Equity Options'!$K:$K,'Monthly NSE Equity Options'!$A:$A,$A180)=0,"",SUMIFS('Monthly NSE Equity Options'!$K:$K,'Monthly NSE Equity Options'!$A:$A,$A180))</f>
        <v/>
      </c>
      <c r="P180" s="8">
        <f>IF(SUMIFS('Monthly BSE Equity Options'!$K:$K,'Monthly BSE Equity Options'!$A:$A,$A180)=0,"",SUMIFS('Monthly BSE Equity Options'!$K:$K,'Monthly BSE Equity Options'!$A:$A,$A180))</f>
        <v/>
      </c>
      <c r="Q180" s="8">
        <f>IF(OR(O180="",P180=""),"",O180+P180)</f>
        <v/>
      </c>
      <c r="R180" s="23">
        <f>IF(OR(O180="",O168=""),"",O180/O168-1)</f>
        <v/>
      </c>
      <c r="S180" s="23">
        <f>IF(OR(P180="",P168=""),"",P180/P168-1)</f>
        <v/>
      </c>
      <c r="T180" s="23">
        <f>IF(OR(Q180="",Q168=""),"",Q180/Q168-1)</f>
        <v/>
      </c>
      <c r="U180" s="23">
        <f>IF(OR(O180="",O179=""),"",O180/O179-1)</f>
        <v/>
      </c>
      <c r="V180" s="23">
        <f>IF(OR(P180="",P179=""),"",P180/P179-1)</f>
        <v/>
      </c>
      <c r="W180" s="23">
        <f>IF(OR(Q180="",Q179=""),"",Q180/Q179-1)</f>
        <v/>
      </c>
      <c r="X180" s="23">
        <f>IF(Q180="","",O180/Q180)</f>
        <v/>
      </c>
      <c r="Y180" s="23">
        <f>IF(Q180="","",P180/Q180)</f>
        <v/>
      </c>
      <c r="Z180" s="24">
        <f>IF(SUMIFS('Monthly NSE Equity Options'!$L:$L,'Monthly NSE Equity Options'!$A:$A,$A180)=0,"",SUMIFS('Monthly NSE Equity Options'!$L:$L,'Monthly NSE Equity Options'!$A:$A,$A180))</f>
        <v/>
      </c>
      <c r="AA180" s="9">
        <f>IF(SUMIFS('Monthly BSE Equity Options'!$L:$L,'Monthly BSE Equity Options'!$A:$A,$A180)=0,"",SUMIFS('Monthly BSE Equity Options'!$L:$L,'Monthly BSE Equity Options'!$A:$A,$A180))</f>
        <v/>
      </c>
      <c r="AB180" s="9">
        <f>IF(OR(Z180="",AA180=""),"",Z180+AA180)</f>
        <v/>
      </c>
      <c r="AC180" s="26">
        <f>IF(OR(Z180="",Z168=""),"",Z180/Z168-1)</f>
        <v/>
      </c>
      <c r="AD180" s="26">
        <f>IF(OR(AA180="",AA168=""),"",AA180/AA168-1)</f>
        <v/>
      </c>
      <c r="AE180" s="26">
        <f>IF(OR(AB180="",AB168=""),"",AB180/AB168-1)</f>
        <v/>
      </c>
      <c r="AF180" s="26">
        <f>IF(OR(Z180="",Z179=""),"",Z180/Z179-1)</f>
        <v/>
      </c>
      <c r="AG180" s="26">
        <f>IF(OR(AA180="",AA179=""),"",AA180/AA179-1)</f>
        <v/>
      </c>
      <c r="AH180" s="26">
        <f>IF(OR(AB180="",AB179=""),"",AB180/AB179-1)</f>
        <v/>
      </c>
      <c r="AI180" s="26">
        <f>IF(AB180="","",Z180/AB180)</f>
        <v/>
      </c>
      <c r="AJ180" s="26">
        <f>IF(AB180="","",AA180/AB180)</f>
        <v/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18">
        <f>IF(SUMIFS('Monthly NSE Equity Options'!$J:$J,'Monthly NSE Equity Options'!$A:$A,$A181)=0,"",SUMIFS('Monthly NSE Equity Options'!$J:$J,'Monthly NSE Equity Options'!$A:$A,$A181))</f>
        <v/>
      </c>
      <c r="E181" s="7">
        <f>IF(SUMIFS('Monthly BSE Equity Options'!$J:$J,'Monthly BSE Equity Options'!$A:$A,$A181)=0,"",SUMIFS('Monthly BSE Equity Options'!$J:$J,'Monthly BSE Equity Options'!$A:$A,$A181))</f>
        <v/>
      </c>
      <c r="F181" s="7">
        <f>IF(OR(D181="",E181=""),"",D181+E181)</f>
        <v/>
      </c>
      <c r="G181" s="20">
        <f>IF(OR(D181="",D169=""),"",D181/D169-1)</f>
        <v/>
      </c>
      <c r="H181" s="20">
        <f>IF(OR(E181="",E169=""),"",E181/E169-1)</f>
        <v/>
      </c>
      <c r="I181" s="20">
        <f>IF(OR(F181="",F169=""),"",F181/F169-1)</f>
        <v/>
      </c>
      <c r="J181" s="20">
        <f>IF(OR(D181="",D180=""),"",D181/D180-1)</f>
        <v/>
      </c>
      <c r="K181" s="20">
        <f>IF(OR(E181="",E180=""),"",E181/E180-1)</f>
        <v/>
      </c>
      <c r="L181" s="20">
        <f>IF(OR(F181="",F180=""),"",F181/F180-1)</f>
        <v/>
      </c>
      <c r="M181" s="20">
        <f>IF(F181="","",D181/F181)</f>
        <v/>
      </c>
      <c r="N181" s="20">
        <f>IF(F181="","",E181/F181)</f>
        <v/>
      </c>
      <c r="O181" s="21">
        <f>IF(SUMIFS('Monthly NSE Equity Options'!$K:$K,'Monthly NSE Equity Options'!$A:$A,$A181)=0,"",SUMIFS('Monthly NSE Equity Options'!$K:$K,'Monthly NSE Equity Options'!$A:$A,$A181))</f>
        <v/>
      </c>
      <c r="P181" s="8">
        <f>IF(SUMIFS('Monthly BSE Equity Options'!$K:$K,'Monthly BSE Equity Options'!$A:$A,$A181)=0,"",SUMIFS('Monthly BSE Equity Options'!$K:$K,'Monthly BSE Equity Options'!$A:$A,$A181))</f>
        <v/>
      </c>
      <c r="Q181" s="8">
        <f>IF(OR(O181="",P181=""),"",O181+P181)</f>
        <v/>
      </c>
      <c r="R181" s="23">
        <f>IF(OR(O181="",O169=""),"",O181/O169-1)</f>
        <v/>
      </c>
      <c r="S181" s="23">
        <f>IF(OR(P181="",P169=""),"",P181/P169-1)</f>
        <v/>
      </c>
      <c r="T181" s="23">
        <f>IF(OR(Q181="",Q169=""),"",Q181/Q169-1)</f>
        <v/>
      </c>
      <c r="U181" s="23">
        <f>IF(OR(O181="",O180=""),"",O181/O180-1)</f>
        <v/>
      </c>
      <c r="V181" s="23">
        <f>IF(OR(P181="",P180=""),"",P181/P180-1)</f>
        <v/>
      </c>
      <c r="W181" s="23">
        <f>IF(OR(Q181="",Q180=""),"",Q181/Q180-1)</f>
        <v/>
      </c>
      <c r="X181" s="23">
        <f>IF(Q181="","",O181/Q181)</f>
        <v/>
      </c>
      <c r="Y181" s="23">
        <f>IF(Q181="","",P181/Q181)</f>
        <v/>
      </c>
      <c r="Z181" s="24">
        <f>IF(SUMIFS('Monthly NSE Equity Options'!$L:$L,'Monthly NSE Equity Options'!$A:$A,$A181)=0,"",SUMIFS('Monthly NSE Equity Options'!$L:$L,'Monthly NSE Equity Options'!$A:$A,$A181))</f>
        <v/>
      </c>
      <c r="AA181" s="9">
        <f>IF(SUMIFS('Monthly BSE Equity Options'!$L:$L,'Monthly BSE Equity Options'!$A:$A,$A181)=0,"",SUMIFS('Monthly BSE Equity Options'!$L:$L,'Monthly BSE Equity Options'!$A:$A,$A181))</f>
        <v/>
      </c>
      <c r="AB181" s="9">
        <f>IF(OR(Z181="",AA181=""),"",Z181+AA181)</f>
        <v/>
      </c>
      <c r="AC181" s="26">
        <f>IF(OR(Z181="",Z169=""),"",Z181/Z169-1)</f>
        <v/>
      </c>
      <c r="AD181" s="26">
        <f>IF(OR(AA181="",AA169=""),"",AA181/AA169-1)</f>
        <v/>
      </c>
      <c r="AE181" s="26">
        <f>IF(OR(AB181="",AB169=""),"",AB181/AB169-1)</f>
        <v/>
      </c>
      <c r="AF181" s="26">
        <f>IF(OR(Z181="",Z180=""),"",Z181/Z180-1)</f>
        <v/>
      </c>
      <c r="AG181" s="26">
        <f>IF(OR(AA181="",AA180=""),"",AA181/AA180-1)</f>
        <v/>
      </c>
      <c r="AH181" s="26">
        <f>IF(OR(AB181="",AB180=""),"",AB181/AB180-1)</f>
        <v/>
      </c>
      <c r="AI181" s="26">
        <f>IF(AB181="","",Z181/AB181)</f>
        <v/>
      </c>
      <c r="AJ181" s="26">
        <f>IF(AB181="","",AA181/AB181)</f>
        <v/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18">
        <f>IF(SUMIFS('Monthly NSE Equity Options'!$J:$J,'Monthly NSE Equity Options'!$A:$A,$A182)=0,"",SUMIFS('Monthly NSE Equity Options'!$J:$J,'Monthly NSE Equity Options'!$A:$A,$A182))</f>
        <v/>
      </c>
      <c r="E182" s="7">
        <f>IF(SUMIFS('Monthly BSE Equity Options'!$J:$J,'Monthly BSE Equity Options'!$A:$A,$A182)=0,"",SUMIFS('Monthly BSE Equity Options'!$J:$J,'Monthly BSE Equity Options'!$A:$A,$A182))</f>
        <v/>
      </c>
      <c r="F182" s="7">
        <f>IF(OR(D182="",E182=""),"",D182+E182)</f>
        <v/>
      </c>
      <c r="G182" s="20">
        <f>IF(OR(D182="",D170=""),"",D182/D170-1)</f>
        <v/>
      </c>
      <c r="H182" s="20">
        <f>IF(OR(E182="",E170=""),"",E182/E170-1)</f>
        <v/>
      </c>
      <c r="I182" s="20">
        <f>IF(OR(F182="",F170=""),"",F182/F170-1)</f>
        <v/>
      </c>
      <c r="J182" s="20">
        <f>IF(OR(D182="",D181=""),"",D182/D181-1)</f>
        <v/>
      </c>
      <c r="K182" s="20">
        <f>IF(OR(E182="",E181=""),"",E182/E181-1)</f>
        <v/>
      </c>
      <c r="L182" s="20">
        <f>IF(OR(F182="",F181=""),"",F182/F181-1)</f>
        <v/>
      </c>
      <c r="M182" s="20">
        <f>IF(F182="","",D182/F182)</f>
        <v/>
      </c>
      <c r="N182" s="20">
        <f>IF(F182="","",E182/F182)</f>
        <v/>
      </c>
      <c r="O182" s="21">
        <f>IF(SUMIFS('Monthly NSE Equity Options'!$K:$K,'Monthly NSE Equity Options'!$A:$A,$A182)=0,"",SUMIFS('Monthly NSE Equity Options'!$K:$K,'Monthly NSE Equity Options'!$A:$A,$A182))</f>
        <v/>
      </c>
      <c r="P182" s="8">
        <f>IF(SUMIFS('Monthly BSE Equity Options'!$K:$K,'Monthly BSE Equity Options'!$A:$A,$A182)=0,"",SUMIFS('Monthly BSE Equity Options'!$K:$K,'Monthly BSE Equity Options'!$A:$A,$A182))</f>
        <v/>
      </c>
      <c r="Q182" s="8">
        <f>IF(OR(O182="",P182=""),"",O182+P182)</f>
        <v/>
      </c>
      <c r="R182" s="23">
        <f>IF(OR(O182="",O170=""),"",O182/O170-1)</f>
        <v/>
      </c>
      <c r="S182" s="23">
        <f>IF(OR(P182="",P170=""),"",P182/P170-1)</f>
        <v/>
      </c>
      <c r="T182" s="23">
        <f>IF(OR(Q182="",Q170=""),"",Q182/Q170-1)</f>
        <v/>
      </c>
      <c r="U182" s="23">
        <f>IF(OR(O182="",O181=""),"",O182/O181-1)</f>
        <v/>
      </c>
      <c r="V182" s="23">
        <f>IF(OR(P182="",P181=""),"",P182/P181-1)</f>
        <v/>
      </c>
      <c r="W182" s="23">
        <f>IF(OR(Q182="",Q181=""),"",Q182/Q181-1)</f>
        <v/>
      </c>
      <c r="X182" s="23">
        <f>IF(Q182="","",O182/Q182)</f>
        <v/>
      </c>
      <c r="Y182" s="23">
        <f>IF(Q182="","",P182/Q182)</f>
        <v/>
      </c>
      <c r="Z182" s="24">
        <f>IF(SUMIFS('Monthly NSE Equity Options'!$L:$L,'Monthly NSE Equity Options'!$A:$A,$A182)=0,"",SUMIFS('Monthly NSE Equity Options'!$L:$L,'Monthly NSE Equity Options'!$A:$A,$A182))</f>
        <v/>
      </c>
      <c r="AA182" s="9">
        <f>IF(SUMIFS('Monthly BSE Equity Options'!$L:$L,'Monthly BSE Equity Options'!$A:$A,$A182)=0,"",SUMIFS('Monthly BSE Equity Options'!$L:$L,'Monthly BSE Equity Options'!$A:$A,$A182))</f>
        <v/>
      </c>
      <c r="AB182" s="9">
        <f>IF(OR(Z182="",AA182=""),"",Z182+AA182)</f>
        <v/>
      </c>
      <c r="AC182" s="26">
        <f>IF(OR(Z182="",Z170=""),"",Z182/Z170-1)</f>
        <v/>
      </c>
      <c r="AD182" s="26">
        <f>IF(OR(AA182="",AA170=""),"",AA182/AA170-1)</f>
        <v/>
      </c>
      <c r="AE182" s="26">
        <f>IF(OR(AB182="",AB170=""),"",AB182/AB170-1)</f>
        <v/>
      </c>
      <c r="AF182" s="26">
        <f>IF(OR(Z182="",Z181=""),"",Z182/Z181-1)</f>
        <v/>
      </c>
      <c r="AG182" s="26">
        <f>IF(OR(AA182="",AA181=""),"",AA182/AA181-1)</f>
        <v/>
      </c>
      <c r="AH182" s="26">
        <f>IF(OR(AB182="",AB181=""),"",AB182/AB181-1)</f>
        <v/>
      </c>
      <c r="AI182" s="26">
        <f>IF(AB182="","",Z182/AB182)</f>
        <v/>
      </c>
      <c r="AJ182" s="26">
        <f>IF(AB182="","",AA182/AB182)</f>
        <v/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18">
        <f>IF(SUMIFS('Monthly NSE Equity Options'!$J:$J,'Monthly NSE Equity Options'!$A:$A,$A183)=0,"",SUMIFS('Monthly NSE Equity Options'!$J:$J,'Monthly NSE Equity Options'!$A:$A,$A183))</f>
        <v/>
      </c>
      <c r="E183" s="7">
        <f>IF(SUMIFS('Monthly BSE Equity Options'!$J:$J,'Monthly BSE Equity Options'!$A:$A,$A183)=0,"",SUMIFS('Monthly BSE Equity Options'!$J:$J,'Monthly BSE Equity Options'!$A:$A,$A183))</f>
        <v/>
      </c>
      <c r="F183" s="7">
        <f>IF(OR(D183="",E183=""),"",D183+E183)</f>
        <v/>
      </c>
      <c r="G183" s="20">
        <f>IF(OR(D183="",D171=""),"",D183/D171-1)</f>
        <v/>
      </c>
      <c r="H183" s="20">
        <f>IF(OR(E183="",E171=""),"",E183/E171-1)</f>
        <v/>
      </c>
      <c r="I183" s="20">
        <f>IF(OR(F183="",F171=""),"",F183/F171-1)</f>
        <v/>
      </c>
      <c r="J183" s="20">
        <f>IF(OR(D183="",D182=""),"",D183/D182-1)</f>
        <v/>
      </c>
      <c r="K183" s="20">
        <f>IF(OR(E183="",E182=""),"",E183/E182-1)</f>
        <v/>
      </c>
      <c r="L183" s="20">
        <f>IF(OR(F183="",F182=""),"",F183/F182-1)</f>
        <v/>
      </c>
      <c r="M183" s="20">
        <f>IF(F183="","",D183/F183)</f>
        <v/>
      </c>
      <c r="N183" s="20">
        <f>IF(F183="","",E183/F183)</f>
        <v/>
      </c>
      <c r="O183" s="21">
        <f>IF(SUMIFS('Monthly NSE Equity Options'!$K:$K,'Monthly NSE Equity Options'!$A:$A,$A183)=0,"",SUMIFS('Monthly NSE Equity Options'!$K:$K,'Monthly NSE Equity Options'!$A:$A,$A183))</f>
        <v/>
      </c>
      <c r="P183" s="8">
        <f>IF(SUMIFS('Monthly BSE Equity Options'!$K:$K,'Monthly BSE Equity Options'!$A:$A,$A183)=0,"",SUMIFS('Monthly BSE Equity Options'!$K:$K,'Monthly BSE Equity Options'!$A:$A,$A183))</f>
        <v/>
      </c>
      <c r="Q183" s="8">
        <f>IF(OR(O183="",P183=""),"",O183+P183)</f>
        <v/>
      </c>
      <c r="R183" s="23">
        <f>IF(OR(O183="",O171=""),"",O183/O171-1)</f>
        <v/>
      </c>
      <c r="S183" s="23">
        <f>IF(OR(P183="",P171=""),"",P183/P171-1)</f>
        <v/>
      </c>
      <c r="T183" s="23">
        <f>IF(OR(Q183="",Q171=""),"",Q183/Q171-1)</f>
        <v/>
      </c>
      <c r="U183" s="23">
        <f>IF(OR(O183="",O182=""),"",O183/O182-1)</f>
        <v/>
      </c>
      <c r="V183" s="23">
        <f>IF(OR(P183="",P182=""),"",P183/P182-1)</f>
        <v/>
      </c>
      <c r="W183" s="23">
        <f>IF(OR(Q183="",Q182=""),"",Q183/Q182-1)</f>
        <v/>
      </c>
      <c r="X183" s="23">
        <f>IF(Q183="","",O183/Q183)</f>
        <v/>
      </c>
      <c r="Y183" s="23">
        <f>IF(Q183="","",P183/Q183)</f>
        <v/>
      </c>
      <c r="Z183" s="24">
        <f>IF(SUMIFS('Monthly NSE Equity Options'!$L:$L,'Monthly NSE Equity Options'!$A:$A,$A183)=0,"",SUMIFS('Monthly NSE Equity Options'!$L:$L,'Monthly NSE Equity Options'!$A:$A,$A183))</f>
        <v/>
      </c>
      <c r="AA183" s="9">
        <f>IF(SUMIFS('Monthly BSE Equity Options'!$L:$L,'Monthly BSE Equity Options'!$A:$A,$A183)=0,"",SUMIFS('Monthly BSE Equity Options'!$L:$L,'Monthly BSE Equity Options'!$A:$A,$A183))</f>
        <v/>
      </c>
      <c r="AB183" s="9">
        <f>IF(OR(Z183="",AA183=""),"",Z183+AA183)</f>
        <v/>
      </c>
      <c r="AC183" s="26">
        <f>IF(OR(Z183="",Z171=""),"",Z183/Z171-1)</f>
        <v/>
      </c>
      <c r="AD183" s="26">
        <f>IF(OR(AA183="",AA171=""),"",AA183/AA171-1)</f>
        <v/>
      </c>
      <c r="AE183" s="26">
        <f>IF(OR(AB183="",AB171=""),"",AB183/AB171-1)</f>
        <v/>
      </c>
      <c r="AF183" s="26">
        <f>IF(OR(Z183="",Z182=""),"",Z183/Z182-1)</f>
        <v/>
      </c>
      <c r="AG183" s="26">
        <f>IF(OR(AA183="",AA182=""),"",AA183/AA182-1)</f>
        <v/>
      </c>
      <c r="AH183" s="26">
        <f>IF(OR(AB183="",AB182=""),"",AB183/AB182-1)</f>
        <v/>
      </c>
      <c r="AI183" s="26">
        <f>IF(AB183="","",Z183/AB183)</f>
        <v/>
      </c>
      <c r="AJ183" s="26">
        <f>IF(AB183="","",AA183/AB183)</f>
        <v/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18">
        <f>IF(SUMIFS('Monthly NSE Equity Options'!$J:$J,'Monthly NSE Equity Options'!$A:$A,$A184)=0,"",SUMIFS('Monthly NSE Equity Options'!$J:$J,'Monthly NSE Equity Options'!$A:$A,$A184))</f>
        <v/>
      </c>
      <c r="E184" s="7">
        <f>IF(SUMIFS('Monthly BSE Equity Options'!$J:$J,'Monthly BSE Equity Options'!$A:$A,$A184)=0,"",SUMIFS('Monthly BSE Equity Options'!$J:$J,'Monthly BSE Equity Options'!$A:$A,$A184))</f>
        <v/>
      </c>
      <c r="F184" s="7">
        <f>IF(OR(D184="",E184=""),"",D184+E184)</f>
        <v/>
      </c>
      <c r="G184" s="20">
        <f>IF(OR(D184="",D172=""),"",D184/D172-1)</f>
        <v/>
      </c>
      <c r="H184" s="20">
        <f>IF(OR(E184="",E172=""),"",E184/E172-1)</f>
        <v/>
      </c>
      <c r="I184" s="20">
        <f>IF(OR(F184="",F172=""),"",F184/F172-1)</f>
        <v/>
      </c>
      <c r="J184" s="20">
        <f>IF(OR(D184="",D183=""),"",D184/D183-1)</f>
        <v/>
      </c>
      <c r="K184" s="20">
        <f>IF(OR(E184="",E183=""),"",E184/E183-1)</f>
        <v/>
      </c>
      <c r="L184" s="20">
        <f>IF(OR(F184="",F183=""),"",F184/F183-1)</f>
        <v/>
      </c>
      <c r="M184" s="20">
        <f>IF(F184="","",D184/F184)</f>
        <v/>
      </c>
      <c r="N184" s="20">
        <f>IF(F184="","",E184/F184)</f>
        <v/>
      </c>
      <c r="O184" s="21">
        <f>IF(SUMIFS('Monthly NSE Equity Options'!$K:$K,'Monthly NSE Equity Options'!$A:$A,$A184)=0,"",SUMIFS('Monthly NSE Equity Options'!$K:$K,'Monthly NSE Equity Options'!$A:$A,$A184))</f>
        <v/>
      </c>
      <c r="P184" s="8">
        <f>IF(SUMIFS('Monthly BSE Equity Options'!$K:$K,'Monthly BSE Equity Options'!$A:$A,$A184)=0,"",SUMIFS('Monthly BSE Equity Options'!$K:$K,'Monthly BSE Equity Options'!$A:$A,$A184))</f>
        <v/>
      </c>
      <c r="Q184" s="8">
        <f>IF(OR(O184="",P184=""),"",O184+P184)</f>
        <v/>
      </c>
      <c r="R184" s="23">
        <f>IF(OR(O184="",O172=""),"",O184/O172-1)</f>
        <v/>
      </c>
      <c r="S184" s="23">
        <f>IF(OR(P184="",P172=""),"",P184/P172-1)</f>
        <v/>
      </c>
      <c r="T184" s="23">
        <f>IF(OR(Q184="",Q172=""),"",Q184/Q172-1)</f>
        <v/>
      </c>
      <c r="U184" s="23">
        <f>IF(OR(O184="",O183=""),"",O184/O183-1)</f>
        <v/>
      </c>
      <c r="V184" s="23">
        <f>IF(OR(P184="",P183=""),"",P184/P183-1)</f>
        <v/>
      </c>
      <c r="W184" s="23">
        <f>IF(OR(Q184="",Q183=""),"",Q184/Q183-1)</f>
        <v/>
      </c>
      <c r="X184" s="23">
        <f>IF(Q184="","",O184/Q184)</f>
        <v/>
      </c>
      <c r="Y184" s="23">
        <f>IF(Q184="","",P184/Q184)</f>
        <v/>
      </c>
      <c r="Z184" s="24">
        <f>IF(SUMIFS('Monthly NSE Equity Options'!$L:$L,'Monthly NSE Equity Options'!$A:$A,$A184)=0,"",SUMIFS('Monthly NSE Equity Options'!$L:$L,'Monthly NSE Equity Options'!$A:$A,$A184))</f>
        <v/>
      </c>
      <c r="AA184" s="9">
        <f>IF(SUMIFS('Monthly BSE Equity Options'!$L:$L,'Monthly BSE Equity Options'!$A:$A,$A184)=0,"",SUMIFS('Monthly BSE Equity Options'!$L:$L,'Monthly BSE Equity Options'!$A:$A,$A184))</f>
        <v/>
      </c>
      <c r="AB184" s="9">
        <f>IF(OR(Z184="",AA184=""),"",Z184+AA184)</f>
        <v/>
      </c>
      <c r="AC184" s="26">
        <f>IF(OR(Z184="",Z172=""),"",Z184/Z172-1)</f>
        <v/>
      </c>
      <c r="AD184" s="26">
        <f>IF(OR(AA184="",AA172=""),"",AA184/AA172-1)</f>
        <v/>
      </c>
      <c r="AE184" s="26">
        <f>IF(OR(AB184="",AB172=""),"",AB184/AB172-1)</f>
        <v/>
      </c>
      <c r="AF184" s="26">
        <f>IF(OR(Z184="",Z183=""),"",Z184/Z183-1)</f>
        <v/>
      </c>
      <c r="AG184" s="26">
        <f>IF(OR(AA184="",AA183=""),"",AA184/AA183-1)</f>
        <v/>
      </c>
      <c r="AH184" s="26">
        <f>IF(OR(AB184="",AB183=""),"",AB184/AB183-1)</f>
        <v/>
      </c>
      <c r="AI184" s="26">
        <f>IF(AB184="","",Z184/AB184)</f>
        <v/>
      </c>
      <c r="AJ184" s="26">
        <f>IF(AB184="","",AA184/AB184)</f>
        <v/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18">
        <f>IF(SUMIFS('Monthly NSE Equity Options'!$J:$J,'Monthly NSE Equity Options'!$A:$A,$A185)=0,"",SUMIFS('Monthly NSE Equity Options'!$J:$J,'Monthly NSE Equity Options'!$A:$A,$A185))</f>
        <v/>
      </c>
      <c r="E185" s="7">
        <f>IF(SUMIFS('Monthly BSE Equity Options'!$J:$J,'Monthly BSE Equity Options'!$A:$A,$A185)=0,"",SUMIFS('Monthly BSE Equity Options'!$J:$J,'Monthly BSE Equity Options'!$A:$A,$A185))</f>
        <v/>
      </c>
      <c r="F185" s="7">
        <f>IF(OR(D185="",E185=""),"",D185+E185)</f>
        <v/>
      </c>
      <c r="G185" s="20">
        <f>IF(OR(D185="",D173=""),"",D185/D173-1)</f>
        <v/>
      </c>
      <c r="H185" s="20">
        <f>IF(OR(E185="",E173=""),"",E185/E173-1)</f>
        <v/>
      </c>
      <c r="I185" s="20">
        <f>IF(OR(F185="",F173=""),"",F185/F173-1)</f>
        <v/>
      </c>
      <c r="J185" s="20">
        <f>IF(OR(D185="",D184=""),"",D185/D184-1)</f>
        <v/>
      </c>
      <c r="K185" s="20">
        <f>IF(OR(E185="",E184=""),"",E185/E184-1)</f>
        <v/>
      </c>
      <c r="L185" s="20">
        <f>IF(OR(F185="",F184=""),"",F185/F184-1)</f>
        <v/>
      </c>
      <c r="M185" s="20">
        <f>IF(F185="","",D185/F185)</f>
        <v/>
      </c>
      <c r="N185" s="20">
        <f>IF(F185="","",E185/F185)</f>
        <v/>
      </c>
      <c r="O185" s="21">
        <f>IF(SUMIFS('Monthly NSE Equity Options'!$K:$K,'Monthly NSE Equity Options'!$A:$A,$A185)=0,"",SUMIFS('Monthly NSE Equity Options'!$K:$K,'Monthly NSE Equity Options'!$A:$A,$A185))</f>
        <v/>
      </c>
      <c r="P185" s="8">
        <f>IF(SUMIFS('Monthly BSE Equity Options'!$K:$K,'Monthly BSE Equity Options'!$A:$A,$A185)=0,"",SUMIFS('Monthly BSE Equity Options'!$K:$K,'Monthly BSE Equity Options'!$A:$A,$A185))</f>
        <v/>
      </c>
      <c r="Q185" s="8">
        <f>IF(OR(O185="",P185=""),"",O185+P185)</f>
        <v/>
      </c>
      <c r="R185" s="23">
        <f>IF(OR(O185="",O173=""),"",O185/O173-1)</f>
        <v/>
      </c>
      <c r="S185" s="23">
        <f>IF(OR(P185="",P173=""),"",P185/P173-1)</f>
        <v/>
      </c>
      <c r="T185" s="23">
        <f>IF(OR(Q185="",Q173=""),"",Q185/Q173-1)</f>
        <v/>
      </c>
      <c r="U185" s="23">
        <f>IF(OR(O185="",O184=""),"",O185/O184-1)</f>
        <v/>
      </c>
      <c r="V185" s="23">
        <f>IF(OR(P185="",P184=""),"",P185/P184-1)</f>
        <v/>
      </c>
      <c r="W185" s="23">
        <f>IF(OR(Q185="",Q184=""),"",Q185/Q184-1)</f>
        <v/>
      </c>
      <c r="X185" s="23">
        <f>IF(Q185="","",O185/Q185)</f>
        <v/>
      </c>
      <c r="Y185" s="23">
        <f>IF(Q185="","",P185/Q185)</f>
        <v/>
      </c>
      <c r="Z185" s="24">
        <f>IF(SUMIFS('Monthly NSE Equity Options'!$L:$L,'Monthly NSE Equity Options'!$A:$A,$A185)=0,"",SUMIFS('Monthly NSE Equity Options'!$L:$L,'Monthly NSE Equity Options'!$A:$A,$A185))</f>
        <v/>
      </c>
      <c r="AA185" s="9">
        <f>IF(SUMIFS('Monthly BSE Equity Options'!$L:$L,'Monthly BSE Equity Options'!$A:$A,$A185)=0,"",SUMIFS('Monthly BSE Equity Options'!$L:$L,'Monthly BSE Equity Options'!$A:$A,$A185))</f>
        <v/>
      </c>
      <c r="AB185" s="9">
        <f>IF(OR(Z185="",AA185=""),"",Z185+AA185)</f>
        <v/>
      </c>
      <c r="AC185" s="26">
        <f>IF(OR(Z185="",Z173=""),"",Z185/Z173-1)</f>
        <v/>
      </c>
      <c r="AD185" s="26">
        <f>IF(OR(AA185="",AA173=""),"",AA185/AA173-1)</f>
        <v/>
      </c>
      <c r="AE185" s="26">
        <f>IF(OR(AB185="",AB173=""),"",AB185/AB173-1)</f>
        <v/>
      </c>
      <c r="AF185" s="26">
        <f>IF(OR(Z185="",Z184=""),"",Z185/Z184-1)</f>
        <v/>
      </c>
      <c r="AG185" s="26">
        <f>IF(OR(AA185="",AA184=""),"",AA185/AA184-1)</f>
        <v/>
      </c>
      <c r="AH185" s="26">
        <f>IF(OR(AB185="",AB184=""),"",AB185/AB184-1)</f>
        <v/>
      </c>
      <c r="AI185" s="26">
        <f>IF(AB185="","",Z185/AB185)</f>
        <v/>
      </c>
      <c r="AJ185" s="26">
        <f>IF(AB185="","",AA185/AB185)</f>
        <v/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18">
        <f>IF(SUMIFS('Monthly NSE Equity Options'!$J:$J,'Monthly NSE Equity Options'!$A:$A,$A186)=0,"",SUMIFS('Monthly NSE Equity Options'!$J:$J,'Monthly NSE Equity Options'!$A:$A,$A186))</f>
        <v/>
      </c>
      <c r="E186" s="7">
        <f>IF(SUMIFS('Monthly BSE Equity Options'!$J:$J,'Monthly BSE Equity Options'!$A:$A,$A186)=0,"",SUMIFS('Monthly BSE Equity Options'!$J:$J,'Monthly BSE Equity Options'!$A:$A,$A186))</f>
        <v/>
      </c>
      <c r="F186" s="7">
        <f>IF(OR(D186="",E186=""),"",D186+E186)</f>
        <v/>
      </c>
      <c r="G186" s="20">
        <f>IF(OR(D186="",D174=""),"",D186/D174-1)</f>
        <v/>
      </c>
      <c r="H186" s="20">
        <f>IF(OR(E186="",E174=""),"",E186/E174-1)</f>
        <v/>
      </c>
      <c r="I186" s="20">
        <f>IF(OR(F186="",F174=""),"",F186/F174-1)</f>
        <v/>
      </c>
      <c r="J186" s="20">
        <f>IF(OR(D186="",D185=""),"",D186/D185-1)</f>
        <v/>
      </c>
      <c r="K186" s="20">
        <f>IF(OR(E186="",E185=""),"",E186/E185-1)</f>
        <v/>
      </c>
      <c r="L186" s="20">
        <f>IF(OR(F186="",F185=""),"",F186/F185-1)</f>
        <v/>
      </c>
      <c r="M186" s="20">
        <f>IF(F186="","",D186/F186)</f>
        <v/>
      </c>
      <c r="N186" s="20">
        <f>IF(F186="","",E186/F186)</f>
        <v/>
      </c>
      <c r="O186" s="21">
        <f>IF(SUMIFS('Monthly NSE Equity Options'!$K:$K,'Monthly NSE Equity Options'!$A:$A,$A186)=0,"",SUMIFS('Monthly NSE Equity Options'!$K:$K,'Monthly NSE Equity Options'!$A:$A,$A186))</f>
        <v/>
      </c>
      <c r="P186" s="8">
        <f>IF(SUMIFS('Monthly BSE Equity Options'!$K:$K,'Monthly BSE Equity Options'!$A:$A,$A186)=0,"",SUMIFS('Monthly BSE Equity Options'!$K:$K,'Monthly BSE Equity Options'!$A:$A,$A186))</f>
        <v/>
      </c>
      <c r="Q186" s="8">
        <f>IF(OR(O186="",P186=""),"",O186+P186)</f>
        <v/>
      </c>
      <c r="R186" s="23">
        <f>IF(OR(O186="",O174=""),"",O186/O174-1)</f>
        <v/>
      </c>
      <c r="S186" s="23">
        <f>IF(OR(P186="",P174=""),"",P186/P174-1)</f>
        <v/>
      </c>
      <c r="T186" s="23">
        <f>IF(OR(Q186="",Q174=""),"",Q186/Q174-1)</f>
        <v/>
      </c>
      <c r="U186" s="23">
        <f>IF(OR(O186="",O185=""),"",O186/O185-1)</f>
        <v/>
      </c>
      <c r="V186" s="23">
        <f>IF(OR(P186="",P185=""),"",P186/P185-1)</f>
        <v/>
      </c>
      <c r="W186" s="23">
        <f>IF(OR(Q186="",Q185=""),"",Q186/Q185-1)</f>
        <v/>
      </c>
      <c r="X186" s="23">
        <f>IF(Q186="","",O186/Q186)</f>
        <v/>
      </c>
      <c r="Y186" s="23">
        <f>IF(Q186="","",P186/Q186)</f>
        <v/>
      </c>
      <c r="Z186" s="24">
        <f>IF(SUMIFS('Monthly NSE Equity Options'!$L:$L,'Monthly NSE Equity Options'!$A:$A,$A186)=0,"",SUMIFS('Monthly NSE Equity Options'!$L:$L,'Monthly NSE Equity Options'!$A:$A,$A186))</f>
        <v/>
      </c>
      <c r="AA186" s="9">
        <f>IF(SUMIFS('Monthly BSE Equity Options'!$L:$L,'Monthly BSE Equity Options'!$A:$A,$A186)=0,"",SUMIFS('Monthly BSE Equity Options'!$L:$L,'Monthly BSE Equity Options'!$A:$A,$A186))</f>
        <v/>
      </c>
      <c r="AB186" s="9">
        <f>IF(OR(Z186="",AA186=""),"",Z186+AA186)</f>
        <v/>
      </c>
      <c r="AC186" s="26">
        <f>IF(OR(Z186="",Z174=""),"",Z186/Z174-1)</f>
        <v/>
      </c>
      <c r="AD186" s="26">
        <f>IF(OR(AA186="",AA174=""),"",AA186/AA174-1)</f>
        <v/>
      </c>
      <c r="AE186" s="26">
        <f>IF(OR(AB186="",AB174=""),"",AB186/AB174-1)</f>
        <v/>
      </c>
      <c r="AF186" s="26">
        <f>IF(OR(Z186="",Z185=""),"",Z186/Z185-1)</f>
        <v/>
      </c>
      <c r="AG186" s="26">
        <f>IF(OR(AA186="",AA185=""),"",AA186/AA185-1)</f>
        <v/>
      </c>
      <c r="AH186" s="26">
        <f>IF(OR(AB186="",AB185=""),"",AB186/AB185-1)</f>
        <v/>
      </c>
      <c r="AI186" s="26">
        <f>IF(AB186="","",Z186/AB186)</f>
        <v/>
      </c>
      <c r="AJ186" s="26">
        <f>IF(AB186="","",AA186/AB186)</f>
        <v/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18">
        <f>IF(SUMIFS('Monthly NSE Equity Options'!$J:$J,'Monthly NSE Equity Options'!$A:$A,$A187)=0,"",SUMIFS('Monthly NSE Equity Options'!$J:$J,'Monthly NSE Equity Options'!$A:$A,$A187))</f>
        <v/>
      </c>
      <c r="E187" s="7">
        <f>IF(SUMIFS('Monthly BSE Equity Options'!$J:$J,'Monthly BSE Equity Options'!$A:$A,$A187)=0,"",SUMIFS('Monthly BSE Equity Options'!$J:$J,'Monthly BSE Equity Options'!$A:$A,$A187))</f>
        <v/>
      </c>
      <c r="F187" s="7">
        <f>IF(OR(D187="",E187=""),"",D187+E187)</f>
        <v/>
      </c>
      <c r="G187" s="20">
        <f>IF(OR(D187="",D175=""),"",D187/D175-1)</f>
        <v/>
      </c>
      <c r="H187" s="20">
        <f>IF(OR(E187="",E175=""),"",E187/E175-1)</f>
        <v/>
      </c>
      <c r="I187" s="20">
        <f>IF(OR(F187="",F175=""),"",F187/F175-1)</f>
        <v/>
      </c>
      <c r="J187" s="20">
        <f>IF(OR(D187="",D186=""),"",D187/D186-1)</f>
        <v/>
      </c>
      <c r="K187" s="20">
        <f>IF(OR(E187="",E186=""),"",E187/E186-1)</f>
        <v/>
      </c>
      <c r="L187" s="20">
        <f>IF(OR(F187="",F186=""),"",F187/F186-1)</f>
        <v/>
      </c>
      <c r="M187" s="20">
        <f>IF(F187="","",D187/F187)</f>
        <v/>
      </c>
      <c r="N187" s="20">
        <f>IF(F187="","",E187/F187)</f>
        <v/>
      </c>
      <c r="O187" s="21">
        <f>IF(SUMIFS('Monthly NSE Equity Options'!$K:$K,'Monthly NSE Equity Options'!$A:$A,$A187)=0,"",SUMIFS('Monthly NSE Equity Options'!$K:$K,'Monthly NSE Equity Options'!$A:$A,$A187))</f>
        <v/>
      </c>
      <c r="P187" s="8">
        <f>IF(SUMIFS('Monthly BSE Equity Options'!$K:$K,'Monthly BSE Equity Options'!$A:$A,$A187)=0,"",SUMIFS('Monthly BSE Equity Options'!$K:$K,'Monthly BSE Equity Options'!$A:$A,$A187))</f>
        <v/>
      </c>
      <c r="Q187" s="8">
        <f>IF(OR(O187="",P187=""),"",O187+P187)</f>
        <v/>
      </c>
      <c r="R187" s="23">
        <f>IF(OR(O187="",O175=""),"",O187/O175-1)</f>
        <v/>
      </c>
      <c r="S187" s="23">
        <f>IF(OR(P187="",P175=""),"",P187/P175-1)</f>
        <v/>
      </c>
      <c r="T187" s="23">
        <f>IF(OR(Q187="",Q175=""),"",Q187/Q175-1)</f>
        <v/>
      </c>
      <c r="U187" s="23">
        <f>IF(OR(O187="",O186=""),"",O187/O186-1)</f>
        <v/>
      </c>
      <c r="V187" s="23">
        <f>IF(OR(P187="",P186=""),"",P187/P186-1)</f>
        <v/>
      </c>
      <c r="W187" s="23">
        <f>IF(OR(Q187="",Q186=""),"",Q187/Q186-1)</f>
        <v/>
      </c>
      <c r="X187" s="23">
        <f>IF(Q187="","",O187/Q187)</f>
        <v/>
      </c>
      <c r="Y187" s="23">
        <f>IF(Q187="","",P187/Q187)</f>
        <v/>
      </c>
      <c r="Z187" s="24">
        <f>IF(SUMIFS('Monthly NSE Equity Options'!$L:$L,'Monthly NSE Equity Options'!$A:$A,$A187)=0,"",SUMIFS('Monthly NSE Equity Options'!$L:$L,'Monthly NSE Equity Options'!$A:$A,$A187))</f>
        <v/>
      </c>
      <c r="AA187" s="9">
        <f>IF(SUMIFS('Monthly BSE Equity Options'!$L:$L,'Monthly BSE Equity Options'!$A:$A,$A187)=0,"",SUMIFS('Monthly BSE Equity Options'!$L:$L,'Monthly BSE Equity Options'!$A:$A,$A187))</f>
        <v/>
      </c>
      <c r="AB187" s="9">
        <f>IF(OR(Z187="",AA187=""),"",Z187+AA187)</f>
        <v/>
      </c>
      <c r="AC187" s="26">
        <f>IF(OR(Z187="",Z175=""),"",Z187/Z175-1)</f>
        <v/>
      </c>
      <c r="AD187" s="26">
        <f>IF(OR(AA187="",AA175=""),"",AA187/AA175-1)</f>
        <v/>
      </c>
      <c r="AE187" s="26">
        <f>IF(OR(AB187="",AB175=""),"",AB187/AB175-1)</f>
        <v/>
      </c>
      <c r="AF187" s="26">
        <f>IF(OR(Z187="",Z186=""),"",Z187/Z186-1)</f>
        <v/>
      </c>
      <c r="AG187" s="26">
        <f>IF(OR(AA187="",AA186=""),"",AA187/AA186-1)</f>
        <v/>
      </c>
      <c r="AH187" s="26">
        <f>IF(OR(AB187="",AB186=""),"",AB187/AB186-1)</f>
        <v/>
      </c>
      <c r="AI187" s="26">
        <f>IF(AB187="","",Z187/AB187)</f>
        <v/>
      </c>
      <c r="AJ187" s="26">
        <f>IF(AB187="","",AA187/AB187)</f>
        <v/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18">
        <f>IF(SUMIFS('Monthly NSE Equity Options'!$J:$J,'Monthly NSE Equity Options'!$A:$A,$A188)=0,"",SUMIFS('Monthly NSE Equity Options'!$J:$J,'Monthly NSE Equity Options'!$A:$A,$A188))</f>
        <v/>
      </c>
      <c r="E188" s="7">
        <f>IF(SUMIFS('Monthly BSE Equity Options'!$J:$J,'Monthly BSE Equity Options'!$A:$A,$A188)=0,"",SUMIFS('Monthly BSE Equity Options'!$J:$J,'Monthly BSE Equity Options'!$A:$A,$A188))</f>
        <v/>
      </c>
      <c r="F188" s="7">
        <f>IF(OR(D188="",E188=""),"",D188+E188)</f>
        <v/>
      </c>
      <c r="G188" s="20">
        <f>IF(OR(D188="",D176=""),"",D188/D176-1)</f>
        <v/>
      </c>
      <c r="H188" s="20">
        <f>IF(OR(E188="",E176=""),"",E188/E176-1)</f>
        <v/>
      </c>
      <c r="I188" s="20">
        <f>IF(OR(F188="",F176=""),"",F188/F176-1)</f>
        <v/>
      </c>
      <c r="J188" s="20">
        <f>IF(OR(D188="",D187=""),"",D188/D187-1)</f>
        <v/>
      </c>
      <c r="K188" s="20">
        <f>IF(OR(E188="",E187=""),"",E188/E187-1)</f>
        <v/>
      </c>
      <c r="L188" s="20">
        <f>IF(OR(F188="",F187=""),"",F188/F187-1)</f>
        <v/>
      </c>
      <c r="M188" s="20">
        <f>IF(F188="","",D188/F188)</f>
        <v/>
      </c>
      <c r="N188" s="20">
        <f>IF(F188="","",E188/F188)</f>
        <v/>
      </c>
      <c r="O188" s="21">
        <f>IF(SUMIFS('Monthly NSE Equity Options'!$K:$K,'Monthly NSE Equity Options'!$A:$A,$A188)=0,"",SUMIFS('Monthly NSE Equity Options'!$K:$K,'Monthly NSE Equity Options'!$A:$A,$A188))</f>
        <v/>
      </c>
      <c r="P188" s="8">
        <f>IF(SUMIFS('Monthly BSE Equity Options'!$K:$K,'Monthly BSE Equity Options'!$A:$A,$A188)=0,"",SUMIFS('Monthly BSE Equity Options'!$K:$K,'Monthly BSE Equity Options'!$A:$A,$A188))</f>
        <v/>
      </c>
      <c r="Q188" s="8">
        <f>IF(OR(O188="",P188=""),"",O188+P188)</f>
        <v/>
      </c>
      <c r="R188" s="23">
        <f>IF(OR(O188="",O176=""),"",O188/O176-1)</f>
        <v/>
      </c>
      <c r="S188" s="23">
        <f>IF(OR(P188="",P176=""),"",P188/P176-1)</f>
        <v/>
      </c>
      <c r="T188" s="23">
        <f>IF(OR(Q188="",Q176=""),"",Q188/Q176-1)</f>
        <v/>
      </c>
      <c r="U188" s="23">
        <f>IF(OR(O188="",O187=""),"",O188/O187-1)</f>
        <v/>
      </c>
      <c r="V188" s="23">
        <f>IF(OR(P188="",P187=""),"",P188/P187-1)</f>
        <v/>
      </c>
      <c r="W188" s="23">
        <f>IF(OR(Q188="",Q187=""),"",Q188/Q187-1)</f>
        <v/>
      </c>
      <c r="X188" s="23">
        <f>IF(Q188="","",O188/Q188)</f>
        <v/>
      </c>
      <c r="Y188" s="23">
        <f>IF(Q188="","",P188/Q188)</f>
        <v/>
      </c>
      <c r="Z188" s="24">
        <f>IF(SUMIFS('Monthly NSE Equity Options'!$L:$L,'Monthly NSE Equity Options'!$A:$A,$A188)=0,"",SUMIFS('Monthly NSE Equity Options'!$L:$L,'Monthly NSE Equity Options'!$A:$A,$A188))</f>
        <v/>
      </c>
      <c r="AA188" s="9">
        <f>IF(SUMIFS('Monthly BSE Equity Options'!$L:$L,'Monthly BSE Equity Options'!$A:$A,$A188)=0,"",SUMIFS('Monthly BSE Equity Options'!$L:$L,'Monthly BSE Equity Options'!$A:$A,$A188))</f>
        <v/>
      </c>
      <c r="AB188" s="9">
        <f>IF(OR(Z188="",AA188=""),"",Z188+AA188)</f>
        <v/>
      </c>
      <c r="AC188" s="26">
        <f>IF(OR(Z188="",Z176=""),"",Z188/Z176-1)</f>
        <v/>
      </c>
      <c r="AD188" s="26">
        <f>IF(OR(AA188="",AA176=""),"",AA188/AA176-1)</f>
        <v/>
      </c>
      <c r="AE188" s="26">
        <f>IF(OR(AB188="",AB176=""),"",AB188/AB176-1)</f>
        <v/>
      </c>
      <c r="AF188" s="26">
        <f>IF(OR(Z188="",Z187=""),"",Z188/Z187-1)</f>
        <v/>
      </c>
      <c r="AG188" s="26">
        <f>IF(OR(AA188="",AA187=""),"",AA188/AA187-1)</f>
        <v/>
      </c>
      <c r="AH188" s="26">
        <f>IF(OR(AB188="",AB187=""),"",AB188/AB187-1)</f>
        <v/>
      </c>
      <c r="AI188" s="26">
        <f>IF(AB188="","",Z188/AB188)</f>
        <v/>
      </c>
      <c r="AJ188" s="26">
        <f>IF(AB188="","",AA188/AB188)</f>
        <v/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18">
        <f>IF(SUMIFS('Monthly NSE Equity Options'!$J:$J,'Monthly NSE Equity Options'!$A:$A,$A189)=0,"",SUMIFS('Monthly NSE Equity Options'!$J:$J,'Monthly NSE Equity Options'!$A:$A,$A189))</f>
        <v/>
      </c>
      <c r="E189" s="7">
        <f>IF(SUMIFS('Monthly BSE Equity Options'!$J:$J,'Monthly BSE Equity Options'!$A:$A,$A189)=0,"",SUMIFS('Monthly BSE Equity Options'!$J:$J,'Monthly BSE Equity Options'!$A:$A,$A189))</f>
        <v/>
      </c>
      <c r="F189" s="7">
        <f>IF(OR(D189="",E189=""),"",D189+E189)</f>
        <v/>
      </c>
      <c r="G189" s="20">
        <f>IF(OR(D189="",D177=""),"",D189/D177-1)</f>
        <v/>
      </c>
      <c r="H189" s="20">
        <f>IF(OR(E189="",E177=""),"",E189/E177-1)</f>
        <v/>
      </c>
      <c r="I189" s="20">
        <f>IF(OR(F189="",F177=""),"",F189/F177-1)</f>
        <v/>
      </c>
      <c r="J189" s="20">
        <f>IF(OR(D189="",D188=""),"",D189/D188-1)</f>
        <v/>
      </c>
      <c r="K189" s="20">
        <f>IF(OR(E189="",E188=""),"",E189/E188-1)</f>
        <v/>
      </c>
      <c r="L189" s="20">
        <f>IF(OR(F189="",F188=""),"",F189/F188-1)</f>
        <v/>
      </c>
      <c r="M189" s="20">
        <f>IF(F189="","",D189/F189)</f>
        <v/>
      </c>
      <c r="N189" s="20">
        <f>IF(F189="","",E189/F189)</f>
        <v/>
      </c>
      <c r="O189" s="21">
        <f>IF(SUMIFS('Monthly NSE Equity Options'!$K:$K,'Monthly NSE Equity Options'!$A:$A,$A189)=0,"",SUMIFS('Monthly NSE Equity Options'!$K:$K,'Monthly NSE Equity Options'!$A:$A,$A189))</f>
        <v/>
      </c>
      <c r="P189" s="8">
        <f>IF(SUMIFS('Monthly BSE Equity Options'!$K:$K,'Monthly BSE Equity Options'!$A:$A,$A189)=0,"",SUMIFS('Monthly BSE Equity Options'!$K:$K,'Monthly BSE Equity Options'!$A:$A,$A189))</f>
        <v/>
      </c>
      <c r="Q189" s="8">
        <f>IF(OR(O189="",P189=""),"",O189+P189)</f>
        <v/>
      </c>
      <c r="R189" s="23">
        <f>IF(OR(O189="",O177=""),"",O189/O177-1)</f>
        <v/>
      </c>
      <c r="S189" s="23">
        <f>IF(OR(P189="",P177=""),"",P189/P177-1)</f>
        <v/>
      </c>
      <c r="T189" s="23">
        <f>IF(OR(Q189="",Q177=""),"",Q189/Q177-1)</f>
        <v/>
      </c>
      <c r="U189" s="23">
        <f>IF(OR(O189="",O188=""),"",O189/O188-1)</f>
        <v/>
      </c>
      <c r="V189" s="23">
        <f>IF(OR(P189="",P188=""),"",P189/P188-1)</f>
        <v/>
      </c>
      <c r="W189" s="23">
        <f>IF(OR(Q189="",Q188=""),"",Q189/Q188-1)</f>
        <v/>
      </c>
      <c r="X189" s="23">
        <f>IF(Q189="","",O189/Q189)</f>
        <v/>
      </c>
      <c r="Y189" s="23">
        <f>IF(Q189="","",P189/Q189)</f>
        <v/>
      </c>
      <c r="Z189" s="24">
        <f>IF(SUMIFS('Monthly NSE Equity Options'!$L:$L,'Monthly NSE Equity Options'!$A:$A,$A189)=0,"",SUMIFS('Monthly NSE Equity Options'!$L:$L,'Monthly NSE Equity Options'!$A:$A,$A189))</f>
        <v/>
      </c>
      <c r="AA189" s="9">
        <f>IF(SUMIFS('Monthly BSE Equity Options'!$L:$L,'Monthly BSE Equity Options'!$A:$A,$A189)=0,"",SUMIFS('Monthly BSE Equity Options'!$L:$L,'Monthly BSE Equity Options'!$A:$A,$A189))</f>
        <v/>
      </c>
      <c r="AB189" s="9">
        <f>IF(OR(Z189="",AA189=""),"",Z189+AA189)</f>
        <v/>
      </c>
      <c r="AC189" s="26">
        <f>IF(OR(Z189="",Z177=""),"",Z189/Z177-1)</f>
        <v/>
      </c>
      <c r="AD189" s="26">
        <f>IF(OR(AA189="",AA177=""),"",AA189/AA177-1)</f>
        <v/>
      </c>
      <c r="AE189" s="26">
        <f>IF(OR(AB189="",AB177=""),"",AB189/AB177-1)</f>
        <v/>
      </c>
      <c r="AF189" s="26">
        <f>IF(OR(Z189="",Z188=""),"",Z189/Z188-1)</f>
        <v/>
      </c>
      <c r="AG189" s="26">
        <f>IF(OR(AA189="",AA188=""),"",AA189/AA188-1)</f>
        <v/>
      </c>
      <c r="AH189" s="26">
        <f>IF(OR(AB189="",AB188=""),"",AB189/AB188-1)</f>
        <v/>
      </c>
      <c r="AI189" s="26">
        <f>IF(AB189="","",Z189/AB189)</f>
        <v/>
      </c>
      <c r="AJ189" s="26">
        <f>IF(AB189="","",AA189/AB189)</f>
        <v/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18">
        <f>IF(SUMIFS('Monthly NSE Equity Options'!$J:$J,'Monthly NSE Equity Options'!$A:$A,$A190)=0,"",SUMIFS('Monthly NSE Equity Options'!$J:$J,'Monthly NSE Equity Options'!$A:$A,$A190))</f>
        <v/>
      </c>
      <c r="E190" s="7">
        <f>IF(SUMIFS('Monthly BSE Equity Options'!$J:$J,'Monthly BSE Equity Options'!$A:$A,$A190)=0,"",SUMIFS('Monthly BSE Equity Options'!$J:$J,'Monthly BSE Equity Options'!$A:$A,$A190))</f>
        <v/>
      </c>
      <c r="F190" s="7">
        <f>IF(OR(D190="",E190=""),"",D190+E190)</f>
        <v/>
      </c>
      <c r="G190" s="20">
        <f>IF(OR(D190="",D178=""),"",D190/D178-1)</f>
        <v/>
      </c>
      <c r="H190" s="20">
        <f>IF(OR(E190="",E178=""),"",E190/E178-1)</f>
        <v/>
      </c>
      <c r="I190" s="20">
        <f>IF(OR(F190="",F178=""),"",F190/F178-1)</f>
        <v/>
      </c>
      <c r="J190" s="20">
        <f>IF(OR(D190="",D189=""),"",D190/D189-1)</f>
        <v/>
      </c>
      <c r="K190" s="20">
        <f>IF(OR(E190="",E189=""),"",E190/E189-1)</f>
        <v/>
      </c>
      <c r="L190" s="20">
        <f>IF(OR(F190="",F189=""),"",F190/F189-1)</f>
        <v/>
      </c>
      <c r="M190" s="20">
        <f>IF(F190="","",D190/F190)</f>
        <v/>
      </c>
      <c r="N190" s="20">
        <f>IF(F190="","",E190/F190)</f>
        <v/>
      </c>
      <c r="O190" s="21">
        <f>IF(SUMIFS('Monthly NSE Equity Options'!$K:$K,'Monthly NSE Equity Options'!$A:$A,$A190)=0,"",SUMIFS('Monthly NSE Equity Options'!$K:$K,'Monthly NSE Equity Options'!$A:$A,$A190))</f>
        <v/>
      </c>
      <c r="P190" s="8">
        <f>IF(SUMIFS('Monthly BSE Equity Options'!$K:$K,'Monthly BSE Equity Options'!$A:$A,$A190)=0,"",SUMIFS('Monthly BSE Equity Options'!$K:$K,'Monthly BSE Equity Options'!$A:$A,$A190))</f>
        <v/>
      </c>
      <c r="Q190" s="8">
        <f>IF(OR(O190="",P190=""),"",O190+P190)</f>
        <v/>
      </c>
      <c r="R190" s="23">
        <f>IF(OR(O190="",O178=""),"",O190/O178-1)</f>
        <v/>
      </c>
      <c r="S190" s="23">
        <f>IF(OR(P190="",P178=""),"",P190/P178-1)</f>
        <v/>
      </c>
      <c r="T190" s="23">
        <f>IF(OR(Q190="",Q178=""),"",Q190/Q178-1)</f>
        <v/>
      </c>
      <c r="U190" s="23">
        <f>IF(OR(O190="",O189=""),"",O190/O189-1)</f>
        <v/>
      </c>
      <c r="V190" s="23">
        <f>IF(OR(P190="",P189=""),"",P190/P189-1)</f>
        <v/>
      </c>
      <c r="W190" s="23">
        <f>IF(OR(Q190="",Q189=""),"",Q190/Q189-1)</f>
        <v/>
      </c>
      <c r="X190" s="23">
        <f>IF(Q190="","",O190/Q190)</f>
        <v/>
      </c>
      <c r="Y190" s="23">
        <f>IF(Q190="","",P190/Q190)</f>
        <v/>
      </c>
      <c r="Z190" s="24">
        <f>IF(SUMIFS('Monthly NSE Equity Options'!$L:$L,'Monthly NSE Equity Options'!$A:$A,$A190)=0,"",SUMIFS('Monthly NSE Equity Options'!$L:$L,'Monthly NSE Equity Options'!$A:$A,$A190))</f>
        <v/>
      </c>
      <c r="AA190" s="9">
        <f>IF(SUMIFS('Monthly BSE Equity Options'!$L:$L,'Monthly BSE Equity Options'!$A:$A,$A190)=0,"",SUMIFS('Monthly BSE Equity Options'!$L:$L,'Monthly BSE Equity Options'!$A:$A,$A190))</f>
        <v/>
      </c>
      <c r="AB190" s="9">
        <f>IF(OR(Z190="",AA190=""),"",Z190+AA190)</f>
        <v/>
      </c>
      <c r="AC190" s="26">
        <f>IF(OR(Z190="",Z178=""),"",Z190/Z178-1)</f>
        <v/>
      </c>
      <c r="AD190" s="26">
        <f>IF(OR(AA190="",AA178=""),"",AA190/AA178-1)</f>
        <v/>
      </c>
      <c r="AE190" s="26">
        <f>IF(OR(AB190="",AB178=""),"",AB190/AB178-1)</f>
        <v/>
      </c>
      <c r="AF190" s="26">
        <f>IF(OR(Z190="",Z189=""),"",Z190/Z189-1)</f>
        <v/>
      </c>
      <c r="AG190" s="26">
        <f>IF(OR(AA190="",AA189=""),"",AA190/AA189-1)</f>
        <v/>
      </c>
      <c r="AH190" s="26">
        <f>IF(OR(AB190="",AB189=""),"",AB190/AB189-1)</f>
        <v/>
      </c>
      <c r="AI190" s="26">
        <f>IF(AB190="","",Z190/AB190)</f>
        <v/>
      </c>
      <c r="AJ190" s="26">
        <f>IF(AB190="","",AA190/AB190)</f>
        <v/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18">
        <f>IF(SUMIFS('Monthly NSE Equity Options'!$J:$J,'Monthly NSE Equity Options'!$A:$A,$A191)=0,"",SUMIFS('Monthly NSE Equity Options'!$J:$J,'Monthly NSE Equity Options'!$A:$A,$A191))</f>
        <v/>
      </c>
      <c r="E191" s="7">
        <f>IF(SUMIFS('Monthly BSE Equity Options'!$J:$J,'Monthly BSE Equity Options'!$A:$A,$A191)=0,"",SUMIFS('Monthly BSE Equity Options'!$J:$J,'Monthly BSE Equity Options'!$A:$A,$A191))</f>
        <v/>
      </c>
      <c r="F191" s="7">
        <f>IF(OR(D191="",E191=""),"",D191+E191)</f>
        <v/>
      </c>
      <c r="G191" s="20">
        <f>IF(OR(D191="",D179=""),"",D191/D179-1)</f>
        <v/>
      </c>
      <c r="H191" s="20">
        <f>IF(OR(E191="",E179=""),"",E191/E179-1)</f>
        <v/>
      </c>
      <c r="I191" s="20">
        <f>IF(OR(F191="",F179=""),"",F191/F179-1)</f>
        <v/>
      </c>
      <c r="J191" s="20">
        <f>IF(OR(D191="",D190=""),"",D191/D190-1)</f>
        <v/>
      </c>
      <c r="K191" s="20">
        <f>IF(OR(E191="",E190=""),"",E191/E190-1)</f>
        <v/>
      </c>
      <c r="L191" s="20">
        <f>IF(OR(F191="",F190=""),"",F191/F190-1)</f>
        <v/>
      </c>
      <c r="M191" s="20">
        <f>IF(F191="","",D191/F191)</f>
        <v/>
      </c>
      <c r="N191" s="20">
        <f>IF(F191="","",E191/F191)</f>
        <v/>
      </c>
      <c r="O191" s="21">
        <f>IF(SUMIFS('Monthly NSE Equity Options'!$K:$K,'Monthly NSE Equity Options'!$A:$A,$A191)=0,"",SUMIFS('Monthly NSE Equity Options'!$K:$K,'Monthly NSE Equity Options'!$A:$A,$A191))</f>
        <v/>
      </c>
      <c r="P191" s="8">
        <f>IF(SUMIFS('Monthly BSE Equity Options'!$K:$K,'Monthly BSE Equity Options'!$A:$A,$A191)=0,"",SUMIFS('Monthly BSE Equity Options'!$K:$K,'Monthly BSE Equity Options'!$A:$A,$A191))</f>
        <v/>
      </c>
      <c r="Q191" s="8">
        <f>IF(OR(O191="",P191=""),"",O191+P191)</f>
        <v/>
      </c>
      <c r="R191" s="23">
        <f>IF(OR(O191="",O179=""),"",O191/O179-1)</f>
        <v/>
      </c>
      <c r="S191" s="23">
        <f>IF(OR(P191="",P179=""),"",P191/P179-1)</f>
        <v/>
      </c>
      <c r="T191" s="23">
        <f>IF(OR(Q191="",Q179=""),"",Q191/Q179-1)</f>
        <v/>
      </c>
      <c r="U191" s="23">
        <f>IF(OR(O191="",O190=""),"",O191/O190-1)</f>
        <v/>
      </c>
      <c r="V191" s="23">
        <f>IF(OR(P191="",P190=""),"",P191/P190-1)</f>
        <v/>
      </c>
      <c r="W191" s="23">
        <f>IF(OR(Q191="",Q190=""),"",Q191/Q190-1)</f>
        <v/>
      </c>
      <c r="X191" s="23">
        <f>IF(Q191="","",O191/Q191)</f>
        <v/>
      </c>
      <c r="Y191" s="23">
        <f>IF(Q191="","",P191/Q191)</f>
        <v/>
      </c>
      <c r="Z191" s="24">
        <f>IF(SUMIFS('Monthly NSE Equity Options'!$L:$L,'Monthly NSE Equity Options'!$A:$A,$A191)=0,"",SUMIFS('Monthly NSE Equity Options'!$L:$L,'Monthly NSE Equity Options'!$A:$A,$A191))</f>
        <v/>
      </c>
      <c r="AA191" s="9">
        <f>IF(SUMIFS('Monthly BSE Equity Options'!$L:$L,'Monthly BSE Equity Options'!$A:$A,$A191)=0,"",SUMIFS('Monthly BSE Equity Options'!$L:$L,'Monthly BSE Equity Options'!$A:$A,$A191))</f>
        <v/>
      </c>
      <c r="AB191" s="9">
        <f>IF(OR(Z191="",AA191=""),"",Z191+AA191)</f>
        <v/>
      </c>
      <c r="AC191" s="26">
        <f>IF(OR(Z191="",Z179=""),"",Z191/Z179-1)</f>
        <v/>
      </c>
      <c r="AD191" s="26">
        <f>IF(OR(AA191="",AA179=""),"",AA191/AA179-1)</f>
        <v/>
      </c>
      <c r="AE191" s="26">
        <f>IF(OR(AB191="",AB179=""),"",AB191/AB179-1)</f>
        <v/>
      </c>
      <c r="AF191" s="26">
        <f>IF(OR(Z191="",Z190=""),"",Z191/Z190-1)</f>
        <v/>
      </c>
      <c r="AG191" s="26">
        <f>IF(OR(AA191="",AA190=""),"",AA191/AA190-1)</f>
        <v/>
      </c>
      <c r="AH191" s="26">
        <f>IF(OR(AB191="",AB190=""),"",AB191/AB190-1)</f>
        <v/>
      </c>
      <c r="AI191" s="26">
        <f>IF(AB191="","",Z191/AB191)</f>
        <v/>
      </c>
      <c r="AJ191" s="26">
        <f>IF(AB191="","",AA191/AB191)</f>
        <v/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18">
        <f>IF(SUMIFS('Monthly NSE Equity Options'!$J:$J,'Monthly NSE Equity Options'!$A:$A,$A192)=0,"",SUMIFS('Monthly NSE Equity Options'!$J:$J,'Monthly NSE Equity Options'!$A:$A,$A192))</f>
        <v/>
      </c>
      <c r="E192" s="7">
        <f>IF(SUMIFS('Monthly BSE Equity Options'!$J:$J,'Monthly BSE Equity Options'!$A:$A,$A192)=0,"",SUMIFS('Monthly BSE Equity Options'!$J:$J,'Monthly BSE Equity Options'!$A:$A,$A192))</f>
        <v/>
      </c>
      <c r="F192" s="7">
        <f>IF(OR(D192="",E192=""),"",D192+E192)</f>
        <v/>
      </c>
      <c r="G192" s="20">
        <f>IF(OR(D192="",D180=""),"",D192/D180-1)</f>
        <v/>
      </c>
      <c r="H192" s="20">
        <f>IF(OR(E192="",E180=""),"",E192/E180-1)</f>
        <v/>
      </c>
      <c r="I192" s="20">
        <f>IF(OR(F192="",F180=""),"",F192/F180-1)</f>
        <v/>
      </c>
      <c r="J192" s="20">
        <f>IF(OR(D192="",D191=""),"",D192/D191-1)</f>
        <v/>
      </c>
      <c r="K192" s="20">
        <f>IF(OR(E192="",E191=""),"",E192/E191-1)</f>
        <v/>
      </c>
      <c r="L192" s="20">
        <f>IF(OR(F192="",F191=""),"",F192/F191-1)</f>
        <v/>
      </c>
      <c r="M192" s="20">
        <f>IF(F192="","",D192/F192)</f>
        <v/>
      </c>
      <c r="N192" s="20">
        <f>IF(F192="","",E192/F192)</f>
        <v/>
      </c>
      <c r="O192" s="21">
        <f>IF(SUMIFS('Monthly NSE Equity Options'!$K:$K,'Monthly NSE Equity Options'!$A:$A,$A192)=0,"",SUMIFS('Monthly NSE Equity Options'!$K:$K,'Monthly NSE Equity Options'!$A:$A,$A192))</f>
        <v/>
      </c>
      <c r="P192" s="8">
        <f>IF(SUMIFS('Monthly BSE Equity Options'!$K:$K,'Monthly BSE Equity Options'!$A:$A,$A192)=0,"",SUMIFS('Monthly BSE Equity Options'!$K:$K,'Monthly BSE Equity Options'!$A:$A,$A192))</f>
        <v/>
      </c>
      <c r="Q192" s="8">
        <f>IF(OR(O192="",P192=""),"",O192+P192)</f>
        <v/>
      </c>
      <c r="R192" s="23">
        <f>IF(OR(O192="",O180=""),"",O192/O180-1)</f>
        <v/>
      </c>
      <c r="S192" s="23">
        <f>IF(OR(P192="",P180=""),"",P192/P180-1)</f>
        <v/>
      </c>
      <c r="T192" s="23">
        <f>IF(OR(Q192="",Q180=""),"",Q192/Q180-1)</f>
        <v/>
      </c>
      <c r="U192" s="23">
        <f>IF(OR(O192="",O191=""),"",O192/O191-1)</f>
        <v/>
      </c>
      <c r="V192" s="23">
        <f>IF(OR(P192="",P191=""),"",P192/P191-1)</f>
        <v/>
      </c>
      <c r="W192" s="23">
        <f>IF(OR(Q192="",Q191=""),"",Q192/Q191-1)</f>
        <v/>
      </c>
      <c r="X192" s="23">
        <f>IF(Q192="","",O192/Q192)</f>
        <v/>
      </c>
      <c r="Y192" s="23">
        <f>IF(Q192="","",P192/Q192)</f>
        <v/>
      </c>
      <c r="Z192" s="24">
        <f>IF(SUMIFS('Monthly NSE Equity Options'!$L:$L,'Monthly NSE Equity Options'!$A:$A,$A192)=0,"",SUMIFS('Monthly NSE Equity Options'!$L:$L,'Monthly NSE Equity Options'!$A:$A,$A192))</f>
        <v/>
      </c>
      <c r="AA192" s="9">
        <f>IF(SUMIFS('Monthly BSE Equity Options'!$L:$L,'Monthly BSE Equity Options'!$A:$A,$A192)=0,"",SUMIFS('Monthly BSE Equity Options'!$L:$L,'Monthly BSE Equity Options'!$A:$A,$A192))</f>
        <v/>
      </c>
      <c r="AB192" s="9">
        <f>IF(OR(Z192="",AA192=""),"",Z192+AA192)</f>
        <v/>
      </c>
      <c r="AC192" s="26">
        <f>IF(OR(Z192="",Z180=""),"",Z192/Z180-1)</f>
        <v/>
      </c>
      <c r="AD192" s="26">
        <f>IF(OR(AA192="",AA180=""),"",AA192/AA180-1)</f>
        <v/>
      </c>
      <c r="AE192" s="26">
        <f>IF(OR(AB192="",AB180=""),"",AB192/AB180-1)</f>
        <v/>
      </c>
      <c r="AF192" s="26">
        <f>IF(OR(Z192="",Z191=""),"",Z192/Z191-1)</f>
        <v/>
      </c>
      <c r="AG192" s="26">
        <f>IF(OR(AA192="",AA191=""),"",AA192/AA191-1)</f>
        <v/>
      </c>
      <c r="AH192" s="26">
        <f>IF(OR(AB192="",AB191=""),"",AB192/AB191-1)</f>
        <v/>
      </c>
      <c r="AI192" s="26">
        <f>IF(AB192="","",Z192/AB192)</f>
        <v/>
      </c>
      <c r="AJ192" s="26">
        <f>IF(AB192="","",AA192/AB192)</f>
        <v/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18">
        <f>IF(SUMIFS('Monthly NSE Equity Options'!$J:$J,'Monthly NSE Equity Options'!$A:$A,$A193)=0,"",SUMIFS('Monthly NSE Equity Options'!$J:$J,'Monthly NSE Equity Options'!$A:$A,$A193))</f>
        <v/>
      </c>
      <c r="E193" s="7">
        <f>IF(SUMIFS('Monthly BSE Equity Options'!$J:$J,'Monthly BSE Equity Options'!$A:$A,$A193)=0,"",SUMIFS('Monthly BSE Equity Options'!$J:$J,'Monthly BSE Equity Options'!$A:$A,$A193))</f>
        <v/>
      </c>
      <c r="F193" s="7">
        <f>IF(OR(D193="",E193=""),"",D193+E193)</f>
        <v/>
      </c>
      <c r="G193" s="20">
        <f>IF(OR(D193="",D181=""),"",D193/D181-1)</f>
        <v/>
      </c>
      <c r="H193" s="20">
        <f>IF(OR(E193="",E181=""),"",E193/E181-1)</f>
        <v/>
      </c>
      <c r="I193" s="20">
        <f>IF(OR(F193="",F181=""),"",F193/F181-1)</f>
        <v/>
      </c>
      <c r="J193" s="20">
        <f>IF(OR(D193="",D192=""),"",D193/D192-1)</f>
        <v/>
      </c>
      <c r="K193" s="20">
        <f>IF(OR(E193="",E192=""),"",E193/E192-1)</f>
        <v/>
      </c>
      <c r="L193" s="20">
        <f>IF(OR(F193="",F192=""),"",F193/F192-1)</f>
        <v/>
      </c>
      <c r="M193" s="20">
        <f>IF(F193="","",D193/F193)</f>
        <v/>
      </c>
      <c r="N193" s="20">
        <f>IF(F193="","",E193/F193)</f>
        <v/>
      </c>
      <c r="O193" s="21">
        <f>IF(SUMIFS('Monthly NSE Equity Options'!$K:$K,'Monthly NSE Equity Options'!$A:$A,$A193)=0,"",SUMIFS('Monthly NSE Equity Options'!$K:$K,'Monthly NSE Equity Options'!$A:$A,$A193))</f>
        <v/>
      </c>
      <c r="P193" s="8">
        <f>IF(SUMIFS('Monthly BSE Equity Options'!$K:$K,'Monthly BSE Equity Options'!$A:$A,$A193)=0,"",SUMIFS('Monthly BSE Equity Options'!$K:$K,'Monthly BSE Equity Options'!$A:$A,$A193))</f>
        <v/>
      </c>
      <c r="Q193" s="8">
        <f>IF(OR(O193="",P193=""),"",O193+P193)</f>
        <v/>
      </c>
      <c r="R193" s="23">
        <f>IF(OR(O193="",O181=""),"",O193/O181-1)</f>
        <v/>
      </c>
      <c r="S193" s="23">
        <f>IF(OR(P193="",P181=""),"",P193/P181-1)</f>
        <v/>
      </c>
      <c r="T193" s="23">
        <f>IF(OR(Q193="",Q181=""),"",Q193/Q181-1)</f>
        <v/>
      </c>
      <c r="U193" s="23">
        <f>IF(OR(O193="",O192=""),"",O193/O192-1)</f>
        <v/>
      </c>
      <c r="V193" s="23">
        <f>IF(OR(P193="",P192=""),"",P193/P192-1)</f>
        <v/>
      </c>
      <c r="W193" s="23">
        <f>IF(OR(Q193="",Q192=""),"",Q193/Q192-1)</f>
        <v/>
      </c>
      <c r="X193" s="23">
        <f>IF(Q193="","",O193/Q193)</f>
        <v/>
      </c>
      <c r="Y193" s="23">
        <f>IF(Q193="","",P193/Q193)</f>
        <v/>
      </c>
      <c r="Z193" s="24">
        <f>IF(SUMIFS('Monthly NSE Equity Options'!$L:$L,'Monthly NSE Equity Options'!$A:$A,$A193)=0,"",SUMIFS('Monthly NSE Equity Options'!$L:$L,'Monthly NSE Equity Options'!$A:$A,$A193))</f>
        <v/>
      </c>
      <c r="AA193" s="9">
        <f>IF(SUMIFS('Monthly BSE Equity Options'!$L:$L,'Monthly BSE Equity Options'!$A:$A,$A193)=0,"",SUMIFS('Monthly BSE Equity Options'!$L:$L,'Monthly BSE Equity Options'!$A:$A,$A193))</f>
        <v/>
      </c>
      <c r="AB193" s="9">
        <f>IF(OR(Z193="",AA193=""),"",Z193+AA193)</f>
        <v/>
      </c>
      <c r="AC193" s="26">
        <f>IF(OR(Z193="",Z181=""),"",Z193/Z181-1)</f>
        <v/>
      </c>
      <c r="AD193" s="26">
        <f>IF(OR(AA193="",AA181=""),"",AA193/AA181-1)</f>
        <v/>
      </c>
      <c r="AE193" s="26">
        <f>IF(OR(AB193="",AB181=""),"",AB193/AB181-1)</f>
        <v/>
      </c>
      <c r="AF193" s="26">
        <f>IF(OR(Z193="",Z192=""),"",Z193/Z192-1)</f>
        <v/>
      </c>
      <c r="AG193" s="26">
        <f>IF(OR(AA193="",AA192=""),"",AA193/AA192-1)</f>
        <v/>
      </c>
      <c r="AH193" s="26">
        <f>IF(OR(AB193="",AB192=""),"",AB193/AB192-1)</f>
        <v/>
      </c>
      <c r="AI193" s="26">
        <f>IF(AB193="","",Z193/AB193)</f>
        <v/>
      </c>
      <c r="AJ193" s="26">
        <f>IF(AB193="","",AA193/AB193)</f>
        <v/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18">
        <f>IF(SUMIFS('Monthly NSE Equity Options'!$J:$J,'Monthly NSE Equity Options'!$A:$A,$A194)=0,"",SUMIFS('Monthly NSE Equity Options'!$J:$J,'Monthly NSE Equity Options'!$A:$A,$A194))</f>
        <v/>
      </c>
      <c r="E194" s="7">
        <f>IF(SUMIFS('Monthly BSE Equity Options'!$J:$J,'Monthly BSE Equity Options'!$A:$A,$A194)=0,"",SUMIFS('Monthly BSE Equity Options'!$J:$J,'Monthly BSE Equity Options'!$A:$A,$A194))</f>
        <v/>
      </c>
      <c r="F194" s="7">
        <f>IF(OR(D194="",E194=""),"",D194+E194)</f>
        <v/>
      </c>
      <c r="G194" s="20">
        <f>IF(OR(D194="",D182=""),"",D194/D182-1)</f>
        <v/>
      </c>
      <c r="H194" s="20">
        <f>IF(OR(E194="",E182=""),"",E194/E182-1)</f>
        <v/>
      </c>
      <c r="I194" s="20">
        <f>IF(OR(F194="",F182=""),"",F194/F182-1)</f>
        <v/>
      </c>
      <c r="J194" s="20">
        <f>IF(OR(D194="",D193=""),"",D194/D193-1)</f>
        <v/>
      </c>
      <c r="K194" s="20">
        <f>IF(OR(E194="",E193=""),"",E194/E193-1)</f>
        <v/>
      </c>
      <c r="L194" s="20">
        <f>IF(OR(F194="",F193=""),"",F194/F193-1)</f>
        <v/>
      </c>
      <c r="M194" s="20">
        <f>IF(F194="","",D194/F194)</f>
        <v/>
      </c>
      <c r="N194" s="20">
        <f>IF(F194="","",E194/F194)</f>
        <v/>
      </c>
      <c r="O194" s="21">
        <f>IF(SUMIFS('Monthly NSE Equity Options'!$K:$K,'Monthly NSE Equity Options'!$A:$A,$A194)=0,"",SUMIFS('Monthly NSE Equity Options'!$K:$K,'Monthly NSE Equity Options'!$A:$A,$A194))</f>
        <v/>
      </c>
      <c r="P194" s="8">
        <f>IF(SUMIFS('Monthly BSE Equity Options'!$K:$K,'Monthly BSE Equity Options'!$A:$A,$A194)=0,"",SUMIFS('Monthly BSE Equity Options'!$K:$K,'Monthly BSE Equity Options'!$A:$A,$A194))</f>
        <v/>
      </c>
      <c r="Q194" s="8">
        <f>IF(OR(O194="",P194=""),"",O194+P194)</f>
        <v/>
      </c>
      <c r="R194" s="23">
        <f>IF(OR(O194="",O182=""),"",O194/O182-1)</f>
        <v/>
      </c>
      <c r="S194" s="23">
        <f>IF(OR(P194="",P182=""),"",P194/P182-1)</f>
        <v/>
      </c>
      <c r="T194" s="23">
        <f>IF(OR(Q194="",Q182=""),"",Q194/Q182-1)</f>
        <v/>
      </c>
      <c r="U194" s="23">
        <f>IF(OR(O194="",O193=""),"",O194/O193-1)</f>
        <v/>
      </c>
      <c r="V194" s="23">
        <f>IF(OR(P194="",P193=""),"",P194/P193-1)</f>
        <v/>
      </c>
      <c r="W194" s="23">
        <f>IF(OR(Q194="",Q193=""),"",Q194/Q193-1)</f>
        <v/>
      </c>
      <c r="X194" s="23">
        <f>IF(Q194="","",O194/Q194)</f>
        <v/>
      </c>
      <c r="Y194" s="23">
        <f>IF(Q194="","",P194/Q194)</f>
        <v/>
      </c>
      <c r="Z194" s="24">
        <f>IF(SUMIFS('Monthly NSE Equity Options'!$L:$L,'Monthly NSE Equity Options'!$A:$A,$A194)=0,"",SUMIFS('Monthly NSE Equity Options'!$L:$L,'Monthly NSE Equity Options'!$A:$A,$A194))</f>
        <v/>
      </c>
      <c r="AA194" s="9">
        <f>IF(SUMIFS('Monthly BSE Equity Options'!$L:$L,'Monthly BSE Equity Options'!$A:$A,$A194)=0,"",SUMIFS('Monthly BSE Equity Options'!$L:$L,'Monthly BSE Equity Options'!$A:$A,$A194))</f>
        <v/>
      </c>
      <c r="AB194" s="9">
        <f>IF(OR(Z194="",AA194=""),"",Z194+AA194)</f>
        <v/>
      </c>
      <c r="AC194" s="26">
        <f>IF(OR(Z194="",Z182=""),"",Z194/Z182-1)</f>
        <v/>
      </c>
      <c r="AD194" s="26">
        <f>IF(OR(AA194="",AA182=""),"",AA194/AA182-1)</f>
        <v/>
      </c>
      <c r="AE194" s="26">
        <f>IF(OR(AB194="",AB182=""),"",AB194/AB182-1)</f>
        <v/>
      </c>
      <c r="AF194" s="26">
        <f>IF(OR(Z194="",Z193=""),"",Z194/Z193-1)</f>
        <v/>
      </c>
      <c r="AG194" s="26">
        <f>IF(OR(AA194="",AA193=""),"",AA194/AA193-1)</f>
        <v/>
      </c>
      <c r="AH194" s="26">
        <f>IF(OR(AB194="",AB193=""),"",AB194/AB193-1)</f>
        <v/>
      </c>
      <c r="AI194" s="26">
        <f>IF(AB194="","",Z194/AB194)</f>
        <v/>
      </c>
      <c r="AJ194" s="26">
        <f>IF(AB194="","",AA194/AB194)</f>
        <v/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18">
        <f>IF(SUMIFS('Monthly NSE Equity Options'!$J:$J,'Monthly NSE Equity Options'!$A:$A,$A195)=0,"",SUMIFS('Monthly NSE Equity Options'!$J:$J,'Monthly NSE Equity Options'!$A:$A,$A195))</f>
        <v/>
      </c>
      <c r="E195" s="7">
        <f>IF(SUMIFS('Monthly BSE Equity Options'!$J:$J,'Monthly BSE Equity Options'!$A:$A,$A195)=0,"",SUMIFS('Monthly BSE Equity Options'!$J:$J,'Monthly BSE Equity Options'!$A:$A,$A195))</f>
        <v/>
      </c>
      <c r="F195" s="7">
        <f>IF(OR(D195="",E195=""),"",D195+E195)</f>
        <v/>
      </c>
      <c r="G195" s="20">
        <f>IF(OR(D195="",D183=""),"",D195/D183-1)</f>
        <v/>
      </c>
      <c r="H195" s="20">
        <f>IF(OR(E195="",E183=""),"",E195/E183-1)</f>
        <v/>
      </c>
      <c r="I195" s="20">
        <f>IF(OR(F195="",F183=""),"",F195/F183-1)</f>
        <v/>
      </c>
      <c r="J195" s="20">
        <f>IF(OR(D195="",D194=""),"",D195/D194-1)</f>
        <v/>
      </c>
      <c r="K195" s="20">
        <f>IF(OR(E195="",E194=""),"",E195/E194-1)</f>
        <v/>
      </c>
      <c r="L195" s="20">
        <f>IF(OR(F195="",F194=""),"",F195/F194-1)</f>
        <v/>
      </c>
      <c r="M195" s="20">
        <f>IF(F195="","",D195/F195)</f>
        <v/>
      </c>
      <c r="N195" s="20">
        <f>IF(F195="","",E195/F195)</f>
        <v/>
      </c>
      <c r="O195" s="21">
        <f>IF(SUMIFS('Monthly NSE Equity Options'!$K:$K,'Monthly NSE Equity Options'!$A:$A,$A195)=0,"",SUMIFS('Monthly NSE Equity Options'!$K:$K,'Monthly NSE Equity Options'!$A:$A,$A195))</f>
        <v/>
      </c>
      <c r="P195" s="8">
        <f>IF(SUMIFS('Monthly BSE Equity Options'!$K:$K,'Monthly BSE Equity Options'!$A:$A,$A195)=0,"",SUMIFS('Monthly BSE Equity Options'!$K:$K,'Monthly BSE Equity Options'!$A:$A,$A195))</f>
        <v/>
      </c>
      <c r="Q195" s="8">
        <f>IF(OR(O195="",P195=""),"",O195+P195)</f>
        <v/>
      </c>
      <c r="R195" s="23">
        <f>IF(OR(O195="",O183=""),"",O195/O183-1)</f>
        <v/>
      </c>
      <c r="S195" s="23">
        <f>IF(OR(P195="",P183=""),"",P195/P183-1)</f>
        <v/>
      </c>
      <c r="T195" s="23">
        <f>IF(OR(Q195="",Q183=""),"",Q195/Q183-1)</f>
        <v/>
      </c>
      <c r="U195" s="23">
        <f>IF(OR(O195="",O194=""),"",O195/O194-1)</f>
        <v/>
      </c>
      <c r="V195" s="23">
        <f>IF(OR(P195="",P194=""),"",P195/P194-1)</f>
        <v/>
      </c>
      <c r="W195" s="23">
        <f>IF(OR(Q195="",Q194=""),"",Q195/Q194-1)</f>
        <v/>
      </c>
      <c r="X195" s="23">
        <f>IF(Q195="","",O195/Q195)</f>
        <v/>
      </c>
      <c r="Y195" s="23">
        <f>IF(Q195="","",P195/Q195)</f>
        <v/>
      </c>
      <c r="Z195" s="24">
        <f>IF(SUMIFS('Monthly NSE Equity Options'!$L:$L,'Monthly NSE Equity Options'!$A:$A,$A195)=0,"",SUMIFS('Monthly NSE Equity Options'!$L:$L,'Monthly NSE Equity Options'!$A:$A,$A195))</f>
        <v/>
      </c>
      <c r="AA195" s="9">
        <f>IF(SUMIFS('Monthly BSE Equity Options'!$L:$L,'Monthly BSE Equity Options'!$A:$A,$A195)=0,"",SUMIFS('Monthly BSE Equity Options'!$L:$L,'Monthly BSE Equity Options'!$A:$A,$A195))</f>
        <v/>
      </c>
      <c r="AB195" s="9">
        <f>IF(OR(Z195="",AA195=""),"",Z195+AA195)</f>
        <v/>
      </c>
      <c r="AC195" s="26">
        <f>IF(OR(Z195="",Z183=""),"",Z195/Z183-1)</f>
        <v/>
      </c>
      <c r="AD195" s="26">
        <f>IF(OR(AA195="",AA183=""),"",AA195/AA183-1)</f>
        <v/>
      </c>
      <c r="AE195" s="26">
        <f>IF(OR(AB195="",AB183=""),"",AB195/AB183-1)</f>
        <v/>
      </c>
      <c r="AF195" s="26">
        <f>IF(OR(Z195="",Z194=""),"",Z195/Z194-1)</f>
        <v/>
      </c>
      <c r="AG195" s="26">
        <f>IF(OR(AA195="",AA194=""),"",AA195/AA194-1)</f>
        <v/>
      </c>
      <c r="AH195" s="26">
        <f>IF(OR(AB195="",AB194=""),"",AB195/AB194-1)</f>
        <v/>
      </c>
      <c r="AI195" s="26">
        <f>IF(AB195="","",Z195/AB195)</f>
        <v/>
      </c>
      <c r="AJ195" s="26">
        <f>IF(AB195="","",AA195/AB195)</f>
        <v/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18">
        <f>IF(SUMIFS('Monthly NSE Equity Options'!$J:$J,'Monthly NSE Equity Options'!$A:$A,$A196)=0,"",SUMIFS('Monthly NSE Equity Options'!$J:$J,'Monthly NSE Equity Options'!$A:$A,$A196))</f>
        <v/>
      </c>
      <c r="E196" s="7">
        <f>IF(SUMIFS('Monthly BSE Equity Options'!$J:$J,'Monthly BSE Equity Options'!$A:$A,$A196)=0,"",SUMIFS('Monthly BSE Equity Options'!$J:$J,'Monthly BSE Equity Options'!$A:$A,$A196))</f>
        <v/>
      </c>
      <c r="F196" s="7">
        <f>IF(OR(D196="",E196=""),"",D196+E196)</f>
        <v/>
      </c>
      <c r="G196" s="20">
        <f>IF(OR(D196="",D184=""),"",D196/D184-1)</f>
        <v/>
      </c>
      <c r="H196" s="20">
        <f>IF(OR(E196="",E184=""),"",E196/E184-1)</f>
        <v/>
      </c>
      <c r="I196" s="20">
        <f>IF(OR(F196="",F184=""),"",F196/F184-1)</f>
        <v/>
      </c>
      <c r="J196" s="20">
        <f>IF(OR(D196="",D195=""),"",D196/D195-1)</f>
        <v/>
      </c>
      <c r="K196" s="20">
        <f>IF(OR(E196="",E195=""),"",E196/E195-1)</f>
        <v/>
      </c>
      <c r="L196" s="20">
        <f>IF(OR(F196="",F195=""),"",F196/F195-1)</f>
        <v/>
      </c>
      <c r="M196" s="20">
        <f>IF(F196="","",D196/F196)</f>
        <v/>
      </c>
      <c r="N196" s="20">
        <f>IF(F196="","",E196/F196)</f>
        <v/>
      </c>
      <c r="O196" s="21">
        <f>IF(SUMIFS('Monthly NSE Equity Options'!$K:$K,'Monthly NSE Equity Options'!$A:$A,$A196)=0,"",SUMIFS('Monthly NSE Equity Options'!$K:$K,'Monthly NSE Equity Options'!$A:$A,$A196))</f>
        <v/>
      </c>
      <c r="P196" s="8">
        <f>IF(SUMIFS('Monthly BSE Equity Options'!$K:$K,'Monthly BSE Equity Options'!$A:$A,$A196)=0,"",SUMIFS('Monthly BSE Equity Options'!$K:$K,'Monthly BSE Equity Options'!$A:$A,$A196))</f>
        <v/>
      </c>
      <c r="Q196" s="8">
        <f>IF(OR(O196="",P196=""),"",O196+P196)</f>
        <v/>
      </c>
      <c r="R196" s="23">
        <f>IF(OR(O196="",O184=""),"",O196/O184-1)</f>
        <v/>
      </c>
      <c r="S196" s="23">
        <f>IF(OR(P196="",P184=""),"",P196/P184-1)</f>
        <v/>
      </c>
      <c r="T196" s="23">
        <f>IF(OR(Q196="",Q184=""),"",Q196/Q184-1)</f>
        <v/>
      </c>
      <c r="U196" s="23">
        <f>IF(OR(O196="",O195=""),"",O196/O195-1)</f>
        <v/>
      </c>
      <c r="V196" s="23">
        <f>IF(OR(P196="",P195=""),"",P196/P195-1)</f>
        <v/>
      </c>
      <c r="W196" s="23">
        <f>IF(OR(Q196="",Q195=""),"",Q196/Q195-1)</f>
        <v/>
      </c>
      <c r="X196" s="23">
        <f>IF(Q196="","",O196/Q196)</f>
        <v/>
      </c>
      <c r="Y196" s="23">
        <f>IF(Q196="","",P196/Q196)</f>
        <v/>
      </c>
      <c r="Z196" s="24">
        <f>IF(SUMIFS('Monthly NSE Equity Options'!$L:$L,'Monthly NSE Equity Options'!$A:$A,$A196)=0,"",SUMIFS('Monthly NSE Equity Options'!$L:$L,'Monthly NSE Equity Options'!$A:$A,$A196))</f>
        <v/>
      </c>
      <c r="AA196" s="9">
        <f>IF(SUMIFS('Monthly BSE Equity Options'!$L:$L,'Monthly BSE Equity Options'!$A:$A,$A196)=0,"",SUMIFS('Monthly BSE Equity Options'!$L:$L,'Monthly BSE Equity Options'!$A:$A,$A196))</f>
        <v/>
      </c>
      <c r="AB196" s="9">
        <f>IF(OR(Z196="",AA196=""),"",Z196+AA196)</f>
        <v/>
      </c>
      <c r="AC196" s="26">
        <f>IF(OR(Z196="",Z184=""),"",Z196/Z184-1)</f>
        <v/>
      </c>
      <c r="AD196" s="26">
        <f>IF(OR(AA196="",AA184=""),"",AA196/AA184-1)</f>
        <v/>
      </c>
      <c r="AE196" s="26">
        <f>IF(OR(AB196="",AB184=""),"",AB196/AB184-1)</f>
        <v/>
      </c>
      <c r="AF196" s="26">
        <f>IF(OR(Z196="",Z195=""),"",Z196/Z195-1)</f>
        <v/>
      </c>
      <c r="AG196" s="26">
        <f>IF(OR(AA196="",AA195=""),"",AA196/AA195-1)</f>
        <v/>
      </c>
      <c r="AH196" s="26">
        <f>IF(OR(AB196="",AB195=""),"",AB196/AB195-1)</f>
        <v/>
      </c>
      <c r="AI196" s="26">
        <f>IF(AB196="","",Z196/AB196)</f>
        <v/>
      </c>
      <c r="AJ196" s="26">
        <f>IF(AB196="","",AA196/AB196)</f>
        <v/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18">
        <f>IF(SUMIFS('Monthly NSE Equity Options'!$J:$J,'Monthly NSE Equity Options'!$A:$A,$A197)=0,"",SUMIFS('Monthly NSE Equity Options'!$J:$J,'Monthly NSE Equity Options'!$A:$A,$A197))</f>
        <v/>
      </c>
      <c r="E197" s="7">
        <f>IF(SUMIFS('Monthly BSE Equity Options'!$J:$J,'Monthly BSE Equity Options'!$A:$A,$A197)=0,"",SUMIFS('Monthly BSE Equity Options'!$J:$J,'Monthly BSE Equity Options'!$A:$A,$A197))</f>
        <v/>
      </c>
      <c r="F197" s="7">
        <f>IF(OR(D197="",E197=""),"",D197+E197)</f>
        <v/>
      </c>
      <c r="G197" s="20">
        <f>IF(OR(D197="",D185=""),"",D197/D185-1)</f>
        <v/>
      </c>
      <c r="H197" s="20">
        <f>IF(OR(E197="",E185=""),"",E197/E185-1)</f>
        <v/>
      </c>
      <c r="I197" s="20">
        <f>IF(OR(F197="",F185=""),"",F197/F185-1)</f>
        <v/>
      </c>
      <c r="J197" s="20">
        <f>IF(OR(D197="",D196=""),"",D197/D196-1)</f>
        <v/>
      </c>
      <c r="K197" s="20">
        <f>IF(OR(E197="",E196=""),"",E197/E196-1)</f>
        <v/>
      </c>
      <c r="L197" s="20">
        <f>IF(OR(F197="",F196=""),"",F197/F196-1)</f>
        <v/>
      </c>
      <c r="M197" s="20">
        <f>IF(F197="","",D197/F197)</f>
        <v/>
      </c>
      <c r="N197" s="20">
        <f>IF(F197="","",E197/F197)</f>
        <v/>
      </c>
      <c r="O197" s="21">
        <f>IF(SUMIFS('Monthly NSE Equity Options'!$K:$K,'Monthly NSE Equity Options'!$A:$A,$A197)=0,"",SUMIFS('Monthly NSE Equity Options'!$K:$K,'Monthly NSE Equity Options'!$A:$A,$A197))</f>
        <v/>
      </c>
      <c r="P197" s="8">
        <f>IF(SUMIFS('Monthly BSE Equity Options'!$K:$K,'Monthly BSE Equity Options'!$A:$A,$A197)=0,"",SUMIFS('Monthly BSE Equity Options'!$K:$K,'Monthly BSE Equity Options'!$A:$A,$A197))</f>
        <v/>
      </c>
      <c r="Q197" s="8">
        <f>IF(OR(O197="",P197=""),"",O197+P197)</f>
        <v/>
      </c>
      <c r="R197" s="23">
        <f>IF(OR(O197="",O185=""),"",O197/O185-1)</f>
        <v/>
      </c>
      <c r="S197" s="23">
        <f>IF(OR(P197="",P185=""),"",P197/P185-1)</f>
        <v/>
      </c>
      <c r="T197" s="23">
        <f>IF(OR(Q197="",Q185=""),"",Q197/Q185-1)</f>
        <v/>
      </c>
      <c r="U197" s="23">
        <f>IF(OR(O197="",O196=""),"",O197/O196-1)</f>
        <v/>
      </c>
      <c r="V197" s="23">
        <f>IF(OR(P197="",P196=""),"",P197/P196-1)</f>
        <v/>
      </c>
      <c r="W197" s="23">
        <f>IF(OR(Q197="",Q196=""),"",Q197/Q196-1)</f>
        <v/>
      </c>
      <c r="X197" s="23">
        <f>IF(Q197="","",O197/Q197)</f>
        <v/>
      </c>
      <c r="Y197" s="23">
        <f>IF(Q197="","",P197/Q197)</f>
        <v/>
      </c>
      <c r="Z197" s="24">
        <f>IF(SUMIFS('Monthly NSE Equity Options'!$L:$L,'Monthly NSE Equity Options'!$A:$A,$A197)=0,"",SUMIFS('Monthly NSE Equity Options'!$L:$L,'Monthly NSE Equity Options'!$A:$A,$A197))</f>
        <v/>
      </c>
      <c r="AA197" s="9">
        <f>IF(SUMIFS('Monthly BSE Equity Options'!$L:$L,'Monthly BSE Equity Options'!$A:$A,$A197)=0,"",SUMIFS('Monthly BSE Equity Options'!$L:$L,'Monthly BSE Equity Options'!$A:$A,$A197))</f>
        <v/>
      </c>
      <c r="AB197" s="9">
        <f>IF(OR(Z197="",AA197=""),"",Z197+AA197)</f>
        <v/>
      </c>
      <c r="AC197" s="26">
        <f>IF(OR(Z197="",Z185=""),"",Z197/Z185-1)</f>
        <v/>
      </c>
      <c r="AD197" s="26">
        <f>IF(OR(AA197="",AA185=""),"",AA197/AA185-1)</f>
        <v/>
      </c>
      <c r="AE197" s="26">
        <f>IF(OR(AB197="",AB185=""),"",AB197/AB185-1)</f>
        <v/>
      </c>
      <c r="AF197" s="26">
        <f>IF(OR(Z197="",Z196=""),"",Z197/Z196-1)</f>
        <v/>
      </c>
      <c r="AG197" s="26">
        <f>IF(OR(AA197="",AA196=""),"",AA197/AA196-1)</f>
        <v/>
      </c>
      <c r="AH197" s="26">
        <f>IF(OR(AB197="",AB196=""),"",AB197/AB196-1)</f>
        <v/>
      </c>
      <c r="AI197" s="26">
        <f>IF(AB197="","",Z197/AB197)</f>
        <v/>
      </c>
      <c r="AJ197" s="26">
        <f>IF(AB197="","",AA197/AB197)</f>
        <v/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18">
        <f>IF(SUMIFS('Monthly NSE Equity Options'!$J:$J,'Monthly NSE Equity Options'!$A:$A,$A198)=0,"",SUMIFS('Monthly NSE Equity Options'!$J:$J,'Monthly NSE Equity Options'!$A:$A,$A198))</f>
        <v/>
      </c>
      <c r="E198" s="7">
        <f>IF(SUMIFS('Monthly BSE Equity Options'!$J:$J,'Monthly BSE Equity Options'!$A:$A,$A198)=0,"",SUMIFS('Monthly BSE Equity Options'!$J:$J,'Monthly BSE Equity Options'!$A:$A,$A198))</f>
        <v/>
      </c>
      <c r="F198" s="7">
        <f>IF(OR(D198="",E198=""),"",D198+E198)</f>
        <v/>
      </c>
      <c r="G198" s="20">
        <f>IF(OR(D198="",D186=""),"",D198/D186-1)</f>
        <v/>
      </c>
      <c r="H198" s="20">
        <f>IF(OR(E198="",E186=""),"",E198/E186-1)</f>
        <v/>
      </c>
      <c r="I198" s="20">
        <f>IF(OR(F198="",F186=""),"",F198/F186-1)</f>
        <v/>
      </c>
      <c r="J198" s="20">
        <f>IF(OR(D198="",D197=""),"",D198/D197-1)</f>
        <v/>
      </c>
      <c r="K198" s="20">
        <f>IF(OR(E198="",E197=""),"",E198/E197-1)</f>
        <v/>
      </c>
      <c r="L198" s="20">
        <f>IF(OR(F198="",F197=""),"",F198/F197-1)</f>
        <v/>
      </c>
      <c r="M198" s="20">
        <f>IF(F198="","",D198/F198)</f>
        <v/>
      </c>
      <c r="N198" s="20">
        <f>IF(F198="","",E198/F198)</f>
        <v/>
      </c>
      <c r="O198" s="21">
        <f>IF(SUMIFS('Monthly NSE Equity Options'!$K:$K,'Monthly NSE Equity Options'!$A:$A,$A198)=0,"",SUMIFS('Monthly NSE Equity Options'!$K:$K,'Monthly NSE Equity Options'!$A:$A,$A198))</f>
        <v/>
      </c>
      <c r="P198" s="8">
        <f>IF(SUMIFS('Monthly BSE Equity Options'!$K:$K,'Monthly BSE Equity Options'!$A:$A,$A198)=0,"",SUMIFS('Monthly BSE Equity Options'!$K:$K,'Monthly BSE Equity Options'!$A:$A,$A198))</f>
        <v/>
      </c>
      <c r="Q198" s="8">
        <f>IF(OR(O198="",P198=""),"",O198+P198)</f>
        <v/>
      </c>
      <c r="R198" s="23">
        <f>IF(OR(O198="",O186=""),"",O198/O186-1)</f>
        <v/>
      </c>
      <c r="S198" s="23">
        <f>IF(OR(P198="",P186=""),"",P198/P186-1)</f>
        <v/>
      </c>
      <c r="T198" s="23">
        <f>IF(OR(Q198="",Q186=""),"",Q198/Q186-1)</f>
        <v/>
      </c>
      <c r="U198" s="23">
        <f>IF(OR(O198="",O197=""),"",O198/O197-1)</f>
        <v/>
      </c>
      <c r="V198" s="23">
        <f>IF(OR(P198="",P197=""),"",P198/P197-1)</f>
        <v/>
      </c>
      <c r="W198" s="23">
        <f>IF(OR(Q198="",Q197=""),"",Q198/Q197-1)</f>
        <v/>
      </c>
      <c r="X198" s="23">
        <f>IF(Q198="","",O198/Q198)</f>
        <v/>
      </c>
      <c r="Y198" s="23">
        <f>IF(Q198="","",P198/Q198)</f>
        <v/>
      </c>
      <c r="Z198" s="24">
        <f>IF(SUMIFS('Monthly NSE Equity Options'!$L:$L,'Monthly NSE Equity Options'!$A:$A,$A198)=0,"",SUMIFS('Monthly NSE Equity Options'!$L:$L,'Monthly NSE Equity Options'!$A:$A,$A198))</f>
        <v/>
      </c>
      <c r="AA198" s="9">
        <f>IF(SUMIFS('Monthly BSE Equity Options'!$L:$L,'Monthly BSE Equity Options'!$A:$A,$A198)=0,"",SUMIFS('Monthly BSE Equity Options'!$L:$L,'Monthly BSE Equity Options'!$A:$A,$A198))</f>
        <v/>
      </c>
      <c r="AB198" s="9">
        <f>IF(OR(Z198="",AA198=""),"",Z198+AA198)</f>
        <v/>
      </c>
      <c r="AC198" s="26">
        <f>IF(OR(Z198="",Z186=""),"",Z198/Z186-1)</f>
        <v/>
      </c>
      <c r="AD198" s="26">
        <f>IF(OR(AA198="",AA186=""),"",AA198/AA186-1)</f>
        <v/>
      </c>
      <c r="AE198" s="26">
        <f>IF(OR(AB198="",AB186=""),"",AB198/AB186-1)</f>
        <v/>
      </c>
      <c r="AF198" s="26">
        <f>IF(OR(Z198="",Z197=""),"",Z198/Z197-1)</f>
        <v/>
      </c>
      <c r="AG198" s="26">
        <f>IF(OR(AA198="",AA197=""),"",AA198/AA197-1)</f>
        <v/>
      </c>
      <c r="AH198" s="26">
        <f>IF(OR(AB198="",AB197=""),"",AB198/AB197-1)</f>
        <v/>
      </c>
      <c r="AI198" s="26">
        <f>IF(AB198="","",Z198/AB198)</f>
        <v/>
      </c>
      <c r="AJ198" s="26">
        <f>IF(AB198="","",AA198/AB198)</f>
        <v/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18">
        <f>IF(SUMIFS('Monthly NSE Equity Options'!$J:$J,'Monthly NSE Equity Options'!$A:$A,$A199)=0,"",SUMIFS('Monthly NSE Equity Options'!$J:$J,'Monthly NSE Equity Options'!$A:$A,$A199))</f>
        <v/>
      </c>
      <c r="E199" s="7">
        <f>IF(SUMIFS('Monthly BSE Equity Options'!$J:$J,'Monthly BSE Equity Options'!$A:$A,$A199)=0,"",SUMIFS('Monthly BSE Equity Options'!$J:$J,'Monthly BSE Equity Options'!$A:$A,$A199))</f>
        <v/>
      </c>
      <c r="F199" s="7">
        <f>IF(OR(D199="",E199=""),"",D199+E199)</f>
        <v/>
      </c>
      <c r="G199" s="20">
        <f>IF(OR(D199="",D187=""),"",D199/D187-1)</f>
        <v/>
      </c>
      <c r="H199" s="20">
        <f>IF(OR(E199="",E187=""),"",E199/E187-1)</f>
        <v/>
      </c>
      <c r="I199" s="20">
        <f>IF(OR(F199="",F187=""),"",F199/F187-1)</f>
        <v/>
      </c>
      <c r="J199" s="20">
        <f>IF(OR(D199="",D198=""),"",D199/D198-1)</f>
        <v/>
      </c>
      <c r="K199" s="20">
        <f>IF(OR(E199="",E198=""),"",E199/E198-1)</f>
        <v/>
      </c>
      <c r="L199" s="20">
        <f>IF(OR(F199="",F198=""),"",F199/F198-1)</f>
        <v/>
      </c>
      <c r="M199" s="20">
        <f>IF(F199="","",D199/F199)</f>
        <v/>
      </c>
      <c r="N199" s="20">
        <f>IF(F199="","",E199/F199)</f>
        <v/>
      </c>
      <c r="O199" s="21">
        <f>IF(SUMIFS('Monthly NSE Equity Options'!$K:$K,'Monthly NSE Equity Options'!$A:$A,$A199)=0,"",SUMIFS('Monthly NSE Equity Options'!$K:$K,'Monthly NSE Equity Options'!$A:$A,$A199))</f>
        <v/>
      </c>
      <c r="P199" s="8">
        <f>IF(SUMIFS('Monthly BSE Equity Options'!$K:$K,'Monthly BSE Equity Options'!$A:$A,$A199)=0,"",SUMIFS('Monthly BSE Equity Options'!$K:$K,'Monthly BSE Equity Options'!$A:$A,$A199))</f>
        <v/>
      </c>
      <c r="Q199" s="8">
        <f>IF(OR(O199="",P199=""),"",O199+P199)</f>
        <v/>
      </c>
      <c r="R199" s="23">
        <f>IF(OR(O199="",O187=""),"",O199/O187-1)</f>
        <v/>
      </c>
      <c r="S199" s="23">
        <f>IF(OR(P199="",P187=""),"",P199/P187-1)</f>
        <v/>
      </c>
      <c r="T199" s="23">
        <f>IF(OR(Q199="",Q187=""),"",Q199/Q187-1)</f>
        <v/>
      </c>
      <c r="U199" s="23">
        <f>IF(OR(O199="",O198=""),"",O199/O198-1)</f>
        <v/>
      </c>
      <c r="V199" s="23">
        <f>IF(OR(P199="",P198=""),"",P199/P198-1)</f>
        <v/>
      </c>
      <c r="W199" s="23">
        <f>IF(OR(Q199="",Q198=""),"",Q199/Q198-1)</f>
        <v/>
      </c>
      <c r="X199" s="23">
        <f>IF(Q199="","",O199/Q199)</f>
        <v/>
      </c>
      <c r="Y199" s="23">
        <f>IF(Q199="","",P199/Q199)</f>
        <v/>
      </c>
      <c r="Z199" s="24">
        <f>IF(SUMIFS('Monthly NSE Equity Options'!$L:$L,'Monthly NSE Equity Options'!$A:$A,$A199)=0,"",SUMIFS('Monthly NSE Equity Options'!$L:$L,'Monthly NSE Equity Options'!$A:$A,$A199))</f>
        <v/>
      </c>
      <c r="AA199" s="9">
        <f>IF(SUMIFS('Monthly BSE Equity Options'!$L:$L,'Monthly BSE Equity Options'!$A:$A,$A199)=0,"",SUMIFS('Monthly BSE Equity Options'!$L:$L,'Monthly BSE Equity Options'!$A:$A,$A199))</f>
        <v/>
      </c>
      <c r="AB199" s="9">
        <f>IF(OR(Z199="",AA199=""),"",Z199+AA199)</f>
        <v/>
      </c>
      <c r="AC199" s="26">
        <f>IF(OR(Z199="",Z187=""),"",Z199/Z187-1)</f>
        <v/>
      </c>
      <c r="AD199" s="26">
        <f>IF(OR(AA199="",AA187=""),"",AA199/AA187-1)</f>
        <v/>
      </c>
      <c r="AE199" s="26">
        <f>IF(OR(AB199="",AB187=""),"",AB199/AB187-1)</f>
        <v/>
      </c>
      <c r="AF199" s="26">
        <f>IF(OR(Z199="",Z198=""),"",Z199/Z198-1)</f>
        <v/>
      </c>
      <c r="AG199" s="26">
        <f>IF(OR(AA199="",AA198=""),"",AA199/AA198-1)</f>
        <v/>
      </c>
      <c r="AH199" s="26">
        <f>IF(OR(AB199="",AB198=""),"",AB199/AB198-1)</f>
        <v/>
      </c>
      <c r="AI199" s="26">
        <f>IF(AB199="","",Z199/AB199)</f>
        <v/>
      </c>
      <c r="AJ199" s="26">
        <f>IF(AB199="","",AA199/AB199)</f>
        <v/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18">
        <f>IF(SUMIFS('Monthly NSE Equity Options'!$J:$J,'Monthly NSE Equity Options'!$A:$A,$A200)=0,"",SUMIFS('Monthly NSE Equity Options'!$J:$J,'Monthly NSE Equity Options'!$A:$A,$A200))</f>
        <v/>
      </c>
      <c r="E200" s="7">
        <f>IF(SUMIFS('Monthly BSE Equity Options'!$J:$J,'Monthly BSE Equity Options'!$A:$A,$A200)=0,"",SUMIFS('Monthly BSE Equity Options'!$J:$J,'Monthly BSE Equity Options'!$A:$A,$A200))</f>
        <v/>
      </c>
      <c r="F200" s="7">
        <f>IF(OR(D200="",E200=""),"",D200+E200)</f>
        <v/>
      </c>
      <c r="G200" s="20">
        <f>IF(OR(D200="",D188=""),"",D200/D188-1)</f>
        <v/>
      </c>
      <c r="H200" s="20">
        <f>IF(OR(E200="",E188=""),"",E200/E188-1)</f>
        <v/>
      </c>
      <c r="I200" s="20">
        <f>IF(OR(F200="",F188=""),"",F200/F188-1)</f>
        <v/>
      </c>
      <c r="J200" s="20">
        <f>IF(OR(D200="",D199=""),"",D200/D199-1)</f>
        <v/>
      </c>
      <c r="K200" s="20">
        <f>IF(OR(E200="",E199=""),"",E200/E199-1)</f>
        <v/>
      </c>
      <c r="L200" s="20">
        <f>IF(OR(F200="",F199=""),"",F200/F199-1)</f>
        <v/>
      </c>
      <c r="M200" s="20">
        <f>IF(F200="","",D200/F200)</f>
        <v/>
      </c>
      <c r="N200" s="20">
        <f>IF(F200="","",E200/F200)</f>
        <v/>
      </c>
      <c r="O200" s="21">
        <f>IF(SUMIFS('Monthly NSE Equity Options'!$K:$K,'Monthly NSE Equity Options'!$A:$A,$A200)=0,"",SUMIFS('Monthly NSE Equity Options'!$K:$K,'Monthly NSE Equity Options'!$A:$A,$A200))</f>
        <v/>
      </c>
      <c r="P200" s="8">
        <f>IF(SUMIFS('Monthly BSE Equity Options'!$K:$K,'Monthly BSE Equity Options'!$A:$A,$A200)=0,"",SUMIFS('Monthly BSE Equity Options'!$K:$K,'Monthly BSE Equity Options'!$A:$A,$A200))</f>
        <v/>
      </c>
      <c r="Q200" s="8">
        <f>IF(OR(O200="",P200=""),"",O200+P200)</f>
        <v/>
      </c>
      <c r="R200" s="23">
        <f>IF(OR(O200="",O188=""),"",O200/O188-1)</f>
        <v/>
      </c>
      <c r="S200" s="23">
        <f>IF(OR(P200="",P188=""),"",P200/P188-1)</f>
        <v/>
      </c>
      <c r="T200" s="23">
        <f>IF(OR(Q200="",Q188=""),"",Q200/Q188-1)</f>
        <v/>
      </c>
      <c r="U200" s="23">
        <f>IF(OR(O200="",O199=""),"",O200/O199-1)</f>
        <v/>
      </c>
      <c r="V200" s="23">
        <f>IF(OR(P200="",P199=""),"",P200/P199-1)</f>
        <v/>
      </c>
      <c r="W200" s="23">
        <f>IF(OR(Q200="",Q199=""),"",Q200/Q199-1)</f>
        <v/>
      </c>
      <c r="X200" s="23">
        <f>IF(Q200="","",O200/Q200)</f>
        <v/>
      </c>
      <c r="Y200" s="23">
        <f>IF(Q200="","",P200/Q200)</f>
        <v/>
      </c>
      <c r="Z200" s="24">
        <f>IF(SUMIFS('Monthly NSE Equity Options'!$L:$L,'Monthly NSE Equity Options'!$A:$A,$A200)=0,"",SUMIFS('Monthly NSE Equity Options'!$L:$L,'Monthly NSE Equity Options'!$A:$A,$A200))</f>
        <v/>
      </c>
      <c r="AA200" s="9">
        <f>IF(SUMIFS('Monthly BSE Equity Options'!$L:$L,'Monthly BSE Equity Options'!$A:$A,$A200)=0,"",SUMIFS('Monthly BSE Equity Options'!$L:$L,'Monthly BSE Equity Options'!$A:$A,$A200))</f>
        <v/>
      </c>
      <c r="AB200" s="9">
        <f>IF(OR(Z200="",AA200=""),"",Z200+AA200)</f>
        <v/>
      </c>
      <c r="AC200" s="26">
        <f>IF(OR(Z200="",Z188=""),"",Z200/Z188-1)</f>
        <v/>
      </c>
      <c r="AD200" s="26">
        <f>IF(OR(AA200="",AA188=""),"",AA200/AA188-1)</f>
        <v/>
      </c>
      <c r="AE200" s="26">
        <f>IF(OR(AB200="",AB188=""),"",AB200/AB188-1)</f>
        <v/>
      </c>
      <c r="AF200" s="26">
        <f>IF(OR(Z200="",Z199=""),"",Z200/Z199-1)</f>
        <v/>
      </c>
      <c r="AG200" s="26">
        <f>IF(OR(AA200="",AA199=""),"",AA200/AA199-1)</f>
        <v/>
      </c>
      <c r="AH200" s="26">
        <f>IF(OR(AB200="",AB199=""),"",AB200/AB199-1)</f>
        <v/>
      </c>
      <c r="AI200" s="26">
        <f>IF(AB200="","",Z200/AB200)</f>
        <v/>
      </c>
      <c r="AJ200" s="26">
        <f>IF(AB200="","",AA200/AB200)</f>
        <v/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18">
        <f>IF(SUMIFS('Monthly NSE Equity Options'!$J:$J,'Monthly NSE Equity Options'!$A:$A,$A201)=0,"",SUMIFS('Monthly NSE Equity Options'!$J:$J,'Monthly NSE Equity Options'!$A:$A,$A201))</f>
        <v/>
      </c>
      <c r="E201" s="7">
        <f>IF(SUMIFS('Monthly BSE Equity Options'!$J:$J,'Monthly BSE Equity Options'!$A:$A,$A201)=0,"",SUMIFS('Monthly BSE Equity Options'!$J:$J,'Monthly BSE Equity Options'!$A:$A,$A201))</f>
        <v/>
      </c>
      <c r="F201" s="7">
        <f>IF(OR(D201="",E201=""),"",D201+E201)</f>
        <v/>
      </c>
      <c r="G201" s="20">
        <f>IF(OR(D201="",D189=""),"",D201/D189-1)</f>
        <v/>
      </c>
      <c r="H201" s="20">
        <f>IF(OR(E201="",E189=""),"",E201/E189-1)</f>
        <v/>
      </c>
      <c r="I201" s="20">
        <f>IF(OR(F201="",F189=""),"",F201/F189-1)</f>
        <v/>
      </c>
      <c r="J201" s="20">
        <f>IF(OR(D201="",D200=""),"",D201/D200-1)</f>
        <v/>
      </c>
      <c r="K201" s="20">
        <f>IF(OR(E201="",E200=""),"",E201/E200-1)</f>
        <v/>
      </c>
      <c r="L201" s="20">
        <f>IF(OR(F201="",F200=""),"",F201/F200-1)</f>
        <v/>
      </c>
      <c r="M201" s="20">
        <f>IF(F201="","",D201/F201)</f>
        <v/>
      </c>
      <c r="N201" s="20">
        <f>IF(F201="","",E201/F201)</f>
        <v/>
      </c>
      <c r="O201" s="21">
        <f>IF(SUMIFS('Monthly NSE Equity Options'!$K:$K,'Monthly NSE Equity Options'!$A:$A,$A201)=0,"",SUMIFS('Monthly NSE Equity Options'!$K:$K,'Monthly NSE Equity Options'!$A:$A,$A201))</f>
        <v/>
      </c>
      <c r="P201" s="8">
        <f>IF(SUMIFS('Monthly BSE Equity Options'!$K:$K,'Monthly BSE Equity Options'!$A:$A,$A201)=0,"",SUMIFS('Monthly BSE Equity Options'!$K:$K,'Monthly BSE Equity Options'!$A:$A,$A201))</f>
        <v/>
      </c>
      <c r="Q201" s="8">
        <f>IF(OR(O201="",P201=""),"",O201+P201)</f>
        <v/>
      </c>
      <c r="R201" s="23">
        <f>IF(OR(O201="",O189=""),"",O201/O189-1)</f>
        <v/>
      </c>
      <c r="S201" s="23">
        <f>IF(OR(P201="",P189=""),"",P201/P189-1)</f>
        <v/>
      </c>
      <c r="T201" s="23">
        <f>IF(OR(Q201="",Q189=""),"",Q201/Q189-1)</f>
        <v/>
      </c>
      <c r="U201" s="23">
        <f>IF(OR(O201="",O200=""),"",O201/O200-1)</f>
        <v/>
      </c>
      <c r="V201" s="23">
        <f>IF(OR(P201="",P200=""),"",P201/P200-1)</f>
        <v/>
      </c>
      <c r="W201" s="23">
        <f>IF(OR(Q201="",Q200=""),"",Q201/Q200-1)</f>
        <v/>
      </c>
      <c r="X201" s="23">
        <f>IF(Q201="","",O201/Q201)</f>
        <v/>
      </c>
      <c r="Y201" s="23">
        <f>IF(Q201="","",P201/Q201)</f>
        <v/>
      </c>
      <c r="Z201" s="24">
        <f>IF(SUMIFS('Monthly NSE Equity Options'!$L:$L,'Monthly NSE Equity Options'!$A:$A,$A201)=0,"",SUMIFS('Monthly NSE Equity Options'!$L:$L,'Monthly NSE Equity Options'!$A:$A,$A201))</f>
        <v/>
      </c>
      <c r="AA201" s="9">
        <f>IF(SUMIFS('Monthly BSE Equity Options'!$L:$L,'Monthly BSE Equity Options'!$A:$A,$A201)=0,"",SUMIFS('Monthly BSE Equity Options'!$L:$L,'Monthly BSE Equity Options'!$A:$A,$A201))</f>
        <v/>
      </c>
      <c r="AB201" s="9">
        <f>IF(OR(Z201="",AA201=""),"",Z201+AA201)</f>
        <v/>
      </c>
      <c r="AC201" s="26">
        <f>IF(OR(Z201="",Z189=""),"",Z201/Z189-1)</f>
        <v/>
      </c>
      <c r="AD201" s="26">
        <f>IF(OR(AA201="",AA189=""),"",AA201/AA189-1)</f>
        <v/>
      </c>
      <c r="AE201" s="26">
        <f>IF(OR(AB201="",AB189=""),"",AB201/AB189-1)</f>
        <v/>
      </c>
      <c r="AF201" s="26">
        <f>IF(OR(Z201="",Z200=""),"",Z201/Z200-1)</f>
        <v/>
      </c>
      <c r="AG201" s="26">
        <f>IF(OR(AA201="",AA200=""),"",AA201/AA200-1)</f>
        <v/>
      </c>
      <c r="AH201" s="26">
        <f>IF(OR(AB201="",AB200=""),"",AB201/AB200-1)</f>
        <v/>
      </c>
      <c r="AI201" s="26">
        <f>IF(AB201="","",Z201/AB201)</f>
        <v/>
      </c>
      <c r="AJ201" s="26">
        <f>IF(AB201="","",AA201/AB201)</f>
        <v/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18">
        <f>IF(SUMIFS('Monthly NSE Equity Options'!$J:$J,'Monthly NSE Equity Options'!$A:$A,$A202)=0,"",SUMIFS('Monthly NSE Equity Options'!$J:$J,'Monthly NSE Equity Options'!$A:$A,$A202))</f>
        <v/>
      </c>
      <c r="E202" s="7">
        <f>IF(SUMIFS('Monthly BSE Equity Options'!$J:$J,'Monthly BSE Equity Options'!$A:$A,$A202)=0,"",SUMIFS('Monthly BSE Equity Options'!$J:$J,'Monthly BSE Equity Options'!$A:$A,$A202))</f>
        <v/>
      </c>
      <c r="F202" s="7">
        <f>IF(OR(D202="",E202=""),"",D202+E202)</f>
        <v/>
      </c>
      <c r="G202" s="20">
        <f>IF(OR(D202="",D190=""),"",D202/D190-1)</f>
        <v/>
      </c>
      <c r="H202" s="20">
        <f>IF(OR(E202="",E190=""),"",E202/E190-1)</f>
        <v/>
      </c>
      <c r="I202" s="20">
        <f>IF(OR(F202="",F190=""),"",F202/F190-1)</f>
        <v/>
      </c>
      <c r="J202" s="20">
        <f>IF(OR(D202="",D201=""),"",D202/D201-1)</f>
        <v/>
      </c>
      <c r="K202" s="20">
        <f>IF(OR(E202="",E201=""),"",E202/E201-1)</f>
        <v/>
      </c>
      <c r="L202" s="20">
        <f>IF(OR(F202="",F201=""),"",F202/F201-1)</f>
        <v/>
      </c>
      <c r="M202" s="20">
        <f>IF(F202="","",D202/F202)</f>
        <v/>
      </c>
      <c r="N202" s="20">
        <f>IF(F202="","",E202/F202)</f>
        <v/>
      </c>
      <c r="O202" s="21">
        <f>IF(SUMIFS('Monthly NSE Equity Options'!$K:$K,'Monthly NSE Equity Options'!$A:$A,$A202)=0,"",SUMIFS('Monthly NSE Equity Options'!$K:$K,'Monthly NSE Equity Options'!$A:$A,$A202))</f>
        <v/>
      </c>
      <c r="P202" s="8">
        <f>IF(SUMIFS('Monthly BSE Equity Options'!$K:$K,'Monthly BSE Equity Options'!$A:$A,$A202)=0,"",SUMIFS('Monthly BSE Equity Options'!$K:$K,'Monthly BSE Equity Options'!$A:$A,$A202))</f>
        <v/>
      </c>
      <c r="Q202" s="8">
        <f>IF(OR(O202="",P202=""),"",O202+P202)</f>
        <v/>
      </c>
      <c r="R202" s="23">
        <f>IF(OR(O202="",O190=""),"",O202/O190-1)</f>
        <v/>
      </c>
      <c r="S202" s="23">
        <f>IF(OR(P202="",P190=""),"",P202/P190-1)</f>
        <v/>
      </c>
      <c r="T202" s="23">
        <f>IF(OR(Q202="",Q190=""),"",Q202/Q190-1)</f>
        <v/>
      </c>
      <c r="U202" s="23">
        <f>IF(OR(O202="",O201=""),"",O202/O201-1)</f>
        <v/>
      </c>
      <c r="V202" s="23">
        <f>IF(OR(P202="",P201=""),"",P202/P201-1)</f>
        <v/>
      </c>
      <c r="W202" s="23">
        <f>IF(OR(Q202="",Q201=""),"",Q202/Q201-1)</f>
        <v/>
      </c>
      <c r="X202" s="23">
        <f>IF(Q202="","",O202/Q202)</f>
        <v/>
      </c>
      <c r="Y202" s="23">
        <f>IF(Q202="","",P202/Q202)</f>
        <v/>
      </c>
      <c r="Z202" s="24">
        <f>IF(SUMIFS('Monthly NSE Equity Options'!$L:$L,'Monthly NSE Equity Options'!$A:$A,$A202)=0,"",SUMIFS('Monthly NSE Equity Options'!$L:$L,'Monthly NSE Equity Options'!$A:$A,$A202))</f>
        <v/>
      </c>
      <c r="AA202" s="9">
        <f>IF(SUMIFS('Monthly BSE Equity Options'!$L:$L,'Monthly BSE Equity Options'!$A:$A,$A202)=0,"",SUMIFS('Monthly BSE Equity Options'!$L:$L,'Monthly BSE Equity Options'!$A:$A,$A202))</f>
        <v/>
      </c>
      <c r="AB202" s="9">
        <f>IF(OR(Z202="",AA202=""),"",Z202+AA202)</f>
        <v/>
      </c>
      <c r="AC202" s="26">
        <f>IF(OR(Z202="",Z190=""),"",Z202/Z190-1)</f>
        <v/>
      </c>
      <c r="AD202" s="26">
        <f>IF(OR(AA202="",AA190=""),"",AA202/AA190-1)</f>
        <v/>
      </c>
      <c r="AE202" s="26">
        <f>IF(OR(AB202="",AB190=""),"",AB202/AB190-1)</f>
        <v/>
      </c>
      <c r="AF202" s="26">
        <f>IF(OR(Z202="",Z201=""),"",Z202/Z201-1)</f>
        <v/>
      </c>
      <c r="AG202" s="26">
        <f>IF(OR(AA202="",AA201=""),"",AA202/AA201-1)</f>
        <v/>
      </c>
      <c r="AH202" s="26">
        <f>IF(OR(AB202="",AB201=""),"",AB202/AB201-1)</f>
        <v/>
      </c>
      <c r="AI202" s="26">
        <f>IF(AB202="","",Z202/AB202)</f>
        <v/>
      </c>
      <c r="AJ202" s="26">
        <f>IF(AB202="","",AA202/AB202)</f>
        <v/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18">
        <f>IF(SUMIFS('Monthly NSE Equity Options'!$J:$J,'Monthly NSE Equity Options'!$A:$A,$A203)=0,"",SUMIFS('Monthly NSE Equity Options'!$J:$J,'Monthly NSE Equity Options'!$A:$A,$A203))</f>
        <v/>
      </c>
      <c r="E203" s="7">
        <f>IF(SUMIFS('Monthly BSE Equity Options'!$J:$J,'Monthly BSE Equity Options'!$A:$A,$A203)=0,"",SUMIFS('Monthly BSE Equity Options'!$J:$J,'Monthly BSE Equity Options'!$A:$A,$A203))</f>
        <v/>
      </c>
      <c r="F203" s="7">
        <f>IF(OR(D203="",E203=""),"",D203+E203)</f>
        <v/>
      </c>
      <c r="G203" s="20">
        <f>IF(OR(D203="",D191=""),"",D203/D191-1)</f>
        <v/>
      </c>
      <c r="H203" s="20">
        <f>IF(OR(E203="",E191=""),"",E203/E191-1)</f>
        <v/>
      </c>
      <c r="I203" s="20">
        <f>IF(OR(F203="",F191=""),"",F203/F191-1)</f>
        <v/>
      </c>
      <c r="J203" s="20">
        <f>IF(OR(D203="",D202=""),"",D203/D202-1)</f>
        <v/>
      </c>
      <c r="K203" s="20">
        <f>IF(OR(E203="",E202=""),"",E203/E202-1)</f>
        <v/>
      </c>
      <c r="L203" s="20">
        <f>IF(OR(F203="",F202=""),"",F203/F202-1)</f>
        <v/>
      </c>
      <c r="M203" s="20">
        <f>IF(F203="","",D203/F203)</f>
        <v/>
      </c>
      <c r="N203" s="20">
        <f>IF(F203="","",E203/F203)</f>
        <v/>
      </c>
      <c r="O203" s="21">
        <f>IF(SUMIFS('Monthly NSE Equity Options'!$K:$K,'Monthly NSE Equity Options'!$A:$A,$A203)=0,"",SUMIFS('Monthly NSE Equity Options'!$K:$K,'Monthly NSE Equity Options'!$A:$A,$A203))</f>
        <v/>
      </c>
      <c r="P203" s="8">
        <f>IF(SUMIFS('Monthly BSE Equity Options'!$K:$K,'Monthly BSE Equity Options'!$A:$A,$A203)=0,"",SUMIFS('Monthly BSE Equity Options'!$K:$K,'Monthly BSE Equity Options'!$A:$A,$A203))</f>
        <v/>
      </c>
      <c r="Q203" s="8">
        <f>IF(OR(O203="",P203=""),"",O203+P203)</f>
        <v/>
      </c>
      <c r="R203" s="23">
        <f>IF(OR(O203="",O191=""),"",O203/O191-1)</f>
        <v/>
      </c>
      <c r="S203" s="23">
        <f>IF(OR(P203="",P191=""),"",P203/P191-1)</f>
        <v/>
      </c>
      <c r="T203" s="23">
        <f>IF(OR(Q203="",Q191=""),"",Q203/Q191-1)</f>
        <v/>
      </c>
      <c r="U203" s="23">
        <f>IF(OR(O203="",O202=""),"",O203/O202-1)</f>
        <v/>
      </c>
      <c r="V203" s="23">
        <f>IF(OR(P203="",P202=""),"",P203/P202-1)</f>
        <v/>
      </c>
      <c r="W203" s="23">
        <f>IF(OR(Q203="",Q202=""),"",Q203/Q202-1)</f>
        <v/>
      </c>
      <c r="X203" s="23">
        <f>IF(Q203="","",O203/Q203)</f>
        <v/>
      </c>
      <c r="Y203" s="23">
        <f>IF(Q203="","",P203/Q203)</f>
        <v/>
      </c>
      <c r="Z203" s="24">
        <f>IF(SUMIFS('Monthly NSE Equity Options'!$L:$L,'Monthly NSE Equity Options'!$A:$A,$A203)=0,"",SUMIFS('Monthly NSE Equity Options'!$L:$L,'Monthly NSE Equity Options'!$A:$A,$A203))</f>
        <v/>
      </c>
      <c r="AA203" s="9">
        <f>IF(SUMIFS('Monthly BSE Equity Options'!$L:$L,'Monthly BSE Equity Options'!$A:$A,$A203)=0,"",SUMIFS('Monthly BSE Equity Options'!$L:$L,'Monthly BSE Equity Options'!$A:$A,$A203))</f>
        <v/>
      </c>
      <c r="AB203" s="9">
        <f>IF(OR(Z203="",AA203=""),"",Z203+AA203)</f>
        <v/>
      </c>
      <c r="AC203" s="26">
        <f>IF(OR(Z203="",Z191=""),"",Z203/Z191-1)</f>
        <v/>
      </c>
      <c r="AD203" s="26">
        <f>IF(OR(AA203="",AA191=""),"",AA203/AA191-1)</f>
        <v/>
      </c>
      <c r="AE203" s="26">
        <f>IF(OR(AB203="",AB191=""),"",AB203/AB191-1)</f>
        <v/>
      </c>
      <c r="AF203" s="26">
        <f>IF(OR(Z203="",Z202=""),"",Z203/Z202-1)</f>
        <v/>
      </c>
      <c r="AG203" s="26">
        <f>IF(OR(AA203="",AA202=""),"",AA203/AA202-1)</f>
        <v/>
      </c>
      <c r="AH203" s="26">
        <f>IF(OR(AB203="",AB202=""),"",AB203/AB202-1)</f>
        <v/>
      </c>
      <c r="AI203" s="26">
        <f>IF(AB203="","",Z203/AB203)</f>
        <v/>
      </c>
      <c r="AJ203" s="26">
        <f>IF(AB203="","",AA203/AB203)</f>
        <v/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18">
        <f>IF(SUMIFS('Monthly NSE Equity Options'!$J:$J,'Monthly NSE Equity Options'!$A:$A,$A204)=0,"",SUMIFS('Monthly NSE Equity Options'!$J:$J,'Monthly NSE Equity Options'!$A:$A,$A204))</f>
        <v/>
      </c>
      <c r="E204" s="7">
        <f>IF(SUMIFS('Monthly BSE Equity Options'!$J:$J,'Monthly BSE Equity Options'!$A:$A,$A204)=0,"",SUMIFS('Monthly BSE Equity Options'!$J:$J,'Monthly BSE Equity Options'!$A:$A,$A204))</f>
        <v/>
      </c>
      <c r="F204" s="7">
        <f>IF(OR(D204="",E204=""),"",D204+E204)</f>
        <v/>
      </c>
      <c r="G204" s="20">
        <f>IF(OR(D204="",D192=""),"",D204/D192-1)</f>
        <v/>
      </c>
      <c r="H204" s="20">
        <f>IF(OR(E204="",E192=""),"",E204/E192-1)</f>
        <v/>
      </c>
      <c r="I204" s="20">
        <f>IF(OR(F204="",F192=""),"",F204/F192-1)</f>
        <v/>
      </c>
      <c r="J204" s="20">
        <f>IF(OR(D204="",D203=""),"",D204/D203-1)</f>
        <v/>
      </c>
      <c r="K204" s="20">
        <f>IF(OR(E204="",E203=""),"",E204/E203-1)</f>
        <v/>
      </c>
      <c r="L204" s="20">
        <f>IF(OR(F204="",F203=""),"",F204/F203-1)</f>
        <v/>
      </c>
      <c r="M204" s="20">
        <f>IF(F204="","",D204/F204)</f>
        <v/>
      </c>
      <c r="N204" s="20">
        <f>IF(F204="","",E204/F204)</f>
        <v/>
      </c>
      <c r="O204" s="21">
        <f>IF(SUMIFS('Monthly NSE Equity Options'!$K:$K,'Monthly NSE Equity Options'!$A:$A,$A204)=0,"",SUMIFS('Monthly NSE Equity Options'!$K:$K,'Monthly NSE Equity Options'!$A:$A,$A204))</f>
        <v/>
      </c>
      <c r="P204" s="8">
        <f>IF(SUMIFS('Monthly BSE Equity Options'!$K:$K,'Monthly BSE Equity Options'!$A:$A,$A204)=0,"",SUMIFS('Monthly BSE Equity Options'!$K:$K,'Monthly BSE Equity Options'!$A:$A,$A204))</f>
        <v/>
      </c>
      <c r="Q204" s="8">
        <f>IF(OR(O204="",P204=""),"",O204+P204)</f>
        <v/>
      </c>
      <c r="R204" s="23">
        <f>IF(OR(O204="",O192=""),"",O204/O192-1)</f>
        <v/>
      </c>
      <c r="S204" s="23">
        <f>IF(OR(P204="",P192=""),"",P204/P192-1)</f>
        <v/>
      </c>
      <c r="T204" s="23">
        <f>IF(OR(Q204="",Q192=""),"",Q204/Q192-1)</f>
        <v/>
      </c>
      <c r="U204" s="23">
        <f>IF(OR(O204="",O203=""),"",O204/O203-1)</f>
        <v/>
      </c>
      <c r="V204" s="23">
        <f>IF(OR(P204="",P203=""),"",P204/P203-1)</f>
        <v/>
      </c>
      <c r="W204" s="23">
        <f>IF(OR(Q204="",Q203=""),"",Q204/Q203-1)</f>
        <v/>
      </c>
      <c r="X204" s="23">
        <f>IF(Q204="","",O204/Q204)</f>
        <v/>
      </c>
      <c r="Y204" s="23">
        <f>IF(Q204="","",P204/Q204)</f>
        <v/>
      </c>
      <c r="Z204" s="24">
        <f>IF(SUMIFS('Monthly NSE Equity Options'!$L:$L,'Monthly NSE Equity Options'!$A:$A,$A204)=0,"",SUMIFS('Monthly NSE Equity Options'!$L:$L,'Monthly NSE Equity Options'!$A:$A,$A204))</f>
        <v/>
      </c>
      <c r="AA204" s="9">
        <f>IF(SUMIFS('Monthly BSE Equity Options'!$L:$L,'Monthly BSE Equity Options'!$A:$A,$A204)=0,"",SUMIFS('Monthly BSE Equity Options'!$L:$L,'Monthly BSE Equity Options'!$A:$A,$A204))</f>
        <v/>
      </c>
      <c r="AB204" s="9">
        <f>IF(OR(Z204="",AA204=""),"",Z204+AA204)</f>
        <v/>
      </c>
      <c r="AC204" s="26">
        <f>IF(OR(Z204="",Z192=""),"",Z204/Z192-1)</f>
        <v/>
      </c>
      <c r="AD204" s="26">
        <f>IF(OR(AA204="",AA192=""),"",AA204/AA192-1)</f>
        <v/>
      </c>
      <c r="AE204" s="26">
        <f>IF(OR(AB204="",AB192=""),"",AB204/AB192-1)</f>
        <v/>
      </c>
      <c r="AF204" s="26">
        <f>IF(OR(Z204="",Z203=""),"",Z204/Z203-1)</f>
        <v/>
      </c>
      <c r="AG204" s="26">
        <f>IF(OR(AA204="",AA203=""),"",AA204/AA203-1)</f>
        <v/>
      </c>
      <c r="AH204" s="26">
        <f>IF(OR(AB204="",AB203=""),"",AB204/AB203-1)</f>
        <v/>
      </c>
      <c r="AI204" s="26">
        <f>IF(AB204="","",Z204/AB204)</f>
        <v/>
      </c>
      <c r="AJ204" s="26">
        <f>IF(AB204="","",AA204/AB204)</f>
        <v/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18">
        <f>IF(SUMIFS('Monthly NSE Equity Options'!$J:$J,'Monthly NSE Equity Options'!$A:$A,$A205)=0,"",SUMIFS('Monthly NSE Equity Options'!$J:$J,'Monthly NSE Equity Options'!$A:$A,$A205))</f>
        <v/>
      </c>
      <c r="E205" s="7">
        <f>IF(SUMIFS('Monthly BSE Equity Options'!$J:$J,'Monthly BSE Equity Options'!$A:$A,$A205)=0,"",SUMIFS('Monthly BSE Equity Options'!$J:$J,'Monthly BSE Equity Options'!$A:$A,$A205))</f>
        <v/>
      </c>
      <c r="F205" s="7">
        <f>IF(OR(D205="",E205=""),"",D205+E205)</f>
        <v/>
      </c>
      <c r="G205" s="20">
        <f>IF(OR(D205="",D193=""),"",D205/D193-1)</f>
        <v/>
      </c>
      <c r="H205" s="20">
        <f>IF(OR(E205="",E193=""),"",E205/E193-1)</f>
        <v/>
      </c>
      <c r="I205" s="20">
        <f>IF(OR(F205="",F193=""),"",F205/F193-1)</f>
        <v/>
      </c>
      <c r="J205" s="20">
        <f>IF(OR(D205="",D204=""),"",D205/D204-1)</f>
        <v/>
      </c>
      <c r="K205" s="20">
        <f>IF(OR(E205="",E204=""),"",E205/E204-1)</f>
        <v/>
      </c>
      <c r="L205" s="20">
        <f>IF(OR(F205="",F204=""),"",F205/F204-1)</f>
        <v/>
      </c>
      <c r="M205" s="20">
        <f>IF(F205="","",D205/F205)</f>
        <v/>
      </c>
      <c r="N205" s="20">
        <f>IF(F205="","",E205/F205)</f>
        <v/>
      </c>
      <c r="O205" s="21">
        <f>IF(SUMIFS('Monthly NSE Equity Options'!$K:$K,'Monthly NSE Equity Options'!$A:$A,$A205)=0,"",SUMIFS('Monthly NSE Equity Options'!$K:$K,'Monthly NSE Equity Options'!$A:$A,$A205))</f>
        <v/>
      </c>
      <c r="P205" s="8">
        <f>IF(SUMIFS('Monthly BSE Equity Options'!$K:$K,'Monthly BSE Equity Options'!$A:$A,$A205)=0,"",SUMIFS('Monthly BSE Equity Options'!$K:$K,'Monthly BSE Equity Options'!$A:$A,$A205))</f>
        <v/>
      </c>
      <c r="Q205" s="8">
        <f>IF(OR(O205="",P205=""),"",O205+P205)</f>
        <v/>
      </c>
      <c r="R205" s="23">
        <f>IF(OR(O205="",O193=""),"",O205/O193-1)</f>
        <v/>
      </c>
      <c r="S205" s="23">
        <f>IF(OR(P205="",P193=""),"",P205/P193-1)</f>
        <v/>
      </c>
      <c r="T205" s="23">
        <f>IF(OR(Q205="",Q193=""),"",Q205/Q193-1)</f>
        <v/>
      </c>
      <c r="U205" s="23">
        <f>IF(OR(O205="",O204=""),"",O205/O204-1)</f>
        <v/>
      </c>
      <c r="V205" s="23">
        <f>IF(OR(P205="",P204=""),"",P205/P204-1)</f>
        <v/>
      </c>
      <c r="W205" s="23">
        <f>IF(OR(Q205="",Q204=""),"",Q205/Q204-1)</f>
        <v/>
      </c>
      <c r="X205" s="23">
        <f>IF(Q205="","",O205/Q205)</f>
        <v/>
      </c>
      <c r="Y205" s="23">
        <f>IF(Q205="","",P205/Q205)</f>
        <v/>
      </c>
      <c r="Z205" s="24">
        <f>IF(SUMIFS('Monthly NSE Equity Options'!$L:$L,'Monthly NSE Equity Options'!$A:$A,$A205)=0,"",SUMIFS('Monthly NSE Equity Options'!$L:$L,'Monthly NSE Equity Options'!$A:$A,$A205))</f>
        <v/>
      </c>
      <c r="AA205" s="9">
        <f>IF(SUMIFS('Monthly BSE Equity Options'!$L:$L,'Monthly BSE Equity Options'!$A:$A,$A205)=0,"",SUMIFS('Monthly BSE Equity Options'!$L:$L,'Monthly BSE Equity Options'!$A:$A,$A205))</f>
        <v/>
      </c>
      <c r="AB205" s="9">
        <f>IF(OR(Z205="",AA205=""),"",Z205+AA205)</f>
        <v/>
      </c>
      <c r="AC205" s="26">
        <f>IF(OR(Z205="",Z193=""),"",Z205/Z193-1)</f>
        <v/>
      </c>
      <c r="AD205" s="26">
        <f>IF(OR(AA205="",AA193=""),"",AA205/AA193-1)</f>
        <v/>
      </c>
      <c r="AE205" s="26">
        <f>IF(OR(AB205="",AB193=""),"",AB205/AB193-1)</f>
        <v/>
      </c>
      <c r="AF205" s="26">
        <f>IF(OR(Z205="",Z204=""),"",Z205/Z204-1)</f>
        <v/>
      </c>
      <c r="AG205" s="26">
        <f>IF(OR(AA205="",AA204=""),"",AA205/AA204-1)</f>
        <v/>
      </c>
      <c r="AH205" s="26">
        <f>IF(OR(AB205="",AB204=""),"",AB205/AB204-1)</f>
        <v/>
      </c>
      <c r="AI205" s="26">
        <f>IF(AB205="","",Z205/AB205)</f>
        <v/>
      </c>
      <c r="AJ205" s="26">
        <f>IF(AB205="","",AA205/AB205)</f>
        <v/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18">
        <f>IF(SUMIFS('Monthly NSE Equity Options'!$J:$J,'Monthly NSE Equity Options'!$A:$A,$A206)=0,"",SUMIFS('Monthly NSE Equity Options'!$J:$J,'Monthly NSE Equity Options'!$A:$A,$A206))</f>
        <v/>
      </c>
      <c r="E206" s="7">
        <f>IF(SUMIFS('Monthly BSE Equity Options'!$J:$J,'Monthly BSE Equity Options'!$A:$A,$A206)=0,"",SUMIFS('Monthly BSE Equity Options'!$J:$J,'Monthly BSE Equity Options'!$A:$A,$A206))</f>
        <v/>
      </c>
      <c r="F206" s="7">
        <f>IF(OR(D206="",E206=""),"",D206+E206)</f>
        <v/>
      </c>
      <c r="G206" s="20">
        <f>IF(OR(D206="",D194=""),"",D206/D194-1)</f>
        <v/>
      </c>
      <c r="H206" s="20">
        <f>IF(OR(E206="",E194=""),"",E206/E194-1)</f>
        <v/>
      </c>
      <c r="I206" s="20">
        <f>IF(OR(F206="",F194=""),"",F206/F194-1)</f>
        <v/>
      </c>
      <c r="J206" s="20">
        <f>IF(OR(D206="",D205=""),"",D206/D205-1)</f>
        <v/>
      </c>
      <c r="K206" s="20">
        <f>IF(OR(E206="",E205=""),"",E206/E205-1)</f>
        <v/>
      </c>
      <c r="L206" s="20">
        <f>IF(OR(F206="",F205=""),"",F206/F205-1)</f>
        <v/>
      </c>
      <c r="M206" s="20">
        <f>IF(F206="","",D206/F206)</f>
        <v/>
      </c>
      <c r="N206" s="20">
        <f>IF(F206="","",E206/F206)</f>
        <v/>
      </c>
      <c r="O206" s="21">
        <f>IF(SUMIFS('Monthly NSE Equity Options'!$K:$K,'Monthly NSE Equity Options'!$A:$A,$A206)=0,"",SUMIFS('Monthly NSE Equity Options'!$K:$K,'Monthly NSE Equity Options'!$A:$A,$A206))</f>
        <v/>
      </c>
      <c r="P206" s="8">
        <f>IF(SUMIFS('Monthly BSE Equity Options'!$K:$K,'Monthly BSE Equity Options'!$A:$A,$A206)=0,"",SUMIFS('Monthly BSE Equity Options'!$K:$K,'Monthly BSE Equity Options'!$A:$A,$A206))</f>
        <v/>
      </c>
      <c r="Q206" s="8">
        <f>IF(OR(O206="",P206=""),"",O206+P206)</f>
        <v/>
      </c>
      <c r="R206" s="23">
        <f>IF(OR(O206="",O194=""),"",O206/O194-1)</f>
        <v/>
      </c>
      <c r="S206" s="23">
        <f>IF(OR(P206="",P194=""),"",P206/P194-1)</f>
        <v/>
      </c>
      <c r="T206" s="23">
        <f>IF(OR(Q206="",Q194=""),"",Q206/Q194-1)</f>
        <v/>
      </c>
      <c r="U206" s="23">
        <f>IF(OR(O206="",O205=""),"",O206/O205-1)</f>
        <v/>
      </c>
      <c r="V206" s="23">
        <f>IF(OR(P206="",P205=""),"",P206/P205-1)</f>
        <v/>
      </c>
      <c r="W206" s="23">
        <f>IF(OR(Q206="",Q205=""),"",Q206/Q205-1)</f>
        <v/>
      </c>
      <c r="X206" s="23">
        <f>IF(Q206="","",O206/Q206)</f>
        <v/>
      </c>
      <c r="Y206" s="23">
        <f>IF(Q206="","",P206/Q206)</f>
        <v/>
      </c>
      <c r="Z206" s="24">
        <f>IF(SUMIFS('Monthly NSE Equity Options'!$L:$L,'Monthly NSE Equity Options'!$A:$A,$A206)=0,"",SUMIFS('Monthly NSE Equity Options'!$L:$L,'Monthly NSE Equity Options'!$A:$A,$A206))</f>
        <v/>
      </c>
      <c r="AA206" s="9">
        <f>IF(SUMIFS('Monthly BSE Equity Options'!$L:$L,'Monthly BSE Equity Options'!$A:$A,$A206)=0,"",SUMIFS('Monthly BSE Equity Options'!$L:$L,'Monthly BSE Equity Options'!$A:$A,$A206))</f>
        <v/>
      </c>
      <c r="AB206" s="9">
        <f>IF(OR(Z206="",AA206=""),"",Z206+AA206)</f>
        <v/>
      </c>
      <c r="AC206" s="26">
        <f>IF(OR(Z206="",Z194=""),"",Z206/Z194-1)</f>
        <v/>
      </c>
      <c r="AD206" s="26">
        <f>IF(OR(AA206="",AA194=""),"",AA206/AA194-1)</f>
        <v/>
      </c>
      <c r="AE206" s="26">
        <f>IF(OR(AB206="",AB194=""),"",AB206/AB194-1)</f>
        <v/>
      </c>
      <c r="AF206" s="26">
        <f>IF(OR(Z206="",Z205=""),"",Z206/Z205-1)</f>
        <v/>
      </c>
      <c r="AG206" s="26">
        <f>IF(OR(AA206="",AA205=""),"",AA206/AA205-1)</f>
        <v/>
      </c>
      <c r="AH206" s="26">
        <f>IF(OR(AB206="",AB205=""),"",AB206/AB205-1)</f>
        <v/>
      </c>
      <c r="AI206" s="26">
        <f>IF(AB206="","",Z206/AB206)</f>
        <v/>
      </c>
      <c r="AJ206" s="26">
        <f>IF(AB206="","",AA206/AB206)</f>
        <v/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18">
        <f>IF(SUMIFS('Monthly NSE Equity Options'!$J:$J,'Monthly NSE Equity Options'!$A:$A,$A207)=0,"",SUMIFS('Monthly NSE Equity Options'!$J:$J,'Monthly NSE Equity Options'!$A:$A,$A207))</f>
        <v/>
      </c>
      <c r="E207" s="7">
        <f>IF(SUMIFS('Monthly BSE Equity Options'!$J:$J,'Monthly BSE Equity Options'!$A:$A,$A207)=0,"",SUMIFS('Monthly BSE Equity Options'!$J:$J,'Monthly BSE Equity Options'!$A:$A,$A207))</f>
        <v/>
      </c>
      <c r="F207" s="7">
        <f>IF(OR(D207="",E207=""),"",D207+E207)</f>
        <v/>
      </c>
      <c r="G207" s="20">
        <f>IF(OR(D207="",D195=""),"",D207/D195-1)</f>
        <v/>
      </c>
      <c r="H207" s="20">
        <f>IF(OR(E207="",E195=""),"",E207/E195-1)</f>
        <v/>
      </c>
      <c r="I207" s="20">
        <f>IF(OR(F207="",F195=""),"",F207/F195-1)</f>
        <v/>
      </c>
      <c r="J207" s="20">
        <f>IF(OR(D207="",D206=""),"",D207/D206-1)</f>
        <v/>
      </c>
      <c r="K207" s="20">
        <f>IF(OR(E207="",E206=""),"",E207/E206-1)</f>
        <v/>
      </c>
      <c r="L207" s="20">
        <f>IF(OR(F207="",F206=""),"",F207/F206-1)</f>
        <v/>
      </c>
      <c r="M207" s="20">
        <f>IF(F207="","",D207/F207)</f>
        <v/>
      </c>
      <c r="N207" s="20">
        <f>IF(F207="","",E207/F207)</f>
        <v/>
      </c>
      <c r="O207" s="21">
        <f>IF(SUMIFS('Monthly NSE Equity Options'!$K:$K,'Monthly NSE Equity Options'!$A:$A,$A207)=0,"",SUMIFS('Monthly NSE Equity Options'!$K:$K,'Monthly NSE Equity Options'!$A:$A,$A207))</f>
        <v/>
      </c>
      <c r="P207" s="8">
        <f>IF(SUMIFS('Monthly BSE Equity Options'!$K:$K,'Monthly BSE Equity Options'!$A:$A,$A207)=0,"",SUMIFS('Monthly BSE Equity Options'!$K:$K,'Monthly BSE Equity Options'!$A:$A,$A207))</f>
        <v/>
      </c>
      <c r="Q207" s="8">
        <f>IF(OR(O207="",P207=""),"",O207+P207)</f>
        <v/>
      </c>
      <c r="R207" s="23">
        <f>IF(OR(O207="",O195=""),"",O207/O195-1)</f>
        <v/>
      </c>
      <c r="S207" s="23">
        <f>IF(OR(P207="",P195=""),"",P207/P195-1)</f>
        <v/>
      </c>
      <c r="T207" s="23">
        <f>IF(OR(Q207="",Q195=""),"",Q207/Q195-1)</f>
        <v/>
      </c>
      <c r="U207" s="23">
        <f>IF(OR(O207="",O206=""),"",O207/O206-1)</f>
        <v/>
      </c>
      <c r="V207" s="23">
        <f>IF(OR(P207="",P206=""),"",P207/P206-1)</f>
        <v/>
      </c>
      <c r="W207" s="23">
        <f>IF(OR(Q207="",Q206=""),"",Q207/Q206-1)</f>
        <v/>
      </c>
      <c r="X207" s="23">
        <f>IF(Q207="","",O207/Q207)</f>
        <v/>
      </c>
      <c r="Y207" s="23">
        <f>IF(Q207="","",P207/Q207)</f>
        <v/>
      </c>
      <c r="Z207" s="24">
        <f>IF(SUMIFS('Monthly NSE Equity Options'!$L:$L,'Monthly NSE Equity Options'!$A:$A,$A207)=0,"",SUMIFS('Monthly NSE Equity Options'!$L:$L,'Monthly NSE Equity Options'!$A:$A,$A207))</f>
        <v/>
      </c>
      <c r="AA207" s="9">
        <f>IF(SUMIFS('Monthly BSE Equity Options'!$L:$L,'Monthly BSE Equity Options'!$A:$A,$A207)=0,"",SUMIFS('Monthly BSE Equity Options'!$L:$L,'Monthly BSE Equity Options'!$A:$A,$A207))</f>
        <v/>
      </c>
      <c r="AB207" s="9">
        <f>IF(OR(Z207="",AA207=""),"",Z207+AA207)</f>
        <v/>
      </c>
      <c r="AC207" s="26">
        <f>IF(OR(Z207="",Z195=""),"",Z207/Z195-1)</f>
        <v/>
      </c>
      <c r="AD207" s="26">
        <f>IF(OR(AA207="",AA195=""),"",AA207/AA195-1)</f>
        <v/>
      </c>
      <c r="AE207" s="26">
        <f>IF(OR(AB207="",AB195=""),"",AB207/AB195-1)</f>
        <v/>
      </c>
      <c r="AF207" s="26">
        <f>IF(OR(Z207="",Z206=""),"",Z207/Z206-1)</f>
        <v/>
      </c>
      <c r="AG207" s="26">
        <f>IF(OR(AA207="",AA206=""),"",AA207/AA206-1)</f>
        <v/>
      </c>
      <c r="AH207" s="26">
        <f>IF(OR(AB207="",AB206=""),"",AB207/AB206-1)</f>
        <v/>
      </c>
      <c r="AI207" s="26">
        <f>IF(AB207="","",Z207/AB207)</f>
        <v/>
      </c>
      <c r="AJ207" s="26">
        <f>IF(AB207="","",AA207/AB207)</f>
        <v/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18">
        <f>IF(SUMIFS('Monthly NSE Equity Options'!$J:$J,'Monthly NSE Equity Options'!$A:$A,$A208)=0,"",SUMIFS('Monthly NSE Equity Options'!$J:$J,'Monthly NSE Equity Options'!$A:$A,$A208))</f>
        <v/>
      </c>
      <c r="E208" s="7">
        <f>IF(SUMIFS('Monthly BSE Equity Options'!$J:$J,'Monthly BSE Equity Options'!$A:$A,$A208)=0,"",SUMIFS('Monthly BSE Equity Options'!$J:$J,'Monthly BSE Equity Options'!$A:$A,$A208))</f>
        <v/>
      </c>
      <c r="F208" s="7">
        <f>IF(OR(D208="",E208=""),"",D208+E208)</f>
        <v/>
      </c>
      <c r="G208" s="20">
        <f>IF(OR(D208="",D196=""),"",D208/D196-1)</f>
        <v/>
      </c>
      <c r="H208" s="20">
        <f>IF(OR(E208="",E196=""),"",E208/E196-1)</f>
        <v/>
      </c>
      <c r="I208" s="20">
        <f>IF(OR(F208="",F196=""),"",F208/F196-1)</f>
        <v/>
      </c>
      <c r="J208" s="20">
        <f>IF(OR(D208="",D207=""),"",D208/D207-1)</f>
        <v/>
      </c>
      <c r="K208" s="20">
        <f>IF(OR(E208="",E207=""),"",E208/E207-1)</f>
        <v/>
      </c>
      <c r="L208" s="20">
        <f>IF(OR(F208="",F207=""),"",F208/F207-1)</f>
        <v/>
      </c>
      <c r="M208" s="20">
        <f>IF(F208="","",D208/F208)</f>
        <v/>
      </c>
      <c r="N208" s="20">
        <f>IF(F208="","",E208/F208)</f>
        <v/>
      </c>
      <c r="O208" s="21">
        <f>IF(SUMIFS('Monthly NSE Equity Options'!$K:$K,'Monthly NSE Equity Options'!$A:$A,$A208)=0,"",SUMIFS('Monthly NSE Equity Options'!$K:$K,'Monthly NSE Equity Options'!$A:$A,$A208))</f>
        <v/>
      </c>
      <c r="P208" s="8">
        <f>IF(SUMIFS('Monthly BSE Equity Options'!$K:$K,'Monthly BSE Equity Options'!$A:$A,$A208)=0,"",SUMIFS('Monthly BSE Equity Options'!$K:$K,'Monthly BSE Equity Options'!$A:$A,$A208))</f>
        <v/>
      </c>
      <c r="Q208" s="8">
        <f>IF(OR(O208="",P208=""),"",O208+P208)</f>
        <v/>
      </c>
      <c r="R208" s="23">
        <f>IF(OR(O208="",O196=""),"",O208/O196-1)</f>
        <v/>
      </c>
      <c r="S208" s="23">
        <f>IF(OR(P208="",P196=""),"",P208/P196-1)</f>
        <v/>
      </c>
      <c r="T208" s="23">
        <f>IF(OR(Q208="",Q196=""),"",Q208/Q196-1)</f>
        <v/>
      </c>
      <c r="U208" s="23">
        <f>IF(OR(O208="",O207=""),"",O208/O207-1)</f>
        <v/>
      </c>
      <c r="V208" s="23">
        <f>IF(OR(P208="",P207=""),"",P208/P207-1)</f>
        <v/>
      </c>
      <c r="W208" s="23">
        <f>IF(OR(Q208="",Q207=""),"",Q208/Q207-1)</f>
        <v/>
      </c>
      <c r="X208" s="23">
        <f>IF(Q208="","",O208/Q208)</f>
        <v/>
      </c>
      <c r="Y208" s="23">
        <f>IF(Q208="","",P208/Q208)</f>
        <v/>
      </c>
      <c r="Z208" s="24">
        <f>IF(SUMIFS('Monthly NSE Equity Options'!$L:$L,'Monthly NSE Equity Options'!$A:$A,$A208)=0,"",SUMIFS('Monthly NSE Equity Options'!$L:$L,'Monthly NSE Equity Options'!$A:$A,$A208))</f>
        <v/>
      </c>
      <c r="AA208" s="9">
        <f>IF(SUMIFS('Monthly BSE Equity Options'!$L:$L,'Monthly BSE Equity Options'!$A:$A,$A208)=0,"",SUMIFS('Monthly BSE Equity Options'!$L:$L,'Monthly BSE Equity Options'!$A:$A,$A208))</f>
        <v/>
      </c>
      <c r="AB208" s="9">
        <f>IF(OR(Z208="",AA208=""),"",Z208+AA208)</f>
        <v/>
      </c>
      <c r="AC208" s="26">
        <f>IF(OR(Z208="",Z196=""),"",Z208/Z196-1)</f>
        <v/>
      </c>
      <c r="AD208" s="26">
        <f>IF(OR(AA208="",AA196=""),"",AA208/AA196-1)</f>
        <v/>
      </c>
      <c r="AE208" s="26">
        <f>IF(OR(AB208="",AB196=""),"",AB208/AB196-1)</f>
        <v/>
      </c>
      <c r="AF208" s="26">
        <f>IF(OR(Z208="",Z207=""),"",Z208/Z207-1)</f>
        <v/>
      </c>
      <c r="AG208" s="26">
        <f>IF(OR(AA208="",AA207=""),"",AA208/AA207-1)</f>
        <v/>
      </c>
      <c r="AH208" s="26">
        <f>IF(OR(AB208="",AB207=""),"",AB208/AB207-1)</f>
        <v/>
      </c>
      <c r="AI208" s="26">
        <f>IF(AB208="","",Z208/AB208)</f>
        <v/>
      </c>
      <c r="AJ208" s="26">
        <f>IF(AB208="","",AA208/AB208)</f>
        <v/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18">
        <f>IF(SUMIFS('Monthly NSE Equity Options'!$J:$J,'Monthly NSE Equity Options'!$A:$A,$A209)=0,"",SUMIFS('Monthly NSE Equity Options'!$J:$J,'Monthly NSE Equity Options'!$A:$A,$A209))</f>
        <v/>
      </c>
      <c r="E209" s="7">
        <f>IF(SUMIFS('Monthly BSE Equity Options'!$J:$J,'Monthly BSE Equity Options'!$A:$A,$A209)=0,"",SUMIFS('Monthly BSE Equity Options'!$J:$J,'Monthly BSE Equity Options'!$A:$A,$A209))</f>
        <v/>
      </c>
      <c r="F209" s="7">
        <f>IF(OR(D209="",E209=""),"",D209+E209)</f>
        <v/>
      </c>
      <c r="G209" s="20">
        <f>IF(OR(D209="",D197=""),"",D209/D197-1)</f>
        <v/>
      </c>
      <c r="H209" s="20">
        <f>IF(OR(E209="",E197=""),"",E209/E197-1)</f>
        <v/>
      </c>
      <c r="I209" s="20">
        <f>IF(OR(F209="",F197=""),"",F209/F197-1)</f>
        <v/>
      </c>
      <c r="J209" s="20">
        <f>IF(OR(D209="",D208=""),"",D209/D208-1)</f>
        <v/>
      </c>
      <c r="K209" s="20">
        <f>IF(OR(E209="",E208=""),"",E209/E208-1)</f>
        <v/>
      </c>
      <c r="L209" s="20">
        <f>IF(OR(F209="",F208=""),"",F209/F208-1)</f>
        <v/>
      </c>
      <c r="M209" s="20">
        <f>IF(F209="","",D209/F209)</f>
        <v/>
      </c>
      <c r="N209" s="20">
        <f>IF(F209="","",E209/F209)</f>
        <v/>
      </c>
      <c r="O209" s="21">
        <f>IF(SUMIFS('Monthly NSE Equity Options'!$K:$K,'Monthly NSE Equity Options'!$A:$A,$A209)=0,"",SUMIFS('Monthly NSE Equity Options'!$K:$K,'Monthly NSE Equity Options'!$A:$A,$A209))</f>
        <v/>
      </c>
      <c r="P209" s="8">
        <f>IF(SUMIFS('Monthly BSE Equity Options'!$K:$K,'Monthly BSE Equity Options'!$A:$A,$A209)=0,"",SUMIFS('Monthly BSE Equity Options'!$K:$K,'Monthly BSE Equity Options'!$A:$A,$A209))</f>
        <v/>
      </c>
      <c r="Q209" s="8">
        <f>IF(OR(O209="",P209=""),"",O209+P209)</f>
        <v/>
      </c>
      <c r="R209" s="23">
        <f>IF(OR(O209="",O197=""),"",O209/O197-1)</f>
        <v/>
      </c>
      <c r="S209" s="23">
        <f>IF(OR(P209="",P197=""),"",P209/P197-1)</f>
        <v/>
      </c>
      <c r="T209" s="23">
        <f>IF(OR(Q209="",Q197=""),"",Q209/Q197-1)</f>
        <v/>
      </c>
      <c r="U209" s="23">
        <f>IF(OR(O209="",O208=""),"",O209/O208-1)</f>
        <v/>
      </c>
      <c r="V209" s="23">
        <f>IF(OR(P209="",P208=""),"",P209/P208-1)</f>
        <v/>
      </c>
      <c r="W209" s="23">
        <f>IF(OR(Q209="",Q208=""),"",Q209/Q208-1)</f>
        <v/>
      </c>
      <c r="X209" s="23">
        <f>IF(Q209="","",O209/Q209)</f>
        <v/>
      </c>
      <c r="Y209" s="23">
        <f>IF(Q209="","",P209/Q209)</f>
        <v/>
      </c>
      <c r="Z209" s="24">
        <f>IF(SUMIFS('Monthly NSE Equity Options'!$L:$L,'Monthly NSE Equity Options'!$A:$A,$A209)=0,"",SUMIFS('Monthly NSE Equity Options'!$L:$L,'Monthly NSE Equity Options'!$A:$A,$A209))</f>
        <v/>
      </c>
      <c r="AA209" s="9">
        <f>IF(SUMIFS('Monthly BSE Equity Options'!$L:$L,'Monthly BSE Equity Options'!$A:$A,$A209)=0,"",SUMIFS('Monthly BSE Equity Options'!$L:$L,'Monthly BSE Equity Options'!$A:$A,$A209))</f>
        <v/>
      </c>
      <c r="AB209" s="9">
        <f>IF(OR(Z209="",AA209=""),"",Z209+AA209)</f>
        <v/>
      </c>
      <c r="AC209" s="26">
        <f>IF(OR(Z209="",Z197=""),"",Z209/Z197-1)</f>
        <v/>
      </c>
      <c r="AD209" s="26">
        <f>IF(OR(AA209="",AA197=""),"",AA209/AA197-1)</f>
        <v/>
      </c>
      <c r="AE209" s="26">
        <f>IF(OR(AB209="",AB197=""),"",AB209/AB197-1)</f>
        <v/>
      </c>
      <c r="AF209" s="26">
        <f>IF(OR(Z209="",Z208=""),"",Z209/Z208-1)</f>
        <v/>
      </c>
      <c r="AG209" s="26">
        <f>IF(OR(AA209="",AA208=""),"",AA209/AA208-1)</f>
        <v/>
      </c>
      <c r="AH209" s="26">
        <f>IF(OR(AB209="",AB208=""),"",AB209/AB208-1)</f>
        <v/>
      </c>
      <c r="AI209" s="26">
        <f>IF(AB209="","",Z209/AB209)</f>
        <v/>
      </c>
      <c r="AJ209" s="26">
        <f>IF(AB209="","",AA209/AB209)</f>
        <v/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18">
        <f>IF(SUMIFS('Monthly NSE Equity Options'!$J:$J,'Monthly NSE Equity Options'!$A:$A,$A210)=0,"",SUMIFS('Monthly NSE Equity Options'!$J:$J,'Monthly NSE Equity Options'!$A:$A,$A210))</f>
        <v/>
      </c>
      <c r="E210" s="7">
        <f>IF(SUMIFS('Monthly BSE Equity Options'!$J:$J,'Monthly BSE Equity Options'!$A:$A,$A210)=0,"",SUMIFS('Monthly BSE Equity Options'!$J:$J,'Monthly BSE Equity Options'!$A:$A,$A210))</f>
        <v/>
      </c>
      <c r="F210" s="7">
        <f>IF(OR(D210="",E210=""),"",D210+E210)</f>
        <v/>
      </c>
      <c r="G210" s="20">
        <f>IF(OR(D210="",D198=""),"",D210/D198-1)</f>
        <v/>
      </c>
      <c r="H210" s="20">
        <f>IF(OR(E210="",E198=""),"",E210/E198-1)</f>
        <v/>
      </c>
      <c r="I210" s="20">
        <f>IF(OR(F210="",F198=""),"",F210/F198-1)</f>
        <v/>
      </c>
      <c r="J210" s="20">
        <f>IF(OR(D210="",D209=""),"",D210/D209-1)</f>
        <v/>
      </c>
      <c r="K210" s="20">
        <f>IF(OR(E210="",E209=""),"",E210/E209-1)</f>
        <v/>
      </c>
      <c r="L210" s="20">
        <f>IF(OR(F210="",F209=""),"",F210/F209-1)</f>
        <v/>
      </c>
      <c r="M210" s="20">
        <f>IF(F210="","",D210/F210)</f>
        <v/>
      </c>
      <c r="N210" s="20">
        <f>IF(F210="","",E210/F210)</f>
        <v/>
      </c>
      <c r="O210" s="21">
        <f>IF(SUMIFS('Monthly NSE Equity Options'!$K:$K,'Monthly NSE Equity Options'!$A:$A,$A210)=0,"",SUMIFS('Monthly NSE Equity Options'!$K:$K,'Monthly NSE Equity Options'!$A:$A,$A210))</f>
        <v/>
      </c>
      <c r="P210" s="8">
        <f>IF(SUMIFS('Monthly BSE Equity Options'!$K:$K,'Monthly BSE Equity Options'!$A:$A,$A210)=0,"",SUMIFS('Monthly BSE Equity Options'!$K:$K,'Monthly BSE Equity Options'!$A:$A,$A210))</f>
        <v/>
      </c>
      <c r="Q210" s="8">
        <f>IF(OR(O210="",P210=""),"",O210+P210)</f>
        <v/>
      </c>
      <c r="R210" s="23">
        <f>IF(OR(O210="",O198=""),"",O210/O198-1)</f>
        <v/>
      </c>
      <c r="S210" s="23">
        <f>IF(OR(P210="",P198=""),"",P210/P198-1)</f>
        <v/>
      </c>
      <c r="T210" s="23">
        <f>IF(OR(Q210="",Q198=""),"",Q210/Q198-1)</f>
        <v/>
      </c>
      <c r="U210" s="23">
        <f>IF(OR(O210="",O209=""),"",O210/O209-1)</f>
        <v/>
      </c>
      <c r="V210" s="23">
        <f>IF(OR(P210="",P209=""),"",P210/P209-1)</f>
        <v/>
      </c>
      <c r="W210" s="23">
        <f>IF(OR(Q210="",Q209=""),"",Q210/Q209-1)</f>
        <v/>
      </c>
      <c r="X210" s="23">
        <f>IF(Q210="","",O210/Q210)</f>
        <v/>
      </c>
      <c r="Y210" s="23">
        <f>IF(Q210="","",P210/Q210)</f>
        <v/>
      </c>
      <c r="Z210" s="24">
        <f>IF(SUMIFS('Monthly NSE Equity Options'!$L:$L,'Monthly NSE Equity Options'!$A:$A,$A210)=0,"",SUMIFS('Monthly NSE Equity Options'!$L:$L,'Monthly NSE Equity Options'!$A:$A,$A210))</f>
        <v/>
      </c>
      <c r="AA210" s="9">
        <f>IF(SUMIFS('Monthly BSE Equity Options'!$L:$L,'Monthly BSE Equity Options'!$A:$A,$A210)=0,"",SUMIFS('Monthly BSE Equity Options'!$L:$L,'Monthly BSE Equity Options'!$A:$A,$A210))</f>
        <v/>
      </c>
      <c r="AB210" s="9">
        <f>IF(OR(Z210="",AA210=""),"",Z210+AA210)</f>
        <v/>
      </c>
      <c r="AC210" s="26">
        <f>IF(OR(Z210="",Z198=""),"",Z210/Z198-1)</f>
        <v/>
      </c>
      <c r="AD210" s="26">
        <f>IF(OR(AA210="",AA198=""),"",AA210/AA198-1)</f>
        <v/>
      </c>
      <c r="AE210" s="26">
        <f>IF(OR(AB210="",AB198=""),"",AB210/AB198-1)</f>
        <v/>
      </c>
      <c r="AF210" s="26">
        <f>IF(OR(Z210="",Z209=""),"",Z210/Z209-1)</f>
        <v/>
      </c>
      <c r="AG210" s="26">
        <f>IF(OR(AA210="",AA209=""),"",AA210/AA209-1)</f>
        <v/>
      </c>
      <c r="AH210" s="26">
        <f>IF(OR(AB210="",AB209=""),"",AB210/AB209-1)</f>
        <v/>
      </c>
      <c r="AI210" s="26">
        <f>IF(AB210="","",Z210/AB210)</f>
        <v/>
      </c>
      <c r="AJ210" s="26">
        <f>IF(AB210="","",AA210/AB210)</f>
        <v/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18">
        <f>IF(SUMIFS('Monthly NSE Equity Options'!$J:$J,'Monthly NSE Equity Options'!$A:$A,$A211)=0,"",SUMIFS('Monthly NSE Equity Options'!$J:$J,'Monthly NSE Equity Options'!$A:$A,$A211))</f>
        <v/>
      </c>
      <c r="E211" s="7">
        <f>IF(SUMIFS('Monthly BSE Equity Options'!$J:$J,'Monthly BSE Equity Options'!$A:$A,$A211)=0,"",SUMIFS('Monthly BSE Equity Options'!$J:$J,'Monthly BSE Equity Options'!$A:$A,$A211))</f>
        <v/>
      </c>
      <c r="F211" s="7">
        <f>IF(OR(D211="",E211=""),"",D211+E211)</f>
        <v/>
      </c>
      <c r="G211" s="20">
        <f>IF(OR(D211="",D199=""),"",D211/D199-1)</f>
        <v/>
      </c>
      <c r="H211" s="20">
        <f>IF(OR(E211="",E199=""),"",E211/E199-1)</f>
        <v/>
      </c>
      <c r="I211" s="20">
        <f>IF(OR(F211="",F199=""),"",F211/F199-1)</f>
        <v/>
      </c>
      <c r="J211" s="20">
        <f>IF(OR(D211="",D210=""),"",D211/D210-1)</f>
        <v/>
      </c>
      <c r="K211" s="20">
        <f>IF(OR(E211="",E210=""),"",E211/E210-1)</f>
        <v/>
      </c>
      <c r="L211" s="20">
        <f>IF(OR(F211="",F210=""),"",F211/F210-1)</f>
        <v/>
      </c>
      <c r="M211" s="20">
        <f>IF(F211="","",D211/F211)</f>
        <v/>
      </c>
      <c r="N211" s="20">
        <f>IF(F211="","",E211/F211)</f>
        <v/>
      </c>
      <c r="O211" s="21">
        <f>IF(SUMIFS('Monthly NSE Equity Options'!$K:$K,'Monthly NSE Equity Options'!$A:$A,$A211)=0,"",SUMIFS('Monthly NSE Equity Options'!$K:$K,'Monthly NSE Equity Options'!$A:$A,$A211))</f>
        <v/>
      </c>
      <c r="P211" s="8">
        <f>IF(SUMIFS('Monthly BSE Equity Options'!$K:$K,'Monthly BSE Equity Options'!$A:$A,$A211)=0,"",SUMIFS('Monthly BSE Equity Options'!$K:$K,'Monthly BSE Equity Options'!$A:$A,$A211))</f>
        <v/>
      </c>
      <c r="Q211" s="8">
        <f>IF(OR(O211="",P211=""),"",O211+P211)</f>
        <v/>
      </c>
      <c r="R211" s="23">
        <f>IF(OR(O211="",O199=""),"",O211/O199-1)</f>
        <v/>
      </c>
      <c r="S211" s="23">
        <f>IF(OR(P211="",P199=""),"",P211/P199-1)</f>
        <v/>
      </c>
      <c r="T211" s="23">
        <f>IF(OR(Q211="",Q199=""),"",Q211/Q199-1)</f>
        <v/>
      </c>
      <c r="U211" s="23">
        <f>IF(OR(O211="",O210=""),"",O211/O210-1)</f>
        <v/>
      </c>
      <c r="V211" s="23">
        <f>IF(OR(P211="",P210=""),"",P211/P210-1)</f>
        <v/>
      </c>
      <c r="W211" s="23">
        <f>IF(OR(Q211="",Q210=""),"",Q211/Q210-1)</f>
        <v/>
      </c>
      <c r="X211" s="23">
        <f>IF(Q211="","",O211/Q211)</f>
        <v/>
      </c>
      <c r="Y211" s="23">
        <f>IF(Q211="","",P211/Q211)</f>
        <v/>
      </c>
      <c r="Z211" s="24">
        <f>IF(SUMIFS('Monthly NSE Equity Options'!$L:$L,'Monthly NSE Equity Options'!$A:$A,$A211)=0,"",SUMIFS('Monthly NSE Equity Options'!$L:$L,'Monthly NSE Equity Options'!$A:$A,$A211))</f>
        <v/>
      </c>
      <c r="AA211" s="9">
        <f>IF(SUMIFS('Monthly BSE Equity Options'!$L:$L,'Monthly BSE Equity Options'!$A:$A,$A211)=0,"",SUMIFS('Monthly BSE Equity Options'!$L:$L,'Monthly BSE Equity Options'!$A:$A,$A211))</f>
        <v/>
      </c>
      <c r="AB211" s="9">
        <f>IF(OR(Z211="",AA211=""),"",Z211+AA211)</f>
        <v/>
      </c>
      <c r="AC211" s="26">
        <f>IF(OR(Z211="",Z199=""),"",Z211/Z199-1)</f>
        <v/>
      </c>
      <c r="AD211" s="26">
        <f>IF(OR(AA211="",AA199=""),"",AA211/AA199-1)</f>
        <v/>
      </c>
      <c r="AE211" s="26">
        <f>IF(OR(AB211="",AB199=""),"",AB211/AB199-1)</f>
        <v/>
      </c>
      <c r="AF211" s="26">
        <f>IF(OR(Z211="",Z210=""),"",Z211/Z210-1)</f>
        <v/>
      </c>
      <c r="AG211" s="26">
        <f>IF(OR(AA211="",AA210=""),"",AA211/AA210-1)</f>
        <v/>
      </c>
      <c r="AH211" s="26">
        <f>IF(OR(AB211="",AB210=""),"",AB211/AB210-1)</f>
        <v/>
      </c>
      <c r="AI211" s="26">
        <f>IF(AB211="","",Z211/AB211)</f>
        <v/>
      </c>
      <c r="AJ211" s="26">
        <f>IF(AB211="","",AA211/AB211)</f>
        <v/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18">
        <f>IF(SUMIFS('Monthly NSE Equity Options'!$J:$J,'Monthly NSE Equity Options'!$A:$A,$A212)=0,"",SUMIFS('Monthly NSE Equity Options'!$J:$J,'Monthly NSE Equity Options'!$A:$A,$A212))</f>
        <v/>
      </c>
      <c r="E212" s="7">
        <f>IF(SUMIFS('Monthly BSE Equity Options'!$J:$J,'Monthly BSE Equity Options'!$A:$A,$A212)=0,"",SUMIFS('Monthly BSE Equity Options'!$J:$J,'Monthly BSE Equity Options'!$A:$A,$A212))</f>
        <v/>
      </c>
      <c r="F212" s="7">
        <f>IF(OR(D212="",E212=""),"",D212+E212)</f>
        <v/>
      </c>
      <c r="G212" s="20">
        <f>IF(OR(D212="",D200=""),"",D212/D200-1)</f>
        <v/>
      </c>
      <c r="H212" s="20">
        <f>IF(OR(E212="",E200=""),"",E212/E200-1)</f>
        <v/>
      </c>
      <c r="I212" s="20">
        <f>IF(OR(F212="",F200=""),"",F212/F200-1)</f>
        <v/>
      </c>
      <c r="J212" s="20">
        <f>IF(OR(D212="",D211=""),"",D212/D211-1)</f>
        <v/>
      </c>
      <c r="K212" s="20">
        <f>IF(OR(E212="",E211=""),"",E212/E211-1)</f>
        <v/>
      </c>
      <c r="L212" s="20">
        <f>IF(OR(F212="",F211=""),"",F212/F211-1)</f>
        <v/>
      </c>
      <c r="M212" s="20">
        <f>IF(F212="","",D212/F212)</f>
        <v/>
      </c>
      <c r="N212" s="20">
        <f>IF(F212="","",E212/F212)</f>
        <v/>
      </c>
      <c r="O212" s="21">
        <f>IF(SUMIFS('Monthly NSE Equity Options'!$K:$K,'Monthly NSE Equity Options'!$A:$A,$A212)=0,"",SUMIFS('Monthly NSE Equity Options'!$K:$K,'Monthly NSE Equity Options'!$A:$A,$A212))</f>
        <v/>
      </c>
      <c r="P212" s="8">
        <f>IF(SUMIFS('Monthly BSE Equity Options'!$K:$K,'Monthly BSE Equity Options'!$A:$A,$A212)=0,"",SUMIFS('Monthly BSE Equity Options'!$K:$K,'Monthly BSE Equity Options'!$A:$A,$A212))</f>
        <v/>
      </c>
      <c r="Q212" s="8">
        <f>IF(OR(O212="",P212=""),"",O212+P212)</f>
        <v/>
      </c>
      <c r="R212" s="23">
        <f>IF(OR(O212="",O200=""),"",O212/O200-1)</f>
        <v/>
      </c>
      <c r="S212" s="23">
        <f>IF(OR(P212="",P200=""),"",P212/P200-1)</f>
        <v/>
      </c>
      <c r="T212" s="23">
        <f>IF(OR(Q212="",Q200=""),"",Q212/Q200-1)</f>
        <v/>
      </c>
      <c r="U212" s="23">
        <f>IF(OR(O212="",O211=""),"",O212/O211-1)</f>
        <v/>
      </c>
      <c r="V212" s="23">
        <f>IF(OR(P212="",P211=""),"",P212/P211-1)</f>
        <v/>
      </c>
      <c r="W212" s="23">
        <f>IF(OR(Q212="",Q211=""),"",Q212/Q211-1)</f>
        <v/>
      </c>
      <c r="X212" s="23">
        <f>IF(Q212="","",O212/Q212)</f>
        <v/>
      </c>
      <c r="Y212" s="23">
        <f>IF(Q212="","",P212/Q212)</f>
        <v/>
      </c>
      <c r="Z212" s="24">
        <f>IF(SUMIFS('Monthly NSE Equity Options'!$L:$L,'Monthly NSE Equity Options'!$A:$A,$A212)=0,"",SUMIFS('Monthly NSE Equity Options'!$L:$L,'Monthly NSE Equity Options'!$A:$A,$A212))</f>
        <v/>
      </c>
      <c r="AA212" s="9">
        <f>IF(SUMIFS('Monthly BSE Equity Options'!$L:$L,'Monthly BSE Equity Options'!$A:$A,$A212)=0,"",SUMIFS('Monthly BSE Equity Options'!$L:$L,'Monthly BSE Equity Options'!$A:$A,$A212))</f>
        <v/>
      </c>
      <c r="AB212" s="9">
        <f>IF(OR(Z212="",AA212=""),"",Z212+AA212)</f>
        <v/>
      </c>
      <c r="AC212" s="26">
        <f>IF(OR(Z212="",Z200=""),"",Z212/Z200-1)</f>
        <v/>
      </c>
      <c r="AD212" s="26">
        <f>IF(OR(AA212="",AA200=""),"",AA212/AA200-1)</f>
        <v/>
      </c>
      <c r="AE212" s="26">
        <f>IF(OR(AB212="",AB200=""),"",AB212/AB200-1)</f>
        <v/>
      </c>
      <c r="AF212" s="26">
        <f>IF(OR(Z212="",Z211=""),"",Z212/Z211-1)</f>
        <v/>
      </c>
      <c r="AG212" s="26">
        <f>IF(OR(AA212="",AA211=""),"",AA212/AA211-1)</f>
        <v/>
      </c>
      <c r="AH212" s="26">
        <f>IF(OR(AB212="",AB211=""),"",AB212/AB211-1)</f>
        <v/>
      </c>
      <c r="AI212" s="26">
        <f>IF(AB212="","",Z212/AB212)</f>
        <v/>
      </c>
      <c r="AJ212" s="26">
        <f>IF(AB212="","",AA212/AB212)</f>
        <v/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18">
        <f>IF(SUMIFS('Monthly NSE Equity Options'!$J:$J,'Monthly NSE Equity Options'!$A:$A,$A213)=0,"",SUMIFS('Monthly NSE Equity Options'!$J:$J,'Monthly NSE Equity Options'!$A:$A,$A213))</f>
        <v/>
      </c>
      <c r="E213" s="7">
        <f>IF(SUMIFS('Monthly BSE Equity Options'!$J:$J,'Monthly BSE Equity Options'!$A:$A,$A213)=0,"",SUMIFS('Monthly BSE Equity Options'!$J:$J,'Monthly BSE Equity Options'!$A:$A,$A213))</f>
        <v/>
      </c>
      <c r="F213" s="7">
        <f>IF(OR(D213="",E213=""),"",D213+E213)</f>
        <v/>
      </c>
      <c r="G213" s="20">
        <f>IF(OR(D213="",D201=""),"",D213/D201-1)</f>
        <v/>
      </c>
      <c r="H213" s="20">
        <f>IF(OR(E213="",E201=""),"",E213/E201-1)</f>
        <v/>
      </c>
      <c r="I213" s="20">
        <f>IF(OR(F213="",F201=""),"",F213/F201-1)</f>
        <v/>
      </c>
      <c r="J213" s="20">
        <f>IF(OR(D213="",D212=""),"",D213/D212-1)</f>
        <v/>
      </c>
      <c r="K213" s="20">
        <f>IF(OR(E213="",E212=""),"",E213/E212-1)</f>
        <v/>
      </c>
      <c r="L213" s="20">
        <f>IF(OR(F213="",F212=""),"",F213/F212-1)</f>
        <v/>
      </c>
      <c r="M213" s="20">
        <f>IF(F213="","",D213/F213)</f>
        <v/>
      </c>
      <c r="N213" s="20">
        <f>IF(F213="","",E213/F213)</f>
        <v/>
      </c>
      <c r="O213" s="21">
        <f>IF(SUMIFS('Monthly NSE Equity Options'!$K:$K,'Monthly NSE Equity Options'!$A:$A,$A213)=0,"",SUMIFS('Monthly NSE Equity Options'!$K:$K,'Monthly NSE Equity Options'!$A:$A,$A213))</f>
        <v/>
      </c>
      <c r="P213" s="8">
        <f>IF(SUMIFS('Monthly BSE Equity Options'!$K:$K,'Monthly BSE Equity Options'!$A:$A,$A213)=0,"",SUMIFS('Monthly BSE Equity Options'!$K:$K,'Monthly BSE Equity Options'!$A:$A,$A213))</f>
        <v/>
      </c>
      <c r="Q213" s="8">
        <f>IF(OR(O213="",P213=""),"",O213+P213)</f>
        <v/>
      </c>
      <c r="R213" s="23">
        <f>IF(OR(O213="",O201=""),"",O213/O201-1)</f>
        <v/>
      </c>
      <c r="S213" s="23">
        <f>IF(OR(P213="",P201=""),"",P213/P201-1)</f>
        <v/>
      </c>
      <c r="T213" s="23">
        <f>IF(OR(Q213="",Q201=""),"",Q213/Q201-1)</f>
        <v/>
      </c>
      <c r="U213" s="23">
        <f>IF(OR(O213="",O212=""),"",O213/O212-1)</f>
        <v/>
      </c>
      <c r="V213" s="23">
        <f>IF(OR(P213="",P212=""),"",P213/P212-1)</f>
        <v/>
      </c>
      <c r="W213" s="23">
        <f>IF(OR(Q213="",Q212=""),"",Q213/Q212-1)</f>
        <v/>
      </c>
      <c r="X213" s="23">
        <f>IF(Q213="","",O213/Q213)</f>
        <v/>
      </c>
      <c r="Y213" s="23">
        <f>IF(Q213="","",P213/Q213)</f>
        <v/>
      </c>
      <c r="Z213" s="24">
        <f>IF(SUMIFS('Monthly NSE Equity Options'!$L:$L,'Monthly NSE Equity Options'!$A:$A,$A213)=0,"",SUMIFS('Monthly NSE Equity Options'!$L:$L,'Monthly NSE Equity Options'!$A:$A,$A213))</f>
        <v/>
      </c>
      <c r="AA213" s="9">
        <f>IF(SUMIFS('Monthly BSE Equity Options'!$L:$L,'Monthly BSE Equity Options'!$A:$A,$A213)=0,"",SUMIFS('Monthly BSE Equity Options'!$L:$L,'Monthly BSE Equity Options'!$A:$A,$A213))</f>
        <v/>
      </c>
      <c r="AB213" s="9">
        <f>IF(OR(Z213="",AA213=""),"",Z213+AA213)</f>
        <v/>
      </c>
      <c r="AC213" s="26">
        <f>IF(OR(Z213="",Z201=""),"",Z213/Z201-1)</f>
        <v/>
      </c>
      <c r="AD213" s="26">
        <f>IF(OR(AA213="",AA201=""),"",AA213/AA201-1)</f>
        <v/>
      </c>
      <c r="AE213" s="26">
        <f>IF(OR(AB213="",AB201=""),"",AB213/AB201-1)</f>
        <v/>
      </c>
      <c r="AF213" s="26">
        <f>IF(OR(Z213="",Z212=""),"",Z213/Z212-1)</f>
        <v/>
      </c>
      <c r="AG213" s="26">
        <f>IF(OR(AA213="",AA212=""),"",AA213/AA212-1)</f>
        <v/>
      </c>
      <c r="AH213" s="26">
        <f>IF(OR(AB213="",AB212=""),"",AB213/AB212-1)</f>
        <v/>
      </c>
      <c r="AI213" s="26">
        <f>IF(AB213="","",Z213/AB213)</f>
        <v/>
      </c>
      <c r="AJ213" s="26">
        <f>IF(AB213="","",AA213/AB213)</f>
        <v/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18">
        <f>IF(SUMIFS('Monthly NSE Equity Options'!$J:$J,'Monthly NSE Equity Options'!$A:$A,$A214)=0,"",SUMIFS('Monthly NSE Equity Options'!$J:$J,'Monthly NSE Equity Options'!$A:$A,$A214))</f>
        <v/>
      </c>
      <c r="E214" s="7">
        <f>IF(SUMIFS('Monthly BSE Equity Options'!$J:$J,'Monthly BSE Equity Options'!$A:$A,$A214)=0,"",SUMIFS('Monthly BSE Equity Options'!$J:$J,'Monthly BSE Equity Options'!$A:$A,$A214))</f>
        <v/>
      </c>
      <c r="F214" s="7">
        <f>IF(OR(D214="",E214=""),"",D214+E214)</f>
        <v/>
      </c>
      <c r="G214" s="20">
        <f>IF(OR(D214="",D202=""),"",D214/D202-1)</f>
        <v/>
      </c>
      <c r="H214" s="20">
        <f>IF(OR(E214="",E202=""),"",E214/E202-1)</f>
        <v/>
      </c>
      <c r="I214" s="20">
        <f>IF(OR(F214="",F202=""),"",F214/F202-1)</f>
        <v/>
      </c>
      <c r="J214" s="20">
        <f>IF(OR(D214="",D213=""),"",D214/D213-1)</f>
        <v/>
      </c>
      <c r="K214" s="20">
        <f>IF(OR(E214="",E213=""),"",E214/E213-1)</f>
        <v/>
      </c>
      <c r="L214" s="20">
        <f>IF(OR(F214="",F213=""),"",F214/F213-1)</f>
        <v/>
      </c>
      <c r="M214" s="20">
        <f>IF(F214="","",D214/F214)</f>
        <v/>
      </c>
      <c r="N214" s="20">
        <f>IF(F214="","",E214/F214)</f>
        <v/>
      </c>
      <c r="O214" s="21">
        <f>IF(SUMIFS('Monthly NSE Equity Options'!$K:$K,'Monthly NSE Equity Options'!$A:$A,$A214)=0,"",SUMIFS('Monthly NSE Equity Options'!$K:$K,'Monthly NSE Equity Options'!$A:$A,$A214))</f>
        <v/>
      </c>
      <c r="P214" s="8">
        <f>IF(SUMIFS('Monthly BSE Equity Options'!$K:$K,'Monthly BSE Equity Options'!$A:$A,$A214)=0,"",SUMIFS('Monthly BSE Equity Options'!$K:$K,'Monthly BSE Equity Options'!$A:$A,$A214))</f>
        <v/>
      </c>
      <c r="Q214" s="8">
        <f>IF(OR(O214="",P214=""),"",O214+P214)</f>
        <v/>
      </c>
      <c r="R214" s="23">
        <f>IF(OR(O214="",O202=""),"",O214/O202-1)</f>
        <v/>
      </c>
      <c r="S214" s="23">
        <f>IF(OR(P214="",P202=""),"",P214/P202-1)</f>
        <v/>
      </c>
      <c r="T214" s="23">
        <f>IF(OR(Q214="",Q202=""),"",Q214/Q202-1)</f>
        <v/>
      </c>
      <c r="U214" s="23">
        <f>IF(OR(O214="",O213=""),"",O214/O213-1)</f>
        <v/>
      </c>
      <c r="V214" s="23">
        <f>IF(OR(P214="",P213=""),"",P214/P213-1)</f>
        <v/>
      </c>
      <c r="W214" s="23">
        <f>IF(OR(Q214="",Q213=""),"",Q214/Q213-1)</f>
        <v/>
      </c>
      <c r="X214" s="23">
        <f>IF(Q214="","",O214/Q214)</f>
        <v/>
      </c>
      <c r="Y214" s="23">
        <f>IF(Q214="","",P214/Q214)</f>
        <v/>
      </c>
      <c r="Z214" s="24">
        <f>IF(SUMIFS('Monthly NSE Equity Options'!$L:$L,'Monthly NSE Equity Options'!$A:$A,$A214)=0,"",SUMIFS('Monthly NSE Equity Options'!$L:$L,'Monthly NSE Equity Options'!$A:$A,$A214))</f>
        <v/>
      </c>
      <c r="AA214" s="9">
        <f>IF(SUMIFS('Monthly BSE Equity Options'!$L:$L,'Monthly BSE Equity Options'!$A:$A,$A214)=0,"",SUMIFS('Monthly BSE Equity Options'!$L:$L,'Monthly BSE Equity Options'!$A:$A,$A214))</f>
        <v/>
      </c>
      <c r="AB214" s="9">
        <f>IF(OR(Z214="",AA214=""),"",Z214+AA214)</f>
        <v/>
      </c>
      <c r="AC214" s="26">
        <f>IF(OR(Z214="",Z202=""),"",Z214/Z202-1)</f>
        <v/>
      </c>
      <c r="AD214" s="26">
        <f>IF(OR(AA214="",AA202=""),"",AA214/AA202-1)</f>
        <v/>
      </c>
      <c r="AE214" s="26">
        <f>IF(OR(AB214="",AB202=""),"",AB214/AB202-1)</f>
        <v/>
      </c>
      <c r="AF214" s="26">
        <f>IF(OR(Z214="",Z213=""),"",Z214/Z213-1)</f>
        <v/>
      </c>
      <c r="AG214" s="26">
        <f>IF(OR(AA214="",AA213=""),"",AA214/AA213-1)</f>
        <v/>
      </c>
      <c r="AH214" s="26">
        <f>IF(OR(AB214="",AB213=""),"",AB214/AB213-1)</f>
        <v/>
      </c>
      <c r="AI214" s="26">
        <f>IF(AB214="","",Z214/AB214)</f>
        <v/>
      </c>
      <c r="AJ214" s="26">
        <f>IF(AB214="","",AA214/AB214)</f>
        <v/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18">
        <f>IF(SUMIFS('Monthly NSE Equity Options'!$J:$J,'Monthly NSE Equity Options'!$A:$A,$A215)=0,"",SUMIFS('Monthly NSE Equity Options'!$J:$J,'Monthly NSE Equity Options'!$A:$A,$A215))</f>
        <v/>
      </c>
      <c r="E215" s="7">
        <f>IF(SUMIFS('Monthly BSE Equity Options'!$J:$J,'Monthly BSE Equity Options'!$A:$A,$A215)=0,"",SUMIFS('Monthly BSE Equity Options'!$J:$J,'Monthly BSE Equity Options'!$A:$A,$A215))</f>
        <v/>
      </c>
      <c r="F215" s="7">
        <f>IF(OR(D215="",E215=""),"",D215+E215)</f>
        <v/>
      </c>
      <c r="G215" s="20">
        <f>IF(OR(D215="",D203=""),"",D215/D203-1)</f>
        <v/>
      </c>
      <c r="H215" s="20">
        <f>IF(OR(E215="",E203=""),"",E215/E203-1)</f>
        <v/>
      </c>
      <c r="I215" s="20">
        <f>IF(OR(F215="",F203=""),"",F215/F203-1)</f>
        <v/>
      </c>
      <c r="J215" s="20">
        <f>IF(OR(D215="",D214=""),"",D215/D214-1)</f>
        <v/>
      </c>
      <c r="K215" s="20">
        <f>IF(OR(E215="",E214=""),"",E215/E214-1)</f>
        <v/>
      </c>
      <c r="L215" s="20">
        <f>IF(OR(F215="",F214=""),"",F215/F214-1)</f>
        <v/>
      </c>
      <c r="M215" s="20">
        <f>IF(F215="","",D215/F215)</f>
        <v/>
      </c>
      <c r="N215" s="20">
        <f>IF(F215="","",E215/F215)</f>
        <v/>
      </c>
      <c r="O215" s="21">
        <f>IF(SUMIFS('Monthly NSE Equity Options'!$K:$K,'Monthly NSE Equity Options'!$A:$A,$A215)=0,"",SUMIFS('Monthly NSE Equity Options'!$K:$K,'Monthly NSE Equity Options'!$A:$A,$A215))</f>
        <v/>
      </c>
      <c r="P215" s="8">
        <f>IF(SUMIFS('Monthly BSE Equity Options'!$K:$K,'Monthly BSE Equity Options'!$A:$A,$A215)=0,"",SUMIFS('Monthly BSE Equity Options'!$K:$K,'Monthly BSE Equity Options'!$A:$A,$A215))</f>
        <v/>
      </c>
      <c r="Q215" s="8">
        <f>IF(OR(O215="",P215=""),"",O215+P215)</f>
        <v/>
      </c>
      <c r="R215" s="23">
        <f>IF(OR(O215="",O203=""),"",O215/O203-1)</f>
        <v/>
      </c>
      <c r="S215" s="23">
        <f>IF(OR(P215="",P203=""),"",P215/P203-1)</f>
        <v/>
      </c>
      <c r="T215" s="23">
        <f>IF(OR(Q215="",Q203=""),"",Q215/Q203-1)</f>
        <v/>
      </c>
      <c r="U215" s="23">
        <f>IF(OR(O215="",O214=""),"",O215/O214-1)</f>
        <v/>
      </c>
      <c r="V215" s="23">
        <f>IF(OR(P215="",P214=""),"",P215/P214-1)</f>
        <v/>
      </c>
      <c r="W215" s="23">
        <f>IF(OR(Q215="",Q214=""),"",Q215/Q214-1)</f>
        <v/>
      </c>
      <c r="X215" s="23">
        <f>IF(Q215="","",O215/Q215)</f>
        <v/>
      </c>
      <c r="Y215" s="23">
        <f>IF(Q215="","",P215/Q215)</f>
        <v/>
      </c>
      <c r="Z215" s="24">
        <f>IF(SUMIFS('Monthly NSE Equity Options'!$L:$L,'Monthly NSE Equity Options'!$A:$A,$A215)=0,"",SUMIFS('Monthly NSE Equity Options'!$L:$L,'Monthly NSE Equity Options'!$A:$A,$A215))</f>
        <v/>
      </c>
      <c r="AA215" s="9">
        <f>IF(SUMIFS('Monthly BSE Equity Options'!$L:$L,'Monthly BSE Equity Options'!$A:$A,$A215)=0,"",SUMIFS('Monthly BSE Equity Options'!$L:$L,'Monthly BSE Equity Options'!$A:$A,$A215))</f>
        <v/>
      </c>
      <c r="AB215" s="9">
        <f>IF(OR(Z215="",AA215=""),"",Z215+AA215)</f>
        <v/>
      </c>
      <c r="AC215" s="26">
        <f>IF(OR(Z215="",Z203=""),"",Z215/Z203-1)</f>
        <v/>
      </c>
      <c r="AD215" s="26">
        <f>IF(OR(AA215="",AA203=""),"",AA215/AA203-1)</f>
        <v/>
      </c>
      <c r="AE215" s="26">
        <f>IF(OR(AB215="",AB203=""),"",AB215/AB203-1)</f>
        <v/>
      </c>
      <c r="AF215" s="26">
        <f>IF(OR(Z215="",Z214=""),"",Z215/Z214-1)</f>
        <v/>
      </c>
      <c r="AG215" s="26">
        <f>IF(OR(AA215="",AA214=""),"",AA215/AA214-1)</f>
        <v/>
      </c>
      <c r="AH215" s="26">
        <f>IF(OR(AB215="",AB214=""),"",AB215/AB214-1)</f>
        <v/>
      </c>
      <c r="AI215" s="26">
        <f>IF(AB215="","",Z215/AB215)</f>
        <v/>
      </c>
      <c r="AJ215" s="26">
        <f>IF(AB215="","",AA215/AB215)</f>
        <v/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18">
        <f>IF(SUMIFS('Monthly NSE Equity Options'!$J:$J,'Monthly NSE Equity Options'!$A:$A,$A216)=0,"",SUMIFS('Monthly NSE Equity Options'!$J:$J,'Monthly NSE Equity Options'!$A:$A,$A216))</f>
        <v/>
      </c>
      <c r="E216" s="7">
        <f>IF(SUMIFS('Monthly BSE Equity Options'!$J:$J,'Monthly BSE Equity Options'!$A:$A,$A216)=0,"",SUMIFS('Monthly BSE Equity Options'!$J:$J,'Monthly BSE Equity Options'!$A:$A,$A216))</f>
        <v/>
      </c>
      <c r="F216" s="7">
        <f>IF(OR(D216="",E216=""),"",D216+E216)</f>
        <v/>
      </c>
      <c r="G216" s="20">
        <f>IF(OR(D216="",D204=""),"",D216/D204-1)</f>
        <v/>
      </c>
      <c r="H216" s="20">
        <f>IF(OR(E216="",E204=""),"",E216/E204-1)</f>
        <v/>
      </c>
      <c r="I216" s="20">
        <f>IF(OR(F216="",F204=""),"",F216/F204-1)</f>
        <v/>
      </c>
      <c r="J216" s="20">
        <f>IF(OR(D216="",D215=""),"",D216/D215-1)</f>
        <v/>
      </c>
      <c r="K216" s="20">
        <f>IF(OR(E216="",E215=""),"",E216/E215-1)</f>
        <v/>
      </c>
      <c r="L216" s="20">
        <f>IF(OR(F216="",F215=""),"",F216/F215-1)</f>
        <v/>
      </c>
      <c r="M216" s="20">
        <f>IF(F216="","",D216/F216)</f>
        <v/>
      </c>
      <c r="N216" s="20">
        <f>IF(F216="","",E216/F216)</f>
        <v/>
      </c>
      <c r="O216" s="21">
        <f>IF(SUMIFS('Monthly NSE Equity Options'!$K:$K,'Monthly NSE Equity Options'!$A:$A,$A216)=0,"",SUMIFS('Monthly NSE Equity Options'!$K:$K,'Monthly NSE Equity Options'!$A:$A,$A216))</f>
        <v/>
      </c>
      <c r="P216" s="8">
        <f>IF(SUMIFS('Monthly BSE Equity Options'!$K:$K,'Monthly BSE Equity Options'!$A:$A,$A216)=0,"",SUMIFS('Monthly BSE Equity Options'!$K:$K,'Monthly BSE Equity Options'!$A:$A,$A216))</f>
        <v/>
      </c>
      <c r="Q216" s="8">
        <f>IF(OR(O216="",P216=""),"",O216+P216)</f>
        <v/>
      </c>
      <c r="R216" s="23">
        <f>IF(OR(O216="",O204=""),"",O216/O204-1)</f>
        <v/>
      </c>
      <c r="S216" s="23">
        <f>IF(OR(P216="",P204=""),"",P216/P204-1)</f>
        <v/>
      </c>
      <c r="T216" s="23">
        <f>IF(OR(Q216="",Q204=""),"",Q216/Q204-1)</f>
        <v/>
      </c>
      <c r="U216" s="23">
        <f>IF(OR(O216="",O215=""),"",O216/O215-1)</f>
        <v/>
      </c>
      <c r="V216" s="23">
        <f>IF(OR(P216="",P215=""),"",P216/P215-1)</f>
        <v/>
      </c>
      <c r="W216" s="23">
        <f>IF(OR(Q216="",Q215=""),"",Q216/Q215-1)</f>
        <v/>
      </c>
      <c r="X216" s="23">
        <f>IF(Q216="","",O216/Q216)</f>
        <v/>
      </c>
      <c r="Y216" s="23">
        <f>IF(Q216="","",P216/Q216)</f>
        <v/>
      </c>
      <c r="Z216" s="24">
        <f>IF(SUMIFS('Monthly NSE Equity Options'!$L:$L,'Monthly NSE Equity Options'!$A:$A,$A216)=0,"",SUMIFS('Monthly NSE Equity Options'!$L:$L,'Monthly NSE Equity Options'!$A:$A,$A216))</f>
        <v/>
      </c>
      <c r="AA216" s="9">
        <f>IF(SUMIFS('Monthly BSE Equity Options'!$L:$L,'Monthly BSE Equity Options'!$A:$A,$A216)=0,"",SUMIFS('Monthly BSE Equity Options'!$L:$L,'Monthly BSE Equity Options'!$A:$A,$A216))</f>
        <v/>
      </c>
      <c r="AB216" s="9">
        <f>IF(OR(Z216="",AA216=""),"",Z216+AA216)</f>
        <v/>
      </c>
      <c r="AC216" s="26">
        <f>IF(OR(Z216="",Z204=""),"",Z216/Z204-1)</f>
        <v/>
      </c>
      <c r="AD216" s="26">
        <f>IF(OR(AA216="",AA204=""),"",AA216/AA204-1)</f>
        <v/>
      </c>
      <c r="AE216" s="26">
        <f>IF(OR(AB216="",AB204=""),"",AB216/AB204-1)</f>
        <v/>
      </c>
      <c r="AF216" s="26">
        <f>IF(OR(Z216="",Z215=""),"",Z216/Z215-1)</f>
        <v/>
      </c>
      <c r="AG216" s="26">
        <f>IF(OR(AA216="",AA215=""),"",AA216/AA215-1)</f>
        <v/>
      </c>
      <c r="AH216" s="26">
        <f>IF(OR(AB216="",AB215=""),"",AB216/AB215-1)</f>
        <v/>
      </c>
      <c r="AI216" s="26">
        <f>IF(AB216="","",Z216/AB216)</f>
        <v/>
      </c>
      <c r="AJ216" s="26">
        <f>IF(AB216="","",AA216/AB216)</f>
        <v/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18">
        <f>IF(SUMIFS('Monthly NSE Equity Options'!$J:$J,'Monthly NSE Equity Options'!$A:$A,$A217)=0,"",SUMIFS('Monthly NSE Equity Options'!$J:$J,'Monthly NSE Equity Options'!$A:$A,$A217))</f>
        <v/>
      </c>
      <c r="E217" s="7">
        <f>IF(SUMIFS('Monthly BSE Equity Options'!$J:$J,'Monthly BSE Equity Options'!$A:$A,$A217)=0,"",SUMIFS('Monthly BSE Equity Options'!$J:$J,'Monthly BSE Equity Options'!$A:$A,$A217))</f>
        <v/>
      </c>
      <c r="F217" s="7">
        <f>IF(OR(D217="",E217=""),"",D217+E217)</f>
        <v/>
      </c>
      <c r="G217" s="20">
        <f>IF(OR(D217="",D205=""),"",D217/D205-1)</f>
        <v/>
      </c>
      <c r="H217" s="20">
        <f>IF(OR(E217="",E205=""),"",E217/E205-1)</f>
        <v/>
      </c>
      <c r="I217" s="20">
        <f>IF(OR(F217="",F205=""),"",F217/F205-1)</f>
        <v/>
      </c>
      <c r="J217" s="20">
        <f>IF(OR(D217="",D216=""),"",D217/D216-1)</f>
        <v/>
      </c>
      <c r="K217" s="20">
        <f>IF(OR(E217="",E216=""),"",E217/E216-1)</f>
        <v/>
      </c>
      <c r="L217" s="20">
        <f>IF(OR(F217="",F216=""),"",F217/F216-1)</f>
        <v/>
      </c>
      <c r="M217" s="20">
        <f>IF(F217="","",D217/F217)</f>
        <v/>
      </c>
      <c r="N217" s="20">
        <f>IF(F217="","",E217/F217)</f>
        <v/>
      </c>
      <c r="O217" s="21">
        <f>IF(SUMIFS('Monthly NSE Equity Options'!$K:$K,'Monthly NSE Equity Options'!$A:$A,$A217)=0,"",SUMIFS('Monthly NSE Equity Options'!$K:$K,'Monthly NSE Equity Options'!$A:$A,$A217))</f>
        <v/>
      </c>
      <c r="P217" s="8">
        <f>IF(SUMIFS('Monthly BSE Equity Options'!$K:$K,'Monthly BSE Equity Options'!$A:$A,$A217)=0,"",SUMIFS('Monthly BSE Equity Options'!$K:$K,'Monthly BSE Equity Options'!$A:$A,$A217))</f>
        <v/>
      </c>
      <c r="Q217" s="8">
        <f>IF(OR(O217="",P217=""),"",O217+P217)</f>
        <v/>
      </c>
      <c r="R217" s="23">
        <f>IF(OR(O217="",O205=""),"",O217/O205-1)</f>
        <v/>
      </c>
      <c r="S217" s="23">
        <f>IF(OR(P217="",P205=""),"",P217/P205-1)</f>
        <v/>
      </c>
      <c r="T217" s="23">
        <f>IF(OR(Q217="",Q205=""),"",Q217/Q205-1)</f>
        <v/>
      </c>
      <c r="U217" s="23">
        <f>IF(OR(O217="",O216=""),"",O217/O216-1)</f>
        <v/>
      </c>
      <c r="V217" s="23">
        <f>IF(OR(P217="",P216=""),"",P217/P216-1)</f>
        <v/>
      </c>
      <c r="W217" s="23">
        <f>IF(OR(Q217="",Q216=""),"",Q217/Q216-1)</f>
        <v/>
      </c>
      <c r="X217" s="23">
        <f>IF(Q217="","",O217/Q217)</f>
        <v/>
      </c>
      <c r="Y217" s="23">
        <f>IF(Q217="","",P217/Q217)</f>
        <v/>
      </c>
      <c r="Z217" s="24">
        <f>IF(SUMIFS('Monthly NSE Equity Options'!$L:$L,'Monthly NSE Equity Options'!$A:$A,$A217)=0,"",SUMIFS('Monthly NSE Equity Options'!$L:$L,'Monthly NSE Equity Options'!$A:$A,$A217))</f>
        <v/>
      </c>
      <c r="AA217" s="9">
        <f>IF(SUMIFS('Monthly BSE Equity Options'!$L:$L,'Monthly BSE Equity Options'!$A:$A,$A217)=0,"",SUMIFS('Monthly BSE Equity Options'!$L:$L,'Monthly BSE Equity Options'!$A:$A,$A217))</f>
        <v/>
      </c>
      <c r="AB217" s="9">
        <f>IF(OR(Z217="",AA217=""),"",Z217+AA217)</f>
        <v/>
      </c>
      <c r="AC217" s="26">
        <f>IF(OR(Z217="",Z205=""),"",Z217/Z205-1)</f>
        <v/>
      </c>
      <c r="AD217" s="26">
        <f>IF(OR(AA217="",AA205=""),"",AA217/AA205-1)</f>
        <v/>
      </c>
      <c r="AE217" s="26">
        <f>IF(OR(AB217="",AB205=""),"",AB217/AB205-1)</f>
        <v/>
      </c>
      <c r="AF217" s="26">
        <f>IF(OR(Z217="",Z216=""),"",Z217/Z216-1)</f>
        <v/>
      </c>
      <c r="AG217" s="26">
        <f>IF(OR(AA217="",AA216=""),"",AA217/AA216-1)</f>
        <v/>
      </c>
      <c r="AH217" s="26">
        <f>IF(OR(AB217="",AB216=""),"",AB217/AB216-1)</f>
        <v/>
      </c>
      <c r="AI217" s="26">
        <f>IF(AB217="","",Z217/AB217)</f>
        <v/>
      </c>
      <c r="AJ217" s="26">
        <f>IF(AB217="","",AA217/AB217)</f>
        <v/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18">
        <f>IF(SUMIFS('Monthly NSE Equity Options'!$J:$J,'Monthly NSE Equity Options'!$A:$A,$A218)=0,"",SUMIFS('Monthly NSE Equity Options'!$J:$J,'Monthly NSE Equity Options'!$A:$A,$A218))</f>
        <v/>
      </c>
      <c r="E218" s="7">
        <f>IF(SUMIFS('Monthly BSE Equity Options'!$J:$J,'Monthly BSE Equity Options'!$A:$A,$A218)=0,"",SUMIFS('Monthly BSE Equity Options'!$J:$J,'Monthly BSE Equity Options'!$A:$A,$A218))</f>
        <v/>
      </c>
      <c r="F218" s="7">
        <f>IF(OR(D218="",E218=""),"",D218+E218)</f>
        <v/>
      </c>
      <c r="G218" s="20">
        <f>IF(OR(D218="",D206=""),"",D218/D206-1)</f>
        <v/>
      </c>
      <c r="H218" s="20">
        <f>IF(OR(E218="",E206=""),"",E218/E206-1)</f>
        <v/>
      </c>
      <c r="I218" s="20">
        <f>IF(OR(F218="",F206=""),"",F218/F206-1)</f>
        <v/>
      </c>
      <c r="J218" s="20">
        <f>IF(OR(D218="",D217=""),"",D218/D217-1)</f>
        <v/>
      </c>
      <c r="K218" s="20">
        <f>IF(OR(E218="",E217=""),"",E218/E217-1)</f>
        <v/>
      </c>
      <c r="L218" s="20">
        <f>IF(OR(F218="",F217=""),"",F218/F217-1)</f>
        <v/>
      </c>
      <c r="M218" s="20">
        <f>IF(F218="","",D218/F218)</f>
        <v/>
      </c>
      <c r="N218" s="20">
        <f>IF(F218="","",E218/F218)</f>
        <v/>
      </c>
      <c r="O218" s="21">
        <f>IF(SUMIFS('Monthly NSE Equity Options'!$K:$K,'Monthly NSE Equity Options'!$A:$A,$A218)=0,"",SUMIFS('Monthly NSE Equity Options'!$K:$K,'Monthly NSE Equity Options'!$A:$A,$A218))</f>
        <v/>
      </c>
      <c r="P218" s="8">
        <f>IF(SUMIFS('Monthly BSE Equity Options'!$K:$K,'Monthly BSE Equity Options'!$A:$A,$A218)=0,"",SUMIFS('Monthly BSE Equity Options'!$K:$K,'Monthly BSE Equity Options'!$A:$A,$A218))</f>
        <v/>
      </c>
      <c r="Q218" s="8">
        <f>IF(OR(O218="",P218=""),"",O218+P218)</f>
        <v/>
      </c>
      <c r="R218" s="23">
        <f>IF(OR(O218="",O206=""),"",O218/O206-1)</f>
        <v/>
      </c>
      <c r="S218" s="23">
        <f>IF(OR(P218="",P206=""),"",P218/P206-1)</f>
        <v/>
      </c>
      <c r="T218" s="23">
        <f>IF(OR(Q218="",Q206=""),"",Q218/Q206-1)</f>
        <v/>
      </c>
      <c r="U218" s="23">
        <f>IF(OR(O218="",O217=""),"",O218/O217-1)</f>
        <v/>
      </c>
      <c r="V218" s="23">
        <f>IF(OR(P218="",P217=""),"",P218/P217-1)</f>
        <v/>
      </c>
      <c r="W218" s="23">
        <f>IF(OR(Q218="",Q217=""),"",Q218/Q217-1)</f>
        <v/>
      </c>
      <c r="X218" s="23">
        <f>IF(Q218="","",O218/Q218)</f>
        <v/>
      </c>
      <c r="Y218" s="23">
        <f>IF(Q218="","",P218/Q218)</f>
        <v/>
      </c>
      <c r="Z218" s="24">
        <f>IF(SUMIFS('Monthly NSE Equity Options'!$L:$L,'Monthly NSE Equity Options'!$A:$A,$A218)=0,"",SUMIFS('Monthly NSE Equity Options'!$L:$L,'Monthly NSE Equity Options'!$A:$A,$A218))</f>
        <v/>
      </c>
      <c r="AA218" s="9">
        <f>IF(SUMIFS('Monthly BSE Equity Options'!$L:$L,'Monthly BSE Equity Options'!$A:$A,$A218)=0,"",SUMIFS('Monthly BSE Equity Options'!$L:$L,'Monthly BSE Equity Options'!$A:$A,$A218))</f>
        <v/>
      </c>
      <c r="AB218" s="9">
        <f>IF(OR(Z218="",AA218=""),"",Z218+AA218)</f>
        <v/>
      </c>
      <c r="AC218" s="26">
        <f>IF(OR(Z218="",Z206=""),"",Z218/Z206-1)</f>
        <v/>
      </c>
      <c r="AD218" s="26">
        <f>IF(OR(AA218="",AA206=""),"",AA218/AA206-1)</f>
        <v/>
      </c>
      <c r="AE218" s="26">
        <f>IF(OR(AB218="",AB206=""),"",AB218/AB206-1)</f>
        <v/>
      </c>
      <c r="AF218" s="26">
        <f>IF(OR(Z218="",Z217=""),"",Z218/Z217-1)</f>
        <v/>
      </c>
      <c r="AG218" s="26">
        <f>IF(OR(AA218="",AA217=""),"",AA218/AA217-1)</f>
        <v/>
      </c>
      <c r="AH218" s="26">
        <f>IF(OR(AB218="",AB217=""),"",AB218/AB217-1)</f>
        <v/>
      </c>
      <c r="AI218" s="26">
        <f>IF(AB218="","",Z218/AB218)</f>
        <v/>
      </c>
      <c r="AJ218" s="26">
        <f>IF(AB218="","",AA218/AB218)</f>
        <v/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18">
        <f>IF(SUMIFS('Monthly NSE Equity Options'!$J:$J,'Monthly NSE Equity Options'!$A:$A,$A219)=0,"",SUMIFS('Monthly NSE Equity Options'!$J:$J,'Monthly NSE Equity Options'!$A:$A,$A219))</f>
        <v/>
      </c>
      <c r="E219" s="7">
        <f>IF(SUMIFS('Monthly BSE Equity Options'!$J:$J,'Monthly BSE Equity Options'!$A:$A,$A219)=0,"",SUMIFS('Monthly BSE Equity Options'!$J:$J,'Monthly BSE Equity Options'!$A:$A,$A219))</f>
        <v/>
      </c>
      <c r="F219" s="7">
        <f>IF(OR(D219="",E219=""),"",D219+E219)</f>
        <v/>
      </c>
      <c r="G219" s="20">
        <f>IF(OR(D219="",D207=""),"",D219/D207-1)</f>
        <v/>
      </c>
      <c r="H219" s="20">
        <f>IF(OR(E219="",E207=""),"",E219/E207-1)</f>
        <v/>
      </c>
      <c r="I219" s="20">
        <f>IF(OR(F219="",F207=""),"",F219/F207-1)</f>
        <v/>
      </c>
      <c r="J219" s="20">
        <f>IF(OR(D219="",D218=""),"",D219/D218-1)</f>
        <v/>
      </c>
      <c r="K219" s="20">
        <f>IF(OR(E219="",E218=""),"",E219/E218-1)</f>
        <v/>
      </c>
      <c r="L219" s="20">
        <f>IF(OR(F219="",F218=""),"",F219/F218-1)</f>
        <v/>
      </c>
      <c r="M219" s="20">
        <f>IF(F219="","",D219/F219)</f>
        <v/>
      </c>
      <c r="N219" s="20">
        <f>IF(F219="","",E219/F219)</f>
        <v/>
      </c>
      <c r="O219" s="21">
        <f>IF(SUMIFS('Monthly NSE Equity Options'!$K:$K,'Monthly NSE Equity Options'!$A:$A,$A219)=0,"",SUMIFS('Monthly NSE Equity Options'!$K:$K,'Monthly NSE Equity Options'!$A:$A,$A219))</f>
        <v/>
      </c>
      <c r="P219" s="8">
        <f>IF(SUMIFS('Monthly BSE Equity Options'!$K:$K,'Monthly BSE Equity Options'!$A:$A,$A219)=0,"",SUMIFS('Monthly BSE Equity Options'!$K:$K,'Monthly BSE Equity Options'!$A:$A,$A219))</f>
        <v/>
      </c>
      <c r="Q219" s="8">
        <f>IF(OR(O219="",P219=""),"",O219+P219)</f>
        <v/>
      </c>
      <c r="R219" s="23">
        <f>IF(OR(O219="",O207=""),"",O219/O207-1)</f>
        <v/>
      </c>
      <c r="S219" s="23">
        <f>IF(OR(P219="",P207=""),"",P219/P207-1)</f>
        <v/>
      </c>
      <c r="T219" s="23">
        <f>IF(OR(Q219="",Q207=""),"",Q219/Q207-1)</f>
        <v/>
      </c>
      <c r="U219" s="23">
        <f>IF(OR(O219="",O218=""),"",O219/O218-1)</f>
        <v/>
      </c>
      <c r="V219" s="23">
        <f>IF(OR(P219="",P218=""),"",P219/P218-1)</f>
        <v/>
      </c>
      <c r="W219" s="23">
        <f>IF(OR(Q219="",Q218=""),"",Q219/Q218-1)</f>
        <v/>
      </c>
      <c r="X219" s="23">
        <f>IF(Q219="","",O219/Q219)</f>
        <v/>
      </c>
      <c r="Y219" s="23">
        <f>IF(Q219="","",P219/Q219)</f>
        <v/>
      </c>
      <c r="Z219" s="24">
        <f>IF(SUMIFS('Monthly NSE Equity Options'!$L:$L,'Monthly NSE Equity Options'!$A:$A,$A219)=0,"",SUMIFS('Monthly NSE Equity Options'!$L:$L,'Monthly NSE Equity Options'!$A:$A,$A219))</f>
        <v/>
      </c>
      <c r="AA219" s="9">
        <f>IF(SUMIFS('Monthly BSE Equity Options'!$L:$L,'Monthly BSE Equity Options'!$A:$A,$A219)=0,"",SUMIFS('Monthly BSE Equity Options'!$L:$L,'Monthly BSE Equity Options'!$A:$A,$A219))</f>
        <v/>
      </c>
      <c r="AB219" s="9">
        <f>IF(OR(Z219="",AA219=""),"",Z219+AA219)</f>
        <v/>
      </c>
      <c r="AC219" s="26">
        <f>IF(OR(Z219="",Z207=""),"",Z219/Z207-1)</f>
        <v/>
      </c>
      <c r="AD219" s="26">
        <f>IF(OR(AA219="",AA207=""),"",AA219/AA207-1)</f>
        <v/>
      </c>
      <c r="AE219" s="26">
        <f>IF(OR(AB219="",AB207=""),"",AB219/AB207-1)</f>
        <v/>
      </c>
      <c r="AF219" s="26">
        <f>IF(OR(Z219="",Z218=""),"",Z219/Z218-1)</f>
        <v/>
      </c>
      <c r="AG219" s="26">
        <f>IF(OR(AA219="",AA218=""),"",AA219/AA218-1)</f>
        <v/>
      </c>
      <c r="AH219" s="26">
        <f>IF(OR(AB219="",AB218=""),"",AB219/AB218-1)</f>
        <v/>
      </c>
      <c r="AI219" s="26">
        <f>IF(AB219="","",Z219/AB219)</f>
        <v/>
      </c>
      <c r="AJ219" s="26">
        <f>IF(AB219="","",AA219/AB219)</f>
        <v/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18">
        <f>IF(SUMIFS('Monthly NSE Equity Options'!$J:$J,'Monthly NSE Equity Options'!$A:$A,$A220)=0,"",SUMIFS('Monthly NSE Equity Options'!$J:$J,'Monthly NSE Equity Options'!$A:$A,$A220))</f>
        <v/>
      </c>
      <c r="E220" s="7">
        <f>IF(SUMIFS('Monthly BSE Equity Options'!$J:$J,'Monthly BSE Equity Options'!$A:$A,$A220)=0,"",SUMIFS('Monthly BSE Equity Options'!$J:$J,'Monthly BSE Equity Options'!$A:$A,$A220))</f>
        <v/>
      </c>
      <c r="F220" s="7">
        <f>IF(OR(D220="",E220=""),"",D220+E220)</f>
        <v/>
      </c>
      <c r="G220" s="20">
        <f>IF(OR(D220="",D208=""),"",D220/D208-1)</f>
        <v/>
      </c>
      <c r="H220" s="20">
        <f>IF(OR(E220="",E208=""),"",E220/E208-1)</f>
        <v/>
      </c>
      <c r="I220" s="20">
        <f>IF(OR(F220="",F208=""),"",F220/F208-1)</f>
        <v/>
      </c>
      <c r="J220" s="20">
        <f>IF(OR(D220="",D219=""),"",D220/D219-1)</f>
        <v/>
      </c>
      <c r="K220" s="20">
        <f>IF(OR(E220="",E219=""),"",E220/E219-1)</f>
        <v/>
      </c>
      <c r="L220" s="20">
        <f>IF(OR(F220="",F219=""),"",F220/F219-1)</f>
        <v/>
      </c>
      <c r="M220" s="20">
        <f>IF(F220="","",D220/F220)</f>
        <v/>
      </c>
      <c r="N220" s="20">
        <f>IF(F220="","",E220/F220)</f>
        <v/>
      </c>
      <c r="O220" s="21">
        <f>IF(SUMIFS('Monthly NSE Equity Options'!$K:$K,'Monthly NSE Equity Options'!$A:$A,$A220)=0,"",SUMIFS('Monthly NSE Equity Options'!$K:$K,'Monthly NSE Equity Options'!$A:$A,$A220))</f>
        <v/>
      </c>
      <c r="P220" s="8">
        <f>IF(SUMIFS('Monthly BSE Equity Options'!$K:$K,'Monthly BSE Equity Options'!$A:$A,$A220)=0,"",SUMIFS('Monthly BSE Equity Options'!$K:$K,'Monthly BSE Equity Options'!$A:$A,$A220))</f>
        <v/>
      </c>
      <c r="Q220" s="8">
        <f>IF(OR(O220="",P220=""),"",O220+P220)</f>
        <v/>
      </c>
      <c r="R220" s="23">
        <f>IF(OR(O220="",O208=""),"",O220/O208-1)</f>
        <v/>
      </c>
      <c r="S220" s="23">
        <f>IF(OR(P220="",P208=""),"",P220/P208-1)</f>
        <v/>
      </c>
      <c r="T220" s="23">
        <f>IF(OR(Q220="",Q208=""),"",Q220/Q208-1)</f>
        <v/>
      </c>
      <c r="U220" s="23">
        <f>IF(OR(O220="",O219=""),"",O220/O219-1)</f>
        <v/>
      </c>
      <c r="V220" s="23">
        <f>IF(OR(P220="",P219=""),"",P220/P219-1)</f>
        <v/>
      </c>
      <c r="W220" s="23">
        <f>IF(OR(Q220="",Q219=""),"",Q220/Q219-1)</f>
        <v/>
      </c>
      <c r="X220" s="23">
        <f>IF(Q220="","",O220/Q220)</f>
        <v/>
      </c>
      <c r="Y220" s="23">
        <f>IF(Q220="","",P220/Q220)</f>
        <v/>
      </c>
      <c r="Z220" s="24">
        <f>IF(SUMIFS('Monthly NSE Equity Options'!$L:$L,'Monthly NSE Equity Options'!$A:$A,$A220)=0,"",SUMIFS('Monthly NSE Equity Options'!$L:$L,'Monthly NSE Equity Options'!$A:$A,$A220))</f>
        <v/>
      </c>
      <c r="AA220" s="9">
        <f>IF(SUMIFS('Monthly BSE Equity Options'!$L:$L,'Monthly BSE Equity Options'!$A:$A,$A220)=0,"",SUMIFS('Monthly BSE Equity Options'!$L:$L,'Monthly BSE Equity Options'!$A:$A,$A220))</f>
        <v/>
      </c>
      <c r="AB220" s="9">
        <f>IF(OR(Z220="",AA220=""),"",Z220+AA220)</f>
        <v/>
      </c>
      <c r="AC220" s="26">
        <f>IF(OR(Z220="",Z208=""),"",Z220/Z208-1)</f>
        <v/>
      </c>
      <c r="AD220" s="26">
        <f>IF(OR(AA220="",AA208=""),"",AA220/AA208-1)</f>
        <v/>
      </c>
      <c r="AE220" s="26">
        <f>IF(OR(AB220="",AB208=""),"",AB220/AB208-1)</f>
        <v/>
      </c>
      <c r="AF220" s="26">
        <f>IF(OR(Z220="",Z219=""),"",Z220/Z219-1)</f>
        <v/>
      </c>
      <c r="AG220" s="26">
        <f>IF(OR(AA220="",AA219=""),"",AA220/AA219-1)</f>
        <v/>
      </c>
      <c r="AH220" s="26">
        <f>IF(OR(AB220="",AB219=""),"",AB220/AB219-1)</f>
        <v/>
      </c>
      <c r="AI220" s="26">
        <f>IF(AB220="","",Z220/AB220)</f>
        <v/>
      </c>
      <c r="AJ220" s="26">
        <f>IF(AB220="","",AA220/AB220)</f>
        <v/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18">
        <f>IF(SUMIFS('Monthly NSE Equity Options'!$J:$J,'Monthly NSE Equity Options'!$A:$A,$A221)=0,"",SUMIFS('Monthly NSE Equity Options'!$J:$J,'Monthly NSE Equity Options'!$A:$A,$A221))</f>
        <v/>
      </c>
      <c r="E221" s="7">
        <f>IF(SUMIFS('Monthly BSE Equity Options'!$J:$J,'Monthly BSE Equity Options'!$A:$A,$A221)=0,"",SUMIFS('Monthly BSE Equity Options'!$J:$J,'Monthly BSE Equity Options'!$A:$A,$A221))</f>
        <v/>
      </c>
      <c r="F221" s="7">
        <f>IF(OR(D221="",E221=""),"",D221+E221)</f>
        <v/>
      </c>
      <c r="G221" s="20">
        <f>IF(OR(D221="",D209=""),"",D221/D209-1)</f>
        <v/>
      </c>
      <c r="H221" s="20">
        <f>IF(OR(E221="",E209=""),"",E221/E209-1)</f>
        <v/>
      </c>
      <c r="I221" s="20">
        <f>IF(OR(F221="",F209=""),"",F221/F209-1)</f>
        <v/>
      </c>
      <c r="J221" s="20">
        <f>IF(OR(D221="",D220=""),"",D221/D220-1)</f>
        <v/>
      </c>
      <c r="K221" s="20">
        <f>IF(OR(E221="",E220=""),"",E221/E220-1)</f>
        <v/>
      </c>
      <c r="L221" s="20">
        <f>IF(OR(F221="",F220=""),"",F221/F220-1)</f>
        <v/>
      </c>
      <c r="M221" s="20">
        <f>IF(F221="","",D221/F221)</f>
        <v/>
      </c>
      <c r="N221" s="20">
        <f>IF(F221="","",E221/F221)</f>
        <v/>
      </c>
      <c r="O221" s="21">
        <f>IF(SUMIFS('Monthly NSE Equity Options'!$K:$K,'Monthly NSE Equity Options'!$A:$A,$A221)=0,"",SUMIFS('Monthly NSE Equity Options'!$K:$K,'Monthly NSE Equity Options'!$A:$A,$A221))</f>
        <v/>
      </c>
      <c r="P221" s="8">
        <f>IF(SUMIFS('Monthly BSE Equity Options'!$K:$K,'Monthly BSE Equity Options'!$A:$A,$A221)=0,"",SUMIFS('Monthly BSE Equity Options'!$K:$K,'Monthly BSE Equity Options'!$A:$A,$A221))</f>
        <v/>
      </c>
      <c r="Q221" s="8">
        <f>IF(OR(O221="",P221=""),"",O221+P221)</f>
        <v/>
      </c>
      <c r="R221" s="23">
        <f>IF(OR(O221="",O209=""),"",O221/O209-1)</f>
        <v/>
      </c>
      <c r="S221" s="23">
        <f>IF(OR(P221="",P209=""),"",P221/P209-1)</f>
        <v/>
      </c>
      <c r="T221" s="23">
        <f>IF(OR(Q221="",Q209=""),"",Q221/Q209-1)</f>
        <v/>
      </c>
      <c r="U221" s="23">
        <f>IF(OR(O221="",O220=""),"",O221/O220-1)</f>
        <v/>
      </c>
      <c r="V221" s="23">
        <f>IF(OR(P221="",P220=""),"",P221/P220-1)</f>
        <v/>
      </c>
      <c r="W221" s="23">
        <f>IF(OR(Q221="",Q220=""),"",Q221/Q220-1)</f>
        <v/>
      </c>
      <c r="X221" s="23">
        <f>IF(Q221="","",O221/Q221)</f>
        <v/>
      </c>
      <c r="Y221" s="23">
        <f>IF(Q221="","",P221/Q221)</f>
        <v/>
      </c>
      <c r="Z221" s="24">
        <f>IF(SUMIFS('Monthly NSE Equity Options'!$L:$L,'Monthly NSE Equity Options'!$A:$A,$A221)=0,"",SUMIFS('Monthly NSE Equity Options'!$L:$L,'Monthly NSE Equity Options'!$A:$A,$A221))</f>
        <v/>
      </c>
      <c r="AA221" s="9">
        <f>IF(SUMIFS('Monthly BSE Equity Options'!$L:$L,'Monthly BSE Equity Options'!$A:$A,$A221)=0,"",SUMIFS('Monthly BSE Equity Options'!$L:$L,'Monthly BSE Equity Options'!$A:$A,$A221))</f>
        <v/>
      </c>
      <c r="AB221" s="9">
        <f>IF(OR(Z221="",AA221=""),"",Z221+AA221)</f>
        <v/>
      </c>
      <c r="AC221" s="26">
        <f>IF(OR(Z221="",Z209=""),"",Z221/Z209-1)</f>
        <v/>
      </c>
      <c r="AD221" s="26">
        <f>IF(OR(AA221="",AA209=""),"",AA221/AA209-1)</f>
        <v/>
      </c>
      <c r="AE221" s="26">
        <f>IF(OR(AB221="",AB209=""),"",AB221/AB209-1)</f>
        <v/>
      </c>
      <c r="AF221" s="26">
        <f>IF(OR(Z221="",Z220=""),"",Z221/Z220-1)</f>
        <v/>
      </c>
      <c r="AG221" s="26">
        <f>IF(OR(AA221="",AA220=""),"",AA221/AA220-1)</f>
        <v/>
      </c>
      <c r="AH221" s="26">
        <f>IF(OR(AB221="",AB220=""),"",AB221/AB220-1)</f>
        <v/>
      </c>
      <c r="AI221" s="26">
        <f>IF(AB221="","",Z221/AB221)</f>
        <v/>
      </c>
      <c r="AJ221" s="26">
        <f>IF(AB221="","",AA221/AB221)</f>
        <v/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18">
        <f>IF(SUMIFS('Monthly NSE Equity Options'!$J:$J,'Monthly NSE Equity Options'!$A:$A,$A222)=0,"",SUMIFS('Monthly NSE Equity Options'!$J:$J,'Monthly NSE Equity Options'!$A:$A,$A222))</f>
        <v/>
      </c>
      <c r="E222" s="7">
        <f>IF(SUMIFS('Monthly BSE Equity Options'!$J:$J,'Monthly BSE Equity Options'!$A:$A,$A222)=0,"",SUMIFS('Monthly BSE Equity Options'!$J:$J,'Monthly BSE Equity Options'!$A:$A,$A222))</f>
        <v/>
      </c>
      <c r="F222" s="7">
        <f>IF(OR(D222="",E222=""),"",D222+E222)</f>
        <v/>
      </c>
      <c r="G222" s="20">
        <f>IF(OR(D222="",D210=""),"",D222/D210-1)</f>
        <v/>
      </c>
      <c r="H222" s="20">
        <f>IF(OR(E222="",E210=""),"",E222/E210-1)</f>
        <v/>
      </c>
      <c r="I222" s="20">
        <f>IF(OR(F222="",F210=""),"",F222/F210-1)</f>
        <v/>
      </c>
      <c r="J222" s="20">
        <f>IF(OR(D222="",D221=""),"",D222/D221-1)</f>
        <v/>
      </c>
      <c r="K222" s="20">
        <f>IF(OR(E222="",E221=""),"",E222/E221-1)</f>
        <v/>
      </c>
      <c r="L222" s="20">
        <f>IF(OR(F222="",F221=""),"",F222/F221-1)</f>
        <v/>
      </c>
      <c r="M222" s="20">
        <f>IF(F222="","",D222/F222)</f>
        <v/>
      </c>
      <c r="N222" s="20">
        <f>IF(F222="","",E222/F222)</f>
        <v/>
      </c>
      <c r="O222" s="21">
        <f>IF(SUMIFS('Monthly NSE Equity Options'!$K:$K,'Monthly NSE Equity Options'!$A:$A,$A222)=0,"",SUMIFS('Monthly NSE Equity Options'!$K:$K,'Monthly NSE Equity Options'!$A:$A,$A222))</f>
        <v/>
      </c>
      <c r="P222" s="8">
        <f>IF(SUMIFS('Monthly BSE Equity Options'!$K:$K,'Monthly BSE Equity Options'!$A:$A,$A222)=0,"",SUMIFS('Monthly BSE Equity Options'!$K:$K,'Monthly BSE Equity Options'!$A:$A,$A222))</f>
        <v/>
      </c>
      <c r="Q222" s="8">
        <f>IF(OR(O222="",P222=""),"",O222+P222)</f>
        <v/>
      </c>
      <c r="R222" s="23">
        <f>IF(OR(O222="",O210=""),"",O222/O210-1)</f>
        <v/>
      </c>
      <c r="S222" s="23">
        <f>IF(OR(P222="",P210=""),"",P222/P210-1)</f>
        <v/>
      </c>
      <c r="T222" s="23">
        <f>IF(OR(Q222="",Q210=""),"",Q222/Q210-1)</f>
        <v/>
      </c>
      <c r="U222" s="23">
        <f>IF(OR(O222="",O221=""),"",O222/O221-1)</f>
        <v/>
      </c>
      <c r="V222" s="23">
        <f>IF(OR(P222="",P221=""),"",P222/P221-1)</f>
        <v/>
      </c>
      <c r="W222" s="23">
        <f>IF(OR(Q222="",Q221=""),"",Q222/Q221-1)</f>
        <v/>
      </c>
      <c r="X222" s="23">
        <f>IF(Q222="","",O222/Q222)</f>
        <v/>
      </c>
      <c r="Y222" s="23">
        <f>IF(Q222="","",P222/Q222)</f>
        <v/>
      </c>
      <c r="Z222" s="24">
        <f>IF(SUMIFS('Monthly NSE Equity Options'!$L:$L,'Monthly NSE Equity Options'!$A:$A,$A222)=0,"",SUMIFS('Monthly NSE Equity Options'!$L:$L,'Monthly NSE Equity Options'!$A:$A,$A222))</f>
        <v/>
      </c>
      <c r="AA222" s="9">
        <f>IF(SUMIFS('Monthly BSE Equity Options'!$L:$L,'Monthly BSE Equity Options'!$A:$A,$A222)=0,"",SUMIFS('Monthly BSE Equity Options'!$L:$L,'Monthly BSE Equity Options'!$A:$A,$A222))</f>
        <v/>
      </c>
      <c r="AB222" s="9">
        <f>IF(OR(Z222="",AA222=""),"",Z222+AA222)</f>
        <v/>
      </c>
      <c r="AC222" s="26">
        <f>IF(OR(Z222="",Z210=""),"",Z222/Z210-1)</f>
        <v/>
      </c>
      <c r="AD222" s="26">
        <f>IF(OR(AA222="",AA210=""),"",AA222/AA210-1)</f>
        <v/>
      </c>
      <c r="AE222" s="26">
        <f>IF(OR(AB222="",AB210=""),"",AB222/AB210-1)</f>
        <v/>
      </c>
      <c r="AF222" s="26">
        <f>IF(OR(Z222="",Z221=""),"",Z222/Z221-1)</f>
        <v/>
      </c>
      <c r="AG222" s="26">
        <f>IF(OR(AA222="",AA221=""),"",AA222/AA221-1)</f>
        <v/>
      </c>
      <c r="AH222" s="26">
        <f>IF(OR(AB222="",AB221=""),"",AB222/AB221-1)</f>
        <v/>
      </c>
      <c r="AI222" s="26">
        <f>IF(AB222="","",Z222/AB222)</f>
        <v/>
      </c>
      <c r="AJ222" s="26">
        <f>IF(AB222="","",AA222/AB222)</f>
        <v/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18">
        <f>IF(SUMIFS('Monthly NSE Equity Options'!$J:$J,'Monthly NSE Equity Options'!$A:$A,$A223)=0,"",SUMIFS('Monthly NSE Equity Options'!$J:$J,'Monthly NSE Equity Options'!$A:$A,$A223))</f>
        <v/>
      </c>
      <c r="E223" s="7">
        <f>IF(SUMIFS('Monthly BSE Equity Options'!$J:$J,'Monthly BSE Equity Options'!$A:$A,$A223)=0,"",SUMIFS('Monthly BSE Equity Options'!$J:$J,'Monthly BSE Equity Options'!$A:$A,$A223))</f>
        <v/>
      </c>
      <c r="F223" s="7">
        <f>IF(OR(D223="",E223=""),"",D223+E223)</f>
        <v/>
      </c>
      <c r="G223" s="20">
        <f>IF(OR(D223="",D211=""),"",D223/D211-1)</f>
        <v/>
      </c>
      <c r="H223" s="20">
        <f>IF(OR(E223="",E211=""),"",E223/E211-1)</f>
        <v/>
      </c>
      <c r="I223" s="20">
        <f>IF(OR(F223="",F211=""),"",F223/F211-1)</f>
        <v/>
      </c>
      <c r="J223" s="20">
        <f>IF(OR(D223="",D222=""),"",D223/D222-1)</f>
        <v/>
      </c>
      <c r="K223" s="20">
        <f>IF(OR(E223="",E222=""),"",E223/E222-1)</f>
        <v/>
      </c>
      <c r="L223" s="20">
        <f>IF(OR(F223="",F222=""),"",F223/F222-1)</f>
        <v/>
      </c>
      <c r="M223" s="20">
        <f>IF(F223="","",D223/F223)</f>
        <v/>
      </c>
      <c r="N223" s="20">
        <f>IF(F223="","",E223/F223)</f>
        <v/>
      </c>
      <c r="O223" s="21">
        <f>IF(SUMIFS('Monthly NSE Equity Options'!$K:$K,'Monthly NSE Equity Options'!$A:$A,$A223)=0,"",SUMIFS('Monthly NSE Equity Options'!$K:$K,'Monthly NSE Equity Options'!$A:$A,$A223))</f>
        <v/>
      </c>
      <c r="P223" s="8">
        <f>IF(SUMIFS('Monthly BSE Equity Options'!$K:$K,'Monthly BSE Equity Options'!$A:$A,$A223)=0,"",SUMIFS('Monthly BSE Equity Options'!$K:$K,'Monthly BSE Equity Options'!$A:$A,$A223))</f>
        <v/>
      </c>
      <c r="Q223" s="8">
        <f>IF(OR(O223="",P223=""),"",O223+P223)</f>
        <v/>
      </c>
      <c r="R223" s="23">
        <f>IF(OR(O223="",O211=""),"",O223/O211-1)</f>
        <v/>
      </c>
      <c r="S223" s="23">
        <f>IF(OR(P223="",P211=""),"",P223/P211-1)</f>
        <v/>
      </c>
      <c r="T223" s="23">
        <f>IF(OR(Q223="",Q211=""),"",Q223/Q211-1)</f>
        <v/>
      </c>
      <c r="U223" s="23">
        <f>IF(OR(O223="",O222=""),"",O223/O222-1)</f>
        <v/>
      </c>
      <c r="V223" s="23">
        <f>IF(OR(P223="",P222=""),"",P223/P222-1)</f>
        <v/>
      </c>
      <c r="W223" s="23">
        <f>IF(OR(Q223="",Q222=""),"",Q223/Q222-1)</f>
        <v/>
      </c>
      <c r="X223" s="23">
        <f>IF(Q223="","",O223/Q223)</f>
        <v/>
      </c>
      <c r="Y223" s="23">
        <f>IF(Q223="","",P223/Q223)</f>
        <v/>
      </c>
      <c r="Z223" s="24">
        <f>IF(SUMIFS('Monthly NSE Equity Options'!$L:$L,'Monthly NSE Equity Options'!$A:$A,$A223)=0,"",SUMIFS('Monthly NSE Equity Options'!$L:$L,'Monthly NSE Equity Options'!$A:$A,$A223))</f>
        <v/>
      </c>
      <c r="AA223" s="9">
        <f>IF(SUMIFS('Monthly BSE Equity Options'!$L:$L,'Monthly BSE Equity Options'!$A:$A,$A223)=0,"",SUMIFS('Monthly BSE Equity Options'!$L:$L,'Monthly BSE Equity Options'!$A:$A,$A223))</f>
        <v/>
      </c>
      <c r="AB223" s="9">
        <f>IF(OR(Z223="",AA223=""),"",Z223+AA223)</f>
        <v/>
      </c>
      <c r="AC223" s="26">
        <f>IF(OR(Z223="",Z211=""),"",Z223/Z211-1)</f>
        <v/>
      </c>
      <c r="AD223" s="26">
        <f>IF(OR(AA223="",AA211=""),"",AA223/AA211-1)</f>
        <v/>
      </c>
      <c r="AE223" s="26">
        <f>IF(OR(AB223="",AB211=""),"",AB223/AB211-1)</f>
        <v/>
      </c>
      <c r="AF223" s="26">
        <f>IF(OR(Z223="",Z222=""),"",Z223/Z222-1)</f>
        <v/>
      </c>
      <c r="AG223" s="26">
        <f>IF(OR(AA223="",AA222=""),"",AA223/AA222-1)</f>
        <v/>
      </c>
      <c r="AH223" s="26">
        <f>IF(OR(AB223="",AB222=""),"",AB223/AB222-1)</f>
        <v/>
      </c>
      <c r="AI223" s="26">
        <f>IF(AB223="","",Z223/AB223)</f>
        <v/>
      </c>
      <c r="AJ223" s="26">
        <f>IF(AB223="","",AA223/AB223)</f>
        <v/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18">
        <f>IF(SUMIFS('Monthly NSE Equity Options'!$J:$J,'Monthly NSE Equity Options'!$A:$A,$A224)=0,"",SUMIFS('Monthly NSE Equity Options'!$J:$J,'Monthly NSE Equity Options'!$A:$A,$A224))</f>
        <v/>
      </c>
      <c r="E224" s="7">
        <f>IF(SUMIFS('Monthly BSE Equity Options'!$J:$J,'Monthly BSE Equity Options'!$A:$A,$A224)=0,"",SUMIFS('Monthly BSE Equity Options'!$J:$J,'Monthly BSE Equity Options'!$A:$A,$A224))</f>
        <v/>
      </c>
      <c r="F224" s="7">
        <f>IF(OR(D224="",E224=""),"",D224+E224)</f>
        <v/>
      </c>
      <c r="G224" s="20">
        <f>IF(OR(D224="",D212=""),"",D224/D212-1)</f>
        <v/>
      </c>
      <c r="H224" s="20">
        <f>IF(OR(E224="",E212=""),"",E224/E212-1)</f>
        <v/>
      </c>
      <c r="I224" s="20">
        <f>IF(OR(F224="",F212=""),"",F224/F212-1)</f>
        <v/>
      </c>
      <c r="J224" s="20">
        <f>IF(OR(D224="",D223=""),"",D224/D223-1)</f>
        <v/>
      </c>
      <c r="K224" s="20">
        <f>IF(OR(E224="",E223=""),"",E224/E223-1)</f>
        <v/>
      </c>
      <c r="L224" s="20">
        <f>IF(OR(F224="",F223=""),"",F224/F223-1)</f>
        <v/>
      </c>
      <c r="M224" s="20">
        <f>IF(F224="","",D224/F224)</f>
        <v/>
      </c>
      <c r="N224" s="20">
        <f>IF(F224="","",E224/F224)</f>
        <v/>
      </c>
      <c r="O224" s="21">
        <f>IF(SUMIFS('Monthly NSE Equity Options'!$K:$K,'Monthly NSE Equity Options'!$A:$A,$A224)=0,"",SUMIFS('Monthly NSE Equity Options'!$K:$K,'Monthly NSE Equity Options'!$A:$A,$A224))</f>
        <v/>
      </c>
      <c r="P224" s="8">
        <f>IF(SUMIFS('Monthly BSE Equity Options'!$K:$K,'Monthly BSE Equity Options'!$A:$A,$A224)=0,"",SUMIFS('Monthly BSE Equity Options'!$K:$K,'Monthly BSE Equity Options'!$A:$A,$A224))</f>
        <v/>
      </c>
      <c r="Q224" s="8">
        <f>IF(OR(O224="",P224=""),"",O224+P224)</f>
        <v/>
      </c>
      <c r="R224" s="23">
        <f>IF(OR(O224="",O212=""),"",O224/O212-1)</f>
        <v/>
      </c>
      <c r="S224" s="23">
        <f>IF(OR(P224="",P212=""),"",P224/P212-1)</f>
        <v/>
      </c>
      <c r="T224" s="23">
        <f>IF(OR(Q224="",Q212=""),"",Q224/Q212-1)</f>
        <v/>
      </c>
      <c r="U224" s="23">
        <f>IF(OR(O224="",O223=""),"",O224/O223-1)</f>
        <v/>
      </c>
      <c r="V224" s="23">
        <f>IF(OR(P224="",P223=""),"",P224/P223-1)</f>
        <v/>
      </c>
      <c r="W224" s="23">
        <f>IF(OR(Q224="",Q223=""),"",Q224/Q223-1)</f>
        <v/>
      </c>
      <c r="X224" s="23">
        <f>IF(Q224="","",O224/Q224)</f>
        <v/>
      </c>
      <c r="Y224" s="23">
        <f>IF(Q224="","",P224/Q224)</f>
        <v/>
      </c>
      <c r="Z224" s="24">
        <f>IF(SUMIFS('Monthly NSE Equity Options'!$L:$L,'Monthly NSE Equity Options'!$A:$A,$A224)=0,"",SUMIFS('Monthly NSE Equity Options'!$L:$L,'Monthly NSE Equity Options'!$A:$A,$A224))</f>
        <v/>
      </c>
      <c r="AA224" s="9">
        <f>IF(SUMIFS('Monthly BSE Equity Options'!$L:$L,'Monthly BSE Equity Options'!$A:$A,$A224)=0,"",SUMIFS('Monthly BSE Equity Options'!$L:$L,'Monthly BSE Equity Options'!$A:$A,$A224))</f>
        <v/>
      </c>
      <c r="AB224" s="9">
        <f>IF(OR(Z224="",AA224=""),"",Z224+AA224)</f>
        <v/>
      </c>
      <c r="AC224" s="26">
        <f>IF(OR(Z224="",Z212=""),"",Z224/Z212-1)</f>
        <v/>
      </c>
      <c r="AD224" s="26">
        <f>IF(OR(AA224="",AA212=""),"",AA224/AA212-1)</f>
        <v/>
      </c>
      <c r="AE224" s="26">
        <f>IF(OR(AB224="",AB212=""),"",AB224/AB212-1)</f>
        <v/>
      </c>
      <c r="AF224" s="26">
        <f>IF(OR(Z224="",Z223=""),"",Z224/Z223-1)</f>
        <v/>
      </c>
      <c r="AG224" s="26">
        <f>IF(OR(AA224="",AA223=""),"",AA224/AA223-1)</f>
        <v/>
      </c>
      <c r="AH224" s="26">
        <f>IF(OR(AB224="",AB223=""),"",AB224/AB223-1)</f>
        <v/>
      </c>
      <c r="AI224" s="26">
        <f>IF(AB224="","",Z224/AB224)</f>
        <v/>
      </c>
      <c r="AJ224" s="26">
        <f>IF(AB224="","",AA224/AB224)</f>
        <v/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18">
        <f>IF(SUMIFS('Monthly NSE Equity Options'!$J:$J,'Monthly NSE Equity Options'!$A:$A,$A225)=0,"",SUMIFS('Monthly NSE Equity Options'!$J:$J,'Monthly NSE Equity Options'!$A:$A,$A225))</f>
        <v/>
      </c>
      <c r="E225" s="7">
        <f>IF(SUMIFS('Monthly BSE Equity Options'!$J:$J,'Monthly BSE Equity Options'!$A:$A,$A225)=0,"",SUMIFS('Monthly BSE Equity Options'!$J:$J,'Monthly BSE Equity Options'!$A:$A,$A225))</f>
        <v/>
      </c>
      <c r="F225" s="7">
        <f>IF(OR(D225="",E225=""),"",D225+E225)</f>
        <v/>
      </c>
      <c r="G225" s="20">
        <f>IF(OR(D225="",D213=""),"",D225/D213-1)</f>
        <v/>
      </c>
      <c r="H225" s="20">
        <f>IF(OR(E225="",E213=""),"",E225/E213-1)</f>
        <v/>
      </c>
      <c r="I225" s="20">
        <f>IF(OR(F225="",F213=""),"",F225/F213-1)</f>
        <v/>
      </c>
      <c r="J225" s="20">
        <f>IF(OR(D225="",D224=""),"",D225/D224-1)</f>
        <v/>
      </c>
      <c r="K225" s="20">
        <f>IF(OR(E225="",E224=""),"",E225/E224-1)</f>
        <v/>
      </c>
      <c r="L225" s="20">
        <f>IF(OR(F225="",F224=""),"",F225/F224-1)</f>
        <v/>
      </c>
      <c r="M225" s="20">
        <f>IF(F225="","",D225/F225)</f>
        <v/>
      </c>
      <c r="N225" s="20">
        <f>IF(F225="","",E225/F225)</f>
        <v/>
      </c>
      <c r="O225" s="21">
        <f>IF(SUMIFS('Monthly NSE Equity Options'!$K:$K,'Monthly NSE Equity Options'!$A:$A,$A225)=0,"",SUMIFS('Monthly NSE Equity Options'!$K:$K,'Monthly NSE Equity Options'!$A:$A,$A225))</f>
        <v/>
      </c>
      <c r="P225" s="8">
        <f>IF(SUMIFS('Monthly BSE Equity Options'!$K:$K,'Monthly BSE Equity Options'!$A:$A,$A225)=0,"",SUMIFS('Monthly BSE Equity Options'!$K:$K,'Monthly BSE Equity Options'!$A:$A,$A225))</f>
        <v/>
      </c>
      <c r="Q225" s="8">
        <f>IF(OR(O225="",P225=""),"",O225+P225)</f>
        <v/>
      </c>
      <c r="R225" s="23">
        <f>IF(OR(O225="",O213=""),"",O225/O213-1)</f>
        <v/>
      </c>
      <c r="S225" s="23">
        <f>IF(OR(P225="",P213=""),"",P225/P213-1)</f>
        <v/>
      </c>
      <c r="T225" s="23">
        <f>IF(OR(Q225="",Q213=""),"",Q225/Q213-1)</f>
        <v/>
      </c>
      <c r="U225" s="23">
        <f>IF(OR(O225="",O224=""),"",O225/O224-1)</f>
        <v/>
      </c>
      <c r="V225" s="23">
        <f>IF(OR(P225="",P224=""),"",P225/P224-1)</f>
        <v/>
      </c>
      <c r="W225" s="23">
        <f>IF(OR(Q225="",Q224=""),"",Q225/Q224-1)</f>
        <v/>
      </c>
      <c r="X225" s="23">
        <f>IF(Q225="","",O225/Q225)</f>
        <v/>
      </c>
      <c r="Y225" s="23">
        <f>IF(Q225="","",P225/Q225)</f>
        <v/>
      </c>
      <c r="Z225" s="24">
        <f>IF(SUMIFS('Monthly NSE Equity Options'!$L:$L,'Monthly NSE Equity Options'!$A:$A,$A225)=0,"",SUMIFS('Monthly NSE Equity Options'!$L:$L,'Monthly NSE Equity Options'!$A:$A,$A225))</f>
        <v/>
      </c>
      <c r="AA225" s="9">
        <f>IF(SUMIFS('Monthly BSE Equity Options'!$L:$L,'Monthly BSE Equity Options'!$A:$A,$A225)=0,"",SUMIFS('Monthly BSE Equity Options'!$L:$L,'Monthly BSE Equity Options'!$A:$A,$A225))</f>
        <v/>
      </c>
      <c r="AB225" s="9">
        <f>IF(OR(Z225="",AA225=""),"",Z225+AA225)</f>
        <v/>
      </c>
      <c r="AC225" s="26">
        <f>IF(OR(Z225="",Z213=""),"",Z225/Z213-1)</f>
        <v/>
      </c>
      <c r="AD225" s="26">
        <f>IF(OR(AA225="",AA213=""),"",AA225/AA213-1)</f>
        <v/>
      </c>
      <c r="AE225" s="26">
        <f>IF(OR(AB225="",AB213=""),"",AB225/AB213-1)</f>
        <v/>
      </c>
      <c r="AF225" s="26">
        <f>IF(OR(Z225="",Z224=""),"",Z225/Z224-1)</f>
        <v/>
      </c>
      <c r="AG225" s="26">
        <f>IF(OR(AA225="",AA224=""),"",AA225/AA224-1)</f>
        <v/>
      </c>
      <c r="AH225" s="26">
        <f>IF(OR(AB225="",AB224=""),"",AB225/AB224-1)</f>
        <v/>
      </c>
      <c r="AI225" s="26">
        <f>IF(AB225="","",Z225/AB225)</f>
        <v/>
      </c>
      <c r="AJ225" s="26">
        <f>IF(AB225="","",AA225/AB225)</f>
        <v/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18">
        <f>IF(SUMIFS('Monthly NSE Equity Options'!$J:$J,'Monthly NSE Equity Options'!$A:$A,$A226)=0,"",SUMIFS('Monthly NSE Equity Options'!$J:$J,'Monthly NSE Equity Options'!$A:$A,$A226))</f>
        <v/>
      </c>
      <c r="E226" s="7">
        <f>IF(SUMIFS('Monthly BSE Equity Options'!$J:$J,'Monthly BSE Equity Options'!$A:$A,$A226)=0,"",SUMIFS('Monthly BSE Equity Options'!$J:$J,'Monthly BSE Equity Options'!$A:$A,$A226))</f>
        <v/>
      </c>
      <c r="F226" s="7">
        <f>IF(OR(D226="",E226=""),"",D226+E226)</f>
        <v/>
      </c>
      <c r="G226" s="20">
        <f>IF(OR(D226="",D214=""),"",D226/D214-1)</f>
        <v/>
      </c>
      <c r="H226" s="20">
        <f>IF(OR(E226="",E214=""),"",E226/E214-1)</f>
        <v/>
      </c>
      <c r="I226" s="20">
        <f>IF(OR(F226="",F214=""),"",F226/F214-1)</f>
        <v/>
      </c>
      <c r="J226" s="20">
        <f>IF(OR(D226="",D225=""),"",D226/D225-1)</f>
        <v/>
      </c>
      <c r="K226" s="20">
        <f>IF(OR(E226="",E225=""),"",E226/E225-1)</f>
        <v/>
      </c>
      <c r="L226" s="20">
        <f>IF(OR(F226="",F225=""),"",F226/F225-1)</f>
        <v/>
      </c>
      <c r="M226" s="20">
        <f>IF(F226="","",D226/F226)</f>
        <v/>
      </c>
      <c r="N226" s="20">
        <f>IF(F226="","",E226/F226)</f>
        <v/>
      </c>
      <c r="O226" s="21">
        <f>IF(SUMIFS('Monthly NSE Equity Options'!$K:$K,'Monthly NSE Equity Options'!$A:$A,$A226)=0,"",SUMIFS('Monthly NSE Equity Options'!$K:$K,'Monthly NSE Equity Options'!$A:$A,$A226))</f>
        <v/>
      </c>
      <c r="P226" s="8">
        <f>IF(SUMIFS('Monthly BSE Equity Options'!$K:$K,'Monthly BSE Equity Options'!$A:$A,$A226)=0,"",SUMIFS('Monthly BSE Equity Options'!$K:$K,'Monthly BSE Equity Options'!$A:$A,$A226))</f>
        <v/>
      </c>
      <c r="Q226" s="8">
        <f>IF(OR(O226="",P226=""),"",O226+P226)</f>
        <v/>
      </c>
      <c r="R226" s="23">
        <f>IF(OR(O226="",O214=""),"",O226/O214-1)</f>
        <v/>
      </c>
      <c r="S226" s="23">
        <f>IF(OR(P226="",P214=""),"",P226/P214-1)</f>
        <v/>
      </c>
      <c r="T226" s="23">
        <f>IF(OR(Q226="",Q214=""),"",Q226/Q214-1)</f>
        <v/>
      </c>
      <c r="U226" s="23">
        <f>IF(OR(O226="",O225=""),"",O226/O225-1)</f>
        <v/>
      </c>
      <c r="V226" s="23">
        <f>IF(OR(P226="",P225=""),"",P226/P225-1)</f>
        <v/>
      </c>
      <c r="W226" s="23">
        <f>IF(OR(Q226="",Q225=""),"",Q226/Q225-1)</f>
        <v/>
      </c>
      <c r="X226" s="23">
        <f>IF(Q226="","",O226/Q226)</f>
        <v/>
      </c>
      <c r="Y226" s="23">
        <f>IF(Q226="","",P226/Q226)</f>
        <v/>
      </c>
      <c r="Z226" s="24">
        <f>IF(SUMIFS('Monthly NSE Equity Options'!$L:$L,'Monthly NSE Equity Options'!$A:$A,$A226)=0,"",SUMIFS('Monthly NSE Equity Options'!$L:$L,'Monthly NSE Equity Options'!$A:$A,$A226))</f>
        <v/>
      </c>
      <c r="AA226" s="9">
        <f>IF(SUMIFS('Monthly BSE Equity Options'!$L:$L,'Monthly BSE Equity Options'!$A:$A,$A226)=0,"",SUMIFS('Monthly BSE Equity Options'!$L:$L,'Monthly BSE Equity Options'!$A:$A,$A226))</f>
        <v/>
      </c>
      <c r="AB226" s="9">
        <f>IF(OR(Z226="",AA226=""),"",Z226+AA226)</f>
        <v/>
      </c>
      <c r="AC226" s="26">
        <f>IF(OR(Z226="",Z214=""),"",Z226/Z214-1)</f>
        <v/>
      </c>
      <c r="AD226" s="26">
        <f>IF(OR(AA226="",AA214=""),"",AA226/AA214-1)</f>
        <v/>
      </c>
      <c r="AE226" s="26">
        <f>IF(OR(AB226="",AB214=""),"",AB226/AB214-1)</f>
        <v/>
      </c>
      <c r="AF226" s="26">
        <f>IF(OR(Z226="",Z225=""),"",Z226/Z225-1)</f>
        <v/>
      </c>
      <c r="AG226" s="26">
        <f>IF(OR(AA226="",AA225=""),"",AA226/AA225-1)</f>
        <v/>
      </c>
      <c r="AH226" s="26">
        <f>IF(OR(AB226="",AB225=""),"",AB226/AB225-1)</f>
        <v/>
      </c>
      <c r="AI226" s="26">
        <f>IF(AB226="","",Z226/AB226)</f>
        <v/>
      </c>
      <c r="AJ226" s="26">
        <f>IF(AB226="","",AA226/AB226)</f>
        <v/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18">
        <f>IF(SUMIFS('Monthly NSE Equity Options'!$J:$J,'Monthly NSE Equity Options'!$A:$A,$A227)=0,"",SUMIFS('Monthly NSE Equity Options'!$J:$J,'Monthly NSE Equity Options'!$A:$A,$A227))</f>
        <v/>
      </c>
      <c r="E227" s="7">
        <f>IF(SUMIFS('Monthly BSE Equity Options'!$J:$J,'Monthly BSE Equity Options'!$A:$A,$A227)=0,"",SUMIFS('Monthly BSE Equity Options'!$J:$J,'Monthly BSE Equity Options'!$A:$A,$A227))</f>
        <v/>
      </c>
      <c r="F227" s="7">
        <f>IF(OR(D227="",E227=""),"",D227+E227)</f>
        <v/>
      </c>
      <c r="G227" s="20">
        <f>IF(OR(D227="",D215=""),"",D227/D215-1)</f>
        <v/>
      </c>
      <c r="H227" s="20">
        <f>IF(OR(E227="",E215=""),"",E227/E215-1)</f>
        <v/>
      </c>
      <c r="I227" s="20">
        <f>IF(OR(F227="",F215=""),"",F227/F215-1)</f>
        <v/>
      </c>
      <c r="J227" s="20">
        <f>IF(OR(D227="",D226=""),"",D227/D226-1)</f>
        <v/>
      </c>
      <c r="K227" s="20">
        <f>IF(OR(E227="",E226=""),"",E227/E226-1)</f>
        <v/>
      </c>
      <c r="L227" s="20">
        <f>IF(OR(F227="",F226=""),"",F227/F226-1)</f>
        <v/>
      </c>
      <c r="M227" s="20">
        <f>IF(F227="","",D227/F227)</f>
        <v/>
      </c>
      <c r="N227" s="20">
        <f>IF(F227="","",E227/F227)</f>
        <v/>
      </c>
      <c r="O227" s="21">
        <f>IF(SUMIFS('Monthly NSE Equity Options'!$K:$K,'Monthly NSE Equity Options'!$A:$A,$A227)=0,"",SUMIFS('Monthly NSE Equity Options'!$K:$K,'Monthly NSE Equity Options'!$A:$A,$A227))</f>
        <v/>
      </c>
      <c r="P227" s="8">
        <f>IF(SUMIFS('Monthly BSE Equity Options'!$K:$K,'Monthly BSE Equity Options'!$A:$A,$A227)=0,"",SUMIFS('Monthly BSE Equity Options'!$K:$K,'Monthly BSE Equity Options'!$A:$A,$A227))</f>
        <v/>
      </c>
      <c r="Q227" s="8">
        <f>IF(OR(O227="",P227=""),"",O227+P227)</f>
        <v/>
      </c>
      <c r="R227" s="23">
        <f>IF(OR(O227="",O215=""),"",O227/O215-1)</f>
        <v/>
      </c>
      <c r="S227" s="23">
        <f>IF(OR(P227="",P215=""),"",P227/P215-1)</f>
        <v/>
      </c>
      <c r="T227" s="23">
        <f>IF(OR(Q227="",Q215=""),"",Q227/Q215-1)</f>
        <v/>
      </c>
      <c r="U227" s="23">
        <f>IF(OR(O227="",O226=""),"",O227/O226-1)</f>
        <v/>
      </c>
      <c r="V227" s="23">
        <f>IF(OR(P227="",P226=""),"",P227/P226-1)</f>
        <v/>
      </c>
      <c r="W227" s="23">
        <f>IF(OR(Q227="",Q226=""),"",Q227/Q226-1)</f>
        <v/>
      </c>
      <c r="X227" s="23">
        <f>IF(Q227="","",O227/Q227)</f>
        <v/>
      </c>
      <c r="Y227" s="23">
        <f>IF(Q227="","",P227/Q227)</f>
        <v/>
      </c>
      <c r="Z227" s="24">
        <f>IF(SUMIFS('Monthly NSE Equity Options'!$L:$L,'Monthly NSE Equity Options'!$A:$A,$A227)=0,"",SUMIFS('Monthly NSE Equity Options'!$L:$L,'Monthly NSE Equity Options'!$A:$A,$A227))</f>
        <v/>
      </c>
      <c r="AA227" s="9">
        <f>IF(SUMIFS('Monthly BSE Equity Options'!$L:$L,'Monthly BSE Equity Options'!$A:$A,$A227)=0,"",SUMIFS('Monthly BSE Equity Options'!$L:$L,'Monthly BSE Equity Options'!$A:$A,$A227))</f>
        <v/>
      </c>
      <c r="AB227" s="9">
        <f>IF(OR(Z227="",AA227=""),"",Z227+AA227)</f>
        <v/>
      </c>
      <c r="AC227" s="26">
        <f>IF(OR(Z227="",Z215=""),"",Z227/Z215-1)</f>
        <v/>
      </c>
      <c r="AD227" s="26">
        <f>IF(OR(AA227="",AA215=""),"",AA227/AA215-1)</f>
        <v/>
      </c>
      <c r="AE227" s="26">
        <f>IF(OR(AB227="",AB215=""),"",AB227/AB215-1)</f>
        <v/>
      </c>
      <c r="AF227" s="26">
        <f>IF(OR(Z227="",Z226=""),"",Z227/Z226-1)</f>
        <v/>
      </c>
      <c r="AG227" s="26">
        <f>IF(OR(AA227="",AA226=""),"",AA227/AA226-1)</f>
        <v/>
      </c>
      <c r="AH227" s="26">
        <f>IF(OR(AB227="",AB226=""),"",AB227/AB226-1)</f>
        <v/>
      </c>
      <c r="AI227" s="26">
        <f>IF(AB227="","",Z227/AB227)</f>
        <v/>
      </c>
      <c r="AJ227" s="26">
        <f>IF(AB227="","",AA227/AB227)</f>
        <v/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18">
        <f>IF(SUMIFS('Monthly NSE Equity Options'!$J:$J,'Monthly NSE Equity Options'!$A:$A,$A228)=0,"",SUMIFS('Monthly NSE Equity Options'!$J:$J,'Monthly NSE Equity Options'!$A:$A,$A228))</f>
        <v/>
      </c>
      <c r="E228" s="7">
        <f>IF(SUMIFS('Monthly BSE Equity Options'!$J:$J,'Monthly BSE Equity Options'!$A:$A,$A228)=0,"",SUMIFS('Monthly BSE Equity Options'!$J:$J,'Monthly BSE Equity Options'!$A:$A,$A228))</f>
        <v/>
      </c>
      <c r="F228" s="7">
        <f>IF(OR(D228="",E228=""),"",D228+E228)</f>
        <v/>
      </c>
      <c r="G228" s="20">
        <f>IF(OR(D228="",D216=""),"",D228/D216-1)</f>
        <v/>
      </c>
      <c r="H228" s="20">
        <f>IF(OR(E228="",E216=""),"",E228/E216-1)</f>
        <v/>
      </c>
      <c r="I228" s="20">
        <f>IF(OR(F228="",F216=""),"",F228/F216-1)</f>
        <v/>
      </c>
      <c r="J228" s="20">
        <f>IF(OR(D228="",D227=""),"",D228/D227-1)</f>
        <v/>
      </c>
      <c r="K228" s="20">
        <f>IF(OR(E228="",E227=""),"",E228/E227-1)</f>
        <v/>
      </c>
      <c r="L228" s="20">
        <f>IF(OR(F228="",F227=""),"",F228/F227-1)</f>
        <v/>
      </c>
      <c r="M228" s="20">
        <f>IF(F228="","",D228/F228)</f>
        <v/>
      </c>
      <c r="N228" s="20">
        <f>IF(F228="","",E228/F228)</f>
        <v/>
      </c>
      <c r="O228" s="21">
        <f>IF(SUMIFS('Monthly NSE Equity Options'!$K:$K,'Monthly NSE Equity Options'!$A:$A,$A228)=0,"",SUMIFS('Monthly NSE Equity Options'!$K:$K,'Monthly NSE Equity Options'!$A:$A,$A228))</f>
        <v/>
      </c>
      <c r="P228" s="8">
        <f>IF(SUMIFS('Monthly BSE Equity Options'!$K:$K,'Monthly BSE Equity Options'!$A:$A,$A228)=0,"",SUMIFS('Monthly BSE Equity Options'!$K:$K,'Monthly BSE Equity Options'!$A:$A,$A228))</f>
        <v/>
      </c>
      <c r="Q228" s="8">
        <f>IF(OR(O228="",P228=""),"",O228+P228)</f>
        <v/>
      </c>
      <c r="R228" s="23">
        <f>IF(OR(O228="",O216=""),"",O228/O216-1)</f>
        <v/>
      </c>
      <c r="S228" s="23">
        <f>IF(OR(P228="",P216=""),"",P228/P216-1)</f>
        <v/>
      </c>
      <c r="T228" s="23">
        <f>IF(OR(Q228="",Q216=""),"",Q228/Q216-1)</f>
        <v/>
      </c>
      <c r="U228" s="23">
        <f>IF(OR(O228="",O227=""),"",O228/O227-1)</f>
        <v/>
      </c>
      <c r="V228" s="23">
        <f>IF(OR(P228="",P227=""),"",P228/P227-1)</f>
        <v/>
      </c>
      <c r="W228" s="23">
        <f>IF(OR(Q228="",Q227=""),"",Q228/Q227-1)</f>
        <v/>
      </c>
      <c r="X228" s="23">
        <f>IF(Q228="","",O228/Q228)</f>
        <v/>
      </c>
      <c r="Y228" s="23">
        <f>IF(Q228="","",P228/Q228)</f>
        <v/>
      </c>
      <c r="Z228" s="24">
        <f>IF(SUMIFS('Monthly NSE Equity Options'!$L:$L,'Monthly NSE Equity Options'!$A:$A,$A228)=0,"",SUMIFS('Monthly NSE Equity Options'!$L:$L,'Monthly NSE Equity Options'!$A:$A,$A228))</f>
        <v/>
      </c>
      <c r="AA228" s="9">
        <f>IF(SUMIFS('Monthly BSE Equity Options'!$L:$L,'Monthly BSE Equity Options'!$A:$A,$A228)=0,"",SUMIFS('Monthly BSE Equity Options'!$L:$L,'Monthly BSE Equity Options'!$A:$A,$A228))</f>
        <v/>
      </c>
      <c r="AB228" s="9">
        <f>IF(OR(Z228="",AA228=""),"",Z228+AA228)</f>
        <v/>
      </c>
      <c r="AC228" s="26">
        <f>IF(OR(Z228="",Z216=""),"",Z228/Z216-1)</f>
        <v/>
      </c>
      <c r="AD228" s="26">
        <f>IF(OR(AA228="",AA216=""),"",AA228/AA216-1)</f>
        <v/>
      </c>
      <c r="AE228" s="26">
        <f>IF(OR(AB228="",AB216=""),"",AB228/AB216-1)</f>
        <v/>
      </c>
      <c r="AF228" s="26">
        <f>IF(OR(Z228="",Z227=""),"",Z228/Z227-1)</f>
        <v/>
      </c>
      <c r="AG228" s="26">
        <f>IF(OR(AA228="",AA227=""),"",AA228/AA227-1)</f>
        <v/>
      </c>
      <c r="AH228" s="26">
        <f>IF(OR(AB228="",AB227=""),"",AB228/AB227-1)</f>
        <v/>
      </c>
      <c r="AI228" s="26">
        <f>IF(AB228="","",Z228/AB228)</f>
        <v/>
      </c>
      <c r="AJ228" s="26">
        <f>IF(AB228="","",AA228/AB228)</f>
        <v/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18">
        <f>IF(SUMIFS('Monthly NSE Equity Options'!$J:$J,'Monthly NSE Equity Options'!$A:$A,$A229)=0,"",SUMIFS('Monthly NSE Equity Options'!$J:$J,'Monthly NSE Equity Options'!$A:$A,$A229))</f>
        <v/>
      </c>
      <c r="E229" s="7">
        <f>IF(SUMIFS('Monthly BSE Equity Options'!$J:$J,'Monthly BSE Equity Options'!$A:$A,$A229)=0,"",SUMIFS('Monthly BSE Equity Options'!$J:$J,'Monthly BSE Equity Options'!$A:$A,$A229))</f>
        <v/>
      </c>
      <c r="F229" s="7">
        <f>IF(OR(D229="",E229=""),"",D229+E229)</f>
        <v/>
      </c>
      <c r="G229" s="20">
        <f>IF(OR(D229="",D217=""),"",D229/D217-1)</f>
        <v/>
      </c>
      <c r="H229" s="20">
        <f>IF(OR(E229="",E217=""),"",E229/E217-1)</f>
        <v/>
      </c>
      <c r="I229" s="20">
        <f>IF(OR(F229="",F217=""),"",F229/F217-1)</f>
        <v/>
      </c>
      <c r="J229" s="20">
        <f>IF(OR(D229="",D228=""),"",D229/D228-1)</f>
        <v/>
      </c>
      <c r="K229" s="20">
        <f>IF(OR(E229="",E228=""),"",E229/E228-1)</f>
        <v/>
      </c>
      <c r="L229" s="20">
        <f>IF(OR(F229="",F228=""),"",F229/F228-1)</f>
        <v/>
      </c>
      <c r="M229" s="20">
        <f>IF(F229="","",D229/F229)</f>
        <v/>
      </c>
      <c r="N229" s="20">
        <f>IF(F229="","",E229/F229)</f>
        <v/>
      </c>
      <c r="O229" s="21">
        <f>IF(SUMIFS('Monthly NSE Equity Options'!$K:$K,'Monthly NSE Equity Options'!$A:$A,$A229)=0,"",SUMIFS('Monthly NSE Equity Options'!$K:$K,'Monthly NSE Equity Options'!$A:$A,$A229))</f>
        <v/>
      </c>
      <c r="P229" s="8">
        <f>IF(SUMIFS('Monthly BSE Equity Options'!$K:$K,'Monthly BSE Equity Options'!$A:$A,$A229)=0,"",SUMIFS('Monthly BSE Equity Options'!$K:$K,'Monthly BSE Equity Options'!$A:$A,$A229))</f>
        <v/>
      </c>
      <c r="Q229" s="8">
        <f>IF(OR(O229="",P229=""),"",O229+P229)</f>
        <v/>
      </c>
      <c r="R229" s="23">
        <f>IF(OR(O229="",O217=""),"",O229/O217-1)</f>
        <v/>
      </c>
      <c r="S229" s="23">
        <f>IF(OR(P229="",P217=""),"",P229/P217-1)</f>
        <v/>
      </c>
      <c r="T229" s="23">
        <f>IF(OR(Q229="",Q217=""),"",Q229/Q217-1)</f>
        <v/>
      </c>
      <c r="U229" s="23">
        <f>IF(OR(O229="",O228=""),"",O229/O228-1)</f>
        <v/>
      </c>
      <c r="V229" s="23">
        <f>IF(OR(P229="",P228=""),"",P229/P228-1)</f>
        <v/>
      </c>
      <c r="W229" s="23">
        <f>IF(OR(Q229="",Q228=""),"",Q229/Q228-1)</f>
        <v/>
      </c>
      <c r="X229" s="23">
        <f>IF(Q229="","",O229/Q229)</f>
        <v/>
      </c>
      <c r="Y229" s="23">
        <f>IF(Q229="","",P229/Q229)</f>
        <v/>
      </c>
      <c r="Z229" s="24">
        <f>IF(SUMIFS('Monthly NSE Equity Options'!$L:$L,'Monthly NSE Equity Options'!$A:$A,$A229)=0,"",SUMIFS('Monthly NSE Equity Options'!$L:$L,'Monthly NSE Equity Options'!$A:$A,$A229))</f>
        <v/>
      </c>
      <c r="AA229" s="9">
        <f>IF(SUMIFS('Monthly BSE Equity Options'!$L:$L,'Monthly BSE Equity Options'!$A:$A,$A229)=0,"",SUMIFS('Monthly BSE Equity Options'!$L:$L,'Monthly BSE Equity Options'!$A:$A,$A229))</f>
        <v/>
      </c>
      <c r="AB229" s="9">
        <f>IF(OR(Z229="",AA229=""),"",Z229+AA229)</f>
        <v/>
      </c>
      <c r="AC229" s="26">
        <f>IF(OR(Z229="",Z217=""),"",Z229/Z217-1)</f>
        <v/>
      </c>
      <c r="AD229" s="26">
        <f>IF(OR(AA229="",AA217=""),"",AA229/AA217-1)</f>
        <v/>
      </c>
      <c r="AE229" s="26">
        <f>IF(OR(AB229="",AB217=""),"",AB229/AB217-1)</f>
        <v/>
      </c>
      <c r="AF229" s="26">
        <f>IF(OR(Z229="",Z228=""),"",Z229/Z228-1)</f>
        <v/>
      </c>
      <c r="AG229" s="26">
        <f>IF(OR(AA229="",AA228=""),"",AA229/AA228-1)</f>
        <v/>
      </c>
      <c r="AH229" s="26">
        <f>IF(OR(AB229="",AB228=""),"",AB229/AB228-1)</f>
        <v/>
      </c>
      <c r="AI229" s="26">
        <f>IF(AB229="","",Z229/AB229)</f>
        <v/>
      </c>
      <c r="AJ229" s="26">
        <f>IF(AB229="","",AA229/AB229)</f>
        <v/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18">
        <f>IF(SUMIFS('Monthly NSE Equity Options'!$J:$J,'Monthly NSE Equity Options'!$A:$A,$A230)=0,"",SUMIFS('Monthly NSE Equity Options'!$J:$J,'Monthly NSE Equity Options'!$A:$A,$A230))</f>
        <v/>
      </c>
      <c r="E230" s="7">
        <f>IF(SUMIFS('Monthly BSE Equity Options'!$J:$J,'Monthly BSE Equity Options'!$A:$A,$A230)=0,"",SUMIFS('Monthly BSE Equity Options'!$J:$J,'Monthly BSE Equity Options'!$A:$A,$A230))</f>
        <v/>
      </c>
      <c r="F230" s="7">
        <f>IF(OR(D230="",E230=""),"",D230+E230)</f>
        <v/>
      </c>
      <c r="G230" s="20">
        <f>IF(OR(D230="",D218=""),"",D230/D218-1)</f>
        <v/>
      </c>
      <c r="H230" s="20">
        <f>IF(OR(E230="",E218=""),"",E230/E218-1)</f>
        <v/>
      </c>
      <c r="I230" s="20">
        <f>IF(OR(F230="",F218=""),"",F230/F218-1)</f>
        <v/>
      </c>
      <c r="J230" s="20">
        <f>IF(OR(D230="",D229=""),"",D230/D229-1)</f>
        <v/>
      </c>
      <c r="K230" s="20">
        <f>IF(OR(E230="",E229=""),"",E230/E229-1)</f>
        <v/>
      </c>
      <c r="L230" s="20">
        <f>IF(OR(F230="",F229=""),"",F230/F229-1)</f>
        <v/>
      </c>
      <c r="M230" s="20">
        <f>IF(F230="","",D230/F230)</f>
        <v/>
      </c>
      <c r="N230" s="20">
        <f>IF(F230="","",E230/F230)</f>
        <v/>
      </c>
      <c r="O230" s="21">
        <f>IF(SUMIFS('Monthly NSE Equity Options'!$K:$K,'Monthly NSE Equity Options'!$A:$A,$A230)=0,"",SUMIFS('Monthly NSE Equity Options'!$K:$K,'Monthly NSE Equity Options'!$A:$A,$A230))</f>
        <v/>
      </c>
      <c r="P230" s="8">
        <f>IF(SUMIFS('Monthly BSE Equity Options'!$K:$K,'Monthly BSE Equity Options'!$A:$A,$A230)=0,"",SUMIFS('Monthly BSE Equity Options'!$K:$K,'Monthly BSE Equity Options'!$A:$A,$A230))</f>
        <v/>
      </c>
      <c r="Q230" s="8">
        <f>IF(OR(O230="",P230=""),"",O230+P230)</f>
        <v/>
      </c>
      <c r="R230" s="23">
        <f>IF(OR(O230="",O218=""),"",O230/O218-1)</f>
        <v/>
      </c>
      <c r="S230" s="23">
        <f>IF(OR(P230="",P218=""),"",P230/P218-1)</f>
        <v/>
      </c>
      <c r="T230" s="23">
        <f>IF(OR(Q230="",Q218=""),"",Q230/Q218-1)</f>
        <v/>
      </c>
      <c r="U230" s="23">
        <f>IF(OR(O230="",O229=""),"",O230/O229-1)</f>
        <v/>
      </c>
      <c r="V230" s="23">
        <f>IF(OR(P230="",P229=""),"",P230/P229-1)</f>
        <v/>
      </c>
      <c r="W230" s="23">
        <f>IF(OR(Q230="",Q229=""),"",Q230/Q229-1)</f>
        <v/>
      </c>
      <c r="X230" s="23">
        <f>IF(Q230="","",O230/Q230)</f>
        <v/>
      </c>
      <c r="Y230" s="23">
        <f>IF(Q230="","",P230/Q230)</f>
        <v/>
      </c>
      <c r="Z230" s="24">
        <f>IF(SUMIFS('Monthly NSE Equity Options'!$L:$L,'Monthly NSE Equity Options'!$A:$A,$A230)=0,"",SUMIFS('Monthly NSE Equity Options'!$L:$L,'Monthly NSE Equity Options'!$A:$A,$A230))</f>
        <v/>
      </c>
      <c r="AA230" s="9">
        <f>IF(SUMIFS('Monthly BSE Equity Options'!$L:$L,'Monthly BSE Equity Options'!$A:$A,$A230)=0,"",SUMIFS('Monthly BSE Equity Options'!$L:$L,'Monthly BSE Equity Options'!$A:$A,$A230))</f>
        <v/>
      </c>
      <c r="AB230" s="9">
        <f>IF(OR(Z230="",AA230=""),"",Z230+AA230)</f>
        <v/>
      </c>
      <c r="AC230" s="26">
        <f>IF(OR(Z230="",Z218=""),"",Z230/Z218-1)</f>
        <v/>
      </c>
      <c r="AD230" s="26">
        <f>IF(OR(AA230="",AA218=""),"",AA230/AA218-1)</f>
        <v/>
      </c>
      <c r="AE230" s="26">
        <f>IF(OR(AB230="",AB218=""),"",AB230/AB218-1)</f>
        <v/>
      </c>
      <c r="AF230" s="26">
        <f>IF(OR(Z230="",Z229=""),"",Z230/Z229-1)</f>
        <v/>
      </c>
      <c r="AG230" s="26">
        <f>IF(OR(AA230="",AA229=""),"",AA230/AA229-1)</f>
        <v/>
      </c>
      <c r="AH230" s="26">
        <f>IF(OR(AB230="",AB229=""),"",AB230/AB229-1)</f>
        <v/>
      </c>
      <c r="AI230" s="26">
        <f>IF(AB230="","",Z230/AB230)</f>
        <v/>
      </c>
      <c r="AJ230" s="26">
        <f>IF(AB230="","",AA230/AB230)</f>
        <v/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18">
        <f>IF(SUMIFS('Monthly NSE Equity Options'!$J:$J,'Monthly NSE Equity Options'!$A:$A,$A231)=0,"",SUMIFS('Monthly NSE Equity Options'!$J:$J,'Monthly NSE Equity Options'!$A:$A,$A231))</f>
        <v/>
      </c>
      <c r="E231" s="7">
        <f>IF(SUMIFS('Monthly BSE Equity Options'!$J:$J,'Monthly BSE Equity Options'!$A:$A,$A231)=0,"",SUMIFS('Monthly BSE Equity Options'!$J:$J,'Monthly BSE Equity Options'!$A:$A,$A231))</f>
        <v/>
      </c>
      <c r="F231" s="7">
        <f>IF(OR(D231="",E231=""),"",D231+E231)</f>
        <v/>
      </c>
      <c r="G231" s="20">
        <f>IF(OR(D231="",D219=""),"",D231/D219-1)</f>
        <v/>
      </c>
      <c r="H231" s="20">
        <f>IF(OR(E231="",E219=""),"",E231/E219-1)</f>
        <v/>
      </c>
      <c r="I231" s="20">
        <f>IF(OR(F231="",F219=""),"",F231/F219-1)</f>
        <v/>
      </c>
      <c r="J231" s="20">
        <f>IF(OR(D231="",D230=""),"",D231/D230-1)</f>
        <v/>
      </c>
      <c r="K231" s="20">
        <f>IF(OR(E231="",E230=""),"",E231/E230-1)</f>
        <v/>
      </c>
      <c r="L231" s="20">
        <f>IF(OR(F231="",F230=""),"",F231/F230-1)</f>
        <v/>
      </c>
      <c r="M231" s="20">
        <f>IF(F231="","",D231/F231)</f>
        <v/>
      </c>
      <c r="N231" s="20">
        <f>IF(F231="","",E231/F231)</f>
        <v/>
      </c>
      <c r="O231" s="21">
        <f>IF(SUMIFS('Monthly NSE Equity Options'!$K:$K,'Monthly NSE Equity Options'!$A:$A,$A231)=0,"",SUMIFS('Monthly NSE Equity Options'!$K:$K,'Monthly NSE Equity Options'!$A:$A,$A231))</f>
        <v/>
      </c>
      <c r="P231" s="8">
        <f>IF(SUMIFS('Monthly BSE Equity Options'!$K:$K,'Monthly BSE Equity Options'!$A:$A,$A231)=0,"",SUMIFS('Monthly BSE Equity Options'!$K:$K,'Monthly BSE Equity Options'!$A:$A,$A231))</f>
        <v/>
      </c>
      <c r="Q231" s="8">
        <f>IF(OR(O231="",P231=""),"",O231+P231)</f>
        <v/>
      </c>
      <c r="R231" s="23">
        <f>IF(OR(O231="",O219=""),"",O231/O219-1)</f>
        <v/>
      </c>
      <c r="S231" s="23">
        <f>IF(OR(P231="",P219=""),"",P231/P219-1)</f>
        <v/>
      </c>
      <c r="T231" s="23">
        <f>IF(OR(Q231="",Q219=""),"",Q231/Q219-1)</f>
        <v/>
      </c>
      <c r="U231" s="23">
        <f>IF(OR(O231="",O230=""),"",O231/O230-1)</f>
        <v/>
      </c>
      <c r="V231" s="23">
        <f>IF(OR(P231="",P230=""),"",P231/P230-1)</f>
        <v/>
      </c>
      <c r="W231" s="23">
        <f>IF(OR(Q231="",Q230=""),"",Q231/Q230-1)</f>
        <v/>
      </c>
      <c r="X231" s="23">
        <f>IF(Q231="","",O231/Q231)</f>
        <v/>
      </c>
      <c r="Y231" s="23">
        <f>IF(Q231="","",P231/Q231)</f>
        <v/>
      </c>
      <c r="Z231" s="24">
        <f>IF(SUMIFS('Monthly NSE Equity Options'!$L:$L,'Monthly NSE Equity Options'!$A:$A,$A231)=0,"",SUMIFS('Monthly NSE Equity Options'!$L:$L,'Monthly NSE Equity Options'!$A:$A,$A231))</f>
        <v/>
      </c>
      <c r="AA231" s="9">
        <f>IF(SUMIFS('Monthly BSE Equity Options'!$L:$L,'Monthly BSE Equity Options'!$A:$A,$A231)=0,"",SUMIFS('Monthly BSE Equity Options'!$L:$L,'Monthly BSE Equity Options'!$A:$A,$A231))</f>
        <v/>
      </c>
      <c r="AB231" s="9">
        <f>IF(OR(Z231="",AA231=""),"",Z231+AA231)</f>
        <v/>
      </c>
      <c r="AC231" s="26">
        <f>IF(OR(Z231="",Z219=""),"",Z231/Z219-1)</f>
        <v/>
      </c>
      <c r="AD231" s="26">
        <f>IF(OR(AA231="",AA219=""),"",AA231/AA219-1)</f>
        <v/>
      </c>
      <c r="AE231" s="26">
        <f>IF(OR(AB231="",AB219=""),"",AB231/AB219-1)</f>
        <v/>
      </c>
      <c r="AF231" s="26">
        <f>IF(OR(Z231="",Z230=""),"",Z231/Z230-1)</f>
        <v/>
      </c>
      <c r="AG231" s="26">
        <f>IF(OR(AA231="",AA230=""),"",AA231/AA230-1)</f>
        <v/>
      </c>
      <c r="AH231" s="26">
        <f>IF(OR(AB231="",AB230=""),"",AB231/AB230-1)</f>
        <v/>
      </c>
      <c r="AI231" s="26">
        <f>IF(AB231="","",Z231/AB231)</f>
        <v/>
      </c>
      <c r="AJ231" s="26">
        <f>IF(AB231="","",AA231/AB231)</f>
        <v/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18">
        <f>IF(SUMIFS('Monthly NSE Equity Options'!$J:$J,'Monthly NSE Equity Options'!$A:$A,$A232)=0,"",SUMIFS('Monthly NSE Equity Options'!$J:$J,'Monthly NSE Equity Options'!$A:$A,$A232))</f>
        <v/>
      </c>
      <c r="E232" s="7">
        <f>IF(SUMIFS('Monthly BSE Equity Options'!$J:$J,'Monthly BSE Equity Options'!$A:$A,$A232)=0,"",SUMIFS('Monthly BSE Equity Options'!$J:$J,'Monthly BSE Equity Options'!$A:$A,$A232))</f>
        <v/>
      </c>
      <c r="F232" s="7">
        <f>IF(OR(D232="",E232=""),"",D232+E232)</f>
        <v/>
      </c>
      <c r="G232" s="20">
        <f>IF(OR(D232="",D220=""),"",D232/D220-1)</f>
        <v/>
      </c>
      <c r="H232" s="20">
        <f>IF(OR(E232="",E220=""),"",E232/E220-1)</f>
        <v/>
      </c>
      <c r="I232" s="20">
        <f>IF(OR(F232="",F220=""),"",F232/F220-1)</f>
        <v/>
      </c>
      <c r="J232" s="20">
        <f>IF(OR(D232="",D231=""),"",D232/D231-1)</f>
        <v/>
      </c>
      <c r="K232" s="20">
        <f>IF(OR(E232="",E231=""),"",E232/E231-1)</f>
        <v/>
      </c>
      <c r="L232" s="20">
        <f>IF(OR(F232="",F231=""),"",F232/F231-1)</f>
        <v/>
      </c>
      <c r="M232" s="20">
        <f>IF(F232="","",D232/F232)</f>
        <v/>
      </c>
      <c r="N232" s="20">
        <f>IF(F232="","",E232/F232)</f>
        <v/>
      </c>
      <c r="O232" s="21">
        <f>IF(SUMIFS('Monthly NSE Equity Options'!$K:$K,'Monthly NSE Equity Options'!$A:$A,$A232)=0,"",SUMIFS('Monthly NSE Equity Options'!$K:$K,'Monthly NSE Equity Options'!$A:$A,$A232))</f>
        <v/>
      </c>
      <c r="P232" s="8">
        <f>IF(SUMIFS('Monthly BSE Equity Options'!$K:$K,'Monthly BSE Equity Options'!$A:$A,$A232)=0,"",SUMIFS('Monthly BSE Equity Options'!$K:$K,'Monthly BSE Equity Options'!$A:$A,$A232))</f>
        <v/>
      </c>
      <c r="Q232" s="8">
        <f>IF(OR(O232="",P232=""),"",O232+P232)</f>
        <v/>
      </c>
      <c r="R232" s="23">
        <f>IF(OR(O232="",O220=""),"",O232/O220-1)</f>
        <v/>
      </c>
      <c r="S232" s="23">
        <f>IF(OR(P232="",P220=""),"",P232/P220-1)</f>
        <v/>
      </c>
      <c r="T232" s="23">
        <f>IF(OR(Q232="",Q220=""),"",Q232/Q220-1)</f>
        <v/>
      </c>
      <c r="U232" s="23">
        <f>IF(OR(O232="",O231=""),"",O232/O231-1)</f>
        <v/>
      </c>
      <c r="V232" s="23">
        <f>IF(OR(P232="",P231=""),"",P232/P231-1)</f>
        <v/>
      </c>
      <c r="W232" s="23">
        <f>IF(OR(Q232="",Q231=""),"",Q232/Q231-1)</f>
        <v/>
      </c>
      <c r="X232" s="23">
        <f>IF(Q232="","",O232/Q232)</f>
        <v/>
      </c>
      <c r="Y232" s="23">
        <f>IF(Q232="","",P232/Q232)</f>
        <v/>
      </c>
      <c r="Z232" s="24">
        <f>IF(SUMIFS('Monthly NSE Equity Options'!$L:$L,'Monthly NSE Equity Options'!$A:$A,$A232)=0,"",SUMIFS('Monthly NSE Equity Options'!$L:$L,'Monthly NSE Equity Options'!$A:$A,$A232))</f>
        <v/>
      </c>
      <c r="AA232" s="9">
        <f>IF(SUMIFS('Monthly BSE Equity Options'!$L:$L,'Monthly BSE Equity Options'!$A:$A,$A232)=0,"",SUMIFS('Monthly BSE Equity Options'!$L:$L,'Monthly BSE Equity Options'!$A:$A,$A232))</f>
        <v/>
      </c>
      <c r="AB232" s="9">
        <f>IF(OR(Z232="",AA232=""),"",Z232+AA232)</f>
        <v/>
      </c>
      <c r="AC232" s="26">
        <f>IF(OR(Z232="",Z220=""),"",Z232/Z220-1)</f>
        <v/>
      </c>
      <c r="AD232" s="26">
        <f>IF(OR(AA232="",AA220=""),"",AA232/AA220-1)</f>
        <v/>
      </c>
      <c r="AE232" s="26">
        <f>IF(OR(AB232="",AB220=""),"",AB232/AB220-1)</f>
        <v/>
      </c>
      <c r="AF232" s="26">
        <f>IF(OR(Z232="",Z231=""),"",Z232/Z231-1)</f>
        <v/>
      </c>
      <c r="AG232" s="26">
        <f>IF(OR(AA232="",AA231=""),"",AA232/AA231-1)</f>
        <v/>
      </c>
      <c r="AH232" s="26">
        <f>IF(OR(AB232="",AB231=""),"",AB232/AB231-1)</f>
        <v/>
      </c>
      <c r="AI232" s="26">
        <f>IF(AB232="","",Z232/AB232)</f>
        <v/>
      </c>
      <c r="AJ232" s="26">
        <f>IF(AB232="","",AA232/AB232)</f>
        <v/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18">
        <f>IF(SUMIFS('Monthly NSE Equity Options'!$J:$J,'Monthly NSE Equity Options'!$A:$A,$A233)=0,"",SUMIFS('Monthly NSE Equity Options'!$J:$J,'Monthly NSE Equity Options'!$A:$A,$A233))</f>
        <v/>
      </c>
      <c r="E233" s="7">
        <f>IF(SUMIFS('Monthly BSE Equity Options'!$J:$J,'Monthly BSE Equity Options'!$A:$A,$A233)=0,"",SUMIFS('Monthly BSE Equity Options'!$J:$J,'Monthly BSE Equity Options'!$A:$A,$A233))</f>
        <v/>
      </c>
      <c r="F233" s="7">
        <f>IF(OR(D233="",E233=""),"",D233+E233)</f>
        <v/>
      </c>
      <c r="G233" s="20">
        <f>IF(OR(D233="",D221=""),"",D233/D221-1)</f>
        <v/>
      </c>
      <c r="H233" s="20">
        <f>IF(OR(E233="",E221=""),"",E233/E221-1)</f>
        <v/>
      </c>
      <c r="I233" s="20">
        <f>IF(OR(F233="",F221=""),"",F233/F221-1)</f>
        <v/>
      </c>
      <c r="J233" s="20">
        <f>IF(OR(D233="",D232=""),"",D233/D232-1)</f>
        <v/>
      </c>
      <c r="K233" s="20">
        <f>IF(OR(E233="",E232=""),"",E233/E232-1)</f>
        <v/>
      </c>
      <c r="L233" s="20">
        <f>IF(OR(F233="",F232=""),"",F233/F232-1)</f>
        <v/>
      </c>
      <c r="M233" s="20">
        <f>IF(F233="","",D233/F233)</f>
        <v/>
      </c>
      <c r="N233" s="20">
        <f>IF(F233="","",E233/F233)</f>
        <v/>
      </c>
      <c r="O233" s="21">
        <f>IF(SUMIFS('Monthly NSE Equity Options'!$K:$K,'Monthly NSE Equity Options'!$A:$A,$A233)=0,"",SUMIFS('Monthly NSE Equity Options'!$K:$K,'Monthly NSE Equity Options'!$A:$A,$A233))</f>
        <v/>
      </c>
      <c r="P233" s="8">
        <f>IF(SUMIFS('Monthly BSE Equity Options'!$K:$K,'Monthly BSE Equity Options'!$A:$A,$A233)=0,"",SUMIFS('Monthly BSE Equity Options'!$K:$K,'Monthly BSE Equity Options'!$A:$A,$A233))</f>
        <v/>
      </c>
      <c r="Q233" s="8">
        <f>IF(OR(O233="",P233=""),"",O233+P233)</f>
        <v/>
      </c>
      <c r="R233" s="23">
        <f>IF(OR(O233="",O221=""),"",O233/O221-1)</f>
        <v/>
      </c>
      <c r="S233" s="23">
        <f>IF(OR(P233="",P221=""),"",P233/P221-1)</f>
        <v/>
      </c>
      <c r="T233" s="23">
        <f>IF(OR(Q233="",Q221=""),"",Q233/Q221-1)</f>
        <v/>
      </c>
      <c r="U233" s="23">
        <f>IF(OR(O233="",O232=""),"",O233/O232-1)</f>
        <v/>
      </c>
      <c r="V233" s="23">
        <f>IF(OR(P233="",P232=""),"",P233/P232-1)</f>
        <v/>
      </c>
      <c r="W233" s="23">
        <f>IF(OR(Q233="",Q232=""),"",Q233/Q232-1)</f>
        <v/>
      </c>
      <c r="X233" s="23">
        <f>IF(Q233="","",O233/Q233)</f>
        <v/>
      </c>
      <c r="Y233" s="23">
        <f>IF(Q233="","",P233/Q233)</f>
        <v/>
      </c>
      <c r="Z233" s="24">
        <f>IF(SUMIFS('Monthly NSE Equity Options'!$L:$L,'Monthly NSE Equity Options'!$A:$A,$A233)=0,"",SUMIFS('Monthly NSE Equity Options'!$L:$L,'Monthly NSE Equity Options'!$A:$A,$A233))</f>
        <v/>
      </c>
      <c r="AA233" s="9">
        <f>IF(SUMIFS('Monthly BSE Equity Options'!$L:$L,'Monthly BSE Equity Options'!$A:$A,$A233)=0,"",SUMIFS('Monthly BSE Equity Options'!$L:$L,'Monthly BSE Equity Options'!$A:$A,$A233))</f>
        <v/>
      </c>
      <c r="AB233" s="9">
        <f>IF(OR(Z233="",AA233=""),"",Z233+AA233)</f>
        <v/>
      </c>
      <c r="AC233" s="26">
        <f>IF(OR(Z233="",Z221=""),"",Z233/Z221-1)</f>
        <v/>
      </c>
      <c r="AD233" s="26">
        <f>IF(OR(AA233="",AA221=""),"",AA233/AA221-1)</f>
        <v/>
      </c>
      <c r="AE233" s="26">
        <f>IF(OR(AB233="",AB221=""),"",AB233/AB221-1)</f>
        <v/>
      </c>
      <c r="AF233" s="26">
        <f>IF(OR(Z233="",Z232=""),"",Z233/Z232-1)</f>
        <v/>
      </c>
      <c r="AG233" s="26">
        <f>IF(OR(AA233="",AA232=""),"",AA233/AA232-1)</f>
        <v/>
      </c>
      <c r="AH233" s="26">
        <f>IF(OR(AB233="",AB232=""),"",AB233/AB232-1)</f>
        <v/>
      </c>
      <c r="AI233" s="26">
        <f>IF(AB233="","",Z233/AB233)</f>
        <v/>
      </c>
      <c r="AJ233" s="26">
        <f>IF(AB233="","",AA233/AB233)</f>
        <v/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18">
        <f>IF(SUMIFS('Monthly NSE Equity Options'!$J:$J,'Monthly NSE Equity Options'!$A:$A,$A234)=0,"",SUMIFS('Monthly NSE Equity Options'!$J:$J,'Monthly NSE Equity Options'!$A:$A,$A234))</f>
        <v/>
      </c>
      <c r="E234" s="7">
        <f>IF(SUMIFS('Monthly BSE Equity Options'!$J:$J,'Monthly BSE Equity Options'!$A:$A,$A234)=0,"",SUMIFS('Monthly BSE Equity Options'!$J:$J,'Monthly BSE Equity Options'!$A:$A,$A234))</f>
        <v/>
      </c>
      <c r="F234" s="7">
        <f>IF(OR(D234="",E234=""),"",D234+E234)</f>
        <v/>
      </c>
      <c r="G234" s="20">
        <f>IF(OR(D234="",D222=""),"",D234/D222-1)</f>
        <v/>
      </c>
      <c r="H234" s="20">
        <f>IF(OR(E234="",E222=""),"",E234/E222-1)</f>
        <v/>
      </c>
      <c r="I234" s="20">
        <f>IF(OR(F234="",F222=""),"",F234/F222-1)</f>
        <v/>
      </c>
      <c r="J234" s="20">
        <f>IF(OR(D234="",D233=""),"",D234/D233-1)</f>
        <v/>
      </c>
      <c r="K234" s="20">
        <f>IF(OR(E234="",E233=""),"",E234/E233-1)</f>
        <v/>
      </c>
      <c r="L234" s="20">
        <f>IF(OR(F234="",F233=""),"",F234/F233-1)</f>
        <v/>
      </c>
      <c r="M234" s="20">
        <f>IF(F234="","",D234/F234)</f>
        <v/>
      </c>
      <c r="N234" s="20">
        <f>IF(F234="","",E234/F234)</f>
        <v/>
      </c>
      <c r="O234" s="21">
        <f>IF(SUMIFS('Monthly NSE Equity Options'!$K:$K,'Monthly NSE Equity Options'!$A:$A,$A234)=0,"",SUMIFS('Monthly NSE Equity Options'!$K:$K,'Monthly NSE Equity Options'!$A:$A,$A234))</f>
        <v/>
      </c>
      <c r="P234" s="8">
        <f>IF(SUMIFS('Monthly BSE Equity Options'!$K:$K,'Monthly BSE Equity Options'!$A:$A,$A234)=0,"",SUMIFS('Monthly BSE Equity Options'!$K:$K,'Monthly BSE Equity Options'!$A:$A,$A234))</f>
        <v/>
      </c>
      <c r="Q234" s="8">
        <f>IF(OR(O234="",P234=""),"",O234+P234)</f>
        <v/>
      </c>
      <c r="R234" s="23">
        <f>IF(OR(O234="",O222=""),"",O234/O222-1)</f>
        <v/>
      </c>
      <c r="S234" s="23">
        <f>IF(OR(P234="",P222=""),"",P234/P222-1)</f>
        <v/>
      </c>
      <c r="T234" s="23">
        <f>IF(OR(Q234="",Q222=""),"",Q234/Q222-1)</f>
        <v/>
      </c>
      <c r="U234" s="23">
        <f>IF(OR(O234="",O233=""),"",O234/O233-1)</f>
        <v/>
      </c>
      <c r="V234" s="23">
        <f>IF(OR(P234="",P233=""),"",P234/P233-1)</f>
        <v/>
      </c>
      <c r="W234" s="23">
        <f>IF(OR(Q234="",Q233=""),"",Q234/Q233-1)</f>
        <v/>
      </c>
      <c r="X234" s="23">
        <f>IF(Q234="","",O234/Q234)</f>
        <v/>
      </c>
      <c r="Y234" s="23">
        <f>IF(Q234="","",P234/Q234)</f>
        <v/>
      </c>
      <c r="Z234" s="24">
        <f>IF(SUMIFS('Monthly NSE Equity Options'!$L:$L,'Monthly NSE Equity Options'!$A:$A,$A234)=0,"",SUMIFS('Monthly NSE Equity Options'!$L:$L,'Monthly NSE Equity Options'!$A:$A,$A234))</f>
        <v/>
      </c>
      <c r="AA234" s="9">
        <f>IF(SUMIFS('Monthly BSE Equity Options'!$L:$L,'Monthly BSE Equity Options'!$A:$A,$A234)=0,"",SUMIFS('Monthly BSE Equity Options'!$L:$L,'Monthly BSE Equity Options'!$A:$A,$A234))</f>
        <v/>
      </c>
      <c r="AB234" s="9">
        <f>IF(OR(Z234="",AA234=""),"",Z234+AA234)</f>
        <v/>
      </c>
      <c r="AC234" s="26">
        <f>IF(OR(Z234="",Z222=""),"",Z234/Z222-1)</f>
        <v/>
      </c>
      <c r="AD234" s="26">
        <f>IF(OR(AA234="",AA222=""),"",AA234/AA222-1)</f>
        <v/>
      </c>
      <c r="AE234" s="26">
        <f>IF(OR(AB234="",AB222=""),"",AB234/AB222-1)</f>
        <v/>
      </c>
      <c r="AF234" s="26">
        <f>IF(OR(Z234="",Z233=""),"",Z234/Z233-1)</f>
        <v/>
      </c>
      <c r="AG234" s="26">
        <f>IF(OR(AA234="",AA233=""),"",AA234/AA233-1)</f>
        <v/>
      </c>
      <c r="AH234" s="26">
        <f>IF(OR(AB234="",AB233=""),"",AB234/AB233-1)</f>
        <v/>
      </c>
      <c r="AI234" s="26">
        <f>IF(AB234="","",Z234/AB234)</f>
        <v/>
      </c>
      <c r="AJ234" s="26">
        <f>IF(AB234="","",AA234/AB234)</f>
        <v/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18">
        <f>IF(SUMIFS('Monthly NSE Equity Options'!$J:$J,'Monthly NSE Equity Options'!$A:$A,$A235)=0,"",SUMIFS('Monthly NSE Equity Options'!$J:$J,'Monthly NSE Equity Options'!$A:$A,$A235))</f>
        <v/>
      </c>
      <c r="E235" s="7">
        <f>IF(SUMIFS('Monthly BSE Equity Options'!$J:$J,'Monthly BSE Equity Options'!$A:$A,$A235)=0,"",SUMIFS('Monthly BSE Equity Options'!$J:$J,'Monthly BSE Equity Options'!$A:$A,$A235))</f>
        <v/>
      </c>
      <c r="F235" s="7">
        <f>IF(OR(D235="",E235=""),"",D235+E235)</f>
        <v/>
      </c>
      <c r="G235" s="20">
        <f>IF(OR(D235="",D223=""),"",D235/D223-1)</f>
        <v/>
      </c>
      <c r="H235" s="20">
        <f>IF(OR(E235="",E223=""),"",E235/E223-1)</f>
        <v/>
      </c>
      <c r="I235" s="20">
        <f>IF(OR(F235="",F223=""),"",F235/F223-1)</f>
        <v/>
      </c>
      <c r="J235" s="20">
        <f>IF(OR(D235="",D234=""),"",D235/D234-1)</f>
        <v/>
      </c>
      <c r="K235" s="20">
        <f>IF(OR(E235="",E234=""),"",E235/E234-1)</f>
        <v/>
      </c>
      <c r="L235" s="20">
        <f>IF(OR(F235="",F234=""),"",F235/F234-1)</f>
        <v/>
      </c>
      <c r="M235" s="20">
        <f>IF(F235="","",D235/F235)</f>
        <v/>
      </c>
      <c r="N235" s="20">
        <f>IF(F235="","",E235/F235)</f>
        <v/>
      </c>
      <c r="O235" s="21">
        <f>IF(SUMIFS('Monthly NSE Equity Options'!$K:$K,'Monthly NSE Equity Options'!$A:$A,$A235)=0,"",SUMIFS('Monthly NSE Equity Options'!$K:$K,'Monthly NSE Equity Options'!$A:$A,$A235))</f>
        <v/>
      </c>
      <c r="P235" s="8">
        <f>IF(SUMIFS('Monthly BSE Equity Options'!$K:$K,'Monthly BSE Equity Options'!$A:$A,$A235)=0,"",SUMIFS('Monthly BSE Equity Options'!$K:$K,'Monthly BSE Equity Options'!$A:$A,$A235))</f>
        <v/>
      </c>
      <c r="Q235" s="8">
        <f>IF(OR(O235="",P235=""),"",O235+P235)</f>
        <v/>
      </c>
      <c r="R235" s="23">
        <f>IF(OR(O235="",O223=""),"",O235/O223-1)</f>
        <v/>
      </c>
      <c r="S235" s="23">
        <f>IF(OR(P235="",P223=""),"",P235/P223-1)</f>
        <v/>
      </c>
      <c r="T235" s="23">
        <f>IF(OR(Q235="",Q223=""),"",Q235/Q223-1)</f>
        <v/>
      </c>
      <c r="U235" s="23">
        <f>IF(OR(O235="",O234=""),"",O235/O234-1)</f>
        <v/>
      </c>
      <c r="V235" s="23">
        <f>IF(OR(P235="",P234=""),"",P235/P234-1)</f>
        <v/>
      </c>
      <c r="W235" s="23">
        <f>IF(OR(Q235="",Q234=""),"",Q235/Q234-1)</f>
        <v/>
      </c>
      <c r="X235" s="23">
        <f>IF(Q235="","",O235/Q235)</f>
        <v/>
      </c>
      <c r="Y235" s="23">
        <f>IF(Q235="","",P235/Q235)</f>
        <v/>
      </c>
      <c r="Z235" s="24">
        <f>IF(SUMIFS('Monthly NSE Equity Options'!$L:$L,'Monthly NSE Equity Options'!$A:$A,$A235)=0,"",SUMIFS('Monthly NSE Equity Options'!$L:$L,'Monthly NSE Equity Options'!$A:$A,$A235))</f>
        <v/>
      </c>
      <c r="AA235" s="9">
        <f>IF(SUMIFS('Monthly BSE Equity Options'!$L:$L,'Monthly BSE Equity Options'!$A:$A,$A235)=0,"",SUMIFS('Monthly BSE Equity Options'!$L:$L,'Monthly BSE Equity Options'!$A:$A,$A235))</f>
        <v/>
      </c>
      <c r="AB235" s="9">
        <f>IF(OR(Z235="",AA235=""),"",Z235+AA235)</f>
        <v/>
      </c>
      <c r="AC235" s="26">
        <f>IF(OR(Z235="",Z223=""),"",Z235/Z223-1)</f>
        <v/>
      </c>
      <c r="AD235" s="26">
        <f>IF(OR(AA235="",AA223=""),"",AA235/AA223-1)</f>
        <v/>
      </c>
      <c r="AE235" s="26">
        <f>IF(OR(AB235="",AB223=""),"",AB235/AB223-1)</f>
        <v/>
      </c>
      <c r="AF235" s="26">
        <f>IF(OR(Z235="",Z234=""),"",Z235/Z234-1)</f>
        <v/>
      </c>
      <c r="AG235" s="26">
        <f>IF(OR(AA235="",AA234=""),"",AA235/AA234-1)</f>
        <v/>
      </c>
      <c r="AH235" s="26">
        <f>IF(OR(AB235="",AB234=""),"",AB235/AB234-1)</f>
        <v/>
      </c>
      <c r="AI235" s="26">
        <f>IF(AB235="","",Z235/AB235)</f>
        <v/>
      </c>
      <c r="AJ235" s="26">
        <f>IF(AB235="","",AA235/AB235)</f>
        <v/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18">
        <f>IF(SUMIFS('Monthly NSE Equity Options'!$J:$J,'Monthly NSE Equity Options'!$A:$A,$A236)=0,"",SUMIFS('Monthly NSE Equity Options'!$J:$J,'Monthly NSE Equity Options'!$A:$A,$A236))</f>
        <v/>
      </c>
      <c r="E236" s="7">
        <f>IF(SUMIFS('Monthly BSE Equity Options'!$J:$J,'Monthly BSE Equity Options'!$A:$A,$A236)=0,"",SUMIFS('Monthly BSE Equity Options'!$J:$J,'Monthly BSE Equity Options'!$A:$A,$A236))</f>
        <v/>
      </c>
      <c r="F236" s="7">
        <f>IF(OR(D236="",E236=""),"",D236+E236)</f>
        <v/>
      </c>
      <c r="G236" s="20">
        <f>IF(OR(D236="",D224=""),"",D236/D224-1)</f>
        <v/>
      </c>
      <c r="H236" s="20">
        <f>IF(OR(E236="",E224=""),"",E236/E224-1)</f>
        <v/>
      </c>
      <c r="I236" s="20">
        <f>IF(OR(F236="",F224=""),"",F236/F224-1)</f>
        <v/>
      </c>
      <c r="J236" s="20">
        <f>IF(OR(D236="",D235=""),"",D236/D235-1)</f>
        <v/>
      </c>
      <c r="K236" s="20">
        <f>IF(OR(E236="",E235=""),"",E236/E235-1)</f>
        <v/>
      </c>
      <c r="L236" s="20">
        <f>IF(OR(F236="",F235=""),"",F236/F235-1)</f>
        <v/>
      </c>
      <c r="M236" s="20">
        <f>IF(F236="","",D236/F236)</f>
        <v/>
      </c>
      <c r="N236" s="20">
        <f>IF(F236="","",E236/F236)</f>
        <v/>
      </c>
      <c r="O236" s="21">
        <f>IF(SUMIFS('Monthly NSE Equity Options'!$K:$K,'Monthly NSE Equity Options'!$A:$A,$A236)=0,"",SUMIFS('Monthly NSE Equity Options'!$K:$K,'Monthly NSE Equity Options'!$A:$A,$A236))</f>
        <v/>
      </c>
      <c r="P236" s="8">
        <f>IF(SUMIFS('Monthly BSE Equity Options'!$K:$K,'Monthly BSE Equity Options'!$A:$A,$A236)=0,"",SUMIFS('Monthly BSE Equity Options'!$K:$K,'Monthly BSE Equity Options'!$A:$A,$A236))</f>
        <v/>
      </c>
      <c r="Q236" s="8">
        <f>IF(OR(O236="",P236=""),"",O236+P236)</f>
        <v/>
      </c>
      <c r="R236" s="23">
        <f>IF(OR(O236="",O224=""),"",O236/O224-1)</f>
        <v/>
      </c>
      <c r="S236" s="23">
        <f>IF(OR(P236="",P224=""),"",P236/P224-1)</f>
        <v/>
      </c>
      <c r="T236" s="23">
        <f>IF(OR(Q236="",Q224=""),"",Q236/Q224-1)</f>
        <v/>
      </c>
      <c r="U236" s="23">
        <f>IF(OR(O236="",O235=""),"",O236/O235-1)</f>
        <v/>
      </c>
      <c r="V236" s="23">
        <f>IF(OR(P236="",P235=""),"",P236/P235-1)</f>
        <v/>
      </c>
      <c r="W236" s="23">
        <f>IF(OR(Q236="",Q235=""),"",Q236/Q235-1)</f>
        <v/>
      </c>
      <c r="X236" s="23">
        <f>IF(Q236="","",O236/Q236)</f>
        <v/>
      </c>
      <c r="Y236" s="23">
        <f>IF(Q236="","",P236/Q236)</f>
        <v/>
      </c>
      <c r="Z236" s="24">
        <f>IF(SUMIFS('Monthly NSE Equity Options'!$L:$L,'Monthly NSE Equity Options'!$A:$A,$A236)=0,"",SUMIFS('Monthly NSE Equity Options'!$L:$L,'Monthly NSE Equity Options'!$A:$A,$A236))</f>
        <v/>
      </c>
      <c r="AA236" s="9">
        <f>IF(SUMIFS('Monthly BSE Equity Options'!$L:$L,'Monthly BSE Equity Options'!$A:$A,$A236)=0,"",SUMIFS('Monthly BSE Equity Options'!$L:$L,'Monthly BSE Equity Options'!$A:$A,$A236))</f>
        <v/>
      </c>
      <c r="AB236" s="9">
        <f>IF(OR(Z236="",AA236=""),"",Z236+AA236)</f>
        <v/>
      </c>
      <c r="AC236" s="26">
        <f>IF(OR(Z236="",Z224=""),"",Z236/Z224-1)</f>
        <v/>
      </c>
      <c r="AD236" s="26">
        <f>IF(OR(AA236="",AA224=""),"",AA236/AA224-1)</f>
        <v/>
      </c>
      <c r="AE236" s="26">
        <f>IF(OR(AB236="",AB224=""),"",AB236/AB224-1)</f>
        <v/>
      </c>
      <c r="AF236" s="26">
        <f>IF(OR(Z236="",Z235=""),"",Z236/Z235-1)</f>
        <v/>
      </c>
      <c r="AG236" s="26">
        <f>IF(OR(AA236="",AA235=""),"",AA236/AA235-1)</f>
        <v/>
      </c>
      <c r="AH236" s="26">
        <f>IF(OR(AB236="",AB235=""),"",AB236/AB235-1)</f>
        <v/>
      </c>
      <c r="AI236" s="26">
        <f>IF(AB236="","",Z236/AB236)</f>
        <v/>
      </c>
      <c r="AJ236" s="26">
        <f>IF(AB236="","",AA236/AB236)</f>
        <v/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18">
        <f>IF(SUMIFS('Monthly NSE Equity Options'!$J:$J,'Monthly NSE Equity Options'!$A:$A,$A237)=0,"",SUMIFS('Monthly NSE Equity Options'!$J:$J,'Monthly NSE Equity Options'!$A:$A,$A237))</f>
        <v/>
      </c>
      <c r="E237" s="7">
        <f>IF(SUMIFS('Monthly BSE Equity Options'!$J:$J,'Monthly BSE Equity Options'!$A:$A,$A237)=0,"",SUMIFS('Monthly BSE Equity Options'!$J:$J,'Monthly BSE Equity Options'!$A:$A,$A237))</f>
        <v/>
      </c>
      <c r="F237" s="7">
        <f>IF(OR(D237="",E237=""),"",D237+E237)</f>
        <v/>
      </c>
      <c r="G237" s="20">
        <f>IF(OR(D237="",D225=""),"",D237/D225-1)</f>
        <v/>
      </c>
      <c r="H237" s="20">
        <f>IF(OR(E237="",E225=""),"",E237/E225-1)</f>
        <v/>
      </c>
      <c r="I237" s="20">
        <f>IF(OR(F237="",F225=""),"",F237/F225-1)</f>
        <v/>
      </c>
      <c r="J237" s="20">
        <f>IF(OR(D237="",D236=""),"",D237/D236-1)</f>
        <v/>
      </c>
      <c r="K237" s="20">
        <f>IF(OR(E237="",E236=""),"",E237/E236-1)</f>
        <v/>
      </c>
      <c r="L237" s="20">
        <f>IF(OR(F237="",F236=""),"",F237/F236-1)</f>
        <v/>
      </c>
      <c r="M237" s="20">
        <f>IF(F237="","",D237/F237)</f>
        <v/>
      </c>
      <c r="N237" s="20">
        <f>IF(F237="","",E237/F237)</f>
        <v/>
      </c>
      <c r="O237" s="21">
        <f>IF(SUMIFS('Monthly NSE Equity Options'!$K:$K,'Monthly NSE Equity Options'!$A:$A,$A237)=0,"",SUMIFS('Monthly NSE Equity Options'!$K:$K,'Monthly NSE Equity Options'!$A:$A,$A237))</f>
        <v/>
      </c>
      <c r="P237" s="8">
        <f>IF(SUMIFS('Monthly BSE Equity Options'!$K:$K,'Monthly BSE Equity Options'!$A:$A,$A237)=0,"",SUMIFS('Monthly BSE Equity Options'!$K:$K,'Monthly BSE Equity Options'!$A:$A,$A237))</f>
        <v/>
      </c>
      <c r="Q237" s="8">
        <f>IF(OR(O237="",P237=""),"",O237+P237)</f>
        <v/>
      </c>
      <c r="R237" s="23">
        <f>IF(OR(O237="",O225=""),"",O237/O225-1)</f>
        <v/>
      </c>
      <c r="S237" s="23">
        <f>IF(OR(P237="",P225=""),"",P237/P225-1)</f>
        <v/>
      </c>
      <c r="T237" s="23">
        <f>IF(OR(Q237="",Q225=""),"",Q237/Q225-1)</f>
        <v/>
      </c>
      <c r="U237" s="23">
        <f>IF(OR(O237="",O236=""),"",O237/O236-1)</f>
        <v/>
      </c>
      <c r="V237" s="23">
        <f>IF(OR(P237="",P236=""),"",P237/P236-1)</f>
        <v/>
      </c>
      <c r="W237" s="23">
        <f>IF(OR(Q237="",Q236=""),"",Q237/Q236-1)</f>
        <v/>
      </c>
      <c r="X237" s="23">
        <f>IF(Q237="","",O237/Q237)</f>
        <v/>
      </c>
      <c r="Y237" s="23">
        <f>IF(Q237="","",P237/Q237)</f>
        <v/>
      </c>
      <c r="Z237" s="24">
        <f>IF(SUMIFS('Monthly NSE Equity Options'!$L:$L,'Monthly NSE Equity Options'!$A:$A,$A237)=0,"",SUMIFS('Monthly NSE Equity Options'!$L:$L,'Monthly NSE Equity Options'!$A:$A,$A237))</f>
        <v/>
      </c>
      <c r="AA237" s="9">
        <f>IF(SUMIFS('Monthly BSE Equity Options'!$L:$L,'Monthly BSE Equity Options'!$A:$A,$A237)=0,"",SUMIFS('Monthly BSE Equity Options'!$L:$L,'Monthly BSE Equity Options'!$A:$A,$A237))</f>
        <v/>
      </c>
      <c r="AB237" s="9">
        <f>IF(OR(Z237="",AA237=""),"",Z237+AA237)</f>
        <v/>
      </c>
      <c r="AC237" s="26">
        <f>IF(OR(Z237="",Z225=""),"",Z237/Z225-1)</f>
        <v/>
      </c>
      <c r="AD237" s="26">
        <f>IF(OR(AA237="",AA225=""),"",AA237/AA225-1)</f>
        <v/>
      </c>
      <c r="AE237" s="26">
        <f>IF(OR(AB237="",AB225=""),"",AB237/AB225-1)</f>
        <v/>
      </c>
      <c r="AF237" s="26">
        <f>IF(OR(Z237="",Z236=""),"",Z237/Z236-1)</f>
        <v/>
      </c>
      <c r="AG237" s="26">
        <f>IF(OR(AA237="",AA236=""),"",AA237/AA236-1)</f>
        <v/>
      </c>
      <c r="AH237" s="26">
        <f>IF(OR(AB237="",AB236=""),"",AB237/AB236-1)</f>
        <v/>
      </c>
      <c r="AI237" s="26">
        <f>IF(AB237="","",Z237/AB237)</f>
        <v/>
      </c>
      <c r="AJ237" s="26">
        <f>IF(AB237="","",AA237/AB237)</f>
        <v/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18">
        <f>IF(SUMIFS('Monthly NSE Equity Options'!$J:$J,'Monthly NSE Equity Options'!$A:$A,$A238)=0,"",SUMIFS('Monthly NSE Equity Options'!$J:$J,'Monthly NSE Equity Options'!$A:$A,$A238))</f>
        <v/>
      </c>
      <c r="E238" s="7">
        <f>IF(SUMIFS('Monthly BSE Equity Options'!$J:$J,'Monthly BSE Equity Options'!$A:$A,$A238)=0,"",SUMIFS('Monthly BSE Equity Options'!$J:$J,'Monthly BSE Equity Options'!$A:$A,$A238))</f>
        <v/>
      </c>
      <c r="F238" s="7">
        <f>IF(OR(D238="",E238=""),"",D238+E238)</f>
        <v/>
      </c>
      <c r="G238" s="20">
        <f>IF(OR(D238="",D226=""),"",D238/D226-1)</f>
        <v/>
      </c>
      <c r="H238" s="20">
        <f>IF(OR(E238="",E226=""),"",E238/E226-1)</f>
        <v/>
      </c>
      <c r="I238" s="20">
        <f>IF(OR(F238="",F226=""),"",F238/F226-1)</f>
        <v/>
      </c>
      <c r="J238" s="20">
        <f>IF(OR(D238="",D237=""),"",D238/D237-1)</f>
        <v/>
      </c>
      <c r="K238" s="20">
        <f>IF(OR(E238="",E237=""),"",E238/E237-1)</f>
        <v/>
      </c>
      <c r="L238" s="20">
        <f>IF(OR(F238="",F237=""),"",F238/F237-1)</f>
        <v/>
      </c>
      <c r="M238" s="20">
        <f>IF(F238="","",D238/F238)</f>
        <v/>
      </c>
      <c r="N238" s="20">
        <f>IF(F238="","",E238/F238)</f>
        <v/>
      </c>
      <c r="O238" s="21">
        <f>IF(SUMIFS('Monthly NSE Equity Options'!$K:$K,'Monthly NSE Equity Options'!$A:$A,$A238)=0,"",SUMIFS('Monthly NSE Equity Options'!$K:$K,'Monthly NSE Equity Options'!$A:$A,$A238))</f>
        <v/>
      </c>
      <c r="P238" s="8">
        <f>IF(SUMIFS('Monthly BSE Equity Options'!$K:$K,'Monthly BSE Equity Options'!$A:$A,$A238)=0,"",SUMIFS('Monthly BSE Equity Options'!$K:$K,'Monthly BSE Equity Options'!$A:$A,$A238))</f>
        <v/>
      </c>
      <c r="Q238" s="8">
        <f>IF(OR(O238="",P238=""),"",O238+P238)</f>
        <v/>
      </c>
      <c r="R238" s="23">
        <f>IF(OR(O238="",O226=""),"",O238/O226-1)</f>
        <v/>
      </c>
      <c r="S238" s="23">
        <f>IF(OR(P238="",P226=""),"",P238/P226-1)</f>
        <v/>
      </c>
      <c r="T238" s="23">
        <f>IF(OR(Q238="",Q226=""),"",Q238/Q226-1)</f>
        <v/>
      </c>
      <c r="U238" s="23">
        <f>IF(OR(O238="",O237=""),"",O238/O237-1)</f>
        <v/>
      </c>
      <c r="V238" s="23">
        <f>IF(OR(P238="",P237=""),"",P238/P237-1)</f>
        <v/>
      </c>
      <c r="W238" s="23">
        <f>IF(OR(Q238="",Q237=""),"",Q238/Q237-1)</f>
        <v/>
      </c>
      <c r="X238" s="23">
        <f>IF(Q238="","",O238/Q238)</f>
        <v/>
      </c>
      <c r="Y238" s="23">
        <f>IF(Q238="","",P238/Q238)</f>
        <v/>
      </c>
      <c r="Z238" s="24">
        <f>IF(SUMIFS('Monthly NSE Equity Options'!$L:$L,'Monthly NSE Equity Options'!$A:$A,$A238)=0,"",SUMIFS('Monthly NSE Equity Options'!$L:$L,'Monthly NSE Equity Options'!$A:$A,$A238))</f>
        <v/>
      </c>
      <c r="AA238" s="9">
        <f>IF(SUMIFS('Monthly BSE Equity Options'!$L:$L,'Monthly BSE Equity Options'!$A:$A,$A238)=0,"",SUMIFS('Monthly BSE Equity Options'!$L:$L,'Monthly BSE Equity Options'!$A:$A,$A238))</f>
        <v/>
      </c>
      <c r="AB238" s="9">
        <f>IF(OR(Z238="",AA238=""),"",Z238+AA238)</f>
        <v/>
      </c>
      <c r="AC238" s="26">
        <f>IF(OR(Z238="",Z226=""),"",Z238/Z226-1)</f>
        <v/>
      </c>
      <c r="AD238" s="26">
        <f>IF(OR(AA238="",AA226=""),"",AA238/AA226-1)</f>
        <v/>
      </c>
      <c r="AE238" s="26">
        <f>IF(OR(AB238="",AB226=""),"",AB238/AB226-1)</f>
        <v/>
      </c>
      <c r="AF238" s="26">
        <f>IF(OR(Z238="",Z237=""),"",Z238/Z237-1)</f>
        <v/>
      </c>
      <c r="AG238" s="26">
        <f>IF(OR(AA238="",AA237=""),"",AA238/AA237-1)</f>
        <v/>
      </c>
      <c r="AH238" s="26">
        <f>IF(OR(AB238="",AB237=""),"",AB238/AB237-1)</f>
        <v/>
      </c>
      <c r="AI238" s="26">
        <f>IF(AB238="","",Z238/AB238)</f>
        <v/>
      </c>
      <c r="AJ238" s="26">
        <f>IF(AB238="","",AA238/AB238)</f>
        <v/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18">
        <f>IF(SUMIFS('Monthly NSE Equity Options'!$J:$J,'Monthly NSE Equity Options'!$A:$A,$A239)=0,"",SUMIFS('Monthly NSE Equity Options'!$J:$J,'Monthly NSE Equity Options'!$A:$A,$A239))</f>
        <v/>
      </c>
      <c r="E239" s="7">
        <f>IF(SUMIFS('Monthly BSE Equity Options'!$J:$J,'Monthly BSE Equity Options'!$A:$A,$A239)=0,"",SUMIFS('Monthly BSE Equity Options'!$J:$J,'Monthly BSE Equity Options'!$A:$A,$A239))</f>
        <v/>
      </c>
      <c r="F239" s="7">
        <f>IF(OR(D239="",E239=""),"",D239+E239)</f>
        <v/>
      </c>
      <c r="G239" s="20">
        <f>IF(OR(D239="",D227=""),"",D239/D227-1)</f>
        <v/>
      </c>
      <c r="H239" s="20">
        <f>IF(OR(E239="",E227=""),"",E239/E227-1)</f>
        <v/>
      </c>
      <c r="I239" s="20">
        <f>IF(OR(F239="",F227=""),"",F239/F227-1)</f>
        <v/>
      </c>
      <c r="J239" s="20">
        <f>IF(OR(D239="",D238=""),"",D239/D238-1)</f>
        <v/>
      </c>
      <c r="K239" s="20">
        <f>IF(OR(E239="",E238=""),"",E239/E238-1)</f>
        <v/>
      </c>
      <c r="L239" s="20">
        <f>IF(OR(F239="",F238=""),"",F239/F238-1)</f>
        <v/>
      </c>
      <c r="M239" s="20">
        <f>IF(F239="","",D239/F239)</f>
        <v/>
      </c>
      <c r="N239" s="20">
        <f>IF(F239="","",E239/F239)</f>
        <v/>
      </c>
      <c r="O239" s="21">
        <f>IF(SUMIFS('Monthly NSE Equity Options'!$K:$K,'Monthly NSE Equity Options'!$A:$A,$A239)=0,"",SUMIFS('Monthly NSE Equity Options'!$K:$K,'Monthly NSE Equity Options'!$A:$A,$A239))</f>
        <v/>
      </c>
      <c r="P239" s="8">
        <f>IF(SUMIFS('Monthly BSE Equity Options'!$K:$K,'Monthly BSE Equity Options'!$A:$A,$A239)=0,"",SUMIFS('Monthly BSE Equity Options'!$K:$K,'Monthly BSE Equity Options'!$A:$A,$A239))</f>
        <v/>
      </c>
      <c r="Q239" s="8">
        <f>IF(OR(O239="",P239=""),"",O239+P239)</f>
        <v/>
      </c>
      <c r="R239" s="23">
        <f>IF(OR(O239="",O227=""),"",O239/O227-1)</f>
        <v/>
      </c>
      <c r="S239" s="23">
        <f>IF(OR(P239="",P227=""),"",P239/P227-1)</f>
        <v/>
      </c>
      <c r="T239" s="23">
        <f>IF(OR(Q239="",Q227=""),"",Q239/Q227-1)</f>
        <v/>
      </c>
      <c r="U239" s="23">
        <f>IF(OR(O239="",O238=""),"",O239/O238-1)</f>
        <v/>
      </c>
      <c r="V239" s="23">
        <f>IF(OR(P239="",P238=""),"",P239/P238-1)</f>
        <v/>
      </c>
      <c r="W239" s="23">
        <f>IF(OR(Q239="",Q238=""),"",Q239/Q238-1)</f>
        <v/>
      </c>
      <c r="X239" s="23">
        <f>IF(Q239="","",O239/Q239)</f>
        <v/>
      </c>
      <c r="Y239" s="23">
        <f>IF(Q239="","",P239/Q239)</f>
        <v/>
      </c>
      <c r="Z239" s="24">
        <f>IF(SUMIFS('Monthly NSE Equity Options'!$L:$L,'Monthly NSE Equity Options'!$A:$A,$A239)=0,"",SUMIFS('Monthly NSE Equity Options'!$L:$L,'Monthly NSE Equity Options'!$A:$A,$A239))</f>
        <v/>
      </c>
      <c r="AA239" s="9">
        <f>IF(SUMIFS('Monthly BSE Equity Options'!$L:$L,'Monthly BSE Equity Options'!$A:$A,$A239)=0,"",SUMIFS('Monthly BSE Equity Options'!$L:$L,'Monthly BSE Equity Options'!$A:$A,$A239))</f>
        <v/>
      </c>
      <c r="AB239" s="9">
        <f>IF(OR(Z239="",AA239=""),"",Z239+AA239)</f>
        <v/>
      </c>
      <c r="AC239" s="26">
        <f>IF(OR(Z239="",Z227=""),"",Z239/Z227-1)</f>
        <v/>
      </c>
      <c r="AD239" s="26">
        <f>IF(OR(AA239="",AA227=""),"",AA239/AA227-1)</f>
        <v/>
      </c>
      <c r="AE239" s="26">
        <f>IF(OR(AB239="",AB227=""),"",AB239/AB227-1)</f>
        <v/>
      </c>
      <c r="AF239" s="26">
        <f>IF(OR(Z239="",Z238=""),"",Z239/Z238-1)</f>
        <v/>
      </c>
      <c r="AG239" s="26">
        <f>IF(OR(AA239="",AA238=""),"",AA239/AA238-1)</f>
        <v/>
      </c>
      <c r="AH239" s="26">
        <f>IF(OR(AB239="",AB238=""),"",AB239/AB238-1)</f>
        <v/>
      </c>
      <c r="AI239" s="26">
        <f>IF(AB239="","",Z239/AB239)</f>
        <v/>
      </c>
      <c r="AJ239" s="26">
        <f>IF(AB239="","",AA239/AB239)</f>
        <v/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18">
        <f>IF(SUMIFS('Monthly NSE Equity Options'!$J:$J,'Monthly NSE Equity Options'!$A:$A,$A240)=0,"",SUMIFS('Monthly NSE Equity Options'!$J:$J,'Monthly NSE Equity Options'!$A:$A,$A240))</f>
        <v/>
      </c>
      <c r="E240" s="7">
        <f>IF(SUMIFS('Monthly BSE Equity Options'!$J:$J,'Monthly BSE Equity Options'!$A:$A,$A240)=0,"",SUMIFS('Monthly BSE Equity Options'!$J:$J,'Monthly BSE Equity Options'!$A:$A,$A240))</f>
        <v/>
      </c>
      <c r="F240" s="7">
        <f>IF(OR(D240="",E240=""),"",D240+E240)</f>
        <v/>
      </c>
      <c r="G240" s="20">
        <f>IF(OR(D240="",D228=""),"",D240/D228-1)</f>
        <v/>
      </c>
      <c r="H240" s="20">
        <f>IF(OR(E240="",E228=""),"",E240/E228-1)</f>
        <v/>
      </c>
      <c r="I240" s="20">
        <f>IF(OR(F240="",F228=""),"",F240/F228-1)</f>
        <v/>
      </c>
      <c r="J240" s="20">
        <f>IF(OR(D240="",D239=""),"",D240/D239-1)</f>
        <v/>
      </c>
      <c r="K240" s="20">
        <f>IF(OR(E240="",E239=""),"",E240/E239-1)</f>
        <v/>
      </c>
      <c r="L240" s="20">
        <f>IF(OR(F240="",F239=""),"",F240/F239-1)</f>
        <v/>
      </c>
      <c r="M240" s="20">
        <f>IF(F240="","",D240/F240)</f>
        <v/>
      </c>
      <c r="N240" s="20">
        <f>IF(F240="","",E240/F240)</f>
        <v/>
      </c>
      <c r="O240" s="21">
        <f>IF(SUMIFS('Monthly NSE Equity Options'!$K:$K,'Monthly NSE Equity Options'!$A:$A,$A240)=0,"",SUMIFS('Monthly NSE Equity Options'!$K:$K,'Monthly NSE Equity Options'!$A:$A,$A240))</f>
        <v/>
      </c>
      <c r="P240" s="8">
        <f>IF(SUMIFS('Monthly BSE Equity Options'!$K:$K,'Monthly BSE Equity Options'!$A:$A,$A240)=0,"",SUMIFS('Monthly BSE Equity Options'!$K:$K,'Monthly BSE Equity Options'!$A:$A,$A240))</f>
        <v/>
      </c>
      <c r="Q240" s="8">
        <f>IF(OR(O240="",P240=""),"",O240+P240)</f>
        <v/>
      </c>
      <c r="R240" s="23">
        <f>IF(OR(O240="",O228=""),"",O240/O228-1)</f>
        <v/>
      </c>
      <c r="S240" s="23">
        <f>IF(OR(P240="",P228=""),"",P240/P228-1)</f>
        <v/>
      </c>
      <c r="T240" s="23">
        <f>IF(OR(Q240="",Q228=""),"",Q240/Q228-1)</f>
        <v/>
      </c>
      <c r="U240" s="23">
        <f>IF(OR(O240="",O239=""),"",O240/O239-1)</f>
        <v/>
      </c>
      <c r="V240" s="23">
        <f>IF(OR(P240="",P239=""),"",P240/P239-1)</f>
        <v/>
      </c>
      <c r="W240" s="23">
        <f>IF(OR(Q240="",Q239=""),"",Q240/Q239-1)</f>
        <v/>
      </c>
      <c r="X240" s="23">
        <f>IF(Q240="","",O240/Q240)</f>
        <v/>
      </c>
      <c r="Y240" s="23">
        <f>IF(Q240="","",P240/Q240)</f>
        <v/>
      </c>
      <c r="Z240" s="24">
        <f>IF(SUMIFS('Monthly NSE Equity Options'!$L:$L,'Monthly NSE Equity Options'!$A:$A,$A240)=0,"",SUMIFS('Monthly NSE Equity Options'!$L:$L,'Monthly NSE Equity Options'!$A:$A,$A240))</f>
        <v/>
      </c>
      <c r="AA240" s="9">
        <f>IF(SUMIFS('Monthly BSE Equity Options'!$L:$L,'Monthly BSE Equity Options'!$A:$A,$A240)=0,"",SUMIFS('Monthly BSE Equity Options'!$L:$L,'Monthly BSE Equity Options'!$A:$A,$A240))</f>
        <v/>
      </c>
      <c r="AB240" s="9">
        <f>IF(OR(Z240="",AA240=""),"",Z240+AA240)</f>
        <v/>
      </c>
      <c r="AC240" s="26">
        <f>IF(OR(Z240="",Z228=""),"",Z240/Z228-1)</f>
        <v/>
      </c>
      <c r="AD240" s="26">
        <f>IF(OR(AA240="",AA228=""),"",AA240/AA228-1)</f>
        <v/>
      </c>
      <c r="AE240" s="26">
        <f>IF(OR(AB240="",AB228=""),"",AB240/AB228-1)</f>
        <v/>
      </c>
      <c r="AF240" s="26">
        <f>IF(OR(Z240="",Z239=""),"",Z240/Z239-1)</f>
        <v/>
      </c>
      <c r="AG240" s="26">
        <f>IF(OR(AA240="",AA239=""),"",AA240/AA239-1)</f>
        <v/>
      </c>
      <c r="AH240" s="26">
        <f>IF(OR(AB240="",AB239=""),"",AB240/AB239-1)</f>
        <v/>
      </c>
      <c r="AI240" s="26">
        <f>IF(AB240="","",Z240/AB240)</f>
        <v/>
      </c>
      <c r="AJ240" s="26">
        <f>IF(AB240="","",AA240/AB240)</f>
        <v/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18">
        <f>IF(SUMIFS('Monthly NSE Equity Options'!$J:$J,'Monthly NSE Equity Options'!$A:$A,$A241)=0,"",SUMIFS('Monthly NSE Equity Options'!$J:$J,'Monthly NSE Equity Options'!$A:$A,$A241))</f>
        <v/>
      </c>
      <c r="E241" s="7">
        <f>IF(SUMIFS('Monthly BSE Equity Options'!$J:$J,'Monthly BSE Equity Options'!$A:$A,$A241)=0,"",SUMIFS('Monthly BSE Equity Options'!$J:$J,'Monthly BSE Equity Options'!$A:$A,$A241))</f>
        <v/>
      </c>
      <c r="F241" s="7">
        <f>IF(OR(D241="",E241=""),"",D241+E241)</f>
        <v/>
      </c>
      <c r="G241" s="20">
        <f>IF(OR(D241="",D229=""),"",D241/D229-1)</f>
        <v/>
      </c>
      <c r="H241" s="20">
        <f>IF(OR(E241="",E229=""),"",E241/E229-1)</f>
        <v/>
      </c>
      <c r="I241" s="20">
        <f>IF(OR(F241="",F229=""),"",F241/F229-1)</f>
        <v/>
      </c>
      <c r="J241" s="20">
        <f>IF(OR(D241="",D240=""),"",D241/D240-1)</f>
        <v/>
      </c>
      <c r="K241" s="20">
        <f>IF(OR(E241="",E240=""),"",E241/E240-1)</f>
        <v/>
      </c>
      <c r="L241" s="20">
        <f>IF(OR(F241="",F240=""),"",F241/F240-1)</f>
        <v/>
      </c>
      <c r="M241" s="20">
        <f>IF(F241="","",D241/F241)</f>
        <v/>
      </c>
      <c r="N241" s="20">
        <f>IF(F241="","",E241/F241)</f>
        <v/>
      </c>
      <c r="O241" s="21">
        <f>IF(SUMIFS('Monthly NSE Equity Options'!$K:$K,'Monthly NSE Equity Options'!$A:$A,$A241)=0,"",SUMIFS('Monthly NSE Equity Options'!$K:$K,'Monthly NSE Equity Options'!$A:$A,$A241))</f>
        <v/>
      </c>
      <c r="P241" s="8">
        <f>IF(SUMIFS('Monthly BSE Equity Options'!$K:$K,'Monthly BSE Equity Options'!$A:$A,$A241)=0,"",SUMIFS('Monthly BSE Equity Options'!$K:$K,'Monthly BSE Equity Options'!$A:$A,$A241))</f>
        <v/>
      </c>
      <c r="Q241" s="8">
        <f>IF(OR(O241="",P241=""),"",O241+P241)</f>
        <v/>
      </c>
      <c r="R241" s="23">
        <f>IF(OR(O241="",O229=""),"",O241/O229-1)</f>
        <v/>
      </c>
      <c r="S241" s="23">
        <f>IF(OR(P241="",P229=""),"",P241/P229-1)</f>
        <v/>
      </c>
      <c r="T241" s="23">
        <f>IF(OR(Q241="",Q229=""),"",Q241/Q229-1)</f>
        <v/>
      </c>
      <c r="U241" s="23">
        <f>IF(OR(O241="",O240=""),"",O241/O240-1)</f>
        <v/>
      </c>
      <c r="V241" s="23">
        <f>IF(OR(P241="",P240=""),"",P241/P240-1)</f>
        <v/>
      </c>
      <c r="W241" s="23">
        <f>IF(OR(Q241="",Q240=""),"",Q241/Q240-1)</f>
        <v/>
      </c>
      <c r="X241" s="23">
        <f>IF(Q241="","",O241/Q241)</f>
        <v/>
      </c>
      <c r="Y241" s="23">
        <f>IF(Q241="","",P241/Q241)</f>
        <v/>
      </c>
      <c r="Z241" s="24">
        <f>IF(SUMIFS('Monthly NSE Equity Options'!$L:$L,'Monthly NSE Equity Options'!$A:$A,$A241)=0,"",SUMIFS('Monthly NSE Equity Options'!$L:$L,'Monthly NSE Equity Options'!$A:$A,$A241))</f>
        <v/>
      </c>
      <c r="AA241" s="9">
        <f>IF(SUMIFS('Monthly BSE Equity Options'!$L:$L,'Monthly BSE Equity Options'!$A:$A,$A241)=0,"",SUMIFS('Monthly BSE Equity Options'!$L:$L,'Monthly BSE Equity Options'!$A:$A,$A241))</f>
        <v/>
      </c>
      <c r="AB241" s="9">
        <f>IF(OR(Z241="",AA241=""),"",Z241+AA241)</f>
        <v/>
      </c>
      <c r="AC241" s="26">
        <f>IF(OR(Z241="",Z229=""),"",Z241/Z229-1)</f>
        <v/>
      </c>
      <c r="AD241" s="26">
        <f>IF(OR(AA241="",AA229=""),"",AA241/AA229-1)</f>
        <v/>
      </c>
      <c r="AE241" s="26">
        <f>IF(OR(AB241="",AB229=""),"",AB241/AB229-1)</f>
        <v/>
      </c>
      <c r="AF241" s="26">
        <f>IF(OR(Z241="",Z240=""),"",Z241/Z240-1)</f>
        <v/>
      </c>
      <c r="AG241" s="26">
        <f>IF(OR(AA241="",AA240=""),"",AA241/AA240-1)</f>
        <v/>
      </c>
      <c r="AH241" s="26">
        <f>IF(OR(AB241="",AB240=""),"",AB241/AB240-1)</f>
        <v/>
      </c>
      <c r="AI241" s="26">
        <f>IF(AB241="","",Z241/AB241)</f>
        <v/>
      </c>
      <c r="AJ241" s="26">
        <f>IF(AB241="","",AA241/AB241)</f>
        <v/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18">
        <f>IF(SUMIFS('Monthly NSE Equity Options'!$J:$J,'Monthly NSE Equity Options'!$A:$A,$A242)=0,"",SUMIFS('Monthly NSE Equity Options'!$J:$J,'Monthly NSE Equity Options'!$A:$A,$A242))</f>
        <v/>
      </c>
      <c r="E242" s="7">
        <f>IF(SUMIFS('Monthly BSE Equity Options'!$J:$J,'Monthly BSE Equity Options'!$A:$A,$A242)=0,"",SUMIFS('Monthly BSE Equity Options'!$J:$J,'Monthly BSE Equity Options'!$A:$A,$A242))</f>
        <v/>
      </c>
      <c r="F242" s="7">
        <f>IF(OR(D242="",E242=""),"",D242+E242)</f>
        <v/>
      </c>
      <c r="G242" s="20">
        <f>IF(OR(D242="",D230=""),"",D242/D230-1)</f>
        <v/>
      </c>
      <c r="H242" s="20">
        <f>IF(OR(E242="",E230=""),"",E242/E230-1)</f>
        <v/>
      </c>
      <c r="I242" s="20">
        <f>IF(OR(F242="",F230=""),"",F242/F230-1)</f>
        <v/>
      </c>
      <c r="J242" s="20">
        <f>IF(OR(D242="",D241=""),"",D242/D241-1)</f>
        <v/>
      </c>
      <c r="K242" s="20">
        <f>IF(OR(E242="",E241=""),"",E242/E241-1)</f>
        <v/>
      </c>
      <c r="L242" s="20">
        <f>IF(OR(F242="",F241=""),"",F242/F241-1)</f>
        <v/>
      </c>
      <c r="M242" s="20">
        <f>IF(F242="","",D242/F242)</f>
        <v/>
      </c>
      <c r="N242" s="20">
        <f>IF(F242="","",E242/F242)</f>
        <v/>
      </c>
      <c r="O242" s="21">
        <f>IF(SUMIFS('Monthly NSE Equity Options'!$K:$K,'Monthly NSE Equity Options'!$A:$A,$A242)=0,"",SUMIFS('Monthly NSE Equity Options'!$K:$K,'Monthly NSE Equity Options'!$A:$A,$A242))</f>
        <v/>
      </c>
      <c r="P242" s="8">
        <f>IF(SUMIFS('Monthly BSE Equity Options'!$K:$K,'Monthly BSE Equity Options'!$A:$A,$A242)=0,"",SUMIFS('Monthly BSE Equity Options'!$K:$K,'Monthly BSE Equity Options'!$A:$A,$A242))</f>
        <v/>
      </c>
      <c r="Q242" s="8">
        <f>IF(OR(O242="",P242=""),"",O242+P242)</f>
        <v/>
      </c>
      <c r="R242" s="23">
        <f>IF(OR(O242="",O230=""),"",O242/O230-1)</f>
        <v/>
      </c>
      <c r="S242" s="23">
        <f>IF(OR(P242="",P230=""),"",P242/P230-1)</f>
        <v/>
      </c>
      <c r="T242" s="23">
        <f>IF(OR(Q242="",Q230=""),"",Q242/Q230-1)</f>
        <v/>
      </c>
      <c r="U242" s="23">
        <f>IF(OR(O242="",O241=""),"",O242/O241-1)</f>
        <v/>
      </c>
      <c r="V242" s="23">
        <f>IF(OR(P242="",P241=""),"",P242/P241-1)</f>
        <v/>
      </c>
      <c r="W242" s="23">
        <f>IF(OR(Q242="",Q241=""),"",Q242/Q241-1)</f>
        <v/>
      </c>
      <c r="X242" s="23">
        <f>IF(Q242="","",O242/Q242)</f>
        <v/>
      </c>
      <c r="Y242" s="23">
        <f>IF(Q242="","",P242/Q242)</f>
        <v/>
      </c>
      <c r="Z242" s="24">
        <f>IF(SUMIFS('Monthly NSE Equity Options'!$L:$L,'Monthly NSE Equity Options'!$A:$A,$A242)=0,"",SUMIFS('Monthly NSE Equity Options'!$L:$L,'Monthly NSE Equity Options'!$A:$A,$A242))</f>
        <v/>
      </c>
      <c r="AA242" s="9">
        <f>IF(SUMIFS('Monthly BSE Equity Options'!$L:$L,'Monthly BSE Equity Options'!$A:$A,$A242)=0,"",SUMIFS('Monthly BSE Equity Options'!$L:$L,'Monthly BSE Equity Options'!$A:$A,$A242))</f>
        <v/>
      </c>
      <c r="AB242" s="9">
        <f>IF(OR(Z242="",AA242=""),"",Z242+AA242)</f>
        <v/>
      </c>
      <c r="AC242" s="26">
        <f>IF(OR(Z242="",Z230=""),"",Z242/Z230-1)</f>
        <v/>
      </c>
      <c r="AD242" s="26">
        <f>IF(OR(AA242="",AA230=""),"",AA242/AA230-1)</f>
        <v/>
      </c>
      <c r="AE242" s="26">
        <f>IF(OR(AB242="",AB230=""),"",AB242/AB230-1)</f>
        <v/>
      </c>
      <c r="AF242" s="26">
        <f>IF(OR(Z242="",Z241=""),"",Z242/Z241-1)</f>
        <v/>
      </c>
      <c r="AG242" s="26">
        <f>IF(OR(AA242="",AA241=""),"",AA242/AA241-1)</f>
        <v/>
      </c>
      <c r="AH242" s="26">
        <f>IF(OR(AB242="",AB241=""),"",AB242/AB241-1)</f>
        <v/>
      </c>
      <c r="AI242" s="26">
        <f>IF(AB242="","",Z242/AB242)</f>
        <v/>
      </c>
      <c r="AJ242" s="26">
        <f>IF(AB242="","",AA242/AB242)</f>
        <v/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18">
        <f>IF(SUMIFS('Monthly NSE Equity Options'!$J:$J,'Monthly NSE Equity Options'!$A:$A,$A243)=0,"",SUMIFS('Monthly NSE Equity Options'!$J:$J,'Monthly NSE Equity Options'!$A:$A,$A243))</f>
        <v/>
      </c>
      <c r="E243" s="7">
        <f>IF(SUMIFS('Monthly BSE Equity Options'!$J:$J,'Monthly BSE Equity Options'!$A:$A,$A243)=0,"",SUMIFS('Monthly BSE Equity Options'!$J:$J,'Monthly BSE Equity Options'!$A:$A,$A243))</f>
        <v/>
      </c>
      <c r="F243" s="7">
        <f>IF(OR(D243="",E243=""),"",D243+E243)</f>
        <v/>
      </c>
      <c r="G243" s="20">
        <f>IF(OR(D243="",D231=""),"",D243/D231-1)</f>
        <v/>
      </c>
      <c r="H243" s="20">
        <f>IF(OR(E243="",E231=""),"",E243/E231-1)</f>
        <v/>
      </c>
      <c r="I243" s="20">
        <f>IF(OR(F243="",F231=""),"",F243/F231-1)</f>
        <v/>
      </c>
      <c r="J243" s="20">
        <f>IF(OR(D243="",D242=""),"",D243/D242-1)</f>
        <v/>
      </c>
      <c r="K243" s="20">
        <f>IF(OR(E243="",E242=""),"",E243/E242-1)</f>
        <v/>
      </c>
      <c r="L243" s="20">
        <f>IF(OR(F243="",F242=""),"",F243/F242-1)</f>
        <v/>
      </c>
      <c r="M243" s="20">
        <f>IF(F243="","",D243/F243)</f>
        <v/>
      </c>
      <c r="N243" s="20">
        <f>IF(F243="","",E243/F243)</f>
        <v/>
      </c>
      <c r="O243" s="21">
        <f>IF(SUMIFS('Monthly NSE Equity Options'!$K:$K,'Monthly NSE Equity Options'!$A:$A,$A243)=0,"",SUMIFS('Monthly NSE Equity Options'!$K:$K,'Monthly NSE Equity Options'!$A:$A,$A243))</f>
        <v/>
      </c>
      <c r="P243" s="8">
        <f>IF(SUMIFS('Monthly BSE Equity Options'!$K:$K,'Monthly BSE Equity Options'!$A:$A,$A243)=0,"",SUMIFS('Monthly BSE Equity Options'!$K:$K,'Monthly BSE Equity Options'!$A:$A,$A243))</f>
        <v/>
      </c>
      <c r="Q243" s="8">
        <f>IF(OR(O243="",P243=""),"",O243+P243)</f>
        <v/>
      </c>
      <c r="R243" s="23">
        <f>IF(OR(O243="",O231=""),"",O243/O231-1)</f>
        <v/>
      </c>
      <c r="S243" s="23">
        <f>IF(OR(P243="",P231=""),"",P243/P231-1)</f>
        <v/>
      </c>
      <c r="T243" s="23">
        <f>IF(OR(Q243="",Q231=""),"",Q243/Q231-1)</f>
        <v/>
      </c>
      <c r="U243" s="23">
        <f>IF(OR(O243="",O242=""),"",O243/O242-1)</f>
        <v/>
      </c>
      <c r="V243" s="23">
        <f>IF(OR(P243="",P242=""),"",P243/P242-1)</f>
        <v/>
      </c>
      <c r="W243" s="23">
        <f>IF(OR(Q243="",Q242=""),"",Q243/Q242-1)</f>
        <v/>
      </c>
      <c r="X243" s="23">
        <f>IF(Q243="","",O243/Q243)</f>
        <v/>
      </c>
      <c r="Y243" s="23">
        <f>IF(Q243="","",P243/Q243)</f>
        <v/>
      </c>
      <c r="Z243" s="24">
        <f>IF(SUMIFS('Monthly NSE Equity Options'!$L:$L,'Monthly NSE Equity Options'!$A:$A,$A243)=0,"",SUMIFS('Monthly NSE Equity Options'!$L:$L,'Monthly NSE Equity Options'!$A:$A,$A243))</f>
        <v/>
      </c>
      <c r="AA243" s="9">
        <f>IF(SUMIFS('Monthly BSE Equity Options'!$L:$L,'Monthly BSE Equity Options'!$A:$A,$A243)=0,"",SUMIFS('Monthly BSE Equity Options'!$L:$L,'Monthly BSE Equity Options'!$A:$A,$A243))</f>
        <v/>
      </c>
      <c r="AB243" s="9">
        <f>IF(OR(Z243="",AA243=""),"",Z243+AA243)</f>
        <v/>
      </c>
      <c r="AC243" s="26">
        <f>IF(OR(Z243="",Z231=""),"",Z243/Z231-1)</f>
        <v/>
      </c>
      <c r="AD243" s="26">
        <f>IF(OR(AA243="",AA231=""),"",AA243/AA231-1)</f>
        <v/>
      </c>
      <c r="AE243" s="26">
        <f>IF(OR(AB243="",AB231=""),"",AB243/AB231-1)</f>
        <v/>
      </c>
      <c r="AF243" s="26">
        <f>IF(OR(Z243="",Z242=""),"",Z243/Z242-1)</f>
        <v/>
      </c>
      <c r="AG243" s="26">
        <f>IF(OR(AA243="",AA242=""),"",AA243/AA242-1)</f>
        <v/>
      </c>
      <c r="AH243" s="26">
        <f>IF(OR(AB243="",AB242=""),"",AB243/AB242-1)</f>
        <v/>
      </c>
      <c r="AI243" s="26">
        <f>IF(AB243="","",Z243/AB243)</f>
        <v/>
      </c>
      <c r="AJ243" s="26">
        <f>IF(AB243="","",AA243/AB243)</f>
        <v/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18">
        <f>IF(SUMIFS('Monthly NSE Equity Options'!$J:$J,'Monthly NSE Equity Options'!$A:$A,$A244)=0,"",SUMIFS('Monthly NSE Equity Options'!$J:$J,'Monthly NSE Equity Options'!$A:$A,$A244))</f>
        <v/>
      </c>
      <c r="E244" s="7">
        <f>IF(SUMIFS('Monthly BSE Equity Options'!$J:$J,'Monthly BSE Equity Options'!$A:$A,$A244)=0,"",SUMIFS('Monthly BSE Equity Options'!$J:$J,'Monthly BSE Equity Options'!$A:$A,$A244))</f>
        <v/>
      </c>
      <c r="F244" s="7">
        <f>IF(OR(D244="",E244=""),"",D244+E244)</f>
        <v/>
      </c>
      <c r="G244" s="20">
        <f>IF(OR(D244="",D232=""),"",D244/D232-1)</f>
        <v/>
      </c>
      <c r="H244" s="20">
        <f>IF(OR(E244="",E232=""),"",E244/E232-1)</f>
        <v/>
      </c>
      <c r="I244" s="20">
        <f>IF(OR(F244="",F232=""),"",F244/F232-1)</f>
        <v/>
      </c>
      <c r="J244" s="20">
        <f>IF(OR(D244="",D243=""),"",D244/D243-1)</f>
        <v/>
      </c>
      <c r="K244" s="20">
        <f>IF(OR(E244="",E243=""),"",E244/E243-1)</f>
        <v/>
      </c>
      <c r="L244" s="20">
        <f>IF(OR(F244="",F243=""),"",F244/F243-1)</f>
        <v/>
      </c>
      <c r="M244" s="20">
        <f>IF(F244="","",D244/F244)</f>
        <v/>
      </c>
      <c r="N244" s="20">
        <f>IF(F244="","",E244/F244)</f>
        <v/>
      </c>
      <c r="O244" s="21">
        <f>IF(SUMIFS('Monthly NSE Equity Options'!$K:$K,'Monthly NSE Equity Options'!$A:$A,$A244)=0,"",SUMIFS('Monthly NSE Equity Options'!$K:$K,'Monthly NSE Equity Options'!$A:$A,$A244))</f>
        <v/>
      </c>
      <c r="P244" s="8">
        <f>IF(SUMIFS('Monthly BSE Equity Options'!$K:$K,'Monthly BSE Equity Options'!$A:$A,$A244)=0,"",SUMIFS('Monthly BSE Equity Options'!$K:$K,'Monthly BSE Equity Options'!$A:$A,$A244))</f>
        <v/>
      </c>
      <c r="Q244" s="8">
        <f>IF(OR(O244="",P244=""),"",O244+P244)</f>
        <v/>
      </c>
      <c r="R244" s="23">
        <f>IF(OR(O244="",O232=""),"",O244/O232-1)</f>
        <v/>
      </c>
      <c r="S244" s="23">
        <f>IF(OR(P244="",P232=""),"",P244/P232-1)</f>
        <v/>
      </c>
      <c r="T244" s="23">
        <f>IF(OR(Q244="",Q232=""),"",Q244/Q232-1)</f>
        <v/>
      </c>
      <c r="U244" s="23">
        <f>IF(OR(O244="",O243=""),"",O244/O243-1)</f>
        <v/>
      </c>
      <c r="V244" s="23">
        <f>IF(OR(P244="",P243=""),"",P244/P243-1)</f>
        <v/>
      </c>
      <c r="W244" s="23">
        <f>IF(OR(Q244="",Q243=""),"",Q244/Q243-1)</f>
        <v/>
      </c>
      <c r="X244" s="23">
        <f>IF(Q244="","",O244/Q244)</f>
        <v/>
      </c>
      <c r="Y244" s="23">
        <f>IF(Q244="","",P244/Q244)</f>
        <v/>
      </c>
      <c r="Z244" s="24">
        <f>IF(SUMIFS('Monthly NSE Equity Options'!$L:$L,'Monthly NSE Equity Options'!$A:$A,$A244)=0,"",SUMIFS('Monthly NSE Equity Options'!$L:$L,'Monthly NSE Equity Options'!$A:$A,$A244))</f>
        <v/>
      </c>
      <c r="AA244" s="9">
        <f>IF(SUMIFS('Monthly BSE Equity Options'!$L:$L,'Monthly BSE Equity Options'!$A:$A,$A244)=0,"",SUMIFS('Monthly BSE Equity Options'!$L:$L,'Monthly BSE Equity Options'!$A:$A,$A244))</f>
        <v/>
      </c>
      <c r="AB244" s="9">
        <f>IF(OR(Z244="",AA244=""),"",Z244+AA244)</f>
        <v/>
      </c>
      <c r="AC244" s="26">
        <f>IF(OR(Z244="",Z232=""),"",Z244/Z232-1)</f>
        <v/>
      </c>
      <c r="AD244" s="26">
        <f>IF(OR(AA244="",AA232=""),"",AA244/AA232-1)</f>
        <v/>
      </c>
      <c r="AE244" s="26">
        <f>IF(OR(AB244="",AB232=""),"",AB244/AB232-1)</f>
        <v/>
      </c>
      <c r="AF244" s="26">
        <f>IF(OR(Z244="",Z243=""),"",Z244/Z243-1)</f>
        <v/>
      </c>
      <c r="AG244" s="26">
        <f>IF(OR(AA244="",AA243=""),"",AA244/AA243-1)</f>
        <v/>
      </c>
      <c r="AH244" s="26">
        <f>IF(OR(AB244="",AB243=""),"",AB244/AB243-1)</f>
        <v/>
      </c>
      <c r="AI244" s="26">
        <f>IF(AB244="","",Z244/AB244)</f>
        <v/>
      </c>
      <c r="AJ244" s="26">
        <f>IF(AB244="","",AA244/AB244)</f>
        <v/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18">
        <f>IF(SUMIFS('Monthly NSE Equity Options'!$J:$J,'Monthly NSE Equity Options'!$A:$A,$A245)=0,"",SUMIFS('Monthly NSE Equity Options'!$J:$J,'Monthly NSE Equity Options'!$A:$A,$A245))</f>
        <v/>
      </c>
      <c r="E245" s="7">
        <f>IF(SUMIFS('Monthly BSE Equity Options'!$J:$J,'Monthly BSE Equity Options'!$A:$A,$A245)=0,"",SUMIFS('Monthly BSE Equity Options'!$J:$J,'Monthly BSE Equity Options'!$A:$A,$A245))</f>
        <v/>
      </c>
      <c r="F245" s="7">
        <f>IF(OR(D245="",E245=""),"",D245+E245)</f>
        <v/>
      </c>
      <c r="G245" s="20">
        <f>IF(OR(D245="",D233=""),"",D245/D233-1)</f>
        <v/>
      </c>
      <c r="H245" s="20">
        <f>IF(OR(E245="",E233=""),"",E245/E233-1)</f>
        <v/>
      </c>
      <c r="I245" s="20">
        <f>IF(OR(F245="",F233=""),"",F245/F233-1)</f>
        <v/>
      </c>
      <c r="J245" s="20">
        <f>IF(OR(D245="",D244=""),"",D245/D244-1)</f>
        <v/>
      </c>
      <c r="K245" s="20">
        <f>IF(OR(E245="",E244=""),"",E245/E244-1)</f>
        <v/>
      </c>
      <c r="L245" s="20">
        <f>IF(OR(F245="",F244=""),"",F245/F244-1)</f>
        <v/>
      </c>
      <c r="M245" s="20">
        <f>IF(F245="","",D245/F245)</f>
        <v/>
      </c>
      <c r="N245" s="20">
        <f>IF(F245="","",E245/F245)</f>
        <v/>
      </c>
      <c r="O245" s="21">
        <f>IF(SUMIFS('Monthly NSE Equity Options'!$K:$K,'Monthly NSE Equity Options'!$A:$A,$A245)=0,"",SUMIFS('Monthly NSE Equity Options'!$K:$K,'Monthly NSE Equity Options'!$A:$A,$A245))</f>
        <v/>
      </c>
      <c r="P245" s="8">
        <f>IF(SUMIFS('Monthly BSE Equity Options'!$K:$K,'Monthly BSE Equity Options'!$A:$A,$A245)=0,"",SUMIFS('Monthly BSE Equity Options'!$K:$K,'Monthly BSE Equity Options'!$A:$A,$A245))</f>
        <v/>
      </c>
      <c r="Q245" s="8">
        <f>IF(OR(O245="",P245=""),"",O245+P245)</f>
        <v/>
      </c>
      <c r="R245" s="23">
        <f>IF(OR(O245="",O233=""),"",O245/O233-1)</f>
        <v/>
      </c>
      <c r="S245" s="23">
        <f>IF(OR(P245="",P233=""),"",P245/P233-1)</f>
        <v/>
      </c>
      <c r="T245" s="23">
        <f>IF(OR(Q245="",Q233=""),"",Q245/Q233-1)</f>
        <v/>
      </c>
      <c r="U245" s="23">
        <f>IF(OR(O245="",O244=""),"",O245/O244-1)</f>
        <v/>
      </c>
      <c r="V245" s="23">
        <f>IF(OR(P245="",P244=""),"",P245/P244-1)</f>
        <v/>
      </c>
      <c r="W245" s="23">
        <f>IF(OR(Q245="",Q244=""),"",Q245/Q244-1)</f>
        <v/>
      </c>
      <c r="X245" s="23">
        <f>IF(Q245="","",O245/Q245)</f>
        <v/>
      </c>
      <c r="Y245" s="23">
        <f>IF(Q245="","",P245/Q245)</f>
        <v/>
      </c>
      <c r="Z245" s="24">
        <f>IF(SUMIFS('Monthly NSE Equity Options'!$L:$L,'Monthly NSE Equity Options'!$A:$A,$A245)=0,"",SUMIFS('Monthly NSE Equity Options'!$L:$L,'Monthly NSE Equity Options'!$A:$A,$A245))</f>
        <v/>
      </c>
      <c r="AA245" s="9">
        <f>IF(SUMIFS('Monthly BSE Equity Options'!$L:$L,'Monthly BSE Equity Options'!$A:$A,$A245)=0,"",SUMIFS('Monthly BSE Equity Options'!$L:$L,'Monthly BSE Equity Options'!$A:$A,$A245))</f>
        <v/>
      </c>
      <c r="AB245" s="9">
        <f>IF(OR(Z245="",AA245=""),"",Z245+AA245)</f>
        <v/>
      </c>
      <c r="AC245" s="26">
        <f>IF(OR(Z245="",Z233=""),"",Z245/Z233-1)</f>
        <v/>
      </c>
      <c r="AD245" s="26">
        <f>IF(OR(AA245="",AA233=""),"",AA245/AA233-1)</f>
        <v/>
      </c>
      <c r="AE245" s="26">
        <f>IF(OR(AB245="",AB233=""),"",AB245/AB233-1)</f>
        <v/>
      </c>
      <c r="AF245" s="26">
        <f>IF(OR(Z245="",Z244=""),"",Z245/Z244-1)</f>
        <v/>
      </c>
      <c r="AG245" s="26">
        <f>IF(OR(AA245="",AA244=""),"",AA245/AA244-1)</f>
        <v/>
      </c>
      <c r="AH245" s="26">
        <f>IF(OR(AB245="",AB244=""),"",AB245/AB244-1)</f>
        <v/>
      </c>
      <c r="AI245" s="26">
        <f>IF(AB245="","",Z245/AB245)</f>
        <v/>
      </c>
      <c r="AJ245" s="26">
        <f>IF(AB245="","",AA245/AB245)</f>
        <v/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18">
        <f>IF(SUMIFS('Monthly NSE Equity Options'!$J:$J,'Monthly NSE Equity Options'!$A:$A,$A246)=0,"",SUMIFS('Monthly NSE Equity Options'!$J:$J,'Monthly NSE Equity Options'!$A:$A,$A246))</f>
        <v/>
      </c>
      <c r="E246" s="7">
        <f>IF(SUMIFS('Monthly BSE Equity Options'!$J:$J,'Monthly BSE Equity Options'!$A:$A,$A246)=0,"",SUMIFS('Monthly BSE Equity Options'!$J:$J,'Monthly BSE Equity Options'!$A:$A,$A246))</f>
        <v/>
      </c>
      <c r="F246" s="7">
        <f>IF(OR(D246="",E246=""),"",D246+E246)</f>
        <v/>
      </c>
      <c r="G246" s="20">
        <f>IF(OR(D246="",D234=""),"",D246/D234-1)</f>
        <v/>
      </c>
      <c r="H246" s="20">
        <f>IF(OR(E246="",E234=""),"",E246/E234-1)</f>
        <v/>
      </c>
      <c r="I246" s="20">
        <f>IF(OR(F246="",F234=""),"",F246/F234-1)</f>
        <v/>
      </c>
      <c r="J246" s="20">
        <f>IF(OR(D246="",D245=""),"",D246/D245-1)</f>
        <v/>
      </c>
      <c r="K246" s="20">
        <f>IF(OR(E246="",E245=""),"",E246/E245-1)</f>
        <v/>
      </c>
      <c r="L246" s="20">
        <f>IF(OR(F246="",F245=""),"",F246/F245-1)</f>
        <v/>
      </c>
      <c r="M246" s="20">
        <f>IF(F246="","",D246/F246)</f>
        <v/>
      </c>
      <c r="N246" s="20">
        <f>IF(F246="","",E246/F246)</f>
        <v/>
      </c>
      <c r="O246" s="21">
        <f>IF(SUMIFS('Monthly NSE Equity Options'!$K:$K,'Monthly NSE Equity Options'!$A:$A,$A246)=0,"",SUMIFS('Monthly NSE Equity Options'!$K:$K,'Monthly NSE Equity Options'!$A:$A,$A246))</f>
        <v/>
      </c>
      <c r="P246" s="8">
        <f>IF(SUMIFS('Monthly BSE Equity Options'!$K:$K,'Monthly BSE Equity Options'!$A:$A,$A246)=0,"",SUMIFS('Monthly BSE Equity Options'!$K:$K,'Monthly BSE Equity Options'!$A:$A,$A246))</f>
        <v/>
      </c>
      <c r="Q246" s="8">
        <f>IF(OR(O246="",P246=""),"",O246+P246)</f>
        <v/>
      </c>
      <c r="R246" s="23">
        <f>IF(OR(O246="",O234=""),"",O246/O234-1)</f>
        <v/>
      </c>
      <c r="S246" s="23">
        <f>IF(OR(P246="",P234=""),"",P246/P234-1)</f>
        <v/>
      </c>
      <c r="T246" s="23">
        <f>IF(OR(Q246="",Q234=""),"",Q246/Q234-1)</f>
        <v/>
      </c>
      <c r="U246" s="23">
        <f>IF(OR(O246="",O245=""),"",O246/O245-1)</f>
        <v/>
      </c>
      <c r="V246" s="23">
        <f>IF(OR(P246="",P245=""),"",P246/P245-1)</f>
        <v/>
      </c>
      <c r="W246" s="23">
        <f>IF(OR(Q246="",Q245=""),"",Q246/Q245-1)</f>
        <v/>
      </c>
      <c r="X246" s="23">
        <f>IF(Q246="","",O246/Q246)</f>
        <v/>
      </c>
      <c r="Y246" s="23">
        <f>IF(Q246="","",P246/Q246)</f>
        <v/>
      </c>
      <c r="Z246" s="24">
        <f>IF(SUMIFS('Monthly NSE Equity Options'!$L:$L,'Monthly NSE Equity Options'!$A:$A,$A246)=0,"",SUMIFS('Monthly NSE Equity Options'!$L:$L,'Monthly NSE Equity Options'!$A:$A,$A246))</f>
        <v/>
      </c>
      <c r="AA246" s="9">
        <f>IF(SUMIFS('Monthly BSE Equity Options'!$L:$L,'Monthly BSE Equity Options'!$A:$A,$A246)=0,"",SUMIFS('Monthly BSE Equity Options'!$L:$L,'Monthly BSE Equity Options'!$A:$A,$A246))</f>
        <v/>
      </c>
      <c r="AB246" s="9">
        <f>IF(OR(Z246="",AA246=""),"",Z246+AA246)</f>
        <v/>
      </c>
      <c r="AC246" s="26">
        <f>IF(OR(Z246="",Z234=""),"",Z246/Z234-1)</f>
        <v/>
      </c>
      <c r="AD246" s="26">
        <f>IF(OR(AA246="",AA234=""),"",AA246/AA234-1)</f>
        <v/>
      </c>
      <c r="AE246" s="26">
        <f>IF(OR(AB246="",AB234=""),"",AB246/AB234-1)</f>
        <v/>
      </c>
      <c r="AF246" s="26">
        <f>IF(OR(Z246="",Z245=""),"",Z246/Z245-1)</f>
        <v/>
      </c>
      <c r="AG246" s="26">
        <f>IF(OR(AA246="",AA245=""),"",AA246/AA245-1)</f>
        <v/>
      </c>
      <c r="AH246" s="26">
        <f>IF(OR(AB246="",AB245=""),"",AB246/AB245-1)</f>
        <v/>
      </c>
      <c r="AI246" s="26">
        <f>IF(AB246="","",Z246/AB246)</f>
        <v/>
      </c>
      <c r="AJ246" s="26">
        <f>IF(AB246="","",AA246/AB246)</f>
        <v/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18">
        <f>IF(SUMIFS('Monthly NSE Equity Options'!$J:$J,'Monthly NSE Equity Options'!$A:$A,$A247)=0,"",SUMIFS('Monthly NSE Equity Options'!$J:$J,'Monthly NSE Equity Options'!$A:$A,$A247))</f>
        <v/>
      </c>
      <c r="E247" s="7">
        <f>IF(SUMIFS('Monthly BSE Equity Options'!$J:$J,'Monthly BSE Equity Options'!$A:$A,$A247)=0,"",SUMIFS('Monthly BSE Equity Options'!$J:$J,'Monthly BSE Equity Options'!$A:$A,$A247))</f>
        <v/>
      </c>
      <c r="F247" s="7">
        <f>IF(OR(D247="",E247=""),"",D247+E247)</f>
        <v/>
      </c>
      <c r="G247" s="20">
        <f>IF(OR(D247="",D235=""),"",D247/D235-1)</f>
        <v/>
      </c>
      <c r="H247" s="20">
        <f>IF(OR(E247="",E235=""),"",E247/E235-1)</f>
        <v/>
      </c>
      <c r="I247" s="20">
        <f>IF(OR(F247="",F235=""),"",F247/F235-1)</f>
        <v/>
      </c>
      <c r="J247" s="20">
        <f>IF(OR(D247="",D246=""),"",D247/D246-1)</f>
        <v/>
      </c>
      <c r="K247" s="20">
        <f>IF(OR(E247="",E246=""),"",E247/E246-1)</f>
        <v/>
      </c>
      <c r="L247" s="20">
        <f>IF(OR(F247="",F246=""),"",F247/F246-1)</f>
        <v/>
      </c>
      <c r="M247" s="20">
        <f>IF(F247="","",D247/F247)</f>
        <v/>
      </c>
      <c r="N247" s="20">
        <f>IF(F247="","",E247/F247)</f>
        <v/>
      </c>
      <c r="O247" s="21">
        <f>IF(SUMIFS('Monthly NSE Equity Options'!$K:$K,'Monthly NSE Equity Options'!$A:$A,$A247)=0,"",SUMIFS('Monthly NSE Equity Options'!$K:$K,'Monthly NSE Equity Options'!$A:$A,$A247))</f>
        <v/>
      </c>
      <c r="P247" s="8">
        <f>IF(SUMIFS('Monthly BSE Equity Options'!$K:$K,'Monthly BSE Equity Options'!$A:$A,$A247)=0,"",SUMIFS('Monthly BSE Equity Options'!$K:$K,'Monthly BSE Equity Options'!$A:$A,$A247))</f>
        <v/>
      </c>
      <c r="Q247" s="8">
        <f>IF(OR(O247="",P247=""),"",O247+P247)</f>
        <v/>
      </c>
      <c r="R247" s="23">
        <f>IF(OR(O247="",O235=""),"",O247/O235-1)</f>
        <v/>
      </c>
      <c r="S247" s="23">
        <f>IF(OR(P247="",P235=""),"",P247/P235-1)</f>
        <v/>
      </c>
      <c r="T247" s="23">
        <f>IF(OR(Q247="",Q235=""),"",Q247/Q235-1)</f>
        <v/>
      </c>
      <c r="U247" s="23">
        <f>IF(OR(O247="",O246=""),"",O247/O246-1)</f>
        <v/>
      </c>
      <c r="V247" s="23">
        <f>IF(OR(P247="",P246=""),"",P247/P246-1)</f>
        <v/>
      </c>
      <c r="W247" s="23">
        <f>IF(OR(Q247="",Q246=""),"",Q247/Q246-1)</f>
        <v/>
      </c>
      <c r="X247" s="23">
        <f>IF(Q247="","",O247/Q247)</f>
        <v/>
      </c>
      <c r="Y247" s="23">
        <f>IF(Q247="","",P247/Q247)</f>
        <v/>
      </c>
      <c r="Z247" s="24">
        <f>IF(SUMIFS('Monthly NSE Equity Options'!$L:$L,'Monthly NSE Equity Options'!$A:$A,$A247)=0,"",SUMIFS('Monthly NSE Equity Options'!$L:$L,'Monthly NSE Equity Options'!$A:$A,$A247))</f>
        <v/>
      </c>
      <c r="AA247" s="9">
        <f>IF(SUMIFS('Monthly BSE Equity Options'!$L:$L,'Monthly BSE Equity Options'!$A:$A,$A247)=0,"",SUMIFS('Monthly BSE Equity Options'!$L:$L,'Monthly BSE Equity Options'!$A:$A,$A247))</f>
        <v/>
      </c>
      <c r="AB247" s="9">
        <f>IF(OR(Z247="",AA247=""),"",Z247+AA247)</f>
        <v/>
      </c>
      <c r="AC247" s="26">
        <f>IF(OR(Z247="",Z235=""),"",Z247/Z235-1)</f>
        <v/>
      </c>
      <c r="AD247" s="26">
        <f>IF(OR(AA247="",AA235=""),"",AA247/AA235-1)</f>
        <v/>
      </c>
      <c r="AE247" s="26">
        <f>IF(OR(AB247="",AB235=""),"",AB247/AB235-1)</f>
        <v/>
      </c>
      <c r="AF247" s="26">
        <f>IF(OR(Z247="",Z246=""),"",Z247/Z246-1)</f>
        <v/>
      </c>
      <c r="AG247" s="26">
        <f>IF(OR(AA247="",AA246=""),"",AA247/AA246-1)</f>
        <v/>
      </c>
      <c r="AH247" s="26">
        <f>IF(OR(AB247="",AB246=""),"",AB247/AB246-1)</f>
        <v/>
      </c>
      <c r="AI247" s="26">
        <f>IF(AB247="","",Z247/AB247)</f>
        <v/>
      </c>
      <c r="AJ247" s="26">
        <f>IF(AB247="","",AA247/AB247)</f>
        <v/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18">
        <f>IF(SUMIFS('Monthly NSE Equity Options'!$J:$J,'Monthly NSE Equity Options'!$A:$A,$A248)=0,"",SUMIFS('Monthly NSE Equity Options'!$J:$J,'Monthly NSE Equity Options'!$A:$A,$A248))</f>
        <v/>
      </c>
      <c r="E248" s="7">
        <f>IF(SUMIFS('Monthly BSE Equity Options'!$J:$J,'Monthly BSE Equity Options'!$A:$A,$A248)=0,"",SUMIFS('Monthly BSE Equity Options'!$J:$J,'Monthly BSE Equity Options'!$A:$A,$A248))</f>
        <v/>
      </c>
      <c r="F248" s="7">
        <f>IF(OR(D248="",E248=""),"",D248+E248)</f>
        <v/>
      </c>
      <c r="G248" s="20">
        <f>IF(OR(D248="",D236=""),"",D248/D236-1)</f>
        <v/>
      </c>
      <c r="H248" s="20">
        <f>IF(OR(E248="",E236=""),"",E248/E236-1)</f>
        <v/>
      </c>
      <c r="I248" s="20">
        <f>IF(OR(F248="",F236=""),"",F248/F236-1)</f>
        <v/>
      </c>
      <c r="J248" s="20">
        <f>IF(OR(D248="",D247=""),"",D248/D247-1)</f>
        <v/>
      </c>
      <c r="K248" s="20">
        <f>IF(OR(E248="",E247=""),"",E248/E247-1)</f>
        <v/>
      </c>
      <c r="L248" s="20">
        <f>IF(OR(F248="",F247=""),"",F248/F247-1)</f>
        <v/>
      </c>
      <c r="M248" s="20">
        <f>IF(F248="","",D248/F248)</f>
        <v/>
      </c>
      <c r="N248" s="20">
        <f>IF(F248="","",E248/F248)</f>
        <v/>
      </c>
      <c r="O248" s="21">
        <f>IF(SUMIFS('Monthly NSE Equity Options'!$K:$K,'Monthly NSE Equity Options'!$A:$A,$A248)=0,"",SUMIFS('Monthly NSE Equity Options'!$K:$K,'Monthly NSE Equity Options'!$A:$A,$A248))</f>
        <v/>
      </c>
      <c r="P248" s="8">
        <f>IF(SUMIFS('Monthly BSE Equity Options'!$K:$K,'Monthly BSE Equity Options'!$A:$A,$A248)=0,"",SUMIFS('Monthly BSE Equity Options'!$K:$K,'Monthly BSE Equity Options'!$A:$A,$A248))</f>
        <v/>
      </c>
      <c r="Q248" s="8">
        <f>IF(OR(O248="",P248=""),"",O248+P248)</f>
        <v/>
      </c>
      <c r="R248" s="23">
        <f>IF(OR(O248="",O236=""),"",O248/O236-1)</f>
        <v/>
      </c>
      <c r="S248" s="23">
        <f>IF(OR(P248="",P236=""),"",P248/P236-1)</f>
        <v/>
      </c>
      <c r="T248" s="23">
        <f>IF(OR(Q248="",Q236=""),"",Q248/Q236-1)</f>
        <v/>
      </c>
      <c r="U248" s="23">
        <f>IF(OR(O248="",O247=""),"",O248/O247-1)</f>
        <v/>
      </c>
      <c r="V248" s="23">
        <f>IF(OR(P248="",P247=""),"",P248/P247-1)</f>
        <v/>
      </c>
      <c r="W248" s="23">
        <f>IF(OR(Q248="",Q247=""),"",Q248/Q247-1)</f>
        <v/>
      </c>
      <c r="X248" s="23">
        <f>IF(Q248="","",O248/Q248)</f>
        <v/>
      </c>
      <c r="Y248" s="23">
        <f>IF(Q248="","",P248/Q248)</f>
        <v/>
      </c>
      <c r="Z248" s="24">
        <f>IF(SUMIFS('Monthly NSE Equity Options'!$L:$L,'Monthly NSE Equity Options'!$A:$A,$A248)=0,"",SUMIFS('Monthly NSE Equity Options'!$L:$L,'Monthly NSE Equity Options'!$A:$A,$A248))</f>
        <v/>
      </c>
      <c r="AA248" s="9">
        <f>IF(SUMIFS('Monthly BSE Equity Options'!$L:$L,'Monthly BSE Equity Options'!$A:$A,$A248)=0,"",SUMIFS('Monthly BSE Equity Options'!$L:$L,'Monthly BSE Equity Options'!$A:$A,$A248))</f>
        <v/>
      </c>
      <c r="AB248" s="9">
        <f>IF(OR(Z248="",AA248=""),"",Z248+AA248)</f>
        <v/>
      </c>
      <c r="AC248" s="26">
        <f>IF(OR(Z248="",Z236=""),"",Z248/Z236-1)</f>
        <v/>
      </c>
      <c r="AD248" s="26">
        <f>IF(OR(AA248="",AA236=""),"",AA248/AA236-1)</f>
        <v/>
      </c>
      <c r="AE248" s="26">
        <f>IF(OR(AB248="",AB236=""),"",AB248/AB236-1)</f>
        <v/>
      </c>
      <c r="AF248" s="26">
        <f>IF(OR(Z248="",Z247=""),"",Z248/Z247-1)</f>
        <v/>
      </c>
      <c r="AG248" s="26">
        <f>IF(OR(AA248="",AA247=""),"",AA248/AA247-1)</f>
        <v/>
      </c>
      <c r="AH248" s="26">
        <f>IF(OR(AB248="",AB247=""),"",AB248/AB247-1)</f>
        <v/>
      </c>
      <c r="AI248" s="26">
        <f>IF(AB248="","",Z248/AB248)</f>
        <v/>
      </c>
      <c r="AJ248" s="26">
        <f>IF(AB248="","",AA248/AB248)</f>
        <v/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18">
        <f>IF(SUMIFS('Monthly NSE Equity Options'!$J:$J,'Monthly NSE Equity Options'!$A:$A,$A249)=0,"",SUMIFS('Monthly NSE Equity Options'!$J:$J,'Monthly NSE Equity Options'!$A:$A,$A249))</f>
        <v/>
      </c>
      <c r="E249" s="7">
        <f>IF(SUMIFS('Monthly BSE Equity Options'!$J:$J,'Monthly BSE Equity Options'!$A:$A,$A249)=0,"",SUMIFS('Monthly BSE Equity Options'!$J:$J,'Monthly BSE Equity Options'!$A:$A,$A249))</f>
        <v/>
      </c>
      <c r="F249" s="7">
        <f>IF(OR(D249="",E249=""),"",D249+E249)</f>
        <v/>
      </c>
      <c r="G249" s="20">
        <f>IF(OR(D249="",D237=""),"",D249/D237-1)</f>
        <v/>
      </c>
      <c r="H249" s="20">
        <f>IF(OR(E249="",E237=""),"",E249/E237-1)</f>
        <v/>
      </c>
      <c r="I249" s="20">
        <f>IF(OR(F249="",F237=""),"",F249/F237-1)</f>
        <v/>
      </c>
      <c r="J249" s="20">
        <f>IF(OR(D249="",D248=""),"",D249/D248-1)</f>
        <v/>
      </c>
      <c r="K249" s="20">
        <f>IF(OR(E249="",E248=""),"",E249/E248-1)</f>
        <v/>
      </c>
      <c r="L249" s="20">
        <f>IF(OR(F249="",F248=""),"",F249/F248-1)</f>
        <v/>
      </c>
      <c r="M249" s="20">
        <f>IF(F249="","",D249/F249)</f>
        <v/>
      </c>
      <c r="N249" s="20">
        <f>IF(F249="","",E249/F249)</f>
        <v/>
      </c>
      <c r="O249" s="21">
        <f>IF(SUMIFS('Monthly NSE Equity Options'!$K:$K,'Monthly NSE Equity Options'!$A:$A,$A249)=0,"",SUMIFS('Monthly NSE Equity Options'!$K:$K,'Monthly NSE Equity Options'!$A:$A,$A249))</f>
        <v/>
      </c>
      <c r="P249" s="8">
        <f>IF(SUMIFS('Monthly BSE Equity Options'!$K:$K,'Monthly BSE Equity Options'!$A:$A,$A249)=0,"",SUMIFS('Monthly BSE Equity Options'!$K:$K,'Monthly BSE Equity Options'!$A:$A,$A249))</f>
        <v/>
      </c>
      <c r="Q249" s="8">
        <f>IF(OR(O249="",P249=""),"",O249+P249)</f>
        <v/>
      </c>
      <c r="R249" s="23">
        <f>IF(OR(O249="",O237=""),"",O249/O237-1)</f>
        <v/>
      </c>
      <c r="S249" s="23">
        <f>IF(OR(P249="",P237=""),"",P249/P237-1)</f>
        <v/>
      </c>
      <c r="T249" s="23">
        <f>IF(OR(Q249="",Q237=""),"",Q249/Q237-1)</f>
        <v/>
      </c>
      <c r="U249" s="23">
        <f>IF(OR(O249="",O248=""),"",O249/O248-1)</f>
        <v/>
      </c>
      <c r="V249" s="23">
        <f>IF(OR(P249="",P248=""),"",P249/P248-1)</f>
        <v/>
      </c>
      <c r="W249" s="23">
        <f>IF(OR(Q249="",Q248=""),"",Q249/Q248-1)</f>
        <v/>
      </c>
      <c r="X249" s="23">
        <f>IF(Q249="","",O249/Q249)</f>
        <v/>
      </c>
      <c r="Y249" s="23">
        <f>IF(Q249="","",P249/Q249)</f>
        <v/>
      </c>
      <c r="Z249" s="24">
        <f>IF(SUMIFS('Monthly NSE Equity Options'!$L:$L,'Monthly NSE Equity Options'!$A:$A,$A249)=0,"",SUMIFS('Monthly NSE Equity Options'!$L:$L,'Monthly NSE Equity Options'!$A:$A,$A249))</f>
        <v/>
      </c>
      <c r="AA249" s="9">
        <f>IF(SUMIFS('Monthly BSE Equity Options'!$L:$L,'Monthly BSE Equity Options'!$A:$A,$A249)=0,"",SUMIFS('Monthly BSE Equity Options'!$L:$L,'Monthly BSE Equity Options'!$A:$A,$A249))</f>
        <v/>
      </c>
      <c r="AB249" s="9">
        <f>IF(OR(Z249="",AA249=""),"",Z249+AA249)</f>
        <v/>
      </c>
      <c r="AC249" s="26">
        <f>IF(OR(Z249="",Z237=""),"",Z249/Z237-1)</f>
        <v/>
      </c>
      <c r="AD249" s="26">
        <f>IF(OR(AA249="",AA237=""),"",AA249/AA237-1)</f>
        <v/>
      </c>
      <c r="AE249" s="26">
        <f>IF(OR(AB249="",AB237=""),"",AB249/AB237-1)</f>
        <v/>
      </c>
      <c r="AF249" s="26">
        <f>IF(OR(Z249="",Z248=""),"",Z249/Z248-1)</f>
        <v/>
      </c>
      <c r="AG249" s="26">
        <f>IF(OR(AA249="",AA248=""),"",AA249/AA248-1)</f>
        <v/>
      </c>
      <c r="AH249" s="26">
        <f>IF(OR(AB249="",AB248=""),"",AB249/AB248-1)</f>
        <v/>
      </c>
      <c r="AI249" s="26">
        <f>IF(AB249="","",Z249/AB249)</f>
        <v/>
      </c>
      <c r="AJ249" s="26">
        <f>IF(AB249="","",AA249/AB249)</f>
        <v/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18">
        <f>IF(SUMIFS('Monthly NSE Equity Options'!$J:$J,'Monthly NSE Equity Options'!$A:$A,$A250)=0,"",SUMIFS('Monthly NSE Equity Options'!$J:$J,'Monthly NSE Equity Options'!$A:$A,$A250))</f>
        <v/>
      </c>
      <c r="E250" s="7">
        <f>IF(SUMIFS('Monthly BSE Equity Options'!$J:$J,'Monthly BSE Equity Options'!$A:$A,$A250)=0,"",SUMIFS('Monthly BSE Equity Options'!$J:$J,'Monthly BSE Equity Options'!$A:$A,$A250))</f>
        <v/>
      </c>
      <c r="F250" s="7">
        <f>IF(OR(D250="",E250=""),"",D250+E250)</f>
        <v/>
      </c>
      <c r="G250" s="20">
        <f>IF(OR(D250="",D238=""),"",D250/D238-1)</f>
        <v/>
      </c>
      <c r="H250" s="20">
        <f>IF(OR(E250="",E238=""),"",E250/E238-1)</f>
        <v/>
      </c>
      <c r="I250" s="20">
        <f>IF(OR(F250="",F238=""),"",F250/F238-1)</f>
        <v/>
      </c>
      <c r="J250" s="20">
        <f>IF(OR(D250="",D249=""),"",D250/D249-1)</f>
        <v/>
      </c>
      <c r="K250" s="20">
        <f>IF(OR(E250="",E249=""),"",E250/E249-1)</f>
        <v/>
      </c>
      <c r="L250" s="20">
        <f>IF(OR(F250="",F249=""),"",F250/F249-1)</f>
        <v/>
      </c>
      <c r="M250" s="20">
        <f>IF(F250="","",D250/F250)</f>
        <v/>
      </c>
      <c r="N250" s="20">
        <f>IF(F250="","",E250/F250)</f>
        <v/>
      </c>
      <c r="O250" s="21">
        <f>IF(SUMIFS('Monthly NSE Equity Options'!$K:$K,'Monthly NSE Equity Options'!$A:$A,$A250)=0,"",SUMIFS('Monthly NSE Equity Options'!$K:$K,'Monthly NSE Equity Options'!$A:$A,$A250))</f>
        <v/>
      </c>
      <c r="P250" s="8">
        <f>IF(SUMIFS('Monthly BSE Equity Options'!$K:$K,'Monthly BSE Equity Options'!$A:$A,$A250)=0,"",SUMIFS('Monthly BSE Equity Options'!$K:$K,'Monthly BSE Equity Options'!$A:$A,$A250))</f>
        <v/>
      </c>
      <c r="Q250" s="8">
        <f>IF(OR(O250="",P250=""),"",O250+P250)</f>
        <v/>
      </c>
      <c r="R250" s="23">
        <f>IF(OR(O250="",O238=""),"",O250/O238-1)</f>
        <v/>
      </c>
      <c r="S250" s="23">
        <f>IF(OR(P250="",P238=""),"",P250/P238-1)</f>
        <v/>
      </c>
      <c r="T250" s="23">
        <f>IF(OR(Q250="",Q238=""),"",Q250/Q238-1)</f>
        <v/>
      </c>
      <c r="U250" s="23">
        <f>IF(OR(O250="",O249=""),"",O250/O249-1)</f>
        <v/>
      </c>
      <c r="V250" s="23">
        <f>IF(OR(P250="",P249=""),"",P250/P249-1)</f>
        <v/>
      </c>
      <c r="W250" s="23">
        <f>IF(OR(Q250="",Q249=""),"",Q250/Q249-1)</f>
        <v/>
      </c>
      <c r="X250" s="23">
        <f>IF(Q250="","",O250/Q250)</f>
        <v/>
      </c>
      <c r="Y250" s="23">
        <f>IF(Q250="","",P250/Q250)</f>
        <v/>
      </c>
      <c r="Z250" s="24">
        <f>IF(SUMIFS('Monthly NSE Equity Options'!$L:$L,'Monthly NSE Equity Options'!$A:$A,$A250)=0,"",SUMIFS('Monthly NSE Equity Options'!$L:$L,'Monthly NSE Equity Options'!$A:$A,$A250))</f>
        <v/>
      </c>
      <c r="AA250" s="9">
        <f>IF(SUMIFS('Monthly BSE Equity Options'!$L:$L,'Monthly BSE Equity Options'!$A:$A,$A250)=0,"",SUMIFS('Monthly BSE Equity Options'!$L:$L,'Monthly BSE Equity Options'!$A:$A,$A250))</f>
        <v/>
      </c>
      <c r="AB250" s="9">
        <f>IF(OR(Z250="",AA250=""),"",Z250+AA250)</f>
        <v/>
      </c>
      <c r="AC250" s="26">
        <f>IF(OR(Z250="",Z238=""),"",Z250/Z238-1)</f>
        <v/>
      </c>
      <c r="AD250" s="26">
        <f>IF(OR(AA250="",AA238=""),"",AA250/AA238-1)</f>
        <v/>
      </c>
      <c r="AE250" s="26">
        <f>IF(OR(AB250="",AB238=""),"",AB250/AB238-1)</f>
        <v/>
      </c>
      <c r="AF250" s="26">
        <f>IF(OR(Z250="",Z249=""),"",Z250/Z249-1)</f>
        <v/>
      </c>
      <c r="AG250" s="26">
        <f>IF(OR(AA250="",AA249=""),"",AA250/AA249-1)</f>
        <v/>
      </c>
      <c r="AH250" s="26">
        <f>IF(OR(AB250="",AB249=""),"",AB250/AB249-1)</f>
        <v/>
      </c>
      <c r="AI250" s="26">
        <f>IF(AB250="","",Z250/AB250)</f>
        <v/>
      </c>
      <c r="AJ250" s="26">
        <f>IF(AB250="","",AA250/AB250)</f>
        <v/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18">
        <f>IF(SUMIFS('Monthly NSE Equity Options'!$J:$J,'Monthly NSE Equity Options'!$A:$A,$A251)=0,"",SUMIFS('Monthly NSE Equity Options'!$J:$J,'Monthly NSE Equity Options'!$A:$A,$A251))</f>
        <v/>
      </c>
      <c r="E251" s="7">
        <f>IF(SUMIFS('Monthly BSE Equity Options'!$J:$J,'Monthly BSE Equity Options'!$A:$A,$A251)=0,"",SUMIFS('Monthly BSE Equity Options'!$J:$J,'Monthly BSE Equity Options'!$A:$A,$A251))</f>
        <v/>
      </c>
      <c r="F251" s="7">
        <f>IF(OR(D251="",E251=""),"",D251+E251)</f>
        <v/>
      </c>
      <c r="G251" s="20">
        <f>IF(OR(D251="",D239=""),"",D251/D239-1)</f>
        <v/>
      </c>
      <c r="H251" s="20">
        <f>IF(OR(E251="",E239=""),"",E251/E239-1)</f>
        <v/>
      </c>
      <c r="I251" s="20">
        <f>IF(OR(F251="",F239=""),"",F251/F239-1)</f>
        <v/>
      </c>
      <c r="J251" s="20">
        <f>IF(OR(D251="",D250=""),"",D251/D250-1)</f>
        <v/>
      </c>
      <c r="K251" s="20">
        <f>IF(OR(E251="",E250=""),"",E251/E250-1)</f>
        <v/>
      </c>
      <c r="L251" s="20">
        <f>IF(OR(F251="",F250=""),"",F251/F250-1)</f>
        <v/>
      </c>
      <c r="M251" s="20">
        <f>IF(F251="","",D251/F251)</f>
        <v/>
      </c>
      <c r="N251" s="20">
        <f>IF(F251="","",E251/F251)</f>
        <v/>
      </c>
      <c r="O251" s="21">
        <f>IF(SUMIFS('Monthly NSE Equity Options'!$K:$K,'Monthly NSE Equity Options'!$A:$A,$A251)=0,"",SUMIFS('Monthly NSE Equity Options'!$K:$K,'Monthly NSE Equity Options'!$A:$A,$A251))</f>
        <v/>
      </c>
      <c r="P251" s="8">
        <f>IF(SUMIFS('Monthly BSE Equity Options'!$K:$K,'Monthly BSE Equity Options'!$A:$A,$A251)=0,"",SUMIFS('Monthly BSE Equity Options'!$K:$K,'Monthly BSE Equity Options'!$A:$A,$A251))</f>
        <v/>
      </c>
      <c r="Q251" s="8">
        <f>IF(OR(O251="",P251=""),"",O251+P251)</f>
        <v/>
      </c>
      <c r="R251" s="23">
        <f>IF(OR(O251="",O239=""),"",O251/O239-1)</f>
        <v/>
      </c>
      <c r="S251" s="23">
        <f>IF(OR(P251="",P239=""),"",P251/P239-1)</f>
        <v/>
      </c>
      <c r="T251" s="23">
        <f>IF(OR(Q251="",Q239=""),"",Q251/Q239-1)</f>
        <v/>
      </c>
      <c r="U251" s="23">
        <f>IF(OR(O251="",O250=""),"",O251/O250-1)</f>
        <v/>
      </c>
      <c r="V251" s="23">
        <f>IF(OR(P251="",P250=""),"",P251/P250-1)</f>
        <v/>
      </c>
      <c r="W251" s="23">
        <f>IF(OR(Q251="",Q250=""),"",Q251/Q250-1)</f>
        <v/>
      </c>
      <c r="X251" s="23">
        <f>IF(Q251="","",O251/Q251)</f>
        <v/>
      </c>
      <c r="Y251" s="23">
        <f>IF(Q251="","",P251/Q251)</f>
        <v/>
      </c>
      <c r="Z251" s="24">
        <f>IF(SUMIFS('Monthly NSE Equity Options'!$L:$L,'Monthly NSE Equity Options'!$A:$A,$A251)=0,"",SUMIFS('Monthly NSE Equity Options'!$L:$L,'Monthly NSE Equity Options'!$A:$A,$A251))</f>
        <v/>
      </c>
      <c r="AA251" s="9">
        <f>IF(SUMIFS('Monthly BSE Equity Options'!$L:$L,'Monthly BSE Equity Options'!$A:$A,$A251)=0,"",SUMIFS('Monthly BSE Equity Options'!$L:$L,'Monthly BSE Equity Options'!$A:$A,$A251))</f>
        <v/>
      </c>
      <c r="AB251" s="9">
        <f>IF(OR(Z251="",AA251=""),"",Z251+AA251)</f>
        <v/>
      </c>
      <c r="AC251" s="26">
        <f>IF(OR(Z251="",Z239=""),"",Z251/Z239-1)</f>
        <v/>
      </c>
      <c r="AD251" s="26">
        <f>IF(OR(AA251="",AA239=""),"",AA251/AA239-1)</f>
        <v/>
      </c>
      <c r="AE251" s="26">
        <f>IF(OR(AB251="",AB239=""),"",AB251/AB239-1)</f>
        <v/>
      </c>
      <c r="AF251" s="26">
        <f>IF(OR(Z251="",Z250=""),"",Z251/Z250-1)</f>
        <v/>
      </c>
      <c r="AG251" s="26">
        <f>IF(OR(AA251="",AA250=""),"",AA251/AA250-1)</f>
        <v/>
      </c>
      <c r="AH251" s="26">
        <f>IF(OR(AB251="",AB250=""),"",AB251/AB250-1)</f>
        <v/>
      </c>
      <c r="AI251" s="26">
        <f>IF(AB251="","",Z251/AB251)</f>
        <v/>
      </c>
      <c r="AJ251" s="26">
        <f>IF(AB251="","",AA251/AB251)</f>
        <v/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18">
        <f>IF(SUMIFS('Monthly NSE Equity Options'!$J:$J,'Monthly NSE Equity Options'!$A:$A,$A252)=0,"",SUMIFS('Monthly NSE Equity Options'!$J:$J,'Monthly NSE Equity Options'!$A:$A,$A252))</f>
        <v/>
      </c>
      <c r="E252" s="7">
        <f>IF(SUMIFS('Monthly BSE Equity Options'!$J:$J,'Monthly BSE Equity Options'!$A:$A,$A252)=0,"",SUMIFS('Monthly BSE Equity Options'!$J:$J,'Monthly BSE Equity Options'!$A:$A,$A252))</f>
        <v/>
      </c>
      <c r="F252" s="7">
        <f>IF(OR(D252="",E252=""),"",D252+E252)</f>
        <v/>
      </c>
      <c r="G252" s="20">
        <f>IF(OR(D252="",D240=""),"",D252/D240-1)</f>
        <v/>
      </c>
      <c r="H252" s="20">
        <f>IF(OR(E252="",E240=""),"",E252/E240-1)</f>
        <v/>
      </c>
      <c r="I252" s="20">
        <f>IF(OR(F252="",F240=""),"",F252/F240-1)</f>
        <v/>
      </c>
      <c r="J252" s="20">
        <f>IF(OR(D252="",D251=""),"",D252/D251-1)</f>
        <v/>
      </c>
      <c r="K252" s="20">
        <f>IF(OR(E252="",E251=""),"",E252/E251-1)</f>
        <v/>
      </c>
      <c r="L252" s="20">
        <f>IF(OR(F252="",F251=""),"",F252/F251-1)</f>
        <v/>
      </c>
      <c r="M252" s="20">
        <f>IF(F252="","",D252/F252)</f>
        <v/>
      </c>
      <c r="N252" s="20">
        <f>IF(F252="","",E252/F252)</f>
        <v/>
      </c>
      <c r="O252" s="21">
        <f>IF(SUMIFS('Monthly NSE Equity Options'!$K:$K,'Monthly NSE Equity Options'!$A:$A,$A252)=0,"",SUMIFS('Monthly NSE Equity Options'!$K:$K,'Monthly NSE Equity Options'!$A:$A,$A252))</f>
        <v/>
      </c>
      <c r="P252" s="8">
        <f>IF(SUMIFS('Monthly BSE Equity Options'!$K:$K,'Monthly BSE Equity Options'!$A:$A,$A252)=0,"",SUMIFS('Monthly BSE Equity Options'!$K:$K,'Monthly BSE Equity Options'!$A:$A,$A252))</f>
        <v/>
      </c>
      <c r="Q252" s="8">
        <f>IF(OR(O252="",P252=""),"",O252+P252)</f>
        <v/>
      </c>
      <c r="R252" s="23">
        <f>IF(OR(O252="",O240=""),"",O252/O240-1)</f>
        <v/>
      </c>
      <c r="S252" s="23">
        <f>IF(OR(P252="",P240=""),"",P252/P240-1)</f>
        <v/>
      </c>
      <c r="T252" s="23">
        <f>IF(OR(Q252="",Q240=""),"",Q252/Q240-1)</f>
        <v/>
      </c>
      <c r="U252" s="23">
        <f>IF(OR(O252="",O251=""),"",O252/O251-1)</f>
        <v/>
      </c>
      <c r="V252" s="23">
        <f>IF(OR(P252="",P251=""),"",P252/P251-1)</f>
        <v/>
      </c>
      <c r="W252" s="23">
        <f>IF(OR(Q252="",Q251=""),"",Q252/Q251-1)</f>
        <v/>
      </c>
      <c r="X252" s="23">
        <f>IF(Q252="","",O252/Q252)</f>
        <v/>
      </c>
      <c r="Y252" s="23">
        <f>IF(Q252="","",P252/Q252)</f>
        <v/>
      </c>
      <c r="Z252" s="24">
        <f>IF(SUMIFS('Monthly NSE Equity Options'!$L:$L,'Monthly NSE Equity Options'!$A:$A,$A252)=0,"",SUMIFS('Monthly NSE Equity Options'!$L:$L,'Monthly NSE Equity Options'!$A:$A,$A252))</f>
        <v/>
      </c>
      <c r="AA252" s="9">
        <f>IF(SUMIFS('Monthly BSE Equity Options'!$L:$L,'Monthly BSE Equity Options'!$A:$A,$A252)=0,"",SUMIFS('Monthly BSE Equity Options'!$L:$L,'Monthly BSE Equity Options'!$A:$A,$A252))</f>
        <v/>
      </c>
      <c r="AB252" s="9">
        <f>IF(OR(Z252="",AA252=""),"",Z252+AA252)</f>
        <v/>
      </c>
      <c r="AC252" s="26">
        <f>IF(OR(Z252="",Z240=""),"",Z252/Z240-1)</f>
        <v/>
      </c>
      <c r="AD252" s="26">
        <f>IF(OR(AA252="",AA240=""),"",AA252/AA240-1)</f>
        <v/>
      </c>
      <c r="AE252" s="26">
        <f>IF(OR(AB252="",AB240=""),"",AB252/AB240-1)</f>
        <v/>
      </c>
      <c r="AF252" s="26">
        <f>IF(OR(Z252="",Z251=""),"",Z252/Z251-1)</f>
        <v/>
      </c>
      <c r="AG252" s="26">
        <f>IF(OR(AA252="",AA251=""),"",AA252/AA251-1)</f>
        <v/>
      </c>
      <c r="AH252" s="26">
        <f>IF(OR(AB252="",AB251=""),"",AB252/AB251-1)</f>
        <v/>
      </c>
      <c r="AI252" s="26">
        <f>IF(AB252="","",Z252/AB252)</f>
        <v/>
      </c>
      <c r="AJ252" s="26">
        <f>IF(AB252="","",AA252/AB252)</f>
        <v/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18">
        <f>IF(SUMIFS('Monthly NSE Equity Options'!$J:$J,'Monthly NSE Equity Options'!$A:$A,$A253)=0,"",SUMIFS('Monthly NSE Equity Options'!$J:$J,'Monthly NSE Equity Options'!$A:$A,$A253))</f>
        <v/>
      </c>
      <c r="E253" s="7">
        <f>IF(SUMIFS('Monthly BSE Equity Options'!$J:$J,'Monthly BSE Equity Options'!$A:$A,$A253)=0,"",SUMIFS('Monthly BSE Equity Options'!$J:$J,'Monthly BSE Equity Options'!$A:$A,$A253))</f>
        <v/>
      </c>
      <c r="F253" s="7">
        <f>IF(OR(D253="",E253=""),"",D253+E253)</f>
        <v/>
      </c>
      <c r="G253" s="20">
        <f>IF(OR(D253="",D241=""),"",D253/D241-1)</f>
        <v/>
      </c>
      <c r="H253" s="20">
        <f>IF(OR(E253="",E241=""),"",E253/E241-1)</f>
        <v/>
      </c>
      <c r="I253" s="20">
        <f>IF(OR(F253="",F241=""),"",F253/F241-1)</f>
        <v/>
      </c>
      <c r="J253" s="20">
        <f>IF(OR(D253="",D252=""),"",D253/D252-1)</f>
        <v/>
      </c>
      <c r="K253" s="20">
        <f>IF(OR(E253="",E252=""),"",E253/E252-1)</f>
        <v/>
      </c>
      <c r="L253" s="20">
        <f>IF(OR(F253="",F252=""),"",F253/F252-1)</f>
        <v/>
      </c>
      <c r="M253" s="20">
        <f>IF(F253="","",D253/F253)</f>
        <v/>
      </c>
      <c r="N253" s="20">
        <f>IF(F253="","",E253/F253)</f>
        <v/>
      </c>
      <c r="O253" s="21">
        <f>IF(SUMIFS('Monthly NSE Equity Options'!$K:$K,'Monthly NSE Equity Options'!$A:$A,$A253)=0,"",SUMIFS('Monthly NSE Equity Options'!$K:$K,'Monthly NSE Equity Options'!$A:$A,$A253))</f>
        <v/>
      </c>
      <c r="P253" s="8">
        <f>IF(SUMIFS('Monthly BSE Equity Options'!$K:$K,'Monthly BSE Equity Options'!$A:$A,$A253)=0,"",SUMIFS('Monthly BSE Equity Options'!$K:$K,'Monthly BSE Equity Options'!$A:$A,$A253))</f>
        <v/>
      </c>
      <c r="Q253" s="8">
        <f>IF(OR(O253="",P253=""),"",O253+P253)</f>
        <v/>
      </c>
      <c r="R253" s="23">
        <f>IF(OR(O253="",O241=""),"",O253/O241-1)</f>
        <v/>
      </c>
      <c r="S253" s="23">
        <f>IF(OR(P253="",P241=""),"",P253/P241-1)</f>
        <v/>
      </c>
      <c r="T253" s="23">
        <f>IF(OR(Q253="",Q241=""),"",Q253/Q241-1)</f>
        <v/>
      </c>
      <c r="U253" s="23">
        <f>IF(OR(O253="",O252=""),"",O253/O252-1)</f>
        <v/>
      </c>
      <c r="V253" s="23">
        <f>IF(OR(P253="",P252=""),"",P253/P252-1)</f>
        <v/>
      </c>
      <c r="W253" s="23">
        <f>IF(OR(Q253="",Q252=""),"",Q253/Q252-1)</f>
        <v/>
      </c>
      <c r="X253" s="23">
        <f>IF(Q253="","",O253/Q253)</f>
        <v/>
      </c>
      <c r="Y253" s="23">
        <f>IF(Q253="","",P253/Q253)</f>
        <v/>
      </c>
      <c r="Z253" s="24">
        <f>IF(SUMIFS('Monthly NSE Equity Options'!$L:$L,'Monthly NSE Equity Options'!$A:$A,$A253)=0,"",SUMIFS('Monthly NSE Equity Options'!$L:$L,'Monthly NSE Equity Options'!$A:$A,$A253))</f>
        <v/>
      </c>
      <c r="AA253" s="9">
        <f>IF(SUMIFS('Monthly BSE Equity Options'!$L:$L,'Monthly BSE Equity Options'!$A:$A,$A253)=0,"",SUMIFS('Monthly BSE Equity Options'!$L:$L,'Monthly BSE Equity Options'!$A:$A,$A253))</f>
        <v/>
      </c>
      <c r="AB253" s="9">
        <f>IF(OR(Z253="",AA253=""),"",Z253+AA253)</f>
        <v/>
      </c>
      <c r="AC253" s="26">
        <f>IF(OR(Z253="",Z241=""),"",Z253/Z241-1)</f>
        <v/>
      </c>
      <c r="AD253" s="26">
        <f>IF(OR(AA253="",AA241=""),"",AA253/AA241-1)</f>
        <v/>
      </c>
      <c r="AE253" s="26">
        <f>IF(OR(AB253="",AB241=""),"",AB253/AB241-1)</f>
        <v/>
      </c>
      <c r="AF253" s="26">
        <f>IF(OR(Z253="",Z252=""),"",Z253/Z252-1)</f>
        <v/>
      </c>
      <c r="AG253" s="26">
        <f>IF(OR(AA253="",AA252=""),"",AA253/AA252-1)</f>
        <v/>
      </c>
      <c r="AH253" s="26">
        <f>IF(OR(AB253="",AB252=""),"",AB253/AB252-1)</f>
        <v/>
      </c>
      <c r="AI253" s="26">
        <f>IF(AB253="","",Z253/AB253)</f>
        <v/>
      </c>
      <c r="AJ253" s="26">
        <f>IF(AB253="","",AA253/AB253)</f>
        <v/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18">
        <f>IF(SUMIFS('Monthly NSE Equity Options'!$J:$J,'Monthly NSE Equity Options'!$A:$A,$A254)=0,"",SUMIFS('Monthly NSE Equity Options'!$J:$J,'Monthly NSE Equity Options'!$A:$A,$A254))</f>
        <v/>
      </c>
      <c r="E254" s="7">
        <f>IF(SUMIFS('Monthly BSE Equity Options'!$J:$J,'Monthly BSE Equity Options'!$A:$A,$A254)=0,"",SUMIFS('Monthly BSE Equity Options'!$J:$J,'Monthly BSE Equity Options'!$A:$A,$A254))</f>
        <v/>
      </c>
      <c r="F254" s="7">
        <f>IF(OR(D254="",E254=""),"",D254+E254)</f>
        <v/>
      </c>
      <c r="G254" s="20">
        <f>IF(OR(D254="",D242=""),"",D254/D242-1)</f>
        <v/>
      </c>
      <c r="H254" s="20">
        <f>IF(OR(E254="",E242=""),"",E254/E242-1)</f>
        <v/>
      </c>
      <c r="I254" s="20">
        <f>IF(OR(F254="",F242=""),"",F254/F242-1)</f>
        <v/>
      </c>
      <c r="J254" s="20">
        <f>IF(OR(D254="",D253=""),"",D254/D253-1)</f>
        <v/>
      </c>
      <c r="K254" s="20">
        <f>IF(OR(E254="",E253=""),"",E254/E253-1)</f>
        <v/>
      </c>
      <c r="L254" s="20">
        <f>IF(OR(F254="",F253=""),"",F254/F253-1)</f>
        <v/>
      </c>
      <c r="M254" s="20">
        <f>IF(F254="","",D254/F254)</f>
        <v/>
      </c>
      <c r="N254" s="20">
        <f>IF(F254="","",E254/F254)</f>
        <v/>
      </c>
      <c r="O254" s="21">
        <f>IF(SUMIFS('Monthly NSE Equity Options'!$K:$K,'Monthly NSE Equity Options'!$A:$A,$A254)=0,"",SUMIFS('Monthly NSE Equity Options'!$K:$K,'Monthly NSE Equity Options'!$A:$A,$A254))</f>
        <v/>
      </c>
      <c r="P254" s="8">
        <f>IF(SUMIFS('Monthly BSE Equity Options'!$K:$K,'Monthly BSE Equity Options'!$A:$A,$A254)=0,"",SUMIFS('Monthly BSE Equity Options'!$K:$K,'Monthly BSE Equity Options'!$A:$A,$A254))</f>
        <v/>
      </c>
      <c r="Q254" s="8">
        <f>IF(OR(O254="",P254=""),"",O254+P254)</f>
        <v/>
      </c>
      <c r="R254" s="23">
        <f>IF(OR(O254="",O242=""),"",O254/O242-1)</f>
        <v/>
      </c>
      <c r="S254" s="23">
        <f>IF(OR(P254="",P242=""),"",P254/P242-1)</f>
        <v/>
      </c>
      <c r="T254" s="23">
        <f>IF(OR(Q254="",Q242=""),"",Q254/Q242-1)</f>
        <v/>
      </c>
      <c r="U254" s="23">
        <f>IF(OR(O254="",O253=""),"",O254/O253-1)</f>
        <v/>
      </c>
      <c r="V254" s="23">
        <f>IF(OR(P254="",P253=""),"",P254/P253-1)</f>
        <v/>
      </c>
      <c r="W254" s="23">
        <f>IF(OR(Q254="",Q253=""),"",Q254/Q253-1)</f>
        <v/>
      </c>
      <c r="X254" s="23">
        <f>IF(Q254="","",O254/Q254)</f>
        <v/>
      </c>
      <c r="Y254" s="23">
        <f>IF(Q254="","",P254/Q254)</f>
        <v/>
      </c>
      <c r="Z254" s="24">
        <f>IF(SUMIFS('Monthly NSE Equity Options'!$L:$L,'Monthly NSE Equity Options'!$A:$A,$A254)=0,"",SUMIFS('Monthly NSE Equity Options'!$L:$L,'Monthly NSE Equity Options'!$A:$A,$A254))</f>
        <v/>
      </c>
      <c r="AA254" s="9">
        <f>IF(SUMIFS('Monthly BSE Equity Options'!$L:$L,'Monthly BSE Equity Options'!$A:$A,$A254)=0,"",SUMIFS('Monthly BSE Equity Options'!$L:$L,'Monthly BSE Equity Options'!$A:$A,$A254))</f>
        <v/>
      </c>
      <c r="AB254" s="9">
        <f>IF(OR(Z254="",AA254=""),"",Z254+AA254)</f>
        <v/>
      </c>
      <c r="AC254" s="26">
        <f>IF(OR(Z254="",Z242=""),"",Z254/Z242-1)</f>
        <v/>
      </c>
      <c r="AD254" s="26">
        <f>IF(OR(AA254="",AA242=""),"",AA254/AA242-1)</f>
        <v/>
      </c>
      <c r="AE254" s="26">
        <f>IF(OR(AB254="",AB242=""),"",AB254/AB242-1)</f>
        <v/>
      </c>
      <c r="AF254" s="26">
        <f>IF(OR(Z254="",Z253=""),"",Z254/Z253-1)</f>
        <v/>
      </c>
      <c r="AG254" s="26">
        <f>IF(OR(AA254="",AA253=""),"",AA254/AA253-1)</f>
        <v/>
      </c>
      <c r="AH254" s="26">
        <f>IF(OR(AB254="",AB253=""),"",AB254/AB253-1)</f>
        <v/>
      </c>
      <c r="AI254" s="26">
        <f>IF(AB254="","",Z254/AB254)</f>
        <v/>
      </c>
      <c r="AJ254" s="26">
        <f>IF(AB254="","",AA254/AB254)</f>
        <v/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18">
        <f>IF(SUMIFS('Monthly NSE Equity Options'!$J:$J,'Monthly NSE Equity Options'!$A:$A,$A255)=0,"",SUMIFS('Monthly NSE Equity Options'!$J:$J,'Monthly NSE Equity Options'!$A:$A,$A255))</f>
        <v/>
      </c>
      <c r="E255" s="7">
        <f>IF(SUMIFS('Monthly BSE Equity Options'!$J:$J,'Monthly BSE Equity Options'!$A:$A,$A255)=0,"",SUMIFS('Monthly BSE Equity Options'!$J:$J,'Monthly BSE Equity Options'!$A:$A,$A255))</f>
        <v/>
      </c>
      <c r="F255" s="7">
        <f>IF(OR(D255="",E255=""),"",D255+E255)</f>
        <v/>
      </c>
      <c r="G255" s="20">
        <f>IF(OR(D255="",D243=""),"",D255/D243-1)</f>
        <v/>
      </c>
      <c r="H255" s="20">
        <f>IF(OR(E255="",E243=""),"",E255/E243-1)</f>
        <v/>
      </c>
      <c r="I255" s="20">
        <f>IF(OR(F255="",F243=""),"",F255/F243-1)</f>
        <v/>
      </c>
      <c r="J255" s="20">
        <f>IF(OR(D255="",D254=""),"",D255/D254-1)</f>
        <v/>
      </c>
      <c r="K255" s="20">
        <f>IF(OR(E255="",E254=""),"",E255/E254-1)</f>
        <v/>
      </c>
      <c r="L255" s="20">
        <f>IF(OR(F255="",F254=""),"",F255/F254-1)</f>
        <v/>
      </c>
      <c r="M255" s="20">
        <f>IF(F255="","",D255/F255)</f>
        <v/>
      </c>
      <c r="N255" s="20">
        <f>IF(F255="","",E255/F255)</f>
        <v/>
      </c>
      <c r="O255" s="21">
        <f>IF(SUMIFS('Monthly NSE Equity Options'!$K:$K,'Monthly NSE Equity Options'!$A:$A,$A255)=0,"",SUMIFS('Monthly NSE Equity Options'!$K:$K,'Monthly NSE Equity Options'!$A:$A,$A255))</f>
        <v/>
      </c>
      <c r="P255" s="8">
        <f>IF(SUMIFS('Monthly BSE Equity Options'!$K:$K,'Monthly BSE Equity Options'!$A:$A,$A255)=0,"",SUMIFS('Monthly BSE Equity Options'!$K:$K,'Monthly BSE Equity Options'!$A:$A,$A255))</f>
        <v/>
      </c>
      <c r="Q255" s="8">
        <f>IF(OR(O255="",P255=""),"",O255+P255)</f>
        <v/>
      </c>
      <c r="R255" s="23">
        <f>IF(OR(O255="",O243=""),"",O255/O243-1)</f>
        <v/>
      </c>
      <c r="S255" s="23">
        <f>IF(OR(P255="",P243=""),"",P255/P243-1)</f>
        <v/>
      </c>
      <c r="T255" s="23">
        <f>IF(OR(Q255="",Q243=""),"",Q255/Q243-1)</f>
        <v/>
      </c>
      <c r="U255" s="23">
        <f>IF(OR(O255="",O254=""),"",O255/O254-1)</f>
        <v/>
      </c>
      <c r="V255" s="23">
        <f>IF(OR(P255="",P254=""),"",P255/P254-1)</f>
        <v/>
      </c>
      <c r="W255" s="23">
        <f>IF(OR(Q255="",Q254=""),"",Q255/Q254-1)</f>
        <v/>
      </c>
      <c r="X255" s="23">
        <f>IF(Q255="","",O255/Q255)</f>
        <v/>
      </c>
      <c r="Y255" s="23">
        <f>IF(Q255="","",P255/Q255)</f>
        <v/>
      </c>
      <c r="Z255" s="24">
        <f>IF(SUMIFS('Monthly NSE Equity Options'!$L:$L,'Monthly NSE Equity Options'!$A:$A,$A255)=0,"",SUMIFS('Monthly NSE Equity Options'!$L:$L,'Monthly NSE Equity Options'!$A:$A,$A255))</f>
        <v/>
      </c>
      <c r="AA255" s="9">
        <f>IF(SUMIFS('Monthly BSE Equity Options'!$L:$L,'Monthly BSE Equity Options'!$A:$A,$A255)=0,"",SUMIFS('Monthly BSE Equity Options'!$L:$L,'Monthly BSE Equity Options'!$A:$A,$A255))</f>
        <v/>
      </c>
      <c r="AB255" s="9">
        <f>IF(OR(Z255="",AA255=""),"",Z255+AA255)</f>
        <v/>
      </c>
      <c r="AC255" s="26">
        <f>IF(OR(Z255="",Z243=""),"",Z255/Z243-1)</f>
        <v/>
      </c>
      <c r="AD255" s="26">
        <f>IF(OR(AA255="",AA243=""),"",AA255/AA243-1)</f>
        <v/>
      </c>
      <c r="AE255" s="26">
        <f>IF(OR(AB255="",AB243=""),"",AB255/AB243-1)</f>
        <v/>
      </c>
      <c r="AF255" s="26">
        <f>IF(OR(Z255="",Z254=""),"",Z255/Z254-1)</f>
        <v/>
      </c>
      <c r="AG255" s="26">
        <f>IF(OR(AA255="",AA254=""),"",AA255/AA254-1)</f>
        <v/>
      </c>
      <c r="AH255" s="26">
        <f>IF(OR(AB255="",AB254=""),"",AB255/AB254-1)</f>
        <v/>
      </c>
      <c r="AI255" s="26">
        <f>IF(AB255="","",Z255/AB255)</f>
        <v/>
      </c>
      <c r="AJ255" s="26">
        <f>IF(AB255="","",AA255/AB255)</f>
        <v/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18">
        <f>IF(SUMIFS('Monthly NSE Equity Options'!$J:$J,'Monthly NSE Equity Options'!$A:$A,$A256)=0,"",SUMIFS('Monthly NSE Equity Options'!$J:$J,'Monthly NSE Equity Options'!$A:$A,$A256))</f>
        <v/>
      </c>
      <c r="E256" s="7">
        <f>IF(SUMIFS('Monthly BSE Equity Options'!$J:$J,'Monthly BSE Equity Options'!$A:$A,$A256)=0,"",SUMIFS('Monthly BSE Equity Options'!$J:$J,'Monthly BSE Equity Options'!$A:$A,$A256))</f>
        <v/>
      </c>
      <c r="F256" s="7">
        <f>IF(OR(D256="",E256=""),"",D256+E256)</f>
        <v/>
      </c>
      <c r="G256" s="20">
        <f>IF(OR(D256="",D244=""),"",D256/D244-1)</f>
        <v/>
      </c>
      <c r="H256" s="20">
        <f>IF(OR(E256="",E244=""),"",E256/E244-1)</f>
        <v/>
      </c>
      <c r="I256" s="20">
        <f>IF(OR(F256="",F244=""),"",F256/F244-1)</f>
        <v/>
      </c>
      <c r="J256" s="20">
        <f>IF(OR(D256="",D255=""),"",D256/D255-1)</f>
        <v/>
      </c>
      <c r="K256" s="20">
        <f>IF(OR(E256="",E255=""),"",E256/E255-1)</f>
        <v/>
      </c>
      <c r="L256" s="20">
        <f>IF(OR(F256="",F255=""),"",F256/F255-1)</f>
        <v/>
      </c>
      <c r="M256" s="20">
        <f>IF(F256="","",D256/F256)</f>
        <v/>
      </c>
      <c r="N256" s="20">
        <f>IF(F256="","",E256/F256)</f>
        <v/>
      </c>
      <c r="O256" s="21">
        <f>IF(SUMIFS('Monthly NSE Equity Options'!$K:$K,'Monthly NSE Equity Options'!$A:$A,$A256)=0,"",SUMIFS('Monthly NSE Equity Options'!$K:$K,'Monthly NSE Equity Options'!$A:$A,$A256))</f>
        <v/>
      </c>
      <c r="P256" s="8">
        <f>IF(SUMIFS('Monthly BSE Equity Options'!$K:$K,'Monthly BSE Equity Options'!$A:$A,$A256)=0,"",SUMIFS('Monthly BSE Equity Options'!$K:$K,'Monthly BSE Equity Options'!$A:$A,$A256))</f>
        <v/>
      </c>
      <c r="Q256" s="8">
        <f>IF(OR(O256="",P256=""),"",O256+P256)</f>
        <v/>
      </c>
      <c r="R256" s="23">
        <f>IF(OR(O256="",O244=""),"",O256/O244-1)</f>
        <v/>
      </c>
      <c r="S256" s="23">
        <f>IF(OR(P256="",P244=""),"",P256/P244-1)</f>
        <v/>
      </c>
      <c r="T256" s="23">
        <f>IF(OR(Q256="",Q244=""),"",Q256/Q244-1)</f>
        <v/>
      </c>
      <c r="U256" s="23">
        <f>IF(OR(O256="",O255=""),"",O256/O255-1)</f>
        <v/>
      </c>
      <c r="V256" s="23">
        <f>IF(OR(P256="",P255=""),"",P256/P255-1)</f>
        <v/>
      </c>
      <c r="W256" s="23">
        <f>IF(OR(Q256="",Q255=""),"",Q256/Q255-1)</f>
        <v/>
      </c>
      <c r="X256" s="23">
        <f>IF(Q256="","",O256/Q256)</f>
        <v/>
      </c>
      <c r="Y256" s="23">
        <f>IF(Q256="","",P256/Q256)</f>
        <v/>
      </c>
      <c r="Z256" s="24">
        <f>IF(SUMIFS('Monthly NSE Equity Options'!$L:$L,'Monthly NSE Equity Options'!$A:$A,$A256)=0,"",SUMIFS('Monthly NSE Equity Options'!$L:$L,'Monthly NSE Equity Options'!$A:$A,$A256))</f>
        <v/>
      </c>
      <c r="AA256" s="9">
        <f>IF(SUMIFS('Monthly BSE Equity Options'!$L:$L,'Monthly BSE Equity Options'!$A:$A,$A256)=0,"",SUMIFS('Monthly BSE Equity Options'!$L:$L,'Monthly BSE Equity Options'!$A:$A,$A256))</f>
        <v/>
      </c>
      <c r="AB256" s="9">
        <f>IF(OR(Z256="",AA256=""),"",Z256+AA256)</f>
        <v/>
      </c>
      <c r="AC256" s="26">
        <f>IF(OR(Z256="",Z244=""),"",Z256/Z244-1)</f>
        <v/>
      </c>
      <c r="AD256" s="26">
        <f>IF(OR(AA256="",AA244=""),"",AA256/AA244-1)</f>
        <v/>
      </c>
      <c r="AE256" s="26">
        <f>IF(OR(AB256="",AB244=""),"",AB256/AB244-1)</f>
        <v/>
      </c>
      <c r="AF256" s="26">
        <f>IF(OR(Z256="",Z255=""),"",Z256/Z255-1)</f>
        <v/>
      </c>
      <c r="AG256" s="26">
        <f>IF(OR(AA256="",AA255=""),"",AA256/AA255-1)</f>
        <v/>
      </c>
      <c r="AH256" s="26">
        <f>IF(OR(AB256="",AB255=""),"",AB256/AB255-1)</f>
        <v/>
      </c>
      <c r="AI256" s="26">
        <f>IF(AB256="","",Z256/AB256)</f>
        <v/>
      </c>
      <c r="AJ256" s="26">
        <f>IF(AB256="","",AA256/AB256)</f>
        <v/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18">
        <f>IF(SUMIFS('Monthly NSE Equity Options'!$J:$J,'Monthly NSE Equity Options'!$A:$A,$A257)=0,"",SUMIFS('Monthly NSE Equity Options'!$J:$J,'Monthly NSE Equity Options'!$A:$A,$A257))</f>
        <v/>
      </c>
      <c r="E257" s="7">
        <f>IF(SUMIFS('Monthly BSE Equity Options'!$J:$J,'Monthly BSE Equity Options'!$A:$A,$A257)=0,"",SUMIFS('Monthly BSE Equity Options'!$J:$J,'Monthly BSE Equity Options'!$A:$A,$A257))</f>
        <v/>
      </c>
      <c r="F257" s="7">
        <f>IF(OR(D257="",E257=""),"",D257+E257)</f>
        <v/>
      </c>
      <c r="G257" s="20">
        <f>IF(OR(D257="",D245=""),"",D257/D245-1)</f>
        <v/>
      </c>
      <c r="H257" s="20">
        <f>IF(OR(E257="",E245=""),"",E257/E245-1)</f>
        <v/>
      </c>
      <c r="I257" s="20">
        <f>IF(OR(F257="",F245=""),"",F257/F245-1)</f>
        <v/>
      </c>
      <c r="J257" s="20">
        <f>IF(OR(D257="",D256=""),"",D257/D256-1)</f>
        <v/>
      </c>
      <c r="K257" s="20">
        <f>IF(OR(E257="",E256=""),"",E257/E256-1)</f>
        <v/>
      </c>
      <c r="L257" s="20">
        <f>IF(OR(F257="",F256=""),"",F257/F256-1)</f>
        <v/>
      </c>
      <c r="M257" s="20">
        <f>IF(F257="","",D257/F257)</f>
        <v/>
      </c>
      <c r="N257" s="20">
        <f>IF(F257="","",E257/F257)</f>
        <v/>
      </c>
      <c r="O257" s="21">
        <f>IF(SUMIFS('Monthly NSE Equity Options'!$K:$K,'Monthly NSE Equity Options'!$A:$A,$A257)=0,"",SUMIFS('Monthly NSE Equity Options'!$K:$K,'Monthly NSE Equity Options'!$A:$A,$A257))</f>
        <v/>
      </c>
      <c r="P257" s="8">
        <f>IF(SUMIFS('Monthly BSE Equity Options'!$K:$K,'Monthly BSE Equity Options'!$A:$A,$A257)=0,"",SUMIFS('Monthly BSE Equity Options'!$K:$K,'Monthly BSE Equity Options'!$A:$A,$A257))</f>
        <v/>
      </c>
      <c r="Q257" s="8">
        <f>IF(OR(O257="",P257=""),"",O257+P257)</f>
        <v/>
      </c>
      <c r="R257" s="23">
        <f>IF(OR(O257="",O245=""),"",O257/O245-1)</f>
        <v/>
      </c>
      <c r="S257" s="23">
        <f>IF(OR(P257="",P245=""),"",P257/P245-1)</f>
        <v/>
      </c>
      <c r="T257" s="23">
        <f>IF(OR(Q257="",Q245=""),"",Q257/Q245-1)</f>
        <v/>
      </c>
      <c r="U257" s="23">
        <f>IF(OR(O257="",O256=""),"",O257/O256-1)</f>
        <v/>
      </c>
      <c r="V257" s="23">
        <f>IF(OR(P257="",P256=""),"",P257/P256-1)</f>
        <v/>
      </c>
      <c r="W257" s="23">
        <f>IF(OR(Q257="",Q256=""),"",Q257/Q256-1)</f>
        <v/>
      </c>
      <c r="X257" s="23">
        <f>IF(Q257="","",O257/Q257)</f>
        <v/>
      </c>
      <c r="Y257" s="23">
        <f>IF(Q257="","",P257/Q257)</f>
        <v/>
      </c>
      <c r="Z257" s="24">
        <f>IF(SUMIFS('Monthly NSE Equity Options'!$L:$L,'Monthly NSE Equity Options'!$A:$A,$A257)=0,"",SUMIFS('Monthly NSE Equity Options'!$L:$L,'Monthly NSE Equity Options'!$A:$A,$A257))</f>
        <v/>
      </c>
      <c r="AA257" s="9">
        <f>IF(SUMIFS('Monthly BSE Equity Options'!$L:$L,'Monthly BSE Equity Options'!$A:$A,$A257)=0,"",SUMIFS('Monthly BSE Equity Options'!$L:$L,'Monthly BSE Equity Options'!$A:$A,$A257))</f>
        <v/>
      </c>
      <c r="AB257" s="9">
        <f>IF(OR(Z257="",AA257=""),"",Z257+AA257)</f>
        <v/>
      </c>
      <c r="AC257" s="26">
        <f>IF(OR(Z257="",Z245=""),"",Z257/Z245-1)</f>
        <v/>
      </c>
      <c r="AD257" s="26">
        <f>IF(OR(AA257="",AA245=""),"",AA257/AA245-1)</f>
        <v/>
      </c>
      <c r="AE257" s="26">
        <f>IF(OR(AB257="",AB245=""),"",AB257/AB245-1)</f>
        <v/>
      </c>
      <c r="AF257" s="26">
        <f>IF(OR(Z257="",Z256=""),"",Z257/Z256-1)</f>
        <v/>
      </c>
      <c r="AG257" s="26">
        <f>IF(OR(AA257="",AA256=""),"",AA257/AA256-1)</f>
        <v/>
      </c>
      <c r="AH257" s="26">
        <f>IF(OR(AB257="",AB256=""),"",AB257/AB256-1)</f>
        <v/>
      </c>
      <c r="AI257" s="26">
        <f>IF(AB257="","",Z257/AB257)</f>
        <v/>
      </c>
      <c r="AJ257" s="26">
        <f>IF(AB257="","",AA257/AB257)</f>
        <v/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18">
        <f>IF(SUMIFS('Monthly NSE Equity Options'!$J:$J,'Monthly NSE Equity Options'!$A:$A,$A258)=0,"",SUMIFS('Monthly NSE Equity Options'!$J:$J,'Monthly NSE Equity Options'!$A:$A,$A258))</f>
        <v/>
      </c>
      <c r="E258" s="7">
        <f>IF(SUMIFS('Monthly BSE Equity Options'!$J:$J,'Monthly BSE Equity Options'!$A:$A,$A258)=0,"",SUMIFS('Monthly BSE Equity Options'!$J:$J,'Monthly BSE Equity Options'!$A:$A,$A258))</f>
        <v/>
      </c>
      <c r="F258" s="7">
        <f>IF(OR(D258="",E258=""),"",D258+E258)</f>
        <v/>
      </c>
      <c r="G258" s="20">
        <f>IF(OR(D258="",D246=""),"",D258/D246-1)</f>
        <v/>
      </c>
      <c r="H258" s="20">
        <f>IF(OR(E258="",E246=""),"",E258/E246-1)</f>
        <v/>
      </c>
      <c r="I258" s="20">
        <f>IF(OR(F258="",F246=""),"",F258/F246-1)</f>
        <v/>
      </c>
      <c r="J258" s="20">
        <f>IF(OR(D258="",D257=""),"",D258/D257-1)</f>
        <v/>
      </c>
      <c r="K258" s="20">
        <f>IF(OR(E258="",E257=""),"",E258/E257-1)</f>
        <v/>
      </c>
      <c r="L258" s="20">
        <f>IF(OR(F258="",F257=""),"",F258/F257-1)</f>
        <v/>
      </c>
      <c r="M258" s="20">
        <f>IF(F258="","",D258/F258)</f>
        <v/>
      </c>
      <c r="N258" s="20">
        <f>IF(F258="","",E258/F258)</f>
        <v/>
      </c>
      <c r="O258" s="21">
        <f>IF(SUMIFS('Monthly NSE Equity Options'!$K:$K,'Monthly NSE Equity Options'!$A:$A,$A258)=0,"",SUMIFS('Monthly NSE Equity Options'!$K:$K,'Monthly NSE Equity Options'!$A:$A,$A258))</f>
        <v/>
      </c>
      <c r="P258" s="8">
        <f>IF(SUMIFS('Monthly BSE Equity Options'!$K:$K,'Monthly BSE Equity Options'!$A:$A,$A258)=0,"",SUMIFS('Monthly BSE Equity Options'!$K:$K,'Monthly BSE Equity Options'!$A:$A,$A258))</f>
        <v/>
      </c>
      <c r="Q258" s="8">
        <f>IF(OR(O258="",P258=""),"",O258+P258)</f>
        <v/>
      </c>
      <c r="R258" s="23">
        <f>IF(OR(O258="",O246=""),"",O258/O246-1)</f>
        <v/>
      </c>
      <c r="S258" s="23">
        <f>IF(OR(P258="",P246=""),"",P258/P246-1)</f>
        <v/>
      </c>
      <c r="T258" s="23">
        <f>IF(OR(Q258="",Q246=""),"",Q258/Q246-1)</f>
        <v/>
      </c>
      <c r="U258" s="23">
        <f>IF(OR(O258="",O257=""),"",O258/O257-1)</f>
        <v/>
      </c>
      <c r="V258" s="23">
        <f>IF(OR(P258="",P257=""),"",P258/P257-1)</f>
        <v/>
      </c>
      <c r="W258" s="23">
        <f>IF(OR(Q258="",Q257=""),"",Q258/Q257-1)</f>
        <v/>
      </c>
      <c r="X258" s="23">
        <f>IF(Q258="","",O258/Q258)</f>
        <v/>
      </c>
      <c r="Y258" s="23">
        <f>IF(Q258="","",P258/Q258)</f>
        <v/>
      </c>
      <c r="Z258" s="24">
        <f>IF(SUMIFS('Monthly NSE Equity Options'!$L:$L,'Monthly NSE Equity Options'!$A:$A,$A258)=0,"",SUMIFS('Monthly NSE Equity Options'!$L:$L,'Monthly NSE Equity Options'!$A:$A,$A258))</f>
        <v/>
      </c>
      <c r="AA258" s="9">
        <f>IF(SUMIFS('Monthly BSE Equity Options'!$L:$L,'Monthly BSE Equity Options'!$A:$A,$A258)=0,"",SUMIFS('Monthly BSE Equity Options'!$L:$L,'Monthly BSE Equity Options'!$A:$A,$A258))</f>
        <v/>
      </c>
      <c r="AB258" s="9">
        <f>IF(OR(Z258="",AA258=""),"",Z258+AA258)</f>
        <v/>
      </c>
      <c r="AC258" s="26">
        <f>IF(OR(Z258="",Z246=""),"",Z258/Z246-1)</f>
        <v/>
      </c>
      <c r="AD258" s="26">
        <f>IF(OR(AA258="",AA246=""),"",AA258/AA246-1)</f>
        <v/>
      </c>
      <c r="AE258" s="26">
        <f>IF(OR(AB258="",AB246=""),"",AB258/AB246-1)</f>
        <v/>
      </c>
      <c r="AF258" s="26">
        <f>IF(OR(Z258="",Z257=""),"",Z258/Z257-1)</f>
        <v/>
      </c>
      <c r="AG258" s="26">
        <f>IF(OR(AA258="",AA257=""),"",AA258/AA257-1)</f>
        <v/>
      </c>
      <c r="AH258" s="26">
        <f>IF(OR(AB258="",AB257=""),"",AB258/AB257-1)</f>
        <v/>
      </c>
      <c r="AI258" s="26">
        <f>IF(AB258="","",Z258/AB258)</f>
        <v/>
      </c>
      <c r="AJ258" s="26">
        <f>IF(AB258="","",AA258/AB258)</f>
        <v/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18">
        <f>IF(SUMIFS('Monthly NSE Equity Options'!$J:$J,'Monthly NSE Equity Options'!$A:$A,$A259)=0,"",SUMIFS('Monthly NSE Equity Options'!$J:$J,'Monthly NSE Equity Options'!$A:$A,$A259))</f>
        <v/>
      </c>
      <c r="E259" s="7">
        <f>IF(SUMIFS('Monthly BSE Equity Options'!$J:$J,'Monthly BSE Equity Options'!$A:$A,$A259)=0,"",SUMIFS('Monthly BSE Equity Options'!$J:$J,'Monthly BSE Equity Options'!$A:$A,$A259))</f>
        <v/>
      </c>
      <c r="F259" s="7">
        <f>IF(OR(D259="",E259=""),"",D259+E259)</f>
        <v/>
      </c>
      <c r="G259" s="20">
        <f>IF(OR(D259="",D247=""),"",D259/D247-1)</f>
        <v/>
      </c>
      <c r="H259" s="20">
        <f>IF(OR(E259="",E247=""),"",E259/E247-1)</f>
        <v/>
      </c>
      <c r="I259" s="20">
        <f>IF(OR(F259="",F247=""),"",F259/F247-1)</f>
        <v/>
      </c>
      <c r="J259" s="20">
        <f>IF(OR(D259="",D258=""),"",D259/D258-1)</f>
        <v/>
      </c>
      <c r="K259" s="20">
        <f>IF(OR(E259="",E258=""),"",E259/E258-1)</f>
        <v/>
      </c>
      <c r="L259" s="20">
        <f>IF(OR(F259="",F258=""),"",F259/F258-1)</f>
        <v/>
      </c>
      <c r="M259" s="20">
        <f>IF(F259="","",D259/F259)</f>
        <v/>
      </c>
      <c r="N259" s="20">
        <f>IF(F259="","",E259/F259)</f>
        <v/>
      </c>
      <c r="O259" s="21">
        <f>IF(SUMIFS('Monthly NSE Equity Options'!$K:$K,'Monthly NSE Equity Options'!$A:$A,$A259)=0,"",SUMIFS('Monthly NSE Equity Options'!$K:$K,'Monthly NSE Equity Options'!$A:$A,$A259))</f>
        <v/>
      </c>
      <c r="P259" s="8">
        <f>IF(SUMIFS('Monthly BSE Equity Options'!$K:$K,'Monthly BSE Equity Options'!$A:$A,$A259)=0,"",SUMIFS('Monthly BSE Equity Options'!$K:$K,'Monthly BSE Equity Options'!$A:$A,$A259))</f>
        <v/>
      </c>
      <c r="Q259" s="8">
        <f>IF(OR(O259="",P259=""),"",O259+P259)</f>
        <v/>
      </c>
      <c r="R259" s="23">
        <f>IF(OR(O259="",O247=""),"",O259/O247-1)</f>
        <v/>
      </c>
      <c r="S259" s="23">
        <f>IF(OR(P259="",P247=""),"",P259/P247-1)</f>
        <v/>
      </c>
      <c r="T259" s="23">
        <f>IF(OR(Q259="",Q247=""),"",Q259/Q247-1)</f>
        <v/>
      </c>
      <c r="U259" s="23">
        <f>IF(OR(O259="",O258=""),"",O259/O258-1)</f>
        <v/>
      </c>
      <c r="V259" s="23">
        <f>IF(OR(P259="",P258=""),"",P259/P258-1)</f>
        <v/>
      </c>
      <c r="W259" s="23">
        <f>IF(OR(Q259="",Q258=""),"",Q259/Q258-1)</f>
        <v/>
      </c>
      <c r="X259" s="23">
        <f>IF(Q259="","",O259/Q259)</f>
        <v/>
      </c>
      <c r="Y259" s="23">
        <f>IF(Q259="","",P259/Q259)</f>
        <v/>
      </c>
      <c r="Z259" s="24">
        <f>IF(SUMIFS('Monthly NSE Equity Options'!$L:$L,'Monthly NSE Equity Options'!$A:$A,$A259)=0,"",SUMIFS('Monthly NSE Equity Options'!$L:$L,'Monthly NSE Equity Options'!$A:$A,$A259))</f>
        <v/>
      </c>
      <c r="AA259" s="9">
        <f>IF(SUMIFS('Monthly BSE Equity Options'!$L:$L,'Monthly BSE Equity Options'!$A:$A,$A259)=0,"",SUMIFS('Monthly BSE Equity Options'!$L:$L,'Monthly BSE Equity Options'!$A:$A,$A259))</f>
        <v/>
      </c>
      <c r="AB259" s="9">
        <f>IF(OR(Z259="",AA259=""),"",Z259+AA259)</f>
        <v/>
      </c>
      <c r="AC259" s="26">
        <f>IF(OR(Z259="",Z247=""),"",Z259/Z247-1)</f>
        <v/>
      </c>
      <c r="AD259" s="26">
        <f>IF(OR(AA259="",AA247=""),"",AA259/AA247-1)</f>
        <v/>
      </c>
      <c r="AE259" s="26">
        <f>IF(OR(AB259="",AB247=""),"",AB259/AB247-1)</f>
        <v/>
      </c>
      <c r="AF259" s="26">
        <f>IF(OR(Z259="",Z258=""),"",Z259/Z258-1)</f>
        <v/>
      </c>
      <c r="AG259" s="26">
        <f>IF(OR(AA259="",AA258=""),"",AA259/AA258-1)</f>
        <v/>
      </c>
      <c r="AH259" s="26">
        <f>IF(OR(AB259="",AB258=""),"",AB259/AB258-1)</f>
        <v/>
      </c>
      <c r="AI259" s="26">
        <f>IF(AB259="","",Z259/AB259)</f>
        <v/>
      </c>
      <c r="AJ259" s="26">
        <f>IF(AB259="","",AA259/AB259)</f>
        <v/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18">
        <f>IF(SUMIFS('Monthly NSE Equity Options'!$J:$J,'Monthly NSE Equity Options'!$A:$A,$A260)=0,"",SUMIFS('Monthly NSE Equity Options'!$J:$J,'Monthly NSE Equity Options'!$A:$A,$A260))</f>
        <v/>
      </c>
      <c r="E260" s="7">
        <f>IF(SUMIFS('Monthly BSE Equity Options'!$J:$J,'Monthly BSE Equity Options'!$A:$A,$A260)=0,"",SUMIFS('Monthly BSE Equity Options'!$J:$J,'Monthly BSE Equity Options'!$A:$A,$A260))</f>
        <v/>
      </c>
      <c r="F260" s="7">
        <f>IF(OR(D260="",E260=""),"",D260+E260)</f>
        <v/>
      </c>
      <c r="G260" s="20">
        <f>IF(OR(D260="",D248=""),"",D260/D248-1)</f>
        <v/>
      </c>
      <c r="H260" s="20">
        <f>IF(OR(E260="",E248=""),"",E260/E248-1)</f>
        <v/>
      </c>
      <c r="I260" s="20">
        <f>IF(OR(F260="",F248=""),"",F260/F248-1)</f>
        <v/>
      </c>
      <c r="J260" s="20">
        <f>IF(OR(D260="",D259=""),"",D260/D259-1)</f>
        <v/>
      </c>
      <c r="K260" s="20">
        <f>IF(OR(E260="",E259=""),"",E260/E259-1)</f>
        <v/>
      </c>
      <c r="L260" s="20">
        <f>IF(OR(F260="",F259=""),"",F260/F259-1)</f>
        <v/>
      </c>
      <c r="M260" s="20">
        <f>IF(F260="","",D260/F260)</f>
        <v/>
      </c>
      <c r="N260" s="20">
        <f>IF(F260="","",E260/F260)</f>
        <v/>
      </c>
      <c r="O260" s="21">
        <f>IF(SUMIFS('Monthly NSE Equity Options'!$K:$K,'Monthly NSE Equity Options'!$A:$A,$A260)=0,"",SUMIFS('Monthly NSE Equity Options'!$K:$K,'Monthly NSE Equity Options'!$A:$A,$A260))</f>
        <v/>
      </c>
      <c r="P260" s="8">
        <f>IF(SUMIFS('Monthly BSE Equity Options'!$K:$K,'Monthly BSE Equity Options'!$A:$A,$A260)=0,"",SUMIFS('Monthly BSE Equity Options'!$K:$K,'Monthly BSE Equity Options'!$A:$A,$A260))</f>
        <v/>
      </c>
      <c r="Q260" s="8">
        <f>IF(OR(O260="",P260=""),"",O260+P260)</f>
        <v/>
      </c>
      <c r="R260" s="23">
        <f>IF(OR(O260="",O248=""),"",O260/O248-1)</f>
        <v/>
      </c>
      <c r="S260" s="23">
        <f>IF(OR(P260="",P248=""),"",P260/P248-1)</f>
        <v/>
      </c>
      <c r="T260" s="23">
        <f>IF(OR(Q260="",Q248=""),"",Q260/Q248-1)</f>
        <v/>
      </c>
      <c r="U260" s="23">
        <f>IF(OR(O260="",O259=""),"",O260/O259-1)</f>
        <v/>
      </c>
      <c r="V260" s="23">
        <f>IF(OR(P260="",P259=""),"",P260/P259-1)</f>
        <v/>
      </c>
      <c r="W260" s="23">
        <f>IF(OR(Q260="",Q259=""),"",Q260/Q259-1)</f>
        <v/>
      </c>
      <c r="X260" s="23">
        <f>IF(Q260="","",O260/Q260)</f>
        <v/>
      </c>
      <c r="Y260" s="23">
        <f>IF(Q260="","",P260/Q260)</f>
        <v/>
      </c>
      <c r="Z260" s="24">
        <f>IF(SUMIFS('Monthly NSE Equity Options'!$L:$L,'Monthly NSE Equity Options'!$A:$A,$A260)=0,"",SUMIFS('Monthly NSE Equity Options'!$L:$L,'Monthly NSE Equity Options'!$A:$A,$A260))</f>
        <v/>
      </c>
      <c r="AA260" s="9">
        <f>IF(SUMIFS('Monthly BSE Equity Options'!$L:$L,'Monthly BSE Equity Options'!$A:$A,$A260)=0,"",SUMIFS('Monthly BSE Equity Options'!$L:$L,'Monthly BSE Equity Options'!$A:$A,$A260))</f>
        <v/>
      </c>
      <c r="AB260" s="9">
        <f>IF(OR(Z260="",AA260=""),"",Z260+AA260)</f>
        <v/>
      </c>
      <c r="AC260" s="26">
        <f>IF(OR(Z260="",Z248=""),"",Z260/Z248-1)</f>
        <v/>
      </c>
      <c r="AD260" s="26">
        <f>IF(OR(AA260="",AA248=""),"",AA260/AA248-1)</f>
        <v/>
      </c>
      <c r="AE260" s="26">
        <f>IF(OR(AB260="",AB248=""),"",AB260/AB248-1)</f>
        <v/>
      </c>
      <c r="AF260" s="26">
        <f>IF(OR(Z260="",Z259=""),"",Z260/Z259-1)</f>
        <v/>
      </c>
      <c r="AG260" s="26">
        <f>IF(OR(AA260="",AA259=""),"",AA260/AA259-1)</f>
        <v/>
      </c>
      <c r="AH260" s="26">
        <f>IF(OR(AB260="",AB259=""),"",AB260/AB259-1)</f>
        <v/>
      </c>
      <c r="AI260" s="26">
        <f>IF(AB260="","",Z260/AB260)</f>
        <v/>
      </c>
      <c r="AJ260" s="26">
        <f>IF(AB260="","",AA260/AB260)</f>
        <v/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18">
        <f>IF(SUMIFS('Monthly NSE Equity Options'!$J:$J,'Monthly NSE Equity Options'!$A:$A,$A261)=0,"",SUMIFS('Monthly NSE Equity Options'!$J:$J,'Monthly NSE Equity Options'!$A:$A,$A261))</f>
        <v/>
      </c>
      <c r="E261" s="7">
        <f>IF(SUMIFS('Monthly BSE Equity Options'!$J:$J,'Monthly BSE Equity Options'!$A:$A,$A261)=0,"",SUMIFS('Monthly BSE Equity Options'!$J:$J,'Monthly BSE Equity Options'!$A:$A,$A261))</f>
        <v/>
      </c>
      <c r="F261" s="7">
        <f>IF(OR(D261="",E261=""),"",D261+E261)</f>
        <v/>
      </c>
      <c r="G261" s="20">
        <f>IF(OR(D261="",D249=""),"",D261/D249-1)</f>
        <v/>
      </c>
      <c r="H261" s="20">
        <f>IF(OR(E261="",E249=""),"",E261/E249-1)</f>
        <v/>
      </c>
      <c r="I261" s="20">
        <f>IF(OR(F261="",F249=""),"",F261/F249-1)</f>
        <v/>
      </c>
      <c r="J261" s="20">
        <f>IF(OR(D261="",D260=""),"",D261/D260-1)</f>
        <v/>
      </c>
      <c r="K261" s="20">
        <f>IF(OR(E261="",E260=""),"",E261/E260-1)</f>
        <v/>
      </c>
      <c r="L261" s="20">
        <f>IF(OR(F261="",F260=""),"",F261/F260-1)</f>
        <v/>
      </c>
      <c r="M261" s="20">
        <f>IF(F261="","",D261/F261)</f>
        <v/>
      </c>
      <c r="N261" s="20">
        <f>IF(F261="","",E261/F261)</f>
        <v/>
      </c>
      <c r="O261" s="21">
        <f>IF(SUMIFS('Monthly NSE Equity Options'!$K:$K,'Monthly NSE Equity Options'!$A:$A,$A261)=0,"",SUMIFS('Monthly NSE Equity Options'!$K:$K,'Monthly NSE Equity Options'!$A:$A,$A261))</f>
        <v/>
      </c>
      <c r="P261" s="8">
        <f>IF(SUMIFS('Monthly BSE Equity Options'!$K:$K,'Monthly BSE Equity Options'!$A:$A,$A261)=0,"",SUMIFS('Monthly BSE Equity Options'!$K:$K,'Monthly BSE Equity Options'!$A:$A,$A261))</f>
        <v/>
      </c>
      <c r="Q261" s="8">
        <f>IF(OR(O261="",P261=""),"",O261+P261)</f>
        <v/>
      </c>
      <c r="R261" s="23">
        <f>IF(OR(O261="",O249=""),"",O261/O249-1)</f>
        <v/>
      </c>
      <c r="S261" s="23">
        <f>IF(OR(P261="",P249=""),"",P261/P249-1)</f>
        <v/>
      </c>
      <c r="T261" s="23">
        <f>IF(OR(Q261="",Q249=""),"",Q261/Q249-1)</f>
        <v/>
      </c>
      <c r="U261" s="23">
        <f>IF(OR(O261="",O260=""),"",O261/O260-1)</f>
        <v/>
      </c>
      <c r="V261" s="23">
        <f>IF(OR(P261="",P260=""),"",P261/P260-1)</f>
        <v/>
      </c>
      <c r="W261" s="23">
        <f>IF(OR(Q261="",Q260=""),"",Q261/Q260-1)</f>
        <v/>
      </c>
      <c r="X261" s="23">
        <f>IF(Q261="","",O261/Q261)</f>
        <v/>
      </c>
      <c r="Y261" s="23">
        <f>IF(Q261="","",P261/Q261)</f>
        <v/>
      </c>
      <c r="Z261" s="24">
        <f>IF(SUMIFS('Monthly NSE Equity Options'!$L:$L,'Monthly NSE Equity Options'!$A:$A,$A261)=0,"",SUMIFS('Monthly NSE Equity Options'!$L:$L,'Monthly NSE Equity Options'!$A:$A,$A261))</f>
        <v/>
      </c>
      <c r="AA261" s="9">
        <f>IF(SUMIFS('Monthly BSE Equity Options'!$L:$L,'Monthly BSE Equity Options'!$A:$A,$A261)=0,"",SUMIFS('Monthly BSE Equity Options'!$L:$L,'Monthly BSE Equity Options'!$A:$A,$A261))</f>
        <v/>
      </c>
      <c r="AB261" s="9">
        <f>IF(OR(Z261="",AA261=""),"",Z261+AA261)</f>
        <v/>
      </c>
      <c r="AC261" s="26">
        <f>IF(OR(Z261="",Z249=""),"",Z261/Z249-1)</f>
        <v/>
      </c>
      <c r="AD261" s="26">
        <f>IF(OR(AA261="",AA249=""),"",AA261/AA249-1)</f>
        <v/>
      </c>
      <c r="AE261" s="26">
        <f>IF(OR(AB261="",AB249=""),"",AB261/AB249-1)</f>
        <v/>
      </c>
      <c r="AF261" s="26">
        <f>IF(OR(Z261="",Z260=""),"",Z261/Z260-1)</f>
        <v/>
      </c>
      <c r="AG261" s="26">
        <f>IF(OR(AA261="",AA260=""),"",AA261/AA260-1)</f>
        <v/>
      </c>
      <c r="AH261" s="26">
        <f>IF(OR(AB261="",AB260=""),"",AB261/AB260-1)</f>
        <v/>
      </c>
      <c r="AI261" s="26">
        <f>IF(AB261="","",Z261/AB261)</f>
        <v/>
      </c>
      <c r="AJ261" s="26">
        <f>IF(AB261="","",AA261/AB261)</f>
        <v/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18">
        <f>IF(SUMIFS('Monthly NSE Equity Options'!$J:$J,'Monthly NSE Equity Options'!$A:$A,$A262)=0,"",SUMIFS('Monthly NSE Equity Options'!$J:$J,'Monthly NSE Equity Options'!$A:$A,$A262))</f>
        <v/>
      </c>
      <c r="E262" s="7">
        <f>IF(SUMIFS('Monthly BSE Equity Options'!$J:$J,'Monthly BSE Equity Options'!$A:$A,$A262)=0,"",SUMIFS('Monthly BSE Equity Options'!$J:$J,'Monthly BSE Equity Options'!$A:$A,$A262))</f>
        <v/>
      </c>
      <c r="F262" s="7">
        <f>IF(OR(D262="",E262=""),"",D262+E262)</f>
        <v/>
      </c>
      <c r="G262" s="20">
        <f>IF(OR(D262="",D250=""),"",D262/D250-1)</f>
        <v/>
      </c>
      <c r="H262" s="20">
        <f>IF(OR(E262="",E250=""),"",E262/E250-1)</f>
        <v/>
      </c>
      <c r="I262" s="20">
        <f>IF(OR(F262="",F250=""),"",F262/F250-1)</f>
        <v/>
      </c>
      <c r="J262" s="20">
        <f>IF(OR(D262="",D261=""),"",D262/D261-1)</f>
        <v/>
      </c>
      <c r="K262" s="20">
        <f>IF(OR(E262="",E261=""),"",E262/E261-1)</f>
        <v/>
      </c>
      <c r="L262" s="20">
        <f>IF(OR(F262="",F261=""),"",F262/F261-1)</f>
        <v/>
      </c>
      <c r="M262" s="20">
        <f>IF(F262="","",D262/F262)</f>
        <v/>
      </c>
      <c r="N262" s="20">
        <f>IF(F262="","",E262/F262)</f>
        <v/>
      </c>
      <c r="O262" s="21">
        <f>IF(SUMIFS('Monthly NSE Equity Options'!$K:$K,'Monthly NSE Equity Options'!$A:$A,$A262)=0,"",SUMIFS('Monthly NSE Equity Options'!$K:$K,'Monthly NSE Equity Options'!$A:$A,$A262))</f>
        <v/>
      </c>
      <c r="P262" s="8">
        <f>IF(SUMIFS('Monthly BSE Equity Options'!$K:$K,'Monthly BSE Equity Options'!$A:$A,$A262)=0,"",SUMIFS('Monthly BSE Equity Options'!$K:$K,'Monthly BSE Equity Options'!$A:$A,$A262))</f>
        <v/>
      </c>
      <c r="Q262" s="8">
        <f>IF(OR(O262="",P262=""),"",O262+P262)</f>
        <v/>
      </c>
      <c r="R262" s="23">
        <f>IF(OR(O262="",O250=""),"",O262/O250-1)</f>
        <v/>
      </c>
      <c r="S262" s="23">
        <f>IF(OR(P262="",P250=""),"",P262/P250-1)</f>
        <v/>
      </c>
      <c r="T262" s="23">
        <f>IF(OR(Q262="",Q250=""),"",Q262/Q250-1)</f>
        <v/>
      </c>
      <c r="U262" s="23">
        <f>IF(OR(O262="",O261=""),"",O262/O261-1)</f>
        <v/>
      </c>
      <c r="V262" s="23">
        <f>IF(OR(P262="",P261=""),"",P262/P261-1)</f>
        <v/>
      </c>
      <c r="W262" s="23">
        <f>IF(OR(Q262="",Q261=""),"",Q262/Q261-1)</f>
        <v/>
      </c>
      <c r="X262" s="23">
        <f>IF(Q262="","",O262/Q262)</f>
        <v/>
      </c>
      <c r="Y262" s="23">
        <f>IF(Q262="","",P262/Q262)</f>
        <v/>
      </c>
      <c r="Z262" s="24">
        <f>IF(SUMIFS('Monthly NSE Equity Options'!$L:$L,'Monthly NSE Equity Options'!$A:$A,$A262)=0,"",SUMIFS('Monthly NSE Equity Options'!$L:$L,'Monthly NSE Equity Options'!$A:$A,$A262))</f>
        <v/>
      </c>
      <c r="AA262" s="9">
        <f>IF(SUMIFS('Monthly BSE Equity Options'!$L:$L,'Monthly BSE Equity Options'!$A:$A,$A262)=0,"",SUMIFS('Monthly BSE Equity Options'!$L:$L,'Monthly BSE Equity Options'!$A:$A,$A262))</f>
        <v/>
      </c>
      <c r="AB262" s="9">
        <f>IF(OR(Z262="",AA262=""),"",Z262+AA262)</f>
        <v/>
      </c>
      <c r="AC262" s="26">
        <f>IF(OR(Z262="",Z250=""),"",Z262/Z250-1)</f>
        <v/>
      </c>
      <c r="AD262" s="26">
        <f>IF(OR(AA262="",AA250=""),"",AA262/AA250-1)</f>
        <v/>
      </c>
      <c r="AE262" s="26">
        <f>IF(OR(AB262="",AB250=""),"",AB262/AB250-1)</f>
        <v/>
      </c>
      <c r="AF262" s="26">
        <f>IF(OR(Z262="",Z261=""),"",Z262/Z261-1)</f>
        <v/>
      </c>
      <c r="AG262" s="26">
        <f>IF(OR(AA262="",AA261=""),"",AA262/AA261-1)</f>
        <v/>
      </c>
      <c r="AH262" s="26">
        <f>IF(OR(AB262="",AB261=""),"",AB262/AB261-1)</f>
        <v/>
      </c>
      <c r="AI262" s="26">
        <f>IF(AB262="","",Z262/AB262)</f>
        <v/>
      </c>
      <c r="AJ262" s="26">
        <f>IF(AB262="","",AA262/AB262)</f>
        <v/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18">
        <f>IF(SUMIFS('Monthly NSE Equity Options'!$J:$J,'Monthly NSE Equity Options'!$A:$A,$A263)=0,"",SUMIFS('Monthly NSE Equity Options'!$J:$J,'Monthly NSE Equity Options'!$A:$A,$A263))</f>
        <v/>
      </c>
      <c r="E263" s="7">
        <f>IF(SUMIFS('Monthly BSE Equity Options'!$J:$J,'Monthly BSE Equity Options'!$A:$A,$A263)=0,"",SUMIFS('Monthly BSE Equity Options'!$J:$J,'Monthly BSE Equity Options'!$A:$A,$A263))</f>
        <v/>
      </c>
      <c r="F263" s="7">
        <f>IF(OR(D263="",E263=""),"",D263+E263)</f>
        <v/>
      </c>
      <c r="G263" s="20">
        <f>IF(OR(D263="",D251=""),"",D263/D251-1)</f>
        <v/>
      </c>
      <c r="H263" s="20">
        <f>IF(OR(E263="",E251=""),"",E263/E251-1)</f>
        <v/>
      </c>
      <c r="I263" s="20">
        <f>IF(OR(F263="",F251=""),"",F263/F251-1)</f>
        <v/>
      </c>
      <c r="J263" s="20">
        <f>IF(OR(D263="",D262=""),"",D263/D262-1)</f>
        <v/>
      </c>
      <c r="K263" s="20">
        <f>IF(OR(E263="",E262=""),"",E263/E262-1)</f>
        <v/>
      </c>
      <c r="L263" s="20">
        <f>IF(OR(F263="",F262=""),"",F263/F262-1)</f>
        <v/>
      </c>
      <c r="M263" s="20">
        <f>IF(F263="","",D263/F263)</f>
        <v/>
      </c>
      <c r="N263" s="20">
        <f>IF(F263="","",E263/F263)</f>
        <v/>
      </c>
      <c r="O263" s="21">
        <f>IF(SUMIFS('Monthly NSE Equity Options'!$K:$K,'Monthly NSE Equity Options'!$A:$A,$A263)=0,"",SUMIFS('Monthly NSE Equity Options'!$K:$K,'Monthly NSE Equity Options'!$A:$A,$A263))</f>
        <v/>
      </c>
      <c r="P263" s="8">
        <f>IF(SUMIFS('Monthly BSE Equity Options'!$K:$K,'Monthly BSE Equity Options'!$A:$A,$A263)=0,"",SUMIFS('Monthly BSE Equity Options'!$K:$K,'Monthly BSE Equity Options'!$A:$A,$A263))</f>
        <v/>
      </c>
      <c r="Q263" s="8">
        <f>IF(OR(O263="",P263=""),"",O263+P263)</f>
        <v/>
      </c>
      <c r="R263" s="23">
        <f>IF(OR(O263="",O251=""),"",O263/O251-1)</f>
        <v/>
      </c>
      <c r="S263" s="23">
        <f>IF(OR(P263="",P251=""),"",P263/P251-1)</f>
        <v/>
      </c>
      <c r="T263" s="23">
        <f>IF(OR(Q263="",Q251=""),"",Q263/Q251-1)</f>
        <v/>
      </c>
      <c r="U263" s="23">
        <f>IF(OR(O263="",O262=""),"",O263/O262-1)</f>
        <v/>
      </c>
      <c r="V263" s="23">
        <f>IF(OR(P263="",P262=""),"",P263/P262-1)</f>
        <v/>
      </c>
      <c r="W263" s="23">
        <f>IF(OR(Q263="",Q262=""),"",Q263/Q262-1)</f>
        <v/>
      </c>
      <c r="X263" s="23">
        <f>IF(Q263="","",O263/Q263)</f>
        <v/>
      </c>
      <c r="Y263" s="23">
        <f>IF(Q263="","",P263/Q263)</f>
        <v/>
      </c>
      <c r="Z263" s="24">
        <f>IF(SUMIFS('Monthly NSE Equity Options'!$L:$L,'Monthly NSE Equity Options'!$A:$A,$A263)=0,"",SUMIFS('Monthly NSE Equity Options'!$L:$L,'Monthly NSE Equity Options'!$A:$A,$A263))</f>
        <v/>
      </c>
      <c r="AA263" s="9">
        <f>IF(SUMIFS('Monthly BSE Equity Options'!$L:$L,'Monthly BSE Equity Options'!$A:$A,$A263)=0,"",SUMIFS('Monthly BSE Equity Options'!$L:$L,'Monthly BSE Equity Options'!$A:$A,$A263))</f>
        <v/>
      </c>
      <c r="AB263" s="9">
        <f>IF(OR(Z263="",AA263=""),"",Z263+AA263)</f>
        <v/>
      </c>
      <c r="AC263" s="26">
        <f>IF(OR(Z263="",Z251=""),"",Z263/Z251-1)</f>
        <v/>
      </c>
      <c r="AD263" s="26">
        <f>IF(OR(AA263="",AA251=""),"",AA263/AA251-1)</f>
        <v/>
      </c>
      <c r="AE263" s="26">
        <f>IF(OR(AB263="",AB251=""),"",AB263/AB251-1)</f>
        <v/>
      </c>
      <c r="AF263" s="26">
        <f>IF(OR(Z263="",Z262=""),"",Z263/Z262-1)</f>
        <v/>
      </c>
      <c r="AG263" s="26">
        <f>IF(OR(AA263="",AA262=""),"",AA263/AA262-1)</f>
        <v/>
      </c>
      <c r="AH263" s="26">
        <f>IF(OR(AB263="",AB262=""),"",AB263/AB262-1)</f>
        <v/>
      </c>
      <c r="AI263" s="26">
        <f>IF(AB263="","",Z263/AB263)</f>
        <v/>
      </c>
      <c r="AJ263" s="26">
        <f>IF(AB263="","",AA263/AB263)</f>
        <v/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18">
        <f>IF(SUMIFS('Monthly NSE Equity Options'!$J:$J,'Monthly NSE Equity Options'!$A:$A,$A264)=0,"",SUMIFS('Monthly NSE Equity Options'!$J:$J,'Monthly NSE Equity Options'!$A:$A,$A264))</f>
        <v/>
      </c>
      <c r="E264" s="7">
        <f>IF(SUMIFS('Monthly BSE Equity Options'!$J:$J,'Monthly BSE Equity Options'!$A:$A,$A264)=0,"",SUMIFS('Monthly BSE Equity Options'!$J:$J,'Monthly BSE Equity Options'!$A:$A,$A264))</f>
        <v/>
      </c>
      <c r="F264" s="7">
        <f>IF(OR(D264="",E264=""),"",D264+E264)</f>
        <v/>
      </c>
      <c r="G264" s="20">
        <f>IF(OR(D264="",D252=""),"",D264/D252-1)</f>
        <v/>
      </c>
      <c r="H264" s="20">
        <f>IF(OR(E264="",E252=""),"",E264/E252-1)</f>
        <v/>
      </c>
      <c r="I264" s="20">
        <f>IF(OR(F264="",F252=""),"",F264/F252-1)</f>
        <v/>
      </c>
      <c r="J264" s="20">
        <f>IF(OR(D264="",D263=""),"",D264/D263-1)</f>
        <v/>
      </c>
      <c r="K264" s="20">
        <f>IF(OR(E264="",E263=""),"",E264/E263-1)</f>
        <v/>
      </c>
      <c r="L264" s="20">
        <f>IF(OR(F264="",F263=""),"",F264/F263-1)</f>
        <v/>
      </c>
      <c r="M264" s="20">
        <f>IF(F264="","",D264/F264)</f>
        <v/>
      </c>
      <c r="N264" s="20">
        <f>IF(F264="","",E264/F264)</f>
        <v/>
      </c>
      <c r="O264" s="21">
        <f>IF(SUMIFS('Monthly NSE Equity Options'!$K:$K,'Monthly NSE Equity Options'!$A:$A,$A264)=0,"",SUMIFS('Monthly NSE Equity Options'!$K:$K,'Monthly NSE Equity Options'!$A:$A,$A264))</f>
        <v/>
      </c>
      <c r="P264" s="8">
        <f>IF(SUMIFS('Monthly BSE Equity Options'!$K:$K,'Monthly BSE Equity Options'!$A:$A,$A264)=0,"",SUMIFS('Monthly BSE Equity Options'!$K:$K,'Monthly BSE Equity Options'!$A:$A,$A264))</f>
        <v/>
      </c>
      <c r="Q264" s="8">
        <f>IF(OR(O264="",P264=""),"",O264+P264)</f>
        <v/>
      </c>
      <c r="R264" s="23">
        <f>IF(OR(O264="",O252=""),"",O264/O252-1)</f>
        <v/>
      </c>
      <c r="S264" s="23">
        <f>IF(OR(P264="",P252=""),"",P264/P252-1)</f>
        <v/>
      </c>
      <c r="T264" s="23">
        <f>IF(OR(Q264="",Q252=""),"",Q264/Q252-1)</f>
        <v/>
      </c>
      <c r="U264" s="23">
        <f>IF(OR(O264="",O263=""),"",O264/O263-1)</f>
        <v/>
      </c>
      <c r="V264" s="23">
        <f>IF(OR(P264="",P263=""),"",P264/P263-1)</f>
        <v/>
      </c>
      <c r="W264" s="23">
        <f>IF(OR(Q264="",Q263=""),"",Q264/Q263-1)</f>
        <v/>
      </c>
      <c r="X264" s="23">
        <f>IF(Q264="","",O264/Q264)</f>
        <v/>
      </c>
      <c r="Y264" s="23">
        <f>IF(Q264="","",P264/Q264)</f>
        <v/>
      </c>
      <c r="Z264" s="24">
        <f>IF(SUMIFS('Monthly NSE Equity Options'!$L:$L,'Monthly NSE Equity Options'!$A:$A,$A264)=0,"",SUMIFS('Monthly NSE Equity Options'!$L:$L,'Monthly NSE Equity Options'!$A:$A,$A264))</f>
        <v/>
      </c>
      <c r="AA264" s="9">
        <f>IF(SUMIFS('Monthly BSE Equity Options'!$L:$L,'Monthly BSE Equity Options'!$A:$A,$A264)=0,"",SUMIFS('Monthly BSE Equity Options'!$L:$L,'Monthly BSE Equity Options'!$A:$A,$A264))</f>
        <v/>
      </c>
      <c r="AB264" s="9">
        <f>IF(OR(Z264="",AA264=""),"",Z264+AA264)</f>
        <v/>
      </c>
      <c r="AC264" s="26">
        <f>IF(OR(Z264="",Z252=""),"",Z264/Z252-1)</f>
        <v/>
      </c>
      <c r="AD264" s="26">
        <f>IF(OR(AA264="",AA252=""),"",AA264/AA252-1)</f>
        <v/>
      </c>
      <c r="AE264" s="26">
        <f>IF(OR(AB264="",AB252=""),"",AB264/AB252-1)</f>
        <v/>
      </c>
      <c r="AF264" s="26">
        <f>IF(OR(Z264="",Z263=""),"",Z264/Z263-1)</f>
        <v/>
      </c>
      <c r="AG264" s="26">
        <f>IF(OR(AA264="",AA263=""),"",AA264/AA263-1)</f>
        <v/>
      </c>
      <c r="AH264" s="26">
        <f>IF(OR(AB264="",AB263=""),"",AB264/AB263-1)</f>
        <v/>
      </c>
      <c r="AI264" s="26">
        <f>IF(AB264="","",Z264/AB264)</f>
        <v/>
      </c>
      <c r="AJ264" s="26">
        <f>IF(AB264="","",AA264/AB264)</f>
        <v/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18">
        <f>IF(SUMIFS('Monthly NSE Equity Options'!$J:$J,'Monthly NSE Equity Options'!$A:$A,$A265)=0,"",SUMIFS('Monthly NSE Equity Options'!$J:$J,'Monthly NSE Equity Options'!$A:$A,$A265))</f>
        <v/>
      </c>
      <c r="E265" s="7">
        <f>IF(SUMIFS('Monthly BSE Equity Options'!$J:$J,'Monthly BSE Equity Options'!$A:$A,$A265)=0,"",SUMIFS('Monthly BSE Equity Options'!$J:$J,'Monthly BSE Equity Options'!$A:$A,$A265))</f>
        <v/>
      </c>
      <c r="F265" s="7">
        <f>IF(OR(D265="",E265=""),"",D265+E265)</f>
        <v/>
      </c>
      <c r="G265" s="20">
        <f>IF(OR(D265="",D253=""),"",D265/D253-1)</f>
        <v/>
      </c>
      <c r="H265" s="20">
        <f>IF(OR(E265="",E253=""),"",E265/E253-1)</f>
        <v/>
      </c>
      <c r="I265" s="20">
        <f>IF(OR(F265="",F253=""),"",F265/F253-1)</f>
        <v/>
      </c>
      <c r="J265" s="20">
        <f>IF(OR(D265="",D264=""),"",D265/D264-1)</f>
        <v/>
      </c>
      <c r="K265" s="20">
        <f>IF(OR(E265="",E264=""),"",E265/E264-1)</f>
        <v/>
      </c>
      <c r="L265" s="20">
        <f>IF(OR(F265="",F264=""),"",F265/F264-1)</f>
        <v/>
      </c>
      <c r="M265" s="20">
        <f>IF(F265="","",D265/F265)</f>
        <v/>
      </c>
      <c r="N265" s="20">
        <f>IF(F265="","",E265/F265)</f>
        <v/>
      </c>
      <c r="O265" s="21">
        <f>IF(SUMIFS('Monthly NSE Equity Options'!$K:$K,'Monthly NSE Equity Options'!$A:$A,$A265)=0,"",SUMIFS('Monthly NSE Equity Options'!$K:$K,'Monthly NSE Equity Options'!$A:$A,$A265))</f>
        <v/>
      </c>
      <c r="P265" s="8">
        <f>IF(SUMIFS('Monthly BSE Equity Options'!$K:$K,'Monthly BSE Equity Options'!$A:$A,$A265)=0,"",SUMIFS('Monthly BSE Equity Options'!$K:$K,'Monthly BSE Equity Options'!$A:$A,$A265))</f>
        <v/>
      </c>
      <c r="Q265" s="8">
        <f>IF(OR(O265="",P265=""),"",O265+P265)</f>
        <v/>
      </c>
      <c r="R265" s="23">
        <f>IF(OR(O265="",O253=""),"",O265/O253-1)</f>
        <v/>
      </c>
      <c r="S265" s="23">
        <f>IF(OR(P265="",P253=""),"",P265/P253-1)</f>
        <v/>
      </c>
      <c r="T265" s="23">
        <f>IF(OR(Q265="",Q253=""),"",Q265/Q253-1)</f>
        <v/>
      </c>
      <c r="U265" s="23">
        <f>IF(OR(O265="",O264=""),"",O265/O264-1)</f>
        <v/>
      </c>
      <c r="V265" s="23">
        <f>IF(OR(P265="",P264=""),"",P265/P264-1)</f>
        <v/>
      </c>
      <c r="W265" s="23">
        <f>IF(OR(Q265="",Q264=""),"",Q265/Q264-1)</f>
        <v/>
      </c>
      <c r="X265" s="23">
        <f>IF(Q265="","",O265/Q265)</f>
        <v/>
      </c>
      <c r="Y265" s="23">
        <f>IF(Q265="","",P265/Q265)</f>
        <v/>
      </c>
      <c r="Z265" s="24">
        <f>IF(SUMIFS('Monthly NSE Equity Options'!$L:$L,'Monthly NSE Equity Options'!$A:$A,$A265)=0,"",SUMIFS('Monthly NSE Equity Options'!$L:$L,'Monthly NSE Equity Options'!$A:$A,$A265))</f>
        <v/>
      </c>
      <c r="AA265" s="9">
        <f>IF(SUMIFS('Monthly BSE Equity Options'!$L:$L,'Monthly BSE Equity Options'!$A:$A,$A265)=0,"",SUMIFS('Monthly BSE Equity Options'!$L:$L,'Monthly BSE Equity Options'!$A:$A,$A265))</f>
        <v/>
      </c>
      <c r="AB265" s="9">
        <f>IF(OR(Z265="",AA265=""),"",Z265+AA265)</f>
        <v/>
      </c>
      <c r="AC265" s="26">
        <f>IF(OR(Z265="",Z253=""),"",Z265/Z253-1)</f>
        <v/>
      </c>
      <c r="AD265" s="26">
        <f>IF(OR(AA265="",AA253=""),"",AA265/AA253-1)</f>
        <v/>
      </c>
      <c r="AE265" s="26">
        <f>IF(OR(AB265="",AB253=""),"",AB265/AB253-1)</f>
        <v/>
      </c>
      <c r="AF265" s="26">
        <f>IF(OR(Z265="",Z264=""),"",Z265/Z264-1)</f>
        <v/>
      </c>
      <c r="AG265" s="26">
        <f>IF(OR(AA265="",AA264=""),"",AA265/AA264-1)</f>
        <v/>
      </c>
      <c r="AH265" s="26">
        <f>IF(OR(AB265="",AB264=""),"",AB265/AB264-1)</f>
        <v/>
      </c>
      <c r="AI265" s="26">
        <f>IF(AB265="","",Z265/AB265)</f>
        <v/>
      </c>
      <c r="AJ265" s="26">
        <f>IF(AB265="","",AA265/AB265)</f>
        <v/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18">
        <f>IF(SUMIFS('Monthly NSE Equity Options'!$J:$J,'Monthly NSE Equity Options'!$A:$A,$A266)=0,"",SUMIFS('Monthly NSE Equity Options'!$J:$J,'Monthly NSE Equity Options'!$A:$A,$A266))</f>
        <v/>
      </c>
      <c r="E266" s="7">
        <f>IF(SUMIFS('Monthly BSE Equity Options'!$J:$J,'Monthly BSE Equity Options'!$A:$A,$A266)=0,"",SUMIFS('Monthly BSE Equity Options'!$J:$J,'Monthly BSE Equity Options'!$A:$A,$A266))</f>
        <v/>
      </c>
      <c r="F266" s="7">
        <f>IF(OR(D266="",E266=""),"",D266+E266)</f>
        <v/>
      </c>
      <c r="G266" s="20">
        <f>IF(OR(D266="",D254=""),"",D266/D254-1)</f>
        <v/>
      </c>
      <c r="H266" s="20">
        <f>IF(OR(E266="",E254=""),"",E266/E254-1)</f>
        <v/>
      </c>
      <c r="I266" s="20">
        <f>IF(OR(F266="",F254=""),"",F266/F254-1)</f>
        <v/>
      </c>
      <c r="J266" s="20">
        <f>IF(OR(D266="",D265=""),"",D266/D265-1)</f>
        <v/>
      </c>
      <c r="K266" s="20">
        <f>IF(OR(E266="",E265=""),"",E266/E265-1)</f>
        <v/>
      </c>
      <c r="L266" s="20">
        <f>IF(OR(F266="",F265=""),"",F266/F265-1)</f>
        <v/>
      </c>
      <c r="M266" s="20">
        <f>IF(F266="","",D266/F266)</f>
        <v/>
      </c>
      <c r="N266" s="20">
        <f>IF(F266="","",E266/F266)</f>
        <v/>
      </c>
      <c r="O266" s="21">
        <f>IF(SUMIFS('Monthly NSE Equity Options'!$K:$K,'Monthly NSE Equity Options'!$A:$A,$A266)=0,"",SUMIFS('Monthly NSE Equity Options'!$K:$K,'Monthly NSE Equity Options'!$A:$A,$A266))</f>
        <v/>
      </c>
      <c r="P266" s="8">
        <f>IF(SUMIFS('Monthly BSE Equity Options'!$K:$K,'Monthly BSE Equity Options'!$A:$A,$A266)=0,"",SUMIFS('Monthly BSE Equity Options'!$K:$K,'Monthly BSE Equity Options'!$A:$A,$A266))</f>
        <v/>
      </c>
      <c r="Q266" s="8">
        <f>IF(OR(O266="",P266=""),"",O266+P266)</f>
        <v/>
      </c>
      <c r="R266" s="23">
        <f>IF(OR(O266="",O254=""),"",O266/O254-1)</f>
        <v/>
      </c>
      <c r="S266" s="23">
        <f>IF(OR(P266="",P254=""),"",P266/P254-1)</f>
        <v/>
      </c>
      <c r="T266" s="23">
        <f>IF(OR(Q266="",Q254=""),"",Q266/Q254-1)</f>
        <v/>
      </c>
      <c r="U266" s="23">
        <f>IF(OR(O266="",O265=""),"",O266/O265-1)</f>
        <v/>
      </c>
      <c r="V266" s="23">
        <f>IF(OR(P266="",P265=""),"",P266/P265-1)</f>
        <v/>
      </c>
      <c r="W266" s="23">
        <f>IF(OR(Q266="",Q265=""),"",Q266/Q265-1)</f>
        <v/>
      </c>
      <c r="X266" s="23">
        <f>IF(Q266="","",O266/Q266)</f>
        <v/>
      </c>
      <c r="Y266" s="23">
        <f>IF(Q266="","",P266/Q266)</f>
        <v/>
      </c>
      <c r="Z266" s="24">
        <f>IF(SUMIFS('Monthly NSE Equity Options'!$L:$L,'Monthly NSE Equity Options'!$A:$A,$A266)=0,"",SUMIFS('Monthly NSE Equity Options'!$L:$L,'Monthly NSE Equity Options'!$A:$A,$A266))</f>
        <v/>
      </c>
      <c r="AA266" s="9">
        <f>IF(SUMIFS('Monthly BSE Equity Options'!$L:$L,'Monthly BSE Equity Options'!$A:$A,$A266)=0,"",SUMIFS('Monthly BSE Equity Options'!$L:$L,'Monthly BSE Equity Options'!$A:$A,$A266))</f>
        <v/>
      </c>
      <c r="AB266" s="9">
        <f>IF(OR(Z266="",AA266=""),"",Z266+AA266)</f>
        <v/>
      </c>
      <c r="AC266" s="26">
        <f>IF(OR(Z266="",Z254=""),"",Z266/Z254-1)</f>
        <v/>
      </c>
      <c r="AD266" s="26">
        <f>IF(OR(AA266="",AA254=""),"",AA266/AA254-1)</f>
        <v/>
      </c>
      <c r="AE266" s="26">
        <f>IF(OR(AB266="",AB254=""),"",AB266/AB254-1)</f>
        <v/>
      </c>
      <c r="AF266" s="26">
        <f>IF(OR(Z266="",Z265=""),"",Z266/Z265-1)</f>
        <v/>
      </c>
      <c r="AG266" s="26">
        <f>IF(OR(AA266="",AA265=""),"",AA266/AA265-1)</f>
        <v/>
      </c>
      <c r="AH266" s="26">
        <f>IF(OR(AB266="",AB265=""),"",AB266/AB265-1)</f>
        <v/>
      </c>
      <c r="AI266" s="26">
        <f>IF(AB266="","",Z266/AB266)</f>
        <v/>
      </c>
      <c r="AJ266" s="26">
        <f>IF(AB266="","",AA266/AB266)</f>
        <v/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18">
        <f>IF(SUMIFS('Monthly NSE Equity Options'!$J:$J,'Monthly NSE Equity Options'!$A:$A,$A267)=0,"",SUMIFS('Monthly NSE Equity Options'!$J:$J,'Monthly NSE Equity Options'!$A:$A,$A267))</f>
        <v/>
      </c>
      <c r="E267" s="7">
        <f>IF(SUMIFS('Monthly BSE Equity Options'!$J:$J,'Monthly BSE Equity Options'!$A:$A,$A267)=0,"",SUMIFS('Monthly BSE Equity Options'!$J:$J,'Monthly BSE Equity Options'!$A:$A,$A267))</f>
        <v/>
      </c>
      <c r="F267" s="7">
        <f>IF(OR(D267="",E267=""),"",D267+E267)</f>
        <v/>
      </c>
      <c r="G267" s="20">
        <f>IF(OR(D267="",D255=""),"",D267/D255-1)</f>
        <v/>
      </c>
      <c r="H267" s="20">
        <f>IF(OR(E267="",E255=""),"",E267/E255-1)</f>
        <v/>
      </c>
      <c r="I267" s="20">
        <f>IF(OR(F267="",F255=""),"",F267/F255-1)</f>
        <v/>
      </c>
      <c r="J267" s="20">
        <f>IF(OR(D267="",D266=""),"",D267/D266-1)</f>
        <v/>
      </c>
      <c r="K267" s="20">
        <f>IF(OR(E267="",E266=""),"",E267/E266-1)</f>
        <v/>
      </c>
      <c r="L267" s="20">
        <f>IF(OR(F267="",F266=""),"",F267/F266-1)</f>
        <v/>
      </c>
      <c r="M267" s="20">
        <f>IF(F267="","",D267/F267)</f>
        <v/>
      </c>
      <c r="N267" s="20">
        <f>IF(F267="","",E267/F267)</f>
        <v/>
      </c>
      <c r="O267" s="21">
        <f>IF(SUMIFS('Monthly NSE Equity Options'!$K:$K,'Monthly NSE Equity Options'!$A:$A,$A267)=0,"",SUMIFS('Monthly NSE Equity Options'!$K:$K,'Monthly NSE Equity Options'!$A:$A,$A267))</f>
        <v/>
      </c>
      <c r="P267" s="8">
        <f>IF(SUMIFS('Monthly BSE Equity Options'!$K:$K,'Monthly BSE Equity Options'!$A:$A,$A267)=0,"",SUMIFS('Monthly BSE Equity Options'!$K:$K,'Monthly BSE Equity Options'!$A:$A,$A267))</f>
        <v/>
      </c>
      <c r="Q267" s="8">
        <f>IF(OR(O267="",P267=""),"",O267+P267)</f>
        <v/>
      </c>
      <c r="R267" s="23">
        <f>IF(OR(O267="",O255=""),"",O267/O255-1)</f>
        <v/>
      </c>
      <c r="S267" s="23">
        <f>IF(OR(P267="",P255=""),"",P267/P255-1)</f>
        <v/>
      </c>
      <c r="T267" s="23">
        <f>IF(OR(Q267="",Q255=""),"",Q267/Q255-1)</f>
        <v/>
      </c>
      <c r="U267" s="23">
        <f>IF(OR(O267="",O266=""),"",O267/O266-1)</f>
        <v/>
      </c>
      <c r="V267" s="23">
        <f>IF(OR(P267="",P266=""),"",P267/P266-1)</f>
        <v/>
      </c>
      <c r="W267" s="23">
        <f>IF(OR(Q267="",Q266=""),"",Q267/Q266-1)</f>
        <v/>
      </c>
      <c r="X267" s="23">
        <f>IF(Q267="","",O267/Q267)</f>
        <v/>
      </c>
      <c r="Y267" s="23">
        <f>IF(Q267="","",P267/Q267)</f>
        <v/>
      </c>
      <c r="Z267" s="24">
        <f>IF(SUMIFS('Monthly NSE Equity Options'!$L:$L,'Monthly NSE Equity Options'!$A:$A,$A267)=0,"",SUMIFS('Monthly NSE Equity Options'!$L:$L,'Monthly NSE Equity Options'!$A:$A,$A267))</f>
        <v/>
      </c>
      <c r="AA267" s="9">
        <f>IF(SUMIFS('Monthly BSE Equity Options'!$L:$L,'Monthly BSE Equity Options'!$A:$A,$A267)=0,"",SUMIFS('Monthly BSE Equity Options'!$L:$L,'Monthly BSE Equity Options'!$A:$A,$A267))</f>
        <v/>
      </c>
      <c r="AB267" s="9">
        <f>IF(OR(Z267="",AA267=""),"",Z267+AA267)</f>
        <v/>
      </c>
      <c r="AC267" s="26">
        <f>IF(OR(Z267="",Z255=""),"",Z267/Z255-1)</f>
        <v/>
      </c>
      <c r="AD267" s="26">
        <f>IF(OR(AA267="",AA255=""),"",AA267/AA255-1)</f>
        <v/>
      </c>
      <c r="AE267" s="26">
        <f>IF(OR(AB267="",AB255=""),"",AB267/AB255-1)</f>
        <v/>
      </c>
      <c r="AF267" s="26">
        <f>IF(OR(Z267="",Z266=""),"",Z267/Z266-1)</f>
        <v/>
      </c>
      <c r="AG267" s="26">
        <f>IF(OR(AA267="",AA266=""),"",AA267/AA266-1)</f>
        <v/>
      </c>
      <c r="AH267" s="26">
        <f>IF(OR(AB267="",AB266=""),"",AB267/AB266-1)</f>
        <v/>
      </c>
      <c r="AI267" s="26">
        <f>IF(AB267="","",Z267/AB267)</f>
        <v/>
      </c>
      <c r="AJ267" s="26">
        <f>IF(AB267="","",AA267/AB267)</f>
        <v/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18">
        <f>IF(SUMIFS('Monthly NSE Equity Options'!$J:$J,'Monthly NSE Equity Options'!$A:$A,$A268)=0,"",SUMIFS('Monthly NSE Equity Options'!$J:$J,'Monthly NSE Equity Options'!$A:$A,$A268))</f>
        <v/>
      </c>
      <c r="E268" s="7">
        <f>IF(SUMIFS('Monthly BSE Equity Options'!$J:$J,'Monthly BSE Equity Options'!$A:$A,$A268)=0,"",SUMIFS('Monthly BSE Equity Options'!$J:$J,'Monthly BSE Equity Options'!$A:$A,$A268))</f>
        <v/>
      </c>
      <c r="F268" s="7">
        <f>IF(OR(D268="",E268=""),"",D268+E268)</f>
        <v/>
      </c>
      <c r="G268" s="20">
        <f>IF(OR(D268="",D256=""),"",D268/D256-1)</f>
        <v/>
      </c>
      <c r="H268" s="20">
        <f>IF(OR(E268="",E256=""),"",E268/E256-1)</f>
        <v/>
      </c>
      <c r="I268" s="20">
        <f>IF(OR(F268="",F256=""),"",F268/F256-1)</f>
        <v/>
      </c>
      <c r="J268" s="20">
        <f>IF(OR(D268="",D267=""),"",D268/D267-1)</f>
        <v/>
      </c>
      <c r="K268" s="20">
        <f>IF(OR(E268="",E267=""),"",E268/E267-1)</f>
        <v/>
      </c>
      <c r="L268" s="20">
        <f>IF(OR(F268="",F267=""),"",F268/F267-1)</f>
        <v/>
      </c>
      <c r="M268" s="20">
        <f>IF(F268="","",D268/F268)</f>
        <v/>
      </c>
      <c r="N268" s="20">
        <f>IF(F268="","",E268/F268)</f>
        <v/>
      </c>
      <c r="O268" s="21">
        <f>IF(SUMIFS('Monthly NSE Equity Options'!$K:$K,'Monthly NSE Equity Options'!$A:$A,$A268)=0,"",SUMIFS('Monthly NSE Equity Options'!$K:$K,'Monthly NSE Equity Options'!$A:$A,$A268))</f>
        <v/>
      </c>
      <c r="P268" s="8">
        <f>IF(SUMIFS('Monthly BSE Equity Options'!$K:$K,'Monthly BSE Equity Options'!$A:$A,$A268)=0,"",SUMIFS('Monthly BSE Equity Options'!$K:$K,'Monthly BSE Equity Options'!$A:$A,$A268))</f>
        <v/>
      </c>
      <c r="Q268" s="8">
        <f>IF(OR(O268="",P268=""),"",O268+P268)</f>
        <v/>
      </c>
      <c r="R268" s="23">
        <f>IF(OR(O268="",O256=""),"",O268/O256-1)</f>
        <v/>
      </c>
      <c r="S268" s="23">
        <f>IF(OR(P268="",P256=""),"",P268/P256-1)</f>
        <v/>
      </c>
      <c r="T268" s="23">
        <f>IF(OR(Q268="",Q256=""),"",Q268/Q256-1)</f>
        <v/>
      </c>
      <c r="U268" s="23">
        <f>IF(OR(O268="",O267=""),"",O268/O267-1)</f>
        <v/>
      </c>
      <c r="V268" s="23">
        <f>IF(OR(P268="",P267=""),"",P268/P267-1)</f>
        <v/>
      </c>
      <c r="W268" s="23">
        <f>IF(OR(Q268="",Q267=""),"",Q268/Q267-1)</f>
        <v/>
      </c>
      <c r="X268" s="23">
        <f>IF(Q268="","",O268/Q268)</f>
        <v/>
      </c>
      <c r="Y268" s="23">
        <f>IF(Q268="","",P268/Q268)</f>
        <v/>
      </c>
      <c r="Z268" s="24">
        <f>IF(SUMIFS('Monthly NSE Equity Options'!$L:$L,'Monthly NSE Equity Options'!$A:$A,$A268)=0,"",SUMIFS('Monthly NSE Equity Options'!$L:$L,'Monthly NSE Equity Options'!$A:$A,$A268))</f>
        <v/>
      </c>
      <c r="AA268" s="9">
        <f>IF(SUMIFS('Monthly BSE Equity Options'!$L:$L,'Monthly BSE Equity Options'!$A:$A,$A268)=0,"",SUMIFS('Monthly BSE Equity Options'!$L:$L,'Monthly BSE Equity Options'!$A:$A,$A268))</f>
        <v/>
      </c>
      <c r="AB268" s="9">
        <f>IF(OR(Z268="",AA268=""),"",Z268+AA268)</f>
        <v/>
      </c>
      <c r="AC268" s="26">
        <f>IF(OR(Z268="",Z256=""),"",Z268/Z256-1)</f>
        <v/>
      </c>
      <c r="AD268" s="26">
        <f>IF(OR(AA268="",AA256=""),"",AA268/AA256-1)</f>
        <v/>
      </c>
      <c r="AE268" s="26">
        <f>IF(OR(AB268="",AB256=""),"",AB268/AB256-1)</f>
        <v/>
      </c>
      <c r="AF268" s="26">
        <f>IF(OR(Z268="",Z267=""),"",Z268/Z267-1)</f>
        <v/>
      </c>
      <c r="AG268" s="26">
        <f>IF(OR(AA268="",AA267=""),"",AA268/AA267-1)</f>
        <v/>
      </c>
      <c r="AH268" s="26">
        <f>IF(OR(AB268="",AB267=""),"",AB268/AB267-1)</f>
        <v/>
      </c>
      <c r="AI268" s="26">
        <f>IF(AB268="","",Z268/AB268)</f>
        <v/>
      </c>
      <c r="AJ268" s="26">
        <f>IF(AB268="","",AA268/AB268)</f>
        <v/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18">
        <f>IF(SUMIFS('Monthly NSE Equity Options'!$J:$J,'Monthly NSE Equity Options'!$A:$A,$A269)=0,"",SUMIFS('Monthly NSE Equity Options'!$J:$J,'Monthly NSE Equity Options'!$A:$A,$A269))</f>
        <v/>
      </c>
      <c r="E269" s="7">
        <f>IF(SUMIFS('Monthly BSE Equity Options'!$J:$J,'Monthly BSE Equity Options'!$A:$A,$A269)=0,"",SUMIFS('Monthly BSE Equity Options'!$J:$J,'Monthly BSE Equity Options'!$A:$A,$A269))</f>
        <v/>
      </c>
      <c r="F269" s="7">
        <f>IF(OR(D269="",E269=""),"",D269+E269)</f>
        <v/>
      </c>
      <c r="G269" s="20">
        <f>IF(OR(D269="",D257=""),"",D269/D257-1)</f>
        <v/>
      </c>
      <c r="H269" s="20">
        <f>IF(OR(E269="",E257=""),"",E269/E257-1)</f>
        <v/>
      </c>
      <c r="I269" s="20">
        <f>IF(OR(F269="",F257=""),"",F269/F257-1)</f>
        <v/>
      </c>
      <c r="J269" s="20">
        <f>IF(OR(D269="",D268=""),"",D269/D268-1)</f>
        <v/>
      </c>
      <c r="K269" s="20">
        <f>IF(OR(E269="",E268=""),"",E269/E268-1)</f>
        <v/>
      </c>
      <c r="L269" s="20">
        <f>IF(OR(F269="",F268=""),"",F269/F268-1)</f>
        <v/>
      </c>
      <c r="M269" s="20">
        <f>IF(F269="","",D269/F269)</f>
        <v/>
      </c>
      <c r="N269" s="20">
        <f>IF(F269="","",E269/F269)</f>
        <v/>
      </c>
      <c r="O269" s="21">
        <f>IF(SUMIFS('Monthly NSE Equity Options'!$K:$K,'Monthly NSE Equity Options'!$A:$A,$A269)=0,"",SUMIFS('Monthly NSE Equity Options'!$K:$K,'Monthly NSE Equity Options'!$A:$A,$A269))</f>
        <v/>
      </c>
      <c r="P269" s="8">
        <f>IF(SUMIFS('Monthly BSE Equity Options'!$K:$K,'Monthly BSE Equity Options'!$A:$A,$A269)=0,"",SUMIFS('Monthly BSE Equity Options'!$K:$K,'Monthly BSE Equity Options'!$A:$A,$A269))</f>
        <v/>
      </c>
      <c r="Q269" s="8">
        <f>IF(OR(O269="",P269=""),"",O269+P269)</f>
        <v/>
      </c>
      <c r="R269" s="23">
        <f>IF(OR(O269="",O257=""),"",O269/O257-1)</f>
        <v/>
      </c>
      <c r="S269" s="23">
        <f>IF(OR(P269="",P257=""),"",P269/P257-1)</f>
        <v/>
      </c>
      <c r="T269" s="23">
        <f>IF(OR(Q269="",Q257=""),"",Q269/Q257-1)</f>
        <v/>
      </c>
      <c r="U269" s="23">
        <f>IF(OR(O269="",O268=""),"",O269/O268-1)</f>
        <v/>
      </c>
      <c r="V269" s="23">
        <f>IF(OR(P269="",P268=""),"",P269/P268-1)</f>
        <v/>
      </c>
      <c r="W269" s="23">
        <f>IF(OR(Q269="",Q268=""),"",Q269/Q268-1)</f>
        <v/>
      </c>
      <c r="X269" s="23">
        <f>IF(Q269="","",O269/Q269)</f>
        <v/>
      </c>
      <c r="Y269" s="23">
        <f>IF(Q269="","",P269/Q269)</f>
        <v/>
      </c>
      <c r="Z269" s="24">
        <f>IF(SUMIFS('Monthly NSE Equity Options'!$L:$L,'Monthly NSE Equity Options'!$A:$A,$A269)=0,"",SUMIFS('Monthly NSE Equity Options'!$L:$L,'Monthly NSE Equity Options'!$A:$A,$A269))</f>
        <v/>
      </c>
      <c r="AA269" s="9">
        <f>IF(SUMIFS('Monthly BSE Equity Options'!$L:$L,'Monthly BSE Equity Options'!$A:$A,$A269)=0,"",SUMIFS('Monthly BSE Equity Options'!$L:$L,'Monthly BSE Equity Options'!$A:$A,$A269))</f>
        <v/>
      </c>
      <c r="AB269" s="9">
        <f>IF(OR(Z269="",AA269=""),"",Z269+AA269)</f>
        <v/>
      </c>
      <c r="AC269" s="26">
        <f>IF(OR(Z269="",Z257=""),"",Z269/Z257-1)</f>
        <v/>
      </c>
      <c r="AD269" s="26">
        <f>IF(OR(AA269="",AA257=""),"",AA269/AA257-1)</f>
        <v/>
      </c>
      <c r="AE269" s="26">
        <f>IF(OR(AB269="",AB257=""),"",AB269/AB257-1)</f>
        <v/>
      </c>
      <c r="AF269" s="26">
        <f>IF(OR(Z269="",Z268=""),"",Z269/Z268-1)</f>
        <v/>
      </c>
      <c r="AG269" s="26">
        <f>IF(OR(AA269="",AA268=""),"",AA269/AA268-1)</f>
        <v/>
      </c>
      <c r="AH269" s="26">
        <f>IF(OR(AB269="",AB268=""),"",AB269/AB268-1)</f>
        <v/>
      </c>
      <c r="AI269" s="26">
        <f>IF(AB269="","",Z269/AB269)</f>
        <v/>
      </c>
      <c r="AJ269" s="26">
        <f>IF(AB269="","",AA269/AB269)</f>
        <v/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18">
        <f>IF(SUMIFS('Monthly NSE Equity Options'!$J:$J,'Monthly NSE Equity Options'!$A:$A,$A270)=0,"",SUMIFS('Monthly NSE Equity Options'!$J:$J,'Monthly NSE Equity Options'!$A:$A,$A270))</f>
        <v/>
      </c>
      <c r="E270" s="7">
        <f>IF(SUMIFS('Monthly BSE Equity Options'!$J:$J,'Monthly BSE Equity Options'!$A:$A,$A270)=0,"",SUMIFS('Monthly BSE Equity Options'!$J:$J,'Monthly BSE Equity Options'!$A:$A,$A270))</f>
        <v/>
      </c>
      <c r="F270" s="7">
        <f>IF(OR(D270="",E270=""),"",D270+E270)</f>
        <v/>
      </c>
      <c r="G270" s="20">
        <f>IF(OR(D270="",D258=""),"",D270/D258-1)</f>
        <v/>
      </c>
      <c r="H270" s="20">
        <f>IF(OR(E270="",E258=""),"",E270/E258-1)</f>
        <v/>
      </c>
      <c r="I270" s="20">
        <f>IF(OR(F270="",F258=""),"",F270/F258-1)</f>
        <v/>
      </c>
      <c r="J270" s="20">
        <f>IF(OR(D270="",D269=""),"",D270/D269-1)</f>
        <v/>
      </c>
      <c r="K270" s="20">
        <f>IF(OR(E270="",E269=""),"",E270/E269-1)</f>
        <v/>
      </c>
      <c r="L270" s="20">
        <f>IF(OR(F270="",F269=""),"",F270/F269-1)</f>
        <v/>
      </c>
      <c r="M270" s="20">
        <f>IF(F270="","",D270/F270)</f>
        <v/>
      </c>
      <c r="N270" s="20">
        <f>IF(F270="","",E270/F270)</f>
        <v/>
      </c>
      <c r="O270" s="21">
        <f>IF(SUMIFS('Monthly NSE Equity Options'!$K:$K,'Monthly NSE Equity Options'!$A:$A,$A270)=0,"",SUMIFS('Monthly NSE Equity Options'!$K:$K,'Monthly NSE Equity Options'!$A:$A,$A270))</f>
        <v/>
      </c>
      <c r="P270" s="8">
        <f>IF(SUMIFS('Monthly BSE Equity Options'!$K:$K,'Monthly BSE Equity Options'!$A:$A,$A270)=0,"",SUMIFS('Monthly BSE Equity Options'!$K:$K,'Monthly BSE Equity Options'!$A:$A,$A270))</f>
        <v/>
      </c>
      <c r="Q270" s="8">
        <f>IF(OR(O270="",P270=""),"",O270+P270)</f>
        <v/>
      </c>
      <c r="R270" s="23">
        <f>IF(OR(O270="",O258=""),"",O270/O258-1)</f>
        <v/>
      </c>
      <c r="S270" s="23">
        <f>IF(OR(P270="",P258=""),"",P270/P258-1)</f>
        <v/>
      </c>
      <c r="T270" s="23">
        <f>IF(OR(Q270="",Q258=""),"",Q270/Q258-1)</f>
        <v/>
      </c>
      <c r="U270" s="23">
        <f>IF(OR(O270="",O269=""),"",O270/O269-1)</f>
        <v/>
      </c>
      <c r="V270" s="23">
        <f>IF(OR(P270="",P269=""),"",P270/P269-1)</f>
        <v/>
      </c>
      <c r="W270" s="23">
        <f>IF(OR(Q270="",Q269=""),"",Q270/Q269-1)</f>
        <v/>
      </c>
      <c r="X270" s="23">
        <f>IF(Q270="","",O270/Q270)</f>
        <v/>
      </c>
      <c r="Y270" s="23">
        <f>IF(Q270="","",P270/Q270)</f>
        <v/>
      </c>
      <c r="Z270" s="24">
        <f>IF(SUMIFS('Monthly NSE Equity Options'!$L:$L,'Monthly NSE Equity Options'!$A:$A,$A270)=0,"",SUMIFS('Monthly NSE Equity Options'!$L:$L,'Monthly NSE Equity Options'!$A:$A,$A270))</f>
        <v/>
      </c>
      <c r="AA270" s="9">
        <f>IF(SUMIFS('Monthly BSE Equity Options'!$L:$L,'Monthly BSE Equity Options'!$A:$A,$A270)=0,"",SUMIFS('Monthly BSE Equity Options'!$L:$L,'Monthly BSE Equity Options'!$A:$A,$A270))</f>
        <v/>
      </c>
      <c r="AB270" s="9">
        <f>IF(OR(Z270="",AA270=""),"",Z270+AA270)</f>
        <v/>
      </c>
      <c r="AC270" s="26">
        <f>IF(OR(Z270="",Z258=""),"",Z270/Z258-1)</f>
        <v/>
      </c>
      <c r="AD270" s="26">
        <f>IF(OR(AA270="",AA258=""),"",AA270/AA258-1)</f>
        <v/>
      </c>
      <c r="AE270" s="26">
        <f>IF(OR(AB270="",AB258=""),"",AB270/AB258-1)</f>
        <v/>
      </c>
      <c r="AF270" s="26">
        <f>IF(OR(Z270="",Z269=""),"",Z270/Z269-1)</f>
        <v/>
      </c>
      <c r="AG270" s="26">
        <f>IF(OR(AA270="",AA269=""),"",AA270/AA269-1)</f>
        <v/>
      </c>
      <c r="AH270" s="26">
        <f>IF(OR(AB270="",AB269=""),"",AB270/AB269-1)</f>
        <v/>
      </c>
      <c r="AI270" s="26">
        <f>IF(AB270="","",Z270/AB270)</f>
        <v/>
      </c>
      <c r="AJ270" s="26">
        <f>IF(AB270="","",AA270/AB270)</f>
        <v/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18">
        <f>IF(SUMIFS('Monthly NSE Equity Options'!$J:$J,'Monthly NSE Equity Options'!$A:$A,$A271)=0,"",SUMIFS('Monthly NSE Equity Options'!$J:$J,'Monthly NSE Equity Options'!$A:$A,$A271))</f>
        <v/>
      </c>
      <c r="E271" s="7">
        <f>IF(SUMIFS('Monthly BSE Equity Options'!$J:$J,'Monthly BSE Equity Options'!$A:$A,$A271)=0,"",SUMIFS('Monthly BSE Equity Options'!$J:$J,'Monthly BSE Equity Options'!$A:$A,$A271))</f>
        <v/>
      </c>
      <c r="F271" s="7">
        <f>IF(OR(D271="",E271=""),"",D271+E271)</f>
        <v/>
      </c>
      <c r="G271" s="20">
        <f>IF(OR(D271="",D259=""),"",D271/D259-1)</f>
        <v/>
      </c>
      <c r="H271" s="20">
        <f>IF(OR(E271="",E259=""),"",E271/E259-1)</f>
        <v/>
      </c>
      <c r="I271" s="20">
        <f>IF(OR(F271="",F259=""),"",F271/F259-1)</f>
        <v/>
      </c>
      <c r="J271" s="20">
        <f>IF(OR(D271="",D270=""),"",D271/D270-1)</f>
        <v/>
      </c>
      <c r="K271" s="20">
        <f>IF(OR(E271="",E270=""),"",E271/E270-1)</f>
        <v/>
      </c>
      <c r="L271" s="20">
        <f>IF(OR(F271="",F270=""),"",F271/F270-1)</f>
        <v/>
      </c>
      <c r="M271" s="20">
        <f>IF(F271="","",D271/F271)</f>
        <v/>
      </c>
      <c r="N271" s="20">
        <f>IF(F271="","",E271/F271)</f>
        <v/>
      </c>
      <c r="O271" s="21">
        <f>IF(SUMIFS('Monthly NSE Equity Options'!$K:$K,'Monthly NSE Equity Options'!$A:$A,$A271)=0,"",SUMIFS('Monthly NSE Equity Options'!$K:$K,'Monthly NSE Equity Options'!$A:$A,$A271))</f>
        <v/>
      </c>
      <c r="P271" s="8">
        <f>IF(SUMIFS('Monthly BSE Equity Options'!$K:$K,'Monthly BSE Equity Options'!$A:$A,$A271)=0,"",SUMIFS('Monthly BSE Equity Options'!$K:$K,'Monthly BSE Equity Options'!$A:$A,$A271))</f>
        <v/>
      </c>
      <c r="Q271" s="8">
        <f>IF(OR(O271="",P271=""),"",O271+P271)</f>
        <v/>
      </c>
      <c r="R271" s="23">
        <f>IF(OR(O271="",O259=""),"",O271/O259-1)</f>
        <v/>
      </c>
      <c r="S271" s="23">
        <f>IF(OR(P271="",P259=""),"",P271/P259-1)</f>
        <v/>
      </c>
      <c r="T271" s="23">
        <f>IF(OR(Q271="",Q259=""),"",Q271/Q259-1)</f>
        <v/>
      </c>
      <c r="U271" s="23">
        <f>IF(OR(O271="",O270=""),"",O271/O270-1)</f>
        <v/>
      </c>
      <c r="V271" s="23">
        <f>IF(OR(P271="",P270=""),"",P271/P270-1)</f>
        <v/>
      </c>
      <c r="W271" s="23">
        <f>IF(OR(Q271="",Q270=""),"",Q271/Q270-1)</f>
        <v/>
      </c>
      <c r="X271" s="23">
        <f>IF(Q271="","",O271/Q271)</f>
        <v/>
      </c>
      <c r="Y271" s="23">
        <f>IF(Q271="","",P271/Q271)</f>
        <v/>
      </c>
      <c r="Z271" s="24">
        <f>IF(SUMIFS('Monthly NSE Equity Options'!$L:$L,'Monthly NSE Equity Options'!$A:$A,$A271)=0,"",SUMIFS('Monthly NSE Equity Options'!$L:$L,'Monthly NSE Equity Options'!$A:$A,$A271))</f>
        <v/>
      </c>
      <c r="AA271" s="9">
        <f>IF(SUMIFS('Monthly BSE Equity Options'!$L:$L,'Monthly BSE Equity Options'!$A:$A,$A271)=0,"",SUMIFS('Monthly BSE Equity Options'!$L:$L,'Monthly BSE Equity Options'!$A:$A,$A271))</f>
        <v/>
      </c>
      <c r="AB271" s="9">
        <f>IF(OR(Z271="",AA271=""),"",Z271+AA271)</f>
        <v/>
      </c>
      <c r="AC271" s="26">
        <f>IF(OR(Z271="",Z259=""),"",Z271/Z259-1)</f>
        <v/>
      </c>
      <c r="AD271" s="26">
        <f>IF(OR(AA271="",AA259=""),"",AA271/AA259-1)</f>
        <v/>
      </c>
      <c r="AE271" s="26">
        <f>IF(OR(AB271="",AB259=""),"",AB271/AB259-1)</f>
        <v/>
      </c>
      <c r="AF271" s="26">
        <f>IF(OR(Z271="",Z270=""),"",Z271/Z270-1)</f>
        <v/>
      </c>
      <c r="AG271" s="26">
        <f>IF(OR(AA271="",AA270=""),"",AA271/AA270-1)</f>
        <v/>
      </c>
      <c r="AH271" s="26">
        <f>IF(OR(AB271="",AB270=""),"",AB271/AB270-1)</f>
        <v/>
      </c>
      <c r="AI271" s="26">
        <f>IF(AB271="","",Z271/AB271)</f>
        <v/>
      </c>
      <c r="AJ271" s="26">
        <f>IF(AB271="","",AA271/AB271)</f>
        <v/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18">
        <f>IF(SUMIFS('Monthly NSE Equity Options'!$J:$J,'Monthly NSE Equity Options'!$A:$A,$A272)=0,"",SUMIFS('Monthly NSE Equity Options'!$J:$J,'Monthly NSE Equity Options'!$A:$A,$A272))</f>
        <v/>
      </c>
      <c r="E272" s="7">
        <f>IF(SUMIFS('Monthly BSE Equity Options'!$J:$J,'Monthly BSE Equity Options'!$A:$A,$A272)=0,"",SUMIFS('Monthly BSE Equity Options'!$J:$J,'Monthly BSE Equity Options'!$A:$A,$A272))</f>
        <v/>
      </c>
      <c r="F272" s="7">
        <f>IF(OR(D272="",E272=""),"",D272+E272)</f>
        <v/>
      </c>
      <c r="G272" s="20">
        <f>IF(OR(D272="",D260=""),"",D272/D260-1)</f>
        <v/>
      </c>
      <c r="H272" s="20">
        <f>IF(OR(E272="",E260=""),"",E272/E260-1)</f>
        <v/>
      </c>
      <c r="I272" s="20">
        <f>IF(OR(F272="",F260=""),"",F272/F260-1)</f>
        <v/>
      </c>
      <c r="J272" s="20">
        <f>IF(OR(D272="",D271=""),"",D272/D271-1)</f>
        <v/>
      </c>
      <c r="K272" s="20">
        <f>IF(OR(E272="",E271=""),"",E272/E271-1)</f>
        <v/>
      </c>
      <c r="L272" s="20">
        <f>IF(OR(F272="",F271=""),"",F272/F271-1)</f>
        <v/>
      </c>
      <c r="M272" s="20">
        <f>IF(F272="","",D272/F272)</f>
        <v/>
      </c>
      <c r="N272" s="20">
        <f>IF(F272="","",E272/F272)</f>
        <v/>
      </c>
      <c r="O272" s="21">
        <f>IF(SUMIFS('Monthly NSE Equity Options'!$K:$K,'Monthly NSE Equity Options'!$A:$A,$A272)=0,"",SUMIFS('Monthly NSE Equity Options'!$K:$K,'Monthly NSE Equity Options'!$A:$A,$A272))</f>
        <v/>
      </c>
      <c r="P272" s="8">
        <f>IF(SUMIFS('Monthly BSE Equity Options'!$K:$K,'Monthly BSE Equity Options'!$A:$A,$A272)=0,"",SUMIFS('Monthly BSE Equity Options'!$K:$K,'Monthly BSE Equity Options'!$A:$A,$A272))</f>
        <v/>
      </c>
      <c r="Q272" s="8">
        <f>IF(OR(O272="",P272=""),"",O272+P272)</f>
        <v/>
      </c>
      <c r="R272" s="23">
        <f>IF(OR(O272="",O260=""),"",O272/O260-1)</f>
        <v/>
      </c>
      <c r="S272" s="23">
        <f>IF(OR(P272="",P260=""),"",P272/P260-1)</f>
        <v/>
      </c>
      <c r="T272" s="23">
        <f>IF(OR(Q272="",Q260=""),"",Q272/Q260-1)</f>
        <v/>
      </c>
      <c r="U272" s="23">
        <f>IF(OR(O272="",O271=""),"",O272/O271-1)</f>
        <v/>
      </c>
      <c r="V272" s="23">
        <f>IF(OR(P272="",P271=""),"",P272/P271-1)</f>
        <v/>
      </c>
      <c r="W272" s="23">
        <f>IF(OR(Q272="",Q271=""),"",Q272/Q271-1)</f>
        <v/>
      </c>
      <c r="X272" s="23">
        <f>IF(Q272="","",O272/Q272)</f>
        <v/>
      </c>
      <c r="Y272" s="23">
        <f>IF(Q272="","",P272/Q272)</f>
        <v/>
      </c>
      <c r="Z272" s="24">
        <f>IF(SUMIFS('Monthly NSE Equity Options'!$L:$L,'Monthly NSE Equity Options'!$A:$A,$A272)=0,"",SUMIFS('Monthly NSE Equity Options'!$L:$L,'Monthly NSE Equity Options'!$A:$A,$A272))</f>
        <v/>
      </c>
      <c r="AA272" s="9">
        <f>IF(SUMIFS('Monthly BSE Equity Options'!$L:$L,'Monthly BSE Equity Options'!$A:$A,$A272)=0,"",SUMIFS('Monthly BSE Equity Options'!$L:$L,'Monthly BSE Equity Options'!$A:$A,$A272))</f>
        <v/>
      </c>
      <c r="AB272" s="9">
        <f>IF(OR(Z272="",AA272=""),"",Z272+AA272)</f>
        <v/>
      </c>
      <c r="AC272" s="26">
        <f>IF(OR(Z272="",Z260=""),"",Z272/Z260-1)</f>
        <v/>
      </c>
      <c r="AD272" s="26">
        <f>IF(OR(AA272="",AA260=""),"",AA272/AA260-1)</f>
        <v/>
      </c>
      <c r="AE272" s="26">
        <f>IF(OR(AB272="",AB260=""),"",AB272/AB260-1)</f>
        <v/>
      </c>
      <c r="AF272" s="26">
        <f>IF(OR(Z272="",Z271=""),"",Z272/Z271-1)</f>
        <v/>
      </c>
      <c r="AG272" s="26">
        <f>IF(OR(AA272="",AA271=""),"",AA272/AA271-1)</f>
        <v/>
      </c>
      <c r="AH272" s="26">
        <f>IF(OR(AB272="",AB271=""),"",AB272/AB271-1)</f>
        <v/>
      </c>
      <c r="AI272" s="26">
        <f>IF(AB272="","",Z272/AB272)</f>
        <v/>
      </c>
      <c r="AJ272" s="26">
        <f>IF(AB272="","",AA272/AB272)</f>
        <v/>
      </c>
    </row>
    <row r="273">
      <c r="A273" s="10" t="n">
        <v>46235</v>
      </c>
      <c r="B273" s="5" t="inlineStr">
        <is>
          <t>2026-2027</t>
        </is>
      </c>
      <c r="C273" s="5" t="inlineStr">
        <is>
          <t>Q2FY27</t>
        </is>
      </c>
      <c r="D273" s="18">
        <f>IF(SUMIFS('Monthly NSE Equity Options'!$J:$J,'Monthly NSE Equity Options'!$A:$A,$A273)=0,"",SUMIFS('Monthly NSE Equity Options'!$J:$J,'Monthly NSE Equity Options'!$A:$A,$A273))</f>
        <v/>
      </c>
      <c r="E273" s="7">
        <f>IF(SUMIFS('Monthly BSE Equity Options'!$J:$J,'Monthly BSE Equity Options'!$A:$A,$A273)=0,"",SUMIFS('Monthly BSE Equity Options'!$J:$J,'Monthly BSE Equity Options'!$A:$A,$A273))</f>
        <v/>
      </c>
      <c r="F273" s="7">
        <f>IF(OR(D273="",E273=""),"",D273+E273)</f>
        <v/>
      </c>
      <c r="G273" s="20">
        <f>IF(OR(D273="",D261=""),"",D273/D261-1)</f>
        <v/>
      </c>
      <c r="H273" s="20">
        <f>IF(OR(E273="",E261=""),"",E273/E261-1)</f>
        <v/>
      </c>
      <c r="I273" s="20">
        <f>IF(OR(F273="",F261=""),"",F273/F261-1)</f>
        <v/>
      </c>
      <c r="J273" s="20">
        <f>IF(OR(D273="",D272=""),"",D273/D272-1)</f>
        <v/>
      </c>
      <c r="K273" s="20">
        <f>IF(OR(E273="",E272=""),"",E273/E272-1)</f>
        <v/>
      </c>
      <c r="L273" s="20">
        <f>IF(OR(F273="",F272=""),"",F273/F272-1)</f>
        <v/>
      </c>
      <c r="M273" s="20">
        <f>IF(F273="","",D273/F273)</f>
        <v/>
      </c>
      <c r="N273" s="20">
        <f>IF(F273="","",E273/F273)</f>
        <v/>
      </c>
      <c r="O273" s="21">
        <f>IF(SUMIFS('Monthly NSE Equity Options'!$K:$K,'Monthly NSE Equity Options'!$A:$A,$A273)=0,"",SUMIFS('Monthly NSE Equity Options'!$K:$K,'Monthly NSE Equity Options'!$A:$A,$A273))</f>
        <v/>
      </c>
      <c r="P273" s="8">
        <f>IF(SUMIFS('Monthly BSE Equity Options'!$K:$K,'Monthly BSE Equity Options'!$A:$A,$A273)=0,"",SUMIFS('Monthly BSE Equity Options'!$K:$K,'Monthly BSE Equity Options'!$A:$A,$A273))</f>
        <v/>
      </c>
      <c r="Q273" s="8">
        <f>IF(OR(O273="",P273=""),"",O273+P273)</f>
        <v/>
      </c>
      <c r="R273" s="23">
        <f>IF(OR(O273="",O261=""),"",O273/O261-1)</f>
        <v/>
      </c>
      <c r="S273" s="23">
        <f>IF(OR(P273="",P261=""),"",P273/P261-1)</f>
        <v/>
      </c>
      <c r="T273" s="23">
        <f>IF(OR(Q273="",Q261=""),"",Q273/Q261-1)</f>
        <v/>
      </c>
      <c r="U273" s="23">
        <f>IF(OR(O273="",O272=""),"",O273/O272-1)</f>
        <v/>
      </c>
      <c r="V273" s="23">
        <f>IF(OR(P273="",P272=""),"",P273/P272-1)</f>
        <v/>
      </c>
      <c r="W273" s="23">
        <f>IF(OR(Q273="",Q272=""),"",Q273/Q272-1)</f>
        <v/>
      </c>
      <c r="X273" s="23">
        <f>IF(Q273="","",O273/Q273)</f>
        <v/>
      </c>
      <c r="Y273" s="23">
        <f>IF(Q273="","",P273/Q273)</f>
        <v/>
      </c>
      <c r="Z273" s="24">
        <f>IF(SUMIFS('Monthly NSE Equity Options'!$L:$L,'Monthly NSE Equity Options'!$A:$A,$A273)=0,"",SUMIFS('Monthly NSE Equity Options'!$L:$L,'Monthly NSE Equity Options'!$A:$A,$A273))</f>
        <v/>
      </c>
      <c r="AA273" s="9">
        <f>IF(SUMIFS('Monthly BSE Equity Options'!$L:$L,'Monthly BSE Equity Options'!$A:$A,$A273)=0,"",SUMIFS('Monthly BSE Equity Options'!$L:$L,'Monthly BSE Equity Options'!$A:$A,$A273))</f>
        <v/>
      </c>
      <c r="AB273" s="9">
        <f>IF(OR(Z273="",AA273=""),"",Z273+AA273)</f>
        <v/>
      </c>
      <c r="AC273" s="26">
        <f>IF(OR(Z273="",Z261=""),"",Z273/Z261-1)</f>
        <v/>
      </c>
      <c r="AD273" s="26">
        <f>IF(OR(AA273="",AA261=""),"",AA273/AA261-1)</f>
        <v/>
      </c>
      <c r="AE273" s="26">
        <f>IF(OR(AB273="",AB261=""),"",AB273/AB261-1)</f>
        <v/>
      </c>
      <c r="AF273" s="26">
        <f>IF(OR(Z273="",Z272=""),"",Z273/Z272-1)</f>
        <v/>
      </c>
      <c r="AG273" s="26">
        <f>IF(OR(AA273="",AA272=""),"",AA273/AA272-1)</f>
        <v/>
      </c>
      <c r="AH273" s="26">
        <f>IF(OR(AB273="",AB272=""),"",AB273/AB272-1)</f>
        <v/>
      </c>
      <c r="AI273" s="26">
        <f>IF(AB273="","",Z273/AB273)</f>
        <v/>
      </c>
      <c r="AJ273" s="26">
        <f>IF(AB273="","",AA273/AB273)</f>
        <v/>
      </c>
    </row>
    <row r="274">
      <c r="A274" s="10" t="n">
        <v>46266</v>
      </c>
      <c r="B274" s="5" t="inlineStr">
        <is>
          <t>2026-2027</t>
        </is>
      </c>
      <c r="C274" s="5" t="inlineStr">
        <is>
          <t>Q2FY27</t>
        </is>
      </c>
      <c r="D274" s="18">
        <f>IF(SUMIFS('Monthly NSE Equity Options'!$J:$J,'Monthly NSE Equity Options'!$A:$A,$A274)=0,"",SUMIFS('Monthly NSE Equity Options'!$J:$J,'Monthly NSE Equity Options'!$A:$A,$A274))</f>
        <v/>
      </c>
      <c r="E274" s="7">
        <f>IF(SUMIFS('Monthly BSE Equity Options'!$J:$J,'Monthly BSE Equity Options'!$A:$A,$A274)=0,"",SUMIFS('Monthly BSE Equity Options'!$J:$J,'Monthly BSE Equity Options'!$A:$A,$A274))</f>
        <v/>
      </c>
      <c r="F274" s="7">
        <f>IF(OR(D274="",E274=""),"",D274+E274)</f>
        <v/>
      </c>
      <c r="G274" s="20">
        <f>IF(OR(D274="",D262=""),"",D274/D262-1)</f>
        <v/>
      </c>
      <c r="H274" s="20">
        <f>IF(OR(E274="",E262=""),"",E274/E262-1)</f>
        <v/>
      </c>
      <c r="I274" s="20">
        <f>IF(OR(F274="",F262=""),"",F274/F262-1)</f>
        <v/>
      </c>
      <c r="J274" s="20">
        <f>IF(OR(D274="",D273=""),"",D274/D273-1)</f>
        <v/>
      </c>
      <c r="K274" s="20">
        <f>IF(OR(E274="",E273=""),"",E274/E273-1)</f>
        <v/>
      </c>
      <c r="L274" s="20">
        <f>IF(OR(F274="",F273=""),"",F274/F273-1)</f>
        <v/>
      </c>
      <c r="M274" s="20">
        <f>IF(F274="","",D274/F274)</f>
        <v/>
      </c>
      <c r="N274" s="20">
        <f>IF(F274="","",E274/F274)</f>
        <v/>
      </c>
      <c r="O274" s="21">
        <f>IF(SUMIFS('Monthly NSE Equity Options'!$K:$K,'Monthly NSE Equity Options'!$A:$A,$A274)=0,"",SUMIFS('Monthly NSE Equity Options'!$K:$K,'Monthly NSE Equity Options'!$A:$A,$A274))</f>
        <v/>
      </c>
      <c r="P274" s="8">
        <f>IF(SUMIFS('Monthly BSE Equity Options'!$K:$K,'Monthly BSE Equity Options'!$A:$A,$A274)=0,"",SUMIFS('Monthly BSE Equity Options'!$K:$K,'Monthly BSE Equity Options'!$A:$A,$A274))</f>
        <v/>
      </c>
      <c r="Q274" s="8">
        <f>IF(OR(O274="",P274=""),"",O274+P274)</f>
        <v/>
      </c>
      <c r="R274" s="23">
        <f>IF(OR(O274="",O262=""),"",O274/O262-1)</f>
        <v/>
      </c>
      <c r="S274" s="23">
        <f>IF(OR(P274="",P262=""),"",P274/P262-1)</f>
        <v/>
      </c>
      <c r="T274" s="23">
        <f>IF(OR(Q274="",Q262=""),"",Q274/Q262-1)</f>
        <v/>
      </c>
      <c r="U274" s="23">
        <f>IF(OR(O274="",O273=""),"",O274/O273-1)</f>
        <v/>
      </c>
      <c r="V274" s="23">
        <f>IF(OR(P274="",P273=""),"",P274/P273-1)</f>
        <v/>
      </c>
      <c r="W274" s="23">
        <f>IF(OR(Q274="",Q273=""),"",Q274/Q273-1)</f>
        <v/>
      </c>
      <c r="X274" s="23">
        <f>IF(Q274="","",O274/Q274)</f>
        <v/>
      </c>
      <c r="Y274" s="23">
        <f>IF(Q274="","",P274/Q274)</f>
        <v/>
      </c>
      <c r="Z274" s="24">
        <f>IF(SUMIFS('Monthly NSE Equity Options'!$L:$L,'Monthly NSE Equity Options'!$A:$A,$A274)=0,"",SUMIFS('Monthly NSE Equity Options'!$L:$L,'Monthly NSE Equity Options'!$A:$A,$A274))</f>
        <v/>
      </c>
      <c r="AA274" s="9">
        <f>IF(SUMIFS('Monthly BSE Equity Options'!$L:$L,'Monthly BSE Equity Options'!$A:$A,$A274)=0,"",SUMIFS('Monthly BSE Equity Options'!$L:$L,'Monthly BSE Equity Options'!$A:$A,$A274))</f>
        <v/>
      </c>
      <c r="AB274" s="9">
        <f>IF(OR(Z274="",AA274=""),"",Z274+AA274)</f>
        <v/>
      </c>
      <c r="AC274" s="26">
        <f>IF(OR(Z274="",Z262=""),"",Z274/Z262-1)</f>
        <v/>
      </c>
      <c r="AD274" s="26">
        <f>IF(OR(AA274="",AA262=""),"",AA274/AA262-1)</f>
        <v/>
      </c>
      <c r="AE274" s="26">
        <f>IF(OR(AB274="",AB262=""),"",AB274/AB262-1)</f>
        <v/>
      </c>
      <c r="AF274" s="26">
        <f>IF(OR(Z274="",Z273=""),"",Z274/Z273-1)</f>
        <v/>
      </c>
      <c r="AG274" s="26">
        <f>IF(OR(AA274="",AA273=""),"",AA274/AA273-1)</f>
        <v/>
      </c>
      <c r="AH274" s="26">
        <f>IF(OR(AB274="",AB273=""),"",AB274/AB273-1)</f>
        <v/>
      </c>
      <c r="AI274" s="26">
        <f>IF(AB274="","",Z274/AB274)</f>
        <v/>
      </c>
      <c r="AJ274" s="26">
        <f>IF(AB274="","",AA274/AB274)</f>
        <v/>
      </c>
    </row>
    <row r="276">
      <c r="A276" s="1" t="inlineStr">
        <is>
          <t>MTD Comparison - Sep-2026 MTD vs Sep-2025 MTD (same number of trading days)</t>
        </is>
      </c>
    </row>
    <row r="277">
      <c r="A277" s="5" t="inlineStr">
        <is>
          <t>Trading days elapsed in Sep-2026 (per NSE daily)</t>
        </is>
      </c>
      <c r="B277" s="6">
        <f>COUNTIF('Daily NSE Equity Options'!$A:$A,"&gt;="&amp;DATE(2026,9,1))</f>
        <v/>
      </c>
    </row>
    <row r="278">
      <c r="A278" s="5" t="inlineStr">
        <is>
          <t>Matched Sep-2025 window</t>
        </is>
      </c>
      <c r="B278" s="11">
        <f>DATE(2025,9,1)</f>
        <v/>
      </c>
      <c r="C278" s="11">
        <f>INDEX('Daily NSE Equity Options'!$A:$A,COUNTIF('Daily NSE Equity Options'!$A:$A,"&lt;"&amp;DATE(2025,9,1))+1+$B277)</f>
        <v/>
      </c>
    </row>
    <row r="279">
      <c r="D279" s="2" t="inlineStr">
        <is>
          <t>NSE Premium Turnover (INR Bn)</t>
        </is>
      </c>
      <c r="E279" s="2" t="inlineStr">
        <is>
          <t>BSE Premium Turnover (INR Bn)</t>
        </is>
      </c>
      <c r="F279" s="2" t="inlineStr">
        <is>
          <t>Total Premium Turnover (INR Bn)</t>
        </is>
      </c>
      <c r="M279" s="2" t="inlineStr">
        <is>
          <t>NSE Premium Market Share</t>
        </is>
      </c>
      <c r="N279" s="2" t="inlineStr">
        <is>
          <t>BSE Premium Market Share</t>
        </is>
      </c>
      <c r="O279" s="3" t="inlineStr">
        <is>
          <t>NSE Notional Turnover (INR Bn)</t>
        </is>
      </c>
      <c r="P279" s="3" t="inlineStr">
        <is>
          <t>BSE Notional Turnover (INR Bn)</t>
        </is>
      </c>
      <c r="Q279" s="3" t="inlineStr">
        <is>
          <t>Total Notional Turnover (INR Bn)</t>
        </is>
      </c>
      <c r="X279" s="3" t="inlineStr">
        <is>
          <t>NSE Notional Market Share</t>
        </is>
      </c>
      <c r="Y279" s="3" t="inlineStr">
        <is>
          <t>BSE Notional Market Share</t>
        </is>
      </c>
      <c r="Z279" s="4" t="inlineStr">
        <is>
          <t>NSE No. of Contracts</t>
        </is>
      </c>
      <c r="AA279" s="4" t="inlineStr">
        <is>
          <t>BSE No. of Contracts</t>
        </is>
      </c>
      <c r="AB279" s="4" t="inlineStr">
        <is>
          <t>Total No. of Contracts</t>
        </is>
      </c>
      <c r="AI279" s="4" t="inlineStr">
        <is>
          <t>NSE Contracts Market Share</t>
        </is>
      </c>
      <c r="AJ279" s="4" t="inlineStr">
        <is>
          <t>BSE Contracts Market Share</t>
        </is>
      </c>
    </row>
    <row r="280">
      <c r="A280" s="5" t="inlineStr">
        <is>
          <t>Sep-2025 MTD (first N trading days)</t>
        </is>
      </c>
      <c r="D280" s="7">
        <f>SUMIFS('Daily NSE Equity Options'!$K:$K,'Daily NSE Equity Options'!$A:$A,"&gt;="&amp;$B$278,'Daily NSE Equity Options'!$A:$A,"&lt;="&amp;$C$278)</f>
        <v/>
      </c>
      <c r="E280" s="7">
        <f>SUMIFS('Daily BSE Equity Options'!$K:$K,'Daily BSE Equity Options'!$A:$A,"&gt;="&amp;$B$278,'Daily BSE Equity Options'!$A:$A,"&lt;="&amp;$C$278)</f>
        <v/>
      </c>
      <c r="F280" s="7">
        <f>D280+E280</f>
        <v/>
      </c>
      <c r="M280" s="20">
        <f>IF(F280=0,"",D280/F280)</f>
        <v/>
      </c>
      <c r="N280" s="20">
        <f>IF(F280=0,"",E280/F280)</f>
        <v/>
      </c>
      <c r="O280" s="8">
        <f>SUMIFS('Daily NSE Equity Options'!$L:$L,'Daily NSE Equity Options'!$A:$A,"&gt;="&amp;$B$278,'Daily NSE Equity Options'!$A:$A,"&lt;="&amp;$C$278)</f>
        <v/>
      </c>
      <c r="P280" s="8">
        <f>SUMIFS('Daily BSE Equity Options'!$L:$L,'Daily BSE Equity Options'!$A:$A,"&gt;="&amp;$B$278,'Daily BSE Equity Options'!$A:$A,"&lt;="&amp;$C$278)</f>
        <v/>
      </c>
      <c r="Q280" s="8">
        <f>O280+P280</f>
        <v/>
      </c>
      <c r="X280" s="23">
        <f>IF(Q280=0,"",O280/Q280)</f>
        <v/>
      </c>
      <c r="Y280" s="23">
        <f>IF(Q280=0,"",P280/Q280)</f>
        <v/>
      </c>
      <c r="Z280" s="9">
        <f>SUMIFS('Daily NSE Equity Options'!$M:$M,'Daily NSE Equity Options'!$A:$A,"&gt;="&amp;$B$278,'Daily NSE Equity Options'!$A:$A,"&lt;="&amp;$C$278)</f>
        <v/>
      </c>
      <c r="AA280" s="9">
        <f>SUMIFS('Daily BSE Equity Options'!$M:$M,'Daily BSE Equity Options'!$A:$A,"&gt;="&amp;$B$278,'Daily BSE Equity Options'!$A:$A,"&lt;="&amp;$C$278)</f>
        <v/>
      </c>
      <c r="AB280" s="9">
        <f>Z280+AA280</f>
        <v/>
      </c>
      <c r="AI280" s="26">
        <f>IF(AB280=0,"",Z280/AB280)</f>
        <v/>
      </c>
      <c r="AJ280" s="26">
        <f>IF(AB280=0,"",AA280/AB280)</f>
        <v/>
      </c>
    </row>
    <row r="281">
      <c r="A281" s="5" t="inlineStr">
        <is>
          <t>Sep-2026 MTD</t>
        </is>
      </c>
      <c r="D281" s="7">
        <f>SUMIFS('Daily NSE Equity Options'!$K:$K,'Daily NSE Equity Options'!$A:$A,"&gt;="&amp;DATE(2026,9,1))</f>
        <v/>
      </c>
      <c r="E281" s="7">
        <f>SUMIFS('Daily BSE Equity Options'!$K:$K,'Daily BSE Equity Options'!$A:$A,"&gt;="&amp;DATE(2026,9,1))</f>
        <v/>
      </c>
      <c r="F281" s="7">
        <f>D281+E281</f>
        <v/>
      </c>
      <c r="M281" s="20">
        <f>IF(F281=0,"",D281/F281)</f>
        <v/>
      </c>
      <c r="N281" s="20">
        <f>IF(F281=0,"",E281/F281)</f>
        <v/>
      </c>
      <c r="O281" s="8">
        <f>SUMIFS('Daily NSE Equity Options'!$L:$L,'Daily NSE Equity Options'!$A:$A,"&gt;="&amp;DATE(2026,9,1))</f>
        <v/>
      </c>
      <c r="P281" s="8">
        <f>SUMIFS('Daily BSE Equity Options'!$L:$L,'Daily BSE Equity Options'!$A:$A,"&gt;="&amp;DATE(2026,9,1))</f>
        <v/>
      </c>
      <c r="Q281" s="8">
        <f>O281+P281</f>
        <v/>
      </c>
      <c r="X281" s="23">
        <f>IF(Q281=0,"",O281/Q281)</f>
        <v/>
      </c>
      <c r="Y281" s="23">
        <f>IF(Q281=0,"",P281/Q281)</f>
        <v/>
      </c>
      <c r="Z281" s="9">
        <f>SUMIFS('Daily NSE Equity Options'!$M:$M,'Daily NSE Equity Options'!$A:$A,"&gt;="&amp;DATE(2026,9,1))</f>
        <v/>
      </c>
      <c r="AA281" s="9">
        <f>SUMIFS('Daily BSE Equity Options'!$M:$M,'Daily BSE Equity Options'!$A:$A,"&gt;="&amp;DATE(2026,9,1))</f>
        <v/>
      </c>
      <c r="AB281" s="9">
        <f>Z281+AA281</f>
        <v/>
      </c>
      <c r="AI281" s="26">
        <f>IF(AB281=0,"",Z281/AB281)</f>
        <v/>
      </c>
      <c r="AJ281" s="26">
        <f>IF(AB281=0,"",AA281/AB281)</f>
        <v/>
      </c>
    </row>
    <row r="282">
      <c r="A282" s="1" t="inlineStr">
        <is>
          <t>MTD Growth (Sep-2026 vs Sep-2025)</t>
        </is>
      </c>
      <c r="D282" s="20">
        <f>IF(OR(D280=0,D280=""),"",D281/D280-1)</f>
        <v/>
      </c>
      <c r="E282" s="20">
        <f>IF(OR(E280=0,E280=""),"",E281/E280-1)</f>
        <v/>
      </c>
      <c r="F282" s="20">
        <f>IF(OR(F280=0,F280=""),"",F281/F280-1)</f>
        <v/>
      </c>
      <c r="O282" s="23">
        <f>IF(OR(O280=0,O280=""),"",O281/O280-1)</f>
        <v/>
      </c>
      <c r="P282" s="23">
        <f>IF(OR(P280=0,P280=""),"",P281/P280-1)</f>
        <v/>
      </c>
      <c r="Q282" s="23">
        <f>IF(OR(Q280=0,Q280=""),"",Q281/Q280-1)</f>
        <v/>
      </c>
      <c r="Z282" s="26">
        <f>IF(OR(Z280=0,Z280=""),"",Z281/Z280-1)</f>
        <v/>
      </c>
      <c r="AA282" s="26">
        <f>IF(OR(AA280=0,AA280=""),"",AA281/AA280-1)</f>
        <v/>
      </c>
      <c r="AB282" s="26">
        <f>IF(OR(AB280=0,AB280=""),"",AB281/AB280-1)</f>
        <v/>
      </c>
    </row>
  </sheetData>
  <conditionalFormatting sqref="M2:M274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2:N274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274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274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I2:AI274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J2:AJ274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4" customWidth="1" min="5" max="5"/>
    <col width="24" customWidth="1" min="6" max="6"/>
    <col width="24" customWidth="1" min="7" max="7"/>
    <col hidden="1" outlineLevel="1" width="14" customWidth="1" min="8" max="8"/>
    <col hidden="1" outlineLevel="1" width="14" customWidth="1" min="9" max="9"/>
    <col hidden="1" outlineLevel="1" width="14" customWidth="1" min="10" max="10"/>
    <col hidden="1" outlineLevel="1" width="14" customWidth="1" min="11" max="11"/>
    <col hidden="1" outlineLevel="1" width="14" customWidth="1" min="12" max="12"/>
    <col hidden="1" outlineLevel="1" width="14" customWidth="1" min="13" max="13"/>
    <col hidden="1" outlineLevel="1" width="16" customWidth="1" min="14" max="14"/>
    <col hidden="1" outlineLevel="1" width="16" customWidth="1" min="15" max="15"/>
    <col width="24" customWidth="1" min="16" max="16"/>
    <col width="24" customWidth="1" min="17" max="17"/>
    <col width="24" customWidth="1" min="18" max="18"/>
    <col hidden="1" outlineLevel="1" width="14" customWidth="1" min="19" max="19"/>
    <col hidden="1" outlineLevel="1" width="14" customWidth="1" min="20" max="20"/>
    <col hidden="1" outlineLevel="1" width="14" customWidth="1" min="21" max="21"/>
    <col hidden="1" outlineLevel="1" width="14" customWidth="1" min="22" max="22"/>
    <col hidden="1" outlineLevel="1" width="14" customWidth="1" min="23" max="23"/>
    <col hidden="1" outlineLevel="1" width="14" customWidth="1" min="24" max="24"/>
    <col hidden="1" outlineLevel="1" width="16" customWidth="1" min="25" max="25"/>
    <col hidden="1" outlineLevel="1" width="16" customWidth="1" min="26" max="26"/>
    <col width="24" customWidth="1" min="27" max="27"/>
    <col width="24" customWidth="1" min="28" max="28"/>
    <col width="24" customWidth="1" min="29" max="29"/>
    <col hidden="1" outlineLevel="1" width="14" customWidth="1" min="30" max="30"/>
    <col hidden="1" outlineLevel="1" width="14" customWidth="1" min="31" max="31"/>
    <col hidden="1" outlineLevel="1" width="14" customWidth="1" min="32" max="32"/>
    <col hidden="1" outlineLevel="1" width="14" customWidth="1" min="33" max="33"/>
    <col hidden="1" outlineLevel="1" width="14" customWidth="1" min="34" max="34"/>
    <col hidden="1" outlineLevel="1" width="14" customWidth="1" min="35" max="35"/>
    <col hidden="1" outlineLevel="1" width="16" customWidth="1" min="36" max="36"/>
    <col hidden="1" outlineLevel="1" width="16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NSE Premium Turnover (INR Bn)</t>
        </is>
      </c>
      <c r="F1" s="2" t="inlineStr">
        <is>
          <t>BSE Premium Turnover (INR Bn)</t>
        </is>
      </c>
      <c r="G1" s="2" t="inlineStr">
        <is>
          <t>Total Premium Turnover (INR Bn)</t>
        </is>
      </c>
      <c r="H1" s="2" t="inlineStr">
        <is>
          <t>NSE Premium YoY Growth</t>
        </is>
      </c>
      <c r="I1" s="2" t="inlineStr">
        <is>
          <t>BSE Premium YoY Growth</t>
        </is>
      </c>
      <c r="J1" s="2" t="inlineStr">
        <is>
          <t>Total Premium YoY Growth</t>
        </is>
      </c>
      <c r="K1" s="2" t="inlineStr">
        <is>
          <t>NSE Premium DoD Growth</t>
        </is>
      </c>
      <c r="L1" s="2" t="inlineStr">
        <is>
          <t>BSE Premium DoD Growth</t>
        </is>
      </c>
      <c r="M1" s="2" t="inlineStr">
        <is>
          <t>Total Premium DoD Growth</t>
        </is>
      </c>
      <c r="N1" s="2" t="inlineStr">
        <is>
          <t>NSE Premium Market Share</t>
        </is>
      </c>
      <c r="O1" s="2" t="inlineStr">
        <is>
          <t>BSE Premium Market Share</t>
        </is>
      </c>
      <c r="P1" s="16" t="inlineStr">
        <is>
          <t>NSE Notional Turnover (INR Bn)</t>
        </is>
      </c>
      <c r="Q1" s="3" t="inlineStr">
        <is>
          <t>BSE Notional Turnover (INR Bn)</t>
        </is>
      </c>
      <c r="R1" s="3" t="inlineStr">
        <is>
          <t>Total Notional Turnover (INR Bn)</t>
        </is>
      </c>
      <c r="S1" s="3" t="inlineStr">
        <is>
          <t>NSE Notional YoY Growth</t>
        </is>
      </c>
      <c r="T1" s="3" t="inlineStr">
        <is>
          <t>BSE Notional YoY Growth</t>
        </is>
      </c>
      <c r="U1" s="3" t="inlineStr">
        <is>
          <t>Total Notional YoY Growth</t>
        </is>
      </c>
      <c r="V1" s="3" t="inlineStr">
        <is>
          <t>NSE Notional DoD Growth</t>
        </is>
      </c>
      <c r="W1" s="3" t="inlineStr">
        <is>
          <t>BSE Notional DoD Growth</t>
        </is>
      </c>
      <c r="X1" s="3" t="inlineStr">
        <is>
          <t>Total Notional DoD Growth</t>
        </is>
      </c>
      <c r="Y1" s="3" t="inlineStr">
        <is>
          <t>NSE Notional Market Share</t>
        </is>
      </c>
      <c r="Z1" s="3" t="inlineStr">
        <is>
          <t>BSE Notional Market Share</t>
        </is>
      </c>
      <c r="AA1" s="17" t="inlineStr">
        <is>
          <t>NSE No. of Contracts</t>
        </is>
      </c>
      <c r="AB1" s="4" t="inlineStr">
        <is>
          <t>BSE No. of Contracts</t>
        </is>
      </c>
      <c r="AC1" s="4" t="inlineStr">
        <is>
          <t>Total No. of Contracts</t>
        </is>
      </c>
      <c r="AD1" s="4" t="inlineStr">
        <is>
          <t>NSE Contracts YoY Growth</t>
        </is>
      </c>
      <c r="AE1" s="4" t="inlineStr">
        <is>
          <t>BSE Contracts YoY Growth</t>
        </is>
      </c>
      <c r="AF1" s="4" t="inlineStr">
        <is>
          <t>Total Contracts YoY Growth</t>
        </is>
      </c>
      <c r="AG1" s="4" t="inlineStr">
        <is>
          <t>NSE Contracts DoD Growth</t>
        </is>
      </c>
      <c r="AH1" s="4" t="inlineStr">
        <is>
          <t>BSE Contracts DoD Growth</t>
        </is>
      </c>
      <c r="AI1" s="4" t="inlineStr">
        <is>
          <t>Total Contracts DoD Growth</t>
        </is>
      </c>
      <c r="AJ1" s="4" t="inlineStr">
        <is>
          <t>NSE Contracts Market Share</t>
        </is>
      </c>
      <c r="AK1" s="4" t="inlineStr">
        <is>
          <t>BSE Contracts Market Share</t>
        </is>
      </c>
      <c r="AL1" s="27" t="inlineStr">
        <is>
          <t>India VIX Open</t>
        </is>
      </c>
      <c r="AM1" s="28" t="inlineStr">
        <is>
          <t>India VIX High</t>
        </is>
      </c>
      <c r="AN1" s="28" t="inlineStr">
        <is>
          <t>India VIX Low</t>
        </is>
      </c>
      <c r="AO1" s="28" t="inlineStr">
        <is>
          <t>India VIX Close</t>
        </is>
      </c>
      <c r="AP1" s="28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>
        <f>IF(SUMIFS('Daily NSE Equity Options'!$K:$K,'Daily NSE Equity Options'!$A:$A,$A2)=0,"",SUMIFS('Daily NSE Equity Options'!$K:$K,'Daily NSE Equity Options'!$A:$A,$A2))</f>
        <v/>
      </c>
      <c r="F2" s="7">
        <f>IF(SUMIFS('Daily BSE Equity Options'!$K:$K,'Daily BSE Equity Options'!$A:$A,$A2)=0,"",SUMIFS('Daily BSE Equity Options'!$K:$K,'Daily BSE Equity Options'!$A:$A,$A2))</f>
        <v/>
      </c>
      <c r="G2" s="7">
        <f>IF(OR(E2="",F2=""),"",E2+F2)</f>
        <v/>
      </c>
      <c r="H2" s="20">
        <f>IFERROR(IF(OR(E2="",INDEX(E:E,MATCH(DATE(YEAR($A2)-1,MONTH($A2),DAY($A2)),$A:$A,0))=""),"",E2/INDEX(E:E,MATCH(DATE(YEAR($A2)-1,MONTH($A2),DAY($A2)),$A:$A,0))-1),"")</f>
        <v/>
      </c>
      <c r="I2" s="20">
        <f>IFERROR(IF(OR(F2="",INDEX(F:F,MATCH(DATE(YEAR($A2)-1,MONTH($A2),DAY($A2)),$A:$A,0))=""),"",F2/INDEX(F:F,MATCH(DATE(YEAR($A2)-1,MONTH($A2),DAY($A2)),$A:$A,0))-1),"")</f>
        <v/>
      </c>
      <c r="J2" s="20">
        <f>IFERROR(IF(OR(G2="",INDEX(G:G,MATCH(DATE(YEAR($A2)-1,MONTH($A2),DAY($A2)),$A:$A,0))=""),"",G2/INDEX(G:G,MATCH(DATE(YEAR($A2)-1,MONTH($A2),DAY($A2)),$A:$A,0))-1),"")</f>
        <v/>
      </c>
      <c r="K2" s="19" t="n"/>
      <c r="L2" s="19" t="n"/>
      <c r="M2" s="19" t="n"/>
      <c r="N2" s="20">
        <f>IF(G2="","",E2/G2)</f>
        <v/>
      </c>
      <c r="O2" s="20">
        <f>IF(G2="","",F2/G2)</f>
        <v/>
      </c>
      <c r="P2" s="21">
        <f>IF(SUMIFS('Daily NSE Equity Options'!$L:$L,'Daily NSE Equity Options'!$A:$A,$A2)=0,"",SUMIFS('Daily NSE Equity Options'!$L:$L,'Daily NSE Equity Options'!$A:$A,$A2))</f>
        <v/>
      </c>
      <c r="Q2" s="8">
        <f>IF(SUMIFS('Daily BSE Equity Options'!$L:$L,'Daily BSE Equity Options'!$A:$A,$A2)=0,"",SUMIFS('Daily BSE Equity Options'!$L:$L,'Daily BSE Equity Options'!$A:$A,$A2))</f>
        <v/>
      </c>
      <c r="R2" s="8">
        <f>IF(OR(P2="",Q2=""),"",P2+Q2)</f>
        <v/>
      </c>
      <c r="S2" s="23">
        <f>IFERROR(IF(OR(P2="",INDEX(P:P,MATCH(DATE(YEAR($A2)-1,MONTH($A2),DAY($A2)),$A:$A,0))=""),"",P2/INDEX(P:P,MATCH(DATE(YEAR($A2)-1,MONTH($A2),DAY($A2)),$A:$A,0))-1),"")</f>
        <v/>
      </c>
      <c r="T2" s="23">
        <f>IFERROR(IF(OR(Q2="",INDEX(Q:Q,MATCH(DATE(YEAR($A2)-1,MONTH($A2),DAY($A2)),$A:$A,0))=""),"",Q2/INDEX(Q:Q,MATCH(DATE(YEAR($A2)-1,MONTH($A2),DAY($A2)),$A:$A,0))-1),"")</f>
        <v/>
      </c>
      <c r="U2" s="23">
        <f>IFERROR(IF(OR(R2="",INDEX(R:R,MATCH(DATE(YEAR($A2)-1,MONTH($A2),DAY($A2)),$A:$A,0))=""),"",R2/INDEX(R:R,MATCH(DATE(YEAR($A2)-1,MONTH($A2),DAY($A2)),$A:$A,0))-1),"")</f>
        <v/>
      </c>
      <c r="V2" s="22" t="n"/>
      <c r="W2" s="22" t="n"/>
      <c r="X2" s="22" t="n"/>
      <c r="Y2" s="23">
        <f>IF(R2="","",P2/R2)</f>
        <v/>
      </c>
      <c r="Z2" s="23">
        <f>IF(R2="","",Q2/R2)</f>
        <v/>
      </c>
      <c r="AA2" s="24">
        <f>IF(SUMIFS('Daily NSE Equity Options'!$M:$M,'Daily NSE Equity Options'!$A:$A,$A2)=0,"",SUMIFS('Daily NSE Equity Options'!$M:$M,'Daily NSE Equity Options'!$A:$A,$A2))</f>
        <v/>
      </c>
      <c r="AB2" s="9">
        <f>IF(SUMIFS('Daily BSE Equity Options'!$M:$M,'Daily BSE Equity Options'!$A:$A,$A2)=0,"",SUMIFS('Daily BSE Equity Options'!$M:$M,'Daily BSE Equity Options'!$A:$A,$A2))</f>
        <v/>
      </c>
      <c r="AC2" s="9">
        <f>IF(OR(AA2="",AB2=""),"",AA2+AB2)</f>
        <v/>
      </c>
      <c r="AD2" s="26">
        <f>IFERROR(IF(OR(AA2="",INDEX(AA:AA,MATCH(DATE(YEAR($A2)-1,MONTH($A2),DAY($A2)),$A:$A,0))=""),"",AA2/INDEX(AA:AA,MATCH(DATE(YEAR($A2)-1,MONTH($A2),DAY($A2)),$A:$A,0))-1),"")</f>
        <v/>
      </c>
      <c r="AE2" s="26">
        <f>IFERROR(IF(OR(AB2="",INDEX(AB:AB,MATCH(DATE(YEAR($A2)-1,MONTH($A2),DAY($A2)),$A:$A,0))=""),"",AB2/INDEX(AB:AB,MATCH(DATE(YEAR($A2)-1,MONTH($A2),DAY($A2)),$A:$A,0))-1),"")</f>
        <v/>
      </c>
      <c r="AF2" s="26">
        <f>IFERROR(IF(OR(AC2="",INDEX(AC:AC,MATCH(DATE(YEAR($A2)-1,MONTH($A2),DAY($A2)),$A:$A,0))=""),"",AC2/INDEX(AC:AC,MATCH(DATE(YEAR($A2)-1,MONTH($A2),DAY($A2)),$A:$A,0))-1),"")</f>
        <v/>
      </c>
      <c r="AG2" s="25" t="n"/>
      <c r="AH2" s="25" t="n"/>
      <c r="AI2" s="25" t="n"/>
      <c r="AJ2" s="26">
        <f>IF(AC2="","",AA2/AC2)</f>
        <v/>
      </c>
      <c r="AK2" s="26">
        <f>IF(AC2="","",AB2/AC2)</f>
        <v/>
      </c>
      <c r="AL2" s="29" t="n">
        <v>64.4075</v>
      </c>
      <c r="AM2" s="30" t="n">
        <v>64.4075</v>
      </c>
      <c r="AN2" s="30" t="n">
        <v>59.78</v>
      </c>
      <c r="AO2" s="30" t="n">
        <v>60.0525</v>
      </c>
      <c r="AP2" s="31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>
        <f>IF(SUMIFS('Daily NSE Equity Options'!$K:$K,'Daily NSE Equity Options'!$A:$A,$A3)=0,"",SUMIFS('Daily NSE Equity Options'!$K:$K,'Daily NSE Equity Options'!$A:$A,$A3))</f>
        <v/>
      </c>
      <c r="F3" s="7">
        <f>IF(SUMIFS('Daily BSE Equity Options'!$K:$K,'Daily BSE Equity Options'!$A:$A,$A3)=0,"",SUMIFS('Daily BSE Equity Options'!$K:$K,'Daily BSE Equity Options'!$A:$A,$A3))</f>
        <v/>
      </c>
      <c r="G3" s="7">
        <f>IF(OR(E3="",F3=""),"",E3+F3)</f>
        <v/>
      </c>
      <c r="H3" s="20">
        <f>IFERROR(IF(OR(E3="",INDEX(E:E,MATCH(DATE(YEAR($A3)-1,MONTH($A3),DAY($A3)),$A:$A,0))=""),"",E3/INDEX(E:E,MATCH(DATE(YEAR($A3)-1,MONTH($A3),DAY($A3)),$A:$A,0))-1),"")</f>
        <v/>
      </c>
      <c r="I3" s="20">
        <f>IFERROR(IF(OR(F3="",INDEX(F:F,MATCH(DATE(YEAR($A3)-1,MONTH($A3),DAY($A3)),$A:$A,0))=""),"",F3/INDEX(F:F,MATCH(DATE(YEAR($A3)-1,MONTH($A3),DAY($A3)),$A:$A,0))-1),"")</f>
        <v/>
      </c>
      <c r="J3" s="20">
        <f>IFERROR(IF(OR(G3="",INDEX(G:G,MATCH(DATE(YEAR($A3)-1,MONTH($A3),DAY($A3)),$A:$A,0))=""),"",G3/INDEX(G:G,MATCH(DATE(YEAR($A3)-1,MONTH($A3),DAY($A3)),$A:$A,0))-1),"")</f>
        <v/>
      </c>
      <c r="K3" s="20">
        <f>IF(OR(E3="",E2=""),"",E3/E2-1)</f>
        <v/>
      </c>
      <c r="L3" s="20">
        <f>IF(OR(F3="",F2=""),"",F3/F2-1)</f>
        <v/>
      </c>
      <c r="M3" s="20">
        <f>IF(OR(G3="",G2=""),"",G3/G2-1)</f>
        <v/>
      </c>
      <c r="N3" s="20">
        <f>IF(G3="","",E3/G3)</f>
        <v/>
      </c>
      <c r="O3" s="20">
        <f>IF(G3="","",F3/G3)</f>
        <v/>
      </c>
      <c r="P3" s="21">
        <f>IF(SUMIFS('Daily NSE Equity Options'!$L:$L,'Daily NSE Equity Options'!$A:$A,$A3)=0,"",SUMIFS('Daily NSE Equity Options'!$L:$L,'Daily NSE Equity Options'!$A:$A,$A3))</f>
        <v/>
      </c>
      <c r="Q3" s="8">
        <f>IF(SUMIFS('Daily BSE Equity Options'!$L:$L,'Daily BSE Equity Options'!$A:$A,$A3)=0,"",SUMIFS('Daily BSE Equity Options'!$L:$L,'Daily BSE Equity Options'!$A:$A,$A3))</f>
        <v/>
      </c>
      <c r="R3" s="8">
        <f>IF(OR(P3="",Q3=""),"",P3+Q3)</f>
        <v/>
      </c>
      <c r="S3" s="23">
        <f>IFERROR(IF(OR(P3="",INDEX(P:P,MATCH(DATE(YEAR($A3)-1,MONTH($A3),DAY($A3)),$A:$A,0))=""),"",P3/INDEX(P:P,MATCH(DATE(YEAR($A3)-1,MONTH($A3),DAY($A3)),$A:$A,0))-1),"")</f>
        <v/>
      </c>
      <c r="T3" s="23">
        <f>IFERROR(IF(OR(Q3="",INDEX(Q:Q,MATCH(DATE(YEAR($A3)-1,MONTH($A3),DAY($A3)),$A:$A,0))=""),"",Q3/INDEX(Q:Q,MATCH(DATE(YEAR($A3)-1,MONTH($A3),DAY($A3)),$A:$A,0))-1),"")</f>
        <v/>
      </c>
      <c r="U3" s="23">
        <f>IFERROR(IF(OR(R3="",INDEX(R:R,MATCH(DATE(YEAR($A3)-1,MONTH($A3),DAY($A3)),$A:$A,0))=""),"",R3/INDEX(R:R,MATCH(DATE(YEAR($A3)-1,MONTH($A3),DAY($A3)),$A:$A,0))-1),"")</f>
        <v/>
      </c>
      <c r="V3" s="23">
        <f>IF(OR(P3="",P2=""),"",P3/P2-1)</f>
        <v/>
      </c>
      <c r="W3" s="23">
        <f>IF(OR(Q3="",Q2=""),"",Q3/Q2-1)</f>
        <v/>
      </c>
      <c r="X3" s="23">
        <f>IF(OR(R3="",R2=""),"",R3/R2-1)</f>
        <v/>
      </c>
      <c r="Y3" s="23">
        <f>IF(R3="","",P3/R3)</f>
        <v/>
      </c>
      <c r="Z3" s="23">
        <f>IF(R3="","",Q3/R3)</f>
        <v/>
      </c>
      <c r="AA3" s="24">
        <f>IF(SUMIFS('Daily NSE Equity Options'!$M:$M,'Daily NSE Equity Options'!$A:$A,$A3)=0,"",SUMIFS('Daily NSE Equity Options'!$M:$M,'Daily NSE Equity Options'!$A:$A,$A3))</f>
        <v/>
      </c>
      <c r="AB3" s="9">
        <f>IF(SUMIFS('Daily BSE Equity Options'!$M:$M,'Daily BSE Equity Options'!$A:$A,$A3)=0,"",SUMIFS('Daily BSE Equity Options'!$M:$M,'Daily BSE Equity Options'!$A:$A,$A3))</f>
        <v/>
      </c>
      <c r="AC3" s="9">
        <f>IF(OR(AA3="",AB3=""),"",AA3+AB3)</f>
        <v/>
      </c>
      <c r="AD3" s="26">
        <f>IFERROR(IF(OR(AA3="",INDEX(AA:AA,MATCH(DATE(YEAR($A3)-1,MONTH($A3),DAY($A3)),$A:$A,0))=""),"",AA3/INDEX(AA:AA,MATCH(DATE(YEAR($A3)-1,MONTH($A3),DAY($A3)),$A:$A,0))-1),"")</f>
        <v/>
      </c>
      <c r="AE3" s="26">
        <f>IFERROR(IF(OR(AB3="",INDEX(AB:AB,MATCH(DATE(YEAR($A3)-1,MONTH($A3),DAY($A3)),$A:$A,0))=""),"",AB3/INDEX(AB:AB,MATCH(DATE(YEAR($A3)-1,MONTH($A3),DAY($A3)),$A:$A,0))-1),"")</f>
        <v/>
      </c>
      <c r="AF3" s="26">
        <f>IFERROR(IF(OR(AC3="",INDEX(AC:AC,MATCH(DATE(YEAR($A3)-1,MONTH($A3),DAY($A3)),$A:$A,0))=""),"",AC3/INDEX(AC:AC,MATCH(DATE(YEAR($A3)-1,MONTH($A3),DAY($A3)),$A:$A,0))-1),"")</f>
        <v/>
      </c>
      <c r="AG3" s="26">
        <f>IF(OR(AA3="",AA2=""),"",AA3/AA2-1)</f>
        <v/>
      </c>
      <c r="AH3" s="26">
        <f>IF(OR(AB3="",AB2=""),"",AB3/AB2-1)</f>
        <v/>
      </c>
      <c r="AI3" s="26">
        <f>IF(OR(AC3="",AC2=""),"",AC3/AC2-1)</f>
        <v/>
      </c>
      <c r="AJ3" s="26">
        <f>IF(AC3="","",AA3/AC3)</f>
        <v/>
      </c>
      <c r="AK3" s="26">
        <f>IF(AC3="","",AB3/AC3)</f>
        <v/>
      </c>
      <c r="AL3" s="29" t="n">
        <v>60.0525</v>
      </c>
      <c r="AM3" s="30" t="n">
        <v>60.59</v>
      </c>
      <c r="AN3" s="30" t="n">
        <v>54.9</v>
      </c>
      <c r="AO3" s="30" t="n">
        <v>55.3025</v>
      </c>
      <c r="AP3" s="31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>
        <f>IF(SUMIFS('Daily NSE Equity Options'!$K:$K,'Daily NSE Equity Options'!$A:$A,$A4)=0,"",SUMIFS('Daily NSE Equity Options'!$K:$K,'Daily NSE Equity Options'!$A:$A,$A4))</f>
        <v/>
      </c>
      <c r="F4" s="7">
        <f>IF(SUMIFS('Daily BSE Equity Options'!$K:$K,'Daily BSE Equity Options'!$A:$A,$A4)=0,"",SUMIFS('Daily BSE Equity Options'!$K:$K,'Daily BSE Equity Options'!$A:$A,$A4))</f>
        <v/>
      </c>
      <c r="G4" s="7">
        <f>IF(OR(E4="",F4=""),"",E4+F4)</f>
        <v/>
      </c>
      <c r="H4" s="20">
        <f>IFERROR(IF(OR(E4="",INDEX(E:E,MATCH(DATE(YEAR($A4)-1,MONTH($A4),DAY($A4)),$A:$A,0))=""),"",E4/INDEX(E:E,MATCH(DATE(YEAR($A4)-1,MONTH($A4),DAY($A4)),$A:$A,0))-1),"")</f>
        <v/>
      </c>
      <c r="I4" s="20">
        <f>IFERROR(IF(OR(F4="",INDEX(F:F,MATCH(DATE(YEAR($A4)-1,MONTH($A4),DAY($A4)),$A:$A,0))=""),"",F4/INDEX(F:F,MATCH(DATE(YEAR($A4)-1,MONTH($A4),DAY($A4)),$A:$A,0))-1),"")</f>
        <v/>
      </c>
      <c r="J4" s="20">
        <f>IFERROR(IF(OR(G4="",INDEX(G:G,MATCH(DATE(YEAR($A4)-1,MONTH($A4),DAY($A4)),$A:$A,0))=""),"",G4/INDEX(G:G,MATCH(DATE(YEAR($A4)-1,MONTH($A4),DAY($A4)),$A:$A,0))-1),"")</f>
        <v/>
      </c>
      <c r="K4" s="20">
        <f>IF(OR(E4="",E3=""),"",E4/E3-1)</f>
        <v/>
      </c>
      <c r="L4" s="20">
        <f>IF(OR(F4="",F3=""),"",F4/F3-1)</f>
        <v/>
      </c>
      <c r="M4" s="20">
        <f>IF(OR(G4="",G3=""),"",G4/G3-1)</f>
        <v/>
      </c>
      <c r="N4" s="20">
        <f>IF(G4="","",E4/G4)</f>
        <v/>
      </c>
      <c r="O4" s="20">
        <f>IF(G4="","",F4/G4)</f>
        <v/>
      </c>
      <c r="P4" s="21">
        <f>IF(SUMIFS('Daily NSE Equity Options'!$L:$L,'Daily NSE Equity Options'!$A:$A,$A4)=0,"",SUMIFS('Daily NSE Equity Options'!$L:$L,'Daily NSE Equity Options'!$A:$A,$A4))</f>
        <v/>
      </c>
      <c r="Q4" s="8">
        <f>IF(SUMIFS('Daily BSE Equity Options'!$L:$L,'Daily BSE Equity Options'!$A:$A,$A4)=0,"",SUMIFS('Daily BSE Equity Options'!$L:$L,'Daily BSE Equity Options'!$A:$A,$A4))</f>
        <v/>
      </c>
      <c r="R4" s="8">
        <f>IF(OR(P4="",Q4=""),"",P4+Q4)</f>
        <v/>
      </c>
      <c r="S4" s="23">
        <f>IFERROR(IF(OR(P4="",INDEX(P:P,MATCH(DATE(YEAR($A4)-1,MONTH($A4),DAY($A4)),$A:$A,0))=""),"",P4/INDEX(P:P,MATCH(DATE(YEAR($A4)-1,MONTH($A4),DAY($A4)),$A:$A,0))-1),"")</f>
        <v/>
      </c>
      <c r="T4" s="23">
        <f>IFERROR(IF(OR(Q4="",INDEX(Q:Q,MATCH(DATE(YEAR($A4)-1,MONTH($A4),DAY($A4)),$A:$A,0))=""),"",Q4/INDEX(Q:Q,MATCH(DATE(YEAR($A4)-1,MONTH($A4),DAY($A4)),$A:$A,0))-1),"")</f>
        <v/>
      </c>
      <c r="U4" s="23">
        <f>IFERROR(IF(OR(R4="",INDEX(R:R,MATCH(DATE(YEAR($A4)-1,MONTH($A4),DAY($A4)),$A:$A,0))=""),"",R4/INDEX(R:R,MATCH(DATE(YEAR($A4)-1,MONTH($A4),DAY($A4)),$A:$A,0))-1),"")</f>
        <v/>
      </c>
      <c r="V4" s="23">
        <f>IF(OR(P4="",P3=""),"",P4/P3-1)</f>
        <v/>
      </c>
      <c r="W4" s="23">
        <f>IF(OR(Q4="",Q3=""),"",Q4/Q3-1)</f>
        <v/>
      </c>
      <c r="X4" s="23">
        <f>IF(OR(R4="",R3=""),"",R4/R3-1)</f>
        <v/>
      </c>
      <c r="Y4" s="23">
        <f>IF(R4="","",P4/R4)</f>
        <v/>
      </c>
      <c r="Z4" s="23">
        <f>IF(R4="","",Q4/R4)</f>
        <v/>
      </c>
      <c r="AA4" s="24">
        <f>IF(SUMIFS('Daily NSE Equity Options'!$M:$M,'Daily NSE Equity Options'!$A:$A,$A4)=0,"",SUMIFS('Daily NSE Equity Options'!$M:$M,'Daily NSE Equity Options'!$A:$A,$A4))</f>
        <v/>
      </c>
      <c r="AB4" s="9">
        <f>IF(SUMIFS('Daily BSE Equity Options'!$M:$M,'Daily BSE Equity Options'!$A:$A,$A4)=0,"",SUMIFS('Daily BSE Equity Options'!$M:$M,'Daily BSE Equity Options'!$A:$A,$A4))</f>
        <v/>
      </c>
      <c r="AC4" s="9">
        <f>IF(OR(AA4="",AB4=""),"",AA4+AB4)</f>
        <v/>
      </c>
      <c r="AD4" s="26">
        <f>IFERROR(IF(OR(AA4="",INDEX(AA:AA,MATCH(DATE(YEAR($A4)-1,MONTH($A4),DAY($A4)),$A:$A,0))=""),"",AA4/INDEX(AA:AA,MATCH(DATE(YEAR($A4)-1,MONTH($A4),DAY($A4)),$A:$A,0))-1),"")</f>
        <v/>
      </c>
      <c r="AE4" s="26">
        <f>IFERROR(IF(OR(AB4="",INDEX(AB:AB,MATCH(DATE(YEAR($A4)-1,MONTH($A4),DAY($A4)),$A:$A,0))=""),"",AB4/INDEX(AB:AB,MATCH(DATE(YEAR($A4)-1,MONTH($A4),DAY($A4)),$A:$A,0))-1),"")</f>
        <v/>
      </c>
      <c r="AF4" s="26">
        <f>IFERROR(IF(OR(AC4="",INDEX(AC:AC,MATCH(DATE(YEAR($A4)-1,MONTH($A4),DAY($A4)),$A:$A,0))=""),"",AC4/INDEX(AC:AC,MATCH(DATE(YEAR($A4)-1,MONTH($A4),DAY($A4)),$A:$A,0))-1),"")</f>
        <v/>
      </c>
      <c r="AG4" s="26">
        <f>IF(OR(AA4="",AA3=""),"",AA4/AA3-1)</f>
        <v/>
      </c>
      <c r="AH4" s="26">
        <f>IF(OR(AB4="",AB3=""),"",AB4/AB3-1)</f>
        <v/>
      </c>
      <c r="AI4" s="26">
        <f>IF(OR(AC4="",AC3=""),"",AC4/AC3-1)</f>
        <v/>
      </c>
      <c r="AJ4" s="26">
        <f>IF(AC4="","",AA4/AC4)</f>
        <v/>
      </c>
      <c r="AK4" s="26">
        <f>IF(AC4="","",AB4/AC4)</f>
        <v/>
      </c>
      <c r="AL4" s="29" t="n">
        <v>55.3025</v>
      </c>
      <c r="AM4" s="30" t="n">
        <v>55.3025</v>
      </c>
      <c r="AN4" s="30" t="n">
        <v>49.9425</v>
      </c>
      <c r="AO4" s="30" t="n">
        <v>51.8</v>
      </c>
      <c r="AP4" s="31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>
        <f>IF(SUMIFS('Daily NSE Equity Options'!$K:$K,'Daily NSE Equity Options'!$A:$A,$A5)=0,"",SUMIFS('Daily NSE Equity Options'!$K:$K,'Daily NSE Equity Options'!$A:$A,$A5))</f>
        <v/>
      </c>
      <c r="F5" s="7">
        <f>IF(SUMIFS('Daily BSE Equity Options'!$K:$K,'Daily BSE Equity Options'!$A:$A,$A5)=0,"",SUMIFS('Daily BSE Equity Options'!$K:$K,'Daily BSE Equity Options'!$A:$A,$A5))</f>
        <v/>
      </c>
      <c r="G5" s="7">
        <f>IF(OR(E5="",F5=""),"",E5+F5)</f>
        <v/>
      </c>
      <c r="H5" s="20">
        <f>IFERROR(IF(OR(E5="",INDEX(E:E,MATCH(DATE(YEAR($A5)-1,MONTH($A5),DAY($A5)),$A:$A,0))=""),"",E5/INDEX(E:E,MATCH(DATE(YEAR($A5)-1,MONTH($A5),DAY($A5)),$A:$A,0))-1),"")</f>
        <v/>
      </c>
      <c r="I5" s="20">
        <f>IFERROR(IF(OR(F5="",INDEX(F:F,MATCH(DATE(YEAR($A5)-1,MONTH($A5),DAY($A5)),$A:$A,0))=""),"",F5/INDEX(F:F,MATCH(DATE(YEAR($A5)-1,MONTH($A5),DAY($A5)),$A:$A,0))-1),"")</f>
        <v/>
      </c>
      <c r="J5" s="20">
        <f>IFERROR(IF(OR(G5="",INDEX(G:G,MATCH(DATE(YEAR($A5)-1,MONTH($A5),DAY($A5)),$A:$A,0))=""),"",G5/INDEX(G:G,MATCH(DATE(YEAR($A5)-1,MONTH($A5),DAY($A5)),$A:$A,0))-1),"")</f>
        <v/>
      </c>
      <c r="K5" s="20">
        <f>IF(OR(E5="",E4=""),"",E5/E4-1)</f>
        <v/>
      </c>
      <c r="L5" s="20">
        <f>IF(OR(F5="",F4=""),"",F5/F4-1)</f>
        <v/>
      </c>
      <c r="M5" s="20">
        <f>IF(OR(G5="",G4=""),"",G5/G4-1)</f>
        <v/>
      </c>
      <c r="N5" s="20">
        <f>IF(G5="","",E5/G5)</f>
        <v/>
      </c>
      <c r="O5" s="20">
        <f>IF(G5="","",F5/G5)</f>
        <v/>
      </c>
      <c r="P5" s="21">
        <f>IF(SUMIFS('Daily NSE Equity Options'!$L:$L,'Daily NSE Equity Options'!$A:$A,$A5)=0,"",SUMIFS('Daily NSE Equity Options'!$L:$L,'Daily NSE Equity Options'!$A:$A,$A5))</f>
        <v/>
      </c>
      <c r="Q5" s="8">
        <f>IF(SUMIFS('Daily BSE Equity Options'!$L:$L,'Daily BSE Equity Options'!$A:$A,$A5)=0,"",SUMIFS('Daily BSE Equity Options'!$L:$L,'Daily BSE Equity Options'!$A:$A,$A5))</f>
        <v/>
      </c>
      <c r="R5" s="8">
        <f>IF(OR(P5="",Q5=""),"",P5+Q5)</f>
        <v/>
      </c>
      <c r="S5" s="23">
        <f>IFERROR(IF(OR(P5="",INDEX(P:P,MATCH(DATE(YEAR($A5)-1,MONTH($A5),DAY($A5)),$A:$A,0))=""),"",P5/INDEX(P:P,MATCH(DATE(YEAR($A5)-1,MONTH($A5),DAY($A5)),$A:$A,0))-1),"")</f>
        <v/>
      </c>
      <c r="T5" s="23">
        <f>IFERROR(IF(OR(Q5="",INDEX(Q:Q,MATCH(DATE(YEAR($A5)-1,MONTH($A5),DAY($A5)),$A:$A,0))=""),"",Q5/INDEX(Q:Q,MATCH(DATE(YEAR($A5)-1,MONTH($A5),DAY($A5)),$A:$A,0))-1),"")</f>
        <v/>
      </c>
      <c r="U5" s="23">
        <f>IFERROR(IF(OR(R5="",INDEX(R:R,MATCH(DATE(YEAR($A5)-1,MONTH($A5),DAY($A5)),$A:$A,0))=""),"",R5/INDEX(R:R,MATCH(DATE(YEAR($A5)-1,MONTH($A5),DAY($A5)),$A:$A,0))-1),"")</f>
        <v/>
      </c>
      <c r="V5" s="23">
        <f>IF(OR(P5="",P4=""),"",P5/P4-1)</f>
        <v/>
      </c>
      <c r="W5" s="23">
        <f>IF(OR(Q5="",Q4=""),"",Q5/Q4-1)</f>
        <v/>
      </c>
      <c r="X5" s="23">
        <f>IF(OR(R5="",R4=""),"",R5/R4-1)</f>
        <v/>
      </c>
      <c r="Y5" s="23">
        <f>IF(R5="","",P5/R5)</f>
        <v/>
      </c>
      <c r="Z5" s="23">
        <f>IF(R5="","",Q5/R5)</f>
        <v/>
      </c>
      <c r="AA5" s="24">
        <f>IF(SUMIFS('Daily NSE Equity Options'!$M:$M,'Daily NSE Equity Options'!$A:$A,$A5)=0,"",SUMIFS('Daily NSE Equity Options'!$M:$M,'Daily NSE Equity Options'!$A:$A,$A5))</f>
        <v/>
      </c>
      <c r="AB5" s="9">
        <f>IF(SUMIFS('Daily BSE Equity Options'!$M:$M,'Daily BSE Equity Options'!$A:$A,$A5)=0,"",SUMIFS('Daily BSE Equity Options'!$M:$M,'Daily BSE Equity Options'!$A:$A,$A5))</f>
        <v/>
      </c>
      <c r="AC5" s="9">
        <f>IF(OR(AA5="",AB5=""),"",AA5+AB5)</f>
        <v/>
      </c>
      <c r="AD5" s="26">
        <f>IFERROR(IF(OR(AA5="",INDEX(AA:AA,MATCH(DATE(YEAR($A5)-1,MONTH($A5),DAY($A5)),$A:$A,0))=""),"",AA5/INDEX(AA:AA,MATCH(DATE(YEAR($A5)-1,MONTH($A5),DAY($A5)),$A:$A,0))-1),"")</f>
        <v/>
      </c>
      <c r="AE5" s="26">
        <f>IFERROR(IF(OR(AB5="",INDEX(AB:AB,MATCH(DATE(YEAR($A5)-1,MONTH($A5),DAY($A5)),$A:$A,0))=""),"",AB5/INDEX(AB:AB,MATCH(DATE(YEAR($A5)-1,MONTH($A5),DAY($A5)),$A:$A,0))-1),"")</f>
        <v/>
      </c>
      <c r="AF5" s="26">
        <f>IFERROR(IF(OR(AC5="",INDEX(AC:AC,MATCH(DATE(YEAR($A5)-1,MONTH($A5),DAY($A5)),$A:$A,0))=""),"",AC5/INDEX(AC:AC,MATCH(DATE(YEAR($A5)-1,MONTH($A5),DAY($A5)),$A:$A,0))-1),"")</f>
        <v/>
      </c>
      <c r="AG5" s="26">
        <f>IF(OR(AA5="",AA4=""),"",AA5/AA4-1)</f>
        <v/>
      </c>
      <c r="AH5" s="26">
        <f>IF(OR(AB5="",AB4=""),"",AB5/AB4-1)</f>
        <v/>
      </c>
      <c r="AI5" s="26">
        <f>IF(OR(AC5="",AC4=""),"",AC5/AC4-1)</f>
        <v/>
      </c>
      <c r="AJ5" s="26">
        <f>IF(AC5="","",AA5/AC5)</f>
        <v/>
      </c>
      <c r="AK5" s="26">
        <f>IF(AC5="","",AB5/AC5)</f>
        <v/>
      </c>
      <c r="AL5" s="29" t="n">
        <v>51.8</v>
      </c>
      <c r="AM5" s="30" t="n">
        <v>53.7325</v>
      </c>
      <c r="AN5" s="30" t="n">
        <v>46.975</v>
      </c>
      <c r="AO5" s="30" t="n">
        <v>52.2425</v>
      </c>
      <c r="AP5" s="31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>
        <f>IF(SUMIFS('Daily NSE Equity Options'!$K:$K,'Daily NSE Equity Options'!$A:$A,$A6)=0,"",SUMIFS('Daily NSE Equity Options'!$K:$K,'Daily NSE Equity Options'!$A:$A,$A6))</f>
        <v/>
      </c>
      <c r="F6" s="7">
        <f>IF(SUMIFS('Daily BSE Equity Options'!$K:$K,'Daily BSE Equity Options'!$A:$A,$A6)=0,"",SUMIFS('Daily BSE Equity Options'!$K:$K,'Daily BSE Equity Options'!$A:$A,$A6))</f>
        <v/>
      </c>
      <c r="G6" s="7">
        <f>IF(OR(E6="",F6=""),"",E6+F6)</f>
        <v/>
      </c>
      <c r="H6" s="20">
        <f>IFERROR(IF(OR(E6="",INDEX(E:E,MATCH(DATE(YEAR($A6)-1,MONTH($A6),DAY($A6)),$A:$A,0))=""),"",E6/INDEX(E:E,MATCH(DATE(YEAR($A6)-1,MONTH($A6),DAY($A6)),$A:$A,0))-1),"")</f>
        <v/>
      </c>
      <c r="I6" s="20">
        <f>IFERROR(IF(OR(F6="",INDEX(F:F,MATCH(DATE(YEAR($A6)-1,MONTH($A6),DAY($A6)),$A:$A,0))=""),"",F6/INDEX(F:F,MATCH(DATE(YEAR($A6)-1,MONTH($A6),DAY($A6)),$A:$A,0))-1),"")</f>
        <v/>
      </c>
      <c r="J6" s="20">
        <f>IFERROR(IF(OR(G6="",INDEX(G:G,MATCH(DATE(YEAR($A6)-1,MONTH($A6),DAY($A6)),$A:$A,0))=""),"",G6/INDEX(G:G,MATCH(DATE(YEAR($A6)-1,MONTH($A6),DAY($A6)),$A:$A,0))-1),"")</f>
        <v/>
      </c>
      <c r="K6" s="20">
        <f>IF(OR(E6="",E5=""),"",E6/E5-1)</f>
        <v/>
      </c>
      <c r="L6" s="20">
        <f>IF(OR(F6="",F5=""),"",F6/F5-1)</f>
        <v/>
      </c>
      <c r="M6" s="20">
        <f>IF(OR(G6="",G5=""),"",G6/G5-1)</f>
        <v/>
      </c>
      <c r="N6" s="20">
        <f>IF(G6="","",E6/G6)</f>
        <v/>
      </c>
      <c r="O6" s="20">
        <f>IF(G6="","",F6/G6)</f>
        <v/>
      </c>
      <c r="P6" s="21">
        <f>IF(SUMIFS('Daily NSE Equity Options'!$L:$L,'Daily NSE Equity Options'!$A:$A,$A6)=0,"",SUMIFS('Daily NSE Equity Options'!$L:$L,'Daily NSE Equity Options'!$A:$A,$A6))</f>
        <v/>
      </c>
      <c r="Q6" s="8">
        <f>IF(SUMIFS('Daily BSE Equity Options'!$L:$L,'Daily BSE Equity Options'!$A:$A,$A6)=0,"",SUMIFS('Daily BSE Equity Options'!$L:$L,'Daily BSE Equity Options'!$A:$A,$A6))</f>
        <v/>
      </c>
      <c r="R6" s="8">
        <f>IF(OR(P6="",Q6=""),"",P6+Q6)</f>
        <v/>
      </c>
      <c r="S6" s="23">
        <f>IFERROR(IF(OR(P6="",INDEX(P:P,MATCH(DATE(YEAR($A6)-1,MONTH($A6),DAY($A6)),$A:$A,0))=""),"",P6/INDEX(P:P,MATCH(DATE(YEAR($A6)-1,MONTH($A6),DAY($A6)),$A:$A,0))-1),"")</f>
        <v/>
      </c>
      <c r="T6" s="23">
        <f>IFERROR(IF(OR(Q6="",INDEX(Q:Q,MATCH(DATE(YEAR($A6)-1,MONTH($A6),DAY($A6)),$A:$A,0))=""),"",Q6/INDEX(Q:Q,MATCH(DATE(YEAR($A6)-1,MONTH($A6),DAY($A6)),$A:$A,0))-1),"")</f>
        <v/>
      </c>
      <c r="U6" s="23">
        <f>IFERROR(IF(OR(R6="",INDEX(R:R,MATCH(DATE(YEAR($A6)-1,MONTH($A6),DAY($A6)),$A:$A,0))=""),"",R6/INDEX(R:R,MATCH(DATE(YEAR($A6)-1,MONTH($A6),DAY($A6)),$A:$A,0))-1),"")</f>
        <v/>
      </c>
      <c r="V6" s="23">
        <f>IF(OR(P6="",P5=""),"",P6/P5-1)</f>
        <v/>
      </c>
      <c r="W6" s="23">
        <f>IF(OR(Q6="",Q5=""),"",Q6/Q5-1)</f>
        <v/>
      </c>
      <c r="X6" s="23">
        <f>IF(OR(R6="",R5=""),"",R6/R5-1)</f>
        <v/>
      </c>
      <c r="Y6" s="23">
        <f>IF(R6="","",P6/R6)</f>
        <v/>
      </c>
      <c r="Z6" s="23">
        <f>IF(R6="","",Q6/R6)</f>
        <v/>
      </c>
      <c r="AA6" s="24">
        <f>IF(SUMIFS('Daily NSE Equity Options'!$M:$M,'Daily NSE Equity Options'!$A:$A,$A6)=0,"",SUMIFS('Daily NSE Equity Options'!$M:$M,'Daily NSE Equity Options'!$A:$A,$A6))</f>
        <v/>
      </c>
      <c r="AB6" s="9">
        <f>IF(SUMIFS('Daily BSE Equity Options'!$M:$M,'Daily BSE Equity Options'!$A:$A,$A6)=0,"",SUMIFS('Daily BSE Equity Options'!$M:$M,'Daily BSE Equity Options'!$A:$A,$A6))</f>
        <v/>
      </c>
      <c r="AC6" s="9">
        <f>IF(OR(AA6="",AB6=""),"",AA6+AB6)</f>
        <v/>
      </c>
      <c r="AD6" s="26">
        <f>IFERROR(IF(OR(AA6="",INDEX(AA:AA,MATCH(DATE(YEAR($A6)-1,MONTH($A6),DAY($A6)),$A:$A,0))=""),"",AA6/INDEX(AA:AA,MATCH(DATE(YEAR($A6)-1,MONTH($A6),DAY($A6)),$A:$A,0))-1),"")</f>
        <v/>
      </c>
      <c r="AE6" s="26">
        <f>IFERROR(IF(OR(AB6="",INDEX(AB:AB,MATCH(DATE(YEAR($A6)-1,MONTH($A6),DAY($A6)),$A:$A,0))=""),"",AB6/INDEX(AB:AB,MATCH(DATE(YEAR($A6)-1,MONTH($A6),DAY($A6)),$A:$A,0))-1),"")</f>
        <v/>
      </c>
      <c r="AF6" s="26">
        <f>IFERROR(IF(OR(AC6="",INDEX(AC:AC,MATCH(DATE(YEAR($A6)-1,MONTH($A6),DAY($A6)),$A:$A,0))=""),"",AC6/INDEX(AC:AC,MATCH(DATE(YEAR($A6)-1,MONTH($A6),DAY($A6)),$A:$A,0))-1),"")</f>
        <v/>
      </c>
      <c r="AG6" s="26">
        <f>IF(OR(AA6="",AA5=""),"",AA6/AA5-1)</f>
        <v/>
      </c>
      <c r="AH6" s="26">
        <f>IF(OR(AB6="",AB5=""),"",AB6/AB5-1)</f>
        <v/>
      </c>
      <c r="AI6" s="26">
        <f>IF(OR(AC6="",AC5=""),"",AC6/AC5-1)</f>
        <v/>
      </c>
      <c r="AJ6" s="26">
        <f>IF(AC6="","",AA6/AC6)</f>
        <v/>
      </c>
      <c r="AK6" s="26">
        <f>IF(AC6="","",AB6/AC6)</f>
        <v/>
      </c>
      <c r="AL6" s="29" t="n">
        <v>52.2425</v>
      </c>
      <c r="AM6" s="30" t="n">
        <v>52.2425</v>
      </c>
      <c r="AN6" s="30" t="n">
        <v>46.9025</v>
      </c>
      <c r="AO6" s="30" t="n">
        <v>49.745</v>
      </c>
      <c r="AP6" s="31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>
        <f>IF(SUMIFS('Daily NSE Equity Options'!$K:$K,'Daily NSE Equity Options'!$A:$A,$A7)=0,"",SUMIFS('Daily NSE Equity Options'!$K:$K,'Daily NSE Equity Options'!$A:$A,$A7))</f>
        <v/>
      </c>
      <c r="F7" s="7">
        <f>IF(SUMIFS('Daily BSE Equity Options'!$K:$K,'Daily BSE Equity Options'!$A:$A,$A7)=0,"",SUMIFS('Daily BSE Equity Options'!$K:$K,'Daily BSE Equity Options'!$A:$A,$A7))</f>
        <v/>
      </c>
      <c r="G7" s="7">
        <f>IF(OR(E7="",F7=""),"",E7+F7)</f>
        <v/>
      </c>
      <c r="H7" s="20">
        <f>IFERROR(IF(OR(E7="",INDEX(E:E,MATCH(DATE(YEAR($A7)-1,MONTH($A7),DAY($A7)),$A:$A,0))=""),"",E7/INDEX(E:E,MATCH(DATE(YEAR($A7)-1,MONTH($A7),DAY($A7)),$A:$A,0))-1),"")</f>
        <v/>
      </c>
      <c r="I7" s="20">
        <f>IFERROR(IF(OR(F7="",INDEX(F:F,MATCH(DATE(YEAR($A7)-1,MONTH($A7),DAY($A7)),$A:$A,0))=""),"",F7/INDEX(F:F,MATCH(DATE(YEAR($A7)-1,MONTH($A7),DAY($A7)),$A:$A,0))-1),"")</f>
        <v/>
      </c>
      <c r="J7" s="20">
        <f>IFERROR(IF(OR(G7="",INDEX(G:G,MATCH(DATE(YEAR($A7)-1,MONTH($A7),DAY($A7)),$A:$A,0))=""),"",G7/INDEX(G:G,MATCH(DATE(YEAR($A7)-1,MONTH($A7),DAY($A7)),$A:$A,0))-1),"")</f>
        <v/>
      </c>
      <c r="K7" s="20">
        <f>IF(OR(E7="",E6=""),"",E7/E6-1)</f>
        <v/>
      </c>
      <c r="L7" s="20">
        <f>IF(OR(F7="",F6=""),"",F7/F6-1)</f>
        <v/>
      </c>
      <c r="M7" s="20">
        <f>IF(OR(G7="",G6=""),"",G7/G6-1)</f>
        <v/>
      </c>
      <c r="N7" s="20">
        <f>IF(G7="","",E7/G7)</f>
        <v/>
      </c>
      <c r="O7" s="20">
        <f>IF(G7="","",F7/G7)</f>
        <v/>
      </c>
      <c r="P7" s="21">
        <f>IF(SUMIFS('Daily NSE Equity Options'!$L:$L,'Daily NSE Equity Options'!$A:$A,$A7)=0,"",SUMIFS('Daily NSE Equity Options'!$L:$L,'Daily NSE Equity Options'!$A:$A,$A7))</f>
        <v/>
      </c>
      <c r="Q7" s="8">
        <f>IF(SUMIFS('Daily BSE Equity Options'!$L:$L,'Daily BSE Equity Options'!$A:$A,$A7)=0,"",SUMIFS('Daily BSE Equity Options'!$L:$L,'Daily BSE Equity Options'!$A:$A,$A7))</f>
        <v/>
      </c>
      <c r="R7" s="8">
        <f>IF(OR(P7="",Q7=""),"",P7+Q7)</f>
        <v/>
      </c>
      <c r="S7" s="23">
        <f>IFERROR(IF(OR(P7="",INDEX(P:P,MATCH(DATE(YEAR($A7)-1,MONTH($A7),DAY($A7)),$A:$A,0))=""),"",P7/INDEX(P:P,MATCH(DATE(YEAR($A7)-1,MONTH($A7),DAY($A7)),$A:$A,0))-1),"")</f>
        <v/>
      </c>
      <c r="T7" s="23">
        <f>IFERROR(IF(OR(Q7="",INDEX(Q:Q,MATCH(DATE(YEAR($A7)-1,MONTH($A7),DAY($A7)),$A:$A,0))=""),"",Q7/INDEX(Q:Q,MATCH(DATE(YEAR($A7)-1,MONTH($A7),DAY($A7)),$A:$A,0))-1),"")</f>
        <v/>
      </c>
      <c r="U7" s="23">
        <f>IFERROR(IF(OR(R7="",INDEX(R:R,MATCH(DATE(YEAR($A7)-1,MONTH($A7),DAY($A7)),$A:$A,0))=""),"",R7/INDEX(R:R,MATCH(DATE(YEAR($A7)-1,MONTH($A7),DAY($A7)),$A:$A,0))-1),"")</f>
        <v/>
      </c>
      <c r="V7" s="23">
        <f>IF(OR(P7="",P6=""),"",P7/P6-1)</f>
        <v/>
      </c>
      <c r="W7" s="23">
        <f>IF(OR(Q7="",Q6=""),"",Q7/Q6-1)</f>
        <v/>
      </c>
      <c r="X7" s="23">
        <f>IF(OR(R7="",R6=""),"",R7/R6-1)</f>
        <v/>
      </c>
      <c r="Y7" s="23">
        <f>IF(R7="","",P7/R7)</f>
        <v/>
      </c>
      <c r="Z7" s="23">
        <f>IF(R7="","",Q7/R7)</f>
        <v/>
      </c>
      <c r="AA7" s="24">
        <f>IF(SUMIFS('Daily NSE Equity Options'!$M:$M,'Daily NSE Equity Options'!$A:$A,$A7)=0,"",SUMIFS('Daily NSE Equity Options'!$M:$M,'Daily NSE Equity Options'!$A:$A,$A7))</f>
        <v/>
      </c>
      <c r="AB7" s="9">
        <f>IF(SUMIFS('Daily BSE Equity Options'!$M:$M,'Daily BSE Equity Options'!$A:$A,$A7)=0,"",SUMIFS('Daily BSE Equity Options'!$M:$M,'Daily BSE Equity Options'!$A:$A,$A7))</f>
        <v/>
      </c>
      <c r="AC7" s="9">
        <f>IF(OR(AA7="",AB7=""),"",AA7+AB7)</f>
        <v/>
      </c>
      <c r="AD7" s="26">
        <f>IFERROR(IF(OR(AA7="",INDEX(AA:AA,MATCH(DATE(YEAR($A7)-1,MONTH($A7),DAY($A7)),$A:$A,0))=""),"",AA7/INDEX(AA:AA,MATCH(DATE(YEAR($A7)-1,MONTH($A7),DAY($A7)),$A:$A,0))-1),"")</f>
        <v/>
      </c>
      <c r="AE7" s="26">
        <f>IFERROR(IF(OR(AB7="",INDEX(AB:AB,MATCH(DATE(YEAR($A7)-1,MONTH($A7),DAY($A7)),$A:$A,0))=""),"",AB7/INDEX(AB:AB,MATCH(DATE(YEAR($A7)-1,MONTH($A7),DAY($A7)),$A:$A,0))-1),"")</f>
        <v/>
      </c>
      <c r="AF7" s="26">
        <f>IFERROR(IF(OR(AC7="",INDEX(AC:AC,MATCH(DATE(YEAR($A7)-1,MONTH($A7),DAY($A7)),$A:$A,0))=""),"",AC7/INDEX(AC:AC,MATCH(DATE(YEAR($A7)-1,MONTH($A7),DAY($A7)),$A:$A,0))-1),"")</f>
        <v/>
      </c>
      <c r="AG7" s="26">
        <f>IF(OR(AA7="",AA6=""),"",AA7/AA6-1)</f>
        <v/>
      </c>
      <c r="AH7" s="26">
        <f>IF(OR(AB7="",AB6=""),"",AB7/AB6-1)</f>
        <v/>
      </c>
      <c r="AI7" s="26">
        <f>IF(OR(AC7="",AC6=""),"",AC7/AC6-1)</f>
        <v/>
      </c>
      <c r="AJ7" s="26">
        <f>IF(AC7="","",AA7/AC7)</f>
        <v/>
      </c>
      <c r="AK7" s="26">
        <f>IF(AC7="","",AB7/AC7)</f>
        <v/>
      </c>
      <c r="AL7" s="29" t="n">
        <v>49.745</v>
      </c>
      <c r="AM7" s="30" t="n">
        <v>52.4925</v>
      </c>
      <c r="AN7" s="30" t="n">
        <v>43.635</v>
      </c>
      <c r="AO7" s="30" t="n">
        <v>51.4575</v>
      </c>
      <c r="AP7" s="31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>
        <f>IF(SUMIFS('Daily NSE Equity Options'!$K:$K,'Daily NSE Equity Options'!$A:$A,$A8)=0,"",SUMIFS('Daily NSE Equity Options'!$K:$K,'Daily NSE Equity Options'!$A:$A,$A8))</f>
        <v/>
      </c>
      <c r="F8" s="7">
        <f>IF(SUMIFS('Daily BSE Equity Options'!$K:$K,'Daily BSE Equity Options'!$A:$A,$A8)=0,"",SUMIFS('Daily BSE Equity Options'!$K:$K,'Daily BSE Equity Options'!$A:$A,$A8))</f>
        <v/>
      </c>
      <c r="G8" s="7">
        <f>IF(OR(E8="",F8=""),"",E8+F8)</f>
        <v/>
      </c>
      <c r="H8" s="20">
        <f>IFERROR(IF(OR(E8="",INDEX(E:E,MATCH(DATE(YEAR($A8)-1,MONTH($A8),DAY($A8)),$A:$A,0))=""),"",E8/INDEX(E:E,MATCH(DATE(YEAR($A8)-1,MONTH($A8),DAY($A8)),$A:$A,0))-1),"")</f>
        <v/>
      </c>
      <c r="I8" s="20">
        <f>IFERROR(IF(OR(F8="",INDEX(F:F,MATCH(DATE(YEAR($A8)-1,MONTH($A8),DAY($A8)),$A:$A,0))=""),"",F8/INDEX(F:F,MATCH(DATE(YEAR($A8)-1,MONTH($A8),DAY($A8)),$A:$A,0))-1),"")</f>
        <v/>
      </c>
      <c r="J8" s="20">
        <f>IFERROR(IF(OR(G8="",INDEX(G:G,MATCH(DATE(YEAR($A8)-1,MONTH($A8),DAY($A8)),$A:$A,0))=""),"",G8/INDEX(G:G,MATCH(DATE(YEAR($A8)-1,MONTH($A8),DAY($A8)),$A:$A,0))-1),"")</f>
        <v/>
      </c>
      <c r="K8" s="20">
        <f>IF(OR(E8="",E7=""),"",E8/E7-1)</f>
        <v/>
      </c>
      <c r="L8" s="20">
        <f>IF(OR(F8="",F7=""),"",F8/F7-1)</f>
        <v/>
      </c>
      <c r="M8" s="20">
        <f>IF(OR(G8="",G7=""),"",G8/G7-1)</f>
        <v/>
      </c>
      <c r="N8" s="20">
        <f>IF(G8="","",E8/G8)</f>
        <v/>
      </c>
      <c r="O8" s="20">
        <f>IF(G8="","",F8/G8)</f>
        <v/>
      </c>
      <c r="P8" s="21">
        <f>IF(SUMIFS('Daily NSE Equity Options'!$L:$L,'Daily NSE Equity Options'!$A:$A,$A8)=0,"",SUMIFS('Daily NSE Equity Options'!$L:$L,'Daily NSE Equity Options'!$A:$A,$A8))</f>
        <v/>
      </c>
      <c r="Q8" s="8">
        <f>IF(SUMIFS('Daily BSE Equity Options'!$L:$L,'Daily BSE Equity Options'!$A:$A,$A8)=0,"",SUMIFS('Daily BSE Equity Options'!$L:$L,'Daily BSE Equity Options'!$A:$A,$A8))</f>
        <v/>
      </c>
      <c r="R8" s="8">
        <f>IF(OR(P8="",Q8=""),"",P8+Q8)</f>
        <v/>
      </c>
      <c r="S8" s="23">
        <f>IFERROR(IF(OR(P8="",INDEX(P:P,MATCH(DATE(YEAR($A8)-1,MONTH($A8),DAY($A8)),$A:$A,0))=""),"",P8/INDEX(P:P,MATCH(DATE(YEAR($A8)-1,MONTH($A8),DAY($A8)),$A:$A,0))-1),"")</f>
        <v/>
      </c>
      <c r="T8" s="23">
        <f>IFERROR(IF(OR(Q8="",INDEX(Q:Q,MATCH(DATE(YEAR($A8)-1,MONTH($A8),DAY($A8)),$A:$A,0))=""),"",Q8/INDEX(Q:Q,MATCH(DATE(YEAR($A8)-1,MONTH($A8),DAY($A8)),$A:$A,0))-1),"")</f>
        <v/>
      </c>
      <c r="U8" s="23">
        <f>IFERROR(IF(OR(R8="",INDEX(R:R,MATCH(DATE(YEAR($A8)-1,MONTH($A8),DAY($A8)),$A:$A,0))=""),"",R8/INDEX(R:R,MATCH(DATE(YEAR($A8)-1,MONTH($A8),DAY($A8)),$A:$A,0))-1),"")</f>
        <v/>
      </c>
      <c r="V8" s="23">
        <f>IF(OR(P8="",P7=""),"",P8/P7-1)</f>
        <v/>
      </c>
      <c r="W8" s="23">
        <f>IF(OR(Q8="",Q7=""),"",Q8/Q7-1)</f>
        <v/>
      </c>
      <c r="X8" s="23">
        <f>IF(OR(R8="",R7=""),"",R8/R7-1)</f>
        <v/>
      </c>
      <c r="Y8" s="23">
        <f>IF(R8="","",P8/R8)</f>
        <v/>
      </c>
      <c r="Z8" s="23">
        <f>IF(R8="","",Q8/R8)</f>
        <v/>
      </c>
      <c r="AA8" s="24">
        <f>IF(SUMIFS('Daily NSE Equity Options'!$M:$M,'Daily NSE Equity Options'!$A:$A,$A8)=0,"",SUMIFS('Daily NSE Equity Options'!$M:$M,'Daily NSE Equity Options'!$A:$A,$A8))</f>
        <v/>
      </c>
      <c r="AB8" s="9">
        <f>IF(SUMIFS('Daily BSE Equity Options'!$M:$M,'Daily BSE Equity Options'!$A:$A,$A8)=0,"",SUMIFS('Daily BSE Equity Options'!$M:$M,'Daily BSE Equity Options'!$A:$A,$A8))</f>
        <v/>
      </c>
      <c r="AC8" s="9">
        <f>IF(OR(AA8="",AB8=""),"",AA8+AB8)</f>
        <v/>
      </c>
      <c r="AD8" s="26">
        <f>IFERROR(IF(OR(AA8="",INDEX(AA:AA,MATCH(DATE(YEAR($A8)-1,MONTH($A8),DAY($A8)),$A:$A,0))=""),"",AA8/INDEX(AA:AA,MATCH(DATE(YEAR($A8)-1,MONTH($A8),DAY($A8)),$A:$A,0))-1),"")</f>
        <v/>
      </c>
      <c r="AE8" s="26">
        <f>IFERROR(IF(OR(AB8="",INDEX(AB:AB,MATCH(DATE(YEAR($A8)-1,MONTH($A8),DAY($A8)),$A:$A,0))=""),"",AB8/INDEX(AB:AB,MATCH(DATE(YEAR($A8)-1,MONTH($A8),DAY($A8)),$A:$A,0))-1),"")</f>
        <v/>
      </c>
      <c r="AF8" s="26">
        <f>IFERROR(IF(OR(AC8="",INDEX(AC:AC,MATCH(DATE(YEAR($A8)-1,MONTH($A8),DAY($A8)),$A:$A,0))=""),"",AC8/INDEX(AC:AC,MATCH(DATE(YEAR($A8)-1,MONTH($A8),DAY($A8)),$A:$A,0))-1),"")</f>
        <v/>
      </c>
      <c r="AG8" s="26">
        <f>IF(OR(AA8="",AA7=""),"",AA8/AA7-1)</f>
        <v/>
      </c>
      <c r="AH8" s="26">
        <f>IF(OR(AB8="",AB7=""),"",AB8/AB7-1)</f>
        <v/>
      </c>
      <c r="AI8" s="26">
        <f>IF(OR(AC8="",AC7=""),"",AC8/AC7-1)</f>
        <v/>
      </c>
      <c r="AJ8" s="26">
        <f>IF(AC8="","",AA8/AC8)</f>
        <v/>
      </c>
      <c r="AK8" s="26">
        <f>IF(AC8="","",AB8/AC8)</f>
        <v/>
      </c>
      <c r="AL8" s="29" t="n">
        <v>51.4575</v>
      </c>
      <c r="AM8" s="30" t="n">
        <v>51.4575</v>
      </c>
      <c r="AN8" s="30" t="n">
        <v>44.6475</v>
      </c>
      <c r="AO8" s="30" t="n">
        <v>49.735</v>
      </c>
      <c r="AP8" s="31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>
        <f>IF(SUMIFS('Daily NSE Equity Options'!$K:$K,'Daily NSE Equity Options'!$A:$A,$A9)=0,"",SUMIFS('Daily NSE Equity Options'!$K:$K,'Daily NSE Equity Options'!$A:$A,$A9))</f>
        <v/>
      </c>
      <c r="F9" s="7">
        <f>IF(SUMIFS('Daily BSE Equity Options'!$K:$K,'Daily BSE Equity Options'!$A:$A,$A9)=0,"",SUMIFS('Daily BSE Equity Options'!$K:$K,'Daily BSE Equity Options'!$A:$A,$A9))</f>
        <v/>
      </c>
      <c r="G9" s="7">
        <f>IF(OR(E9="",F9=""),"",E9+F9)</f>
        <v/>
      </c>
      <c r="H9" s="20">
        <f>IFERROR(IF(OR(E9="",INDEX(E:E,MATCH(DATE(YEAR($A9)-1,MONTH($A9),DAY($A9)),$A:$A,0))=""),"",E9/INDEX(E:E,MATCH(DATE(YEAR($A9)-1,MONTH($A9),DAY($A9)),$A:$A,0))-1),"")</f>
        <v/>
      </c>
      <c r="I9" s="20">
        <f>IFERROR(IF(OR(F9="",INDEX(F:F,MATCH(DATE(YEAR($A9)-1,MONTH($A9),DAY($A9)),$A:$A,0))=""),"",F9/INDEX(F:F,MATCH(DATE(YEAR($A9)-1,MONTH($A9),DAY($A9)),$A:$A,0))-1),"")</f>
        <v/>
      </c>
      <c r="J9" s="20">
        <f>IFERROR(IF(OR(G9="",INDEX(G:G,MATCH(DATE(YEAR($A9)-1,MONTH($A9),DAY($A9)),$A:$A,0))=""),"",G9/INDEX(G:G,MATCH(DATE(YEAR($A9)-1,MONTH($A9),DAY($A9)),$A:$A,0))-1),"")</f>
        <v/>
      </c>
      <c r="K9" s="20">
        <f>IF(OR(E9="",E8=""),"",E9/E8-1)</f>
        <v/>
      </c>
      <c r="L9" s="20">
        <f>IF(OR(F9="",F8=""),"",F9/F8-1)</f>
        <v/>
      </c>
      <c r="M9" s="20">
        <f>IF(OR(G9="",G8=""),"",G9/G8-1)</f>
        <v/>
      </c>
      <c r="N9" s="20">
        <f>IF(G9="","",E9/G9)</f>
        <v/>
      </c>
      <c r="O9" s="20">
        <f>IF(G9="","",F9/G9)</f>
        <v/>
      </c>
      <c r="P9" s="21">
        <f>IF(SUMIFS('Daily NSE Equity Options'!$L:$L,'Daily NSE Equity Options'!$A:$A,$A9)=0,"",SUMIFS('Daily NSE Equity Options'!$L:$L,'Daily NSE Equity Options'!$A:$A,$A9))</f>
        <v/>
      </c>
      <c r="Q9" s="8">
        <f>IF(SUMIFS('Daily BSE Equity Options'!$L:$L,'Daily BSE Equity Options'!$A:$A,$A9)=0,"",SUMIFS('Daily BSE Equity Options'!$L:$L,'Daily BSE Equity Options'!$A:$A,$A9))</f>
        <v/>
      </c>
      <c r="R9" s="8">
        <f>IF(OR(P9="",Q9=""),"",P9+Q9)</f>
        <v/>
      </c>
      <c r="S9" s="23">
        <f>IFERROR(IF(OR(P9="",INDEX(P:P,MATCH(DATE(YEAR($A9)-1,MONTH($A9),DAY($A9)),$A:$A,0))=""),"",P9/INDEX(P:P,MATCH(DATE(YEAR($A9)-1,MONTH($A9),DAY($A9)),$A:$A,0))-1),"")</f>
        <v/>
      </c>
      <c r="T9" s="23">
        <f>IFERROR(IF(OR(Q9="",INDEX(Q:Q,MATCH(DATE(YEAR($A9)-1,MONTH($A9),DAY($A9)),$A:$A,0))=""),"",Q9/INDEX(Q:Q,MATCH(DATE(YEAR($A9)-1,MONTH($A9),DAY($A9)),$A:$A,0))-1),"")</f>
        <v/>
      </c>
      <c r="U9" s="23">
        <f>IFERROR(IF(OR(R9="",INDEX(R:R,MATCH(DATE(YEAR($A9)-1,MONTH($A9),DAY($A9)),$A:$A,0))=""),"",R9/INDEX(R:R,MATCH(DATE(YEAR($A9)-1,MONTH($A9),DAY($A9)),$A:$A,0))-1),"")</f>
        <v/>
      </c>
      <c r="V9" s="23">
        <f>IF(OR(P9="",P8=""),"",P9/P8-1)</f>
        <v/>
      </c>
      <c r="W9" s="23">
        <f>IF(OR(Q9="",Q8=""),"",Q9/Q8-1)</f>
        <v/>
      </c>
      <c r="X9" s="23">
        <f>IF(OR(R9="",R8=""),"",R9/R8-1)</f>
        <v/>
      </c>
      <c r="Y9" s="23">
        <f>IF(R9="","",P9/R9)</f>
        <v/>
      </c>
      <c r="Z9" s="23">
        <f>IF(R9="","",Q9/R9)</f>
        <v/>
      </c>
      <c r="AA9" s="24">
        <f>IF(SUMIFS('Daily NSE Equity Options'!$M:$M,'Daily NSE Equity Options'!$A:$A,$A9)=0,"",SUMIFS('Daily NSE Equity Options'!$M:$M,'Daily NSE Equity Options'!$A:$A,$A9))</f>
        <v/>
      </c>
      <c r="AB9" s="9">
        <f>IF(SUMIFS('Daily BSE Equity Options'!$M:$M,'Daily BSE Equity Options'!$A:$A,$A9)=0,"",SUMIFS('Daily BSE Equity Options'!$M:$M,'Daily BSE Equity Options'!$A:$A,$A9))</f>
        <v/>
      </c>
      <c r="AC9" s="9">
        <f>IF(OR(AA9="",AB9=""),"",AA9+AB9)</f>
        <v/>
      </c>
      <c r="AD9" s="26">
        <f>IFERROR(IF(OR(AA9="",INDEX(AA:AA,MATCH(DATE(YEAR($A9)-1,MONTH($A9),DAY($A9)),$A:$A,0))=""),"",AA9/INDEX(AA:AA,MATCH(DATE(YEAR($A9)-1,MONTH($A9),DAY($A9)),$A:$A,0))-1),"")</f>
        <v/>
      </c>
      <c r="AE9" s="26">
        <f>IFERROR(IF(OR(AB9="",INDEX(AB:AB,MATCH(DATE(YEAR($A9)-1,MONTH($A9),DAY($A9)),$A:$A,0))=""),"",AB9/INDEX(AB:AB,MATCH(DATE(YEAR($A9)-1,MONTH($A9),DAY($A9)),$A:$A,0))-1),"")</f>
        <v/>
      </c>
      <c r="AF9" s="26">
        <f>IFERROR(IF(OR(AC9="",INDEX(AC:AC,MATCH(DATE(YEAR($A9)-1,MONTH($A9),DAY($A9)),$A:$A,0))=""),"",AC9/INDEX(AC:AC,MATCH(DATE(YEAR($A9)-1,MONTH($A9),DAY($A9)),$A:$A,0))-1),"")</f>
        <v/>
      </c>
      <c r="AG9" s="26">
        <f>IF(OR(AA9="",AA8=""),"",AA9/AA8-1)</f>
        <v/>
      </c>
      <c r="AH9" s="26">
        <f>IF(OR(AB9="",AB8=""),"",AB9/AB8-1)</f>
        <v/>
      </c>
      <c r="AI9" s="26">
        <f>IF(OR(AC9="",AC8=""),"",AC9/AC8-1)</f>
        <v/>
      </c>
      <c r="AJ9" s="26">
        <f>IF(AC9="","",AA9/AC9)</f>
        <v/>
      </c>
      <c r="AK9" s="26">
        <f>IF(AC9="","",AB9/AC9)</f>
        <v/>
      </c>
      <c r="AL9" s="29" t="n">
        <v>49.735</v>
      </c>
      <c r="AM9" s="30" t="n">
        <v>49.735</v>
      </c>
      <c r="AN9" s="30" t="n">
        <v>42.255</v>
      </c>
      <c r="AO9" s="30" t="n">
        <v>46.095</v>
      </c>
      <c r="AP9" s="31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>
        <f>IF(SUMIFS('Daily NSE Equity Options'!$K:$K,'Daily NSE Equity Options'!$A:$A,$A10)=0,"",SUMIFS('Daily NSE Equity Options'!$K:$K,'Daily NSE Equity Options'!$A:$A,$A10))</f>
        <v/>
      </c>
      <c r="F10" s="7">
        <f>IF(SUMIFS('Daily BSE Equity Options'!$K:$K,'Daily BSE Equity Options'!$A:$A,$A10)=0,"",SUMIFS('Daily BSE Equity Options'!$K:$K,'Daily BSE Equity Options'!$A:$A,$A10))</f>
        <v/>
      </c>
      <c r="G10" s="7">
        <f>IF(OR(E10="",F10=""),"",E10+F10)</f>
        <v/>
      </c>
      <c r="H10" s="20">
        <f>IFERROR(IF(OR(E10="",INDEX(E:E,MATCH(DATE(YEAR($A10)-1,MONTH($A10),DAY($A10)),$A:$A,0))=""),"",E10/INDEX(E:E,MATCH(DATE(YEAR($A10)-1,MONTH($A10),DAY($A10)),$A:$A,0))-1),"")</f>
        <v/>
      </c>
      <c r="I10" s="20">
        <f>IFERROR(IF(OR(F10="",INDEX(F:F,MATCH(DATE(YEAR($A10)-1,MONTH($A10),DAY($A10)),$A:$A,0))=""),"",F10/INDEX(F:F,MATCH(DATE(YEAR($A10)-1,MONTH($A10),DAY($A10)),$A:$A,0))-1),"")</f>
        <v/>
      </c>
      <c r="J10" s="20">
        <f>IFERROR(IF(OR(G10="",INDEX(G:G,MATCH(DATE(YEAR($A10)-1,MONTH($A10),DAY($A10)),$A:$A,0))=""),"",G10/INDEX(G:G,MATCH(DATE(YEAR($A10)-1,MONTH($A10),DAY($A10)),$A:$A,0))-1),"")</f>
        <v/>
      </c>
      <c r="K10" s="20">
        <f>IF(OR(E10="",E9=""),"",E10/E9-1)</f>
        <v/>
      </c>
      <c r="L10" s="20">
        <f>IF(OR(F10="",F9=""),"",F10/F9-1)</f>
        <v/>
      </c>
      <c r="M10" s="20">
        <f>IF(OR(G10="",G9=""),"",G10/G9-1)</f>
        <v/>
      </c>
      <c r="N10" s="20">
        <f>IF(G10="","",E10/G10)</f>
        <v/>
      </c>
      <c r="O10" s="20">
        <f>IF(G10="","",F10/G10)</f>
        <v/>
      </c>
      <c r="P10" s="21">
        <f>IF(SUMIFS('Daily NSE Equity Options'!$L:$L,'Daily NSE Equity Options'!$A:$A,$A10)=0,"",SUMIFS('Daily NSE Equity Options'!$L:$L,'Daily NSE Equity Options'!$A:$A,$A10))</f>
        <v/>
      </c>
      <c r="Q10" s="8">
        <f>IF(SUMIFS('Daily BSE Equity Options'!$L:$L,'Daily BSE Equity Options'!$A:$A,$A10)=0,"",SUMIFS('Daily BSE Equity Options'!$L:$L,'Daily BSE Equity Options'!$A:$A,$A10))</f>
        <v/>
      </c>
      <c r="R10" s="8">
        <f>IF(OR(P10="",Q10=""),"",P10+Q10)</f>
        <v/>
      </c>
      <c r="S10" s="23">
        <f>IFERROR(IF(OR(P10="",INDEX(P:P,MATCH(DATE(YEAR($A10)-1,MONTH($A10),DAY($A10)),$A:$A,0))=""),"",P10/INDEX(P:P,MATCH(DATE(YEAR($A10)-1,MONTH($A10),DAY($A10)),$A:$A,0))-1),"")</f>
        <v/>
      </c>
      <c r="T10" s="23">
        <f>IFERROR(IF(OR(Q10="",INDEX(Q:Q,MATCH(DATE(YEAR($A10)-1,MONTH($A10),DAY($A10)),$A:$A,0))=""),"",Q10/INDEX(Q:Q,MATCH(DATE(YEAR($A10)-1,MONTH($A10),DAY($A10)),$A:$A,0))-1),"")</f>
        <v/>
      </c>
      <c r="U10" s="23">
        <f>IFERROR(IF(OR(R10="",INDEX(R:R,MATCH(DATE(YEAR($A10)-1,MONTH($A10),DAY($A10)),$A:$A,0))=""),"",R10/INDEX(R:R,MATCH(DATE(YEAR($A10)-1,MONTH($A10),DAY($A10)),$A:$A,0))-1),"")</f>
        <v/>
      </c>
      <c r="V10" s="23">
        <f>IF(OR(P10="",P9=""),"",P10/P9-1)</f>
        <v/>
      </c>
      <c r="W10" s="23">
        <f>IF(OR(Q10="",Q9=""),"",Q10/Q9-1)</f>
        <v/>
      </c>
      <c r="X10" s="23">
        <f>IF(OR(R10="",R9=""),"",R10/R9-1)</f>
        <v/>
      </c>
      <c r="Y10" s="23">
        <f>IF(R10="","",P10/R10)</f>
        <v/>
      </c>
      <c r="Z10" s="23">
        <f>IF(R10="","",Q10/R10)</f>
        <v/>
      </c>
      <c r="AA10" s="24">
        <f>IF(SUMIFS('Daily NSE Equity Options'!$M:$M,'Daily NSE Equity Options'!$A:$A,$A10)=0,"",SUMIFS('Daily NSE Equity Options'!$M:$M,'Daily NSE Equity Options'!$A:$A,$A10))</f>
        <v/>
      </c>
      <c r="AB10" s="9">
        <f>IF(SUMIFS('Daily BSE Equity Options'!$M:$M,'Daily BSE Equity Options'!$A:$A,$A10)=0,"",SUMIFS('Daily BSE Equity Options'!$M:$M,'Daily BSE Equity Options'!$A:$A,$A10))</f>
        <v/>
      </c>
      <c r="AC10" s="9">
        <f>IF(OR(AA10="",AB10=""),"",AA10+AB10)</f>
        <v/>
      </c>
      <c r="AD10" s="26">
        <f>IFERROR(IF(OR(AA10="",INDEX(AA:AA,MATCH(DATE(YEAR($A10)-1,MONTH($A10),DAY($A10)),$A:$A,0))=""),"",AA10/INDEX(AA:AA,MATCH(DATE(YEAR($A10)-1,MONTH($A10),DAY($A10)),$A:$A,0))-1),"")</f>
        <v/>
      </c>
      <c r="AE10" s="26">
        <f>IFERROR(IF(OR(AB10="",INDEX(AB:AB,MATCH(DATE(YEAR($A10)-1,MONTH($A10),DAY($A10)),$A:$A,0))=""),"",AB10/INDEX(AB:AB,MATCH(DATE(YEAR($A10)-1,MONTH($A10),DAY($A10)),$A:$A,0))-1),"")</f>
        <v/>
      </c>
      <c r="AF10" s="26">
        <f>IFERROR(IF(OR(AC10="",INDEX(AC:AC,MATCH(DATE(YEAR($A10)-1,MONTH($A10),DAY($A10)),$A:$A,0))=""),"",AC10/INDEX(AC:AC,MATCH(DATE(YEAR($A10)-1,MONTH($A10),DAY($A10)),$A:$A,0))-1),"")</f>
        <v/>
      </c>
      <c r="AG10" s="26">
        <f>IF(OR(AA10="",AA9=""),"",AA10/AA9-1)</f>
        <v/>
      </c>
      <c r="AH10" s="26">
        <f>IF(OR(AB10="",AB9=""),"",AB10/AB9-1)</f>
        <v/>
      </c>
      <c r="AI10" s="26">
        <f>IF(OR(AC10="",AC9=""),"",AC10/AC9-1)</f>
        <v/>
      </c>
      <c r="AJ10" s="26">
        <f>IF(AC10="","",AA10/AC10)</f>
        <v/>
      </c>
      <c r="AK10" s="26">
        <f>IF(AC10="","",AB10/AC10)</f>
        <v/>
      </c>
      <c r="AL10" s="29" t="n">
        <v>46.095</v>
      </c>
      <c r="AM10" s="30" t="n">
        <v>46.095</v>
      </c>
      <c r="AN10" s="30" t="n">
        <v>40.305</v>
      </c>
      <c r="AO10" s="30" t="n">
        <v>42.5925</v>
      </c>
      <c r="AP10" s="31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>
        <f>IF(SUMIFS('Daily NSE Equity Options'!$K:$K,'Daily NSE Equity Options'!$A:$A,$A11)=0,"",SUMIFS('Daily NSE Equity Options'!$K:$K,'Daily NSE Equity Options'!$A:$A,$A11))</f>
        <v/>
      </c>
      <c r="F11" s="7">
        <f>IF(SUMIFS('Daily BSE Equity Options'!$K:$K,'Daily BSE Equity Options'!$A:$A,$A11)=0,"",SUMIFS('Daily BSE Equity Options'!$K:$K,'Daily BSE Equity Options'!$A:$A,$A11))</f>
        <v/>
      </c>
      <c r="G11" s="7">
        <f>IF(OR(E11="",F11=""),"",E11+F11)</f>
        <v/>
      </c>
      <c r="H11" s="20">
        <f>IFERROR(IF(OR(E11="",INDEX(E:E,MATCH(DATE(YEAR($A11)-1,MONTH($A11),DAY($A11)),$A:$A,0))=""),"",E11/INDEX(E:E,MATCH(DATE(YEAR($A11)-1,MONTH($A11),DAY($A11)),$A:$A,0))-1),"")</f>
        <v/>
      </c>
      <c r="I11" s="20">
        <f>IFERROR(IF(OR(F11="",INDEX(F:F,MATCH(DATE(YEAR($A11)-1,MONTH($A11),DAY($A11)),$A:$A,0))=""),"",F11/INDEX(F:F,MATCH(DATE(YEAR($A11)-1,MONTH($A11),DAY($A11)),$A:$A,0))-1),"")</f>
        <v/>
      </c>
      <c r="J11" s="20">
        <f>IFERROR(IF(OR(G11="",INDEX(G:G,MATCH(DATE(YEAR($A11)-1,MONTH($A11),DAY($A11)),$A:$A,0))=""),"",G11/INDEX(G:G,MATCH(DATE(YEAR($A11)-1,MONTH($A11),DAY($A11)),$A:$A,0))-1),"")</f>
        <v/>
      </c>
      <c r="K11" s="20">
        <f>IF(OR(E11="",E10=""),"",E11/E10-1)</f>
        <v/>
      </c>
      <c r="L11" s="20">
        <f>IF(OR(F11="",F10=""),"",F11/F10-1)</f>
        <v/>
      </c>
      <c r="M11" s="20">
        <f>IF(OR(G11="",G10=""),"",G11/G10-1)</f>
        <v/>
      </c>
      <c r="N11" s="20">
        <f>IF(G11="","",E11/G11)</f>
        <v/>
      </c>
      <c r="O11" s="20">
        <f>IF(G11="","",F11/G11)</f>
        <v/>
      </c>
      <c r="P11" s="21">
        <f>IF(SUMIFS('Daily NSE Equity Options'!$L:$L,'Daily NSE Equity Options'!$A:$A,$A11)=0,"",SUMIFS('Daily NSE Equity Options'!$L:$L,'Daily NSE Equity Options'!$A:$A,$A11))</f>
        <v/>
      </c>
      <c r="Q11" s="8">
        <f>IF(SUMIFS('Daily BSE Equity Options'!$L:$L,'Daily BSE Equity Options'!$A:$A,$A11)=0,"",SUMIFS('Daily BSE Equity Options'!$L:$L,'Daily BSE Equity Options'!$A:$A,$A11))</f>
        <v/>
      </c>
      <c r="R11" s="8">
        <f>IF(OR(P11="",Q11=""),"",P11+Q11)</f>
        <v/>
      </c>
      <c r="S11" s="23">
        <f>IFERROR(IF(OR(P11="",INDEX(P:P,MATCH(DATE(YEAR($A11)-1,MONTH($A11),DAY($A11)),$A:$A,0))=""),"",P11/INDEX(P:P,MATCH(DATE(YEAR($A11)-1,MONTH($A11),DAY($A11)),$A:$A,0))-1),"")</f>
        <v/>
      </c>
      <c r="T11" s="23">
        <f>IFERROR(IF(OR(Q11="",INDEX(Q:Q,MATCH(DATE(YEAR($A11)-1,MONTH($A11),DAY($A11)),$A:$A,0))=""),"",Q11/INDEX(Q:Q,MATCH(DATE(YEAR($A11)-1,MONTH($A11),DAY($A11)),$A:$A,0))-1),"")</f>
        <v/>
      </c>
      <c r="U11" s="23">
        <f>IFERROR(IF(OR(R11="",INDEX(R:R,MATCH(DATE(YEAR($A11)-1,MONTH($A11),DAY($A11)),$A:$A,0))=""),"",R11/INDEX(R:R,MATCH(DATE(YEAR($A11)-1,MONTH($A11),DAY($A11)),$A:$A,0))-1),"")</f>
        <v/>
      </c>
      <c r="V11" s="23">
        <f>IF(OR(P11="",P10=""),"",P11/P10-1)</f>
        <v/>
      </c>
      <c r="W11" s="23">
        <f>IF(OR(Q11="",Q10=""),"",Q11/Q10-1)</f>
        <v/>
      </c>
      <c r="X11" s="23">
        <f>IF(OR(R11="",R10=""),"",R11/R10-1)</f>
        <v/>
      </c>
      <c r="Y11" s="23">
        <f>IF(R11="","",P11/R11)</f>
        <v/>
      </c>
      <c r="Z11" s="23">
        <f>IF(R11="","",Q11/R11)</f>
        <v/>
      </c>
      <c r="AA11" s="24">
        <f>IF(SUMIFS('Daily NSE Equity Options'!$M:$M,'Daily NSE Equity Options'!$A:$A,$A11)=0,"",SUMIFS('Daily NSE Equity Options'!$M:$M,'Daily NSE Equity Options'!$A:$A,$A11))</f>
        <v/>
      </c>
      <c r="AB11" s="9">
        <f>IF(SUMIFS('Daily BSE Equity Options'!$M:$M,'Daily BSE Equity Options'!$A:$A,$A11)=0,"",SUMIFS('Daily BSE Equity Options'!$M:$M,'Daily BSE Equity Options'!$A:$A,$A11))</f>
        <v/>
      </c>
      <c r="AC11" s="9">
        <f>IF(OR(AA11="",AB11=""),"",AA11+AB11)</f>
        <v/>
      </c>
      <c r="AD11" s="26">
        <f>IFERROR(IF(OR(AA11="",INDEX(AA:AA,MATCH(DATE(YEAR($A11)-1,MONTH($A11),DAY($A11)),$A:$A,0))=""),"",AA11/INDEX(AA:AA,MATCH(DATE(YEAR($A11)-1,MONTH($A11),DAY($A11)),$A:$A,0))-1),"")</f>
        <v/>
      </c>
      <c r="AE11" s="26">
        <f>IFERROR(IF(OR(AB11="",INDEX(AB:AB,MATCH(DATE(YEAR($A11)-1,MONTH($A11),DAY($A11)),$A:$A,0))=""),"",AB11/INDEX(AB:AB,MATCH(DATE(YEAR($A11)-1,MONTH($A11),DAY($A11)),$A:$A,0))-1),"")</f>
        <v/>
      </c>
      <c r="AF11" s="26">
        <f>IFERROR(IF(OR(AC11="",INDEX(AC:AC,MATCH(DATE(YEAR($A11)-1,MONTH($A11),DAY($A11)),$A:$A,0))=""),"",AC11/INDEX(AC:AC,MATCH(DATE(YEAR($A11)-1,MONTH($A11),DAY($A11)),$A:$A,0))-1),"")</f>
        <v/>
      </c>
      <c r="AG11" s="26">
        <f>IF(OR(AA11="",AA10=""),"",AA11/AA10-1)</f>
        <v/>
      </c>
      <c r="AH11" s="26">
        <f>IF(OR(AB11="",AB10=""),"",AB11/AB10-1)</f>
        <v/>
      </c>
      <c r="AI11" s="26">
        <f>IF(OR(AC11="",AC10=""),"",AC11/AC10-1)</f>
        <v/>
      </c>
      <c r="AJ11" s="26">
        <f>IF(AC11="","",AA11/AC11)</f>
        <v/>
      </c>
      <c r="AK11" s="26">
        <f>IF(AC11="","",AB11/AC11)</f>
        <v/>
      </c>
      <c r="AL11" s="29" t="n">
        <v>42.5925</v>
      </c>
      <c r="AM11" s="30" t="n">
        <v>44.0375</v>
      </c>
      <c r="AN11" s="30" t="n">
        <v>40.295</v>
      </c>
      <c r="AO11" s="30" t="n">
        <v>43.455</v>
      </c>
      <c r="AP11" s="31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>
        <f>IF(SUMIFS('Daily NSE Equity Options'!$K:$K,'Daily NSE Equity Options'!$A:$A,$A12)=0,"",SUMIFS('Daily NSE Equity Options'!$K:$K,'Daily NSE Equity Options'!$A:$A,$A12))</f>
        <v/>
      </c>
      <c r="F12" s="7">
        <f>IF(SUMIFS('Daily BSE Equity Options'!$K:$K,'Daily BSE Equity Options'!$A:$A,$A12)=0,"",SUMIFS('Daily BSE Equity Options'!$K:$K,'Daily BSE Equity Options'!$A:$A,$A12))</f>
        <v/>
      </c>
      <c r="G12" s="7">
        <f>IF(OR(E12="",F12=""),"",E12+F12)</f>
        <v/>
      </c>
      <c r="H12" s="20">
        <f>IFERROR(IF(OR(E12="",INDEX(E:E,MATCH(DATE(YEAR($A12)-1,MONTH($A12),DAY($A12)),$A:$A,0))=""),"",E12/INDEX(E:E,MATCH(DATE(YEAR($A12)-1,MONTH($A12),DAY($A12)),$A:$A,0))-1),"")</f>
        <v/>
      </c>
      <c r="I12" s="20">
        <f>IFERROR(IF(OR(F12="",INDEX(F:F,MATCH(DATE(YEAR($A12)-1,MONTH($A12),DAY($A12)),$A:$A,0))=""),"",F12/INDEX(F:F,MATCH(DATE(YEAR($A12)-1,MONTH($A12),DAY($A12)),$A:$A,0))-1),"")</f>
        <v/>
      </c>
      <c r="J12" s="20">
        <f>IFERROR(IF(OR(G12="",INDEX(G:G,MATCH(DATE(YEAR($A12)-1,MONTH($A12),DAY($A12)),$A:$A,0))=""),"",G12/INDEX(G:G,MATCH(DATE(YEAR($A12)-1,MONTH($A12),DAY($A12)),$A:$A,0))-1),"")</f>
        <v/>
      </c>
      <c r="K12" s="20">
        <f>IF(OR(E12="",E11=""),"",E12/E11-1)</f>
        <v/>
      </c>
      <c r="L12" s="20">
        <f>IF(OR(F12="",F11=""),"",F12/F11-1)</f>
        <v/>
      </c>
      <c r="M12" s="20">
        <f>IF(OR(G12="",G11=""),"",G12/G11-1)</f>
        <v/>
      </c>
      <c r="N12" s="20">
        <f>IF(G12="","",E12/G12)</f>
        <v/>
      </c>
      <c r="O12" s="20">
        <f>IF(G12="","",F12/G12)</f>
        <v/>
      </c>
      <c r="P12" s="21">
        <f>IF(SUMIFS('Daily NSE Equity Options'!$L:$L,'Daily NSE Equity Options'!$A:$A,$A12)=0,"",SUMIFS('Daily NSE Equity Options'!$L:$L,'Daily NSE Equity Options'!$A:$A,$A12))</f>
        <v/>
      </c>
      <c r="Q12" s="8">
        <f>IF(SUMIFS('Daily BSE Equity Options'!$L:$L,'Daily BSE Equity Options'!$A:$A,$A12)=0,"",SUMIFS('Daily BSE Equity Options'!$L:$L,'Daily BSE Equity Options'!$A:$A,$A12))</f>
        <v/>
      </c>
      <c r="R12" s="8">
        <f>IF(OR(P12="",Q12=""),"",P12+Q12)</f>
        <v/>
      </c>
      <c r="S12" s="23">
        <f>IFERROR(IF(OR(P12="",INDEX(P:P,MATCH(DATE(YEAR($A12)-1,MONTH($A12),DAY($A12)),$A:$A,0))=""),"",P12/INDEX(P:P,MATCH(DATE(YEAR($A12)-1,MONTH($A12),DAY($A12)),$A:$A,0))-1),"")</f>
        <v/>
      </c>
      <c r="T12" s="23">
        <f>IFERROR(IF(OR(Q12="",INDEX(Q:Q,MATCH(DATE(YEAR($A12)-1,MONTH($A12),DAY($A12)),$A:$A,0))=""),"",Q12/INDEX(Q:Q,MATCH(DATE(YEAR($A12)-1,MONTH($A12),DAY($A12)),$A:$A,0))-1),"")</f>
        <v/>
      </c>
      <c r="U12" s="23">
        <f>IFERROR(IF(OR(R12="",INDEX(R:R,MATCH(DATE(YEAR($A12)-1,MONTH($A12),DAY($A12)),$A:$A,0))=""),"",R12/INDEX(R:R,MATCH(DATE(YEAR($A12)-1,MONTH($A12),DAY($A12)),$A:$A,0))-1),"")</f>
        <v/>
      </c>
      <c r="V12" s="23">
        <f>IF(OR(P12="",P11=""),"",P12/P11-1)</f>
        <v/>
      </c>
      <c r="W12" s="23">
        <f>IF(OR(Q12="",Q11=""),"",Q12/Q11-1)</f>
        <v/>
      </c>
      <c r="X12" s="23">
        <f>IF(OR(R12="",R11=""),"",R12/R11-1)</f>
        <v/>
      </c>
      <c r="Y12" s="23">
        <f>IF(R12="","",P12/R12)</f>
        <v/>
      </c>
      <c r="Z12" s="23">
        <f>IF(R12="","",Q12/R12)</f>
        <v/>
      </c>
      <c r="AA12" s="24">
        <f>IF(SUMIFS('Daily NSE Equity Options'!$M:$M,'Daily NSE Equity Options'!$A:$A,$A12)=0,"",SUMIFS('Daily NSE Equity Options'!$M:$M,'Daily NSE Equity Options'!$A:$A,$A12))</f>
        <v/>
      </c>
      <c r="AB12" s="9">
        <f>IF(SUMIFS('Daily BSE Equity Options'!$M:$M,'Daily BSE Equity Options'!$A:$A,$A12)=0,"",SUMIFS('Daily BSE Equity Options'!$M:$M,'Daily BSE Equity Options'!$A:$A,$A12))</f>
        <v/>
      </c>
      <c r="AC12" s="9">
        <f>IF(OR(AA12="",AB12=""),"",AA12+AB12)</f>
        <v/>
      </c>
      <c r="AD12" s="26">
        <f>IFERROR(IF(OR(AA12="",INDEX(AA:AA,MATCH(DATE(YEAR($A12)-1,MONTH($A12),DAY($A12)),$A:$A,0))=""),"",AA12/INDEX(AA:AA,MATCH(DATE(YEAR($A12)-1,MONTH($A12),DAY($A12)),$A:$A,0))-1),"")</f>
        <v/>
      </c>
      <c r="AE12" s="26">
        <f>IFERROR(IF(OR(AB12="",INDEX(AB:AB,MATCH(DATE(YEAR($A12)-1,MONTH($A12),DAY($A12)),$A:$A,0))=""),"",AB12/INDEX(AB:AB,MATCH(DATE(YEAR($A12)-1,MONTH($A12),DAY($A12)),$A:$A,0))-1),"")</f>
        <v/>
      </c>
      <c r="AF12" s="26">
        <f>IFERROR(IF(OR(AC12="",INDEX(AC:AC,MATCH(DATE(YEAR($A12)-1,MONTH($A12),DAY($A12)),$A:$A,0))=""),"",AC12/INDEX(AC:AC,MATCH(DATE(YEAR($A12)-1,MONTH($A12),DAY($A12)),$A:$A,0))-1),"")</f>
        <v/>
      </c>
      <c r="AG12" s="26">
        <f>IF(OR(AA12="",AA11=""),"",AA12/AA11-1)</f>
        <v/>
      </c>
      <c r="AH12" s="26">
        <f>IF(OR(AB12="",AB11=""),"",AB12/AB11-1)</f>
        <v/>
      </c>
      <c r="AI12" s="26">
        <f>IF(OR(AC12="",AC11=""),"",AC12/AC11-1)</f>
        <v/>
      </c>
      <c r="AJ12" s="26">
        <f>IF(AC12="","",AA12/AC12)</f>
        <v/>
      </c>
      <c r="AK12" s="26">
        <f>IF(AC12="","",AB12/AC12)</f>
        <v/>
      </c>
      <c r="AL12" s="29" t="n">
        <v>43.455</v>
      </c>
      <c r="AM12" s="30" t="n">
        <v>45.9625</v>
      </c>
      <c r="AN12" s="30" t="n">
        <v>36.215</v>
      </c>
      <c r="AO12" s="30" t="n">
        <v>45.1975</v>
      </c>
      <c r="AP12" s="31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>
        <f>IF(SUMIFS('Daily NSE Equity Options'!$K:$K,'Daily NSE Equity Options'!$A:$A,$A13)=0,"",SUMIFS('Daily NSE Equity Options'!$K:$K,'Daily NSE Equity Options'!$A:$A,$A13))</f>
        <v/>
      </c>
      <c r="F13" s="7">
        <f>IF(SUMIFS('Daily BSE Equity Options'!$K:$K,'Daily BSE Equity Options'!$A:$A,$A13)=0,"",SUMIFS('Daily BSE Equity Options'!$K:$K,'Daily BSE Equity Options'!$A:$A,$A13))</f>
        <v/>
      </c>
      <c r="G13" s="7">
        <f>IF(OR(E13="",F13=""),"",E13+F13)</f>
        <v/>
      </c>
      <c r="H13" s="20">
        <f>IFERROR(IF(OR(E13="",INDEX(E:E,MATCH(DATE(YEAR($A13)-1,MONTH($A13),DAY($A13)),$A:$A,0))=""),"",E13/INDEX(E:E,MATCH(DATE(YEAR($A13)-1,MONTH($A13),DAY($A13)),$A:$A,0))-1),"")</f>
        <v/>
      </c>
      <c r="I13" s="20">
        <f>IFERROR(IF(OR(F13="",INDEX(F:F,MATCH(DATE(YEAR($A13)-1,MONTH($A13),DAY($A13)),$A:$A,0))=""),"",F13/INDEX(F:F,MATCH(DATE(YEAR($A13)-1,MONTH($A13),DAY($A13)),$A:$A,0))-1),"")</f>
        <v/>
      </c>
      <c r="J13" s="20">
        <f>IFERROR(IF(OR(G13="",INDEX(G:G,MATCH(DATE(YEAR($A13)-1,MONTH($A13),DAY($A13)),$A:$A,0))=""),"",G13/INDEX(G:G,MATCH(DATE(YEAR($A13)-1,MONTH($A13),DAY($A13)),$A:$A,0))-1),"")</f>
        <v/>
      </c>
      <c r="K13" s="20">
        <f>IF(OR(E13="",E12=""),"",E13/E12-1)</f>
        <v/>
      </c>
      <c r="L13" s="20">
        <f>IF(OR(F13="",F12=""),"",F13/F12-1)</f>
        <v/>
      </c>
      <c r="M13" s="20">
        <f>IF(OR(G13="",G12=""),"",G13/G12-1)</f>
        <v/>
      </c>
      <c r="N13" s="20">
        <f>IF(G13="","",E13/G13)</f>
        <v/>
      </c>
      <c r="O13" s="20">
        <f>IF(G13="","",F13/G13)</f>
        <v/>
      </c>
      <c r="P13" s="21">
        <f>IF(SUMIFS('Daily NSE Equity Options'!$L:$L,'Daily NSE Equity Options'!$A:$A,$A13)=0,"",SUMIFS('Daily NSE Equity Options'!$L:$L,'Daily NSE Equity Options'!$A:$A,$A13))</f>
        <v/>
      </c>
      <c r="Q13" s="8">
        <f>IF(SUMIFS('Daily BSE Equity Options'!$L:$L,'Daily BSE Equity Options'!$A:$A,$A13)=0,"",SUMIFS('Daily BSE Equity Options'!$L:$L,'Daily BSE Equity Options'!$A:$A,$A13))</f>
        <v/>
      </c>
      <c r="R13" s="8">
        <f>IF(OR(P13="",Q13=""),"",P13+Q13)</f>
        <v/>
      </c>
      <c r="S13" s="23">
        <f>IFERROR(IF(OR(P13="",INDEX(P:P,MATCH(DATE(YEAR($A13)-1,MONTH($A13),DAY($A13)),$A:$A,0))=""),"",P13/INDEX(P:P,MATCH(DATE(YEAR($A13)-1,MONTH($A13),DAY($A13)),$A:$A,0))-1),"")</f>
        <v/>
      </c>
      <c r="T13" s="23">
        <f>IFERROR(IF(OR(Q13="",INDEX(Q:Q,MATCH(DATE(YEAR($A13)-1,MONTH($A13),DAY($A13)),$A:$A,0))=""),"",Q13/INDEX(Q:Q,MATCH(DATE(YEAR($A13)-1,MONTH($A13),DAY($A13)),$A:$A,0))-1),"")</f>
        <v/>
      </c>
      <c r="U13" s="23">
        <f>IFERROR(IF(OR(R13="",INDEX(R:R,MATCH(DATE(YEAR($A13)-1,MONTH($A13),DAY($A13)),$A:$A,0))=""),"",R13/INDEX(R:R,MATCH(DATE(YEAR($A13)-1,MONTH($A13),DAY($A13)),$A:$A,0))-1),"")</f>
        <v/>
      </c>
      <c r="V13" s="23">
        <f>IF(OR(P13="",P12=""),"",P13/P12-1)</f>
        <v/>
      </c>
      <c r="W13" s="23">
        <f>IF(OR(Q13="",Q12=""),"",Q13/Q12-1)</f>
        <v/>
      </c>
      <c r="X13" s="23">
        <f>IF(OR(R13="",R12=""),"",R13/R12-1)</f>
        <v/>
      </c>
      <c r="Y13" s="23">
        <f>IF(R13="","",P13/R13)</f>
        <v/>
      </c>
      <c r="Z13" s="23">
        <f>IF(R13="","",Q13/R13)</f>
        <v/>
      </c>
      <c r="AA13" s="24">
        <f>IF(SUMIFS('Daily NSE Equity Options'!$M:$M,'Daily NSE Equity Options'!$A:$A,$A13)=0,"",SUMIFS('Daily NSE Equity Options'!$M:$M,'Daily NSE Equity Options'!$A:$A,$A13))</f>
        <v/>
      </c>
      <c r="AB13" s="9">
        <f>IF(SUMIFS('Daily BSE Equity Options'!$M:$M,'Daily BSE Equity Options'!$A:$A,$A13)=0,"",SUMIFS('Daily BSE Equity Options'!$M:$M,'Daily BSE Equity Options'!$A:$A,$A13))</f>
        <v/>
      </c>
      <c r="AC13" s="9">
        <f>IF(OR(AA13="",AB13=""),"",AA13+AB13)</f>
        <v/>
      </c>
      <c r="AD13" s="26">
        <f>IFERROR(IF(OR(AA13="",INDEX(AA:AA,MATCH(DATE(YEAR($A13)-1,MONTH($A13),DAY($A13)),$A:$A,0))=""),"",AA13/INDEX(AA:AA,MATCH(DATE(YEAR($A13)-1,MONTH($A13),DAY($A13)),$A:$A,0))-1),"")</f>
        <v/>
      </c>
      <c r="AE13" s="26">
        <f>IFERROR(IF(OR(AB13="",INDEX(AB:AB,MATCH(DATE(YEAR($A13)-1,MONTH($A13),DAY($A13)),$A:$A,0))=""),"",AB13/INDEX(AB:AB,MATCH(DATE(YEAR($A13)-1,MONTH($A13),DAY($A13)),$A:$A,0))-1),"")</f>
        <v/>
      </c>
      <c r="AF13" s="26">
        <f>IFERROR(IF(OR(AC13="",INDEX(AC:AC,MATCH(DATE(YEAR($A13)-1,MONTH($A13),DAY($A13)),$A:$A,0))=""),"",AC13/INDEX(AC:AC,MATCH(DATE(YEAR($A13)-1,MONTH($A13),DAY($A13)),$A:$A,0))-1),"")</f>
        <v/>
      </c>
      <c r="AG13" s="26">
        <f>IF(OR(AA13="",AA12=""),"",AA13/AA12-1)</f>
        <v/>
      </c>
      <c r="AH13" s="26">
        <f>IF(OR(AB13="",AB12=""),"",AB13/AB12-1)</f>
        <v/>
      </c>
      <c r="AI13" s="26">
        <f>IF(OR(AC13="",AC12=""),"",AC13/AC12-1)</f>
        <v/>
      </c>
      <c r="AJ13" s="26">
        <f>IF(AC13="","",AA13/AC13)</f>
        <v/>
      </c>
      <c r="AK13" s="26">
        <f>IF(AC13="","",AB13/AC13)</f>
        <v/>
      </c>
      <c r="AL13" s="29" t="n">
        <v>45.1975</v>
      </c>
      <c r="AM13" s="30" t="n">
        <v>45.425</v>
      </c>
      <c r="AN13" s="30" t="n">
        <v>40.465</v>
      </c>
      <c r="AO13" s="30" t="n">
        <v>42.8225</v>
      </c>
      <c r="AP13" s="31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>
        <f>IF(SUMIFS('Daily NSE Equity Options'!$K:$K,'Daily NSE Equity Options'!$A:$A,$A14)=0,"",SUMIFS('Daily NSE Equity Options'!$K:$K,'Daily NSE Equity Options'!$A:$A,$A14))</f>
        <v/>
      </c>
      <c r="F14" s="7">
        <f>IF(SUMIFS('Daily BSE Equity Options'!$K:$K,'Daily BSE Equity Options'!$A:$A,$A14)=0,"",SUMIFS('Daily BSE Equity Options'!$K:$K,'Daily BSE Equity Options'!$A:$A,$A14))</f>
        <v/>
      </c>
      <c r="G14" s="7">
        <f>IF(OR(E14="",F14=""),"",E14+F14)</f>
        <v/>
      </c>
      <c r="H14" s="20">
        <f>IFERROR(IF(OR(E14="",INDEX(E:E,MATCH(DATE(YEAR($A14)-1,MONTH($A14),DAY($A14)),$A:$A,0))=""),"",E14/INDEX(E:E,MATCH(DATE(YEAR($A14)-1,MONTH($A14),DAY($A14)),$A:$A,0))-1),"")</f>
        <v/>
      </c>
      <c r="I14" s="20">
        <f>IFERROR(IF(OR(F14="",INDEX(F:F,MATCH(DATE(YEAR($A14)-1,MONTH($A14),DAY($A14)),$A:$A,0))=""),"",F14/INDEX(F:F,MATCH(DATE(YEAR($A14)-1,MONTH($A14),DAY($A14)),$A:$A,0))-1),"")</f>
        <v/>
      </c>
      <c r="J14" s="20">
        <f>IFERROR(IF(OR(G14="",INDEX(G:G,MATCH(DATE(YEAR($A14)-1,MONTH($A14),DAY($A14)),$A:$A,0))=""),"",G14/INDEX(G:G,MATCH(DATE(YEAR($A14)-1,MONTH($A14),DAY($A14)),$A:$A,0))-1),"")</f>
        <v/>
      </c>
      <c r="K14" s="20">
        <f>IF(OR(E14="",E13=""),"",E14/E13-1)</f>
        <v/>
      </c>
      <c r="L14" s="20">
        <f>IF(OR(F14="",F13=""),"",F14/F13-1)</f>
        <v/>
      </c>
      <c r="M14" s="20">
        <f>IF(OR(G14="",G13=""),"",G14/G13-1)</f>
        <v/>
      </c>
      <c r="N14" s="20">
        <f>IF(G14="","",E14/G14)</f>
        <v/>
      </c>
      <c r="O14" s="20">
        <f>IF(G14="","",F14/G14)</f>
        <v/>
      </c>
      <c r="P14" s="21">
        <f>IF(SUMIFS('Daily NSE Equity Options'!$L:$L,'Daily NSE Equity Options'!$A:$A,$A14)=0,"",SUMIFS('Daily NSE Equity Options'!$L:$L,'Daily NSE Equity Options'!$A:$A,$A14))</f>
        <v/>
      </c>
      <c r="Q14" s="8">
        <f>IF(SUMIFS('Daily BSE Equity Options'!$L:$L,'Daily BSE Equity Options'!$A:$A,$A14)=0,"",SUMIFS('Daily BSE Equity Options'!$L:$L,'Daily BSE Equity Options'!$A:$A,$A14))</f>
        <v/>
      </c>
      <c r="R14" s="8">
        <f>IF(OR(P14="",Q14=""),"",P14+Q14)</f>
        <v/>
      </c>
      <c r="S14" s="23">
        <f>IFERROR(IF(OR(P14="",INDEX(P:P,MATCH(DATE(YEAR($A14)-1,MONTH($A14),DAY($A14)),$A:$A,0))=""),"",P14/INDEX(P:P,MATCH(DATE(YEAR($A14)-1,MONTH($A14),DAY($A14)),$A:$A,0))-1),"")</f>
        <v/>
      </c>
      <c r="T14" s="23">
        <f>IFERROR(IF(OR(Q14="",INDEX(Q:Q,MATCH(DATE(YEAR($A14)-1,MONTH($A14),DAY($A14)),$A:$A,0))=""),"",Q14/INDEX(Q:Q,MATCH(DATE(YEAR($A14)-1,MONTH($A14),DAY($A14)),$A:$A,0))-1),"")</f>
        <v/>
      </c>
      <c r="U14" s="23">
        <f>IFERROR(IF(OR(R14="",INDEX(R:R,MATCH(DATE(YEAR($A14)-1,MONTH($A14),DAY($A14)),$A:$A,0))=""),"",R14/INDEX(R:R,MATCH(DATE(YEAR($A14)-1,MONTH($A14),DAY($A14)),$A:$A,0))-1),"")</f>
        <v/>
      </c>
      <c r="V14" s="23">
        <f>IF(OR(P14="",P13=""),"",P14/P13-1)</f>
        <v/>
      </c>
      <c r="W14" s="23">
        <f>IF(OR(Q14="",Q13=""),"",Q14/Q13-1)</f>
        <v/>
      </c>
      <c r="X14" s="23">
        <f>IF(OR(R14="",R13=""),"",R14/R13-1)</f>
        <v/>
      </c>
      <c r="Y14" s="23">
        <f>IF(R14="","",P14/R14)</f>
        <v/>
      </c>
      <c r="Z14" s="23">
        <f>IF(R14="","",Q14/R14)</f>
        <v/>
      </c>
      <c r="AA14" s="24">
        <f>IF(SUMIFS('Daily NSE Equity Options'!$M:$M,'Daily NSE Equity Options'!$A:$A,$A14)=0,"",SUMIFS('Daily NSE Equity Options'!$M:$M,'Daily NSE Equity Options'!$A:$A,$A14))</f>
        <v/>
      </c>
      <c r="AB14" s="9">
        <f>IF(SUMIFS('Daily BSE Equity Options'!$M:$M,'Daily BSE Equity Options'!$A:$A,$A14)=0,"",SUMIFS('Daily BSE Equity Options'!$M:$M,'Daily BSE Equity Options'!$A:$A,$A14))</f>
        <v/>
      </c>
      <c r="AC14" s="9">
        <f>IF(OR(AA14="",AB14=""),"",AA14+AB14)</f>
        <v/>
      </c>
      <c r="AD14" s="26">
        <f>IFERROR(IF(OR(AA14="",INDEX(AA:AA,MATCH(DATE(YEAR($A14)-1,MONTH($A14),DAY($A14)),$A:$A,0))=""),"",AA14/INDEX(AA:AA,MATCH(DATE(YEAR($A14)-1,MONTH($A14),DAY($A14)),$A:$A,0))-1),"")</f>
        <v/>
      </c>
      <c r="AE14" s="26">
        <f>IFERROR(IF(OR(AB14="",INDEX(AB:AB,MATCH(DATE(YEAR($A14)-1,MONTH($A14),DAY($A14)),$A:$A,0))=""),"",AB14/INDEX(AB:AB,MATCH(DATE(YEAR($A14)-1,MONTH($A14),DAY($A14)),$A:$A,0))-1),"")</f>
        <v/>
      </c>
      <c r="AF14" s="26">
        <f>IFERROR(IF(OR(AC14="",INDEX(AC:AC,MATCH(DATE(YEAR($A14)-1,MONTH($A14),DAY($A14)),$A:$A,0))=""),"",AC14/INDEX(AC:AC,MATCH(DATE(YEAR($A14)-1,MONTH($A14),DAY($A14)),$A:$A,0))-1),"")</f>
        <v/>
      </c>
      <c r="AG14" s="26">
        <f>IF(OR(AA14="",AA13=""),"",AA14/AA13-1)</f>
        <v/>
      </c>
      <c r="AH14" s="26">
        <f>IF(OR(AB14="",AB13=""),"",AB14/AB13-1)</f>
        <v/>
      </c>
      <c r="AI14" s="26">
        <f>IF(OR(AC14="",AC13=""),"",AC14/AC13-1)</f>
        <v/>
      </c>
      <c r="AJ14" s="26">
        <f>IF(AC14="","",AA14/AC14)</f>
        <v/>
      </c>
      <c r="AK14" s="26">
        <f>IF(AC14="","",AB14/AC14)</f>
        <v/>
      </c>
      <c r="AL14" s="29" t="n">
        <v>42.8225</v>
      </c>
      <c r="AM14" s="30" t="n">
        <v>42.8225</v>
      </c>
      <c r="AN14" s="30" t="n">
        <v>36.9975</v>
      </c>
      <c r="AO14" s="30" t="n">
        <v>39.23</v>
      </c>
      <c r="AP14" s="31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>
        <f>IF(SUMIFS('Daily NSE Equity Options'!$K:$K,'Daily NSE Equity Options'!$A:$A,$A15)=0,"",SUMIFS('Daily NSE Equity Options'!$K:$K,'Daily NSE Equity Options'!$A:$A,$A15))</f>
        <v/>
      </c>
      <c r="F15" s="7">
        <f>IF(SUMIFS('Daily BSE Equity Options'!$K:$K,'Daily BSE Equity Options'!$A:$A,$A15)=0,"",SUMIFS('Daily BSE Equity Options'!$K:$K,'Daily BSE Equity Options'!$A:$A,$A15))</f>
        <v/>
      </c>
      <c r="G15" s="7">
        <f>IF(OR(E15="",F15=""),"",E15+F15)</f>
        <v/>
      </c>
      <c r="H15" s="20">
        <f>IFERROR(IF(OR(E15="",INDEX(E:E,MATCH(DATE(YEAR($A15)-1,MONTH($A15),DAY($A15)),$A:$A,0))=""),"",E15/INDEX(E:E,MATCH(DATE(YEAR($A15)-1,MONTH($A15),DAY($A15)),$A:$A,0))-1),"")</f>
        <v/>
      </c>
      <c r="I15" s="20">
        <f>IFERROR(IF(OR(F15="",INDEX(F:F,MATCH(DATE(YEAR($A15)-1,MONTH($A15),DAY($A15)),$A:$A,0))=""),"",F15/INDEX(F:F,MATCH(DATE(YEAR($A15)-1,MONTH($A15),DAY($A15)),$A:$A,0))-1),"")</f>
        <v/>
      </c>
      <c r="J15" s="20">
        <f>IFERROR(IF(OR(G15="",INDEX(G:G,MATCH(DATE(YEAR($A15)-1,MONTH($A15),DAY($A15)),$A:$A,0))=""),"",G15/INDEX(G:G,MATCH(DATE(YEAR($A15)-1,MONTH($A15),DAY($A15)),$A:$A,0))-1),"")</f>
        <v/>
      </c>
      <c r="K15" s="20">
        <f>IF(OR(E15="",E14=""),"",E15/E14-1)</f>
        <v/>
      </c>
      <c r="L15" s="20">
        <f>IF(OR(F15="",F14=""),"",F15/F14-1)</f>
        <v/>
      </c>
      <c r="M15" s="20">
        <f>IF(OR(G15="",G14=""),"",G15/G14-1)</f>
        <v/>
      </c>
      <c r="N15" s="20">
        <f>IF(G15="","",E15/G15)</f>
        <v/>
      </c>
      <c r="O15" s="20">
        <f>IF(G15="","",F15/G15)</f>
        <v/>
      </c>
      <c r="P15" s="21">
        <f>IF(SUMIFS('Daily NSE Equity Options'!$L:$L,'Daily NSE Equity Options'!$A:$A,$A15)=0,"",SUMIFS('Daily NSE Equity Options'!$L:$L,'Daily NSE Equity Options'!$A:$A,$A15))</f>
        <v/>
      </c>
      <c r="Q15" s="8">
        <f>IF(SUMIFS('Daily BSE Equity Options'!$L:$L,'Daily BSE Equity Options'!$A:$A,$A15)=0,"",SUMIFS('Daily BSE Equity Options'!$L:$L,'Daily BSE Equity Options'!$A:$A,$A15))</f>
        <v/>
      </c>
      <c r="R15" s="8">
        <f>IF(OR(P15="",Q15=""),"",P15+Q15)</f>
        <v/>
      </c>
      <c r="S15" s="23">
        <f>IFERROR(IF(OR(P15="",INDEX(P:P,MATCH(DATE(YEAR($A15)-1,MONTH($A15),DAY($A15)),$A:$A,0))=""),"",P15/INDEX(P:P,MATCH(DATE(YEAR($A15)-1,MONTH($A15),DAY($A15)),$A:$A,0))-1),"")</f>
        <v/>
      </c>
      <c r="T15" s="23">
        <f>IFERROR(IF(OR(Q15="",INDEX(Q:Q,MATCH(DATE(YEAR($A15)-1,MONTH($A15),DAY($A15)),$A:$A,0))=""),"",Q15/INDEX(Q:Q,MATCH(DATE(YEAR($A15)-1,MONTH($A15),DAY($A15)),$A:$A,0))-1),"")</f>
        <v/>
      </c>
      <c r="U15" s="23">
        <f>IFERROR(IF(OR(R15="",INDEX(R:R,MATCH(DATE(YEAR($A15)-1,MONTH($A15),DAY($A15)),$A:$A,0))=""),"",R15/INDEX(R:R,MATCH(DATE(YEAR($A15)-1,MONTH($A15),DAY($A15)),$A:$A,0))-1),"")</f>
        <v/>
      </c>
      <c r="V15" s="23">
        <f>IF(OR(P15="",P14=""),"",P15/P14-1)</f>
        <v/>
      </c>
      <c r="W15" s="23">
        <f>IF(OR(Q15="",Q14=""),"",Q15/Q14-1)</f>
        <v/>
      </c>
      <c r="X15" s="23">
        <f>IF(OR(R15="",R14=""),"",R15/R14-1)</f>
        <v/>
      </c>
      <c r="Y15" s="23">
        <f>IF(R15="","",P15/R15)</f>
        <v/>
      </c>
      <c r="Z15" s="23">
        <f>IF(R15="","",Q15/R15)</f>
        <v/>
      </c>
      <c r="AA15" s="24">
        <f>IF(SUMIFS('Daily NSE Equity Options'!$M:$M,'Daily NSE Equity Options'!$A:$A,$A15)=0,"",SUMIFS('Daily NSE Equity Options'!$M:$M,'Daily NSE Equity Options'!$A:$A,$A15))</f>
        <v/>
      </c>
      <c r="AB15" s="9">
        <f>IF(SUMIFS('Daily BSE Equity Options'!$M:$M,'Daily BSE Equity Options'!$A:$A,$A15)=0,"",SUMIFS('Daily BSE Equity Options'!$M:$M,'Daily BSE Equity Options'!$A:$A,$A15))</f>
        <v/>
      </c>
      <c r="AC15" s="9">
        <f>IF(OR(AA15="",AB15=""),"",AA15+AB15)</f>
        <v/>
      </c>
      <c r="AD15" s="26">
        <f>IFERROR(IF(OR(AA15="",INDEX(AA:AA,MATCH(DATE(YEAR($A15)-1,MONTH($A15),DAY($A15)),$A:$A,0))=""),"",AA15/INDEX(AA:AA,MATCH(DATE(YEAR($A15)-1,MONTH($A15),DAY($A15)),$A:$A,0))-1),"")</f>
        <v/>
      </c>
      <c r="AE15" s="26">
        <f>IFERROR(IF(OR(AB15="",INDEX(AB:AB,MATCH(DATE(YEAR($A15)-1,MONTH($A15),DAY($A15)),$A:$A,0))=""),"",AB15/INDEX(AB:AB,MATCH(DATE(YEAR($A15)-1,MONTH($A15),DAY($A15)),$A:$A,0))-1),"")</f>
        <v/>
      </c>
      <c r="AF15" s="26">
        <f>IFERROR(IF(OR(AC15="",INDEX(AC:AC,MATCH(DATE(YEAR($A15)-1,MONTH($A15),DAY($A15)),$A:$A,0))=""),"",AC15/INDEX(AC:AC,MATCH(DATE(YEAR($A15)-1,MONTH($A15),DAY($A15)),$A:$A,0))-1),"")</f>
        <v/>
      </c>
      <c r="AG15" s="26">
        <f>IF(OR(AA15="",AA14=""),"",AA15/AA14-1)</f>
        <v/>
      </c>
      <c r="AH15" s="26">
        <f>IF(OR(AB15="",AB14=""),"",AB15/AB14-1)</f>
        <v/>
      </c>
      <c r="AI15" s="26">
        <f>IF(OR(AC15="",AC14=""),"",AC15/AC14-1)</f>
        <v/>
      </c>
      <c r="AJ15" s="26">
        <f>IF(AC15="","",AA15/AC15)</f>
        <v/>
      </c>
      <c r="AK15" s="26">
        <f>IF(AC15="","",AB15/AC15)</f>
        <v/>
      </c>
      <c r="AL15" s="29" t="n">
        <v>39.23</v>
      </c>
      <c r="AM15" s="30" t="n">
        <v>39.9475</v>
      </c>
      <c r="AN15" s="30" t="n">
        <v>34.9825</v>
      </c>
      <c r="AO15" s="30" t="n">
        <v>39.1175</v>
      </c>
      <c r="AP15" s="31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>
        <f>IF(SUMIFS('Daily NSE Equity Options'!$K:$K,'Daily NSE Equity Options'!$A:$A,$A16)=0,"",SUMIFS('Daily NSE Equity Options'!$K:$K,'Daily NSE Equity Options'!$A:$A,$A16))</f>
        <v/>
      </c>
      <c r="F16" s="7">
        <f>IF(SUMIFS('Daily BSE Equity Options'!$K:$K,'Daily BSE Equity Options'!$A:$A,$A16)=0,"",SUMIFS('Daily BSE Equity Options'!$K:$K,'Daily BSE Equity Options'!$A:$A,$A16))</f>
        <v/>
      </c>
      <c r="G16" s="7">
        <f>IF(OR(E16="",F16=""),"",E16+F16)</f>
        <v/>
      </c>
      <c r="H16" s="20">
        <f>IFERROR(IF(OR(E16="",INDEX(E:E,MATCH(DATE(YEAR($A16)-1,MONTH($A16),DAY($A16)),$A:$A,0))=""),"",E16/INDEX(E:E,MATCH(DATE(YEAR($A16)-1,MONTH($A16),DAY($A16)),$A:$A,0))-1),"")</f>
        <v/>
      </c>
      <c r="I16" s="20">
        <f>IFERROR(IF(OR(F16="",INDEX(F:F,MATCH(DATE(YEAR($A16)-1,MONTH($A16),DAY($A16)),$A:$A,0))=""),"",F16/INDEX(F:F,MATCH(DATE(YEAR($A16)-1,MONTH($A16),DAY($A16)),$A:$A,0))-1),"")</f>
        <v/>
      </c>
      <c r="J16" s="20">
        <f>IFERROR(IF(OR(G16="",INDEX(G:G,MATCH(DATE(YEAR($A16)-1,MONTH($A16),DAY($A16)),$A:$A,0))=""),"",G16/INDEX(G:G,MATCH(DATE(YEAR($A16)-1,MONTH($A16),DAY($A16)),$A:$A,0))-1),"")</f>
        <v/>
      </c>
      <c r="K16" s="20">
        <f>IF(OR(E16="",E15=""),"",E16/E15-1)</f>
        <v/>
      </c>
      <c r="L16" s="20">
        <f>IF(OR(F16="",F15=""),"",F16/F15-1)</f>
        <v/>
      </c>
      <c r="M16" s="20">
        <f>IF(OR(G16="",G15=""),"",G16/G15-1)</f>
        <v/>
      </c>
      <c r="N16" s="20">
        <f>IF(G16="","",E16/G16)</f>
        <v/>
      </c>
      <c r="O16" s="20">
        <f>IF(G16="","",F16/G16)</f>
        <v/>
      </c>
      <c r="P16" s="21">
        <f>IF(SUMIFS('Daily NSE Equity Options'!$L:$L,'Daily NSE Equity Options'!$A:$A,$A16)=0,"",SUMIFS('Daily NSE Equity Options'!$L:$L,'Daily NSE Equity Options'!$A:$A,$A16))</f>
        <v/>
      </c>
      <c r="Q16" s="8">
        <f>IF(SUMIFS('Daily BSE Equity Options'!$L:$L,'Daily BSE Equity Options'!$A:$A,$A16)=0,"",SUMIFS('Daily BSE Equity Options'!$L:$L,'Daily BSE Equity Options'!$A:$A,$A16))</f>
        <v/>
      </c>
      <c r="R16" s="8">
        <f>IF(OR(P16="",Q16=""),"",P16+Q16)</f>
        <v/>
      </c>
      <c r="S16" s="23">
        <f>IFERROR(IF(OR(P16="",INDEX(P:P,MATCH(DATE(YEAR($A16)-1,MONTH($A16),DAY($A16)),$A:$A,0))=""),"",P16/INDEX(P:P,MATCH(DATE(YEAR($A16)-1,MONTH($A16),DAY($A16)),$A:$A,0))-1),"")</f>
        <v/>
      </c>
      <c r="T16" s="23">
        <f>IFERROR(IF(OR(Q16="",INDEX(Q:Q,MATCH(DATE(YEAR($A16)-1,MONTH($A16),DAY($A16)),$A:$A,0))=""),"",Q16/INDEX(Q:Q,MATCH(DATE(YEAR($A16)-1,MONTH($A16),DAY($A16)),$A:$A,0))-1),"")</f>
        <v/>
      </c>
      <c r="U16" s="23">
        <f>IFERROR(IF(OR(R16="",INDEX(R:R,MATCH(DATE(YEAR($A16)-1,MONTH($A16),DAY($A16)),$A:$A,0))=""),"",R16/INDEX(R:R,MATCH(DATE(YEAR($A16)-1,MONTH($A16),DAY($A16)),$A:$A,0))-1),"")</f>
        <v/>
      </c>
      <c r="V16" s="23">
        <f>IF(OR(P16="",P15=""),"",P16/P15-1)</f>
        <v/>
      </c>
      <c r="W16" s="23">
        <f>IF(OR(Q16="",Q15=""),"",Q16/Q15-1)</f>
        <v/>
      </c>
      <c r="X16" s="23">
        <f>IF(OR(R16="",R15=""),"",R16/R15-1)</f>
        <v/>
      </c>
      <c r="Y16" s="23">
        <f>IF(R16="","",P16/R16)</f>
        <v/>
      </c>
      <c r="Z16" s="23">
        <f>IF(R16="","",Q16/R16)</f>
        <v/>
      </c>
      <c r="AA16" s="24">
        <f>IF(SUMIFS('Daily NSE Equity Options'!$M:$M,'Daily NSE Equity Options'!$A:$A,$A16)=0,"",SUMIFS('Daily NSE Equity Options'!$M:$M,'Daily NSE Equity Options'!$A:$A,$A16))</f>
        <v/>
      </c>
      <c r="AB16" s="9">
        <f>IF(SUMIFS('Daily BSE Equity Options'!$M:$M,'Daily BSE Equity Options'!$A:$A,$A16)=0,"",SUMIFS('Daily BSE Equity Options'!$M:$M,'Daily BSE Equity Options'!$A:$A,$A16))</f>
        <v/>
      </c>
      <c r="AC16" s="9">
        <f>IF(OR(AA16="",AB16=""),"",AA16+AB16)</f>
        <v/>
      </c>
      <c r="AD16" s="26">
        <f>IFERROR(IF(OR(AA16="",INDEX(AA:AA,MATCH(DATE(YEAR($A16)-1,MONTH($A16),DAY($A16)),$A:$A,0))=""),"",AA16/INDEX(AA:AA,MATCH(DATE(YEAR($A16)-1,MONTH($A16),DAY($A16)),$A:$A,0))-1),"")</f>
        <v/>
      </c>
      <c r="AE16" s="26">
        <f>IFERROR(IF(OR(AB16="",INDEX(AB:AB,MATCH(DATE(YEAR($A16)-1,MONTH($A16),DAY($A16)),$A:$A,0))=""),"",AB16/INDEX(AB:AB,MATCH(DATE(YEAR($A16)-1,MONTH($A16),DAY($A16)),$A:$A,0))-1),"")</f>
        <v/>
      </c>
      <c r="AF16" s="26">
        <f>IFERROR(IF(OR(AC16="",INDEX(AC:AC,MATCH(DATE(YEAR($A16)-1,MONTH($A16),DAY($A16)),$A:$A,0))=""),"",AC16/INDEX(AC:AC,MATCH(DATE(YEAR($A16)-1,MONTH($A16),DAY($A16)),$A:$A,0))-1),"")</f>
        <v/>
      </c>
      <c r="AG16" s="26">
        <f>IF(OR(AA16="",AA15=""),"",AA16/AA15-1)</f>
        <v/>
      </c>
      <c r="AH16" s="26">
        <f>IF(OR(AB16="",AB15=""),"",AB16/AB15-1)</f>
        <v/>
      </c>
      <c r="AI16" s="26">
        <f>IF(OR(AC16="",AC15=""),"",AC16/AC15-1)</f>
        <v/>
      </c>
      <c r="AJ16" s="26">
        <f>IF(AC16="","",AA16/AC16)</f>
        <v/>
      </c>
      <c r="AK16" s="26">
        <f>IF(AC16="","",AB16/AC16)</f>
        <v/>
      </c>
      <c r="AL16" s="29" t="n">
        <v>39.1175</v>
      </c>
      <c r="AM16" s="30" t="n">
        <v>40.1675</v>
      </c>
      <c r="AN16" s="30" t="n">
        <v>35.2125</v>
      </c>
      <c r="AO16" s="30" t="n">
        <v>38.0425</v>
      </c>
      <c r="AP16" s="31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>
        <f>IF(SUMIFS('Daily NSE Equity Options'!$K:$K,'Daily NSE Equity Options'!$A:$A,$A17)=0,"",SUMIFS('Daily NSE Equity Options'!$K:$K,'Daily NSE Equity Options'!$A:$A,$A17))</f>
        <v/>
      </c>
      <c r="F17" s="7">
        <f>IF(SUMIFS('Daily BSE Equity Options'!$K:$K,'Daily BSE Equity Options'!$A:$A,$A17)=0,"",SUMIFS('Daily BSE Equity Options'!$K:$K,'Daily BSE Equity Options'!$A:$A,$A17))</f>
        <v/>
      </c>
      <c r="G17" s="7">
        <f>IF(OR(E17="",F17=""),"",E17+F17)</f>
        <v/>
      </c>
      <c r="H17" s="20">
        <f>IFERROR(IF(OR(E17="",INDEX(E:E,MATCH(DATE(YEAR($A17)-1,MONTH($A17),DAY($A17)),$A:$A,0))=""),"",E17/INDEX(E:E,MATCH(DATE(YEAR($A17)-1,MONTH($A17),DAY($A17)),$A:$A,0))-1),"")</f>
        <v/>
      </c>
      <c r="I17" s="20">
        <f>IFERROR(IF(OR(F17="",INDEX(F:F,MATCH(DATE(YEAR($A17)-1,MONTH($A17),DAY($A17)),$A:$A,0))=""),"",F17/INDEX(F:F,MATCH(DATE(YEAR($A17)-1,MONTH($A17),DAY($A17)),$A:$A,0))-1),"")</f>
        <v/>
      </c>
      <c r="J17" s="20">
        <f>IFERROR(IF(OR(G17="",INDEX(G:G,MATCH(DATE(YEAR($A17)-1,MONTH($A17),DAY($A17)),$A:$A,0))=""),"",G17/INDEX(G:G,MATCH(DATE(YEAR($A17)-1,MONTH($A17),DAY($A17)),$A:$A,0))-1),"")</f>
        <v/>
      </c>
      <c r="K17" s="20">
        <f>IF(OR(E17="",E16=""),"",E17/E16-1)</f>
        <v/>
      </c>
      <c r="L17" s="20">
        <f>IF(OR(F17="",F16=""),"",F17/F16-1)</f>
        <v/>
      </c>
      <c r="M17" s="20">
        <f>IF(OR(G17="",G16=""),"",G17/G16-1)</f>
        <v/>
      </c>
      <c r="N17" s="20">
        <f>IF(G17="","",E17/G17)</f>
        <v/>
      </c>
      <c r="O17" s="20">
        <f>IF(G17="","",F17/G17)</f>
        <v/>
      </c>
      <c r="P17" s="21">
        <f>IF(SUMIFS('Daily NSE Equity Options'!$L:$L,'Daily NSE Equity Options'!$A:$A,$A17)=0,"",SUMIFS('Daily NSE Equity Options'!$L:$L,'Daily NSE Equity Options'!$A:$A,$A17))</f>
        <v/>
      </c>
      <c r="Q17" s="8">
        <f>IF(SUMIFS('Daily BSE Equity Options'!$L:$L,'Daily BSE Equity Options'!$A:$A,$A17)=0,"",SUMIFS('Daily BSE Equity Options'!$L:$L,'Daily BSE Equity Options'!$A:$A,$A17))</f>
        <v/>
      </c>
      <c r="R17" s="8">
        <f>IF(OR(P17="",Q17=""),"",P17+Q17)</f>
        <v/>
      </c>
      <c r="S17" s="23">
        <f>IFERROR(IF(OR(P17="",INDEX(P:P,MATCH(DATE(YEAR($A17)-1,MONTH($A17),DAY($A17)),$A:$A,0))=""),"",P17/INDEX(P:P,MATCH(DATE(YEAR($A17)-1,MONTH($A17),DAY($A17)),$A:$A,0))-1),"")</f>
        <v/>
      </c>
      <c r="T17" s="23">
        <f>IFERROR(IF(OR(Q17="",INDEX(Q:Q,MATCH(DATE(YEAR($A17)-1,MONTH($A17),DAY($A17)),$A:$A,0))=""),"",Q17/INDEX(Q:Q,MATCH(DATE(YEAR($A17)-1,MONTH($A17),DAY($A17)),$A:$A,0))-1),"")</f>
        <v/>
      </c>
      <c r="U17" s="23">
        <f>IFERROR(IF(OR(R17="",INDEX(R:R,MATCH(DATE(YEAR($A17)-1,MONTH($A17),DAY($A17)),$A:$A,0))=""),"",R17/INDEX(R:R,MATCH(DATE(YEAR($A17)-1,MONTH($A17),DAY($A17)),$A:$A,0))-1),"")</f>
        <v/>
      </c>
      <c r="V17" s="23">
        <f>IF(OR(P17="",P16=""),"",P17/P16-1)</f>
        <v/>
      </c>
      <c r="W17" s="23">
        <f>IF(OR(Q17="",Q16=""),"",Q17/Q16-1)</f>
        <v/>
      </c>
      <c r="X17" s="23">
        <f>IF(OR(R17="",R16=""),"",R17/R16-1)</f>
        <v/>
      </c>
      <c r="Y17" s="23">
        <f>IF(R17="","",P17/R17)</f>
        <v/>
      </c>
      <c r="Z17" s="23">
        <f>IF(R17="","",Q17/R17)</f>
        <v/>
      </c>
      <c r="AA17" s="24">
        <f>IF(SUMIFS('Daily NSE Equity Options'!$M:$M,'Daily NSE Equity Options'!$A:$A,$A17)=0,"",SUMIFS('Daily NSE Equity Options'!$M:$M,'Daily NSE Equity Options'!$A:$A,$A17))</f>
        <v/>
      </c>
      <c r="AB17" s="9">
        <f>IF(SUMIFS('Daily BSE Equity Options'!$M:$M,'Daily BSE Equity Options'!$A:$A,$A17)=0,"",SUMIFS('Daily BSE Equity Options'!$M:$M,'Daily BSE Equity Options'!$A:$A,$A17))</f>
        <v/>
      </c>
      <c r="AC17" s="9">
        <f>IF(OR(AA17="",AB17=""),"",AA17+AB17)</f>
        <v/>
      </c>
      <c r="AD17" s="26">
        <f>IFERROR(IF(OR(AA17="",INDEX(AA:AA,MATCH(DATE(YEAR($A17)-1,MONTH($A17),DAY($A17)),$A:$A,0))=""),"",AA17/INDEX(AA:AA,MATCH(DATE(YEAR($A17)-1,MONTH($A17),DAY($A17)),$A:$A,0))-1),"")</f>
        <v/>
      </c>
      <c r="AE17" s="26">
        <f>IFERROR(IF(OR(AB17="",INDEX(AB:AB,MATCH(DATE(YEAR($A17)-1,MONTH($A17),DAY($A17)),$A:$A,0))=""),"",AB17/INDEX(AB:AB,MATCH(DATE(YEAR($A17)-1,MONTH($A17),DAY($A17)),$A:$A,0))-1),"")</f>
        <v/>
      </c>
      <c r="AF17" s="26">
        <f>IFERROR(IF(OR(AC17="",INDEX(AC:AC,MATCH(DATE(YEAR($A17)-1,MONTH($A17),DAY($A17)),$A:$A,0))=""),"",AC17/INDEX(AC:AC,MATCH(DATE(YEAR($A17)-1,MONTH($A17),DAY($A17)),$A:$A,0))-1),"")</f>
        <v/>
      </c>
      <c r="AG17" s="26">
        <f>IF(OR(AA17="",AA16=""),"",AA17/AA16-1)</f>
        <v/>
      </c>
      <c r="AH17" s="26">
        <f>IF(OR(AB17="",AB16=""),"",AB17/AB16-1)</f>
        <v/>
      </c>
      <c r="AI17" s="26">
        <f>IF(OR(AC17="",AC16=""),"",AC17/AC16-1)</f>
        <v/>
      </c>
      <c r="AJ17" s="26">
        <f>IF(AC17="","",AA17/AC17)</f>
        <v/>
      </c>
      <c r="AK17" s="26">
        <f>IF(AC17="","",AB17/AC17)</f>
        <v/>
      </c>
      <c r="AL17" s="29" t="n">
        <v>38.0425</v>
      </c>
      <c r="AM17" s="30" t="n">
        <v>41.9125</v>
      </c>
      <c r="AN17" s="30" t="n">
        <v>35.0675</v>
      </c>
      <c r="AO17" s="30" t="n">
        <v>35.355</v>
      </c>
      <c r="AP17" s="31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>
        <f>IF(SUMIFS('Daily NSE Equity Options'!$K:$K,'Daily NSE Equity Options'!$A:$A,$A18)=0,"",SUMIFS('Daily NSE Equity Options'!$K:$K,'Daily NSE Equity Options'!$A:$A,$A18))</f>
        <v/>
      </c>
      <c r="F18" s="7">
        <f>IF(SUMIFS('Daily BSE Equity Options'!$K:$K,'Daily BSE Equity Options'!$A:$A,$A18)=0,"",SUMIFS('Daily BSE Equity Options'!$K:$K,'Daily BSE Equity Options'!$A:$A,$A18))</f>
        <v/>
      </c>
      <c r="G18" s="7">
        <f>IF(OR(E18="",F18=""),"",E18+F18)</f>
        <v/>
      </c>
      <c r="H18" s="20">
        <f>IFERROR(IF(OR(E18="",INDEX(E:E,MATCH(DATE(YEAR($A18)-1,MONTH($A18),DAY($A18)),$A:$A,0))=""),"",E18/INDEX(E:E,MATCH(DATE(YEAR($A18)-1,MONTH($A18),DAY($A18)),$A:$A,0))-1),"")</f>
        <v/>
      </c>
      <c r="I18" s="20">
        <f>IFERROR(IF(OR(F18="",INDEX(F:F,MATCH(DATE(YEAR($A18)-1,MONTH($A18),DAY($A18)),$A:$A,0))=""),"",F18/INDEX(F:F,MATCH(DATE(YEAR($A18)-1,MONTH($A18),DAY($A18)),$A:$A,0))-1),"")</f>
        <v/>
      </c>
      <c r="J18" s="20">
        <f>IFERROR(IF(OR(G18="",INDEX(G:G,MATCH(DATE(YEAR($A18)-1,MONTH($A18),DAY($A18)),$A:$A,0))=""),"",G18/INDEX(G:G,MATCH(DATE(YEAR($A18)-1,MONTH($A18),DAY($A18)),$A:$A,0))-1),"")</f>
        <v/>
      </c>
      <c r="K18" s="20">
        <f>IF(OR(E18="",E17=""),"",E18/E17-1)</f>
        <v/>
      </c>
      <c r="L18" s="20">
        <f>IF(OR(F18="",F17=""),"",F18/F17-1)</f>
        <v/>
      </c>
      <c r="M18" s="20">
        <f>IF(OR(G18="",G17=""),"",G18/G17-1)</f>
        <v/>
      </c>
      <c r="N18" s="20">
        <f>IF(G18="","",E18/G18)</f>
        <v/>
      </c>
      <c r="O18" s="20">
        <f>IF(G18="","",F18/G18)</f>
        <v/>
      </c>
      <c r="P18" s="21">
        <f>IF(SUMIFS('Daily NSE Equity Options'!$L:$L,'Daily NSE Equity Options'!$A:$A,$A18)=0,"",SUMIFS('Daily NSE Equity Options'!$L:$L,'Daily NSE Equity Options'!$A:$A,$A18))</f>
        <v/>
      </c>
      <c r="Q18" s="8">
        <f>IF(SUMIFS('Daily BSE Equity Options'!$L:$L,'Daily BSE Equity Options'!$A:$A,$A18)=0,"",SUMIFS('Daily BSE Equity Options'!$L:$L,'Daily BSE Equity Options'!$A:$A,$A18))</f>
        <v/>
      </c>
      <c r="R18" s="8">
        <f>IF(OR(P18="",Q18=""),"",P18+Q18)</f>
        <v/>
      </c>
      <c r="S18" s="23">
        <f>IFERROR(IF(OR(P18="",INDEX(P:P,MATCH(DATE(YEAR($A18)-1,MONTH($A18),DAY($A18)),$A:$A,0))=""),"",P18/INDEX(P:P,MATCH(DATE(YEAR($A18)-1,MONTH($A18),DAY($A18)),$A:$A,0))-1),"")</f>
        <v/>
      </c>
      <c r="T18" s="23">
        <f>IFERROR(IF(OR(Q18="",INDEX(Q:Q,MATCH(DATE(YEAR($A18)-1,MONTH($A18),DAY($A18)),$A:$A,0))=""),"",Q18/INDEX(Q:Q,MATCH(DATE(YEAR($A18)-1,MONTH($A18),DAY($A18)),$A:$A,0))-1),"")</f>
        <v/>
      </c>
      <c r="U18" s="23">
        <f>IFERROR(IF(OR(R18="",INDEX(R:R,MATCH(DATE(YEAR($A18)-1,MONTH($A18),DAY($A18)),$A:$A,0))=""),"",R18/INDEX(R:R,MATCH(DATE(YEAR($A18)-1,MONTH($A18),DAY($A18)),$A:$A,0))-1),"")</f>
        <v/>
      </c>
      <c r="V18" s="23">
        <f>IF(OR(P18="",P17=""),"",P18/P17-1)</f>
        <v/>
      </c>
      <c r="W18" s="23">
        <f>IF(OR(Q18="",Q17=""),"",Q18/Q17-1)</f>
        <v/>
      </c>
      <c r="X18" s="23">
        <f>IF(OR(R18="",R17=""),"",R18/R17-1)</f>
        <v/>
      </c>
      <c r="Y18" s="23">
        <f>IF(R18="","",P18/R18)</f>
        <v/>
      </c>
      <c r="Z18" s="23">
        <f>IF(R18="","",Q18/R18)</f>
        <v/>
      </c>
      <c r="AA18" s="24">
        <f>IF(SUMIFS('Daily NSE Equity Options'!$M:$M,'Daily NSE Equity Options'!$A:$A,$A18)=0,"",SUMIFS('Daily NSE Equity Options'!$M:$M,'Daily NSE Equity Options'!$A:$A,$A18))</f>
        <v/>
      </c>
      <c r="AB18" s="9">
        <f>IF(SUMIFS('Daily BSE Equity Options'!$M:$M,'Daily BSE Equity Options'!$A:$A,$A18)=0,"",SUMIFS('Daily BSE Equity Options'!$M:$M,'Daily BSE Equity Options'!$A:$A,$A18))</f>
        <v/>
      </c>
      <c r="AC18" s="9">
        <f>IF(OR(AA18="",AB18=""),"",AA18+AB18)</f>
        <v/>
      </c>
      <c r="AD18" s="26">
        <f>IFERROR(IF(OR(AA18="",INDEX(AA:AA,MATCH(DATE(YEAR($A18)-1,MONTH($A18),DAY($A18)),$A:$A,0))=""),"",AA18/INDEX(AA:AA,MATCH(DATE(YEAR($A18)-1,MONTH($A18),DAY($A18)),$A:$A,0))-1),"")</f>
        <v/>
      </c>
      <c r="AE18" s="26">
        <f>IFERROR(IF(OR(AB18="",INDEX(AB:AB,MATCH(DATE(YEAR($A18)-1,MONTH($A18),DAY($A18)),$A:$A,0))=""),"",AB18/INDEX(AB:AB,MATCH(DATE(YEAR($A18)-1,MONTH($A18),DAY($A18)),$A:$A,0))-1),"")</f>
        <v/>
      </c>
      <c r="AF18" s="26">
        <f>IFERROR(IF(OR(AC18="",INDEX(AC:AC,MATCH(DATE(YEAR($A18)-1,MONTH($A18),DAY($A18)),$A:$A,0))=""),"",AC18/INDEX(AC:AC,MATCH(DATE(YEAR($A18)-1,MONTH($A18),DAY($A18)),$A:$A,0))-1),"")</f>
        <v/>
      </c>
      <c r="AG18" s="26">
        <f>IF(OR(AA18="",AA17=""),"",AA18/AA17-1)</f>
        <v/>
      </c>
      <c r="AH18" s="26">
        <f>IF(OR(AB18="",AB17=""),"",AB18/AB17-1)</f>
        <v/>
      </c>
      <c r="AI18" s="26">
        <f>IF(OR(AC18="",AC17=""),"",AC18/AC17-1)</f>
        <v/>
      </c>
      <c r="AJ18" s="26">
        <f>IF(AC18="","",AA18/AC18)</f>
        <v/>
      </c>
      <c r="AK18" s="26">
        <f>IF(AC18="","",AB18/AC18)</f>
        <v/>
      </c>
      <c r="AL18" s="29" t="n">
        <v>35.355</v>
      </c>
      <c r="AM18" s="30" t="n">
        <v>35.355</v>
      </c>
      <c r="AN18" s="30" t="n">
        <v>31.4825</v>
      </c>
      <c r="AO18" s="30" t="n">
        <v>33.8375</v>
      </c>
      <c r="AP18" s="31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>
        <f>IF(SUMIFS('Daily NSE Equity Options'!$K:$K,'Daily NSE Equity Options'!$A:$A,$A19)=0,"",SUMIFS('Daily NSE Equity Options'!$K:$K,'Daily NSE Equity Options'!$A:$A,$A19))</f>
        <v/>
      </c>
      <c r="F19" s="7">
        <f>IF(SUMIFS('Daily BSE Equity Options'!$K:$K,'Daily BSE Equity Options'!$A:$A,$A19)=0,"",SUMIFS('Daily BSE Equity Options'!$K:$K,'Daily BSE Equity Options'!$A:$A,$A19))</f>
        <v/>
      </c>
      <c r="G19" s="7">
        <f>IF(OR(E19="",F19=""),"",E19+F19)</f>
        <v/>
      </c>
      <c r="H19" s="20">
        <f>IFERROR(IF(OR(E19="",INDEX(E:E,MATCH(DATE(YEAR($A19)-1,MONTH($A19),DAY($A19)),$A:$A,0))=""),"",E19/INDEX(E:E,MATCH(DATE(YEAR($A19)-1,MONTH($A19),DAY($A19)),$A:$A,0))-1),"")</f>
        <v/>
      </c>
      <c r="I19" s="20">
        <f>IFERROR(IF(OR(F19="",INDEX(F:F,MATCH(DATE(YEAR($A19)-1,MONTH($A19),DAY($A19)),$A:$A,0))=""),"",F19/INDEX(F:F,MATCH(DATE(YEAR($A19)-1,MONTH($A19),DAY($A19)),$A:$A,0))-1),"")</f>
        <v/>
      </c>
      <c r="J19" s="20">
        <f>IFERROR(IF(OR(G19="",INDEX(G:G,MATCH(DATE(YEAR($A19)-1,MONTH($A19),DAY($A19)),$A:$A,0))=""),"",G19/INDEX(G:G,MATCH(DATE(YEAR($A19)-1,MONTH($A19),DAY($A19)),$A:$A,0))-1),"")</f>
        <v/>
      </c>
      <c r="K19" s="20">
        <f>IF(OR(E19="",E18=""),"",E19/E18-1)</f>
        <v/>
      </c>
      <c r="L19" s="20">
        <f>IF(OR(F19="",F18=""),"",F19/F18-1)</f>
        <v/>
      </c>
      <c r="M19" s="20">
        <f>IF(OR(G19="",G18=""),"",G19/G18-1)</f>
        <v/>
      </c>
      <c r="N19" s="20">
        <f>IF(G19="","",E19/G19)</f>
        <v/>
      </c>
      <c r="O19" s="20">
        <f>IF(G19="","",F19/G19)</f>
        <v/>
      </c>
      <c r="P19" s="21">
        <f>IF(SUMIFS('Daily NSE Equity Options'!$L:$L,'Daily NSE Equity Options'!$A:$A,$A19)=0,"",SUMIFS('Daily NSE Equity Options'!$L:$L,'Daily NSE Equity Options'!$A:$A,$A19))</f>
        <v/>
      </c>
      <c r="Q19" s="8">
        <f>IF(SUMIFS('Daily BSE Equity Options'!$L:$L,'Daily BSE Equity Options'!$A:$A,$A19)=0,"",SUMIFS('Daily BSE Equity Options'!$L:$L,'Daily BSE Equity Options'!$A:$A,$A19))</f>
        <v/>
      </c>
      <c r="R19" s="8">
        <f>IF(OR(P19="",Q19=""),"",P19+Q19)</f>
        <v/>
      </c>
      <c r="S19" s="23">
        <f>IFERROR(IF(OR(P19="",INDEX(P:P,MATCH(DATE(YEAR($A19)-1,MONTH($A19),DAY($A19)),$A:$A,0))=""),"",P19/INDEX(P:P,MATCH(DATE(YEAR($A19)-1,MONTH($A19),DAY($A19)),$A:$A,0))-1),"")</f>
        <v/>
      </c>
      <c r="T19" s="23">
        <f>IFERROR(IF(OR(Q19="",INDEX(Q:Q,MATCH(DATE(YEAR($A19)-1,MONTH($A19),DAY($A19)),$A:$A,0))=""),"",Q19/INDEX(Q:Q,MATCH(DATE(YEAR($A19)-1,MONTH($A19),DAY($A19)),$A:$A,0))-1),"")</f>
        <v/>
      </c>
      <c r="U19" s="23">
        <f>IFERROR(IF(OR(R19="",INDEX(R:R,MATCH(DATE(YEAR($A19)-1,MONTH($A19),DAY($A19)),$A:$A,0))=""),"",R19/INDEX(R:R,MATCH(DATE(YEAR($A19)-1,MONTH($A19),DAY($A19)),$A:$A,0))-1),"")</f>
        <v/>
      </c>
      <c r="V19" s="23">
        <f>IF(OR(P19="",P18=""),"",P19/P18-1)</f>
        <v/>
      </c>
      <c r="W19" s="23">
        <f>IF(OR(Q19="",Q18=""),"",Q19/Q18-1)</f>
        <v/>
      </c>
      <c r="X19" s="23">
        <f>IF(OR(R19="",R18=""),"",R19/R18-1)</f>
        <v/>
      </c>
      <c r="Y19" s="23">
        <f>IF(R19="","",P19/R19)</f>
        <v/>
      </c>
      <c r="Z19" s="23">
        <f>IF(R19="","",Q19/R19)</f>
        <v/>
      </c>
      <c r="AA19" s="24">
        <f>IF(SUMIFS('Daily NSE Equity Options'!$M:$M,'Daily NSE Equity Options'!$A:$A,$A19)=0,"",SUMIFS('Daily NSE Equity Options'!$M:$M,'Daily NSE Equity Options'!$A:$A,$A19))</f>
        <v/>
      </c>
      <c r="AB19" s="9">
        <f>IF(SUMIFS('Daily BSE Equity Options'!$M:$M,'Daily BSE Equity Options'!$A:$A,$A19)=0,"",SUMIFS('Daily BSE Equity Options'!$M:$M,'Daily BSE Equity Options'!$A:$A,$A19))</f>
        <v/>
      </c>
      <c r="AC19" s="9">
        <f>IF(OR(AA19="",AB19=""),"",AA19+AB19)</f>
        <v/>
      </c>
      <c r="AD19" s="26">
        <f>IFERROR(IF(OR(AA19="",INDEX(AA:AA,MATCH(DATE(YEAR($A19)-1,MONTH($A19),DAY($A19)),$A:$A,0))=""),"",AA19/INDEX(AA:AA,MATCH(DATE(YEAR($A19)-1,MONTH($A19),DAY($A19)),$A:$A,0))-1),"")</f>
        <v/>
      </c>
      <c r="AE19" s="26">
        <f>IFERROR(IF(OR(AB19="",INDEX(AB:AB,MATCH(DATE(YEAR($A19)-1,MONTH($A19),DAY($A19)),$A:$A,0))=""),"",AB19/INDEX(AB:AB,MATCH(DATE(YEAR($A19)-1,MONTH($A19),DAY($A19)),$A:$A,0))-1),"")</f>
        <v/>
      </c>
      <c r="AF19" s="26">
        <f>IFERROR(IF(OR(AC19="",INDEX(AC:AC,MATCH(DATE(YEAR($A19)-1,MONTH($A19),DAY($A19)),$A:$A,0))=""),"",AC19/INDEX(AC:AC,MATCH(DATE(YEAR($A19)-1,MONTH($A19),DAY($A19)),$A:$A,0))-1),"")</f>
        <v/>
      </c>
      <c r="AG19" s="26">
        <f>IF(OR(AA19="",AA18=""),"",AA19/AA18-1)</f>
        <v/>
      </c>
      <c r="AH19" s="26">
        <f>IF(OR(AB19="",AB18=""),"",AB19/AB18-1)</f>
        <v/>
      </c>
      <c r="AI19" s="26">
        <f>IF(OR(AC19="",AC18=""),"",AC19/AC18-1)</f>
        <v/>
      </c>
      <c r="AJ19" s="26">
        <f>IF(AC19="","",AA19/AC19)</f>
        <v/>
      </c>
      <c r="AK19" s="26">
        <f>IF(AC19="","",AB19/AC19)</f>
        <v/>
      </c>
      <c r="AL19" s="29" t="n">
        <v>33.8375</v>
      </c>
      <c r="AM19" s="30" t="n">
        <v>34.2525</v>
      </c>
      <c r="AN19" s="30" t="n">
        <v>32.535</v>
      </c>
      <c r="AO19" s="30" t="n">
        <v>33.9875</v>
      </c>
      <c r="AP19" s="31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>
        <f>IF(SUMIFS('Daily NSE Equity Options'!$K:$K,'Daily NSE Equity Options'!$A:$A,$A20)=0,"",SUMIFS('Daily NSE Equity Options'!$K:$K,'Daily NSE Equity Options'!$A:$A,$A20))</f>
        <v/>
      </c>
      <c r="F20" s="7">
        <f>IF(SUMIFS('Daily BSE Equity Options'!$K:$K,'Daily BSE Equity Options'!$A:$A,$A20)=0,"",SUMIFS('Daily BSE Equity Options'!$K:$K,'Daily BSE Equity Options'!$A:$A,$A20))</f>
        <v/>
      </c>
      <c r="G20" s="7">
        <f>IF(OR(E20="",F20=""),"",E20+F20)</f>
        <v/>
      </c>
      <c r="H20" s="20">
        <f>IFERROR(IF(OR(E20="",INDEX(E:E,MATCH(DATE(YEAR($A20)-1,MONTH($A20),DAY($A20)),$A:$A,0))=""),"",E20/INDEX(E:E,MATCH(DATE(YEAR($A20)-1,MONTH($A20),DAY($A20)),$A:$A,0))-1),"")</f>
        <v/>
      </c>
      <c r="I20" s="20">
        <f>IFERROR(IF(OR(F20="",INDEX(F:F,MATCH(DATE(YEAR($A20)-1,MONTH($A20),DAY($A20)),$A:$A,0))=""),"",F20/INDEX(F:F,MATCH(DATE(YEAR($A20)-1,MONTH($A20),DAY($A20)),$A:$A,0))-1),"")</f>
        <v/>
      </c>
      <c r="J20" s="20">
        <f>IFERROR(IF(OR(G20="",INDEX(G:G,MATCH(DATE(YEAR($A20)-1,MONTH($A20),DAY($A20)),$A:$A,0))=""),"",G20/INDEX(G:G,MATCH(DATE(YEAR($A20)-1,MONTH($A20),DAY($A20)),$A:$A,0))-1),"")</f>
        <v/>
      </c>
      <c r="K20" s="20">
        <f>IF(OR(E20="",E19=""),"",E20/E19-1)</f>
        <v/>
      </c>
      <c r="L20" s="20">
        <f>IF(OR(F20="",F19=""),"",F20/F19-1)</f>
        <v/>
      </c>
      <c r="M20" s="20">
        <f>IF(OR(G20="",G19=""),"",G20/G19-1)</f>
        <v/>
      </c>
      <c r="N20" s="20">
        <f>IF(G20="","",E20/G20)</f>
        <v/>
      </c>
      <c r="O20" s="20">
        <f>IF(G20="","",F20/G20)</f>
        <v/>
      </c>
      <c r="P20" s="21">
        <f>IF(SUMIFS('Daily NSE Equity Options'!$L:$L,'Daily NSE Equity Options'!$A:$A,$A20)=0,"",SUMIFS('Daily NSE Equity Options'!$L:$L,'Daily NSE Equity Options'!$A:$A,$A20))</f>
        <v/>
      </c>
      <c r="Q20" s="8">
        <f>IF(SUMIFS('Daily BSE Equity Options'!$L:$L,'Daily BSE Equity Options'!$A:$A,$A20)=0,"",SUMIFS('Daily BSE Equity Options'!$L:$L,'Daily BSE Equity Options'!$A:$A,$A20))</f>
        <v/>
      </c>
      <c r="R20" s="8">
        <f>IF(OR(P20="",Q20=""),"",P20+Q20)</f>
        <v/>
      </c>
      <c r="S20" s="23">
        <f>IFERROR(IF(OR(P20="",INDEX(P:P,MATCH(DATE(YEAR($A20)-1,MONTH($A20),DAY($A20)),$A:$A,0))=""),"",P20/INDEX(P:P,MATCH(DATE(YEAR($A20)-1,MONTH($A20),DAY($A20)),$A:$A,0))-1),"")</f>
        <v/>
      </c>
      <c r="T20" s="23">
        <f>IFERROR(IF(OR(Q20="",INDEX(Q:Q,MATCH(DATE(YEAR($A20)-1,MONTH($A20),DAY($A20)),$A:$A,0))=""),"",Q20/INDEX(Q:Q,MATCH(DATE(YEAR($A20)-1,MONTH($A20),DAY($A20)),$A:$A,0))-1),"")</f>
        <v/>
      </c>
      <c r="U20" s="23">
        <f>IFERROR(IF(OR(R20="",INDEX(R:R,MATCH(DATE(YEAR($A20)-1,MONTH($A20),DAY($A20)),$A:$A,0))=""),"",R20/INDEX(R:R,MATCH(DATE(YEAR($A20)-1,MONTH($A20),DAY($A20)),$A:$A,0))-1),"")</f>
        <v/>
      </c>
      <c r="V20" s="23">
        <f>IF(OR(P20="",P19=""),"",P20/P19-1)</f>
        <v/>
      </c>
      <c r="W20" s="23">
        <f>IF(OR(Q20="",Q19=""),"",Q20/Q19-1)</f>
        <v/>
      </c>
      <c r="X20" s="23">
        <f>IF(OR(R20="",R19=""),"",R20/R19-1)</f>
        <v/>
      </c>
      <c r="Y20" s="23">
        <f>IF(R20="","",P20/R20)</f>
        <v/>
      </c>
      <c r="Z20" s="23">
        <f>IF(R20="","",Q20/R20)</f>
        <v/>
      </c>
      <c r="AA20" s="24">
        <f>IF(SUMIFS('Daily NSE Equity Options'!$M:$M,'Daily NSE Equity Options'!$A:$A,$A20)=0,"",SUMIFS('Daily NSE Equity Options'!$M:$M,'Daily NSE Equity Options'!$A:$A,$A20))</f>
        <v/>
      </c>
      <c r="AB20" s="9">
        <f>IF(SUMIFS('Daily BSE Equity Options'!$M:$M,'Daily BSE Equity Options'!$A:$A,$A20)=0,"",SUMIFS('Daily BSE Equity Options'!$M:$M,'Daily BSE Equity Options'!$A:$A,$A20))</f>
        <v/>
      </c>
      <c r="AC20" s="9">
        <f>IF(OR(AA20="",AB20=""),"",AA20+AB20)</f>
        <v/>
      </c>
      <c r="AD20" s="26">
        <f>IFERROR(IF(OR(AA20="",INDEX(AA:AA,MATCH(DATE(YEAR($A20)-1,MONTH($A20),DAY($A20)),$A:$A,0))=""),"",AA20/INDEX(AA:AA,MATCH(DATE(YEAR($A20)-1,MONTH($A20),DAY($A20)),$A:$A,0))-1),"")</f>
        <v/>
      </c>
      <c r="AE20" s="26">
        <f>IFERROR(IF(OR(AB20="",INDEX(AB:AB,MATCH(DATE(YEAR($A20)-1,MONTH($A20),DAY($A20)),$A:$A,0))=""),"",AB20/INDEX(AB:AB,MATCH(DATE(YEAR($A20)-1,MONTH($A20),DAY($A20)),$A:$A,0))-1),"")</f>
        <v/>
      </c>
      <c r="AF20" s="26">
        <f>IFERROR(IF(OR(AC20="",INDEX(AC:AC,MATCH(DATE(YEAR($A20)-1,MONTH($A20),DAY($A20)),$A:$A,0))=""),"",AC20/INDEX(AC:AC,MATCH(DATE(YEAR($A20)-1,MONTH($A20),DAY($A20)),$A:$A,0))-1),"")</f>
        <v/>
      </c>
      <c r="AG20" s="26">
        <f>IF(OR(AA20="",AA19=""),"",AA20/AA19-1)</f>
        <v/>
      </c>
      <c r="AH20" s="26">
        <f>IF(OR(AB20="",AB19=""),"",AB20/AB19-1)</f>
        <v/>
      </c>
      <c r="AI20" s="26">
        <f>IF(OR(AC20="",AC19=""),"",AC20/AC19-1)</f>
        <v/>
      </c>
      <c r="AJ20" s="26">
        <f>IF(AC20="","",AA20/AC20)</f>
        <v/>
      </c>
      <c r="AK20" s="26">
        <f>IF(AC20="","",AB20/AC20)</f>
        <v/>
      </c>
      <c r="AL20" s="29" t="n">
        <v>33.9875</v>
      </c>
      <c r="AM20" s="30" t="n">
        <v>43.92</v>
      </c>
      <c r="AN20" s="30" t="n">
        <v>33.9875</v>
      </c>
      <c r="AO20" s="30" t="n">
        <v>43.67</v>
      </c>
      <c r="AP20" s="31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>
        <f>IF(SUMIFS('Daily NSE Equity Options'!$K:$K,'Daily NSE Equity Options'!$A:$A,$A21)=0,"",SUMIFS('Daily NSE Equity Options'!$K:$K,'Daily NSE Equity Options'!$A:$A,$A21))</f>
        <v/>
      </c>
      <c r="F21" s="7">
        <f>IF(SUMIFS('Daily BSE Equity Options'!$K:$K,'Daily BSE Equity Options'!$A:$A,$A21)=0,"",SUMIFS('Daily BSE Equity Options'!$K:$K,'Daily BSE Equity Options'!$A:$A,$A21))</f>
        <v/>
      </c>
      <c r="G21" s="7">
        <f>IF(OR(E21="",F21=""),"",E21+F21)</f>
        <v/>
      </c>
      <c r="H21" s="20">
        <f>IFERROR(IF(OR(E21="",INDEX(E:E,MATCH(DATE(YEAR($A21)-1,MONTH($A21),DAY($A21)),$A:$A,0))=""),"",E21/INDEX(E:E,MATCH(DATE(YEAR($A21)-1,MONTH($A21),DAY($A21)),$A:$A,0))-1),"")</f>
        <v/>
      </c>
      <c r="I21" s="20">
        <f>IFERROR(IF(OR(F21="",INDEX(F:F,MATCH(DATE(YEAR($A21)-1,MONTH($A21),DAY($A21)),$A:$A,0))=""),"",F21/INDEX(F:F,MATCH(DATE(YEAR($A21)-1,MONTH($A21),DAY($A21)),$A:$A,0))-1),"")</f>
        <v/>
      </c>
      <c r="J21" s="20">
        <f>IFERROR(IF(OR(G21="",INDEX(G:G,MATCH(DATE(YEAR($A21)-1,MONTH($A21),DAY($A21)),$A:$A,0))=""),"",G21/INDEX(G:G,MATCH(DATE(YEAR($A21)-1,MONTH($A21),DAY($A21)),$A:$A,0))-1),"")</f>
        <v/>
      </c>
      <c r="K21" s="20">
        <f>IF(OR(E21="",E20=""),"",E21/E20-1)</f>
        <v/>
      </c>
      <c r="L21" s="20">
        <f>IF(OR(F21="",F20=""),"",F21/F20-1)</f>
        <v/>
      </c>
      <c r="M21" s="20">
        <f>IF(OR(G21="",G20=""),"",G21/G20-1)</f>
        <v/>
      </c>
      <c r="N21" s="20">
        <f>IF(G21="","",E21/G21)</f>
        <v/>
      </c>
      <c r="O21" s="20">
        <f>IF(G21="","",F21/G21)</f>
        <v/>
      </c>
      <c r="P21" s="21">
        <f>IF(SUMIFS('Daily NSE Equity Options'!$L:$L,'Daily NSE Equity Options'!$A:$A,$A21)=0,"",SUMIFS('Daily NSE Equity Options'!$L:$L,'Daily NSE Equity Options'!$A:$A,$A21))</f>
        <v/>
      </c>
      <c r="Q21" s="8">
        <f>IF(SUMIFS('Daily BSE Equity Options'!$L:$L,'Daily BSE Equity Options'!$A:$A,$A21)=0,"",SUMIFS('Daily BSE Equity Options'!$L:$L,'Daily BSE Equity Options'!$A:$A,$A21))</f>
        <v/>
      </c>
      <c r="R21" s="8">
        <f>IF(OR(P21="",Q21=""),"",P21+Q21)</f>
        <v/>
      </c>
      <c r="S21" s="23">
        <f>IFERROR(IF(OR(P21="",INDEX(P:P,MATCH(DATE(YEAR($A21)-1,MONTH($A21),DAY($A21)),$A:$A,0))=""),"",P21/INDEX(P:P,MATCH(DATE(YEAR($A21)-1,MONTH($A21),DAY($A21)),$A:$A,0))-1),"")</f>
        <v/>
      </c>
      <c r="T21" s="23">
        <f>IFERROR(IF(OR(Q21="",INDEX(Q:Q,MATCH(DATE(YEAR($A21)-1,MONTH($A21),DAY($A21)),$A:$A,0))=""),"",Q21/INDEX(Q:Q,MATCH(DATE(YEAR($A21)-1,MONTH($A21),DAY($A21)),$A:$A,0))-1),"")</f>
        <v/>
      </c>
      <c r="U21" s="23">
        <f>IFERROR(IF(OR(R21="",INDEX(R:R,MATCH(DATE(YEAR($A21)-1,MONTH($A21),DAY($A21)),$A:$A,0))=""),"",R21/INDEX(R:R,MATCH(DATE(YEAR($A21)-1,MONTH($A21),DAY($A21)),$A:$A,0))-1),"")</f>
        <v/>
      </c>
      <c r="V21" s="23">
        <f>IF(OR(P21="",P20=""),"",P21/P20-1)</f>
        <v/>
      </c>
      <c r="W21" s="23">
        <f>IF(OR(Q21="",Q20=""),"",Q21/Q20-1)</f>
        <v/>
      </c>
      <c r="X21" s="23">
        <f>IF(OR(R21="",R20=""),"",R21/R20-1)</f>
        <v/>
      </c>
      <c r="Y21" s="23">
        <f>IF(R21="","",P21/R21)</f>
        <v/>
      </c>
      <c r="Z21" s="23">
        <f>IF(R21="","",Q21/R21)</f>
        <v/>
      </c>
      <c r="AA21" s="24">
        <f>IF(SUMIFS('Daily NSE Equity Options'!$M:$M,'Daily NSE Equity Options'!$A:$A,$A21)=0,"",SUMIFS('Daily NSE Equity Options'!$M:$M,'Daily NSE Equity Options'!$A:$A,$A21))</f>
        <v/>
      </c>
      <c r="AB21" s="9">
        <f>IF(SUMIFS('Daily BSE Equity Options'!$M:$M,'Daily BSE Equity Options'!$A:$A,$A21)=0,"",SUMIFS('Daily BSE Equity Options'!$M:$M,'Daily BSE Equity Options'!$A:$A,$A21))</f>
        <v/>
      </c>
      <c r="AC21" s="9">
        <f>IF(OR(AA21="",AB21=""),"",AA21+AB21)</f>
        <v/>
      </c>
      <c r="AD21" s="26">
        <f>IFERROR(IF(OR(AA21="",INDEX(AA:AA,MATCH(DATE(YEAR($A21)-1,MONTH($A21),DAY($A21)),$A:$A,0))=""),"",AA21/INDEX(AA:AA,MATCH(DATE(YEAR($A21)-1,MONTH($A21),DAY($A21)),$A:$A,0))-1),"")</f>
        <v/>
      </c>
      <c r="AE21" s="26">
        <f>IFERROR(IF(OR(AB21="",INDEX(AB:AB,MATCH(DATE(YEAR($A21)-1,MONTH($A21),DAY($A21)),$A:$A,0))=""),"",AB21/INDEX(AB:AB,MATCH(DATE(YEAR($A21)-1,MONTH($A21),DAY($A21)),$A:$A,0))-1),"")</f>
        <v/>
      </c>
      <c r="AF21" s="26">
        <f>IFERROR(IF(OR(AC21="",INDEX(AC:AC,MATCH(DATE(YEAR($A21)-1,MONTH($A21),DAY($A21)),$A:$A,0))=""),"",AC21/INDEX(AC:AC,MATCH(DATE(YEAR($A21)-1,MONTH($A21),DAY($A21)),$A:$A,0))-1),"")</f>
        <v/>
      </c>
      <c r="AG21" s="26">
        <f>IF(OR(AA21="",AA20=""),"",AA21/AA20-1)</f>
        <v/>
      </c>
      <c r="AH21" s="26">
        <f>IF(OR(AB21="",AB20=""),"",AB21/AB20-1)</f>
        <v/>
      </c>
      <c r="AI21" s="26">
        <f>IF(OR(AC21="",AC20=""),"",AC21/AC20-1)</f>
        <v/>
      </c>
      <c r="AJ21" s="26">
        <f>IF(AC21="","",AA21/AC21)</f>
        <v/>
      </c>
      <c r="AK21" s="26">
        <f>IF(AC21="","",AB21/AC21)</f>
        <v/>
      </c>
      <c r="AL21" s="29" t="n">
        <v>43.67</v>
      </c>
      <c r="AM21" s="30" t="n">
        <v>43.865</v>
      </c>
      <c r="AN21" s="30" t="n">
        <v>38.1475</v>
      </c>
      <c r="AO21" s="30" t="n">
        <v>43.6075</v>
      </c>
      <c r="AP21" s="31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>
        <f>IF(SUMIFS('Daily NSE Equity Options'!$K:$K,'Daily NSE Equity Options'!$A:$A,$A22)=0,"",SUMIFS('Daily NSE Equity Options'!$K:$K,'Daily NSE Equity Options'!$A:$A,$A22))</f>
        <v/>
      </c>
      <c r="F22" s="7">
        <f>IF(SUMIFS('Daily BSE Equity Options'!$K:$K,'Daily BSE Equity Options'!$A:$A,$A22)=0,"",SUMIFS('Daily BSE Equity Options'!$K:$K,'Daily BSE Equity Options'!$A:$A,$A22))</f>
        <v/>
      </c>
      <c r="G22" s="7">
        <f>IF(OR(E22="",F22=""),"",E22+F22)</f>
        <v/>
      </c>
      <c r="H22" s="20">
        <f>IFERROR(IF(OR(E22="",INDEX(E:E,MATCH(DATE(YEAR($A22)-1,MONTH($A22),DAY($A22)),$A:$A,0))=""),"",E22/INDEX(E:E,MATCH(DATE(YEAR($A22)-1,MONTH($A22),DAY($A22)),$A:$A,0))-1),"")</f>
        <v/>
      </c>
      <c r="I22" s="20">
        <f>IFERROR(IF(OR(F22="",INDEX(F:F,MATCH(DATE(YEAR($A22)-1,MONTH($A22),DAY($A22)),$A:$A,0))=""),"",F22/INDEX(F:F,MATCH(DATE(YEAR($A22)-1,MONTH($A22),DAY($A22)),$A:$A,0))-1),"")</f>
        <v/>
      </c>
      <c r="J22" s="20">
        <f>IFERROR(IF(OR(G22="",INDEX(G:G,MATCH(DATE(YEAR($A22)-1,MONTH($A22),DAY($A22)),$A:$A,0))=""),"",G22/INDEX(G:G,MATCH(DATE(YEAR($A22)-1,MONTH($A22),DAY($A22)),$A:$A,0))-1),"")</f>
        <v/>
      </c>
      <c r="K22" s="20">
        <f>IF(OR(E22="",E21=""),"",E22/E21-1)</f>
        <v/>
      </c>
      <c r="L22" s="20">
        <f>IF(OR(F22="",F21=""),"",F22/F21-1)</f>
        <v/>
      </c>
      <c r="M22" s="20">
        <f>IF(OR(G22="",G21=""),"",G22/G21-1)</f>
        <v/>
      </c>
      <c r="N22" s="20">
        <f>IF(G22="","",E22/G22)</f>
        <v/>
      </c>
      <c r="O22" s="20">
        <f>IF(G22="","",F22/G22)</f>
        <v/>
      </c>
      <c r="P22" s="21">
        <f>IF(SUMIFS('Daily NSE Equity Options'!$L:$L,'Daily NSE Equity Options'!$A:$A,$A22)=0,"",SUMIFS('Daily NSE Equity Options'!$L:$L,'Daily NSE Equity Options'!$A:$A,$A22))</f>
        <v/>
      </c>
      <c r="Q22" s="8">
        <f>IF(SUMIFS('Daily BSE Equity Options'!$L:$L,'Daily BSE Equity Options'!$A:$A,$A22)=0,"",SUMIFS('Daily BSE Equity Options'!$L:$L,'Daily BSE Equity Options'!$A:$A,$A22))</f>
        <v/>
      </c>
      <c r="R22" s="8">
        <f>IF(OR(P22="",Q22=""),"",P22+Q22)</f>
        <v/>
      </c>
      <c r="S22" s="23">
        <f>IFERROR(IF(OR(P22="",INDEX(P:P,MATCH(DATE(YEAR($A22)-1,MONTH($A22),DAY($A22)),$A:$A,0))=""),"",P22/INDEX(P:P,MATCH(DATE(YEAR($A22)-1,MONTH($A22),DAY($A22)),$A:$A,0))-1),"")</f>
        <v/>
      </c>
      <c r="T22" s="23">
        <f>IFERROR(IF(OR(Q22="",INDEX(Q:Q,MATCH(DATE(YEAR($A22)-1,MONTH($A22),DAY($A22)),$A:$A,0))=""),"",Q22/INDEX(Q:Q,MATCH(DATE(YEAR($A22)-1,MONTH($A22),DAY($A22)),$A:$A,0))-1),"")</f>
        <v/>
      </c>
      <c r="U22" s="23">
        <f>IFERROR(IF(OR(R22="",INDEX(R:R,MATCH(DATE(YEAR($A22)-1,MONTH($A22),DAY($A22)),$A:$A,0))=""),"",R22/INDEX(R:R,MATCH(DATE(YEAR($A22)-1,MONTH($A22),DAY($A22)),$A:$A,0))-1),"")</f>
        <v/>
      </c>
      <c r="V22" s="23">
        <f>IF(OR(P22="",P21=""),"",P22/P21-1)</f>
        <v/>
      </c>
      <c r="W22" s="23">
        <f>IF(OR(Q22="",Q21=""),"",Q22/Q21-1)</f>
        <v/>
      </c>
      <c r="X22" s="23">
        <f>IF(OR(R22="",R21=""),"",R22/R21-1)</f>
        <v/>
      </c>
      <c r="Y22" s="23">
        <f>IF(R22="","",P22/R22)</f>
        <v/>
      </c>
      <c r="Z22" s="23">
        <f>IF(R22="","",Q22/R22)</f>
        <v/>
      </c>
      <c r="AA22" s="24">
        <f>IF(SUMIFS('Daily NSE Equity Options'!$M:$M,'Daily NSE Equity Options'!$A:$A,$A22)=0,"",SUMIFS('Daily NSE Equity Options'!$M:$M,'Daily NSE Equity Options'!$A:$A,$A22))</f>
        <v/>
      </c>
      <c r="AB22" s="9">
        <f>IF(SUMIFS('Daily BSE Equity Options'!$M:$M,'Daily BSE Equity Options'!$A:$A,$A22)=0,"",SUMIFS('Daily BSE Equity Options'!$M:$M,'Daily BSE Equity Options'!$A:$A,$A22))</f>
        <v/>
      </c>
      <c r="AC22" s="9">
        <f>IF(OR(AA22="",AB22=""),"",AA22+AB22)</f>
        <v/>
      </c>
      <c r="AD22" s="26">
        <f>IFERROR(IF(OR(AA22="",INDEX(AA:AA,MATCH(DATE(YEAR($A22)-1,MONTH($A22),DAY($A22)),$A:$A,0))=""),"",AA22/INDEX(AA:AA,MATCH(DATE(YEAR($A22)-1,MONTH($A22),DAY($A22)),$A:$A,0))-1),"")</f>
        <v/>
      </c>
      <c r="AE22" s="26">
        <f>IFERROR(IF(OR(AB22="",INDEX(AB:AB,MATCH(DATE(YEAR($A22)-1,MONTH($A22),DAY($A22)),$A:$A,0))=""),"",AB22/INDEX(AB:AB,MATCH(DATE(YEAR($A22)-1,MONTH($A22),DAY($A22)),$A:$A,0))-1),"")</f>
        <v/>
      </c>
      <c r="AF22" s="26">
        <f>IFERROR(IF(OR(AC22="",INDEX(AC:AC,MATCH(DATE(YEAR($A22)-1,MONTH($A22),DAY($A22)),$A:$A,0))=""),"",AC22/INDEX(AC:AC,MATCH(DATE(YEAR($A22)-1,MONTH($A22),DAY($A22)),$A:$A,0))-1),"")</f>
        <v/>
      </c>
      <c r="AG22" s="26">
        <f>IF(OR(AA22="",AA21=""),"",AA22/AA21-1)</f>
        <v/>
      </c>
      <c r="AH22" s="26">
        <f>IF(OR(AB22="",AB21=""),"",AB22/AB21-1)</f>
        <v/>
      </c>
      <c r="AI22" s="26">
        <f>IF(OR(AC22="",AC21=""),"",AC22/AC21-1)</f>
        <v/>
      </c>
      <c r="AJ22" s="26">
        <f>IF(AC22="","",AA22/AC22)</f>
        <v/>
      </c>
      <c r="AK22" s="26">
        <f>IF(AC22="","",AB22/AC22)</f>
        <v/>
      </c>
      <c r="AL22" s="29" t="n">
        <v>43.6075</v>
      </c>
      <c r="AM22" s="30" t="n">
        <v>43.63</v>
      </c>
      <c r="AN22" s="30" t="n">
        <v>40.1975</v>
      </c>
      <c r="AO22" s="30" t="n">
        <v>41.2475</v>
      </c>
      <c r="AP22" s="31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>
        <f>IF(SUMIFS('Daily NSE Equity Options'!$K:$K,'Daily NSE Equity Options'!$A:$A,$A23)=0,"",SUMIFS('Daily NSE Equity Options'!$K:$K,'Daily NSE Equity Options'!$A:$A,$A23))</f>
        <v/>
      </c>
      <c r="F23" s="7">
        <f>IF(SUMIFS('Daily BSE Equity Options'!$K:$K,'Daily BSE Equity Options'!$A:$A,$A23)=0,"",SUMIFS('Daily BSE Equity Options'!$K:$K,'Daily BSE Equity Options'!$A:$A,$A23))</f>
        <v/>
      </c>
      <c r="G23" s="7">
        <f>IF(OR(E23="",F23=""),"",E23+F23)</f>
        <v/>
      </c>
      <c r="H23" s="20">
        <f>IFERROR(IF(OR(E23="",INDEX(E:E,MATCH(DATE(YEAR($A23)-1,MONTH($A23),DAY($A23)),$A:$A,0))=""),"",E23/INDEX(E:E,MATCH(DATE(YEAR($A23)-1,MONTH($A23),DAY($A23)),$A:$A,0))-1),"")</f>
        <v/>
      </c>
      <c r="I23" s="20">
        <f>IFERROR(IF(OR(F23="",INDEX(F:F,MATCH(DATE(YEAR($A23)-1,MONTH($A23),DAY($A23)),$A:$A,0))=""),"",F23/INDEX(F:F,MATCH(DATE(YEAR($A23)-1,MONTH($A23),DAY($A23)),$A:$A,0))-1),"")</f>
        <v/>
      </c>
      <c r="J23" s="20">
        <f>IFERROR(IF(OR(G23="",INDEX(G:G,MATCH(DATE(YEAR($A23)-1,MONTH($A23),DAY($A23)),$A:$A,0))=""),"",G23/INDEX(G:G,MATCH(DATE(YEAR($A23)-1,MONTH($A23),DAY($A23)),$A:$A,0))-1),"")</f>
        <v/>
      </c>
      <c r="K23" s="20">
        <f>IF(OR(E23="",E22=""),"",E23/E22-1)</f>
        <v/>
      </c>
      <c r="L23" s="20">
        <f>IF(OR(F23="",F22=""),"",F23/F22-1)</f>
        <v/>
      </c>
      <c r="M23" s="20">
        <f>IF(OR(G23="",G22=""),"",G23/G22-1)</f>
        <v/>
      </c>
      <c r="N23" s="20">
        <f>IF(G23="","",E23/G23)</f>
        <v/>
      </c>
      <c r="O23" s="20">
        <f>IF(G23="","",F23/G23)</f>
        <v/>
      </c>
      <c r="P23" s="21">
        <f>IF(SUMIFS('Daily NSE Equity Options'!$L:$L,'Daily NSE Equity Options'!$A:$A,$A23)=0,"",SUMIFS('Daily NSE Equity Options'!$L:$L,'Daily NSE Equity Options'!$A:$A,$A23))</f>
        <v/>
      </c>
      <c r="Q23" s="8">
        <f>IF(SUMIFS('Daily BSE Equity Options'!$L:$L,'Daily BSE Equity Options'!$A:$A,$A23)=0,"",SUMIFS('Daily BSE Equity Options'!$L:$L,'Daily BSE Equity Options'!$A:$A,$A23))</f>
        <v/>
      </c>
      <c r="R23" s="8">
        <f>IF(OR(P23="",Q23=""),"",P23+Q23)</f>
        <v/>
      </c>
      <c r="S23" s="23">
        <f>IFERROR(IF(OR(P23="",INDEX(P:P,MATCH(DATE(YEAR($A23)-1,MONTH($A23),DAY($A23)),$A:$A,0))=""),"",P23/INDEX(P:P,MATCH(DATE(YEAR($A23)-1,MONTH($A23),DAY($A23)),$A:$A,0))-1),"")</f>
        <v/>
      </c>
      <c r="T23" s="23">
        <f>IFERROR(IF(OR(Q23="",INDEX(Q:Q,MATCH(DATE(YEAR($A23)-1,MONTH($A23),DAY($A23)),$A:$A,0))=""),"",Q23/INDEX(Q:Q,MATCH(DATE(YEAR($A23)-1,MONTH($A23),DAY($A23)),$A:$A,0))-1),"")</f>
        <v/>
      </c>
      <c r="U23" s="23">
        <f>IFERROR(IF(OR(R23="",INDEX(R:R,MATCH(DATE(YEAR($A23)-1,MONTH($A23),DAY($A23)),$A:$A,0))=""),"",R23/INDEX(R:R,MATCH(DATE(YEAR($A23)-1,MONTH($A23),DAY($A23)),$A:$A,0))-1),"")</f>
        <v/>
      </c>
      <c r="V23" s="23">
        <f>IF(OR(P23="",P22=""),"",P23/P22-1)</f>
        <v/>
      </c>
      <c r="W23" s="23">
        <f>IF(OR(Q23="",Q22=""),"",Q23/Q22-1)</f>
        <v/>
      </c>
      <c r="X23" s="23">
        <f>IF(OR(R23="",R22=""),"",R23/R22-1)</f>
        <v/>
      </c>
      <c r="Y23" s="23">
        <f>IF(R23="","",P23/R23)</f>
        <v/>
      </c>
      <c r="Z23" s="23">
        <f>IF(R23="","",Q23/R23)</f>
        <v/>
      </c>
      <c r="AA23" s="24">
        <f>IF(SUMIFS('Daily NSE Equity Options'!$M:$M,'Daily NSE Equity Options'!$A:$A,$A23)=0,"",SUMIFS('Daily NSE Equity Options'!$M:$M,'Daily NSE Equity Options'!$A:$A,$A23))</f>
        <v/>
      </c>
      <c r="AB23" s="9">
        <f>IF(SUMIFS('Daily BSE Equity Options'!$M:$M,'Daily BSE Equity Options'!$A:$A,$A23)=0,"",SUMIFS('Daily BSE Equity Options'!$M:$M,'Daily BSE Equity Options'!$A:$A,$A23))</f>
        <v/>
      </c>
      <c r="AC23" s="9">
        <f>IF(OR(AA23="",AB23=""),"",AA23+AB23)</f>
        <v/>
      </c>
      <c r="AD23" s="26">
        <f>IFERROR(IF(OR(AA23="",INDEX(AA:AA,MATCH(DATE(YEAR($A23)-1,MONTH($A23),DAY($A23)),$A:$A,0))=""),"",AA23/INDEX(AA:AA,MATCH(DATE(YEAR($A23)-1,MONTH($A23),DAY($A23)),$A:$A,0))-1),"")</f>
        <v/>
      </c>
      <c r="AE23" s="26">
        <f>IFERROR(IF(OR(AB23="",INDEX(AB:AB,MATCH(DATE(YEAR($A23)-1,MONTH($A23),DAY($A23)),$A:$A,0))=""),"",AB23/INDEX(AB:AB,MATCH(DATE(YEAR($A23)-1,MONTH($A23),DAY($A23)),$A:$A,0))-1),"")</f>
        <v/>
      </c>
      <c r="AF23" s="26">
        <f>IFERROR(IF(OR(AC23="",INDEX(AC:AC,MATCH(DATE(YEAR($A23)-1,MONTH($A23),DAY($A23)),$A:$A,0))=""),"",AC23/INDEX(AC:AC,MATCH(DATE(YEAR($A23)-1,MONTH($A23),DAY($A23)),$A:$A,0))-1),"")</f>
        <v/>
      </c>
      <c r="AG23" s="26">
        <f>IF(OR(AA23="",AA22=""),"",AA23/AA22-1)</f>
        <v/>
      </c>
      <c r="AH23" s="26">
        <f>IF(OR(AB23="",AB22=""),"",AB23/AB22-1)</f>
        <v/>
      </c>
      <c r="AI23" s="26">
        <f>IF(OR(AC23="",AC22=""),"",AC23/AC22-1)</f>
        <v/>
      </c>
      <c r="AJ23" s="26">
        <f>IF(AC23="","",AA23/AC23)</f>
        <v/>
      </c>
      <c r="AK23" s="26">
        <f>IF(AC23="","",AB23/AC23)</f>
        <v/>
      </c>
      <c r="AL23" s="29" t="n">
        <v>41.2475</v>
      </c>
      <c r="AM23" s="30" t="n">
        <v>41.715</v>
      </c>
      <c r="AN23" s="30" t="n">
        <v>39.6575</v>
      </c>
      <c r="AO23" s="30" t="n">
        <v>39.93</v>
      </c>
      <c r="AP23" s="31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>
        <f>IF(SUMIFS('Daily NSE Equity Options'!$K:$K,'Daily NSE Equity Options'!$A:$A,$A24)=0,"",SUMIFS('Daily NSE Equity Options'!$K:$K,'Daily NSE Equity Options'!$A:$A,$A24))</f>
        <v/>
      </c>
      <c r="F24" s="7">
        <f>IF(SUMIFS('Daily BSE Equity Options'!$K:$K,'Daily BSE Equity Options'!$A:$A,$A24)=0,"",SUMIFS('Daily BSE Equity Options'!$K:$K,'Daily BSE Equity Options'!$A:$A,$A24))</f>
        <v/>
      </c>
      <c r="G24" s="7">
        <f>IF(OR(E24="",F24=""),"",E24+F24)</f>
        <v/>
      </c>
      <c r="H24" s="20">
        <f>IFERROR(IF(OR(E24="",INDEX(E:E,MATCH(DATE(YEAR($A24)-1,MONTH($A24),DAY($A24)),$A:$A,0))=""),"",E24/INDEX(E:E,MATCH(DATE(YEAR($A24)-1,MONTH($A24),DAY($A24)),$A:$A,0))-1),"")</f>
        <v/>
      </c>
      <c r="I24" s="20">
        <f>IFERROR(IF(OR(F24="",INDEX(F:F,MATCH(DATE(YEAR($A24)-1,MONTH($A24),DAY($A24)),$A:$A,0))=""),"",F24/INDEX(F:F,MATCH(DATE(YEAR($A24)-1,MONTH($A24),DAY($A24)),$A:$A,0))-1),"")</f>
        <v/>
      </c>
      <c r="J24" s="20">
        <f>IFERROR(IF(OR(G24="",INDEX(G:G,MATCH(DATE(YEAR($A24)-1,MONTH($A24),DAY($A24)),$A:$A,0))=""),"",G24/INDEX(G:G,MATCH(DATE(YEAR($A24)-1,MONTH($A24),DAY($A24)),$A:$A,0))-1),"")</f>
        <v/>
      </c>
      <c r="K24" s="20">
        <f>IF(OR(E24="",E23=""),"",E24/E23-1)</f>
        <v/>
      </c>
      <c r="L24" s="20">
        <f>IF(OR(F24="",F23=""),"",F24/F23-1)</f>
        <v/>
      </c>
      <c r="M24" s="20">
        <f>IF(OR(G24="",G23=""),"",G24/G23-1)</f>
        <v/>
      </c>
      <c r="N24" s="20">
        <f>IF(G24="","",E24/G24)</f>
        <v/>
      </c>
      <c r="O24" s="20">
        <f>IF(G24="","",F24/G24)</f>
        <v/>
      </c>
      <c r="P24" s="21">
        <f>IF(SUMIFS('Daily NSE Equity Options'!$L:$L,'Daily NSE Equity Options'!$A:$A,$A24)=0,"",SUMIFS('Daily NSE Equity Options'!$L:$L,'Daily NSE Equity Options'!$A:$A,$A24))</f>
        <v/>
      </c>
      <c r="Q24" s="8">
        <f>IF(SUMIFS('Daily BSE Equity Options'!$L:$L,'Daily BSE Equity Options'!$A:$A,$A24)=0,"",SUMIFS('Daily BSE Equity Options'!$L:$L,'Daily BSE Equity Options'!$A:$A,$A24))</f>
        <v/>
      </c>
      <c r="R24" s="8">
        <f>IF(OR(P24="",Q24=""),"",P24+Q24)</f>
        <v/>
      </c>
      <c r="S24" s="23">
        <f>IFERROR(IF(OR(P24="",INDEX(P:P,MATCH(DATE(YEAR($A24)-1,MONTH($A24),DAY($A24)),$A:$A,0))=""),"",P24/INDEX(P:P,MATCH(DATE(YEAR($A24)-1,MONTH($A24),DAY($A24)),$A:$A,0))-1),"")</f>
        <v/>
      </c>
      <c r="T24" s="23">
        <f>IFERROR(IF(OR(Q24="",INDEX(Q:Q,MATCH(DATE(YEAR($A24)-1,MONTH($A24),DAY($A24)),$A:$A,0))=""),"",Q24/INDEX(Q:Q,MATCH(DATE(YEAR($A24)-1,MONTH($A24),DAY($A24)),$A:$A,0))-1),"")</f>
        <v/>
      </c>
      <c r="U24" s="23">
        <f>IFERROR(IF(OR(R24="",INDEX(R:R,MATCH(DATE(YEAR($A24)-1,MONTH($A24),DAY($A24)),$A:$A,0))=""),"",R24/INDEX(R:R,MATCH(DATE(YEAR($A24)-1,MONTH($A24),DAY($A24)),$A:$A,0))-1),"")</f>
        <v/>
      </c>
      <c r="V24" s="23">
        <f>IF(OR(P24="",P23=""),"",P24/P23-1)</f>
        <v/>
      </c>
      <c r="W24" s="23">
        <f>IF(OR(Q24="",Q23=""),"",Q24/Q23-1)</f>
        <v/>
      </c>
      <c r="X24" s="23">
        <f>IF(OR(R24="",R23=""),"",R24/R23-1)</f>
        <v/>
      </c>
      <c r="Y24" s="23">
        <f>IF(R24="","",P24/R24)</f>
        <v/>
      </c>
      <c r="Z24" s="23">
        <f>IF(R24="","",Q24/R24)</f>
        <v/>
      </c>
      <c r="AA24" s="24">
        <f>IF(SUMIFS('Daily NSE Equity Options'!$M:$M,'Daily NSE Equity Options'!$A:$A,$A24)=0,"",SUMIFS('Daily NSE Equity Options'!$M:$M,'Daily NSE Equity Options'!$A:$A,$A24))</f>
        <v/>
      </c>
      <c r="AB24" s="9">
        <f>IF(SUMIFS('Daily BSE Equity Options'!$M:$M,'Daily BSE Equity Options'!$A:$A,$A24)=0,"",SUMIFS('Daily BSE Equity Options'!$M:$M,'Daily BSE Equity Options'!$A:$A,$A24))</f>
        <v/>
      </c>
      <c r="AC24" s="9">
        <f>IF(OR(AA24="",AB24=""),"",AA24+AB24)</f>
        <v/>
      </c>
      <c r="AD24" s="26">
        <f>IFERROR(IF(OR(AA24="",INDEX(AA:AA,MATCH(DATE(YEAR($A24)-1,MONTH($A24),DAY($A24)),$A:$A,0))=""),"",AA24/INDEX(AA:AA,MATCH(DATE(YEAR($A24)-1,MONTH($A24),DAY($A24)),$A:$A,0))-1),"")</f>
        <v/>
      </c>
      <c r="AE24" s="26">
        <f>IFERROR(IF(OR(AB24="",INDEX(AB:AB,MATCH(DATE(YEAR($A24)-1,MONTH($A24),DAY($A24)),$A:$A,0))=""),"",AB24/INDEX(AB:AB,MATCH(DATE(YEAR($A24)-1,MONTH($A24),DAY($A24)),$A:$A,0))-1),"")</f>
        <v/>
      </c>
      <c r="AF24" s="26">
        <f>IFERROR(IF(OR(AC24="",INDEX(AC:AC,MATCH(DATE(YEAR($A24)-1,MONTH($A24),DAY($A24)),$A:$A,0))=""),"",AC24/INDEX(AC:AC,MATCH(DATE(YEAR($A24)-1,MONTH($A24),DAY($A24)),$A:$A,0))-1),"")</f>
        <v/>
      </c>
      <c r="AG24" s="26">
        <f>IF(OR(AA24="",AA23=""),"",AA24/AA23-1)</f>
        <v/>
      </c>
      <c r="AH24" s="26">
        <f>IF(OR(AB24="",AB23=""),"",AB24/AB23-1)</f>
        <v/>
      </c>
      <c r="AI24" s="26">
        <f>IF(OR(AC24="",AC23=""),"",AC24/AC23-1)</f>
        <v/>
      </c>
      <c r="AJ24" s="26">
        <f>IF(AC24="","",AA24/AC24)</f>
        <v/>
      </c>
      <c r="AK24" s="26">
        <f>IF(AC24="","",AB24/AC24)</f>
        <v/>
      </c>
      <c r="AL24" s="29" t="n">
        <v>39.93</v>
      </c>
      <c r="AM24" s="30" t="n">
        <v>39.93</v>
      </c>
      <c r="AN24" s="30" t="n">
        <v>36.5475</v>
      </c>
      <c r="AO24" s="30" t="n">
        <v>38.4075</v>
      </c>
      <c r="AP24" s="31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>
        <f>IF(SUMIFS('Daily NSE Equity Options'!$K:$K,'Daily NSE Equity Options'!$A:$A,$A25)=0,"",SUMIFS('Daily NSE Equity Options'!$K:$K,'Daily NSE Equity Options'!$A:$A,$A25))</f>
        <v/>
      </c>
      <c r="F25" s="7">
        <f>IF(SUMIFS('Daily BSE Equity Options'!$K:$K,'Daily BSE Equity Options'!$A:$A,$A25)=0,"",SUMIFS('Daily BSE Equity Options'!$K:$K,'Daily BSE Equity Options'!$A:$A,$A25))</f>
        <v/>
      </c>
      <c r="G25" s="7">
        <f>IF(OR(E25="",F25=""),"",E25+F25)</f>
        <v/>
      </c>
      <c r="H25" s="20">
        <f>IFERROR(IF(OR(E25="",INDEX(E:E,MATCH(DATE(YEAR($A25)-1,MONTH($A25),DAY($A25)),$A:$A,0))=""),"",E25/INDEX(E:E,MATCH(DATE(YEAR($A25)-1,MONTH($A25),DAY($A25)),$A:$A,0))-1),"")</f>
        <v/>
      </c>
      <c r="I25" s="20">
        <f>IFERROR(IF(OR(F25="",INDEX(F:F,MATCH(DATE(YEAR($A25)-1,MONTH($A25),DAY($A25)),$A:$A,0))=""),"",F25/INDEX(F:F,MATCH(DATE(YEAR($A25)-1,MONTH($A25),DAY($A25)),$A:$A,0))-1),"")</f>
        <v/>
      </c>
      <c r="J25" s="20">
        <f>IFERROR(IF(OR(G25="",INDEX(G:G,MATCH(DATE(YEAR($A25)-1,MONTH($A25),DAY($A25)),$A:$A,0))=""),"",G25/INDEX(G:G,MATCH(DATE(YEAR($A25)-1,MONTH($A25),DAY($A25)),$A:$A,0))-1),"")</f>
        <v/>
      </c>
      <c r="K25" s="20">
        <f>IF(OR(E25="",E24=""),"",E25/E24-1)</f>
        <v/>
      </c>
      <c r="L25" s="20">
        <f>IF(OR(F25="",F24=""),"",F25/F24-1)</f>
        <v/>
      </c>
      <c r="M25" s="20">
        <f>IF(OR(G25="",G24=""),"",G25/G24-1)</f>
        <v/>
      </c>
      <c r="N25" s="20">
        <f>IF(G25="","",E25/G25)</f>
        <v/>
      </c>
      <c r="O25" s="20">
        <f>IF(G25="","",F25/G25)</f>
        <v/>
      </c>
      <c r="P25" s="21">
        <f>IF(SUMIFS('Daily NSE Equity Options'!$L:$L,'Daily NSE Equity Options'!$A:$A,$A25)=0,"",SUMIFS('Daily NSE Equity Options'!$L:$L,'Daily NSE Equity Options'!$A:$A,$A25))</f>
        <v/>
      </c>
      <c r="Q25" s="8">
        <f>IF(SUMIFS('Daily BSE Equity Options'!$L:$L,'Daily BSE Equity Options'!$A:$A,$A25)=0,"",SUMIFS('Daily BSE Equity Options'!$L:$L,'Daily BSE Equity Options'!$A:$A,$A25))</f>
        <v/>
      </c>
      <c r="R25" s="8">
        <f>IF(OR(P25="",Q25=""),"",P25+Q25)</f>
        <v/>
      </c>
      <c r="S25" s="23">
        <f>IFERROR(IF(OR(P25="",INDEX(P:P,MATCH(DATE(YEAR($A25)-1,MONTH($A25),DAY($A25)),$A:$A,0))=""),"",P25/INDEX(P:P,MATCH(DATE(YEAR($A25)-1,MONTH($A25),DAY($A25)),$A:$A,0))-1),"")</f>
        <v/>
      </c>
      <c r="T25" s="23">
        <f>IFERROR(IF(OR(Q25="",INDEX(Q:Q,MATCH(DATE(YEAR($A25)-1,MONTH($A25),DAY($A25)),$A:$A,0))=""),"",Q25/INDEX(Q:Q,MATCH(DATE(YEAR($A25)-1,MONTH($A25),DAY($A25)),$A:$A,0))-1),"")</f>
        <v/>
      </c>
      <c r="U25" s="23">
        <f>IFERROR(IF(OR(R25="",INDEX(R:R,MATCH(DATE(YEAR($A25)-1,MONTH($A25),DAY($A25)),$A:$A,0))=""),"",R25/INDEX(R:R,MATCH(DATE(YEAR($A25)-1,MONTH($A25),DAY($A25)),$A:$A,0))-1),"")</f>
        <v/>
      </c>
      <c r="V25" s="23">
        <f>IF(OR(P25="",P24=""),"",P25/P24-1)</f>
        <v/>
      </c>
      <c r="W25" s="23">
        <f>IF(OR(Q25="",Q24=""),"",Q25/Q24-1)</f>
        <v/>
      </c>
      <c r="X25" s="23">
        <f>IF(OR(R25="",R24=""),"",R25/R24-1)</f>
        <v/>
      </c>
      <c r="Y25" s="23">
        <f>IF(R25="","",P25/R25)</f>
        <v/>
      </c>
      <c r="Z25" s="23">
        <f>IF(R25="","",Q25/R25)</f>
        <v/>
      </c>
      <c r="AA25" s="24">
        <f>IF(SUMIFS('Daily NSE Equity Options'!$M:$M,'Daily NSE Equity Options'!$A:$A,$A25)=0,"",SUMIFS('Daily NSE Equity Options'!$M:$M,'Daily NSE Equity Options'!$A:$A,$A25))</f>
        <v/>
      </c>
      <c r="AB25" s="9">
        <f>IF(SUMIFS('Daily BSE Equity Options'!$M:$M,'Daily BSE Equity Options'!$A:$A,$A25)=0,"",SUMIFS('Daily BSE Equity Options'!$M:$M,'Daily BSE Equity Options'!$A:$A,$A25))</f>
        <v/>
      </c>
      <c r="AC25" s="9">
        <f>IF(OR(AA25="",AB25=""),"",AA25+AB25)</f>
        <v/>
      </c>
      <c r="AD25" s="26">
        <f>IFERROR(IF(OR(AA25="",INDEX(AA:AA,MATCH(DATE(YEAR($A25)-1,MONTH($A25),DAY($A25)),$A:$A,0))=""),"",AA25/INDEX(AA:AA,MATCH(DATE(YEAR($A25)-1,MONTH($A25),DAY($A25)),$A:$A,0))-1),"")</f>
        <v/>
      </c>
      <c r="AE25" s="26">
        <f>IFERROR(IF(OR(AB25="",INDEX(AB:AB,MATCH(DATE(YEAR($A25)-1,MONTH($A25),DAY($A25)),$A:$A,0))=""),"",AB25/INDEX(AB:AB,MATCH(DATE(YEAR($A25)-1,MONTH($A25),DAY($A25)),$A:$A,0))-1),"")</f>
        <v/>
      </c>
      <c r="AF25" s="26">
        <f>IFERROR(IF(OR(AC25="",INDEX(AC:AC,MATCH(DATE(YEAR($A25)-1,MONTH($A25),DAY($A25)),$A:$A,0))=""),"",AC25/INDEX(AC:AC,MATCH(DATE(YEAR($A25)-1,MONTH($A25),DAY($A25)),$A:$A,0))-1),"")</f>
        <v/>
      </c>
      <c r="AG25" s="26">
        <f>IF(OR(AA25="",AA24=""),"",AA25/AA24-1)</f>
        <v/>
      </c>
      <c r="AH25" s="26">
        <f>IF(OR(AB25="",AB24=""),"",AB25/AB24-1)</f>
        <v/>
      </c>
      <c r="AI25" s="26">
        <f>IF(OR(AC25="",AC24=""),"",AC25/AC24-1)</f>
        <v/>
      </c>
      <c r="AJ25" s="26">
        <f>IF(AC25="","",AA25/AC25)</f>
        <v/>
      </c>
      <c r="AK25" s="26">
        <f>IF(AC25="","",AB25/AC25)</f>
        <v/>
      </c>
      <c r="AL25" s="29" t="n">
        <v>38.4075</v>
      </c>
      <c r="AM25" s="30" t="n">
        <v>38.495</v>
      </c>
      <c r="AN25" s="30" t="n">
        <v>36.9475</v>
      </c>
      <c r="AO25" s="30" t="n">
        <v>38.0375</v>
      </c>
      <c r="AP25" s="31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>
        <f>IF(SUMIFS('Daily NSE Equity Options'!$K:$K,'Daily NSE Equity Options'!$A:$A,$A26)=0,"",SUMIFS('Daily NSE Equity Options'!$K:$K,'Daily NSE Equity Options'!$A:$A,$A26))</f>
        <v/>
      </c>
      <c r="F26" s="7">
        <f>IF(SUMIFS('Daily BSE Equity Options'!$K:$K,'Daily BSE Equity Options'!$A:$A,$A26)=0,"",SUMIFS('Daily BSE Equity Options'!$K:$K,'Daily BSE Equity Options'!$A:$A,$A26))</f>
        <v/>
      </c>
      <c r="G26" s="7">
        <f>IF(OR(E26="",F26=""),"",E26+F26)</f>
        <v/>
      </c>
      <c r="H26" s="20">
        <f>IFERROR(IF(OR(E26="",INDEX(E:E,MATCH(DATE(YEAR($A26)-1,MONTH($A26),DAY($A26)),$A:$A,0))=""),"",E26/INDEX(E:E,MATCH(DATE(YEAR($A26)-1,MONTH($A26),DAY($A26)),$A:$A,0))-1),"")</f>
        <v/>
      </c>
      <c r="I26" s="20">
        <f>IFERROR(IF(OR(F26="",INDEX(F:F,MATCH(DATE(YEAR($A26)-1,MONTH($A26),DAY($A26)),$A:$A,0))=""),"",F26/INDEX(F:F,MATCH(DATE(YEAR($A26)-1,MONTH($A26),DAY($A26)),$A:$A,0))-1),"")</f>
        <v/>
      </c>
      <c r="J26" s="20">
        <f>IFERROR(IF(OR(G26="",INDEX(G:G,MATCH(DATE(YEAR($A26)-1,MONTH($A26),DAY($A26)),$A:$A,0))=""),"",G26/INDEX(G:G,MATCH(DATE(YEAR($A26)-1,MONTH($A26),DAY($A26)),$A:$A,0))-1),"")</f>
        <v/>
      </c>
      <c r="K26" s="20">
        <f>IF(OR(E26="",E25=""),"",E26/E25-1)</f>
        <v/>
      </c>
      <c r="L26" s="20">
        <f>IF(OR(F26="",F25=""),"",F26/F25-1)</f>
        <v/>
      </c>
      <c r="M26" s="20">
        <f>IF(OR(G26="",G25=""),"",G26/G25-1)</f>
        <v/>
      </c>
      <c r="N26" s="20">
        <f>IF(G26="","",E26/G26)</f>
        <v/>
      </c>
      <c r="O26" s="20">
        <f>IF(G26="","",F26/G26)</f>
        <v/>
      </c>
      <c r="P26" s="21">
        <f>IF(SUMIFS('Daily NSE Equity Options'!$L:$L,'Daily NSE Equity Options'!$A:$A,$A26)=0,"",SUMIFS('Daily NSE Equity Options'!$L:$L,'Daily NSE Equity Options'!$A:$A,$A26))</f>
        <v/>
      </c>
      <c r="Q26" s="8">
        <f>IF(SUMIFS('Daily BSE Equity Options'!$L:$L,'Daily BSE Equity Options'!$A:$A,$A26)=0,"",SUMIFS('Daily BSE Equity Options'!$L:$L,'Daily BSE Equity Options'!$A:$A,$A26))</f>
        <v/>
      </c>
      <c r="R26" s="8">
        <f>IF(OR(P26="",Q26=""),"",P26+Q26)</f>
        <v/>
      </c>
      <c r="S26" s="23">
        <f>IFERROR(IF(OR(P26="",INDEX(P:P,MATCH(DATE(YEAR($A26)-1,MONTH($A26),DAY($A26)),$A:$A,0))=""),"",P26/INDEX(P:P,MATCH(DATE(YEAR($A26)-1,MONTH($A26),DAY($A26)),$A:$A,0))-1),"")</f>
        <v/>
      </c>
      <c r="T26" s="23">
        <f>IFERROR(IF(OR(Q26="",INDEX(Q:Q,MATCH(DATE(YEAR($A26)-1,MONTH($A26),DAY($A26)),$A:$A,0))=""),"",Q26/INDEX(Q:Q,MATCH(DATE(YEAR($A26)-1,MONTH($A26),DAY($A26)),$A:$A,0))-1),"")</f>
        <v/>
      </c>
      <c r="U26" s="23">
        <f>IFERROR(IF(OR(R26="",INDEX(R:R,MATCH(DATE(YEAR($A26)-1,MONTH($A26),DAY($A26)),$A:$A,0))=""),"",R26/INDEX(R:R,MATCH(DATE(YEAR($A26)-1,MONTH($A26),DAY($A26)),$A:$A,0))-1),"")</f>
        <v/>
      </c>
      <c r="V26" s="23">
        <f>IF(OR(P26="",P25=""),"",P26/P25-1)</f>
        <v/>
      </c>
      <c r="W26" s="23">
        <f>IF(OR(Q26="",Q25=""),"",Q26/Q25-1)</f>
        <v/>
      </c>
      <c r="X26" s="23">
        <f>IF(OR(R26="",R25=""),"",R26/R25-1)</f>
        <v/>
      </c>
      <c r="Y26" s="23">
        <f>IF(R26="","",P26/R26)</f>
        <v/>
      </c>
      <c r="Z26" s="23">
        <f>IF(R26="","",Q26/R26)</f>
        <v/>
      </c>
      <c r="AA26" s="24">
        <f>IF(SUMIFS('Daily NSE Equity Options'!$M:$M,'Daily NSE Equity Options'!$A:$A,$A26)=0,"",SUMIFS('Daily NSE Equity Options'!$M:$M,'Daily NSE Equity Options'!$A:$A,$A26))</f>
        <v/>
      </c>
      <c r="AB26" s="9">
        <f>IF(SUMIFS('Daily BSE Equity Options'!$M:$M,'Daily BSE Equity Options'!$A:$A,$A26)=0,"",SUMIFS('Daily BSE Equity Options'!$M:$M,'Daily BSE Equity Options'!$A:$A,$A26))</f>
        <v/>
      </c>
      <c r="AC26" s="9">
        <f>IF(OR(AA26="",AB26=""),"",AA26+AB26)</f>
        <v/>
      </c>
      <c r="AD26" s="26">
        <f>IFERROR(IF(OR(AA26="",INDEX(AA:AA,MATCH(DATE(YEAR($A26)-1,MONTH($A26),DAY($A26)),$A:$A,0))=""),"",AA26/INDEX(AA:AA,MATCH(DATE(YEAR($A26)-1,MONTH($A26),DAY($A26)),$A:$A,0))-1),"")</f>
        <v/>
      </c>
      <c r="AE26" s="26">
        <f>IFERROR(IF(OR(AB26="",INDEX(AB:AB,MATCH(DATE(YEAR($A26)-1,MONTH($A26),DAY($A26)),$A:$A,0))=""),"",AB26/INDEX(AB:AB,MATCH(DATE(YEAR($A26)-1,MONTH($A26),DAY($A26)),$A:$A,0))-1),"")</f>
        <v/>
      </c>
      <c r="AF26" s="26">
        <f>IFERROR(IF(OR(AC26="",INDEX(AC:AC,MATCH(DATE(YEAR($A26)-1,MONTH($A26),DAY($A26)),$A:$A,0))=""),"",AC26/INDEX(AC:AC,MATCH(DATE(YEAR($A26)-1,MONTH($A26),DAY($A26)),$A:$A,0))-1),"")</f>
        <v/>
      </c>
      <c r="AG26" s="26">
        <f>IF(OR(AA26="",AA25=""),"",AA26/AA25-1)</f>
        <v/>
      </c>
      <c r="AH26" s="26">
        <f>IF(OR(AB26="",AB25=""),"",AB26/AB25-1)</f>
        <v/>
      </c>
      <c r="AI26" s="26">
        <f>IF(OR(AC26="",AC25=""),"",AC26/AC25-1)</f>
        <v/>
      </c>
      <c r="AJ26" s="26">
        <f>IF(AC26="","",AA26/AC26)</f>
        <v/>
      </c>
      <c r="AK26" s="26">
        <f>IF(AC26="","",AB26/AC26)</f>
        <v/>
      </c>
      <c r="AL26" s="29" t="n">
        <v>38.0375</v>
      </c>
      <c r="AM26" s="30" t="n">
        <v>38.8125</v>
      </c>
      <c r="AN26" s="30" t="n">
        <v>35.245</v>
      </c>
      <c r="AO26" s="30" t="n">
        <v>38.205</v>
      </c>
      <c r="AP26" s="31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>
        <f>IF(SUMIFS('Daily NSE Equity Options'!$K:$K,'Daily NSE Equity Options'!$A:$A,$A27)=0,"",SUMIFS('Daily NSE Equity Options'!$K:$K,'Daily NSE Equity Options'!$A:$A,$A27))</f>
        <v/>
      </c>
      <c r="F27" s="7">
        <f>IF(SUMIFS('Daily BSE Equity Options'!$K:$K,'Daily BSE Equity Options'!$A:$A,$A27)=0,"",SUMIFS('Daily BSE Equity Options'!$K:$K,'Daily BSE Equity Options'!$A:$A,$A27))</f>
        <v/>
      </c>
      <c r="G27" s="7">
        <f>IF(OR(E27="",F27=""),"",E27+F27)</f>
        <v/>
      </c>
      <c r="H27" s="20">
        <f>IFERROR(IF(OR(E27="",INDEX(E:E,MATCH(DATE(YEAR($A27)-1,MONTH($A27),DAY($A27)),$A:$A,0))=""),"",E27/INDEX(E:E,MATCH(DATE(YEAR($A27)-1,MONTH($A27),DAY($A27)),$A:$A,0))-1),"")</f>
        <v/>
      </c>
      <c r="I27" s="20">
        <f>IFERROR(IF(OR(F27="",INDEX(F:F,MATCH(DATE(YEAR($A27)-1,MONTH($A27),DAY($A27)),$A:$A,0))=""),"",F27/INDEX(F:F,MATCH(DATE(YEAR($A27)-1,MONTH($A27),DAY($A27)),$A:$A,0))-1),"")</f>
        <v/>
      </c>
      <c r="J27" s="20">
        <f>IFERROR(IF(OR(G27="",INDEX(G:G,MATCH(DATE(YEAR($A27)-1,MONTH($A27),DAY($A27)),$A:$A,0))=""),"",G27/INDEX(G:G,MATCH(DATE(YEAR($A27)-1,MONTH($A27),DAY($A27)),$A:$A,0))-1),"")</f>
        <v/>
      </c>
      <c r="K27" s="20">
        <f>IF(OR(E27="",E26=""),"",E27/E26-1)</f>
        <v/>
      </c>
      <c r="L27" s="20">
        <f>IF(OR(F27="",F26=""),"",F27/F26-1)</f>
        <v/>
      </c>
      <c r="M27" s="20">
        <f>IF(OR(G27="",G26=""),"",G27/G26-1)</f>
        <v/>
      </c>
      <c r="N27" s="20">
        <f>IF(G27="","",E27/G27)</f>
        <v/>
      </c>
      <c r="O27" s="20">
        <f>IF(G27="","",F27/G27)</f>
        <v/>
      </c>
      <c r="P27" s="21">
        <f>IF(SUMIFS('Daily NSE Equity Options'!$L:$L,'Daily NSE Equity Options'!$A:$A,$A27)=0,"",SUMIFS('Daily NSE Equity Options'!$L:$L,'Daily NSE Equity Options'!$A:$A,$A27))</f>
        <v/>
      </c>
      <c r="Q27" s="8">
        <f>IF(SUMIFS('Daily BSE Equity Options'!$L:$L,'Daily BSE Equity Options'!$A:$A,$A27)=0,"",SUMIFS('Daily BSE Equity Options'!$L:$L,'Daily BSE Equity Options'!$A:$A,$A27))</f>
        <v/>
      </c>
      <c r="R27" s="8">
        <f>IF(OR(P27="",Q27=""),"",P27+Q27)</f>
        <v/>
      </c>
      <c r="S27" s="23">
        <f>IFERROR(IF(OR(P27="",INDEX(P:P,MATCH(DATE(YEAR($A27)-1,MONTH($A27),DAY($A27)),$A:$A,0))=""),"",P27/INDEX(P:P,MATCH(DATE(YEAR($A27)-1,MONTH($A27),DAY($A27)),$A:$A,0))-1),"")</f>
        <v/>
      </c>
      <c r="T27" s="23">
        <f>IFERROR(IF(OR(Q27="",INDEX(Q:Q,MATCH(DATE(YEAR($A27)-1,MONTH($A27),DAY($A27)),$A:$A,0))=""),"",Q27/INDEX(Q:Q,MATCH(DATE(YEAR($A27)-1,MONTH($A27),DAY($A27)),$A:$A,0))-1),"")</f>
        <v/>
      </c>
      <c r="U27" s="23">
        <f>IFERROR(IF(OR(R27="",INDEX(R:R,MATCH(DATE(YEAR($A27)-1,MONTH($A27),DAY($A27)),$A:$A,0))=""),"",R27/INDEX(R:R,MATCH(DATE(YEAR($A27)-1,MONTH($A27),DAY($A27)),$A:$A,0))-1),"")</f>
        <v/>
      </c>
      <c r="V27" s="23">
        <f>IF(OR(P27="",P26=""),"",P27/P26-1)</f>
        <v/>
      </c>
      <c r="W27" s="23">
        <f>IF(OR(Q27="",Q26=""),"",Q27/Q26-1)</f>
        <v/>
      </c>
      <c r="X27" s="23">
        <f>IF(OR(R27="",R26=""),"",R27/R26-1)</f>
        <v/>
      </c>
      <c r="Y27" s="23">
        <f>IF(R27="","",P27/R27)</f>
        <v/>
      </c>
      <c r="Z27" s="23">
        <f>IF(R27="","",Q27/R27)</f>
        <v/>
      </c>
      <c r="AA27" s="24">
        <f>IF(SUMIFS('Daily NSE Equity Options'!$M:$M,'Daily NSE Equity Options'!$A:$A,$A27)=0,"",SUMIFS('Daily NSE Equity Options'!$M:$M,'Daily NSE Equity Options'!$A:$A,$A27))</f>
        <v/>
      </c>
      <c r="AB27" s="9">
        <f>IF(SUMIFS('Daily BSE Equity Options'!$M:$M,'Daily BSE Equity Options'!$A:$A,$A27)=0,"",SUMIFS('Daily BSE Equity Options'!$M:$M,'Daily BSE Equity Options'!$A:$A,$A27))</f>
        <v/>
      </c>
      <c r="AC27" s="9">
        <f>IF(OR(AA27="",AB27=""),"",AA27+AB27)</f>
        <v/>
      </c>
      <c r="AD27" s="26">
        <f>IFERROR(IF(OR(AA27="",INDEX(AA:AA,MATCH(DATE(YEAR($A27)-1,MONTH($A27),DAY($A27)),$A:$A,0))=""),"",AA27/INDEX(AA:AA,MATCH(DATE(YEAR($A27)-1,MONTH($A27),DAY($A27)),$A:$A,0))-1),"")</f>
        <v/>
      </c>
      <c r="AE27" s="26">
        <f>IFERROR(IF(OR(AB27="",INDEX(AB:AB,MATCH(DATE(YEAR($A27)-1,MONTH($A27),DAY($A27)),$A:$A,0))=""),"",AB27/INDEX(AB:AB,MATCH(DATE(YEAR($A27)-1,MONTH($A27),DAY($A27)),$A:$A,0))-1),"")</f>
        <v/>
      </c>
      <c r="AF27" s="26">
        <f>IFERROR(IF(OR(AC27="",INDEX(AC:AC,MATCH(DATE(YEAR($A27)-1,MONTH($A27),DAY($A27)),$A:$A,0))=""),"",AC27/INDEX(AC:AC,MATCH(DATE(YEAR($A27)-1,MONTH($A27),DAY($A27)),$A:$A,0))-1),"")</f>
        <v/>
      </c>
      <c r="AG27" s="26">
        <f>IF(OR(AA27="",AA26=""),"",AA27/AA26-1)</f>
        <v/>
      </c>
      <c r="AH27" s="26">
        <f>IF(OR(AB27="",AB26=""),"",AB27/AB26-1)</f>
        <v/>
      </c>
      <c r="AI27" s="26">
        <f>IF(OR(AC27="",AC26=""),"",AC27/AC26-1)</f>
        <v/>
      </c>
      <c r="AJ27" s="26">
        <f>IF(AC27="","",AA27/AC27)</f>
        <v/>
      </c>
      <c r="AK27" s="26">
        <f>IF(AC27="","",AB27/AC27)</f>
        <v/>
      </c>
      <c r="AL27" s="29" t="n">
        <v>38.205</v>
      </c>
      <c r="AM27" s="30" t="n">
        <v>39.0475</v>
      </c>
      <c r="AN27" s="30" t="n">
        <v>33.44</v>
      </c>
      <c r="AO27" s="30" t="n">
        <v>38.835</v>
      </c>
      <c r="AP27" s="31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>
        <f>IF(SUMIFS('Daily NSE Equity Options'!$K:$K,'Daily NSE Equity Options'!$A:$A,$A28)=0,"",SUMIFS('Daily NSE Equity Options'!$K:$K,'Daily NSE Equity Options'!$A:$A,$A28))</f>
        <v/>
      </c>
      <c r="F28" s="7">
        <f>IF(SUMIFS('Daily BSE Equity Options'!$K:$K,'Daily BSE Equity Options'!$A:$A,$A28)=0,"",SUMIFS('Daily BSE Equity Options'!$K:$K,'Daily BSE Equity Options'!$A:$A,$A28))</f>
        <v/>
      </c>
      <c r="G28" s="7">
        <f>IF(OR(E28="",F28=""),"",E28+F28)</f>
        <v/>
      </c>
      <c r="H28" s="20">
        <f>IFERROR(IF(OR(E28="",INDEX(E:E,MATCH(DATE(YEAR($A28)-1,MONTH($A28),DAY($A28)),$A:$A,0))=""),"",E28/INDEX(E:E,MATCH(DATE(YEAR($A28)-1,MONTH($A28),DAY($A28)),$A:$A,0))-1),"")</f>
        <v/>
      </c>
      <c r="I28" s="20">
        <f>IFERROR(IF(OR(F28="",INDEX(F:F,MATCH(DATE(YEAR($A28)-1,MONTH($A28),DAY($A28)),$A:$A,0))=""),"",F28/INDEX(F:F,MATCH(DATE(YEAR($A28)-1,MONTH($A28),DAY($A28)),$A:$A,0))-1),"")</f>
        <v/>
      </c>
      <c r="J28" s="20">
        <f>IFERROR(IF(OR(G28="",INDEX(G:G,MATCH(DATE(YEAR($A28)-1,MONTH($A28),DAY($A28)),$A:$A,0))=""),"",G28/INDEX(G:G,MATCH(DATE(YEAR($A28)-1,MONTH($A28),DAY($A28)),$A:$A,0))-1),"")</f>
        <v/>
      </c>
      <c r="K28" s="20">
        <f>IF(OR(E28="",E27=""),"",E28/E27-1)</f>
        <v/>
      </c>
      <c r="L28" s="20">
        <f>IF(OR(F28="",F27=""),"",F28/F27-1)</f>
        <v/>
      </c>
      <c r="M28" s="20">
        <f>IF(OR(G28="",G27=""),"",G28/G27-1)</f>
        <v/>
      </c>
      <c r="N28" s="20">
        <f>IF(G28="","",E28/G28)</f>
        <v/>
      </c>
      <c r="O28" s="20">
        <f>IF(G28="","",F28/G28)</f>
        <v/>
      </c>
      <c r="P28" s="21">
        <f>IF(SUMIFS('Daily NSE Equity Options'!$L:$L,'Daily NSE Equity Options'!$A:$A,$A28)=0,"",SUMIFS('Daily NSE Equity Options'!$L:$L,'Daily NSE Equity Options'!$A:$A,$A28))</f>
        <v/>
      </c>
      <c r="Q28" s="8">
        <f>IF(SUMIFS('Daily BSE Equity Options'!$L:$L,'Daily BSE Equity Options'!$A:$A,$A28)=0,"",SUMIFS('Daily BSE Equity Options'!$L:$L,'Daily BSE Equity Options'!$A:$A,$A28))</f>
        <v/>
      </c>
      <c r="R28" s="8">
        <f>IF(OR(P28="",Q28=""),"",P28+Q28)</f>
        <v/>
      </c>
      <c r="S28" s="23">
        <f>IFERROR(IF(OR(P28="",INDEX(P:P,MATCH(DATE(YEAR($A28)-1,MONTH($A28),DAY($A28)),$A:$A,0))=""),"",P28/INDEX(P:P,MATCH(DATE(YEAR($A28)-1,MONTH($A28),DAY($A28)),$A:$A,0))-1),"")</f>
        <v/>
      </c>
      <c r="T28" s="23">
        <f>IFERROR(IF(OR(Q28="",INDEX(Q:Q,MATCH(DATE(YEAR($A28)-1,MONTH($A28),DAY($A28)),$A:$A,0))=""),"",Q28/INDEX(Q:Q,MATCH(DATE(YEAR($A28)-1,MONTH($A28),DAY($A28)),$A:$A,0))-1),"")</f>
        <v/>
      </c>
      <c r="U28" s="23">
        <f>IFERROR(IF(OR(R28="",INDEX(R:R,MATCH(DATE(YEAR($A28)-1,MONTH($A28),DAY($A28)),$A:$A,0))=""),"",R28/INDEX(R:R,MATCH(DATE(YEAR($A28)-1,MONTH($A28),DAY($A28)),$A:$A,0))-1),"")</f>
        <v/>
      </c>
      <c r="V28" s="23">
        <f>IF(OR(P28="",P27=""),"",P28/P27-1)</f>
        <v/>
      </c>
      <c r="W28" s="23">
        <f>IF(OR(Q28="",Q27=""),"",Q28/Q27-1)</f>
        <v/>
      </c>
      <c r="X28" s="23">
        <f>IF(OR(R28="",R27=""),"",R28/R27-1)</f>
        <v/>
      </c>
      <c r="Y28" s="23">
        <f>IF(R28="","",P28/R28)</f>
        <v/>
      </c>
      <c r="Z28" s="23">
        <f>IF(R28="","",Q28/R28)</f>
        <v/>
      </c>
      <c r="AA28" s="24">
        <f>IF(SUMIFS('Daily NSE Equity Options'!$M:$M,'Daily NSE Equity Options'!$A:$A,$A28)=0,"",SUMIFS('Daily NSE Equity Options'!$M:$M,'Daily NSE Equity Options'!$A:$A,$A28))</f>
        <v/>
      </c>
      <c r="AB28" s="9">
        <f>IF(SUMIFS('Daily BSE Equity Options'!$M:$M,'Daily BSE Equity Options'!$A:$A,$A28)=0,"",SUMIFS('Daily BSE Equity Options'!$M:$M,'Daily BSE Equity Options'!$A:$A,$A28))</f>
        <v/>
      </c>
      <c r="AC28" s="9">
        <f>IF(OR(AA28="",AB28=""),"",AA28+AB28)</f>
        <v/>
      </c>
      <c r="AD28" s="26">
        <f>IFERROR(IF(OR(AA28="",INDEX(AA:AA,MATCH(DATE(YEAR($A28)-1,MONTH($A28),DAY($A28)),$A:$A,0))=""),"",AA28/INDEX(AA:AA,MATCH(DATE(YEAR($A28)-1,MONTH($A28),DAY($A28)),$A:$A,0))-1),"")</f>
        <v/>
      </c>
      <c r="AE28" s="26">
        <f>IFERROR(IF(OR(AB28="",INDEX(AB:AB,MATCH(DATE(YEAR($A28)-1,MONTH($A28),DAY($A28)),$A:$A,0))=""),"",AB28/INDEX(AB:AB,MATCH(DATE(YEAR($A28)-1,MONTH($A28),DAY($A28)),$A:$A,0))-1),"")</f>
        <v/>
      </c>
      <c r="AF28" s="26">
        <f>IFERROR(IF(OR(AC28="",INDEX(AC:AC,MATCH(DATE(YEAR($A28)-1,MONTH($A28),DAY($A28)),$A:$A,0))=""),"",AC28/INDEX(AC:AC,MATCH(DATE(YEAR($A28)-1,MONTH($A28),DAY($A28)),$A:$A,0))-1),"")</f>
        <v/>
      </c>
      <c r="AG28" s="26">
        <f>IF(OR(AA28="",AA27=""),"",AA28/AA27-1)</f>
        <v/>
      </c>
      <c r="AH28" s="26">
        <f>IF(OR(AB28="",AB27=""),"",AB28/AB27-1)</f>
        <v/>
      </c>
      <c r="AI28" s="26">
        <f>IF(OR(AC28="",AC27=""),"",AC28/AC27-1)</f>
        <v/>
      </c>
      <c r="AJ28" s="26">
        <f>IF(AC28="","",AA28/AC28)</f>
        <v/>
      </c>
      <c r="AK28" s="26">
        <f>IF(AC28="","",AB28/AC28)</f>
        <v/>
      </c>
      <c r="AL28" s="29" t="n">
        <v>38.835</v>
      </c>
      <c r="AM28" s="30" t="n">
        <v>38.835</v>
      </c>
      <c r="AN28" s="30" t="n">
        <v>35.795</v>
      </c>
      <c r="AO28" s="30" t="n">
        <v>38.1825</v>
      </c>
      <c r="AP28" s="31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>
        <f>IF(SUMIFS('Daily NSE Equity Options'!$K:$K,'Daily NSE Equity Options'!$A:$A,$A29)=0,"",SUMIFS('Daily NSE Equity Options'!$K:$K,'Daily NSE Equity Options'!$A:$A,$A29))</f>
        <v/>
      </c>
      <c r="F29" s="7">
        <f>IF(SUMIFS('Daily BSE Equity Options'!$K:$K,'Daily BSE Equity Options'!$A:$A,$A29)=0,"",SUMIFS('Daily BSE Equity Options'!$K:$K,'Daily BSE Equity Options'!$A:$A,$A29))</f>
        <v/>
      </c>
      <c r="G29" s="7">
        <f>IF(OR(E29="",F29=""),"",E29+F29)</f>
        <v/>
      </c>
      <c r="H29" s="20">
        <f>IFERROR(IF(OR(E29="",INDEX(E:E,MATCH(DATE(YEAR($A29)-1,MONTH($A29),DAY($A29)),$A:$A,0))=""),"",E29/INDEX(E:E,MATCH(DATE(YEAR($A29)-1,MONTH($A29),DAY($A29)),$A:$A,0))-1),"")</f>
        <v/>
      </c>
      <c r="I29" s="20">
        <f>IFERROR(IF(OR(F29="",INDEX(F:F,MATCH(DATE(YEAR($A29)-1,MONTH($A29),DAY($A29)),$A:$A,0))=""),"",F29/INDEX(F:F,MATCH(DATE(YEAR($A29)-1,MONTH($A29),DAY($A29)),$A:$A,0))-1),"")</f>
        <v/>
      </c>
      <c r="J29" s="20">
        <f>IFERROR(IF(OR(G29="",INDEX(G:G,MATCH(DATE(YEAR($A29)-1,MONTH($A29),DAY($A29)),$A:$A,0))=""),"",G29/INDEX(G:G,MATCH(DATE(YEAR($A29)-1,MONTH($A29),DAY($A29)),$A:$A,0))-1),"")</f>
        <v/>
      </c>
      <c r="K29" s="20">
        <f>IF(OR(E29="",E28=""),"",E29/E28-1)</f>
        <v/>
      </c>
      <c r="L29" s="20">
        <f>IF(OR(F29="",F28=""),"",F29/F28-1)</f>
        <v/>
      </c>
      <c r="M29" s="20">
        <f>IF(OR(G29="",G28=""),"",G29/G28-1)</f>
        <v/>
      </c>
      <c r="N29" s="20">
        <f>IF(G29="","",E29/G29)</f>
        <v/>
      </c>
      <c r="O29" s="20">
        <f>IF(G29="","",F29/G29)</f>
        <v/>
      </c>
      <c r="P29" s="21">
        <f>IF(SUMIFS('Daily NSE Equity Options'!$L:$L,'Daily NSE Equity Options'!$A:$A,$A29)=0,"",SUMIFS('Daily NSE Equity Options'!$L:$L,'Daily NSE Equity Options'!$A:$A,$A29))</f>
        <v/>
      </c>
      <c r="Q29" s="8">
        <f>IF(SUMIFS('Daily BSE Equity Options'!$L:$L,'Daily BSE Equity Options'!$A:$A,$A29)=0,"",SUMIFS('Daily BSE Equity Options'!$L:$L,'Daily BSE Equity Options'!$A:$A,$A29))</f>
        <v/>
      </c>
      <c r="R29" s="8">
        <f>IF(OR(P29="",Q29=""),"",P29+Q29)</f>
        <v/>
      </c>
      <c r="S29" s="23">
        <f>IFERROR(IF(OR(P29="",INDEX(P:P,MATCH(DATE(YEAR($A29)-1,MONTH($A29),DAY($A29)),$A:$A,0))=""),"",P29/INDEX(P:P,MATCH(DATE(YEAR($A29)-1,MONTH($A29),DAY($A29)),$A:$A,0))-1),"")</f>
        <v/>
      </c>
      <c r="T29" s="23">
        <f>IFERROR(IF(OR(Q29="",INDEX(Q:Q,MATCH(DATE(YEAR($A29)-1,MONTH($A29),DAY($A29)),$A:$A,0))=""),"",Q29/INDEX(Q:Q,MATCH(DATE(YEAR($A29)-1,MONTH($A29),DAY($A29)),$A:$A,0))-1),"")</f>
        <v/>
      </c>
      <c r="U29" s="23">
        <f>IFERROR(IF(OR(R29="",INDEX(R:R,MATCH(DATE(YEAR($A29)-1,MONTH($A29),DAY($A29)),$A:$A,0))=""),"",R29/INDEX(R:R,MATCH(DATE(YEAR($A29)-1,MONTH($A29),DAY($A29)),$A:$A,0))-1),"")</f>
        <v/>
      </c>
      <c r="V29" s="23">
        <f>IF(OR(P29="",P28=""),"",P29/P28-1)</f>
        <v/>
      </c>
      <c r="W29" s="23">
        <f>IF(OR(Q29="",Q28=""),"",Q29/Q28-1)</f>
        <v/>
      </c>
      <c r="X29" s="23">
        <f>IF(OR(R29="",R28=""),"",R29/R28-1)</f>
        <v/>
      </c>
      <c r="Y29" s="23">
        <f>IF(R29="","",P29/R29)</f>
        <v/>
      </c>
      <c r="Z29" s="23">
        <f>IF(R29="","",Q29/R29)</f>
        <v/>
      </c>
      <c r="AA29" s="24">
        <f>IF(SUMIFS('Daily NSE Equity Options'!$M:$M,'Daily NSE Equity Options'!$A:$A,$A29)=0,"",SUMIFS('Daily NSE Equity Options'!$M:$M,'Daily NSE Equity Options'!$A:$A,$A29))</f>
        <v/>
      </c>
      <c r="AB29" s="9">
        <f>IF(SUMIFS('Daily BSE Equity Options'!$M:$M,'Daily BSE Equity Options'!$A:$A,$A29)=0,"",SUMIFS('Daily BSE Equity Options'!$M:$M,'Daily BSE Equity Options'!$A:$A,$A29))</f>
        <v/>
      </c>
      <c r="AC29" s="9">
        <f>IF(OR(AA29="",AB29=""),"",AA29+AB29)</f>
        <v/>
      </c>
      <c r="AD29" s="26">
        <f>IFERROR(IF(OR(AA29="",INDEX(AA:AA,MATCH(DATE(YEAR($A29)-1,MONTH($A29),DAY($A29)),$A:$A,0))=""),"",AA29/INDEX(AA:AA,MATCH(DATE(YEAR($A29)-1,MONTH($A29),DAY($A29)),$A:$A,0))-1),"")</f>
        <v/>
      </c>
      <c r="AE29" s="26">
        <f>IFERROR(IF(OR(AB29="",INDEX(AB:AB,MATCH(DATE(YEAR($A29)-1,MONTH($A29),DAY($A29)),$A:$A,0))=""),"",AB29/INDEX(AB:AB,MATCH(DATE(YEAR($A29)-1,MONTH($A29),DAY($A29)),$A:$A,0))-1),"")</f>
        <v/>
      </c>
      <c r="AF29" s="26">
        <f>IFERROR(IF(OR(AC29="",INDEX(AC:AC,MATCH(DATE(YEAR($A29)-1,MONTH($A29),DAY($A29)),$A:$A,0))=""),"",AC29/INDEX(AC:AC,MATCH(DATE(YEAR($A29)-1,MONTH($A29),DAY($A29)),$A:$A,0))-1),"")</f>
        <v/>
      </c>
      <c r="AG29" s="26">
        <f>IF(OR(AA29="",AA28=""),"",AA29/AA28-1)</f>
        <v/>
      </c>
      <c r="AH29" s="26">
        <f>IF(OR(AB29="",AB28=""),"",AB29/AB28-1)</f>
        <v/>
      </c>
      <c r="AI29" s="26">
        <f>IF(OR(AC29="",AC28=""),"",AC29/AC28-1)</f>
        <v/>
      </c>
      <c r="AJ29" s="26">
        <f>IF(AC29="","",AA29/AC29)</f>
        <v/>
      </c>
      <c r="AK29" s="26">
        <f>IF(AC29="","",AB29/AC29)</f>
        <v/>
      </c>
      <c r="AL29" s="29" t="n">
        <v>38.1825</v>
      </c>
      <c r="AM29" s="30" t="n">
        <v>38.46</v>
      </c>
      <c r="AN29" s="30" t="n">
        <v>34.055</v>
      </c>
      <c r="AO29" s="30" t="n">
        <v>38.0175</v>
      </c>
      <c r="AP29" s="31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>
        <f>IF(SUMIFS('Daily NSE Equity Options'!$K:$K,'Daily NSE Equity Options'!$A:$A,$A30)=0,"",SUMIFS('Daily NSE Equity Options'!$K:$K,'Daily NSE Equity Options'!$A:$A,$A30))</f>
        <v/>
      </c>
      <c r="F30" s="7">
        <f>IF(SUMIFS('Daily BSE Equity Options'!$K:$K,'Daily BSE Equity Options'!$A:$A,$A30)=0,"",SUMIFS('Daily BSE Equity Options'!$K:$K,'Daily BSE Equity Options'!$A:$A,$A30))</f>
        <v/>
      </c>
      <c r="G30" s="7">
        <f>IF(OR(E30="",F30=""),"",E30+F30)</f>
        <v/>
      </c>
      <c r="H30" s="20">
        <f>IFERROR(IF(OR(E30="",INDEX(E:E,MATCH(DATE(YEAR($A30)-1,MONTH($A30),DAY($A30)),$A:$A,0))=""),"",E30/INDEX(E:E,MATCH(DATE(YEAR($A30)-1,MONTH($A30),DAY($A30)),$A:$A,0))-1),"")</f>
        <v/>
      </c>
      <c r="I30" s="20">
        <f>IFERROR(IF(OR(F30="",INDEX(F:F,MATCH(DATE(YEAR($A30)-1,MONTH($A30),DAY($A30)),$A:$A,0))=""),"",F30/INDEX(F:F,MATCH(DATE(YEAR($A30)-1,MONTH($A30),DAY($A30)),$A:$A,0))-1),"")</f>
        <v/>
      </c>
      <c r="J30" s="20">
        <f>IFERROR(IF(OR(G30="",INDEX(G:G,MATCH(DATE(YEAR($A30)-1,MONTH($A30),DAY($A30)),$A:$A,0))=""),"",G30/INDEX(G:G,MATCH(DATE(YEAR($A30)-1,MONTH($A30),DAY($A30)),$A:$A,0))-1),"")</f>
        <v/>
      </c>
      <c r="K30" s="20">
        <f>IF(OR(E30="",E29=""),"",E30/E29-1)</f>
        <v/>
      </c>
      <c r="L30" s="20">
        <f>IF(OR(F30="",F29=""),"",F30/F29-1)</f>
        <v/>
      </c>
      <c r="M30" s="20">
        <f>IF(OR(G30="",G29=""),"",G30/G29-1)</f>
        <v/>
      </c>
      <c r="N30" s="20">
        <f>IF(G30="","",E30/G30)</f>
        <v/>
      </c>
      <c r="O30" s="20">
        <f>IF(G30="","",F30/G30)</f>
        <v/>
      </c>
      <c r="P30" s="21">
        <f>IF(SUMIFS('Daily NSE Equity Options'!$L:$L,'Daily NSE Equity Options'!$A:$A,$A30)=0,"",SUMIFS('Daily NSE Equity Options'!$L:$L,'Daily NSE Equity Options'!$A:$A,$A30))</f>
        <v/>
      </c>
      <c r="Q30" s="8">
        <f>IF(SUMIFS('Daily BSE Equity Options'!$L:$L,'Daily BSE Equity Options'!$A:$A,$A30)=0,"",SUMIFS('Daily BSE Equity Options'!$L:$L,'Daily BSE Equity Options'!$A:$A,$A30))</f>
        <v/>
      </c>
      <c r="R30" s="8">
        <f>IF(OR(P30="",Q30=""),"",P30+Q30)</f>
        <v/>
      </c>
      <c r="S30" s="23">
        <f>IFERROR(IF(OR(P30="",INDEX(P:P,MATCH(DATE(YEAR($A30)-1,MONTH($A30),DAY($A30)),$A:$A,0))=""),"",P30/INDEX(P:P,MATCH(DATE(YEAR($A30)-1,MONTH($A30),DAY($A30)),$A:$A,0))-1),"")</f>
        <v/>
      </c>
      <c r="T30" s="23">
        <f>IFERROR(IF(OR(Q30="",INDEX(Q:Q,MATCH(DATE(YEAR($A30)-1,MONTH($A30),DAY($A30)),$A:$A,0))=""),"",Q30/INDEX(Q:Q,MATCH(DATE(YEAR($A30)-1,MONTH($A30),DAY($A30)),$A:$A,0))-1),"")</f>
        <v/>
      </c>
      <c r="U30" s="23">
        <f>IFERROR(IF(OR(R30="",INDEX(R:R,MATCH(DATE(YEAR($A30)-1,MONTH($A30),DAY($A30)),$A:$A,0))=""),"",R30/INDEX(R:R,MATCH(DATE(YEAR($A30)-1,MONTH($A30),DAY($A30)),$A:$A,0))-1),"")</f>
        <v/>
      </c>
      <c r="V30" s="23">
        <f>IF(OR(P30="",P29=""),"",P30/P29-1)</f>
        <v/>
      </c>
      <c r="W30" s="23">
        <f>IF(OR(Q30="",Q29=""),"",Q30/Q29-1)</f>
        <v/>
      </c>
      <c r="X30" s="23">
        <f>IF(OR(R30="",R29=""),"",R30/R29-1)</f>
        <v/>
      </c>
      <c r="Y30" s="23">
        <f>IF(R30="","",P30/R30)</f>
        <v/>
      </c>
      <c r="Z30" s="23">
        <f>IF(R30="","",Q30/R30)</f>
        <v/>
      </c>
      <c r="AA30" s="24">
        <f>IF(SUMIFS('Daily NSE Equity Options'!$M:$M,'Daily NSE Equity Options'!$A:$A,$A30)=0,"",SUMIFS('Daily NSE Equity Options'!$M:$M,'Daily NSE Equity Options'!$A:$A,$A30))</f>
        <v/>
      </c>
      <c r="AB30" s="9">
        <f>IF(SUMIFS('Daily BSE Equity Options'!$M:$M,'Daily BSE Equity Options'!$A:$A,$A30)=0,"",SUMIFS('Daily BSE Equity Options'!$M:$M,'Daily BSE Equity Options'!$A:$A,$A30))</f>
        <v/>
      </c>
      <c r="AC30" s="9">
        <f>IF(OR(AA30="",AB30=""),"",AA30+AB30)</f>
        <v/>
      </c>
      <c r="AD30" s="26">
        <f>IFERROR(IF(OR(AA30="",INDEX(AA:AA,MATCH(DATE(YEAR($A30)-1,MONTH($A30),DAY($A30)),$A:$A,0))=""),"",AA30/INDEX(AA:AA,MATCH(DATE(YEAR($A30)-1,MONTH($A30),DAY($A30)),$A:$A,0))-1),"")</f>
        <v/>
      </c>
      <c r="AE30" s="26">
        <f>IFERROR(IF(OR(AB30="",INDEX(AB:AB,MATCH(DATE(YEAR($A30)-1,MONTH($A30),DAY($A30)),$A:$A,0))=""),"",AB30/INDEX(AB:AB,MATCH(DATE(YEAR($A30)-1,MONTH($A30),DAY($A30)),$A:$A,0))-1),"")</f>
        <v/>
      </c>
      <c r="AF30" s="26">
        <f>IFERROR(IF(OR(AC30="",INDEX(AC:AC,MATCH(DATE(YEAR($A30)-1,MONTH($A30),DAY($A30)),$A:$A,0))=""),"",AC30/INDEX(AC:AC,MATCH(DATE(YEAR($A30)-1,MONTH($A30),DAY($A30)),$A:$A,0))-1),"")</f>
        <v/>
      </c>
      <c r="AG30" s="26">
        <f>IF(OR(AA30="",AA29=""),"",AA30/AA29-1)</f>
        <v/>
      </c>
      <c r="AH30" s="26">
        <f>IF(OR(AB30="",AB29=""),"",AB30/AB29-1)</f>
        <v/>
      </c>
      <c r="AI30" s="26">
        <f>IF(OR(AC30="",AC29=""),"",AC30/AC29-1)</f>
        <v/>
      </c>
      <c r="AJ30" s="26">
        <f>IF(AC30="","",AA30/AC30)</f>
        <v/>
      </c>
      <c r="AK30" s="26">
        <f>IF(AC30="","",AB30/AC30)</f>
        <v/>
      </c>
      <c r="AL30" s="29" t="n">
        <v>38.0175</v>
      </c>
      <c r="AM30" s="30" t="n">
        <v>41.245</v>
      </c>
      <c r="AN30" s="30" t="n">
        <v>27.935</v>
      </c>
      <c r="AO30" s="30" t="n">
        <v>40.915</v>
      </c>
      <c r="AP30" s="31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>
        <f>IF(SUMIFS('Daily NSE Equity Options'!$K:$K,'Daily NSE Equity Options'!$A:$A,$A31)=0,"",SUMIFS('Daily NSE Equity Options'!$K:$K,'Daily NSE Equity Options'!$A:$A,$A31))</f>
        <v/>
      </c>
      <c r="F31" s="7">
        <f>IF(SUMIFS('Daily BSE Equity Options'!$K:$K,'Daily BSE Equity Options'!$A:$A,$A31)=0,"",SUMIFS('Daily BSE Equity Options'!$K:$K,'Daily BSE Equity Options'!$A:$A,$A31))</f>
        <v/>
      </c>
      <c r="G31" s="7">
        <f>IF(OR(E31="",F31=""),"",E31+F31)</f>
        <v/>
      </c>
      <c r="H31" s="20">
        <f>IFERROR(IF(OR(E31="",INDEX(E:E,MATCH(DATE(YEAR($A31)-1,MONTH($A31),DAY($A31)),$A:$A,0))=""),"",E31/INDEX(E:E,MATCH(DATE(YEAR($A31)-1,MONTH($A31),DAY($A31)),$A:$A,0))-1),"")</f>
        <v/>
      </c>
      <c r="I31" s="20">
        <f>IFERROR(IF(OR(F31="",INDEX(F:F,MATCH(DATE(YEAR($A31)-1,MONTH($A31),DAY($A31)),$A:$A,0))=""),"",F31/INDEX(F:F,MATCH(DATE(YEAR($A31)-1,MONTH($A31),DAY($A31)),$A:$A,0))-1),"")</f>
        <v/>
      </c>
      <c r="J31" s="20">
        <f>IFERROR(IF(OR(G31="",INDEX(G:G,MATCH(DATE(YEAR($A31)-1,MONTH($A31),DAY($A31)),$A:$A,0))=""),"",G31/INDEX(G:G,MATCH(DATE(YEAR($A31)-1,MONTH($A31),DAY($A31)),$A:$A,0))-1),"")</f>
        <v/>
      </c>
      <c r="K31" s="20">
        <f>IF(OR(E31="",E30=""),"",E31/E30-1)</f>
        <v/>
      </c>
      <c r="L31" s="20">
        <f>IF(OR(F31="",F30=""),"",F31/F30-1)</f>
        <v/>
      </c>
      <c r="M31" s="20">
        <f>IF(OR(G31="",G30=""),"",G31/G30-1)</f>
        <v/>
      </c>
      <c r="N31" s="20">
        <f>IF(G31="","",E31/G31)</f>
        <v/>
      </c>
      <c r="O31" s="20">
        <f>IF(G31="","",F31/G31)</f>
        <v/>
      </c>
      <c r="P31" s="21">
        <f>IF(SUMIFS('Daily NSE Equity Options'!$L:$L,'Daily NSE Equity Options'!$A:$A,$A31)=0,"",SUMIFS('Daily NSE Equity Options'!$L:$L,'Daily NSE Equity Options'!$A:$A,$A31))</f>
        <v/>
      </c>
      <c r="Q31" s="8">
        <f>IF(SUMIFS('Daily BSE Equity Options'!$L:$L,'Daily BSE Equity Options'!$A:$A,$A31)=0,"",SUMIFS('Daily BSE Equity Options'!$L:$L,'Daily BSE Equity Options'!$A:$A,$A31))</f>
        <v/>
      </c>
      <c r="R31" s="8">
        <f>IF(OR(P31="",Q31=""),"",P31+Q31)</f>
        <v/>
      </c>
      <c r="S31" s="23">
        <f>IFERROR(IF(OR(P31="",INDEX(P:P,MATCH(DATE(YEAR($A31)-1,MONTH($A31),DAY($A31)),$A:$A,0))=""),"",P31/INDEX(P:P,MATCH(DATE(YEAR($A31)-1,MONTH($A31),DAY($A31)),$A:$A,0))-1),"")</f>
        <v/>
      </c>
      <c r="T31" s="23">
        <f>IFERROR(IF(OR(Q31="",INDEX(Q:Q,MATCH(DATE(YEAR($A31)-1,MONTH($A31),DAY($A31)),$A:$A,0))=""),"",Q31/INDEX(Q:Q,MATCH(DATE(YEAR($A31)-1,MONTH($A31),DAY($A31)),$A:$A,0))-1),"")</f>
        <v/>
      </c>
      <c r="U31" s="23">
        <f>IFERROR(IF(OR(R31="",INDEX(R:R,MATCH(DATE(YEAR($A31)-1,MONTH($A31),DAY($A31)),$A:$A,0))=""),"",R31/INDEX(R:R,MATCH(DATE(YEAR($A31)-1,MONTH($A31),DAY($A31)),$A:$A,0))-1),"")</f>
        <v/>
      </c>
      <c r="V31" s="23">
        <f>IF(OR(P31="",P30=""),"",P31/P30-1)</f>
        <v/>
      </c>
      <c r="W31" s="23">
        <f>IF(OR(Q31="",Q30=""),"",Q31/Q30-1)</f>
        <v/>
      </c>
      <c r="X31" s="23">
        <f>IF(OR(R31="",R30=""),"",R31/R30-1)</f>
        <v/>
      </c>
      <c r="Y31" s="23">
        <f>IF(R31="","",P31/R31)</f>
        <v/>
      </c>
      <c r="Z31" s="23">
        <f>IF(R31="","",Q31/R31)</f>
        <v/>
      </c>
      <c r="AA31" s="24">
        <f>IF(SUMIFS('Daily NSE Equity Options'!$M:$M,'Daily NSE Equity Options'!$A:$A,$A31)=0,"",SUMIFS('Daily NSE Equity Options'!$M:$M,'Daily NSE Equity Options'!$A:$A,$A31))</f>
        <v/>
      </c>
      <c r="AB31" s="9">
        <f>IF(SUMIFS('Daily BSE Equity Options'!$M:$M,'Daily BSE Equity Options'!$A:$A,$A31)=0,"",SUMIFS('Daily BSE Equity Options'!$M:$M,'Daily BSE Equity Options'!$A:$A,$A31))</f>
        <v/>
      </c>
      <c r="AC31" s="9">
        <f>IF(OR(AA31="",AB31=""),"",AA31+AB31)</f>
        <v/>
      </c>
      <c r="AD31" s="26">
        <f>IFERROR(IF(OR(AA31="",INDEX(AA:AA,MATCH(DATE(YEAR($A31)-1,MONTH($A31),DAY($A31)),$A:$A,0))=""),"",AA31/INDEX(AA:AA,MATCH(DATE(YEAR($A31)-1,MONTH($A31),DAY($A31)),$A:$A,0))-1),"")</f>
        <v/>
      </c>
      <c r="AE31" s="26">
        <f>IFERROR(IF(OR(AB31="",INDEX(AB:AB,MATCH(DATE(YEAR($A31)-1,MONTH($A31),DAY($A31)),$A:$A,0))=""),"",AB31/INDEX(AB:AB,MATCH(DATE(YEAR($A31)-1,MONTH($A31),DAY($A31)),$A:$A,0))-1),"")</f>
        <v/>
      </c>
      <c r="AF31" s="26">
        <f>IFERROR(IF(OR(AC31="",INDEX(AC:AC,MATCH(DATE(YEAR($A31)-1,MONTH($A31),DAY($A31)),$A:$A,0))=""),"",AC31/INDEX(AC:AC,MATCH(DATE(YEAR($A31)-1,MONTH($A31),DAY($A31)),$A:$A,0))-1),"")</f>
        <v/>
      </c>
      <c r="AG31" s="26">
        <f>IF(OR(AA31="",AA30=""),"",AA31/AA30-1)</f>
        <v/>
      </c>
      <c r="AH31" s="26">
        <f>IF(OR(AB31="",AB30=""),"",AB31/AB30-1)</f>
        <v/>
      </c>
      <c r="AI31" s="26">
        <f>IF(OR(AC31="",AC30=""),"",AC31/AC30-1)</f>
        <v/>
      </c>
      <c r="AJ31" s="26">
        <f>IF(AC31="","",AA31/AC31)</f>
        <v/>
      </c>
      <c r="AK31" s="26">
        <f>IF(AC31="","",AB31/AC31)</f>
        <v/>
      </c>
      <c r="AL31" s="29" t="n">
        <v>40.915</v>
      </c>
      <c r="AM31" s="30" t="n">
        <v>40.915</v>
      </c>
      <c r="AN31" s="30" t="n">
        <v>37.9525</v>
      </c>
      <c r="AO31" s="30" t="n">
        <v>39.4525</v>
      </c>
      <c r="AP31" s="31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>
        <f>IF(SUMIFS('Daily NSE Equity Options'!$K:$K,'Daily NSE Equity Options'!$A:$A,$A32)=0,"",SUMIFS('Daily NSE Equity Options'!$K:$K,'Daily NSE Equity Options'!$A:$A,$A32))</f>
        <v/>
      </c>
      <c r="F32" s="7">
        <f>IF(SUMIFS('Daily BSE Equity Options'!$K:$K,'Daily BSE Equity Options'!$A:$A,$A32)=0,"",SUMIFS('Daily BSE Equity Options'!$K:$K,'Daily BSE Equity Options'!$A:$A,$A32))</f>
        <v/>
      </c>
      <c r="G32" s="7">
        <f>IF(OR(E32="",F32=""),"",E32+F32)</f>
        <v/>
      </c>
      <c r="H32" s="20">
        <f>IFERROR(IF(OR(E32="",INDEX(E:E,MATCH(DATE(YEAR($A32)-1,MONTH($A32),DAY($A32)),$A:$A,0))=""),"",E32/INDEX(E:E,MATCH(DATE(YEAR($A32)-1,MONTH($A32),DAY($A32)),$A:$A,0))-1),"")</f>
        <v/>
      </c>
      <c r="I32" s="20">
        <f>IFERROR(IF(OR(F32="",INDEX(F:F,MATCH(DATE(YEAR($A32)-1,MONTH($A32),DAY($A32)),$A:$A,0))=""),"",F32/INDEX(F:F,MATCH(DATE(YEAR($A32)-1,MONTH($A32),DAY($A32)),$A:$A,0))-1),"")</f>
        <v/>
      </c>
      <c r="J32" s="20">
        <f>IFERROR(IF(OR(G32="",INDEX(G:G,MATCH(DATE(YEAR($A32)-1,MONTH($A32),DAY($A32)),$A:$A,0))=""),"",G32/INDEX(G:G,MATCH(DATE(YEAR($A32)-1,MONTH($A32),DAY($A32)),$A:$A,0))-1),"")</f>
        <v/>
      </c>
      <c r="K32" s="20">
        <f>IF(OR(E32="",E31=""),"",E32/E31-1)</f>
        <v/>
      </c>
      <c r="L32" s="20">
        <f>IF(OR(F32="",F31=""),"",F32/F31-1)</f>
        <v/>
      </c>
      <c r="M32" s="20">
        <f>IF(OR(G32="",G31=""),"",G32/G31-1)</f>
        <v/>
      </c>
      <c r="N32" s="20">
        <f>IF(G32="","",E32/G32)</f>
        <v/>
      </c>
      <c r="O32" s="20">
        <f>IF(G32="","",F32/G32)</f>
        <v/>
      </c>
      <c r="P32" s="21">
        <f>IF(SUMIFS('Daily NSE Equity Options'!$L:$L,'Daily NSE Equity Options'!$A:$A,$A32)=0,"",SUMIFS('Daily NSE Equity Options'!$L:$L,'Daily NSE Equity Options'!$A:$A,$A32))</f>
        <v/>
      </c>
      <c r="Q32" s="8">
        <f>IF(SUMIFS('Daily BSE Equity Options'!$L:$L,'Daily BSE Equity Options'!$A:$A,$A32)=0,"",SUMIFS('Daily BSE Equity Options'!$L:$L,'Daily BSE Equity Options'!$A:$A,$A32))</f>
        <v/>
      </c>
      <c r="R32" s="8">
        <f>IF(OR(P32="",Q32=""),"",P32+Q32)</f>
        <v/>
      </c>
      <c r="S32" s="23">
        <f>IFERROR(IF(OR(P32="",INDEX(P:P,MATCH(DATE(YEAR($A32)-1,MONTH($A32),DAY($A32)),$A:$A,0))=""),"",P32/INDEX(P:P,MATCH(DATE(YEAR($A32)-1,MONTH($A32),DAY($A32)),$A:$A,0))-1),"")</f>
        <v/>
      </c>
      <c r="T32" s="23">
        <f>IFERROR(IF(OR(Q32="",INDEX(Q:Q,MATCH(DATE(YEAR($A32)-1,MONTH($A32),DAY($A32)),$A:$A,0))=""),"",Q32/INDEX(Q:Q,MATCH(DATE(YEAR($A32)-1,MONTH($A32),DAY($A32)),$A:$A,0))-1),"")</f>
        <v/>
      </c>
      <c r="U32" s="23">
        <f>IFERROR(IF(OR(R32="",INDEX(R:R,MATCH(DATE(YEAR($A32)-1,MONTH($A32),DAY($A32)),$A:$A,0))=""),"",R32/INDEX(R:R,MATCH(DATE(YEAR($A32)-1,MONTH($A32),DAY($A32)),$A:$A,0))-1),"")</f>
        <v/>
      </c>
      <c r="V32" s="23">
        <f>IF(OR(P32="",P31=""),"",P32/P31-1)</f>
        <v/>
      </c>
      <c r="W32" s="23">
        <f>IF(OR(Q32="",Q31=""),"",Q32/Q31-1)</f>
        <v/>
      </c>
      <c r="X32" s="23">
        <f>IF(OR(R32="",R31=""),"",R32/R31-1)</f>
        <v/>
      </c>
      <c r="Y32" s="23">
        <f>IF(R32="","",P32/R32)</f>
        <v/>
      </c>
      <c r="Z32" s="23">
        <f>IF(R32="","",Q32/R32)</f>
        <v/>
      </c>
      <c r="AA32" s="24">
        <f>IF(SUMIFS('Daily NSE Equity Options'!$M:$M,'Daily NSE Equity Options'!$A:$A,$A32)=0,"",SUMIFS('Daily NSE Equity Options'!$M:$M,'Daily NSE Equity Options'!$A:$A,$A32))</f>
        <v/>
      </c>
      <c r="AB32" s="9">
        <f>IF(SUMIFS('Daily BSE Equity Options'!$M:$M,'Daily BSE Equity Options'!$A:$A,$A32)=0,"",SUMIFS('Daily BSE Equity Options'!$M:$M,'Daily BSE Equity Options'!$A:$A,$A32))</f>
        <v/>
      </c>
      <c r="AC32" s="9">
        <f>IF(OR(AA32="",AB32=""),"",AA32+AB32)</f>
        <v/>
      </c>
      <c r="AD32" s="26">
        <f>IFERROR(IF(OR(AA32="",INDEX(AA:AA,MATCH(DATE(YEAR($A32)-1,MONTH($A32),DAY($A32)),$A:$A,0))=""),"",AA32/INDEX(AA:AA,MATCH(DATE(YEAR($A32)-1,MONTH($A32),DAY($A32)),$A:$A,0))-1),"")</f>
        <v/>
      </c>
      <c r="AE32" s="26">
        <f>IFERROR(IF(OR(AB32="",INDEX(AB:AB,MATCH(DATE(YEAR($A32)-1,MONTH($A32),DAY($A32)),$A:$A,0))=""),"",AB32/INDEX(AB:AB,MATCH(DATE(YEAR($A32)-1,MONTH($A32),DAY($A32)),$A:$A,0))-1),"")</f>
        <v/>
      </c>
      <c r="AF32" s="26">
        <f>IFERROR(IF(OR(AC32="",INDEX(AC:AC,MATCH(DATE(YEAR($A32)-1,MONTH($A32),DAY($A32)),$A:$A,0))=""),"",AC32/INDEX(AC:AC,MATCH(DATE(YEAR($A32)-1,MONTH($A32),DAY($A32)),$A:$A,0))-1),"")</f>
        <v/>
      </c>
      <c r="AG32" s="26">
        <f>IF(OR(AA32="",AA31=""),"",AA32/AA31-1)</f>
        <v/>
      </c>
      <c r="AH32" s="26">
        <f>IF(OR(AB32="",AB31=""),"",AB32/AB31-1)</f>
        <v/>
      </c>
      <c r="AI32" s="26">
        <f>IF(OR(AC32="",AC31=""),"",AC32/AC31-1)</f>
        <v/>
      </c>
      <c r="AJ32" s="26">
        <f>IF(AC32="","",AA32/AC32)</f>
        <v/>
      </c>
      <c r="AK32" s="26">
        <f>IF(AC32="","",AB32/AC32)</f>
        <v/>
      </c>
      <c r="AL32" s="29" t="n">
        <v>39.4525</v>
      </c>
      <c r="AM32" s="30" t="n">
        <v>39.4525</v>
      </c>
      <c r="AN32" s="30" t="n">
        <v>34.095</v>
      </c>
      <c r="AO32" s="30" t="n">
        <v>35.81</v>
      </c>
      <c r="AP32" s="31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>
        <f>IF(SUMIFS('Daily NSE Equity Options'!$K:$K,'Daily NSE Equity Options'!$A:$A,$A33)=0,"",SUMIFS('Daily NSE Equity Options'!$K:$K,'Daily NSE Equity Options'!$A:$A,$A33))</f>
        <v/>
      </c>
      <c r="F33" s="7">
        <f>IF(SUMIFS('Daily BSE Equity Options'!$K:$K,'Daily BSE Equity Options'!$A:$A,$A33)=0,"",SUMIFS('Daily BSE Equity Options'!$K:$K,'Daily BSE Equity Options'!$A:$A,$A33))</f>
        <v/>
      </c>
      <c r="G33" s="7">
        <f>IF(OR(E33="",F33=""),"",E33+F33)</f>
        <v/>
      </c>
      <c r="H33" s="20">
        <f>IFERROR(IF(OR(E33="",INDEX(E:E,MATCH(DATE(YEAR($A33)-1,MONTH($A33),DAY($A33)),$A:$A,0))=""),"",E33/INDEX(E:E,MATCH(DATE(YEAR($A33)-1,MONTH($A33),DAY($A33)),$A:$A,0))-1),"")</f>
        <v/>
      </c>
      <c r="I33" s="20">
        <f>IFERROR(IF(OR(F33="",INDEX(F:F,MATCH(DATE(YEAR($A33)-1,MONTH($A33),DAY($A33)),$A:$A,0))=""),"",F33/INDEX(F:F,MATCH(DATE(YEAR($A33)-1,MONTH($A33),DAY($A33)),$A:$A,0))-1),"")</f>
        <v/>
      </c>
      <c r="J33" s="20">
        <f>IFERROR(IF(OR(G33="",INDEX(G:G,MATCH(DATE(YEAR($A33)-1,MONTH($A33),DAY($A33)),$A:$A,0))=""),"",G33/INDEX(G:G,MATCH(DATE(YEAR($A33)-1,MONTH($A33),DAY($A33)),$A:$A,0))-1),"")</f>
        <v/>
      </c>
      <c r="K33" s="20">
        <f>IF(OR(E33="",E32=""),"",E33/E32-1)</f>
        <v/>
      </c>
      <c r="L33" s="20">
        <f>IF(OR(F33="",F32=""),"",F33/F32-1)</f>
        <v/>
      </c>
      <c r="M33" s="20">
        <f>IF(OR(G33="",G32=""),"",G33/G32-1)</f>
        <v/>
      </c>
      <c r="N33" s="20">
        <f>IF(G33="","",E33/G33)</f>
        <v/>
      </c>
      <c r="O33" s="20">
        <f>IF(G33="","",F33/G33)</f>
        <v/>
      </c>
      <c r="P33" s="21">
        <f>IF(SUMIFS('Daily NSE Equity Options'!$L:$L,'Daily NSE Equity Options'!$A:$A,$A33)=0,"",SUMIFS('Daily NSE Equity Options'!$L:$L,'Daily NSE Equity Options'!$A:$A,$A33))</f>
        <v/>
      </c>
      <c r="Q33" s="8">
        <f>IF(SUMIFS('Daily BSE Equity Options'!$L:$L,'Daily BSE Equity Options'!$A:$A,$A33)=0,"",SUMIFS('Daily BSE Equity Options'!$L:$L,'Daily BSE Equity Options'!$A:$A,$A33))</f>
        <v/>
      </c>
      <c r="R33" s="8">
        <f>IF(OR(P33="",Q33=""),"",P33+Q33)</f>
        <v/>
      </c>
      <c r="S33" s="23">
        <f>IFERROR(IF(OR(P33="",INDEX(P:P,MATCH(DATE(YEAR($A33)-1,MONTH($A33),DAY($A33)),$A:$A,0))=""),"",P33/INDEX(P:P,MATCH(DATE(YEAR($A33)-1,MONTH($A33),DAY($A33)),$A:$A,0))-1),"")</f>
        <v/>
      </c>
      <c r="T33" s="23">
        <f>IFERROR(IF(OR(Q33="",INDEX(Q:Q,MATCH(DATE(YEAR($A33)-1,MONTH($A33),DAY($A33)),$A:$A,0))=""),"",Q33/INDEX(Q:Q,MATCH(DATE(YEAR($A33)-1,MONTH($A33),DAY($A33)),$A:$A,0))-1),"")</f>
        <v/>
      </c>
      <c r="U33" s="23">
        <f>IFERROR(IF(OR(R33="",INDEX(R:R,MATCH(DATE(YEAR($A33)-1,MONTH($A33),DAY($A33)),$A:$A,0))=""),"",R33/INDEX(R:R,MATCH(DATE(YEAR($A33)-1,MONTH($A33),DAY($A33)),$A:$A,0))-1),"")</f>
        <v/>
      </c>
      <c r="V33" s="23">
        <f>IF(OR(P33="",P32=""),"",P33/P32-1)</f>
        <v/>
      </c>
      <c r="W33" s="23">
        <f>IF(OR(Q33="",Q32=""),"",Q33/Q32-1)</f>
        <v/>
      </c>
      <c r="X33" s="23">
        <f>IF(OR(R33="",R32=""),"",R33/R32-1)</f>
        <v/>
      </c>
      <c r="Y33" s="23">
        <f>IF(R33="","",P33/R33)</f>
        <v/>
      </c>
      <c r="Z33" s="23">
        <f>IF(R33="","",Q33/R33)</f>
        <v/>
      </c>
      <c r="AA33" s="24">
        <f>IF(SUMIFS('Daily NSE Equity Options'!$M:$M,'Daily NSE Equity Options'!$A:$A,$A33)=0,"",SUMIFS('Daily NSE Equity Options'!$M:$M,'Daily NSE Equity Options'!$A:$A,$A33))</f>
        <v/>
      </c>
      <c r="AB33" s="9">
        <f>IF(SUMIFS('Daily BSE Equity Options'!$M:$M,'Daily BSE Equity Options'!$A:$A,$A33)=0,"",SUMIFS('Daily BSE Equity Options'!$M:$M,'Daily BSE Equity Options'!$A:$A,$A33))</f>
        <v/>
      </c>
      <c r="AC33" s="9">
        <f>IF(OR(AA33="",AB33=""),"",AA33+AB33)</f>
        <v/>
      </c>
      <c r="AD33" s="26">
        <f>IFERROR(IF(OR(AA33="",INDEX(AA:AA,MATCH(DATE(YEAR($A33)-1,MONTH($A33),DAY($A33)),$A:$A,0))=""),"",AA33/INDEX(AA:AA,MATCH(DATE(YEAR($A33)-1,MONTH($A33),DAY($A33)),$A:$A,0))-1),"")</f>
        <v/>
      </c>
      <c r="AE33" s="26">
        <f>IFERROR(IF(OR(AB33="",INDEX(AB:AB,MATCH(DATE(YEAR($A33)-1,MONTH($A33),DAY($A33)),$A:$A,0))=""),"",AB33/INDEX(AB:AB,MATCH(DATE(YEAR($A33)-1,MONTH($A33),DAY($A33)),$A:$A,0))-1),"")</f>
        <v/>
      </c>
      <c r="AF33" s="26">
        <f>IFERROR(IF(OR(AC33="",INDEX(AC:AC,MATCH(DATE(YEAR($A33)-1,MONTH($A33),DAY($A33)),$A:$A,0))=""),"",AC33/INDEX(AC:AC,MATCH(DATE(YEAR($A33)-1,MONTH($A33),DAY($A33)),$A:$A,0))-1),"")</f>
        <v/>
      </c>
      <c r="AG33" s="26">
        <f>IF(OR(AA33="",AA32=""),"",AA33/AA32-1)</f>
        <v/>
      </c>
      <c r="AH33" s="26">
        <f>IF(OR(AB33="",AB32=""),"",AB33/AB32-1)</f>
        <v/>
      </c>
      <c r="AI33" s="26">
        <f>IF(OR(AC33="",AC32=""),"",AC33/AC32-1)</f>
        <v/>
      </c>
      <c r="AJ33" s="26">
        <f>IF(AC33="","",AA33/AC33)</f>
        <v/>
      </c>
      <c r="AK33" s="26">
        <f>IF(AC33="","",AB33/AC33)</f>
        <v/>
      </c>
      <c r="AL33" s="29" t="n">
        <v>35.81</v>
      </c>
      <c r="AM33" s="30" t="n">
        <v>35.81</v>
      </c>
      <c r="AN33" s="30" t="n">
        <v>32.575</v>
      </c>
      <c r="AO33" s="30" t="n">
        <v>32.985</v>
      </c>
      <c r="AP33" s="31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>
        <f>IF(SUMIFS('Daily NSE Equity Options'!$K:$K,'Daily NSE Equity Options'!$A:$A,$A34)=0,"",SUMIFS('Daily NSE Equity Options'!$K:$K,'Daily NSE Equity Options'!$A:$A,$A34))</f>
        <v/>
      </c>
      <c r="F34" s="7">
        <f>IF(SUMIFS('Daily BSE Equity Options'!$K:$K,'Daily BSE Equity Options'!$A:$A,$A34)=0,"",SUMIFS('Daily BSE Equity Options'!$K:$K,'Daily BSE Equity Options'!$A:$A,$A34))</f>
        <v/>
      </c>
      <c r="G34" s="7">
        <f>IF(OR(E34="",F34=""),"",E34+F34)</f>
        <v/>
      </c>
      <c r="H34" s="20">
        <f>IFERROR(IF(OR(E34="",INDEX(E:E,MATCH(DATE(YEAR($A34)-1,MONTH($A34),DAY($A34)),$A:$A,0))=""),"",E34/INDEX(E:E,MATCH(DATE(YEAR($A34)-1,MONTH($A34),DAY($A34)),$A:$A,0))-1),"")</f>
        <v/>
      </c>
      <c r="I34" s="20">
        <f>IFERROR(IF(OR(F34="",INDEX(F:F,MATCH(DATE(YEAR($A34)-1,MONTH($A34),DAY($A34)),$A:$A,0))=""),"",F34/INDEX(F:F,MATCH(DATE(YEAR($A34)-1,MONTH($A34),DAY($A34)),$A:$A,0))-1),"")</f>
        <v/>
      </c>
      <c r="J34" s="20">
        <f>IFERROR(IF(OR(G34="",INDEX(G:G,MATCH(DATE(YEAR($A34)-1,MONTH($A34),DAY($A34)),$A:$A,0))=""),"",G34/INDEX(G:G,MATCH(DATE(YEAR($A34)-1,MONTH($A34),DAY($A34)),$A:$A,0))-1),"")</f>
        <v/>
      </c>
      <c r="K34" s="20">
        <f>IF(OR(E34="",E33=""),"",E34/E33-1)</f>
        <v/>
      </c>
      <c r="L34" s="20">
        <f>IF(OR(F34="",F33=""),"",F34/F33-1)</f>
        <v/>
      </c>
      <c r="M34" s="20">
        <f>IF(OR(G34="",G33=""),"",G34/G33-1)</f>
        <v/>
      </c>
      <c r="N34" s="20">
        <f>IF(G34="","",E34/G34)</f>
        <v/>
      </c>
      <c r="O34" s="20">
        <f>IF(G34="","",F34/G34)</f>
        <v/>
      </c>
      <c r="P34" s="21">
        <f>IF(SUMIFS('Daily NSE Equity Options'!$L:$L,'Daily NSE Equity Options'!$A:$A,$A34)=0,"",SUMIFS('Daily NSE Equity Options'!$L:$L,'Daily NSE Equity Options'!$A:$A,$A34))</f>
        <v/>
      </c>
      <c r="Q34" s="8">
        <f>IF(SUMIFS('Daily BSE Equity Options'!$L:$L,'Daily BSE Equity Options'!$A:$A,$A34)=0,"",SUMIFS('Daily BSE Equity Options'!$L:$L,'Daily BSE Equity Options'!$A:$A,$A34))</f>
        <v/>
      </c>
      <c r="R34" s="8">
        <f>IF(OR(P34="",Q34=""),"",P34+Q34)</f>
        <v/>
      </c>
      <c r="S34" s="23">
        <f>IFERROR(IF(OR(P34="",INDEX(P:P,MATCH(DATE(YEAR($A34)-1,MONTH($A34),DAY($A34)),$A:$A,0))=""),"",P34/INDEX(P:P,MATCH(DATE(YEAR($A34)-1,MONTH($A34),DAY($A34)),$A:$A,0))-1),"")</f>
        <v/>
      </c>
      <c r="T34" s="23">
        <f>IFERROR(IF(OR(Q34="",INDEX(Q:Q,MATCH(DATE(YEAR($A34)-1,MONTH($A34),DAY($A34)),$A:$A,0))=""),"",Q34/INDEX(Q:Q,MATCH(DATE(YEAR($A34)-1,MONTH($A34),DAY($A34)),$A:$A,0))-1),"")</f>
        <v/>
      </c>
      <c r="U34" s="23">
        <f>IFERROR(IF(OR(R34="",INDEX(R:R,MATCH(DATE(YEAR($A34)-1,MONTH($A34),DAY($A34)),$A:$A,0))=""),"",R34/INDEX(R:R,MATCH(DATE(YEAR($A34)-1,MONTH($A34),DAY($A34)),$A:$A,0))-1),"")</f>
        <v/>
      </c>
      <c r="V34" s="23">
        <f>IF(OR(P34="",P33=""),"",P34/P33-1)</f>
        <v/>
      </c>
      <c r="W34" s="23">
        <f>IF(OR(Q34="",Q33=""),"",Q34/Q33-1)</f>
        <v/>
      </c>
      <c r="X34" s="23">
        <f>IF(OR(R34="",R33=""),"",R34/R33-1)</f>
        <v/>
      </c>
      <c r="Y34" s="23">
        <f>IF(R34="","",P34/R34)</f>
        <v/>
      </c>
      <c r="Z34" s="23">
        <f>IF(R34="","",Q34/R34)</f>
        <v/>
      </c>
      <c r="AA34" s="24">
        <f>IF(SUMIFS('Daily NSE Equity Options'!$M:$M,'Daily NSE Equity Options'!$A:$A,$A34)=0,"",SUMIFS('Daily NSE Equity Options'!$M:$M,'Daily NSE Equity Options'!$A:$A,$A34))</f>
        <v/>
      </c>
      <c r="AB34" s="9">
        <f>IF(SUMIFS('Daily BSE Equity Options'!$M:$M,'Daily BSE Equity Options'!$A:$A,$A34)=0,"",SUMIFS('Daily BSE Equity Options'!$M:$M,'Daily BSE Equity Options'!$A:$A,$A34))</f>
        <v/>
      </c>
      <c r="AC34" s="9">
        <f>IF(OR(AA34="",AB34=""),"",AA34+AB34)</f>
        <v/>
      </c>
      <c r="AD34" s="26">
        <f>IFERROR(IF(OR(AA34="",INDEX(AA:AA,MATCH(DATE(YEAR($A34)-1,MONTH($A34),DAY($A34)),$A:$A,0))=""),"",AA34/INDEX(AA:AA,MATCH(DATE(YEAR($A34)-1,MONTH($A34),DAY($A34)),$A:$A,0))-1),"")</f>
        <v/>
      </c>
      <c r="AE34" s="26">
        <f>IFERROR(IF(OR(AB34="",INDEX(AB:AB,MATCH(DATE(YEAR($A34)-1,MONTH($A34),DAY($A34)),$A:$A,0))=""),"",AB34/INDEX(AB:AB,MATCH(DATE(YEAR($A34)-1,MONTH($A34),DAY($A34)),$A:$A,0))-1),"")</f>
        <v/>
      </c>
      <c r="AF34" s="26">
        <f>IFERROR(IF(OR(AC34="",INDEX(AC:AC,MATCH(DATE(YEAR($A34)-1,MONTH($A34),DAY($A34)),$A:$A,0))=""),"",AC34/INDEX(AC:AC,MATCH(DATE(YEAR($A34)-1,MONTH($A34),DAY($A34)),$A:$A,0))-1),"")</f>
        <v/>
      </c>
      <c r="AG34" s="26">
        <f>IF(OR(AA34="",AA33=""),"",AA34/AA33-1)</f>
        <v/>
      </c>
      <c r="AH34" s="26">
        <f>IF(OR(AB34="",AB33=""),"",AB34/AB33-1)</f>
        <v/>
      </c>
      <c r="AI34" s="26">
        <f>IF(OR(AC34="",AC33=""),"",AC34/AC33-1)</f>
        <v/>
      </c>
      <c r="AJ34" s="26">
        <f>IF(AC34="","",AA34/AC34)</f>
        <v/>
      </c>
      <c r="AK34" s="26">
        <f>IF(AC34="","",AB34/AC34)</f>
        <v/>
      </c>
      <c r="AL34" s="29" t="n">
        <v>32.985</v>
      </c>
      <c r="AM34" s="30" t="n">
        <v>34.36</v>
      </c>
      <c r="AN34" s="30" t="n">
        <v>26.335</v>
      </c>
      <c r="AO34" s="30" t="n">
        <v>32.3775</v>
      </c>
      <c r="AP34" s="31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>
        <f>IF(SUMIFS('Daily NSE Equity Options'!$K:$K,'Daily NSE Equity Options'!$A:$A,$A35)=0,"",SUMIFS('Daily NSE Equity Options'!$K:$K,'Daily NSE Equity Options'!$A:$A,$A35))</f>
        <v/>
      </c>
      <c r="F35" s="7">
        <f>IF(SUMIFS('Daily BSE Equity Options'!$K:$K,'Daily BSE Equity Options'!$A:$A,$A35)=0,"",SUMIFS('Daily BSE Equity Options'!$K:$K,'Daily BSE Equity Options'!$A:$A,$A35))</f>
        <v/>
      </c>
      <c r="G35" s="7">
        <f>IF(OR(E35="",F35=""),"",E35+F35)</f>
        <v/>
      </c>
      <c r="H35" s="20">
        <f>IFERROR(IF(OR(E35="",INDEX(E:E,MATCH(DATE(YEAR($A35)-1,MONTH($A35),DAY($A35)),$A:$A,0))=""),"",E35/INDEX(E:E,MATCH(DATE(YEAR($A35)-1,MONTH($A35),DAY($A35)),$A:$A,0))-1),"")</f>
        <v/>
      </c>
      <c r="I35" s="20">
        <f>IFERROR(IF(OR(F35="",INDEX(F:F,MATCH(DATE(YEAR($A35)-1,MONTH($A35),DAY($A35)),$A:$A,0))=""),"",F35/INDEX(F:F,MATCH(DATE(YEAR($A35)-1,MONTH($A35),DAY($A35)),$A:$A,0))-1),"")</f>
        <v/>
      </c>
      <c r="J35" s="20">
        <f>IFERROR(IF(OR(G35="",INDEX(G:G,MATCH(DATE(YEAR($A35)-1,MONTH($A35),DAY($A35)),$A:$A,0))=""),"",G35/INDEX(G:G,MATCH(DATE(YEAR($A35)-1,MONTH($A35),DAY($A35)),$A:$A,0))-1),"")</f>
        <v/>
      </c>
      <c r="K35" s="20">
        <f>IF(OR(E35="",E34=""),"",E35/E34-1)</f>
        <v/>
      </c>
      <c r="L35" s="20">
        <f>IF(OR(F35="",F34=""),"",F35/F34-1)</f>
        <v/>
      </c>
      <c r="M35" s="20">
        <f>IF(OR(G35="",G34=""),"",G35/G34-1)</f>
        <v/>
      </c>
      <c r="N35" s="20">
        <f>IF(G35="","",E35/G35)</f>
        <v/>
      </c>
      <c r="O35" s="20">
        <f>IF(G35="","",F35/G35)</f>
        <v/>
      </c>
      <c r="P35" s="21">
        <f>IF(SUMIFS('Daily NSE Equity Options'!$L:$L,'Daily NSE Equity Options'!$A:$A,$A35)=0,"",SUMIFS('Daily NSE Equity Options'!$L:$L,'Daily NSE Equity Options'!$A:$A,$A35))</f>
        <v/>
      </c>
      <c r="Q35" s="8">
        <f>IF(SUMIFS('Daily BSE Equity Options'!$L:$L,'Daily BSE Equity Options'!$A:$A,$A35)=0,"",SUMIFS('Daily BSE Equity Options'!$L:$L,'Daily BSE Equity Options'!$A:$A,$A35))</f>
        <v/>
      </c>
      <c r="R35" s="8">
        <f>IF(OR(P35="",Q35=""),"",P35+Q35)</f>
        <v/>
      </c>
      <c r="S35" s="23">
        <f>IFERROR(IF(OR(P35="",INDEX(P:P,MATCH(DATE(YEAR($A35)-1,MONTH($A35),DAY($A35)),$A:$A,0))=""),"",P35/INDEX(P:P,MATCH(DATE(YEAR($A35)-1,MONTH($A35),DAY($A35)),$A:$A,0))-1),"")</f>
        <v/>
      </c>
      <c r="T35" s="23">
        <f>IFERROR(IF(OR(Q35="",INDEX(Q:Q,MATCH(DATE(YEAR($A35)-1,MONTH($A35),DAY($A35)),$A:$A,0))=""),"",Q35/INDEX(Q:Q,MATCH(DATE(YEAR($A35)-1,MONTH($A35),DAY($A35)),$A:$A,0))-1),"")</f>
        <v/>
      </c>
      <c r="U35" s="23">
        <f>IFERROR(IF(OR(R35="",INDEX(R:R,MATCH(DATE(YEAR($A35)-1,MONTH($A35),DAY($A35)),$A:$A,0))=""),"",R35/INDEX(R:R,MATCH(DATE(YEAR($A35)-1,MONTH($A35),DAY($A35)),$A:$A,0))-1),"")</f>
        <v/>
      </c>
      <c r="V35" s="23">
        <f>IF(OR(P35="",P34=""),"",P35/P34-1)</f>
        <v/>
      </c>
      <c r="W35" s="23">
        <f>IF(OR(Q35="",Q34=""),"",Q35/Q34-1)</f>
        <v/>
      </c>
      <c r="X35" s="23">
        <f>IF(OR(R35="",R34=""),"",R35/R34-1)</f>
        <v/>
      </c>
      <c r="Y35" s="23">
        <f>IF(R35="","",P35/R35)</f>
        <v/>
      </c>
      <c r="Z35" s="23">
        <f>IF(R35="","",Q35/R35)</f>
        <v/>
      </c>
      <c r="AA35" s="24">
        <f>IF(SUMIFS('Daily NSE Equity Options'!$M:$M,'Daily NSE Equity Options'!$A:$A,$A35)=0,"",SUMIFS('Daily NSE Equity Options'!$M:$M,'Daily NSE Equity Options'!$A:$A,$A35))</f>
        <v/>
      </c>
      <c r="AB35" s="9">
        <f>IF(SUMIFS('Daily BSE Equity Options'!$M:$M,'Daily BSE Equity Options'!$A:$A,$A35)=0,"",SUMIFS('Daily BSE Equity Options'!$M:$M,'Daily BSE Equity Options'!$A:$A,$A35))</f>
        <v/>
      </c>
      <c r="AC35" s="9">
        <f>IF(OR(AA35="",AB35=""),"",AA35+AB35)</f>
        <v/>
      </c>
      <c r="AD35" s="26">
        <f>IFERROR(IF(OR(AA35="",INDEX(AA:AA,MATCH(DATE(YEAR($A35)-1,MONTH($A35),DAY($A35)),$A:$A,0))=""),"",AA35/INDEX(AA:AA,MATCH(DATE(YEAR($A35)-1,MONTH($A35),DAY($A35)),$A:$A,0))-1),"")</f>
        <v/>
      </c>
      <c r="AE35" s="26">
        <f>IFERROR(IF(OR(AB35="",INDEX(AB:AB,MATCH(DATE(YEAR($A35)-1,MONTH($A35),DAY($A35)),$A:$A,0))=""),"",AB35/INDEX(AB:AB,MATCH(DATE(YEAR($A35)-1,MONTH($A35),DAY($A35)),$A:$A,0))-1),"")</f>
        <v/>
      </c>
      <c r="AF35" s="26">
        <f>IFERROR(IF(OR(AC35="",INDEX(AC:AC,MATCH(DATE(YEAR($A35)-1,MONTH($A35),DAY($A35)),$A:$A,0))=""),"",AC35/INDEX(AC:AC,MATCH(DATE(YEAR($A35)-1,MONTH($A35),DAY($A35)),$A:$A,0))-1),"")</f>
        <v/>
      </c>
      <c r="AG35" s="26">
        <f>IF(OR(AA35="",AA34=""),"",AA35/AA34-1)</f>
        <v/>
      </c>
      <c r="AH35" s="26">
        <f>IF(OR(AB35="",AB34=""),"",AB35/AB34-1)</f>
        <v/>
      </c>
      <c r="AI35" s="26">
        <f>IF(OR(AC35="",AC34=""),"",AC35/AC34-1)</f>
        <v/>
      </c>
      <c r="AJ35" s="26">
        <f>IF(AC35="","",AA35/AC35)</f>
        <v/>
      </c>
      <c r="AK35" s="26">
        <f>IF(AC35="","",AB35/AC35)</f>
        <v/>
      </c>
      <c r="AL35" s="29" t="n">
        <v>32.3775</v>
      </c>
      <c r="AM35" s="30" t="n">
        <v>33.21</v>
      </c>
      <c r="AN35" s="30" t="n">
        <v>30.9725</v>
      </c>
      <c r="AO35" s="30" t="n">
        <v>31.47</v>
      </c>
      <c r="AP35" s="31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>
        <f>IF(SUMIFS('Daily NSE Equity Options'!$K:$K,'Daily NSE Equity Options'!$A:$A,$A36)=0,"",SUMIFS('Daily NSE Equity Options'!$K:$K,'Daily NSE Equity Options'!$A:$A,$A36))</f>
        <v/>
      </c>
      <c r="F36" s="7">
        <f>IF(SUMIFS('Daily BSE Equity Options'!$K:$K,'Daily BSE Equity Options'!$A:$A,$A36)=0,"",SUMIFS('Daily BSE Equity Options'!$K:$K,'Daily BSE Equity Options'!$A:$A,$A36))</f>
        <v/>
      </c>
      <c r="G36" s="7">
        <f>IF(OR(E36="",F36=""),"",E36+F36)</f>
        <v/>
      </c>
      <c r="H36" s="20">
        <f>IFERROR(IF(OR(E36="",INDEX(E:E,MATCH(DATE(YEAR($A36)-1,MONTH($A36),DAY($A36)),$A:$A,0))=""),"",E36/INDEX(E:E,MATCH(DATE(YEAR($A36)-1,MONTH($A36),DAY($A36)),$A:$A,0))-1),"")</f>
        <v/>
      </c>
      <c r="I36" s="20">
        <f>IFERROR(IF(OR(F36="",INDEX(F:F,MATCH(DATE(YEAR($A36)-1,MONTH($A36),DAY($A36)),$A:$A,0))=""),"",F36/INDEX(F:F,MATCH(DATE(YEAR($A36)-1,MONTH($A36),DAY($A36)),$A:$A,0))-1),"")</f>
        <v/>
      </c>
      <c r="J36" s="20">
        <f>IFERROR(IF(OR(G36="",INDEX(G:G,MATCH(DATE(YEAR($A36)-1,MONTH($A36),DAY($A36)),$A:$A,0))=""),"",G36/INDEX(G:G,MATCH(DATE(YEAR($A36)-1,MONTH($A36),DAY($A36)),$A:$A,0))-1),"")</f>
        <v/>
      </c>
      <c r="K36" s="20">
        <f>IF(OR(E36="",E35=""),"",E36/E35-1)</f>
        <v/>
      </c>
      <c r="L36" s="20">
        <f>IF(OR(F36="",F35=""),"",F36/F35-1)</f>
        <v/>
      </c>
      <c r="M36" s="20">
        <f>IF(OR(G36="",G35=""),"",G36/G35-1)</f>
        <v/>
      </c>
      <c r="N36" s="20">
        <f>IF(G36="","",E36/G36)</f>
        <v/>
      </c>
      <c r="O36" s="20">
        <f>IF(G36="","",F36/G36)</f>
        <v/>
      </c>
      <c r="P36" s="21">
        <f>IF(SUMIFS('Daily NSE Equity Options'!$L:$L,'Daily NSE Equity Options'!$A:$A,$A36)=0,"",SUMIFS('Daily NSE Equity Options'!$L:$L,'Daily NSE Equity Options'!$A:$A,$A36))</f>
        <v/>
      </c>
      <c r="Q36" s="8">
        <f>IF(SUMIFS('Daily BSE Equity Options'!$L:$L,'Daily BSE Equity Options'!$A:$A,$A36)=0,"",SUMIFS('Daily BSE Equity Options'!$L:$L,'Daily BSE Equity Options'!$A:$A,$A36))</f>
        <v/>
      </c>
      <c r="R36" s="8">
        <f>IF(OR(P36="",Q36=""),"",P36+Q36)</f>
        <v/>
      </c>
      <c r="S36" s="23">
        <f>IFERROR(IF(OR(P36="",INDEX(P:P,MATCH(DATE(YEAR($A36)-1,MONTH($A36),DAY($A36)),$A:$A,0))=""),"",P36/INDEX(P:P,MATCH(DATE(YEAR($A36)-1,MONTH($A36),DAY($A36)),$A:$A,0))-1),"")</f>
        <v/>
      </c>
      <c r="T36" s="23">
        <f>IFERROR(IF(OR(Q36="",INDEX(Q:Q,MATCH(DATE(YEAR($A36)-1,MONTH($A36),DAY($A36)),$A:$A,0))=""),"",Q36/INDEX(Q:Q,MATCH(DATE(YEAR($A36)-1,MONTH($A36),DAY($A36)),$A:$A,0))-1),"")</f>
        <v/>
      </c>
      <c r="U36" s="23">
        <f>IFERROR(IF(OR(R36="",INDEX(R:R,MATCH(DATE(YEAR($A36)-1,MONTH($A36),DAY($A36)),$A:$A,0))=""),"",R36/INDEX(R:R,MATCH(DATE(YEAR($A36)-1,MONTH($A36),DAY($A36)),$A:$A,0))-1),"")</f>
        <v/>
      </c>
      <c r="V36" s="23">
        <f>IF(OR(P36="",P35=""),"",P36/P35-1)</f>
        <v/>
      </c>
      <c r="W36" s="23">
        <f>IF(OR(Q36="",Q35=""),"",Q36/Q35-1)</f>
        <v/>
      </c>
      <c r="X36" s="23">
        <f>IF(OR(R36="",R35=""),"",R36/R35-1)</f>
        <v/>
      </c>
      <c r="Y36" s="23">
        <f>IF(R36="","",P36/R36)</f>
        <v/>
      </c>
      <c r="Z36" s="23">
        <f>IF(R36="","",Q36/R36)</f>
        <v/>
      </c>
      <c r="AA36" s="24">
        <f>IF(SUMIFS('Daily NSE Equity Options'!$M:$M,'Daily NSE Equity Options'!$A:$A,$A36)=0,"",SUMIFS('Daily NSE Equity Options'!$M:$M,'Daily NSE Equity Options'!$A:$A,$A36))</f>
        <v/>
      </c>
      <c r="AB36" s="9">
        <f>IF(SUMIFS('Daily BSE Equity Options'!$M:$M,'Daily BSE Equity Options'!$A:$A,$A36)=0,"",SUMIFS('Daily BSE Equity Options'!$M:$M,'Daily BSE Equity Options'!$A:$A,$A36))</f>
        <v/>
      </c>
      <c r="AC36" s="9">
        <f>IF(OR(AA36="",AB36=""),"",AA36+AB36)</f>
        <v/>
      </c>
      <c r="AD36" s="26">
        <f>IFERROR(IF(OR(AA36="",INDEX(AA:AA,MATCH(DATE(YEAR($A36)-1,MONTH($A36),DAY($A36)),$A:$A,0))=""),"",AA36/INDEX(AA:AA,MATCH(DATE(YEAR($A36)-1,MONTH($A36),DAY($A36)),$A:$A,0))-1),"")</f>
        <v/>
      </c>
      <c r="AE36" s="26">
        <f>IFERROR(IF(OR(AB36="",INDEX(AB:AB,MATCH(DATE(YEAR($A36)-1,MONTH($A36),DAY($A36)),$A:$A,0))=""),"",AB36/INDEX(AB:AB,MATCH(DATE(YEAR($A36)-1,MONTH($A36),DAY($A36)),$A:$A,0))-1),"")</f>
        <v/>
      </c>
      <c r="AF36" s="26">
        <f>IFERROR(IF(OR(AC36="",INDEX(AC:AC,MATCH(DATE(YEAR($A36)-1,MONTH($A36),DAY($A36)),$A:$A,0))=""),"",AC36/INDEX(AC:AC,MATCH(DATE(YEAR($A36)-1,MONTH($A36),DAY($A36)),$A:$A,0))-1),"")</f>
        <v/>
      </c>
      <c r="AG36" s="26">
        <f>IF(OR(AA36="",AA35=""),"",AA36/AA35-1)</f>
        <v/>
      </c>
      <c r="AH36" s="26">
        <f>IF(OR(AB36="",AB35=""),"",AB36/AB35-1)</f>
        <v/>
      </c>
      <c r="AI36" s="26">
        <f>IF(OR(AC36="",AC35=""),"",AC36/AC35-1)</f>
        <v/>
      </c>
      <c r="AJ36" s="26">
        <f>IF(AC36="","",AA36/AC36)</f>
        <v/>
      </c>
      <c r="AK36" s="26">
        <f>IF(AC36="","",AB36/AC36)</f>
        <v/>
      </c>
      <c r="AL36" s="29" t="n">
        <v>31.47</v>
      </c>
      <c r="AM36" s="30" t="n">
        <v>32.015</v>
      </c>
      <c r="AN36" s="30" t="n">
        <v>28.855</v>
      </c>
      <c r="AO36" s="30" t="n">
        <v>31.2725</v>
      </c>
      <c r="AP36" s="31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>
        <f>IF(SUMIFS('Daily NSE Equity Options'!$K:$K,'Daily NSE Equity Options'!$A:$A,$A37)=0,"",SUMIFS('Daily NSE Equity Options'!$K:$K,'Daily NSE Equity Options'!$A:$A,$A37))</f>
        <v/>
      </c>
      <c r="F37" s="7">
        <f>IF(SUMIFS('Daily BSE Equity Options'!$K:$K,'Daily BSE Equity Options'!$A:$A,$A37)=0,"",SUMIFS('Daily BSE Equity Options'!$K:$K,'Daily BSE Equity Options'!$A:$A,$A37))</f>
        <v/>
      </c>
      <c r="G37" s="7">
        <f>IF(OR(E37="",F37=""),"",E37+F37)</f>
        <v/>
      </c>
      <c r="H37" s="20">
        <f>IFERROR(IF(OR(E37="",INDEX(E:E,MATCH(DATE(YEAR($A37)-1,MONTH($A37),DAY($A37)),$A:$A,0))=""),"",E37/INDEX(E:E,MATCH(DATE(YEAR($A37)-1,MONTH($A37),DAY($A37)),$A:$A,0))-1),"")</f>
        <v/>
      </c>
      <c r="I37" s="20">
        <f>IFERROR(IF(OR(F37="",INDEX(F:F,MATCH(DATE(YEAR($A37)-1,MONTH($A37),DAY($A37)),$A:$A,0))=""),"",F37/INDEX(F:F,MATCH(DATE(YEAR($A37)-1,MONTH($A37),DAY($A37)),$A:$A,0))-1),"")</f>
        <v/>
      </c>
      <c r="J37" s="20">
        <f>IFERROR(IF(OR(G37="",INDEX(G:G,MATCH(DATE(YEAR($A37)-1,MONTH($A37),DAY($A37)),$A:$A,0))=""),"",G37/INDEX(G:G,MATCH(DATE(YEAR($A37)-1,MONTH($A37),DAY($A37)),$A:$A,0))-1),"")</f>
        <v/>
      </c>
      <c r="K37" s="20">
        <f>IF(OR(E37="",E36=""),"",E37/E36-1)</f>
        <v/>
      </c>
      <c r="L37" s="20">
        <f>IF(OR(F37="",F36=""),"",F37/F36-1)</f>
        <v/>
      </c>
      <c r="M37" s="20">
        <f>IF(OR(G37="",G36=""),"",G37/G36-1)</f>
        <v/>
      </c>
      <c r="N37" s="20">
        <f>IF(G37="","",E37/G37)</f>
        <v/>
      </c>
      <c r="O37" s="20">
        <f>IF(G37="","",F37/G37)</f>
        <v/>
      </c>
      <c r="P37" s="21">
        <f>IF(SUMIFS('Daily NSE Equity Options'!$L:$L,'Daily NSE Equity Options'!$A:$A,$A37)=0,"",SUMIFS('Daily NSE Equity Options'!$L:$L,'Daily NSE Equity Options'!$A:$A,$A37))</f>
        <v/>
      </c>
      <c r="Q37" s="8">
        <f>IF(SUMIFS('Daily BSE Equity Options'!$L:$L,'Daily BSE Equity Options'!$A:$A,$A37)=0,"",SUMIFS('Daily BSE Equity Options'!$L:$L,'Daily BSE Equity Options'!$A:$A,$A37))</f>
        <v/>
      </c>
      <c r="R37" s="8">
        <f>IF(OR(P37="",Q37=""),"",P37+Q37)</f>
        <v/>
      </c>
      <c r="S37" s="23">
        <f>IFERROR(IF(OR(P37="",INDEX(P:P,MATCH(DATE(YEAR($A37)-1,MONTH($A37),DAY($A37)),$A:$A,0))=""),"",P37/INDEX(P:P,MATCH(DATE(YEAR($A37)-1,MONTH($A37),DAY($A37)),$A:$A,0))-1),"")</f>
        <v/>
      </c>
      <c r="T37" s="23">
        <f>IFERROR(IF(OR(Q37="",INDEX(Q:Q,MATCH(DATE(YEAR($A37)-1,MONTH($A37),DAY($A37)),$A:$A,0))=""),"",Q37/INDEX(Q:Q,MATCH(DATE(YEAR($A37)-1,MONTH($A37),DAY($A37)),$A:$A,0))-1),"")</f>
        <v/>
      </c>
      <c r="U37" s="23">
        <f>IFERROR(IF(OR(R37="",INDEX(R:R,MATCH(DATE(YEAR($A37)-1,MONTH($A37),DAY($A37)),$A:$A,0))=""),"",R37/INDEX(R:R,MATCH(DATE(YEAR($A37)-1,MONTH($A37),DAY($A37)),$A:$A,0))-1),"")</f>
        <v/>
      </c>
      <c r="V37" s="23">
        <f>IF(OR(P37="",P36=""),"",P37/P36-1)</f>
        <v/>
      </c>
      <c r="W37" s="23">
        <f>IF(OR(Q37="",Q36=""),"",Q37/Q36-1)</f>
        <v/>
      </c>
      <c r="X37" s="23">
        <f>IF(OR(R37="",R36=""),"",R37/R36-1)</f>
        <v/>
      </c>
      <c r="Y37" s="23">
        <f>IF(R37="","",P37/R37)</f>
        <v/>
      </c>
      <c r="Z37" s="23">
        <f>IF(R37="","",Q37/R37)</f>
        <v/>
      </c>
      <c r="AA37" s="24">
        <f>IF(SUMIFS('Daily NSE Equity Options'!$M:$M,'Daily NSE Equity Options'!$A:$A,$A37)=0,"",SUMIFS('Daily NSE Equity Options'!$M:$M,'Daily NSE Equity Options'!$A:$A,$A37))</f>
        <v/>
      </c>
      <c r="AB37" s="9">
        <f>IF(SUMIFS('Daily BSE Equity Options'!$M:$M,'Daily BSE Equity Options'!$A:$A,$A37)=0,"",SUMIFS('Daily BSE Equity Options'!$M:$M,'Daily BSE Equity Options'!$A:$A,$A37))</f>
        <v/>
      </c>
      <c r="AC37" s="9">
        <f>IF(OR(AA37="",AB37=""),"",AA37+AB37)</f>
        <v/>
      </c>
      <c r="AD37" s="26">
        <f>IFERROR(IF(OR(AA37="",INDEX(AA:AA,MATCH(DATE(YEAR($A37)-1,MONTH($A37),DAY($A37)),$A:$A,0))=""),"",AA37/INDEX(AA:AA,MATCH(DATE(YEAR($A37)-1,MONTH($A37),DAY($A37)),$A:$A,0))-1),"")</f>
        <v/>
      </c>
      <c r="AE37" s="26">
        <f>IFERROR(IF(OR(AB37="",INDEX(AB:AB,MATCH(DATE(YEAR($A37)-1,MONTH($A37),DAY($A37)),$A:$A,0))=""),"",AB37/INDEX(AB:AB,MATCH(DATE(YEAR($A37)-1,MONTH($A37),DAY($A37)),$A:$A,0))-1),"")</f>
        <v/>
      </c>
      <c r="AF37" s="26">
        <f>IFERROR(IF(OR(AC37="",INDEX(AC:AC,MATCH(DATE(YEAR($A37)-1,MONTH($A37),DAY($A37)),$A:$A,0))=""),"",AC37/INDEX(AC:AC,MATCH(DATE(YEAR($A37)-1,MONTH($A37),DAY($A37)),$A:$A,0))-1),"")</f>
        <v/>
      </c>
      <c r="AG37" s="26">
        <f>IF(OR(AA37="",AA36=""),"",AA37/AA36-1)</f>
        <v/>
      </c>
      <c r="AH37" s="26">
        <f>IF(OR(AB37="",AB36=""),"",AB37/AB36-1)</f>
        <v/>
      </c>
      <c r="AI37" s="26">
        <f>IF(OR(AC37="",AC36=""),"",AC37/AC36-1)</f>
        <v/>
      </c>
      <c r="AJ37" s="26">
        <f>IF(AC37="","",AA37/AC37)</f>
        <v/>
      </c>
      <c r="AK37" s="26">
        <f>IF(AC37="","",AB37/AC37)</f>
        <v/>
      </c>
      <c r="AL37" s="29" t="n">
        <v>31.2725</v>
      </c>
      <c r="AM37" s="30" t="n">
        <v>31.2725</v>
      </c>
      <c r="AN37" s="30" t="n">
        <v>29.195</v>
      </c>
      <c r="AO37" s="30" t="n">
        <v>30.0175</v>
      </c>
      <c r="AP37" s="31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>
        <f>IF(SUMIFS('Daily NSE Equity Options'!$K:$K,'Daily NSE Equity Options'!$A:$A,$A38)=0,"",SUMIFS('Daily NSE Equity Options'!$K:$K,'Daily NSE Equity Options'!$A:$A,$A38))</f>
        <v/>
      </c>
      <c r="F38" s="7">
        <f>IF(SUMIFS('Daily BSE Equity Options'!$K:$K,'Daily BSE Equity Options'!$A:$A,$A38)=0,"",SUMIFS('Daily BSE Equity Options'!$K:$K,'Daily BSE Equity Options'!$A:$A,$A38))</f>
        <v/>
      </c>
      <c r="G38" s="7">
        <f>IF(OR(E38="",F38=""),"",E38+F38)</f>
        <v/>
      </c>
      <c r="H38" s="20">
        <f>IFERROR(IF(OR(E38="",INDEX(E:E,MATCH(DATE(YEAR($A38)-1,MONTH($A38),DAY($A38)),$A:$A,0))=""),"",E38/INDEX(E:E,MATCH(DATE(YEAR($A38)-1,MONTH($A38),DAY($A38)),$A:$A,0))-1),"")</f>
        <v/>
      </c>
      <c r="I38" s="20">
        <f>IFERROR(IF(OR(F38="",INDEX(F:F,MATCH(DATE(YEAR($A38)-1,MONTH($A38),DAY($A38)),$A:$A,0))=""),"",F38/INDEX(F:F,MATCH(DATE(YEAR($A38)-1,MONTH($A38),DAY($A38)),$A:$A,0))-1),"")</f>
        <v/>
      </c>
      <c r="J38" s="20">
        <f>IFERROR(IF(OR(G38="",INDEX(G:G,MATCH(DATE(YEAR($A38)-1,MONTH($A38),DAY($A38)),$A:$A,0))=""),"",G38/INDEX(G:G,MATCH(DATE(YEAR($A38)-1,MONTH($A38),DAY($A38)),$A:$A,0))-1),"")</f>
        <v/>
      </c>
      <c r="K38" s="20">
        <f>IF(OR(E38="",E37=""),"",E38/E37-1)</f>
        <v/>
      </c>
      <c r="L38" s="20">
        <f>IF(OR(F38="",F37=""),"",F38/F37-1)</f>
        <v/>
      </c>
      <c r="M38" s="20">
        <f>IF(OR(G38="",G37=""),"",G38/G37-1)</f>
        <v/>
      </c>
      <c r="N38" s="20">
        <f>IF(G38="","",E38/G38)</f>
        <v/>
      </c>
      <c r="O38" s="20">
        <f>IF(G38="","",F38/G38)</f>
        <v/>
      </c>
      <c r="P38" s="21">
        <f>IF(SUMIFS('Daily NSE Equity Options'!$L:$L,'Daily NSE Equity Options'!$A:$A,$A38)=0,"",SUMIFS('Daily NSE Equity Options'!$L:$L,'Daily NSE Equity Options'!$A:$A,$A38))</f>
        <v/>
      </c>
      <c r="Q38" s="8">
        <f>IF(SUMIFS('Daily BSE Equity Options'!$L:$L,'Daily BSE Equity Options'!$A:$A,$A38)=0,"",SUMIFS('Daily BSE Equity Options'!$L:$L,'Daily BSE Equity Options'!$A:$A,$A38))</f>
        <v/>
      </c>
      <c r="R38" s="8">
        <f>IF(OR(P38="",Q38=""),"",P38+Q38)</f>
        <v/>
      </c>
      <c r="S38" s="23">
        <f>IFERROR(IF(OR(P38="",INDEX(P:P,MATCH(DATE(YEAR($A38)-1,MONTH($A38),DAY($A38)),$A:$A,0))=""),"",P38/INDEX(P:P,MATCH(DATE(YEAR($A38)-1,MONTH($A38),DAY($A38)),$A:$A,0))-1),"")</f>
        <v/>
      </c>
      <c r="T38" s="23">
        <f>IFERROR(IF(OR(Q38="",INDEX(Q:Q,MATCH(DATE(YEAR($A38)-1,MONTH($A38),DAY($A38)),$A:$A,0))=""),"",Q38/INDEX(Q:Q,MATCH(DATE(YEAR($A38)-1,MONTH($A38),DAY($A38)),$A:$A,0))-1),"")</f>
        <v/>
      </c>
      <c r="U38" s="23">
        <f>IFERROR(IF(OR(R38="",INDEX(R:R,MATCH(DATE(YEAR($A38)-1,MONTH($A38),DAY($A38)),$A:$A,0))=""),"",R38/INDEX(R:R,MATCH(DATE(YEAR($A38)-1,MONTH($A38),DAY($A38)),$A:$A,0))-1),"")</f>
        <v/>
      </c>
      <c r="V38" s="23">
        <f>IF(OR(P38="",P37=""),"",P38/P37-1)</f>
        <v/>
      </c>
      <c r="W38" s="23">
        <f>IF(OR(Q38="",Q37=""),"",Q38/Q37-1)</f>
        <v/>
      </c>
      <c r="X38" s="23">
        <f>IF(OR(R38="",R37=""),"",R38/R37-1)</f>
        <v/>
      </c>
      <c r="Y38" s="23">
        <f>IF(R38="","",P38/R38)</f>
        <v/>
      </c>
      <c r="Z38" s="23">
        <f>IF(R38="","",Q38/R38)</f>
        <v/>
      </c>
      <c r="AA38" s="24">
        <f>IF(SUMIFS('Daily NSE Equity Options'!$M:$M,'Daily NSE Equity Options'!$A:$A,$A38)=0,"",SUMIFS('Daily NSE Equity Options'!$M:$M,'Daily NSE Equity Options'!$A:$A,$A38))</f>
        <v/>
      </c>
      <c r="AB38" s="9">
        <f>IF(SUMIFS('Daily BSE Equity Options'!$M:$M,'Daily BSE Equity Options'!$A:$A,$A38)=0,"",SUMIFS('Daily BSE Equity Options'!$M:$M,'Daily BSE Equity Options'!$A:$A,$A38))</f>
        <v/>
      </c>
      <c r="AC38" s="9">
        <f>IF(OR(AA38="",AB38=""),"",AA38+AB38)</f>
        <v/>
      </c>
      <c r="AD38" s="26">
        <f>IFERROR(IF(OR(AA38="",INDEX(AA:AA,MATCH(DATE(YEAR($A38)-1,MONTH($A38),DAY($A38)),$A:$A,0))=""),"",AA38/INDEX(AA:AA,MATCH(DATE(YEAR($A38)-1,MONTH($A38),DAY($A38)),$A:$A,0))-1),"")</f>
        <v/>
      </c>
      <c r="AE38" s="26">
        <f>IFERROR(IF(OR(AB38="",INDEX(AB:AB,MATCH(DATE(YEAR($A38)-1,MONTH($A38),DAY($A38)),$A:$A,0))=""),"",AB38/INDEX(AB:AB,MATCH(DATE(YEAR($A38)-1,MONTH($A38),DAY($A38)),$A:$A,0))-1),"")</f>
        <v/>
      </c>
      <c r="AF38" s="26">
        <f>IFERROR(IF(OR(AC38="",INDEX(AC:AC,MATCH(DATE(YEAR($A38)-1,MONTH($A38),DAY($A38)),$A:$A,0))=""),"",AC38/INDEX(AC:AC,MATCH(DATE(YEAR($A38)-1,MONTH($A38),DAY($A38)),$A:$A,0))-1),"")</f>
        <v/>
      </c>
      <c r="AG38" s="26">
        <f>IF(OR(AA38="",AA37=""),"",AA38/AA37-1)</f>
        <v/>
      </c>
      <c r="AH38" s="26">
        <f>IF(OR(AB38="",AB37=""),"",AB38/AB37-1)</f>
        <v/>
      </c>
      <c r="AI38" s="26">
        <f>IF(OR(AC38="",AC37=""),"",AC38/AC37-1)</f>
        <v/>
      </c>
      <c r="AJ38" s="26">
        <f>IF(AC38="","",AA38/AC38)</f>
        <v/>
      </c>
      <c r="AK38" s="26">
        <f>IF(AC38="","",AB38/AC38)</f>
        <v/>
      </c>
      <c r="AL38" s="29" t="n">
        <v>30.0175</v>
      </c>
      <c r="AM38" s="30" t="n">
        <v>30.5675</v>
      </c>
      <c r="AN38" s="30" t="n">
        <v>27.41</v>
      </c>
      <c r="AO38" s="30" t="n">
        <v>30.22</v>
      </c>
      <c r="AP38" s="31" t="n">
        <v>0.0067</v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18">
        <f>IF(SUMIFS('Daily NSE Equity Options'!$K:$K,'Daily NSE Equity Options'!$A:$A,$A39)=0,"",SUMIFS('Daily NSE Equity Options'!$K:$K,'Daily NSE Equity Options'!$A:$A,$A39))</f>
        <v/>
      </c>
      <c r="F39" s="7">
        <f>IF(SUMIFS('Daily BSE Equity Options'!$K:$K,'Daily BSE Equity Options'!$A:$A,$A39)=0,"",SUMIFS('Daily BSE Equity Options'!$K:$K,'Daily BSE Equity Options'!$A:$A,$A39))</f>
        <v/>
      </c>
      <c r="G39" s="7">
        <f>IF(OR(E39="",F39=""),"",E39+F39)</f>
        <v/>
      </c>
      <c r="H39" s="20">
        <f>IFERROR(IF(OR(E39="",INDEX(E:E,MATCH(DATE(YEAR($A39)-1,MONTH($A39),DAY($A39)),$A:$A,0))=""),"",E39/INDEX(E:E,MATCH(DATE(YEAR($A39)-1,MONTH($A39),DAY($A39)),$A:$A,0))-1),"")</f>
        <v/>
      </c>
      <c r="I39" s="20">
        <f>IFERROR(IF(OR(F39="",INDEX(F:F,MATCH(DATE(YEAR($A39)-1,MONTH($A39),DAY($A39)),$A:$A,0))=""),"",F39/INDEX(F:F,MATCH(DATE(YEAR($A39)-1,MONTH($A39),DAY($A39)),$A:$A,0))-1),"")</f>
        <v/>
      </c>
      <c r="J39" s="20">
        <f>IFERROR(IF(OR(G39="",INDEX(G:G,MATCH(DATE(YEAR($A39)-1,MONTH($A39),DAY($A39)),$A:$A,0))=""),"",G39/INDEX(G:G,MATCH(DATE(YEAR($A39)-1,MONTH($A39),DAY($A39)),$A:$A,0))-1),"")</f>
        <v/>
      </c>
      <c r="K39" s="20">
        <f>IF(OR(E39="",E38=""),"",E39/E38-1)</f>
        <v/>
      </c>
      <c r="L39" s="20">
        <f>IF(OR(F39="",F38=""),"",F39/F38-1)</f>
        <v/>
      </c>
      <c r="M39" s="20">
        <f>IF(OR(G39="",G38=""),"",G39/G38-1)</f>
        <v/>
      </c>
      <c r="N39" s="20">
        <f>IF(G39="","",E39/G39)</f>
        <v/>
      </c>
      <c r="O39" s="20">
        <f>IF(G39="","",F39/G39)</f>
        <v/>
      </c>
      <c r="P39" s="21">
        <f>IF(SUMIFS('Daily NSE Equity Options'!$L:$L,'Daily NSE Equity Options'!$A:$A,$A39)=0,"",SUMIFS('Daily NSE Equity Options'!$L:$L,'Daily NSE Equity Options'!$A:$A,$A39))</f>
        <v/>
      </c>
      <c r="Q39" s="8">
        <f>IF(SUMIFS('Daily BSE Equity Options'!$L:$L,'Daily BSE Equity Options'!$A:$A,$A39)=0,"",SUMIFS('Daily BSE Equity Options'!$L:$L,'Daily BSE Equity Options'!$A:$A,$A39))</f>
        <v/>
      </c>
      <c r="R39" s="8">
        <f>IF(OR(P39="",Q39=""),"",P39+Q39)</f>
        <v/>
      </c>
      <c r="S39" s="23">
        <f>IFERROR(IF(OR(P39="",INDEX(P:P,MATCH(DATE(YEAR($A39)-1,MONTH($A39),DAY($A39)),$A:$A,0))=""),"",P39/INDEX(P:P,MATCH(DATE(YEAR($A39)-1,MONTH($A39),DAY($A39)),$A:$A,0))-1),"")</f>
        <v/>
      </c>
      <c r="T39" s="23">
        <f>IFERROR(IF(OR(Q39="",INDEX(Q:Q,MATCH(DATE(YEAR($A39)-1,MONTH($A39),DAY($A39)),$A:$A,0))=""),"",Q39/INDEX(Q:Q,MATCH(DATE(YEAR($A39)-1,MONTH($A39),DAY($A39)),$A:$A,0))-1),"")</f>
        <v/>
      </c>
      <c r="U39" s="23">
        <f>IFERROR(IF(OR(R39="",INDEX(R:R,MATCH(DATE(YEAR($A39)-1,MONTH($A39),DAY($A39)),$A:$A,0))=""),"",R39/INDEX(R:R,MATCH(DATE(YEAR($A39)-1,MONTH($A39),DAY($A39)),$A:$A,0))-1),"")</f>
        <v/>
      </c>
      <c r="V39" s="23">
        <f>IF(OR(P39="",P38=""),"",P39/P38-1)</f>
        <v/>
      </c>
      <c r="W39" s="23">
        <f>IF(OR(Q39="",Q38=""),"",Q39/Q38-1)</f>
        <v/>
      </c>
      <c r="X39" s="23">
        <f>IF(OR(R39="",R38=""),"",R39/R38-1)</f>
        <v/>
      </c>
      <c r="Y39" s="23">
        <f>IF(R39="","",P39/R39)</f>
        <v/>
      </c>
      <c r="Z39" s="23">
        <f>IF(R39="","",Q39/R39)</f>
        <v/>
      </c>
      <c r="AA39" s="24">
        <f>IF(SUMIFS('Daily NSE Equity Options'!$M:$M,'Daily NSE Equity Options'!$A:$A,$A39)=0,"",SUMIFS('Daily NSE Equity Options'!$M:$M,'Daily NSE Equity Options'!$A:$A,$A39))</f>
        <v/>
      </c>
      <c r="AB39" s="9">
        <f>IF(SUMIFS('Daily BSE Equity Options'!$M:$M,'Daily BSE Equity Options'!$A:$A,$A39)=0,"",SUMIFS('Daily BSE Equity Options'!$M:$M,'Daily BSE Equity Options'!$A:$A,$A39))</f>
        <v/>
      </c>
      <c r="AC39" s="9">
        <f>IF(OR(AA39="",AB39=""),"",AA39+AB39)</f>
        <v/>
      </c>
      <c r="AD39" s="26">
        <f>IFERROR(IF(OR(AA39="",INDEX(AA:AA,MATCH(DATE(YEAR($A39)-1,MONTH($A39),DAY($A39)),$A:$A,0))=""),"",AA39/INDEX(AA:AA,MATCH(DATE(YEAR($A39)-1,MONTH($A39),DAY($A39)),$A:$A,0))-1),"")</f>
        <v/>
      </c>
      <c r="AE39" s="26">
        <f>IFERROR(IF(OR(AB39="",INDEX(AB:AB,MATCH(DATE(YEAR($A39)-1,MONTH($A39),DAY($A39)),$A:$A,0))=""),"",AB39/INDEX(AB:AB,MATCH(DATE(YEAR($A39)-1,MONTH($A39),DAY($A39)),$A:$A,0))-1),"")</f>
        <v/>
      </c>
      <c r="AF39" s="26">
        <f>IFERROR(IF(OR(AC39="",INDEX(AC:AC,MATCH(DATE(YEAR($A39)-1,MONTH($A39),DAY($A39)),$A:$A,0))=""),"",AC39/INDEX(AC:AC,MATCH(DATE(YEAR($A39)-1,MONTH($A39),DAY($A39)),$A:$A,0))-1),"")</f>
        <v/>
      </c>
      <c r="AG39" s="26">
        <f>IF(OR(AA39="",AA38=""),"",AA39/AA38-1)</f>
        <v/>
      </c>
      <c r="AH39" s="26">
        <f>IF(OR(AB39="",AB38=""),"",AB39/AB38-1)</f>
        <v/>
      </c>
      <c r="AI39" s="26">
        <f>IF(OR(AC39="",AC38=""),"",AC39/AC38-1)</f>
        <v/>
      </c>
      <c r="AJ39" s="26">
        <f>IF(AC39="","",AA39/AC39)</f>
        <v/>
      </c>
      <c r="AK39" s="26">
        <f>IF(AC39="","",AB39/AC39)</f>
        <v/>
      </c>
      <c r="AL39" s="29" t="n">
        <v>30.22</v>
      </c>
      <c r="AM39" s="30" t="n">
        <v>32.1725</v>
      </c>
      <c r="AN39" s="30" t="n">
        <v>28.8325</v>
      </c>
      <c r="AO39" s="30" t="n">
        <v>30.7425</v>
      </c>
      <c r="AP39" s="31" t="n">
        <v>0.0173</v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18">
        <f>IF(SUMIFS('Daily NSE Equity Options'!$K:$K,'Daily NSE Equity Options'!$A:$A,$A40)=0,"",SUMIFS('Daily NSE Equity Options'!$K:$K,'Daily NSE Equity Options'!$A:$A,$A40))</f>
        <v/>
      </c>
      <c r="F40" s="7">
        <f>IF(SUMIFS('Daily BSE Equity Options'!$K:$K,'Daily BSE Equity Options'!$A:$A,$A40)=0,"",SUMIFS('Daily BSE Equity Options'!$K:$K,'Daily BSE Equity Options'!$A:$A,$A40))</f>
        <v/>
      </c>
      <c r="G40" s="7">
        <f>IF(OR(E40="",F40=""),"",E40+F40)</f>
        <v/>
      </c>
      <c r="H40" s="20">
        <f>IFERROR(IF(OR(E40="",INDEX(E:E,MATCH(DATE(YEAR($A40)-1,MONTH($A40),DAY($A40)),$A:$A,0))=""),"",E40/INDEX(E:E,MATCH(DATE(YEAR($A40)-1,MONTH($A40),DAY($A40)),$A:$A,0))-1),"")</f>
        <v/>
      </c>
      <c r="I40" s="20">
        <f>IFERROR(IF(OR(F40="",INDEX(F:F,MATCH(DATE(YEAR($A40)-1,MONTH($A40),DAY($A40)),$A:$A,0))=""),"",F40/INDEX(F:F,MATCH(DATE(YEAR($A40)-1,MONTH($A40),DAY($A40)),$A:$A,0))-1),"")</f>
        <v/>
      </c>
      <c r="J40" s="20">
        <f>IFERROR(IF(OR(G40="",INDEX(G:G,MATCH(DATE(YEAR($A40)-1,MONTH($A40),DAY($A40)),$A:$A,0))=""),"",G40/INDEX(G:G,MATCH(DATE(YEAR($A40)-1,MONTH($A40),DAY($A40)),$A:$A,0))-1),"")</f>
        <v/>
      </c>
      <c r="K40" s="20">
        <f>IF(OR(E40="",E39=""),"",E40/E39-1)</f>
        <v/>
      </c>
      <c r="L40" s="20">
        <f>IF(OR(F40="",F39=""),"",F40/F39-1)</f>
        <v/>
      </c>
      <c r="M40" s="20">
        <f>IF(OR(G40="",G39=""),"",G40/G39-1)</f>
        <v/>
      </c>
      <c r="N40" s="20">
        <f>IF(G40="","",E40/G40)</f>
        <v/>
      </c>
      <c r="O40" s="20">
        <f>IF(G40="","",F40/G40)</f>
        <v/>
      </c>
      <c r="P40" s="21">
        <f>IF(SUMIFS('Daily NSE Equity Options'!$L:$L,'Daily NSE Equity Options'!$A:$A,$A40)=0,"",SUMIFS('Daily NSE Equity Options'!$L:$L,'Daily NSE Equity Options'!$A:$A,$A40))</f>
        <v/>
      </c>
      <c r="Q40" s="8">
        <f>IF(SUMIFS('Daily BSE Equity Options'!$L:$L,'Daily BSE Equity Options'!$A:$A,$A40)=0,"",SUMIFS('Daily BSE Equity Options'!$L:$L,'Daily BSE Equity Options'!$A:$A,$A40))</f>
        <v/>
      </c>
      <c r="R40" s="8">
        <f>IF(OR(P40="",Q40=""),"",P40+Q40)</f>
        <v/>
      </c>
      <c r="S40" s="23">
        <f>IFERROR(IF(OR(P40="",INDEX(P:P,MATCH(DATE(YEAR($A40)-1,MONTH($A40),DAY($A40)),$A:$A,0))=""),"",P40/INDEX(P:P,MATCH(DATE(YEAR($A40)-1,MONTH($A40),DAY($A40)),$A:$A,0))-1),"")</f>
        <v/>
      </c>
      <c r="T40" s="23">
        <f>IFERROR(IF(OR(Q40="",INDEX(Q:Q,MATCH(DATE(YEAR($A40)-1,MONTH($A40),DAY($A40)),$A:$A,0))=""),"",Q40/INDEX(Q:Q,MATCH(DATE(YEAR($A40)-1,MONTH($A40),DAY($A40)),$A:$A,0))-1),"")</f>
        <v/>
      </c>
      <c r="U40" s="23">
        <f>IFERROR(IF(OR(R40="",INDEX(R:R,MATCH(DATE(YEAR($A40)-1,MONTH($A40),DAY($A40)),$A:$A,0))=""),"",R40/INDEX(R:R,MATCH(DATE(YEAR($A40)-1,MONTH($A40),DAY($A40)),$A:$A,0))-1),"")</f>
        <v/>
      </c>
      <c r="V40" s="23">
        <f>IF(OR(P40="",P39=""),"",P40/P39-1)</f>
        <v/>
      </c>
      <c r="W40" s="23">
        <f>IF(OR(Q40="",Q39=""),"",Q40/Q39-1)</f>
        <v/>
      </c>
      <c r="X40" s="23">
        <f>IF(OR(R40="",R39=""),"",R40/R39-1)</f>
        <v/>
      </c>
      <c r="Y40" s="23">
        <f>IF(R40="","",P40/R40)</f>
        <v/>
      </c>
      <c r="Z40" s="23">
        <f>IF(R40="","",Q40/R40)</f>
        <v/>
      </c>
      <c r="AA40" s="24">
        <f>IF(SUMIFS('Daily NSE Equity Options'!$M:$M,'Daily NSE Equity Options'!$A:$A,$A40)=0,"",SUMIFS('Daily NSE Equity Options'!$M:$M,'Daily NSE Equity Options'!$A:$A,$A40))</f>
        <v/>
      </c>
      <c r="AB40" s="9">
        <f>IF(SUMIFS('Daily BSE Equity Options'!$M:$M,'Daily BSE Equity Options'!$A:$A,$A40)=0,"",SUMIFS('Daily BSE Equity Options'!$M:$M,'Daily BSE Equity Options'!$A:$A,$A40))</f>
        <v/>
      </c>
      <c r="AC40" s="9">
        <f>IF(OR(AA40="",AB40=""),"",AA40+AB40)</f>
        <v/>
      </c>
      <c r="AD40" s="26">
        <f>IFERROR(IF(OR(AA40="",INDEX(AA:AA,MATCH(DATE(YEAR($A40)-1,MONTH($A40),DAY($A40)),$A:$A,0))=""),"",AA40/INDEX(AA:AA,MATCH(DATE(YEAR($A40)-1,MONTH($A40),DAY($A40)),$A:$A,0))-1),"")</f>
        <v/>
      </c>
      <c r="AE40" s="26">
        <f>IFERROR(IF(OR(AB40="",INDEX(AB:AB,MATCH(DATE(YEAR($A40)-1,MONTH($A40),DAY($A40)),$A:$A,0))=""),"",AB40/INDEX(AB:AB,MATCH(DATE(YEAR($A40)-1,MONTH($A40),DAY($A40)),$A:$A,0))-1),"")</f>
        <v/>
      </c>
      <c r="AF40" s="26">
        <f>IFERROR(IF(OR(AC40="",INDEX(AC:AC,MATCH(DATE(YEAR($A40)-1,MONTH($A40),DAY($A40)),$A:$A,0))=""),"",AC40/INDEX(AC:AC,MATCH(DATE(YEAR($A40)-1,MONTH($A40),DAY($A40)),$A:$A,0))-1),"")</f>
        <v/>
      </c>
      <c r="AG40" s="26">
        <f>IF(OR(AA40="",AA39=""),"",AA40/AA39-1)</f>
        <v/>
      </c>
      <c r="AH40" s="26">
        <f>IF(OR(AB40="",AB39=""),"",AB40/AB39-1)</f>
        <v/>
      </c>
      <c r="AI40" s="26">
        <f>IF(OR(AC40="",AC39=""),"",AC40/AC39-1)</f>
        <v/>
      </c>
      <c r="AJ40" s="26">
        <f>IF(AC40="","",AA40/AC40)</f>
        <v/>
      </c>
      <c r="AK40" s="26">
        <f>IF(AC40="","",AB40/AC40)</f>
        <v/>
      </c>
      <c r="AL40" s="29" t="n">
        <v>30.7425</v>
      </c>
      <c r="AM40" s="30" t="n">
        <v>30.9175</v>
      </c>
      <c r="AN40" s="30" t="n">
        <v>27.9025</v>
      </c>
      <c r="AO40" s="30" t="n">
        <v>30.115</v>
      </c>
      <c r="AP40" s="31" t="n">
        <v>-0.0204</v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18">
        <f>IF(SUMIFS('Daily NSE Equity Options'!$K:$K,'Daily NSE Equity Options'!$A:$A,$A41)=0,"",SUMIFS('Daily NSE Equity Options'!$K:$K,'Daily NSE Equity Options'!$A:$A,$A41))</f>
        <v/>
      </c>
      <c r="F41" s="7">
        <f>IF(SUMIFS('Daily BSE Equity Options'!$K:$K,'Daily BSE Equity Options'!$A:$A,$A41)=0,"",SUMIFS('Daily BSE Equity Options'!$K:$K,'Daily BSE Equity Options'!$A:$A,$A41))</f>
        <v/>
      </c>
      <c r="G41" s="7">
        <f>IF(OR(E41="",F41=""),"",E41+F41)</f>
        <v/>
      </c>
      <c r="H41" s="20">
        <f>IFERROR(IF(OR(E41="",INDEX(E:E,MATCH(DATE(YEAR($A41)-1,MONTH($A41),DAY($A41)),$A:$A,0))=""),"",E41/INDEX(E:E,MATCH(DATE(YEAR($A41)-1,MONTH($A41),DAY($A41)),$A:$A,0))-1),"")</f>
        <v/>
      </c>
      <c r="I41" s="20">
        <f>IFERROR(IF(OR(F41="",INDEX(F:F,MATCH(DATE(YEAR($A41)-1,MONTH($A41),DAY($A41)),$A:$A,0))=""),"",F41/INDEX(F:F,MATCH(DATE(YEAR($A41)-1,MONTH($A41),DAY($A41)),$A:$A,0))-1),"")</f>
        <v/>
      </c>
      <c r="J41" s="20">
        <f>IFERROR(IF(OR(G41="",INDEX(G:G,MATCH(DATE(YEAR($A41)-1,MONTH($A41),DAY($A41)),$A:$A,0))=""),"",G41/INDEX(G:G,MATCH(DATE(YEAR($A41)-1,MONTH($A41),DAY($A41)),$A:$A,0))-1),"")</f>
        <v/>
      </c>
      <c r="K41" s="20">
        <f>IF(OR(E41="",E40=""),"",E41/E40-1)</f>
        <v/>
      </c>
      <c r="L41" s="20">
        <f>IF(OR(F41="",F40=""),"",F41/F40-1)</f>
        <v/>
      </c>
      <c r="M41" s="20">
        <f>IF(OR(G41="",G40=""),"",G41/G40-1)</f>
        <v/>
      </c>
      <c r="N41" s="20">
        <f>IF(G41="","",E41/G41)</f>
        <v/>
      </c>
      <c r="O41" s="20">
        <f>IF(G41="","",F41/G41)</f>
        <v/>
      </c>
      <c r="P41" s="21">
        <f>IF(SUMIFS('Daily NSE Equity Options'!$L:$L,'Daily NSE Equity Options'!$A:$A,$A41)=0,"",SUMIFS('Daily NSE Equity Options'!$L:$L,'Daily NSE Equity Options'!$A:$A,$A41))</f>
        <v/>
      </c>
      <c r="Q41" s="8">
        <f>IF(SUMIFS('Daily BSE Equity Options'!$L:$L,'Daily BSE Equity Options'!$A:$A,$A41)=0,"",SUMIFS('Daily BSE Equity Options'!$L:$L,'Daily BSE Equity Options'!$A:$A,$A41))</f>
        <v/>
      </c>
      <c r="R41" s="8">
        <f>IF(OR(P41="",Q41=""),"",P41+Q41)</f>
        <v/>
      </c>
      <c r="S41" s="23">
        <f>IFERROR(IF(OR(P41="",INDEX(P:P,MATCH(DATE(YEAR($A41)-1,MONTH($A41),DAY($A41)),$A:$A,0))=""),"",P41/INDEX(P:P,MATCH(DATE(YEAR($A41)-1,MONTH($A41),DAY($A41)),$A:$A,0))-1),"")</f>
        <v/>
      </c>
      <c r="T41" s="23">
        <f>IFERROR(IF(OR(Q41="",INDEX(Q:Q,MATCH(DATE(YEAR($A41)-1,MONTH($A41),DAY($A41)),$A:$A,0))=""),"",Q41/INDEX(Q:Q,MATCH(DATE(YEAR($A41)-1,MONTH($A41),DAY($A41)),$A:$A,0))-1),"")</f>
        <v/>
      </c>
      <c r="U41" s="23">
        <f>IFERROR(IF(OR(R41="",INDEX(R:R,MATCH(DATE(YEAR($A41)-1,MONTH($A41),DAY($A41)),$A:$A,0))=""),"",R41/INDEX(R:R,MATCH(DATE(YEAR($A41)-1,MONTH($A41),DAY($A41)),$A:$A,0))-1),"")</f>
        <v/>
      </c>
      <c r="V41" s="23">
        <f>IF(OR(P41="",P40=""),"",P41/P40-1)</f>
        <v/>
      </c>
      <c r="W41" s="23">
        <f>IF(OR(Q41="",Q40=""),"",Q41/Q40-1)</f>
        <v/>
      </c>
      <c r="X41" s="23">
        <f>IF(OR(R41="",R40=""),"",R41/R40-1)</f>
        <v/>
      </c>
      <c r="Y41" s="23">
        <f>IF(R41="","",P41/R41)</f>
        <v/>
      </c>
      <c r="Z41" s="23">
        <f>IF(R41="","",Q41/R41)</f>
        <v/>
      </c>
      <c r="AA41" s="24">
        <f>IF(SUMIFS('Daily NSE Equity Options'!$M:$M,'Daily NSE Equity Options'!$A:$A,$A41)=0,"",SUMIFS('Daily NSE Equity Options'!$M:$M,'Daily NSE Equity Options'!$A:$A,$A41))</f>
        <v/>
      </c>
      <c r="AB41" s="9">
        <f>IF(SUMIFS('Daily BSE Equity Options'!$M:$M,'Daily BSE Equity Options'!$A:$A,$A41)=0,"",SUMIFS('Daily BSE Equity Options'!$M:$M,'Daily BSE Equity Options'!$A:$A,$A41))</f>
        <v/>
      </c>
      <c r="AC41" s="9">
        <f>IF(OR(AA41="",AB41=""),"",AA41+AB41)</f>
        <v/>
      </c>
      <c r="AD41" s="26">
        <f>IFERROR(IF(OR(AA41="",INDEX(AA:AA,MATCH(DATE(YEAR($A41)-1,MONTH($A41),DAY($A41)),$A:$A,0))=""),"",AA41/INDEX(AA:AA,MATCH(DATE(YEAR($A41)-1,MONTH($A41),DAY($A41)),$A:$A,0))-1),"")</f>
        <v/>
      </c>
      <c r="AE41" s="26">
        <f>IFERROR(IF(OR(AB41="",INDEX(AB:AB,MATCH(DATE(YEAR($A41)-1,MONTH($A41),DAY($A41)),$A:$A,0))=""),"",AB41/INDEX(AB:AB,MATCH(DATE(YEAR($A41)-1,MONTH($A41),DAY($A41)),$A:$A,0))-1),"")</f>
        <v/>
      </c>
      <c r="AF41" s="26">
        <f>IFERROR(IF(OR(AC41="",INDEX(AC:AC,MATCH(DATE(YEAR($A41)-1,MONTH($A41),DAY($A41)),$A:$A,0))=""),"",AC41/INDEX(AC:AC,MATCH(DATE(YEAR($A41)-1,MONTH($A41),DAY($A41)),$A:$A,0))-1),"")</f>
        <v/>
      </c>
      <c r="AG41" s="26">
        <f>IF(OR(AA41="",AA40=""),"",AA41/AA40-1)</f>
        <v/>
      </c>
      <c r="AH41" s="26">
        <f>IF(OR(AB41="",AB40=""),"",AB41/AB40-1)</f>
        <v/>
      </c>
      <c r="AI41" s="26">
        <f>IF(OR(AC41="",AC40=""),"",AC41/AC40-1)</f>
        <v/>
      </c>
      <c r="AJ41" s="26">
        <f>IF(AC41="","",AA41/AC41)</f>
        <v/>
      </c>
      <c r="AK41" s="26">
        <f>IF(AC41="","",AB41/AC41)</f>
        <v/>
      </c>
      <c r="AL41" s="29" t="n">
        <v>30.115</v>
      </c>
      <c r="AM41" s="30" t="n">
        <v>30.4025</v>
      </c>
      <c r="AN41" s="30" t="n">
        <v>29.335</v>
      </c>
      <c r="AO41" s="30" t="n">
        <v>30.0425</v>
      </c>
      <c r="AP41" s="31" t="n">
        <v>-0.0024</v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18">
        <f>IF(SUMIFS('Daily NSE Equity Options'!$K:$K,'Daily NSE Equity Options'!$A:$A,$A42)=0,"",SUMIFS('Daily NSE Equity Options'!$K:$K,'Daily NSE Equity Options'!$A:$A,$A42))</f>
        <v/>
      </c>
      <c r="F42" s="7">
        <f>IF(SUMIFS('Daily BSE Equity Options'!$K:$K,'Daily BSE Equity Options'!$A:$A,$A42)=0,"",SUMIFS('Daily BSE Equity Options'!$K:$K,'Daily BSE Equity Options'!$A:$A,$A42))</f>
        <v/>
      </c>
      <c r="G42" s="7">
        <f>IF(OR(E42="",F42=""),"",E42+F42)</f>
        <v/>
      </c>
      <c r="H42" s="20">
        <f>IFERROR(IF(OR(E42="",INDEX(E:E,MATCH(DATE(YEAR($A42)-1,MONTH($A42),DAY($A42)),$A:$A,0))=""),"",E42/INDEX(E:E,MATCH(DATE(YEAR($A42)-1,MONTH($A42),DAY($A42)),$A:$A,0))-1),"")</f>
        <v/>
      </c>
      <c r="I42" s="20">
        <f>IFERROR(IF(OR(F42="",INDEX(F:F,MATCH(DATE(YEAR($A42)-1,MONTH($A42),DAY($A42)),$A:$A,0))=""),"",F42/INDEX(F:F,MATCH(DATE(YEAR($A42)-1,MONTH($A42),DAY($A42)),$A:$A,0))-1),"")</f>
        <v/>
      </c>
      <c r="J42" s="20">
        <f>IFERROR(IF(OR(G42="",INDEX(G:G,MATCH(DATE(YEAR($A42)-1,MONTH($A42),DAY($A42)),$A:$A,0))=""),"",G42/INDEX(G:G,MATCH(DATE(YEAR($A42)-1,MONTH($A42),DAY($A42)),$A:$A,0))-1),"")</f>
        <v/>
      </c>
      <c r="K42" s="20">
        <f>IF(OR(E42="",E41=""),"",E42/E41-1)</f>
        <v/>
      </c>
      <c r="L42" s="20">
        <f>IF(OR(F42="",F41=""),"",F42/F41-1)</f>
        <v/>
      </c>
      <c r="M42" s="20">
        <f>IF(OR(G42="",G41=""),"",G42/G41-1)</f>
        <v/>
      </c>
      <c r="N42" s="20">
        <f>IF(G42="","",E42/G42)</f>
        <v/>
      </c>
      <c r="O42" s="20">
        <f>IF(G42="","",F42/G42)</f>
        <v/>
      </c>
      <c r="P42" s="21">
        <f>IF(SUMIFS('Daily NSE Equity Options'!$L:$L,'Daily NSE Equity Options'!$A:$A,$A42)=0,"",SUMIFS('Daily NSE Equity Options'!$L:$L,'Daily NSE Equity Options'!$A:$A,$A42))</f>
        <v/>
      </c>
      <c r="Q42" s="8">
        <f>IF(SUMIFS('Daily BSE Equity Options'!$L:$L,'Daily BSE Equity Options'!$A:$A,$A42)=0,"",SUMIFS('Daily BSE Equity Options'!$L:$L,'Daily BSE Equity Options'!$A:$A,$A42))</f>
        <v/>
      </c>
      <c r="R42" s="8">
        <f>IF(OR(P42="",Q42=""),"",P42+Q42)</f>
        <v/>
      </c>
      <c r="S42" s="23">
        <f>IFERROR(IF(OR(P42="",INDEX(P:P,MATCH(DATE(YEAR($A42)-1,MONTH($A42),DAY($A42)),$A:$A,0))=""),"",P42/INDEX(P:P,MATCH(DATE(YEAR($A42)-1,MONTH($A42),DAY($A42)),$A:$A,0))-1),"")</f>
        <v/>
      </c>
      <c r="T42" s="23">
        <f>IFERROR(IF(OR(Q42="",INDEX(Q:Q,MATCH(DATE(YEAR($A42)-1,MONTH($A42),DAY($A42)),$A:$A,0))=""),"",Q42/INDEX(Q:Q,MATCH(DATE(YEAR($A42)-1,MONTH($A42),DAY($A42)),$A:$A,0))-1),"")</f>
        <v/>
      </c>
      <c r="U42" s="23">
        <f>IFERROR(IF(OR(R42="",INDEX(R:R,MATCH(DATE(YEAR($A42)-1,MONTH($A42),DAY($A42)),$A:$A,0))=""),"",R42/INDEX(R:R,MATCH(DATE(YEAR($A42)-1,MONTH($A42),DAY($A42)),$A:$A,0))-1),"")</f>
        <v/>
      </c>
      <c r="V42" s="23">
        <f>IF(OR(P42="",P41=""),"",P42/P41-1)</f>
        <v/>
      </c>
      <c r="W42" s="23">
        <f>IF(OR(Q42="",Q41=""),"",Q42/Q41-1)</f>
        <v/>
      </c>
      <c r="X42" s="23">
        <f>IF(OR(R42="",R41=""),"",R42/R41-1)</f>
        <v/>
      </c>
      <c r="Y42" s="23">
        <f>IF(R42="","",P42/R42)</f>
        <v/>
      </c>
      <c r="Z42" s="23">
        <f>IF(R42="","",Q42/R42)</f>
        <v/>
      </c>
      <c r="AA42" s="24">
        <f>IF(SUMIFS('Daily NSE Equity Options'!$M:$M,'Daily NSE Equity Options'!$A:$A,$A42)=0,"",SUMIFS('Daily NSE Equity Options'!$M:$M,'Daily NSE Equity Options'!$A:$A,$A42))</f>
        <v/>
      </c>
      <c r="AB42" s="9">
        <f>IF(SUMIFS('Daily BSE Equity Options'!$M:$M,'Daily BSE Equity Options'!$A:$A,$A42)=0,"",SUMIFS('Daily BSE Equity Options'!$M:$M,'Daily BSE Equity Options'!$A:$A,$A42))</f>
        <v/>
      </c>
      <c r="AC42" s="9">
        <f>IF(OR(AA42="",AB42=""),"",AA42+AB42)</f>
        <v/>
      </c>
      <c r="AD42" s="26">
        <f>IFERROR(IF(OR(AA42="",INDEX(AA:AA,MATCH(DATE(YEAR($A42)-1,MONTH($A42),DAY($A42)),$A:$A,0))=""),"",AA42/INDEX(AA:AA,MATCH(DATE(YEAR($A42)-1,MONTH($A42),DAY($A42)),$A:$A,0))-1),"")</f>
        <v/>
      </c>
      <c r="AE42" s="26">
        <f>IFERROR(IF(OR(AB42="",INDEX(AB:AB,MATCH(DATE(YEAR($A42)-1,MONTH($A42),DAY($A42)),$A:$A,0))=""),"",AB42/INDEX(AB:AB,MATCH(DATE(YEAR($A42)-1,MONTH($A42),DAY($A42)),$A:$A,0))-1),"")</f>
        <v/>
      </c>
      <c r="AF42" s="26">
        <f>IFERROR(IF(OR(AC42="",INDEX(AC:AC,MATCH(DATE(YEAR($A42)-1,MONTH($A42),DAY($A42)),$A:$A,0))=""),"",AC42/INDEX(AC:AC,MATCH(DATE(YEAR($A42)-1,MONTH($A42),DAY($A42)),$A:$A,0))-1),"")</f>
        <v/>
      </c>
      <c r="AG42" s="26">
        <f>IF(OR(AA42="",AA41=""),"",AA42/AA41-1)</f>
        <v/>
      </c>
      <c r="AH42" s="26">
        <f>IF(OR(AB42="",AB41=""),"",AB42/AB41-1)</f>
        <v/>
      </c>
      <c r="AI42" s="26">
        <f>IF(OR(AC42="",AC41=""),"",AC42/AC41-1)</f>
        <v/>
      </c>
      <c r="AJ42" s="26">
        <f>IF(AC42="","",AA42/AC42)</f>
        <v/>
      </c>
      <c r="AK42" s="26">
        <f>IF(AC42="","",AB42/AC42)</f>
        <v/>
      </c>
      <c r="AL42" s="29" t="n">
        <v>30.0425</v>
      </c>
      <c r="AM42" s="30" t="n">
        <v>30.265</v>
      </c>
      <c r="AN42" s="30" t="n">
        <v>28.45</v>
      </c>
      <c r="AO42" s="30" t="n">
        <v>29.69</v>
      </c>
      <c r="AP42" s="31" t="n">
        <v>-0.0117</v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18">
        <f>IF(SUMIFS('Daily NSE Equity Options'!$K:$K,'Daily NSE Equity Options'!$A:$A,$A43)=0,"",SUMIFS('Daily NSE Equity Options'!$K:$K,'Daily NSE Equity Options'!$A:$A,$A43))</f>
        <v/>
      </c>
      <c r="F43" s="7">
        <f>IF(SUMIFS('Daily BSE Equity Options'!$K:$K,'Daily BSE Equity Options'!$A:$A,$A43)=0,"",SUMIFS('Daily BSE Equity Options'!$K:$K,'Daily BSE Equity Options'!$A:$A,$A43))</f>
        <v/>
      </c>
      <c r="G43" s="7">
        <f>IF(OR(E43="",F43=""),"",E43+F43)</f>
        <v/>
      </c>
      <c r="H43" s="20">
        <f>IFERROR(IF(OR(E43="",INDEX(E:E,MATCH(DATE(YEAR($A43)-1,MONTH($A43),DAY($A43)),$A:$A,0))=""),"",E43/INDEX(E:E,MATCH(DATE(YEAR($A43)-1,MONTH($A43),DAY($A43)),$A:$A,0))-1),"")</f>
        <v/>
      </c>
      <c r="I43" s="20">
        <f>IFERROR(IF(OR(F43="",INDEX(F:F,MATCH(DATE(YEAR($A43)-1,MONTH($A43),DAY($A43)),$A:$A,0))=""),"",F43/INDEX(F:F,MATCH(DATE(YEAR($A43)-1,MONTH($A43),DAY($A43)),$A:$A,0))-1),"")</f>
        <v/>
      </c>
      <c r="J43" s="20">
        <f>IFERROR(IF(OR(G43="",INDEX(G:G,MATCH(DATE(YEAR($A43)-1,MONTH($A43),DAY($A43)),$A:$A,0))=""),"",G43/INDEX(G:G,MATCH(DATE(YEAR($A43)-1,MONTH($A43),DAY($A43)),$A:$A,0))-1),"")</f>
        <v/>
      </c>
      <c r="K43" s="20">
        <f>IF(OR(E43="",E42=""),"",E43/E42-1)</f>
        <v/>
      </c>
      <c r="L43" s="20">
        <f>IF(OR(F43="",F42=""),"",F43/F42-1)</f>
        <v/>
      </c>
      <c r="M43" s="20">
        <f>IF(OR(G43="",G42=""),"",G43/G42-1)</f>
        <v/>
      </c>
      <c r="N43" s="20">
        <f>IF(G43="","",E43/G43)</f>
        <v/>
      </c>
      <c r="O43" s="20">
        <f>IF(G43="","",F43/G43)</f>
        <v/>
      </c>
      <c r="P43" s="21">
        <f>IF(SUMIFS('Daily NSE Equity Options'!$L:$L,'Daily NSE Equity Options'!$A:$A,$A43)=0,"",SUMIFS('Daily NSE Equity Options'!$L:$L,'Daily NSE Equity Options'!$A:$A,$A43))</f>
        <v/>
      </c>
      <c r="Q43" s="8">
        <f>IF(SUMIFS('Daily BSE Equity Options'!$L:$L,'Daily BSE Equity Options'!$A:$A,$A43)=0,"",SUMIFS('Daily BSE Equity Options'!$L:$L,'Daily BSE Equity Options'!$A:$A,$A43))</f>
        <v/>
      </c>
      <c r="R43" s="8">
        <f>IF(OR(P43="",Q43=""),"",P43+Q43)</f>
        <v/>
      </c>
      <c r="S43" s="23">
        <f>IFERROR(IF(OR(P43="",INDEX(P:P,MATCH(DATE(YEAR($A43)-1,MONTH($A43),DAY($A43)),$A:$A,0))=""),"",P43/INDEX(P:P,MATCH(DATE(YEAR($A43)-1,MONTH($A43),DAY($A43)),$A:$A,0))-1),"")</f>
        <v/>
      </c>
      <c r="T43" s="23">
        <f>IFERROR(IF(OR(Q43="",INDEX(Q:Q,MATCH(DATE(YEAR($A43)-1,MONTH($A43),DAY($A43)),$A:$A,0))=""),"",Q43/INDEX(Q:Q,MATCH(DATE(YEAR($A43)-1,MONTH($A43),DAY($A43)),$A:$A,0))-1),"")</f>
        <v/>
      </c>
      <c r="U43" s="23">
        <f>IFERROR(IF(OR(R43="",INDEX(R:R,MATCH(DATE(YEAR($A43)-1,MONTH($A43),DAY($A43)),$A:$A,0))=""),"",R43/INDEX(R:R,MATCH(DATE(YEAR($A43)-1,MONTH($A43),DAY($A43)),$A:$A,0))-1),"")</f>
        <v/>
      </c>
      <c r="V43" s="23">
        <f>IF(OR(P43="",P42=""),"",P43/P42-1)</f>
        <v/>
      </c>
      <c r="W43" s="23">
        <f>IF(OR(Q43="",Q42=""),"",Q43/Q42-1)</f>
        <v/>
      </c>
      <c r="X43" s="23">
        <f>IF(OR(R43="",R42=""),"",R43/R42-1)</f>
        <v/>
      </c>
      <c r="Y43" s="23">
        <f>IF(R43="","",P43/R43)</f>
        <v/>
      </c>
      <c r="Z43" s="23">
        <f>IF(R43="","",Q43/R43)</f>
        <v/>
      </c>
      <c r="AA43" s="24">
        <f>IF(SUMIFS('Daily NSE Equity Options'!$M:$M,'Daily NSE Equity Options'!$A:$A,$A43)=0,"",SUMIFS('Daily NSE Equity Options'!$M:$M,'Daily NSE Equity Options'!$A:$A,$A43))</f>
        <v/>
      </c>
      <c r="AB43" s="9">
        <f>IF(SUMIFS('Daily BSE Equity Options'!$M:$M,'Daily BSE Equity Options'!$A:$A,$A43)=0,"",SUMIFS('Daily BSE Equity Options'!$M:$M,'Daily BSE Equity Options'!$A:$A,$A43))</f>
        <v/>
      </c>
      <c r="AC43" s="9">
        <f>IF(OR(AA43="",AB43=""),"",AA43+AB43)</f>
        <v/>
      </c>
      <c r="AD43" s="26">
        <f>IFERROR(IF(OR(AA43="",INDEX(AA:AA,MATCH(DATE(YEAR($A43)-1,MONTH($A43),DAY($A43)),$A:$A,0))=""),"",AA43/INDEX(AA:AA,MATCH(DATE(YEAR($A43)-1,MONTH($A43),DAY($A43)),$A:$A,0))-1),"")</f>
        <v/>
      </c>
      <c r="AE43" s="26">
        <f>IFERROR(IF(OR(AB43="",INDEX(AB:AB,MATCH(DATE(YEAR($A43)-1,MONTH($A43),DAY($A43)),$A:$A,0))=""),"",AB43/INDEX(AB:AB,MATCH(DATE(YEAR($A43)-1,MONTH($A43),DAY($A43)),$A:$A,0))-1),"")</f>
        <v/>
      </c>
      <c r="AF43" s="26">
        <f>IFERROR(IF(OR(AC43="",INDEX(AC:AC,MATCH(DATE(YEAR($A43)-1,MONTH($A43),DAY($A43)),$A:$A,0))=""),"",AC43/INDEX(AC:AC,MATCH(DATE(YEAR($A43)-1,MONTH($A43),DAY($A43)),$A:$A,0))-1),"")</f>
        <v/>
      </c>
      <c r="AG43" s="26">
        <f>IF(OR(AA43="",AA42=""),"",AA43/AA42-1)</f>
        <v/>
      </c>
      <c r="AH43" s="26">
        <f>IF(OR(AB43="",AB42=""),"",AB43/AB42-1)</f>
        <v/>
      </c>
      <c r="AI43" s="26">
        <f>IF(OR(AC43="",AC42=""),"",AC43/AC42-1)</f>
        <v/>
      </c>
      <c r="AJ43" s="26">
        <f>IF(AC43="","",AA43/AC43)</f>
        <v/>
      </c>
      <c r="AK43" s="26">
        <f>IF(AC43="","",AB43/AC43)</f>
        <v/>
      </c>
      <c r="AL43" s="29" t="n">
        <v>29.69</v>
      </c>
      <c r="AM43" s="30" t="n">
        <v>29.69</v>
      </c>
      <c r="AN43" s="30" t="n">
        <v>25.92</v>
      </c>
      <c r="AO43" s="30" t="n">
        <v>28.68</v>
      </c>
      <c r="AP43" s="31" t="n">
        <v>-0.034</v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18">
        <f>IF(SUMIFS('Daily NSE Equity Options'!$K:$K,'Daily NSE Equity Options'!$A:$A,$A44)=0,"",SUMIFS('Daily NSE Equity Options'!$K:$K,'Daily NSE Equity Options'!$A:$A,$A44))</f>
        <v/>
      </c>
      <c r="F44" s="7">
        <f>IF(SUMIFS('Daily BSE Equity Options'!$K:$K,'Daily BSE Equity Options'!$A:$A,$A44)=0,"",SUMIFS('Daily BSE Equity Options'!$K:$K,'Daily BSE Equity Options'!$A:$A,$A44))</f>
        <v/>
      </c>
      <c r="G44" s="7">
        <f>IF(OR(E44="",F44=""),"",E44+F44)</f>
        <v/>
      </c>
      <c r="H44" s="20">
        <f>IFERROR(IF(OR(E44="",INDEX(E:E,MATCH(DATE(YEAR($A44)-1,MONTH($A44),DAY($A44)),$A:$A,0))=""),"",E44/INDEX(E:E,MATCH(DATE(YEAR($A44)-1,MONTH($A44),DAY($A44)),$A:$A,0))-1),"")</f>
        <v/>
      </c>
      <c r="I44" s="20">
        <f>IFERROR(IF(OR(F44="",INDEX(F:F,MATCH(DATE(YEAR($A44)-1,MONTH($A44),DAY($A44)),$A:$A,0))=""),"",F44/INDEX(F:F,MATCH(DATE(YEAR($A44)-1,MONTH($A44),DAY($A44)),$A:$A,0))-1),"")</f>
        <v/>
      </c>
      <c r="J44" s="20">
        <f>IFERROR(IF(OR(G44="",INDEX(G:G,MATCH(DATE(YEAR($A44)-1,MONTH($A44),DAY($A44)),$A:$A,0))=""),"",G44/INDEX(G:G,MATCH(DATE(YEAR($A44)-1,MONTH($A44),DAY($A44)),$A:$A,0))-1),"")</f>
        <v/>
      </c>
      <c r="K44" s="20">
        <f>IF(OR(E44="",E43=""),"",E44/E43-1)</f>
        <v/>
      </c>
      <c r="L44" s="20">
        <f>IF(OR(F44="",F43=""),"",F44/F43-1)</f>
        <v/>
      </c>
      <c r="M44" s="20">
        <f>IF(OR(G44="",G43=""),"",G44/G43-1)</f>
        <v/>
      </c>
      <c r="N44" s="20">
        <f>IF(G44="","",E44/G44)</f>
        <v/>
      </c>
      <c r="O44" s="20">
        <f>IF(G44="","",F44/G44)</f>
        <v/>
      </c>
      <c r="P44" s="21">
        <f>IF(SUMIFS('Daily NSE Equity Options'!$L:$L,'Daily NSE Equity Options'!$A:$A,$A44)=0,"",SUMIFS('Daily NSE Equity Options'!$L:$L,'Daily NSE Equity Options'!$A:$A,$A44))</f>
        <v/>
      </c>
      <c r="Q44" s="8">
        <f>IF(SUMIFS('Daily BSE Equity Options'!$L:$L,'Daily BSE Equity Options'!$A:$A,$A44)=0,"",SUMIFS('Daily BSE Equity Options'!$L:$L,'Daily BSE Equity Options'!$A:$A,$A44))</f>
        <v/>
      </c>
      <c r="R44" s="8">
        <f>IF(OR(P44="",Q44=""),"",P44+Q44)</f>
        <v/>
      </c>
      <c r="S44" s="23">
        <f>IFERROR(IF(OR(P44="",INDEX(P:P,MATCH(DATE(YEAR($A44)-1,MONTH($A44),DAY($A44)),$A:$A,0))=""),"",P44/INDEX(P:P,MATCH(DATE(YEAR($A44)-1,MONTH($A44),DAY($A44)),$A:$A,0))-1),"")</f>
        <v/>
      </c>
      <c r="T44" s="23">
        <f>IFERROR(IF(OR(Q44="",INDEX(Q:Q,MATCH(DATE(YEAR($A44)-1,MONTH($A44),DAY($A44)),$A:$A,0))=""),"",Q44/INDEX(Q:Q,MATCH(DATE(YEAR($A44)-1,MONTH($A44),DAY($A44)),$A:$A,0))-1),"")</f>
        <v/>
      </c>
      <c r="U44" s="23">
        <f>IFERROR(IF(OR(R44="",INDEX(R:R,MATCH(DATE(YEAR($A44)-1,MONTH($A44),DAY($A44)),$A:$A,0))=""),"",R44/INDEX(R:R,MATCH(DATE(YEAR($A44)-1,MONTH($A44),DAY($A44)),$A:$A,0))-1),"")</f>
        <v/>
      </c>
      <c r="V44" s="23">
        <f>IF(OR(P44="",P43=""),"",P44/P43-1)</f>
        <v/>
      </c>
      <c r="W44" s="23">
        <f>IF(OR(Q44="",Q43=""),"",Q44/Q43-1)</f>
        <v/>
      </c>
      <c r="X44" s="23">
        <f>IF(OR(R44="",R43=""),"",R44/R43-1)</f>
        <v/>
      </c>
      <c r="Y44" s="23">
        <f>IF(R44="","",P44/R44)</f>
        <v/>
      </c>
      <c r="Z44" s="23">
        <f>IF(R44="","",Q44/R44)</f>
        <v/>
      </c>
      <c r="AA44" s="24">
        <f>IF(SUMIFS('Daily NSE Equity Options'!$M:$M,'Daily NSE Equity Options'!$A:$A,$A44)=0,"",SUMIFS('Daily NSE Equity Options'!$M:$M,'Daily NSE Equity Options'!$A:$A,$A44))</f>
        <v/>
      </c>
      <c r="AB44" s="9">
        <f>IF(SUMIFS('Daily BSE Equity Options'!$M:$M,'Daily BSE Equity Options'!$A:$A,$A44)=0,"",SUMIFS('Daily BSE Equity Options'!$M:$M,'Daily BSE Equity Options'!$A:$A,$A44))</f>
        <v/>
      </c>
      <c r="AC44" s="9">
        <f>IF(OR(AA44="",AB44=""),"",AA44+AB44)</f>
        <v/>
      </c>
      <c r="AD44" s="26">
        <f>IFERROR(IF(OR(AA44="",INDEX(AA:AA,MATCH(DATE(YEAR($A44)-1,MONTH($A44),DAY($A44)),$A:$A,0))=""),"",AA44/INDEX(AA:AA,MATCH(DATE(YEAR($A44)-1,MONTH($A44),DAY($A44)),$A:$A,0))-1),"")</f>
        <v/>
      </c>
      <c r="AE44" s="26">
        <f>IFERROR(IF(OR(AB44="",INDEX(AB:AB,MATCH(DATE(YEAR($A44)-1,MONTH($A44),DAY($A44)),$A:$A,0))=""),"",AB44/INDEX(AB:AB,MATCH(DATE(YEAR($A44)-1,MONTH($A44),DAY($A44)),$A:$A,0))-1),"")</f>
        <v/>
      </c>
      <c r="AF44" s="26">
        <f>IFERROR(IF(OR(AC44="",INDEX(AC:AC,MATCH(DATE(YEAR($A44)-1,MONTH($A44),DAY($A44)),$A:$A,0))=""),"",AC44/INDEX(AC:AC,MATCH(DATE(YEAR($A44)-1,MONTH($A44),DAY($A44)),$A:$A,0))-1),"")</f>
        <v/>
      </c>
      <c r="AG44" s="26">
        <f>IF(OR(AA44="",AA43=""),"",AA44/AA43-1)</f>
        <v/>
      </c>
      <c r="AH44" s="26">
        <f>IF(OR(AB44="",AB43=""),"",AB44/AB43-1)</f>
        <v/>
      </c>
      <c r="AI44" s="26">
        <f>IF(OR(AC44="",AC43=""),"",AC44/AC43-1)</f>
        <v/>
      </c>
      <c r="AJ44" s="26">
        <f>IF(AC44="","",AA44/AC44)</f>
        <v/>
      </c>
      <c r="AK44" s="26">
        <f>IF(AC44="","",AB44/AC44)</f>
        <v/>
      </c>
      <c r="AL44" s="29" t="n">
        <v>28.68</v>
      </c>
      <c r="AM44" s="30" t="n">
        <v>30.145</v>
      </c>
      <c r="AN44" s="30" t="n">
        <v>27.7975</v>
      </c>
      <c r="AO44" s="30" t="n">
        <v>29.6475</v>
      </c>
      <c r="AP44" s="31" t="n">
        <v>0.0337</v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18">
        <f>IF(SUMIFS('Daily NSE Equity Options'!$K:$K,'Daily NSE Equity Options'!$A:$A,$A45)=0,"",SUMIFS('Daily NSE Equity Options'!$K:$K,'Daily NSE Equity Options'!$A:$A,$A45))</f>
        <v/>
      </c>
      <c r="F45" s="7">
        <f>IF(SUMIFS('Daily BSE Equity Options'!$K:$K,'Daily BSE Equity Options'!$A:$A,$A45)=0,"",SUMIFS('Daily BSE Equity Options'!$K:$K,'Daily BSE Equity Options'!$A:$A,$A45))</f>
        <v/>
      </c>
      <c r="G45" s="7">
        <f>IF(OR(E45="",F45=""),"",E45+F45)</f>
        <v/>
      </c>
      <c r="H45" s="20">
        <f>IFERROR(IF(OR(E45="",INDEX(E:E,MATCH(DATE(YEAR($A45)-1,MONTH($A45),DAY($A45)),$A:$A,0))=""),"",E45/INDEX(E:E,MATCH(DATE(YEAR($A45)-1,MONTH($A45),DAY($A45)),$A:$A,0))-1),"")</f>
        <v/>
      </c>
      <c r="I45" s="20">
        <f>IFERROR(IF(OR(F45="",INDEX(F:F,MATCH(DATE(YEAR($A45)-1,MONTH($A45),DAY($A45)),$A:$A,0))=""),"",F45/INDEX(F:F,MATCH(DATE(YEAR($A45)-1,MONTH($A45),DAY($A45)),$A:$A,0))-1),"")</f>
        <v/>
      </c>
      <c r="J45" s="20">
        <f>IFERROR(IF(OR(G45="",INDEX(G:G,MATCH(DATE(YEAR($A45)-1,MONTH($A45),DAY($A45)),$A:$A,0))=""),"",G45/INDEX(G:G,MATCH(DATE(YEAR($A45)-1,MONTH($A45),DAY($A45)),$A:$A,0))-1),"")</f>
        <v/>
      </c>
      <c r="K45" s="20">
        <f>IF(OR(E45="",E44=""),"",E45/E44-1)</f>
        <v/>
      </c>
      <c r="L45" s="20">
        <f>IF(OR(F45="",F44=""),"",F45/F44-1)</f>
        <v/>
      </c>
      <c r="M45" s="20">
        <f>IF(OR(G45="",G44=""),"",G45/G44-1)</f>
        <v/>
      </c>
      <c r="N45" s="20">
        <f>IF(G45="","",E45/G45)</f>
        <v/>
      </c>
      <c r="O45" s="20">
        <f>IF(G45="","",F45/G45)</f>
        <v/>
      </c>
      <c r="P45" s="21">
        <f>IF(SUMIFS('Daily NSE Equity Options'!$L:$L,'Daily NSE Equity Options'!$A:$A,$A45)=0,"",SUMIFS('Daily NSE Equity Options'!$L:$L,'Daily NSE Equity Options'!$A:$A,$A45))</f>
        <v/>
      </c>
      <c r="Q45" s="8">
        <f>IF(SUMIFS('Daily BSE Equity Options'!$L:$L,'Daily BSE Equity Options'!$A:$A,$A45)=0,"",SUMIFS('Daily BSE Equity Options'!$L:$L,'Daily BSE Equity Options'!$A:$A,$A45))</f>
        <v/>
      </c>
      <c r="R45" s="8">
        <f>IF(OR(P45="",Q45=""),"",P45+Q45)</f>
        <v/>
      </c>
      <c r="S45" s="23">
        <f>IFERROR(IF(OR(P45="",INDEX(P:P,MATCH(DATE(YEAR($A45)-1,MONTH($A45),DAY($A45)),$A:$A,0))=""),"",P45/INDEX(P:P,MATCH(DATE(YEAR($A45)-1,MONTH($A45),DAY($A45)),$A:$A,0))-1),"")</f>
        <v/>
      </c>
      <c r="T45" s="23">
        <f>IFERROR(IF(OR(Q45="",INDEX(Q:Q,MATCH(DATE(YEAR($A45)-1,MONTH($A45),DAY($A45)),$A:$A,0))=""),"",Q45/INDEX(Q:Q,MATCH(DATE(YEAR($A45)-1,MONTH($A45),DAY($A45)),$A:$A,0))-1),"")</f>
        <v/>
      </c>
      <c r="U45" s="23">
        <f>IFERROR(IF(OR(R45="",INDEX(R:R,MATCH(DATE(YEAR($A45)-1,MONTH($A45),DAY($A45)),$A:$A,0))=""),"",R45/INDEX(R:R,MATCH(DATE(YEAR($A45)-1,MONTH($A45),DAY($A45)),$A:$A,0))-1),"")</f>
        <v/>
      </c>
      <c r="V45" s="23">
        <f>IF(OR(P45="",P44=""),"",P45/P44-1)</f>
        <v/>
      </c>
      <c r="W45" s="23">
        <f>IF(OR(Q45="",Q44=""),"",Q45/Q44-1)</f>
        <v/>
      </c>
      <c r="X45" s="23">
        <f>IF(OR(R45="",R44=""),"",R45/R44-1)</f>
        <v/>
      </c>
      <c r="Y45" s="23">
        <f>IF(R45="","",P45/R45)</f>
        <v/>
      </c>
      <c r="Z45" s="23">
        <f>IF(R45="","",Q45/R45)</f>
        <v/>
      </c>
      <c r="AA45" s="24">
        <f>IF(SUMIFS('Daily NSE Equity Options'!$M:$M,'Daily NSE Equity Options'!$A:$A,$A45)=0,"",SUMIFS('Daily NSE Equity Options'!$M:$M,'Daily NSE Equity Options'!$A:$A,$A45))</f>
        <v/>
      </c>
      <c r="AB45" s="9">
        <f>IF(SUMIFS('Daily BSE Equity Options'!$M:$M,'Daily BSE Equity Options'!$A:$A,$A45)=0,"",SUMIFS('Daily BSE Equity Options'!$M:$M,'Daily BSE Equity Options'!$A:$A,$A45))</f>
        <v/>
      </c>
      <c r="AC45" s="9">
        <f>IF(OR(AA45="",AB45=""),"",AA45+AB45)</f>
        <v/>
      </c>
      <c r="AD45" s="26">
        <f>IFERROR(IF(OR(AA45="",INDEX(AA:AA,MATCH(DATE(YEAR($A45)-1,MONTH($A45),DAY($A45)),$A:$A,0))=""),"",AA45/INDEX(AA:AA,MATCH(DATE(YEAR($A45)-1,MONTH($A45),DAY($A45)),$A:$A,0))-1),"")</f>
        <v/>
      </c>
      <c r="AE45" s="26">
        <f>IFERROR(IF(OR(AB45="",INDEX(AB:AB,MATCH(DATE(YEAR($A45)-1,MONTH($A45),DAY($A45)),$A:$A,0))=""),"",AB45/INDEX(AB:AB,MATCH(DATE(YEAR($A45)-1,MONTH($A45),DAY($A45)),$A:$A,0))-1),"")</f>
        <v/>
      </c>
      <c r="AF45" s="26">
        <f>IFERROR(IF(OR(AC45="",INDEX(AC:AC,MATCH(DATE(YEAR($A45)-1,MONTH($A45),DAY($A45)),$A:$A,0))=""),"",AC45/INDEX(AC:AC,MATCH(DATE(YEAR($A45)-1,MONTH($A45),DAY($A45)),$A:$A,0))-1),"")</f>
        <v/>
      </c>
      <c r="AG45" s="26">
        <f>IF(OR(AA45="",AA44=""),"",AA45/AA44-1)</f>
        <v/>
      </c>
      <c r="AH45" s="26">
        <f>IF(OR(AB45="",AB44=""),"",AB45/AB44-1)</f>
        <v/>
      </c>
      <c r="AI45" s="26">
        <f>IF(OR(AC45="",AC44=""),"",AC45/AC44-1)</f>
        <v/>
      </c>
      <c r="AJ45" s="26">
        <f>IF(AC45="","",AA45/AC45)</f>
        <v/>
      </c>
      <c r="AK45" s="26">
        <f>IF(AC45="","",AB45/AC45)</f>
        <v/>
      </c>
      <c r="AL45" s="29" t="n">
        <v>29.6475</v>
      </c>
      <c r="AM45" s="30" t="n">
        <v>30.34</v>
      </c>
      <c r="AN45" s="30" t="n">
        <v>27.24</v>
      </c>
      <c r="AO45" s="30" t="n">
        <v>30.205</v>
      </c>
      <c r="AP45" s="31" t="n">
        <v>0.0188</v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18">
        <f>IF(SUMIFS('Daily NSE Equity Options'!$K:$K,'Daily NSE Equity Options'!$A:$A,$A46)=0,"",SUMIFS('Daily NSE Equity Options'!$K:$K,'Daily NSE Equity Options'!$A:$A,$A46))</f>
        <v/>
      </c>
      <c r="F46" s="7">
        <f>IF(SUMIFS('Daily BSE Equity Options'!$K:$K,'Daily BSE Equity Options'!$A:$A,$A46)=0,"",SUMIFS('Daily BSE Equity Options'!$K:$K,'Daily BSE Equity Options'!$A:$A,$A46))</f>
        <v/>
      </c>
      <c r="G46" s="7">
        <f>IF(OR(E46="",F46=""),"",E46+F46)</f>
        <v/>
      </c>
      <c r="H46" s="20">
        <f>IFERROR(IF(OR(E46="",INDEX(E:E,MATCH(DATE(YEAR($A46)-1,MONTH($A46),DAY($A46)),$A:$A,0))=""),"",E46/INDEX(E:E,MATCH(DATE(YEAR($A46)-1,MONTH($A46),DAY($A46)),$A:$A,0))-1),"")</f>
        <v/>
      </c>
      <c r="I46" s="20">
        <f>IFERROR(IF(OR(F46="",INDEX(F:F,MATCH(DATE(YEAR($A46)-1,MONTH($A46),DAY($A46)),$A:$A,0))=""),"",F46/INDEX(F:F,MATCH(DATE(YEAR($A46)-1,MONTH($A46),DAY($A46)),$A:$A,0))-1),"")</f>
        <v/>
      </c>
      <c r="J46" s="20">
        <f>IFERROR(IF(OR(G46="",INDEX(G:G,MATCH(DATE(YEAR($A46)-1,MONTH($A46),DAY($A46)),$A:$A,0))=""),"",G46/INDEX(G:G,MATCH(DATE(YEAR($A46)-1,MONTH($A46),DAY($A46)),$A:$A,0))-1),"")</f>
        <v/>
      </c>
      <c r="K46" s="20">
        <f>IF(OR(E46="",E45=""),"",E46/E45-1)</f>
        <v/>
      </c>
      <c r="L46" s="20">
        <f>IF(OR(F46="",F45=""),"",F46/F45-1)</f>
        <v/>
      </c>
      <c r="M46" s="20">
        <f>IF(OR(G46="",G45=""),"",G46/G45-1)</f>
        <v/>
      </c>
      <c r="N46" s="20">
        <f>IF(G46="","",E46/G46)</f>
        <v/>
      </c>
      <c r="O46" s="20">
        <f>IF(G46="","",F46/G46)</f>
        <v/>
      </c>
      <c r="P46" s="21">
        <f>IF(SUMIFS('Daily NSE Equity Options'!$L:$L,'Daily NSE Equity Options'!$A:$A,$A46)=0,"",SUMIFS('Daily NSE Equity Options'!$L:$L,'Daily NSE Equity Options'!$A:$A,$A46))</f>
        <v/>
      </c>
      <c r="Q46" s="8">
        <f>IF(SUMIFS('Daily BSE Equity Options'!$L:$L,'Daily BSE Equity Options'!$A:$A,$A46)=0,"",SUMIFS('Daily BSE Equity Options'!$L:$L,'Daily BSE Equity Options'!$A:$A,$A46))</f>
        <v/>
      </c>
      <c r="R46" s="8">
        <f>IF(OR(P46="",Q46=""),"",P46+Q46)</f>
        <v/>
      </c>
      <c r="S46" s="23">
        <f>IFERROR(IF(OR(P46="",INDEX(P:P,MATCH(DATE(YEAR($A46)-1,MONTH($A46),DAY($A46)),$A:$A,0))=""),"",P46/INDEX(P:P,MATCH(DATE(YEAR($A46)-1,MONTH($A46),DAY($A46)),$A:$A,0))-1),"")</f>
        <v/>
      </c>
      <c r="T46" s="23">
        <f>IFERROR(IF(OR(Q46="",INDEX(Q:Q,MATCH(DATE(YEAR($A46)-1,MONTH($A46),DAY($A46)),$A:$A,0))=""),"",Q46/INDEX(Q:Q,MATCH(DATE(YEAR($A46)-1,MONTH($A46),DAY($A46)),$A:$A,0))-1),"")</f>
        <v/>
      </c>
      <c r="U46" s="23">
        <f>IFERROR(IF(OR(R46="",INDEX(R:R,MATCH(DATE(YEAR($A46)-1,MONTH($A46),DAY($A46)),$A:$A,0))=""),"",R46/INDEX(R:R,MATCH(DATE(YEAR($A46)-1,MONTH($A46),DAY($A46)),$A:$A,0))-1),"")</f>
        <v/>
      </c>
      <c r="V46" s="23">
        <f>IF(OR(P46="",P45=""),"",P46/P45-1)</f>
        <v/>
      </c>
      <c r="W46" s="23">
        <f>IF(OR(Q46="",Q45=""),"",Q46/Q45-1)</f>
        <v/>
      </c>
      <c r="X46" s="23">
        <f>IF(OR(R46="",R45=""),"",R46/R45-1)</f>
        <v/>
      </c>
      <c r="Y46" s="23">
        <f>IF(R46="","",P46/R46)</f>
        <v/>
      </c>
      <c r="Z46" s="23">
        <f>IF(R46="","",Q46/R46)</f>
        <v/>
      </c>
      <c r="AA46" s="24">
        <f>IF(SUMIFS('Daily NSE Equity Options'!$M:$M,'Daily NSE Equity Options'!$A:$A,$A46)=0,"",SUMIFS('Daily NSE Equity Options'!$M:$M,'Daily NSE Equity Options'!$A:$A,$A46))</f>
        <v/>
      </c>
      <c r="AB46" s="9">
        <f>IF(SUMIFS('Daily BSE Equity Options'!$M:$M,'Daily BSE Equity Options'!$A:$A,$A46)=0,"",SUMIFS('Daily BSE Equity Options'!$M:$M,'Daily BSE Equity Options'!$A:$A,$A46))</f>
        <v/>
      </c>
      <c r="AC46" s="9">
        <f>IF(OR(AA46="",AB46=""),"",AA46+AB46)</f>
        <v/>
      </c>
      <c r="AD46" s="26">
        <f>IFERROR(IF(OR(AA46="",INDEX(AA:AA,MATCH(DATE(YEAR($A46)-1,MONTH($A46),DAY($A46)),$A:$A,0))=""),"",AA46/INDEX(AA:AA,MATCH(DATE(YEAR($A46)-1,MONTH($A46),DAY($A46)),$A:$A,0))-1),"")</f>
        <v/>
      </c>
      <c r="AE46" s="26">
        <f>IFERROR(IF(OR(AB46="",INDEX(AB:AB,MATCH(DATE(YEAR($A46)-1,MONTH($A46),DAY($A46)),$A:$A,0))=""),"",AB46/INDEX(AB:AB,MATCH(DATE(YEAR($A46)-1,MONTH($A46),DAY($A46)),$A:$A,0))-1),"")</f>
        <v/>
      </c>
      <c r="AF46" s="26">
        <f>IFERROR(IF(OR(AC46="",INDEX(AC:AC,MATCH(DATE(YEAR($A46)-1,MONTH($A46),DAY($A46)),$A:$A,0))=""),"",AC46/INDEX(AC:AC,MATCH(DATE(YEAR($A46)-1,MONTH($A46),DAY($A46)),$A:$A,0))-1),"")</f>
        <v/>
      </c>
      <c r="AG46" s="26">
        <f>IF(OR(AA46="",AA45=""),"",AA46/AA45-1)</f>
        <v/>
      </c>
      <c r="AH46" s="26">
        <f>IF(OR(AB46="",AB45=""),"",AB46/AB45-1)</f>
        <v/>
      </c>
      <c r="AI46" s="26">
        <f>IF(OR(AC46="",AC45=""),"",AC46/AC45-1)</f>
        <v/>
      </c>
      <c r="AJ46" s="26">
        <f>IF(AC46="","",AA46/AC46)</f>
        <v/>
      </c>
      <c r="AK46" s="26">
        <f>IF(AC46="","",AB46/AC46)</f>
        <v/>
      </c>
      <c r="AL46" s="29" t="n">
        <v>30.205</v>
      </c>
      <c r="AM46" s="30" t="n">
        <v>30.205</v>
      </c>
      <c r="AN46" s="30" t="n">
        <v>28.7275</v>
      </c>
      <c r="AO46" s="30" t="n">
        <v>29.4375</v>
      </c>
      <c r="AP46" s="31" t="n">
        <v>-0.0254</v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18">
        <f>IF(SUMIFS('Daily NSE Equity Options'!$K:$K,'Daily NSE Equity Options'!$A:$A,$A47)=0,"",SUMIFS('Daily NSE Equity Options'!$K:$K,'Daily NSE Equity Options'!$A:$A,$A47))</f>
        <v/>
      </c>
      <c r="F47" s="7">
        <f>IF(SUMIFS('Daily BSE Equity Options'!$K:$K,'Daily BSE Equity Options'!$A:$A,$A47)=0,"",SUMIFS('Daily BSE Equity Options'!$K:$K,'Daily BSE Equity Options'!$A:$A,$A47))</f>
        <v/>
      </c>
      <c r="G47" s="7">
        <f>IF(OR(E47="",F47=""),"",E47+F47)</f>
        <v/>
      </c>
      <c r="H47" s="20">
        <f>IFERROR(IF(OR(E47="",INDEX(E:E,MATCH(DATE(YEAR($A47)-1,MONTH($A47),DAY($A47)),$A:$A,0))=""),"",E47/INDEX(E:E,MATCH(DATE(YEAR($A47)-1,MONTH($A47),DAY($A47)),$A:$A,0))-1),"")</f>
        <v/>
      </c>
      <c r="I47" s="20">
        <f>IFERROR(IF(OR(F47="",INDEX(F:F,MATCH(DATE(YEAR($A47)-1,MONTH($A47),DAY($A47)),$A:$A,0))=""),"",F47/INDEX(F:F,MATCH(DATE(YEAR($A47)-1,MONTH($A47),DAY($A47)),$A:$A,0))-1),"")</f>
        <v/>
      </c>
      <c r="J47" s="20">
        <f>IFERROR(IF(OR(G47="",INDEX(G:G,MATCH(DATE(YEAR($A47)-1,MONTH($A47),DAY($A47)),$A:$A,0))=""),"",G47/INDEX(G:G,MATCH(DATE(YEAR($A47)-1,MONTH($A47),DAY($A47)),$A:$A,0))-1),"")</f>
        <v/>
      </c>
      <c r="K47" s="20">
        <f>IF(OR(E47="",E46=""),"",E47/E46-1)</f>
        <v/>
      </c>
      <c r="L47" s="20">
        <f>IF(OR(F47="",F46=""),"",F47/F46-1)</f>
        <v/>
      </c>
      <c r="M47" s="20">
        <f>IF(OR(G47="",G46=""),"",G47/G46-1)</f>
        <v/>
      </c>
      <c r="N47" s="20">
        <f>IF(G47="","",E47/G47)</f>
        <v/>
      </c>
      <c r="O47" s="20">
        <f>IF(G47="","",F47/G47)</f>
        <v/>
      </c>
      <c r="P47" s="21">
        <f>IF(SUMIFS('Daily NSE Equity Options'!$L:$L,'Daily NSE Equity Options'!$A:$A,$A47)=0,"",SUMIFS('Daily NSE Equity Options'!$L:$L,'Daily NSE Equity Options'!$A:$A,$A47))</f>
        <v/>
      </c>
      <c r="Q47" s="8">
        <f>IF(SUMIFS('Daily BSE Equity Options'!$L:$L,'Daily BSE Equity Options'!$A:$A,$A47)=0,"",SUMIFS('Daily BSE Equity Options'!$L:$L,'Daily BSE Equity Options'!$A:$A,$A47))</f>
        <v/>
      </c>
      <c r="R47" s="8">
        <f>IF(OR(P47="",Q47=""),"",P47+Q47)</f>
        <v/>
      </c>
      <c r="S47" s="23">
        <f>IFERROR(IF(OR(P47="",INDEX(P:P,MATCH(DATE(YEAR($A47)-1,MONTH($A47),DAY($A47)),$A:$A,0))=""),"",P47/INDEX(P:P,MATCH(DATE(YEAR($A47)-1,MONTH($A47),DAY($A47)),$A:$A,0))-1),"")</f>
        <v/>
      </c>
      <c r="T47" s="23">
        <f>IFERROR(IF(OR(Q47="",INDEX(Q:Q,MATCH(DATE(YEAR($A47)-1,MONTH($A47),DAY($A47)),$A:$A,0))=""),"",Q47/INDEX(Q:Q,MATCH(DATE(YEAR($A47)-1,MONTH($A47),DAY($A47)),$A:$A,0))-1),"")</f>
        <v/>
      </c>
      <c r="U47" s="23">
        <f>IFERROR(IF(OR(R47="",INDEX(R:R,MATCH(DATE(YEAR($A47)-1,MONTH($A47),DAY($A47)),$A:$A,0))=""),"",R47/INDEX(R:R,MATCH(DATE(YEAR($A47)-1,MONTH($A47),DAY($A47)),$A:$A,0))-1),"")</f>
        <v/>
      </c>
      <c r="V47" s="23">
        <f>IF(OR(P47="",P46=""),"",P47/P46-1)</f>
        <v/>
      </c>
      <c r="W47" s="23">
        <f>IF(OR(Q47="",Q46=""),"",Q47/Q46-1)</f>
        <v/>
      </c>
      <c r="X47" s="23">
        <f>IF(OR(R47="",R46=""),"",R47/R46-1)</f>
        <v/>
      </c>
      <c r="Y47" s="23">
        <f>IF(R47="","",P47/R47)</f>
        <v/>
      </c>
      <c r="Z47" s="23">
        <f>IF(R47="","",Q47/R47)</f>
        <v/>
      </c>
      <c r="AA47" s="24">
        <f>IF(SUMIFS('Daily NSE Equity Options'!$M:$M,'Daily NSE Equity Options'!$A:$A,$A47)=0,"",SUMIFS('Daily NSE Equity Options'!$M:$M,'Daily NSE Equity Options'!$A:$A,$A47))</f>
        <v/>
      </c>
      <c r="AB47" s="9">
        <f>IF(SUMIFS('Daily BSE Equity Options'!$M:$M,'Daily BSE Equity Options'!$A:$A,$A47)=0,"",SUMIFS('Daily BSE Equity Options'!$M:$M,'Daily BSE Equity Options'!$A:$A,$A47))</f>
        <v/>
      </c>
      <c r="AC47" s="9">
        <f>IF(OR(AA47="",AB47=""),"",AA47+AB47)</f>
        <v/>
      </c>
      <c r="AD47" s="26">
        <f>IFERROR(IF(OR(AA47="",INDEX(AA:AA,MATCH(DATE(YEAR($A47)-1,MONTH($A47),DAY($A47)),$A:$A,0))=""),"",AA47/INDEX(AA:AA,MATCH(DATE(YEAR($A47)-1,MONTH($A47),DAY($A47)),$A:$A,0))-1),"")</f>
        <v/>
      </c>
      <c r="AE47" s="26">
        <f>IFERROR(IF(OR(AB47="",INDEX(AB:AB,MATCH(DATE(YEAR($A47)-1,MONTH($A47),DAY($A47)),$A:$A,0))=""),"",AB47/INDEX(AB:AB,MATCH(DATE(YEAR($A47)-1,MONTH($A47),DAY($A47)),$A:$A,0))-1),"")</f>
        <v/>
      </c>
      <c r="AF47" s="26">
        <f>IFERROR(IF(OR(AC47="",INDEX(AC:AC,MATCH(DATE(YEAR($A47)-1,MONTH($A47),DAY($A47)),$A:$A,0))=""),"",AC47/INDEX(AC:AC,MATCH(DATE(YEAR($A47)-1,MONTH($A47),DAY($A47)),$A:$A,0))-1),"")</f>
        <v/>
      </c>
      <c r="AG47" s="26">
        <f>IF(OR(AA47="",AA46=""),"",AA47/AA46-1)</f>
        <v/>
      </c>
      <c r="AH47" s="26">
        <f>IF(OR(AB47="",AB46=""),"",AB47/AB46-1)</f>
        <v/>
      </c>
      <c r="AI47" s="26">
        <f>IF(OR(AC47="",AC46=""),"",AC47/AC46-1)</f>
        <v/>
      </c>
      <c r="AJ47" s="26">
        <f>IF(AC47="","",AA47/AC47)</f>
        <v/>
      </c>
      <c r="AK47" s="26">
        <f>IF(AC47="","",AB47/AC47)</f>
        <v/>
      </c>
      <c r="AL47" s="29" t="n">
        <v>29.4375</v>
      </c>
      <c r="AM47" s="30" t="n">
        <v>30.42</v>
      </c>
      <c r="AN47" s="30" t="n">
        <v>28.39</v>
      </c>
      <c r="AO47" s="30" t="n">
        <v>29.66</v>
      </c>
      <c r="AP47" s="31" t="n">
        <v>0.0076</v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18">
        <f>IF(SUMIFS('Daily NSE Equity Options'!$K:$K,'Daily NSE Equity Options'!$A:$A,$A48)=0,"",SUMIFS('Daily NSE Equity Options'!$K:$K,'Daily NSE Equity Options'!$A:$A,$A48))</f>
        <v/>
      </c>
      <c r="F48" s="7">
        <f>IF(SUMIFS('Daily BSE Equity Options'!$K:$K,'Daily BSE Equity Options'!$A:$A,$A48)=0,"",SUMIFS('Daily BSE Equity Options'!$K:$K,'Daily BSE Equity Options'!$A:$A,$A48))</f>
        <v/>
      </c>
      <c r="G48" s="7">
        <f>IF(OR(E48="",F48=""),"",E48+F48)</f>
        <v/>
      </c>
      <c r="H48" s="20">
        <f>IFERROR(IF(OR(E48="",INDEX(E:E,MATCH(DATE(YEAR($A48)-1,MONTH($A48),DAY($A48)),$A:$A,0))=""),"",E48/INDEX(E:E,MATCH(DATE(YEAR($A48)-1,MONTH($A48),DAY($A48)),$A:$A,0))-1),"")</f>
        <v/>
      </c>
      <c r="I48" s="20">
        <f>IFERROR(IF(OR(F48="",INDEX(F:F,MATCH(DATE(YEAR($A48)-1,MONTH($A48),DAY($A48)),$A:$A,0))=""),"",F48/INDEX(F:F,MATCH(DATE(YEAR($A48)-1,MONTH($A48),DAY($A48)),$A:$A,0))-1),"")</f>
        <v/>
      </c>
      <c r="J48" s="20">
        <f>IFERROR(IF(OR(G48="",INDEX(G:G,MATCH(DATE(YEAR($A48)-1,MONTH($A48),DAY($A48)),$A:$A,0))=""),"",G48/INDEX(G:G,MATCH(DATE(YEAR($A48)-1,MONTH($A48),DAY($A48)),$A:$A,0))-1),"")</f>
        <v/>
      </c>
      <c r="K48" s="20">
        <f>IF(OR(E48="",E47=""),"",E48/E47-1)</f>
        <v/>
      </c>
      <c r="L48" s="20">
        <f>IF(OR(F48="",F47=""),"",F48/F47-1)</f>
        <v/>
      </c>
      <c r="M48" s="20">
        <f>IF(OR(G48="",G47=""),"",G48/G47-1)</f>
        <v/>
      </c>
      <c r="N48" s="20">
        <f>IF(G48="","",E48/G48)</f>
        <v/>
      </c>
      <c r="O48" s="20">
        <f>IF(G48="","",F48/G48)</f>
        <v/>
      </c>
      <c r="P48" s="21">
        <f>IF(SUMIFS('Daily NSE Equity Options'!$L:$L,'Daily NSE Equity Options'!$A:$A,$A48)=0,"",SUMIFS('Daily NSE Equity Options'!$L:$L,'Daily NSE Equity Options'!$A:$A,$A48))</f>
        <v/>
      </c>
      <c r="Q48" s="8">
        <f>IF(SUMIFS('Daily BSE Equity Options'!$L:$L,'Daily BSE Equity Options'!$A:$A,$A48)=0,"",SUMIFS('Daily BSE Equity Options'!$L:$L,'Daily BSE Equity Options'!$A:$A,$A48))</f>
        <v/>
      </c>
      <c r="R48" s="8">
        <f>IF(OR(P48="",Q48=""),"",P48+Q48)</f>
        <v/>
      </c>
      <c r="S48" s="23">
        <f>IFERROR(IF(OR(P48="",INDEX(P:P,MATCH(DATE(YEAR($A48)-1,MONTH($A48),DAY($A48)),$A:$A,0))=""),"",P48/INDEX(P:P,MATCH(DATE(YEAR($A48)-1,MONTH($A48),DAY($A48)),$A:$A,0))-1),"")</f>
        <v/>
      </c>
      <c r="T48" s="23">
        <f>IFERROR(IF(OR(Q48="",INDEX(Q:Q,MATCH(DATE(YEAR($A48)-1,MONTH($A48),DAY($A48)),$A:$A,0))=""),"",Q48/INDEX(Q:Q,MATCH(DATE(YEAR($A48)-1,MONTH($A48),DAY($A48)),$A:$A,0))-1),"")</f>
        <v/>
      </c>
      <c r="U48" s="23">
        <f>IFERROR(IF(OR(R48="",INDEX(R:R,MATCH(DATE(YEAR($A48)-1,MONTH($A48),DAY($A48)),$A:$A,0))=""),"",R48/INDEX(R:R,MATCH(DATE(YEAR($A48)-1,MONTH($A48),DAY($A48)),$A:$A,0))-1),"")</f>
        <v/>
      </c>
      <c r="V48" s="23">
        <f>IF(OR(P48="",P47=""),"",P48/P47-1)</f>
        <v/>
      </c>
      <c r="W48" s="23">
        <f>IF(OR(Q48="",Q47=""),"",Q48/Q47-1)</f>
        <v/>
      </c>
      <c r="X48" s="23">
        <f>IF(OR(R48="",R47=""),"",R48/R47-1)</f>
        <v/>
      </c>
      <c r="Y48" s="23">
        <f>IF(R48="","",P48/R48)</f>
        <v/>
      </c>
      <c r="Z48" s="23">
        <f>IF(R48="","",Q48/R48)</f>
        <v/>
      </c>
      <c r="AA48" s="24">
        <f>IF(SUMIFS('Daily NSE Equity Options'!$M:$M,'Daily NSE Equity Options'!$A:$A,$A48)=0,"",SUMIFS('Daily NSE Equity Options'!$M:$M,'Daily NSE Equity Options'!$A:$A,$A48))</f>
        <v/>
      </c>
      <c r="AB48" s="9">
        <f>IF(SUMIFS('Daily BSE Equity Options'!$M:$M,'Daily BSE Equity Options'!$A:$A,$A48)=0,"",SUMIFS('Daily BSE Equity Options'!$M:$M,'Daily BSE Equity Options'!$A:$A,$A48))</f>
        <v/>
      </c>
      <c r="AC48" s="9">
        <f>IF(OR(AA48="",AB48=""),"",AA48+AB48)</f>
        <v/>
      </c>
      <c r="AD48" s="26">
        <f>IFERROR(IF(OR(AA48="",INDEX(AA:AA,MATCH(DATE(YEAR($A48)-1,MONTH($A48),DAY($A48)),$A:$A,0))=""),"",AA48/INDEX(AA:AA,MATCH(DATE(YEAR($A48)-1,MONTH($A48),DAY($A48)),$A:$A,0))-1),"")</f>
        <v/>
      </c>
      <c r="AE48" s="26">
        <f>IFERROR(IF(OR(AB48="",INDEX(AB:AB,MATCH(DATE(YEAR($A48)-1,MONTH($A48),DAY($A48)),$A:$A,0))=""),"",AB48/INDEX(AB:AB,MATCH(DATE(YEAR($A48)-1,MONTH($A48),DAY($A48)),$A:$A,0))-1),"")</f>
        <v/>
      </c>
      <c r="AF48" s="26">
        <f>IFERROR(IF(OR(AC48="",INDEX(AC:AC,MATCH(DATE(YEAR($A48)-1,MONTH($A48),DAY($A48)),$A:$A,0))=""),"",AC48/INDEX(AC:AC,MATCH(DATE(YEAR($A48)-1,MONTH($A48),DAY($A48)),$A:$A,0))-1),"")</f>
        <v/>
      </c>
      <c r="AG48" s="26">
        <f>IF(OR(AA48="",AA47=""),"",AA48/AA47-1)</f>
        <v/>
      </c>
      <c r="AH48" s="26">
        <f>IF(OR(AB48="",AB47=""),"",AB48/AB47-1)</f>
        <v/>
      </c>
      <c r="AI48" s="26">
        <f>IF(OR(AC48="",AC47=""),"",AC48/AC47-1)</f>
        <v/>
      </c>
      <c r="AJ48" s="26">
        <f>IF(AC48="","",AA48/AC48)</f>
        <v/>
      </c>
      <c r="AK48" s="26">
        <f>IF(AC48="","",AB48/AC48)</f>
        <v/>
      </c>
      <c r="AL48" s="29" t="n">
        <v>29.66</v>
      </c>
      <c r="AM48" s="30" t="n">
        <v>32.875</v>
      </c>
      <c r="AN48" s="30" t="n">
        <v>29.66</v>
      </c>
      <c r="AO48" s="30" t="n">
        <v>30.8225</v>
      </c>
      <c r="AP48" s="31" t="n">
        <v>0.0392</v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18">
        <f>IF(SUMIFS('Daily NSE Equity Options'!$K:$K,'Daily NSE Equity Options'!$A:$A,$A49)=0,"",SUMIFS('Daily NSE Equity Options'!$K:$K,'Daily NSE Equity Options'!$A:$A,$A49))</f>
        <v/>
      </c>
      <c r="F49" s="7">
        <f>IF(SUMIFS('Daily BSE Equity Options'!$K:$K,'Daily BSE Equity Options'!$A:$A,$A49)=0,"",SUMIFS('Daily BSE Equity Options'!$K:$K,'Daily BSE Equity Options'!$A:$A,$A49))</f>
        <v/>
      </c>
      <c r="G49" s="7">
        <f>IF(OR(E49="",F49=""),"",E49+F49)</f>
        <v/>
      </c>
      <c r="H49" s="20">
        <f>IFERROR(IF(OR(E49="",INDEX(E:E,MATCH(DATE(YEAR($A49)-1,MONTH($A49),DAY($A49)),$A:$A,0))=""),"",E49/INDEX(E:E,MATCH(DATE(YEAR($A49)-1,MONTH($A49),DAY($A49)),$A:$A,0))-1),"")</f>
        <v/>
      </c>
      <c r="I49" s="20">
        <f>IFERROR(IF(OR(F49="",INDEX(F:F,MATCH(DATE(YEAR($A49)-1,MONTH($A49),DAY($A49)),$A:$A,0))=""),"",F49/INDEX(F:F,MATCH(DATE(YEAR($A49)-1,MONTH($A49),DAY($A49)),$A:$A,0))-1),"")</f>
        <v/>
      </c>
      <c r="J49" s="20">
        <f>IFERROR(IF(OR(G49="",INDEX(G:G,MATCH(DATE(YEAR($A49)-1,MONTH($A49),DAY($A49)),$A:$A,0))=""),"",G49/INDEX(G:G,MATCH(DATE(YEAR($A49)-1,MONTH($A49),DAY($A49)),$A:$A,0))-1),"")</f>
        <v/>
      </c>
      <c r="K49" s="20">
        <f>IF(OR(E49="",E48=""),"",E49/E48-1)</f>
        <v/>
      </c>
      <c r="L49" s="20">
        <f>IF(OR(F49="",F48=""),"",F49/F48-1)</f>
        <v/>
      </c>
      <c r="M49" s="20">
        <f>IF(OR(G49="",G48=""),"",G49/G48-1)</f>
        <v/>
      </c>
      <c r="N49" s="20">
        <f>IF(G49="","",E49/G49)</f>
        <v/>
      </c>
      <c r="O49" s="20">
        <f>IF(G49="","",F49/G49)</f>
        <v/>
      </c>
      <c r="P49" s="21">
        <f>IF(SUMIFS('Daily NSE Equity Options'!$L:$L,'Daily NSE Equity Options'!$A:$A,$A49)=0,"",SUMIFS('Daily NSE Equity Options'!$L:$L,'Daily NSE Equity Options'!$A:$A,$A49))</f>
        <v/>
      </c>
      <c r="Q49" s="8">
        <f>IF(SUMIFS('Daily BSE Equity Options'!$L:$L,'Daily BSE Equity Options'!$A:$A,$A49)=0,"",SUMIFS('Daily BSE Equity Options'!$L:$L,'Daily BSE Equity Options'!$A:$A,$A49))</f>
        <v/>
      </c>
      <c r="R49" s="8">
        <f>IF(OR(P49="",Q49=""),"",P49+Q49)</f>
        <v/>
      </c>
      <c r="S49" s="23">
        <f>IFERROR(IF(OR(P49="",INDEX(P:P,MATCH(DATE(YEAR($A49)-1,MONTH($A49),DAY($A49)),$A:$A,0))=""),"",P49/INDEX(P:P,MATCH(DATE(YEAR($A49)-1,MONTH($A49),DAY($A49)),$A:$A,0))-1),"")</f>
        <v/>
      </c>
      <c r="T49" s="23">
        <f>IFERROR(IF(OR(Q49="",INDEX(Q:Q,MATCH(DATE(YEAR($A49)-1,MONTH($A49),DAY($A49)),$A:$A,0))=""),"",Q49/INDEX(Q:Q,MATCH(DATE(YEAR($A49)-1,MONTH($A49),DAY($A49)),$A:$A,0))-1),"")</f>
        <v/>
      </c>
      <c r="U49" s="23">
        <f>IFERROR(IF(OR(R49="",INDEX(R:R,MATCH(DATE(YEAR($A49)-1,MONTH($A49),DAY($A49)),$A:$A,0))=""),"",R49/INDEX(R:R,MATCH(DATE(YEAR($A49)-1,MONTH($A49),DAY($A49)),$A:$A,0))-1),"")</f>
        <v/>
      </c>
      <c r="V49" s="23">
        <f>IF(OR(P49="",P48=""),"",P49/P48-1)</f>
        <v/>
      </c>
      <c r="W49" s="23">
        <f>IF(OR(Q49="",Q48=""),"",Q49/Q48-1)</f>
        <v/>
      </c>
      <c r="X49" s="23">
        <f>IF(OR(R49="",R48=""),"",R49/R48-1)</f>
        <v/>
      </c>
      <c r="Y49" s="23">
        <f>IF(R49="","",P49/R49)</f>
        <v/>
      </c>
      <c r="Z49" s="23">
        <f>IF(R49="","",Q49/R49)</f>
        <v/>
      </c>
      <c r="AA49" s="24">
        <f>IF(SUMIFS('Daily NSE Equity Options'!$M:$M,'Daily NSE Equity Options'!$A:$A,$A49)=0,"",SUMIFS('Daily NSE Equity Options'!$M:$M,'Daily NSE Equity Options'!$A:$A,$A49))</f>
        <v/>
      </c>
      <c r="AB49" s="9">
        <f>IF(SUMIFS('Daily BSE Equity Options'!$M:$M,'Daily BSE Equity Options'!$A:$A,$A49)=0,"",SUMIFS('Daily BSE Equity Options'!$M:$M,'Daily BSE Equity Options'!$A:$A,$A49))</f>
        <v/>
      </c>
      <c r="AC49" s="9">
        <f>IF(OR(AA49="",AB49=""),"",AA49+AB49)</f>
        <v/>
      </c>
      <c r="AD49" s="26">
        <f>IFERROR(IF(OR(AA49="",INDEX(AA:AA,MATCH(DATE(YEAR($A49)-1,MONTH($A49),DAY($A49)),$A:$A,0))=""),"",AA49/INDEX(AA:AA,MATCH(DATE(YEAR($A49)-1,MONTH($A49),DAY($A49)),$A:$A,0))-1),"")</f>
        <v/>
      </c>
      <c r="AE49" s="26">
        <f>IFERROR(IF(OR(AB49="",INDEX(AB:AB,MATCH(DATE(YEAR($A49)-1,MONTH($A49),DAY($A49)),$A:$A,0))=""),"",AB49/INDEX(AB:AB,MATCH(DATE(YEAR($A49)-1,MONTH($A49),DAY($A49)),$A:$A,0))-1),"")</f>
        <v/>
      </c>
      <c r="AF49" s="26">
        <f>IFERROR(IF(OR(AC49="",INDEX(AC:AC,MATCH(DATE(YEAR($A49)-1,MONTH($A49),DAY($A49)),$A:$A,0))=""),"",AC49/INDEX(AC:AC,MATCH(DATE(YEAR($A49)-1,MONTH($A49),DAY($A49)),$A:$A,0))-1),"")</f>
        <v/>
      </c>
      <c r="AG49" s="26">
        <f>IF(OR(AA49="",AA48=""),"",AA49/AA48-1)</f>
        <v/>
      </c>
      <c r="AH49" s="26">
        <f>IF(OR(AB49="",AB48=""),"",AB49/AB48-1)</f>
        <v/>
      </c>
      <c r="AI49" s="26">
        <f>IF(OR(AC49="",AC48=""),"",AC49/AC48-1)</f>
        <v/>
      </c>
      <c r="AJ49" s="26">
        <f>IF(AC49="","",AA49/AC49)</f>
        <v/>
      </c>
      <c r="AK49" s="26">
        <f>IF(AC49="","",AB49/AC49)</f>
        <v/>
      </c>
      <c r="AL49" s="29" t="n">
        <v>30.8225</v>
      </c>
      <c r="AM49" s="30" t="n">
        <v>33.7775</v>
      </c>
      <c r="AN49" s="30" t="n">
        <v>29.915</v>
      </c>
      <c r="AO49" s="30" t="n">
        <v>32.5775</v>
      </c>
      <c r="AP49" s="31" t="n">
        <v>0.0569</v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18">
        <f>IF(SUMIFS('Daily NSE Equity Options'!$K:$K,'Daily NSE Equity Options'!$A:$A,$A50)=0,"",SUMIFS('Daily NSE Equity Options'!$K:$K,'Daily NSE Equity Options'!$A:$A,$A50))</f>
        <v/>
      </c>
      <c r="F50" s="7">
        <f>IF(SUMIFS('Daily BSE Equity Options'!$K:$K,'Daily BSE Equity Options'!$A:$A,$A50)=0,"",SUMIFS('Daily BSE Equity Options'!$K:$K,'Daily BSE Equity Options'!$A:$A,$A50))</f>
        <v/>
      </c>
      <c r="G50" s="7">
        <f>IF(OR(E50="",F50=""),"",E50+F50)</f>
        <v/>
      </c>
      <c r="H50" s="20">
        <f>IFERROR(IF(OR(E50="",INDEX(E:E,MATCH(DATE(YEAR($A50)-1,MONTH($A50),DAY($A50)),$A:$A,0))=""),"",E50/INDEX(E:E,MATCH(DATE(YEAR($A50)-1,MONTH($A50),DAY($A50)),$A:$A,0))-1),"")</f>
        <v/>
      </c>
      <c r="I50" s="20">
        <f>IFERROR(IF(OR(F50="",INDEX(F:F,MATCH(DATE(YEAR($A50)-1,MONTH($A50),DAY($A50)),$A:$A,0))=""),"",F50/INDEX(F:F,MATCH(DATE(YEAR($A50)-1,MONTH($A50),DAY($A50)),$A:$A,0))-1),"")</f>
        <v/>
      </c>
      <c r="J50" s="20">
        <f>IFERROR(IF(OR(G50="",INDEX(G:G,MATCH(DATE(YEAR($A50)-1,MONTH($A50),DAY($A50)),$A:$A,0))=""),"",G50/INDEX(G:G,MATCH(DATE(YEAR($A50)-1,MONTH($A50),DAY($A50)),$A:$A,0))-1),"")</f>
        <v/>
      </c>
      <c r="K50" s="20">
        <f>IF(OR(E50="",E49=""),"",E50/E49-1)</f>
        <v/>
      </c>
      <c r="L50" s="20">
        <f>IF(OR(F50="",F49=""),"",F50/F49-1)</f>
        <v/>
      </c>
      <c r="M50" s="20">
        <f>IF(OR(G50="",G49=""),"",G50/G49-1)</f>
        <v/>
      </c>
      <c r="N50" s="20">
        <f>IF(G50="","",E50/G50)</f>
        <v/>
      </c>
      <c r="O50" s="20">
        <f>IF(G50="","",F50/G50)</f>
        <v/>
      </c>
      <c r="P50" s="21">
        <f>IF(SUMIFS('Daily NSE Equity Options'!$L:$L,'Daily NSE Equity Options'!$A:$A,$A50)=0,"",SUMIFS('Daily NSE Equity Options'!$L:$L,'Daily NSE Equity Options'!$A:$A,$A50))</f>
        <v/>
      </c>
      <c r="Q50" s="8">
        <f>IF(SUMIFS('Daily BSE Equity Options'!$L:$L,'Daily BSE Equity Options'!$A:$A,$A50)=0,"",SUMIFS('Daily BSE Equity Options'!$L:$L,'Daily BSE Equity Options'!$A:$A,$A50))</f>
        <v/>
      </c>
      <c r="R50" s="8">
        <f>IF(OR(P50="",Q50=""),"",P50+Q50)</f>
        <v/>
      </c>
      <c r="S50" s="23">
        <f>IFERROR(IF(OR(P50="",INDEX(P:P,MATCH(DATE(YEAR($A50)-1,MONTH($A50),DAY($A50)),$A:$A,0))=""),"",P50/INDEX(P:P,MATCH(DATE(YEAR($A50)-1,MONTH($A50),DAY($A50)),$A:$A,0))-1),"")</f>
        <v/>
      </c>
      <c r="T50" s="23">
        <f>IFERROR(IF(OR(Q50="",INDEX(Q:Q,MATCH(DATE(YEAR($A50)-1,MONTH($A50),DAY($A50)),$A:$A,0))=""),"",Q50/INDEX(Q:Q,MATCH(DATE(YEAR($A50)-1,MONTH($A50),DAY($A50)),$A:$A,0))-1),"")</f>
        <v/>
      </c>
      <c r="U50" s="23">
        <f>IFERROR(IF(OR(R50="",INDEX(R:R,MATCH(DATE(YEAR($A50)-1,MONTH($A50),DAY($A50)),$A:$A,0))=""),"",R50/INDEX(R:R,MATCH(DATE(YEAR($A50)-1,MONTH($A50),DAY($A50)),$A:$A,0))-1),"")</f>
        <v/>
      </c>
      <c r="V50" s="23">
        <f>IF(OR(P50="",P49=""),"",P50/P49-1)</f>
        <v/>
      </c>
      <c r="W50" s="23">
        <f>IF(OR(Q50="",Q49=""),"",Q50/Q49-1)</f>
        <v/>
      </c>
      <c r="X50" s="23">
        <f>IF(OR(R50="",R49=""),"",R50/R49-1)</f>
        <v/>
      </c>
      <c r="Y50" s="23">
        <f>IF(R50="","",P50/R50)</f>
        <v/>
      </c>
      <c r="Z50" s="23">
        <f>IF(R50="","",Q50/R50)</f>
        <v/>
      </c>
      <c r="AA50" s="24">
        <f>IF(SUMIFS('Daily NSE Equity Options'!$M:$M,'Daily NSE Equity Options'!$A:$A,$A50)=0,"",SUMIFS('Daily NSE Equity Options'!$M:$M,'Daily NSE Equity Options'!$A:$A,$A50))</f>
        <v/>
      </c>
      <c r="AB50" s="9">
        <f>IF(SUMIFS('Daily BSE Equity Options'!$M:$M,'Daily BSE Equity Options'!$A:$A,$A50)=0,"",SUMIFS('Daily BSE Equity Options'!$M:$M,'Daily BSE Equity Options'!$A:$A,$A50))</f>
        <v/>
      </c>
      <c r="AC50" s="9">
        <f>IF(OR(AA50="",AB50=""),"",AA50+AB50)</f>
        <v/>
      </c>
      <c r="AD50" s="26">
        <f>IFERROR(IF(OR(AA50="",INDEX(AA:AA,MATCH(DATE(YEAR($A50)-1,MONTH($A50),DAY($A50)),$A:$A,0))=""),"",AA50/INDEX(AA:AA,MATCH(DATE(YEAR($A50)-1,MONTH($A50),DAY($A50)),$A:$A,0))-1),"")</f>
        <v/>
      </c>
      <c r="AE50" s="26">
        <f>IFERROR(IF(OR(AB50="",INDEX(AB:AB,MATCH(DATE(YEAR($A50)-1,MONTH($A50),DAY($A50)),$A:$A,0))=""),"",AB50/INDEX(AB:AB,MATCH(DATE(YEAR($A50)-1,MONTH($A50),DAY($A50)),$A:$A,0))-1),"")</f>
        <v/>
      </c>
      <c r="AF50" s="26">
        <f>IFERROR(IF(OR(AC50="",INDEX(AC:AC,MATCH(DATE(YEAR($A50)-1,MONTH($A50),DAY($A50)),$A:$A,0))=""),"",AC50/INDEX(AC:AC,MATCH(DATE(YEAR($A50)-1,MONTH($A50),DAY($A50)),$A:$A,0))-1),"")</f>
        <v/>
      </c>
      <c r="AG50" s="26">
        <f>IF(OR(AA50="",AA49=""),"",AA50/AA49-1)</f>
        <v/>
      </c>
      <c r="AH50" s="26">
        <f>IF(OR(AB50="",AB49=""),"",AB50/AB49-1)</f>
        <v/>
      </c>
      <c r="AI50" s="26">
        <f>IF(OR(AC50="",AC49=""),"",AC50/AC49-1)</f>
        <v/>
      </c>
      <c r="AJ50" s="26">
        <f>IF(AC50="","",AA50/AC50)</f>
        <v/>
      </c>
      <c r="AK50" s="26">
        <f>IF(AC50="","",AB50/AC50)</f>
        <v/>
      </c>
      <c r="AL50" s="29" t="n">
        <v>32.5775</v>
      </c>
      <c r="AM50" s="30" t="n">
        <v>35.3125</v>
      </c>
      <c r="AN50" s="30" t="n">
        <v>30.4075</v>
      </c>
      <c r="AO50" s="30" t="n">
        <v>32.965</v>
      </c>
      <c r="AP50" s="31" t="n">
        <v>0.0119</v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18">
        <f>IF(SUMIFS('Daily NSE Equity Options'!$K:$K,'Daily NSE Equity Options'!$A:$A,$A51)=0,"",SUMIFS('Daily NSE Equity Options'!$K:$K,'Daily NSE Equity Options'!$A:$A,$A51))</f>
        <v/>
      </c>
      <c r="F51" s="7">
        <f>IF(SUMIFS('Daily BSE Equity Options'!$K:$K,'Daily BSE Equity Options'!$A:$A,$A51)=0,"",SUMIFS('Daily BSE Equity Options'!$K:$K,'Daily BSE Equity Options'!$A:$A,$A51))</f>
        <v/>
      </c>
      <c r="G51" s="7">
        <f>IF(OR(E51="",F51=""),"",E51+F51)</f>
        <v/>
      </c>
      <c r="H51" s="20">
        <f>IFERROR(IF(OR(E51="",INDEX(E:E,MATCH(DATE(YEAR($A51)-1,MONTH($A51),DAY($A51)),$A:$A,0))=""),"",E51/INDEX(E:E,MATCH(DATE(YEAR($A51)-1,MONTH($A51),DAY($A51)),$A:$A,0))-1),"")</f>
        <v/>
      </c>
      <c r="I51" s="20">
        <f>IFERROR(IF(OR(F51="",INDEX(F:F,MATCH(DATE(YEAR($A51)-1,MONTH($A51),DAY($A51)),$A:$A,0))=""),"",F51/INDEX(F:F,MATCH(DATE(YEAR($A51)-1,MONTH($A51),DAY($A51)),$A:$A,0))-1),"")</f>
        <v/>
      </c>
      <c r="J51" s="20">
        <f>IFERROR(IF(OR(G51="",INDEX(G:G,MATCH(DATE(YEAR($A51)-1,MONTH($A51),DAY($A51)),$A:$A,0))=""),"",G51/INDEX(G:G,MATCH(DATE(YEAR($A51)-1,MONTH($A51),DAY($A51)),$A:$A,0))-1),"")</f>
        <v/>
      </c>
      <c r="K51" s="20">
        <f>IF(OR(E51="",E50=""),"",E51/E50-1)</f>
        <v/>
      </c>
      <c r="L51" s="20">
        <f>IF(OR(F51="",F50=""),"",F51/F50-1)</f>
        <v/>
      </c>
      <c r="M51" s="20">
        <f>IF(OR(G51="",G50=""),"",G51/G50-1)</f>
        <v/>
      </c>
      <c r="N51" s="20">
        <f>IF(G51="","",E51/G51)</f>
        <v/>
      </c>
      <c r="O51" s="20">
        <f>IF(G51="","",F51/G51)</f>
        <v/>
      </c>
      <c r="P51" s="21">
        <f>IF(SUMIFS('Daily NSE Equity Options'!$L:$L,'Daily NSE Equity Options'!$A:$A,$A51)=0,"",SUMIFS('Daily NSE Equity Options'!$L:$L,'Daily NSE Equity Options'!$A:$A,$A51))</f>
        <v/>
      </c>
      <c r="Q51" s="8">
        <f>IF(SUMIFS('Daily BSE Equity Options'!$L:$L,'Daily BSE Equity Options'!$A:$A,$A51)=0,"",SUMIFS('Daily BSE Equity Options'!$L:$L,'Daily BSE Equity Options'!$A:$A,$A51))</f>
        <v/>
      </c>
      <c r="R51" s="8">
        <f>IF(OR(P51="",Q51=""),"",P51+Q51)</f>
        <v/>
      </c>
      <c r="S51" s="23">
        <f>IFERROR(IF(OR(P51="",INDEX(P:P,MATCH(DATE(YEAR($A51)-1,MONTH($A51),DAY($A51)),$A:$A,0))=""),"",P51/INDEX(P:P,MATCH(DATE(YEAR($A51)-1,MONTH($A51),DAY($A51)),$A:$A,0))-1),"")</f>
        <v/>
      </c>
      <c r="T51" s="23">
        <f>IFERROR(IF(OR(Q51="",INDEX(Q:Q,MATCH(DATE(YEAR($A51)-1,MONTH($A51),DAY($A51)),$A:$A,0))=""),"",Q51/INDEX(Q:Q,MATCH(DATE(YEAR($A51)-1,MONTH($A51),DAY($A51)),$A:$A,0))-1),"")</f>
        <v/>
      </c>
      <c r="U51" s="23">
        <f>IFERROR(IF(OR(R51="",INDEX(R:R,MATCH(DATE(YEAR($A51)-1,MONTH($A51),DAY($A51)),$A:$A,0))=""),"",R51/INDEX(R:R,MATCH(DATE(YEAR($A51)-1,MONTH($A51),DAY($A51)),$A:$A,0))-1),"")</f>
        <v/>
      </c>
      <c r="V51" s="23">
        <f>IF(OR(P51="",P50=""),"",P51/P50-1)</f>
        <v/>
      </c>
      <c r="W51" s="23">
        <f>IF(OR(Q51="",Q50=""),"",Q51/Q50-1)</f>
        <v/>
      </c>
      <c r="X51" s="23">
        <f>IF(OR(R51="",R50=""),"",R51/R50-1)</f>
        <v/>
      </c>
      <c r="Y51" s="23">
        <f>IF(R51="","",P51/R51)</f>
        <v/>
      </c>
      <c r="Z51" s="23">
        <f>IF(R51="","",Q51/R51)</f>
        <v/>
      </c>
      <c r="AA51" s="24">
        <f>IF(SUMIFS('Daily NSE Equity Options'!$M:$M,'Daily NSE Equity Options'!$A:$A,$A51)=0,"",SUMIFS('Daily NSE Equity Options'!$M:$M,'Daily NSE Equity Options'!$A:$A,$A51))</f>
        <v/>
      </c>
      <c r="AB51" s="9">
        <f>IF(SUMIFS('Daily BSE Equity Options'!$M:$M,'Daily BSE Equity Options'!$A:$A,$A51)=0,"",SUMIFS('Daily BSE Equity Options'!$M:$M,'Daily BSE Equity Options'!$A:$A,$A51))</f>
        <v/>
      </c>
      <c r="AC51" s="9">
        <f>IF(OR(AA51="",AB51=""),"",AA51+AB51)</f>
        <v/>
      </c>
      <c r="AD51" s="26">
        <f>IFERROR(IF(OR(AA51="",INDEX(AA:AA,MATCH(DATE(YEAR($A51)-1,MONTH($A51),DAY($A51)),$A:$A,0))=""),"",AA51/INDEX(AA:AA,MATCH(DATE(YEAR($A51)-1,MONTH($A51),DAY($A51)),$A:$A,0))-1),"")</f>
        <v/>
      </c>
      <c r="AE51" s="26">
        <f>IFERROR(IF(OR(AB51="",INDEX(AB:AB,MATCH(DATE(YEAR($A51)-1,MONTH($A51),DAY($A51)),$A:$A,0))=""),"",AB51/INDEX(AB:AB,MATCH(DATE(YEAR($A51)-1,MONTH($A51),DAY($A51)),$A:$A,0))-1),"")</f>
        <v/>
      </c>
      <c r="AF51" s="26">
        <f>IFERROR(IF(OR(AC51="",INDEX(AC:AC,MATCH(DATE(YEAR($A51)-1,MONTH($A51),DAY($A51)),$A:$A,0))=""),"",AC51/INDEX(AC:AC,MATCH(DATE(YEAR($A51)-1,MONTH($A51),DAY($A51)),$A:$A,0))-1),"")</f>
        <v/>
      </c>
      <c r="AG51" s="26">
        <f>IF(OR(AA51="",AA50=""),"",AA51/AA50-1)</f>
        <v/>
      </c>
      <c r="AH51" s="26">
        <f>IF(OR(AB51="",AB50=""),"",AB51/AB50-1)</f>
        <v/>
      </c>
      <c r="AI51" s="26">
        <f>IF(OR(AC51="",AC50=""),"",AC51/AC50-1)</f>
        <v/>
      </c>
      <c r="AJ51" s="26">
        <f>IF(AC51="","",AA51/AC51)</f>
        <v/>
      </c>
      <c r="AK51" s="26">
        <f>IF(AC51="","",AB51/AC51)</f>
        <v/>
      </c>
      <c r="AL51" s="29" t="n">
        <v>32.965</v>
      </c>
      <c r="AM51" s="30" t="n">
        <v>34.0175</v>
      </c>
      <c r="AN51" s="30" t="n">
        <v>29.05</v>
      </c>
      <c r="AO51" s="30" t="n">
        <v>33.355</v>
      </c>
      <c r="AP51" s="31" t="n">
        <v>0.0118</v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18">
        <f>IF(SUMIFS('Daily NSE Equity Options'!$K:$K,'Daily NSE Equity Options'!$A:$A,$A52)=0,"",SUMIFS('Daily NSE Equity Options'!$K:$K,'Daily NSE Equity Options'!$A:$A,$A52))</f>
        <v/>
      </c>
      <c r="F52" s="7">
        <f>IF(SUMIFS('Daily BSE Equity Options'!$K:$K,'Daily BSE Equity Options'!$A:$A,$A52)=0,"",SUMIFS('Daily BSE Equity Options'!$K:$K,'Daily BSE Equity Options'!$A:$A,$A52))</f>
        <v/>
      </c>
      <c r="G52" s="7">
        <f>IF(OR(E52="",F52=""),"",E52+F52)</f>
        <v/>
      </c>
      <c r="H52" s="20">
        <f>IFERROR(IF(OR(E52="",INDEX(E:E,MATCH(DATE(YEAR($A52)-1,MONTH($A52),DAY($A52)),$A:$A,0))=""),"",E52/INDEX(E:E,MATCH(DATE(YEAR($A52)-1,MONTH($A52),DAY($A52)),$A:$A,0))-1),"")</f>
        <v/>
      </c>
      <c r="I52" s="20">
        <f>IFERROR(IF(OR(F52="",INDEX(F:F,MATCH(DATE(YEAR($A52)-1,MONTH($A52),DAY($A52)),$A:$A,0))=""),"",F52/INDEX(F:F,MATCH(DATE(YEAR($A52)-1,MONTH($A52),DAY($A52)),$A:$A,0))-1),"")</f>
        <v/>
      </c>
      <c r="J52" s="20">
        <f>IFERROR(IF(OR(G52="",INDEX(G:G,MATCH(DATE(YEAR($A52)-1,MONTH($A52),DAY($A52)),$A:$A,0))=""),"",G52/INDEX(G:G,MATCH(DATE(YEAR($A52)-1,MONTH($A52),DAY($A52)),$A:$A,0))-1),"")</f>
        <v/>
      </c>
      <c r="K52" s="20">
        <f>IF(OR(E52="",E51=""),"",E52/E51-1)</f>
        <v/>
      </c>
      <c r="L52" s="20">
        <f>IF(OR(F52="",F51=""),"",F52/F51-1)</f>
        <v/>
      </c>
      <c r="M52" s="20">
        <f>IF(OR(G52="",G51=""),"",G52/G51-1)</f>
        <v/>
      </c>
      <c r="N52" s="20">
        <f>IF(G52="","",E52/G52)</f>
        <v/>
      </c>
      <c r="O52" s="20">
        <f>IF(G52="","",F52/G52)</f>
        <v/>
      </c>
      <c r="P52" s="21">
        <f>IF(SUMIFS('Daily NSE Equity Options'!$L:$L,'Daily NSE Equity Options'!$A:$A,$A52)=0,"",SUMIFS('Daily NSE Equity Options'!$L:$L,'Daily NSE Equity Options'!$A:$A,$A52))</f>
        <v/>
      </c>
      <c r="Q52" s="8">
        <f>IF(SUMIFS('Daily BSE Equity Options'!$L:$L,'Daily BSE Equity Options'!$A:$A,$A52)=0,"",SUMIFS('Daily BSE Equity Options'!$L:$L,'Daily BSE Equity Options'!$A:$A,$A52))</f>
        <v/>
      </c>
      <c r="R52" s="8">
        <f>IF(OR(P52="",Q52=""),"",P52+Q52)</f>
        <v/>
      </c>
      <c r="S52" s="23">
        <f>IFERROR(IF(OR(P52="",INDEX(P:P,MATCH(DATE(YEAR($A52)-1,MONTH($A52),DAY($A52)),$A:$A,0))=""),"",P52/INDEX(P:P,MATCH(DATE(YEAR($A52)-1,MONTH($A52),DAY($A52)),$A:$A,0))-1),"")</f>
        <v/>
      </c>
      <c r="T52" s="23">
        <f>IFERROR(IF(OR(Q52="",INDEX(Q:Q,MATCH(DATE(YEAR($A52)-1,MONTH($A52),DAY($A52)),$A:$A,0))=""),"",Q52/INDEX(Q:Q,MATCH(DATE(YEAR($A52)-1,MONTH($A52),DAY($A52)),$A:$A,0))-1),"")</f>
        <v/>
      </c>
      <c r="U52" s="23">
        <f>IFERROR(IF(OR(R52="",INDEX(R:R,MATCH(DATE(YEAR($A52)-1,MONTH($A52),DAY($A52)),$A:$A,0))=""),"",R52/INDEX(R:R,MATCH(DATE(YEAR($A52)-1,MONTH($A52),DAY($A52)),$A:$A,0))-1),"")</f>
        <v/>
      </c>
      <c r="V52" s="23">
        <f>IF(OR(P52="",P51=""),"",P52/P51-1)</f>
        <v/>
      </c>
      <c r="W52" s="23">
        <f>IF(OR(Q52="",Q51=""),"",Q52/Q51-1)</f>
        <v/>
      </c>
      <c r="X52" s="23">
        <f>IF(OR(R52="",R51=""),"",R52/R51-1)</f>
        <v/>
      </c>
      <c r="Y52" s="23">
        <f>IF(R52="","",P52/R52)</f>
        <v/>
      </c>
      <c r="Z52" s="23">
        <f>IF(R52="","",Q52/R52)</f>
        <v/>
      </c>
      <c r="AA52" s="24">
        <f>IF(SUMIFS('Daily NSE Equity Options'!$M:$M,'Daily NSE Equity Options'!$A:$A,$A52)=0,"",SUMIFS('Daily NSE Equity Options'!$M:$M,'Daily NSE Equity Options'!$A:$A,$A52))</f>
        <v/>
      </c>
      <c r="AB52" s="9">
        <f>IF(SUMIFS('Daily BSE Equity Options'!$M:$M,'Daily BSE Equity Options'!$A:$A,$A52)=0,"",SUMIFS('Daily BSE Equity Options'!$M:$M,'Daily BSE Equity Options'!$A:$A,$A52))</f>
        <v/>
      </c>
      <c r="AC52" s="9">
        <f>IF(OR(AA52="",AB52=""),"",AA52+AB52)</f>
        <v/>
      </c>
      <c r="AD52" s="26">
        <f>IFERROR(IF(OR(AA52="",INDEX(AA:AA,MATCH(DATE(YEAR($A52)-1,MONTH($A52),DAY($A52)),$A:$A,0))=""),"",AA52/INDEX(AA:AA,MATCH(DATE(YEAR($A52)-1,MONTH($A52),DAY($A52)),$A:$A,0))-1),"")</f>
        <v/>
      </c>
      <c r="AE52" s="26">
        <f>IFERROR(IF(OR(AB52="",INDEX(AB:AB,MATCH(DATE(YEAR($A52)-1,MONTH($A52),DAY($A52)),$A:$A,0))=""),"",AB52/INDEX(AB:AB,MATCH(DATE(YEAR($A52)-1,MONTH($A52),DAY($A52)),$A:$A,0))-1),"")</f>
        <v/>
      </c>
      <c r="AF52" s="26">
        <f>IFERROR(IF(OR(AC52="",INDEX(AC:AC,MATCH(DATE(YEAR($A52)-1,MONTH($A52),DAY($A52)),$A:$A,0))=""),"",AC52/INDEX(AC:AC,MATCH(DATE(YEAR($A52)-1,MONTH($A52),DAY($A52)),$A:$A,0))-1),"")</f>
        <v/>
      </c>
      <c r="AG52" s="26">
        <f>IF(OR(AA52="",AA51=""),"",AA52/AA51-1)</f>
        <v/>
      </c>
      <c r="AH52" s="26">
        <f>IF(OR(AB52="",AB51=""),"",AB52/AB51-1)</f>
        <v/>
      </c>
      <c r="AI52" s="26">
        <f>IF(OR(AC52="",AC51=""),"",AC52/AC51-1)</f>
        <v/>
      </c>
      <c r="AJ52" s="26">
        <f>IF(AC52="","",AA52/AC52)</f>
        <v/>
      </c>
      <c r="AK52" s="26">
        <f>IF(AC52="","",AB52/AC52)</f>
        <v/>
      </c>
      <c r="AL52" s="29" t="n">
        <v>33.355</v>
      </c>
      <c r="AM52" s="30" t="n">
        <v>33.4225</v>
      </c>
      <c r="AN52" s="30" t="n">
        <v>31.2175</v>
      </c>
      <c r="AO52" s="30" t="n">
        <v>31.455</v>
      </c>
      <c r="AP52" s="31" t="n">
        <v>-0.057</v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18">
        <f>IF(SUMIFS('Daily NSE Equity Options'!$K:$K,'Daily NSE Equity Options'!$A:$A,$A53)=0,"",SUMIFS('Daily NSE Equity Options'!$K:$K,'Daily NSE Equity Options'!$A:$A,$A53))</f>
        <v/>
      </c>
      <c r="F53" s="7">
        <f>IF(SUMIFS('Daily BSE Equity Options'!$K:$K,'Daily BSE Equity Options'!$A:$A,$A53)=0,"",SUMIFS('Daily BSE Equity Options'!$K:$K,'Daily BSE Equity Options'!$A:$A,$A53))</f>
        <v/>
      </c>
      <c r="G53" s="7">
        <f>IF(OR(E53="",F53=""),"",E53+F53)</f>
        <v/>
      </c>
      <c r="H53" s="20">
        <f>IFERROR(IF(OR(E53="",INDEX(E:E,MATCH(DATE(YEAR($A53)-1,MONTH($A53),DAY($A53)),$A:$A,0))=""),"",E53/INDEX(E:E,MATCH(DATE(YEAR($A53)-1,MONTH($A53),DAY($A53)),$A:$A,0))-1),"")</f>
        <v/>
      </c>
      <c r="I53" s="20">
        <f>IFERROR(IF(OR(F53="",INDEX(F:F,MATCH(DATE(YEAR($A53)-1,MONTH($A53),DAY($A53)),$A:$A,0))=""),"",F53/INDEX(F:F,MATCH(DATE(YEAR($A53)-1,MONTH($A53),DAY($A53)),$A:$A,0))-1),"")</f>
        <v/>
      </c>
      <c r="J53" s="20">
        <f>IFERROR(IF(OR(G53="",INDEX(G:G,MATCH(DATE(YEAR($A53)-1,MONTH($A53),DAY($A53)),$A:$A,0))=""),"",G53/INDEX(G:G,MATCH(DATE(YEAR($A53)-1,MONTH($A53),DAY($A53)),$A:$A,0))-1),"")</f>
        <v/>
      </c>
      <c r="K53" s="20">
        <f>IF(OR(E53="",E52=""),"",E53/E52-1)</f>
        <v/>
      </c>
      <c r="L53" s="20">
        <f>IF(OR(F53="",F52=""),"",F53/F52-1)</f>
        <v/>
      </c>
      <c r="M53" s="20">
        <f>IF(OR(G53="",G52=""),"",G53/G52-1)</f>
        <v/>
      </c>
      <c r="N53" s="20">
        <f>IF(G53="","",E53/G53)</f>
        <v/>
      </c>
      <c r="O53" s="20">
        <f>IF(G53="","",F53/G53)</f>
        <v/>
      </c>
      <c r="P53" s="21">
        <f>IF(SUMIFS('Daily NSE Equity Options'!$L:$L,'Daily NSE Equity Options'!$A:$A,$A53)=0,"",SUMIFS('Daily NSE Equity Options'!$L:$L,'Daily NSE Equity Options'!$A:$A,$A53))</f>
        <v/>
      </c>
      <c r="Q53" s="8">
        <f>IF(SUMIFS('Daily BSE Equity Options'!$L:$L,'Daily BSE Equity Options'!$A:$A,$A53)=0,"",SUMIFS('Daily BSE Equity Options'!$L:$L,'Daily BSE Equity Options'!$A:$A,$A53))</f>
        <v/>
      </c>
      <c r="R53" s="8">
        <f>IF(OR(P53="",Q53=""),"",P53+Q53)</f>
        <v/>
      </c>
      <c r="S53" s="23">
        <f>IFERROR(IF(OR(P53="",INDEX(P:P,MATCH(DATE(YEAR($A53)-1,MONTH($A53),DAY($A53)),$A:$A,0))=""),"",P53/INDEX(P:P,MATCH(DATE(YEAR($A53)-1,MONTH($A53),DAY($A53)),$A:$A,0))-1),"")</f>
        <v/>
      </c>
      <c r="T53" s="23">
        <f>IFERROR(IF(OR(Q53="",INDEX(Q:Q,MATCH(DATE(YEAR($A53)-1,MONTH($A53),DAY($A53)),$A:$A,0))=""),"",Q53/INDEX(Q:Q,MATCH(DATE(YEAR($A53)-1,MONTH($A53),DAY($A53)),$A:$A,0))-1),"")</f>
        <v/>
      </c>
      <c r="U53" s="23">
        <f>IFERROR(IF(OR(R53="",INDEX(R:R,MATCH(DATE(YEAR($A53)-1,MONTH($A53),DAY($A53)),$A:$A,0))=""),"",R53/INDEX(R:R,MATCH(DATE(YEAR($A53)-1,MONTH($A53),DAY($A53)),$A:$A,0))-1),"")</f>
        <v/>
      </c>
      <c r="V53" s="23">
        <f>IF(OR(P53="",P52=""),"",P53/P52-1)</f>
        <v/>
      </c>
      <c r="W53" s="23">
        <f>IF(OR(Q53="",Q52=""),"",Q53/Q52-1)</f>
        <v/>
      </c>
      <c r="X53" s="23">
        <f>IF(OR(R53="",R52=""),"",R53/R52-1)</f>
        <v/>
      </c>
      <c r="Y53" s="23">
        <f>IF(R53="","",P53/R53)</f>
        <v/>
      </c>
      <c r="Z53" s="23">
        <f>IF(R53="","",Q53/R53)</f>
        <v/>
      </c>
      <c r="AA53" s="24">
        <f>IF(SUMIFS('Daily NSE Equity Options'!$M:$M,'Daily NSE Equity Options'!$A:$A,$A53)=0,"",SUMIFS('Daily NSE Equity Options'!$M:$M,'Daily NSE Equity Options'!$A:$A,$A53))</f>
        <v/>
      </c>
      <c r="AB53" s="9">
        <f>IF(SUMIFS('Daily BSE Equity Options'!$M:$M,'Daily BSE Equity Options'!$A:$A,$A53)=0,"",SUMIFS('Daily BSE Equity Options'!$M:$M,'Daily BSE Equity Options'!$A:$A,$A53))</f>
        <v/>
      </c>
      <c r="AC53" s="9">
        <f>IF(OR(AA53="",AB53=""),"",AA53+AB53)</f>
        <v/>
      </c>
      <c r="AD53" s="26">
        <f>IFERROR(IF(OR(AA53="",INDEX(AA:AA,MATCH(DATE(YEAR($A53)-1,MONTH($A53),DAY($A53)),$A:$A,0))=""),"",AA53/INDEX(AA:AA,MATCH(DATE(YEAR($A53)-1,MONTH($A53),DAY($A53)),$A:$A,0))-1),"")</f>
        <v/>
      </c>
      <c r="AE53" s="26">
        <f>IFERROR(IF(OR(AB53="",INDEX(AB:AB,MATCH(DATE(YEAR($A53)-1,MONTH($A53),DAY($A53)),$A:$A,0))=""),"",AB53/INDEX(AB:AB,MATCH(DATE(YEAR($A53)-1,MONTH($A53),DAY($A53)),$A:$A,0))-1),"")</f>
        <v/>
      </c>
      <c r="AF53" s="26">
        <f>IFERROR(IF(OR(AC53="",INDEX(AC:AC,MATCH(DATE(YEAR($A53)-1,MONTH($A53),DAY($A53)),$A:$A,0))=""),"",AC53/INDEX(AC:AC,MATCH(DATE(YEAR($A53)-1,MONTH($A53),DAY($A53)),$A:$A,0))-1),"")</f>
        <v/>
      </c>
      <c r="AG53" s="26">
        <f>IF(OR(AA53="",AA52=""),"",AA53/AA52-1)</f>
        <v/>
      </c>
      <c r="AH53" s="26">
        <f>IF(OR(AB53="",AB52=""),"",AB53/AB52-1)</f>
        <v/>
      </c>
      <c r="AI53" s="26">
        <f>IF(OR(AC53="",AC52=""),"",AC53/AC52-1)</f>
        <v/>
      </c>
      <c r="AJ53" s="26">
        <f>IF(AC53="","",AA53/AC53)</f>
        <v/>
      </c>
      <c r="AK53" s="26">
        <f>IF(AC53="","",AB53/AC53)</f>
        <v/>
      </c>
      <c r="AL53" s="29" t="n">
        <v>31.455</v>
      </c>
      <c r="AM53" s="30" t="n">
        <v>31.9125</v>
      </c>
      <c r="AN53" s="30" t="n">
        <v>29.6775</v>
      </c>
      <c r="AO53" s="30" t="n">
        <v>29.965</v>
      </c>
      <c r="AP53" s="31" t="n">
        <v>-0.0474</v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18">
        <f>IF(SUMIFS('Daily NSE Equity Options'!$K:$K,'Daily NSE Equity Options'!$A:$A,$A54)=0,"",SUMIFS('Daily NSE Equity Options'!$K:$K,'Daily NSE Equity Options'!$A:$A,$A54))</f>
        <v/>
      </c>
      <c r="F54" s="7">
        <f>IF(SUMIFS('Daily BSE Equity Options'!$K:$K,'Daily BSE Equity Options'!$A:$A,$A54)=0,"",SUMIFS('Daily BSE Equity Options'!$K:$K,'Daily BSE Equity Options'!$A:$A,$A54))</f>
        <v/>
      </c>
      <c r="G54" s="7">
        <f>IF(OR(E54="",F54=""),"",E54+F54)</f>
        <v/>
      </c>
      <c r="H54" s="20">
        <f>IFERROR(IF(OR(E54="",INDEX(E:E,MATCH(DATE(YEAR($A54)-1,MONTH($A54),DAY($A54)),$A:$A,0))=""),"",E54/INDEX(E:E,MATCH(DATE(YEAR($A54)-1,MONTH($A54),DAY($A54)),$A:$A,0))-1),"")</f>
        <v/>
      </c>
      <c r="I54" s="20">
        <f>IFERROR(IF(OR(F54="",INDEX(F:F,MATCH(DATE(YEAR($A54)-1,MONTH($A54),DAY($A54)),$A:$A,0))=""),"",F54/INDEX(F:F,MATCH(DATE(YEAR($A54)-1,MONTH($A54),DAY($A54)),$A:$A,0))-1),"")</f>
        <v/>
      </c>
      <c r="J54" s="20">
        <f>IFERROR(IF(OR(G54="",INDEX(G:G,MATCH(DATE(YEAR($A54)-1,MONTH($A54),DAY($A54)),$A:$A,0))=""),"",G54/INDEX(G:G,MATCH(DATE(YEAR($A54)-1,MONTH($A54),DAY($A54)),$A:$A,0))-1),"")</f>
        <v/>
      </c>
      <c r="K54" s="20">
        <f>IF(OR(E54="",E53=""),"",E54/E53-1)</f>
        <v/>
      </c>
      <c r="L54" s="20">
        <f>IF(OR(F54="",F53=""),"",F54/F53-1)</f>
        <v/>
      </c>
      <c r="M54" s="20">
        <f>IF(OR(G54="",G53=""),"",G54/G53-1)</f>
        <v/>
      </c>
      <c r="N54" s="20">
        <f>IF(G54="","",E54/G54)</f>
        <v/>
      </c>
      <c r="O54" s="20">
        <f>IF(G54="","",F54/G54)</f>
        <v/>
      </c>
      <c r="P54" s="21">
        <f>IF(SUMIFS('Daily NSE Equity Options'!$L:$L,'Daily NSE Equity Options'!$A:$A,$A54)=0,"",SUMIFS('Daily NSE Equity Options'!$L:$L,'Daily NSE Equity Options'!$A:$A,$A54))</f>
        <v/>
      </c>
      <c r="Q54" s="8">
        <f>IF(SUMIFS('Daily BSE Equity Options'!$L:$L,'Daily BSE Equity Options'!$A:$A,$A54)=0,"",SUMIFS('Daily BSE Equity Options'!$L:$L,'Daily BSE Equity Options'!$A:$A,$A54))</f>
        <v/>
      </c>
      <c r="R54" s="8">
        <f>IF(OR(P54="",Q54=""),"",P54+Q54)</f>
        <v/>
      </c>
      <c r="S54" s="23">
        <f>IFERROR(IF(OR(P54="",INDEX(P:P,MATCH(DATE(YEAR($A54)-1,MONTH($A54),DAY($A54)),$A:$A,0))=""),"",P54/INDEX(P:P,MATCH(DATE(YEAR($A54)-1,MONTH($A54),DAY($A54)),$A:$A,0))-1),"")</f>
        <v/>
      </c>
      <c r="T54" s="23">
        <f>IFERROR(IF(OR(Q54="",INDEX(Q:Q,MATCH(DATE(YEAR($A54)-1,MONTH($A54),DAY($A54)),$A:$A,0))=""),"",Q54/INDEX(Q:Q,MATCH(DATE(YEAR($A54)-1,MONTH($A54),DAY($A54)),$A:$A,0))-1),"")</f>
        <v/>
      </c>
      <c r="U54" s="23">
        <f>IFERROR(IF(OR(R54="",INDEX(R:R,MATCH(DATE(YEAR($A54)-1,MONTH($A54),DAY($A54)),$A:$A,0))=""),"",R54/INDEX(R:R,MATCH(DATE(YEAR($A54)-1,MONTH($A54),DAY($A54)),$A:$A,0))-1),"")</f>
        <v/>
      </c>
      <c r="V54" s="23">
        <f>IF(OR(P54="",P53=""),"",P54/P53-1)</f>
        <v/>
      </c>
      <c r="W54" s="23">
        <f>IF(OR(Q54="",Q53=""),"",Q54/Q53-1)</f>
        <v/>
      </c>
      <c r="X54" s="23">
        <f>IF(OR(R54="",R53=""),"",R54/R53-1)</f>
        <v/>
      </c>
      <c r="Y54" s="23">
        <f>IF(R54="","",P54/R54)</f>
        <v/>
      </c>
      <c r="Z54" s="23">
        <f>IF(R54="","",Q54/R54)</f>
        <v/>
      </c>
      <c r="AA54" s="24">
        <f>IF(SUMIFS('Daily NSE Equity Options'!$M:$M,'Daily NSE Equity Options'!$A:$A,$A54)=0,"",SUMIFS('Daily NSE Equity Options'!$M:$M,'Daily NSE Equity Options'!$A:$A,$A54))</f>
        <v/>
      </c>
      <c r="AB54" s="9">
        <f>IF(SUMIFS('Daily BSE Equity Options'!$M:$M,'Daily BSE Equity Options'!$A:$A,$A54)=0,"",SUMIFS('Daily BSE Equity Options'!$M:$M,'Daily BSE Equity Options'!$A:$A,$A54))</f>
        <v/>
      </c>
      <c r="AC54" s="9">
        <f>IF(OR(AA54="",AB54=""),"",AA54+AB54)</f>
        <v/>
      </c>
      <c r="AD54" s="26">
        <f>IFERROR(IF(OR(AA54="",INDEX(AA:AA,MATCH(DATE(YEAR($A54)-1,MONTH($A54),DAY($A54)),$A:$A,0))=""),"",AA54/INDEX(AA:AA,MATCH(DATE(YEAR($A54)-1,MONTH($A54),DAY($A54)),$A:$A,0))-1),"")</f>
        <v/>
      </c>
      <c r="AE54" s="26">
        <f>IFERROR(IF(OR(AB54="",INDEX(AB:AB,MATCH(DATE(YEAR($A54)-1,MONTH($A54),DAY($A54)),$A:$A,0))=""),"",AB54/INDEX(AB:AB,MATCH(DATE(YEAR($A54)-1,MONTH($A54),DAY($A54)),$A:$A,0))-1),"")</f>
        <v/>
      </c>
      <c r="AF54" s="26">
        <f>IFERROR(IF(OR(AC54="",INDEX(AC:AC,MATCH(DATE(YEAR($A54)-1,MONTH($A54),DAY($A54)),$A:$A,0))=""),"",AC54/INDEX(AC:AC,MATCH(DATE(YEAR($A54)-1,MONTH($A54),DAY($A54)),$A:$A,0))-1),"")</f>
        <v/>
      </c>
      <c r="AG54" s="26">
        <f>IF(OR(AA54="",AA53=""),"",AA54/AA53-1)</f>
        <v/>
      </c>
      <c r="AH54" s="26">
        <f>IF(OR(AB54="",AB53=""),"",AB54/AB53-1)</f>
        <v/>
      </c>
      <c r="AI54" s="26">
        <f>IF(OR(AC54="",AC53=""),"",AC54/AC53-1)</f>
        <v/>
      </c>
      <c r="AJ54" s="26">
        <f>IF(AC54="","",AA54/AC54)</f>
        <v/>
      </c>
      <c r="AK54" s="26">
        <f>IF(AC54="","",AB54/AC54)</f>
        <v/>
      </c>
      <c r="AL54" s="29" t="n">
        <v>29.965</v>
      </c>
      <c r="AM54" s="30" t="n">
        <v>30.9825</v>
      </c>
      <c r="AN54" s="30" t="n">
        <v>29.965</v>
      </c>
      <c r="AO54" s="30" t="n">
        <v>30.46</v>
      </c>
      <c r="AP54" s="31" t="n">
        <v>0.0165</v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18">
        <f>IF(SUMIFS('Daily NSE Equity Options'!$K:$K,'Daily NSE Equity Options'!$A:$A,$A55)=0,"",SUMIFS('Daily NSE Equity Options'!$K:$K,'Daily NSE Equity Options'!$A:$A,$A55))</f>
        <v/>
      </c>
      <c r="F55" s="7">
        <f>IF(SUMIFS('Daily BSE Equity Options'!$K:$K,'Daily BSE Equity Options'!$A:$A,$A55)=0,"",SUMIFS('Daily BSE Equity Options'!$K:$K,'Daily BSE Equity Options'!$A:$A,$A55))</f>
        <v/>
      </c>
      <c r="G55" s="7">
        <f>IF(OR(E55="",F55=""),"",E55+F55)</f>
        <v/>
      </c>
      <c r="H55" s="20">
        <f>IFERROR(IF(OR(E55="",INDEX(E:E,MATCH(DATE(YEAR($A55)-1,MONTH($A55),DAY($A55)),$A:$A,0))=""),"",E55/INDEX(E:E,MATCH(DATE(YEAR($A55)-1,MONTH($A55),DAY($A55)),$A:$A,0))-1),"")</f>
        <v/>
      </c>
      <c r="I55" s="20">
        <f>IFERROR(IF(OR(F55="",INDEX(F:F,MATCH(DATE(YEAR($A55)-1,MONTH($A55),DAY($A55)),$A:$A,0))=""),"",F55/INDEX(F:F,MATCH(DATE(YEAR($A55)-1,MONTH($A55),DAY($A55)),$A:$A,0))-1),"")</f>
        <v/>
      </c>
      <c r="J55" s="20">
        <f>IFERROR(IF(OR(G55="",INDEX(G:G,MATCH(DATE(YEAR($A55)-1,MONTH($A55),DAY($A55)),$A:$A,0))=""),"",G55/INDEX(G:G,MATCH(DATE(YEAR($A55)-1,MONTH($A55),DAY($A55)),$A:$A,0))-1),"")</f>
        <v/>
      </c>
      <c r="K55" s="20">
        <f>IF(OR(E55="",E54=""),"",E55/E54-1)</f>
        <v/>
      </c>
      <c r="L55" s="20">
        <f>IF(OR(F55="",F54=""),"",F55/F54-1)</f>
        <v/>
      </c>
      <c r="M55" s="20">
        <f>IF(OR(G55="",G54=""),"",G55/G54-1)</f>
        <v/>
      </c>
      <c r="N55" s="20">
        <f>IF(G55="","",E55/G55)</f>
        <v/>
      </c>
      <c r="O55" s="20">
        <f>IF(G55="","",F55/G55)</f>
        <v/>
      </c>
      <c r="P55" s="21">
        <f>IF(SUMIFS('Daily NSE Equity Options'!$L:$L,'Daily NSE Equity Options'!$A:$A,$A55)=0,"",SUMIFS('Daily NSE Equity Options'!$L:$L,'Daily NSE Equity Options'!$A:$A,$A55))</f>
        <v/>
      </c>
      <c r="Q55" s="8">
        <f>IF(SUMIFS('Daily BSE Equity Options'!$L:$L,'Daily BSE Equity Options'!$A:$A,$A55)=0,"",SUMIFS('Daily BSE Equity Options'!$L:$L,'Daily BSE Equity Options'!$A:$A,$A55))</f>
        <v/>
      </c>
      <c r="R55" s="8">
        <f>IF(OR(P55="",Q55=""),"",P55+Q55)</f>
        <v/>
      </c>
      <c r="S55" s="23">
        <f>IFERROR(IF(OR(P55="",INDEX(P:P,MATCH(DATE(YEAR($A55)-1,MONTH($A55),DAY($A55)),$A:$A,0))=""),"",P55/INDEX(P:P,MATCH(DATE(YEAR($A55)-1,MONTH($A55),DAY($A55)),$A:$A,0))-1),"")</f>
        <v/>
      </c>
      <c r="T55" s="23">
        <f>IFERROR(IF(OR(Q55="",INDEX(Q:Q,MATCH(DATE(YEAR($A55)-1,MONTH($A55),DAY($A55)),$A:$A,0))=""),"",Q55/INDEX(Q:Q,MATCH(DATE(YEAR($A55)-1,MONTH($A55),DAY($A55)),$A:$A,0))-1),"")</f>
        <v/>
      </c>
      <c r="U55" s="23">
        <f>IFERROR(IF(OR(R55="",INDEX(R:R,MATCH(DATE(YEAR($A55)-1,MONTH($A55),DAY($A55)),$A:$A,0))=""),"",R55/INDEX(R:R,MATCH(DATE(YEAR($A55)-1,MONTH($A55),DAY($A55)),$A:$A,0))-1),"")</f>
        <v/>
      </c>
      <c r="V55" s="23">
        <f>IF(OR(P55="",P54=""),"",P55/P54-1)</f>
        <v/>
      </c>
      <c r="W55" s="23">
        <f>IF(OR(Q55="",Q54=""),"",Q55/Q54-1)</f>
        <v/>
      </c>
      <c r="X55" s="23">
        <f>IF(OR(R55="",R54=""),"",R55/R54-1)</f>
        <v/>
      </c>
      <c r="Y55" s="23">
        <f>IF(R55="","",P55/R55)</f>
        <v/>
      </c>
      <c r="Z55" s="23">
        <f>IF(R55="","",Q55/R55)</f>
        <v/>
      </c>
      <c r="AA55" s="24">
        <f>IF(SUMIFS('Daily NSE Equity Options'!$M:$M,'Daily NSE Equity Options'!$A:$A,$A55)=0,"",SUMIFS('Daily NSE Equity Options'!$M:$M,'Daily NSE Equity Options'!$A:$A,$A55))</f>
        <v/>
      </c>
      <c r="AB55" s="9">
        <f>IF(SUMIFS('Daily BSE Equity Options'!$M:$M,'Daily BSE Equity Options'!$A:$A,$A55)=0,"",SUMIFS('Daily BSE Equity Options'!$M:$M,'Daily BSE Equity Options'!$A:$A,$A55))</f>
        <v/>
      </c>
      <c r="AC55" s="9">
        <f>IF(OR(AA55="",AB55=""),"",AA55+AB55)</f>
        <v/>
      </c>
      <c r="AD55" s="26">
        <f>IFERROR(IF(OR(AA55="",INDEX(AA:AA,MATCH(DATE(YEAR($A55)-1,MONTH($A55),DAY($A55)),$A:$A,0))=""),"",AA55/INDEX(AA:AA,MATCH(DATE(YEAR($A55)-1,MONTH($A55),DAY($A55)),$A:$A,0))-1),"")</f>
        <v/>
      </c>
      <c r="AE55" s="26">
        <f>IFERROR(IF(OR(AB55="",INDEX(AB:AB,MATCH(DATE(YEAR($A55)-1,MONTH($A55),DAY($A55)),$A:$A,0))=""),"",AB55/INDEX(AB:AB,MATCH(DATE(YEAR($A55)-1,MONTH($A55),DAY($A55)),$A:$A,0))-1),"")</f>
        <v/>
      </c>
      <c r="AF55" s="26">
        <f>IFERROR(IF(OR(AC55="",INDEX(AC:AC,MATCH(DATE(YEAR($A55)-1,MONTH($A55),DAY($A55)),$A:$A,0))=""),"",AC55/INDEX(AC:AC,MATCH(DATE(YEAR($A55)-1,MONTH($A55),DAY($A55)),$A:$A,0))-1),"")</f>
        <v/>
      </c>
      <c r="AG55" s="26">
        <f>IF(OR(AA55="",AA54=""),"",AA55/AA54-1)</f>
        <v/>
      </c>
      <c r="AH55" s="26">
        <f>IF(OR(AB55="",AB54=""),"",AB55/AB54-1)</f>
        <v/>
      </c>
      <c r="AI55" s="26">
        <f>IF(OR(AC55="",AC54=""),"",AC55/AC54-1)</f>
        <v/>
      </c>
      <c r="AJ55" s="26">
        <f>IF(AC55="","",AA55/AC55)</f>
        <v/>
      </c>
      <c r="AK55" s="26">
        <f>IF(AC55="","",AB55/AC55)</f>
        <v/>
      </c>
      <c r="AL55" s="29" t="n">
        <v>30.46</v>
      </c>
      <c r="AM55" s="30" t="n">
        <v>31.1475</v>
      </c>
      <c r="AN55" s="30" t="n">
        <v>29.2425</v>
      </c>
      <c r="AO55" s="30" t="n">
        <v>29.34</v>
      </c>
      <c r="AP55" s="31" t="n">
        <v>-0.0368</v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18">
        <f>IF(SUMIFS('Daily NSE Equity Options'!$K:$K,'Daily NSE Equity Options'!$A:$A,$A56)=0,"",SUMIFS('Daily NSE Equity Options'!$K:$K,'Daily NSE Equity Options'!$A:$A,$A56))</f>
        <v/>
      </c>
      <c r="F56" s="7">
        <f>IF(SUMIFS('Daily BSE Equity Options'!$K:$K,'Daily BSE Equity Options'!$A:$A,$A56)=0,"",SUMIFS('Daily BSE Equity Options'!$K:$K,'Daily BSE Equity Options'!$A:$A,$A56))</f>
        <v/>
      </c>
      <c r="G56" s="7">
        <f>IF(OR(E56="",F56=""),"",E56+F56)</f>
        <v/>
      </c>
      <c r="H56" s="20">
        <f>IFERROR(IF(OR(E56="",INDEX(E:E,MATCH(DATE(YEAR($A56)-1,MONTH($A56),DAY($A56)),$A:$A,0))=""),"",E56/INDEX(E:E,MATCH(DATE(YEAR($A56)-1,MONTH($A56),DAY($A56)),$A:$A,0))-1),"")</f>
        <v/>
      </c>
      <c r="I56" s="20">
        <f>IFERROR(IF(OR(F56="",INDEX(F:F,MATCH(DATE(YEAR($A56)-1,MONTH($A56),DAY($A56)),$A:$A,0))=""),"",F56/INDEX(F:F,MATCH(DATE(YEAR($A56)-1,MONTH($A56),DAY($A56)),$A:$A,0))-1),"")</f>
        <v/>
      </c>
      <c r="J56" s="20">
        <f>IFERROR(IF(OR(G56="",INDEX(G:G,MATCH(DATE(YEAR($A56)-1,MONTH($A56),DAY($A56)),$A:$A,0))=""),"",G56/INDEX(G:G,MATCH(DATE(YEAR($A56)-1,MONTH($A56),DAY($A56)),$A:$A,0))-1),"")</f>
        <v/>
      </c>
      <c r="K56" s="20">
        <f>IF(OR(E56="",E55=""),"",E56/E55-1)</f>
        <v/>
      </c>
      <c r="L56" s="20">
        <f>IF(OR(F56="",F55=""),"",F56/F55-1)</f>
        <v/>
      </c>
      <c r="M56" s="20">
        <f>IF(OR(G56="",G55=""),"",G56/G55-1)</f>
        <v/>
      </c>
      <c r="N56" s="20">
        <f>IF(G56="","",E56/G56)</f>
        <v/>
      </c>
      <c r="O56" s="20">
        <f>IF(G56="","",F56/G56)</f>
        <v/>
      </c>
      <c r="P56" s="21">
        <f>IF(SUMIFS('Daily NSE Equity Options'!$L:$L,'Daily NSE Equity Options'!$A:$A,$A56)=0,"",SUMIFS('Daily NSE Equity Options'!$L:$L,'Daily NSE Equity Options'!$A:$A,$A56))</f>
        <v/>
      </c>
      <c r="Q56" s="8">
        <f>IF(SUMIFS('Daily BSE Equity Options'!$L:$L,'Daily BSE Equity Options'!$A:$A,$A56)=0,"",SUMIFS('Daily BSE Equity Options'!$L:$L,'Daily BSE Equity Options'!$A:$A,$A56))</f>
        <v/>
      </c>
      <c r="R56" s="8">
        <f>IF(OR(P56="",Q56=""),"",P56+Q56)</f>
        <v/>
      </c>
      <c r="S56" s="23">
        <f>IFERROR(IF(OR(P56="",INDEX(P:P,MATCH(DATE(YEAR($A56)-1,MONTH($A56),DAY($A56)),$A:$A,0))=""),"",P56/INDEX(P:P,MATCH(DATE(YEAR($A56)-1,MONTH($A56),DAY($A56)),$A:$A,0))-1),"")</f>
        <v/>
      </c>
      <c r="T56" s="23">
        <f>IFERROR(IF(OR(Q56="",INDEX(Q:Q,MATCH(DATE(YEAR($A56)-1,MONTH($A56),DAY($A56)),$A:$A,0))=""),"",Q56/INDEX(Q:Q,MATCH(DATE(YEAR($A56)-1,MONTH($A56),DAY($A56)),$A:$A,0))-1),"")</f>
        <v/>
      </c>
      <c r="U56" s="23">
        <f>IFERROR(IF(OR(R56="",INDEX(R:R,MATCH(DATE(YEAR($A56)-1,MONTH($A56),DAY($A56)),$A:$A,0))=""),"",R56/INDEX(R:R,MATCH(DATE(YEAR($A56)-1,MONTH($A56),DAY($A56)),$A:$A,0))-1),"")</f>
        <v/>
      </c>
      <c r="V56" s="23">
        <f>IF(OR(P56="",P55=""),"",P56/P55-1)</f>
        <v/>
      </c>
      <c r="W56" s="23">
        <f>IF(OR(Q56="",Q55=""),"",Q56/Q55-1)</f>
        <v/>
      </c>
      <c r="X56" s="23">
        <f>IF(OR(R56="",R55=""),"",R56/R55-1)</f>
        <v/>
      </c>
      <c r="Y56" s="23">
        <f>IF(R56="","",P56/R56)</f>
        <v/>
      </c>
      <c r="Z56" s="23">
        <f>IF(R56="","",Q56/R56)</f>
        <v/>
      </c>
      <c r="AA56" s="24">
        <f>IF(SUMIFS('Daily NSE Equity Options'!$M:$M,'Daily NSE Equity Options'!$A:$A,$A56)=0,"",SUMIFS('Daily NSE Equity Options'!$M:$M,'Daily NSE Equity Options'!$A:$A,$A56))</f>
        <v/>
      </c>
      <c r="AB56" s="9">
        <f>IF(SUMIFS('Daily BSE Equity Options'!$M:$M,'Daily BSE Equity Options'!$A:$A,$A56)=0,"",SUMIFS('Daily BSE Equity Options'!$M:$M,'Daily BSE Equity Options'!$A:$A,$A56))</f>
        <v/>
      </c>
      <c r="AC56" s="9">
        <f>IF(OR(AA56="",AB56=""),"",AA56+AB56)</f>
        <v/>
      </c>
      <c r="AD56" s="26">
        <f>IFERROR(IF(OR(AA56="",INDEX(AA:AA,MATCH(DATE(YEAR($A56)-1,MONTH($A56),DAY($A56)),$A:$A,0))=""),"",AA56/INDEX(AA:AA,MATCH(DATE(YEAR($A56)-1,MONTH($A56),DAY($A56)),$A:$A,0))-1),"")</f>
        <v/>
      </c>
      <c r="AE56" s="26">
        <f>IFERROR(IF(OR(AB56="",INDEX(AB:AB,MATCH(DATE(YEAR($A56)-1,MONTH($A56),DAY($A56)),$A:$A,0))=""),"",AB56/INDEX(AB:AB,MATCH(DATE(YEAR($A56)-1,MONTH($A56),DAY($A56)),$A:$A,0))-1),"")</f>
        <v/>
      </c>
      <c r="AF56" s="26">
        <f>IFERROR(IF(OR(AC56="",INDEX(AC:AC,MATCH(DATE(YEAR($A56)-1,MONTH($A56),DAY($A56)),$A:$A,0))=""),"",AC56/INDEX(AC:AC,MATCH(DATE(YEAR($A56)-1,MONTH($A56),DAY($A56)),$A:$A,0))-1),"")</f>
        <v/>
      </c>
      <c r="AG56" s="26">
        <f>IF(OR(AA56="",AA55=""),"",AA56/AA55-1)</f>
        <v/>
      </c>
      <c r="AH56" s="26">
        <f>IF(OR(AB56="",AB55=""),"",AB56/AB55-1)</f>
        <v/>
      </c>
      <c r="AI56" s="26">
        <f>IF(OR(AC56="",AC55=""),"",AC56/AC55-1)</f>
        <v/>
      </c>
      <c r="AJ56" s="26">
        <f>IF(AC56="","",AA56/AC56)</f>
        <v/>
      </c>
      <c r="AK56" s="26">
        <f>IF(AC56="","",AB56/AC56)</f>
        <v/>
      </c>
      <c r="AL56" s="29" t="n">
        <v>29.34</v>
      </c>
      <c r="AM56" s="30" t="n">
        <v>30.53</v>
      </c>
      <c r="AN56" s="30" t="n">
        <v>27.79</v>
      </c>
      <c r="AO56" s="30" t="n">
        <v>29.5775</v>
      </c>
      <c r="AP56" s="31" t="n">
        <v>0.0081</v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18">
        <f>IF(SUMIFS('Daily NSE Equity Options'!$K:$K,'Daily NSE Equity Options'!$A:$A,$A57)=0,"",SUMIFS('Daily NSE Equity Options'!$K:$K,'Daily NSE Equity Options'!$A:$A,$A57))</f>
        <v/>
      </c>
      <c r="F57" s="7">
        <f>IF(SUMIFS('Daily BSE Equity Options'!$K:$K,'Daily BSE Equity Options'!$A:$A,$A57)=0,"",SUMIFS('Daily BSE Equity Options'!$K:$K,'Daily BSE Equity Options'!$A:$A,$A57))</f>
        <v/>
      </c>
      <c r="G57" s="7">
        <f>IF(OR(E57="",F57=""),"",E57+F57)</f>
        <v/>
      </c>
      <c r="H57" s="20">
        <f>IFERROR(IF(OR(E57="",INDEX(E:E,MATCH(DATE(YEAR($A57)-1,MONTH($A57),DAY($A57)),$A:$A,0))=""),"",E57/INDEX(E:E,MATCH(DATE(YEAR($A57)-1,MONTH($A57),DAY($A57)),$A:$A,0))-1),"")</f>
        <v/>
      </c>
      <c r="I57" s="20">
        <f>IFERROR(IF(OR(F57="",INDEX(F:F,MATCH(DATE(YEAR($A57)-1,MONTH($A57),DAY($A57)),$A:$A,0))=""),"",F57/INDEX(F:F,MATCH(DATE(YEAR($A57)-1,MONTH($A57),DAY($A57)),$A:$A,0))-1),"")</f>
        <v/>
      </c>
      <c r="J57" s="20">
        <f>IFERROR(IF(OR(G57="",INDEX(G:G,MATCH(DATE(YEAR($A57)-1,MONTH($A57),DAY($A57)),$A:$A,0))=""),"",G57/INDEX(G:G,MATCH(DATE(YEAR($A57)-1,MONTH($A57),DAY($A57)),$A:$A,0))-1),"")</f>
        <v/>
      </c>
      <c r="K57" s="20">
        <f>IF(OR(E57="",E56=""),"",E57/E56-1)</f>
        <v/>
      </c>
      <c r="L57" s="20">
        <f>IF(OR(F57="",F56=""),"",F57/F56-1)</f>
        <v/>
      </c>
      <c r="M57" s="20">
        <f>IF(OR(G57="",G56=""),"",G57/G56-1)</f>
        <v/>
      </c>
      <c r="N57" s="20">
        <f>IF(G57="","",E57/G57)</f>
        <v/>
      </c>
      <c r="O57" s="20">
        <f>IF(G57="","",F57/G57)</f>
        <v/>
      </c>
      <c r="P57" s="21">
        <f>IF(SUMIFS('Daily NSE Equity Options'!$L:$L,'Daily NSE Equity Options'!$A:$A,$A57)=0,"",SUMIFS('Daily NSE Equity Options'!$L:$L,'Daily NSE Equity Options'!$A:$A,$A57))</f>
        <v/>
      </c>
      <c r="Q57" s="8">
        <f>IF(SUMIFS('Daily BSE Equity Options'!$L:$L,'Daily BSE Equity Options'!$A:$A,$A57)=0,"",SUMIFS('Daily BSE Equity Options'!$L:$L,'Daily BSE Equity Options'!$A:$A,$A57))</f>
        <v/>
      </c>
      <c r="R57" s="8">
        <f>IF(OR(P57="",Q57=""),"",P57+Q57)</f>
        <v/>
      </c>
      <c r="S57" s="23">
        <f>IFERROR(IF(OR(P57="",INDEX(P:P,MATCH(DATE(YEAR($A57)-1,MONTH($A57),DAY($A57)),$A:$A,0))=""),"",P57/INDEX(P:P,MATCH(DATE(YEAR($A57)-1,MONTH($A57),DAY($A57)),$A:$A,0))-1),"")</f>
        <v/>
      </c>
      <c r="T57" s="23">
        <f>IFERROR(IF(OR(Q57="",INDEX(Q:Q,MATCH(DATE(YEAR($A57)-1,MONTH($A57),DAY($A57)),$A:$A,0))=""),"",Q57/INDEX(Q:Q,MATCH(DATE(YEAR($A57)-1,MONTH($A57),DAY($A57)),$A:$A,0))-1),"")</f>
        <v/>
      </c>
      <c r="U57" s="23">
        <f>IFERROR(IF(OR(R57="",INDEX(R:R,MATCH(DATE(YEAR($A57)-1,MONTH($A57),DAY($A57)),$A:$A,0))=""),"",R57/INDEX(R:R,MATCH(DATE(YEAR($A57)-1,MONTH($A57),DAY($A57)),$A:$A,0))-1),"")</f>
        <v/>
      </c>
      <c r="V57" s="23">
        <f>IF(OR(P57="",P56=""),"",P57/P56-1)</f>
        <v/>
      </c>
      <c r="W57" s="23">
        <f>IF(OR(Q57="",Q56=""),"",Q57/Q56-1)</f>
        <v/>
      </c>
      <c r="X57" s="23">
        <f>IF(OR(R57="",R56=""),"",R57/R56-1)</f>
        <v/>
      </c>
      <c r="Y57" s="23">
        <f>IF(R57="","",P57/R57)</f>
        <v/>
      </c>
      <c r="Z57" s="23">
        <f>IF(R57="","",Q57/R57)</f>
        <v/>
      </c>
      <c r="AA57" s="24">
        <f>IF(SUMIFS('Daily NSE Equity Options'!$M:$M,'Daily NSE Equity Options'!$A:$A,$A57)=0,"",SUMIFS('Daily NSE Equity Options'!$M:$M,'Daily NSE Equity Options'!$A:$A,$A57))</f>
        <v/>
      </c>
      <c r="AB57" s="9">
        <f>IF(SUMIFS('Daily BSE Equity Options'!$M:$M,'Daily BSE Equity Options'!$A:$A,$A57)=0,"",SUMIFS('Daily BSE Equity Options'!$M:$M,'Daily BSE Equity Options'!$A:$A,$A57))</f>
        <v/>
      </c>
      <c r="AC57" s="9">
        <f>IF(OR(AA57="",AB57=""),"",AA57+AB57)</f>
        <v/>
      </c>
      <c r="AD57" s="26">
        <f>IFERROR(IF(OR(AA57="",INDEX(AA:AA,MATCH(DATE(YEAR($A57)-1,MONTH($A57),DAY($A57)),$A:$A,0))=""),"",AA57/INDEX(AA:AA,MATCH(DATE(YEAR($A57)-1,MONTH($A57),DAY($A57)),$A:$A,0))-1),"")</f>
        <v/>
      </c>
      <c r="AE57" s="26">
        <f>IFERROR(IF(OR(AB57="",INDEX(AB:AB,MATCH(DATE(YEAR($A57)-1,MONTH($A57),DAY($A57)),$A:$A,0))=""),"",AB57/INDEX(AB:AB,MATCH(DATE(YEAR($A57)-1,MONTH($A57),DAY($A57)),$A:$A,0))-1),"")</f>
        <v/>
      </c>
      <c r="AF57" s="26">
        <f>IFERROR(IF(OR(AC57="",INDEX(AC:AC,MATCH(DATE(YEAR($A57)-1,MONTH($A57),DAY($A57)),$A:$A,0))=""),"",AC57/INDEX(AC:AC,MATCH(DATE(YEAR($A57)-1,MONTH($A57),DAY($A57)),$A:$A,0))-1),"")</f>
        <v/>
      </c>
      <c r="AG57" s="26">
        <f>IF(OR(AA57="",AA56=""),"",AA57/AA56-1)</f>
        <v/>
      </c>
      <c r="AH57" s="26">
        <f>IF(OR(AB57="",AB56=""),"",AB57/AB56-1)</f>
        <v/>
      </c>
      <c r="AI57" s="26">
        <f>IF(OR(AC57="",AC56=""),"",AC57/AC56-1)</f>
        <v/>
      </c>
      <c r="AJ57" s="26">
        <f>IF(AC57="","",AA57/AC57)</f>
        <v/>
      </c>
      <c r="AK57" s="26">
        <f>IF(AC57="","",AB57/AC57)</f>
        <v/>
      </c>
      <c r="AL57" s="29" t="n">
        <v>29.5775</v>
      </c>
      <c r="AM57" s="30" t="n">
        <v>31.285</v>
      </c>
      <c r="AN57" s="30" t="n">
        <v>29.0575</v>
      </c>
      <c r="AO57" s="30" t="n">
        <v>29.7275</v>
      </c>
      <c r="AP57" s="31" t="n">
        <v>0.0051</v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18">
        <f>IF(SUMIFS('Daily NSE Equity Options'!$K:$K,'Daily NSE Equity Options'!$A:$A,$A58)=0,"",SUMIFS('Daily NSE Equity Options'!$K:$K,'Daily NSE Equity Options'!$A:$A,$A58))</f>
        <v/>
      </c>
      <c r="F58" s="7">
        <f>IF(SUMIFS('Daily BSE Equity Options'!$K:$K,'Daily BSE Equity Options'!$A:$A,$A58)=0,"",SUMIFS('Daily BSE Equity Options'!$K:$K,'Daily BSE Equity Options'!$A:$A,$A58))</f>
        <v/>
      </c>
      <c r="G58" s="7">
        <f>IF(OR(E58="",F58=""),"",E58+F58)</f>
        <v/>
      </c>
      <c r="H58" s="20">
        <f>IFERROR(IF(OR(E58="",INDEX(E:E,MATCH(DATE(YEAR($A58)-1,MONTH($A58),DAY($A58)),$A:$A,0))=""),"",E58/INDEX(E:E,MATCH(DATE(YEAR($A58)-1,MONTH($A58),DAY($A58)),$A:$A,0))-1),"")</f>
        <v/>
      </c>
      <c r="I58" s="20">
        <f>IFERROR(IF(OR(F58="",INDEX(F:F,MATCH(DATE(YEAR($A58)-1,MONTH($A58),DAY($A58)),$A:$A,0))=""),"",F58/INDEX(F:F,MATCH(DATE(YEAR($A58)-1,MONTH($A58),DAY($A58)),$A:$A,0))-1),"")</f>
        <v/>
      </c>
      <c r="J58" s="20">
        <f>IFERROR(IF(OR(G58="",INDEX(G:G,MATCH(DATE(YEAR($A58)-1,MONTH($A58),DAY($A58)),$A:$A,0))=""),"",G58/INDEX(G:G,MATCH(DATE(YEAR($A58)-1,MONTH($A58),DAY($A58)),$A:$A,0))-1),"")</f>
        <v/>
      </c>
      <c r="K58" s="20">
        <f>IF(OR(E58="",E57=""),"",E58/E57-1)</f>
        <v/>
      </c>
      <c r="L58" s="20">
        <f>IF(OR(F58="",F57=""),"",F58/F57-1)</f>
        <v/>
      </c>
      <c r="M58" s="20">
        <f>IF(OR(G58="",G57=""),"",G58/G57-1)</f>
        <v/>
      </c>
      <c r="N58" s="20">
        <f>IF(G58="","",E58/G58)</f>
        <v/>
      </c>
      <c r="O58" s="20">
        <f>IF(G58="","",F58/G58)</f>
        <v/>
      </c>
      <c r="P58" s="21">
        <f>IF(SUMIFS('Daily NSE Equity Options'!$L:$L,'Daily NSE Equity Options'!$A:$A,$A58)=0,"",SUMIFS('Daily NSE Equity Options'!$L:$L,'Daily NSE Equity Options'!$A:$A,$A58))</f>
        <v/>
      </c>
      <c r="Q58" s="8">
        <f>IF(SUMIFS('Daily BSE Equity Options'!$L:$L,'Daily BSE Equity Options'!$A:$A,$A58)=0,"",SUMIFS('Daily BSE Equity Options'!$L:$L,'Daily BSE Equity Options'!$A:$A,$A58))</f>
        <v/>
      </c>
      <c r="R58" s="8">
        <f>IF(OR(P58="",Q58=""),"",P58+Q58)</f>
        <v/>
      </c>
      <c r="S58" s="23">
        <f>IFERROR(IF(OR(P58="",INDEX(P:P,MATCH(DATE(YEAR($A58)-1,MONTH($A58),DAY($A58)),$A:$A,0))=""),"",P58/INDEX(P:P,MATCH(DATE(YEAR($A58)-1,MONTH($A58),DAY($A58)),$A:$A,0))-1),"")</f>
        <v/>
      </c>
      <c r="T58" s="23">
        <f>IFERROR(IF(OR(Q58="",INDEX(Q:Q,MATCH(DATE(YEAR($A58)-1,MONTH($A58),DAY($A58)),$A:$A,0))=""),"",Q58/INDEX(Q:Q,MATCH(DATE(YEAR($A58)-1,MONTH($A58),DAY($A58)),$A:$A,0))-1),"")</f>
        <v/>
      </c>
      <c r="U58" s="23">
        <f>IFERROR(IF(OR(R58="",INDEX(R:R,MATCH(DATE(YEAR($A58)-1,MONTH($A58),DAY($A58)),$A:$A,0))=""),"",R58/INDEX(R:R,MATCH(DATE(YEAR($A58)-1,MONTH($A58),DAY($A58)),$A:$A,0))-1),"")</f>
        <v/>
      </c>
      <c r="V58" s="23">
        <f>IF(OR(P58="",P57=""),"",P58/P57-1)</f>
        <v/>
      </c>
      <c r="W58" s="23">
        <f>IF(OR(Q58="",Q57=""),"",Q58/Q57-1)</f>
        <v/>
      </c>
      <c r="X58" s="23">
        <f>IF(OR(R58="",R57=""),"",R58/R57-1)</f>
        <v/>
      </c>
      <c r="Y58" s="23">
        <f>IF(R58="","",P58/R58)</f>
        <v/>
      </c>
      <c r="Z58" s="23">
        <f>IF(R58="","",Q58/R58)</f>
        <v/>
      </c>
      <c r="AA58" s="24">
        <f>IF(SUMIFS('Daily NSE Equity Options'!$M:$M,'Daily NSE Equity Options'!$A:$A,$A58)=0,"",SUMIFS('Daily NSE Equity Options'!$M:$M,'Daily NSE Equity Options'!$A:$A,$A58))</f>
        <v/>
      </c>
      <c r="AB58" s="9">
        <f>IF(SUMIFS('Daily BSE Equity Options'!$M:$M,'Daily BSE Equity Options'!$A:$A,$A58)=0,"",SUMIFS('Daily BSE Equity Options'!$M:$M,'Daily BSE Equity Options'!$A:$A,$A58))</f>
        <v/>
      </c>
      <c r="AC58" s="9">
        <f>IF(OR(AA58="",AB58=""),"",AA58+AB58)</f>
        <v/>
      </c>
      <c r="AD58" s="26">
        <f>IFERROR(IF(OR(AA58="",INDEX(AA:AA,MATCH(DATE(YEAR($A58)-1,MONTH($A58),DAY($A58)),$A:$A,0))=""),"",AA58/INDEX(AA:AA,MATCH(DATE(YEAR($A58)-1,MONTH($A58),DAY($A58)),$A:$A,0))-1),"")</f>
        <v/>
      </c>
      <c r="AE58" s="26">
        <f>IFERROR(IF(OR(AB58="",INDEX(AB:AB,MATCH(DATE(YEAR($A58)-1,MONTH($A58),DAY($A58)),$A:$A,0))=""),"",AB58/INDEX(AB:AB,MATCH(DATE(YEAR($A58)-1,MONTH($A58),DAY($A58)),$A:$A,0))-1),"")</f>
        <v/>
      </c>
      <c r="AF58" s="26">
        <f>IFERROR(IF(OR(AC58="",INDEX(AC:AC,MATCH(DATE(YEAR($A58)-1,MONTH($A58),DAY($A58)),$A:$A,0))=""),"",AC58/INDEX(AC:AC,MATCH(DATE(YEAR($A58)-1,MONTH($A58),DAY($A58)),$A:$A,0))-1),"")</f>
        <v/>
      </c>
      <c r="AG58" s="26">
        <f>IF(OR(AA58="",AA57=""),"",AA58/AA57-1)</f>
        <v/>
      </c>
      <c r="AH58" s="26">
        <f>IF(OR(AB58="",AB57=""),"",AB58/AB57-1)</f>
        <v/>
      </c>
      <c r="AI58" s="26">
        <f>IF(OR(AC58="",AC57=""),"",AC58/AC57-1)</f>
        <v/>
      </c>
      <c r="AJ58" s="26">
        <f>IF(AC58="","",AA58/AC58)</f>
        <v/>
      </c>
      <c r="AK58" s="26">
        <f>IF(AC58="","",AB58/AC58)</f>
        <v/>
      </c>
      <c r="AL58" s="29" t="n">
        <v>29.7275</v>
      </c>
      <c r="AM58" s="30" t="n">
        <v>30.065</v>
      </c>
      <c r="AN58" s="30" t="n">
        <v>28.315</v>
      </c>
      <c r="AO58" s="30" t="n">
        <v>28.735</v>
      </c>
      <c r="AP58" s="31" t="n">
        <v>-0.0334</v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18">
        <f>IF(SUMIFS('Daily NSE Equity Options'!$K:$K,'Daily NSE Equity Options'!$A:$A,$A59)=0,"",SUMIFS('Daily NSE Equity Options'!$K:$K,'Daily NSE Equity Options'!$A:$A,$A59))</f>
        <v/>
      </c>
      <c r="F59" s="7">
        <f>IF(SUMIFS('Daily BSE Equity Options'!$K:$K,'Daily BSE Equity Options'!$A:$A,$A59)=0,"",SUMIFS('Daily BSE Equity Options'!$K:$K,'Daily BSE Equity Options'!$A:$A,$A59))</f>
        <v/>
      </c>
      <c r="G59" s="7">
        <f>IF(OR(E59="",F59=""),"",E59+F59)</f>
        <v/>
      </c>
      <c r="H59" s="20">
        <f>IFERROR(IF(OR(E59="",INDEX(E:E,MATCH(DATE(YEAR($A59)-1,MONTH($A59),DAY($A59)),$A:$A,0))=""),"",E59/INDEX(E:E,MATCH(DATE(YEAR($A59)-1,MONTH($A59),DAY($A59)),$A:$A,0))-1),"")</f>
        <v/>
      </c>
      <c r="I59" s="20">
        <f>IFERROR(IF(OR(F59="",INDEX(F:F,MATCH(DATE(YEAR($A59)-1,MONTH($A59),DAY($A59)),$A:$A,0))=""),"",F59/INDEX(F:F,MATCH(DATE(YEAR($A59)-1,MONTH($A59),DAY($A59)),$A:$A,0))-1),"")</f>
        <v/>
      </c>
      <c r="J59" s="20">
        <f>IFERROR(IF(OR(G59="",INDEX(G:G,MATCH(DATE(YEAR($A59)-1,MONTH($A59),DAY($A59)),$A:$A,0))=""),"",G59/INDEX(G:G,MATCH(DATE(YEAR($A59)-1,MONTH($A59),DAY($A59)),$A:$A,0))-1),"")</f>
        <v/>
      </c>
      <c r="K59" s="20">
        <f>IF(OR(E59="",E58=""),"",E59/E58-1)</f>
        <v/>
      </c>
      <c r="L59" s="20">
        <f>IF(OR(F59="",F58=""),"",F59/F58-1)</f>
        <v/>
      </c>
      <c r="M59" s="20">
        <f>IF(OR(G59="",G58=""),"",G59/G58-1)</f>
        <v/>
      </c>
      <c r="N59" s="20">
        <f>IF(G59="","",E59/G59)</f>
        <v/>
      </c>
      <c r="O59" s="20">
        <f>IF(G59="","",F59/G59)</f>
        <v/>
      </c>
      <c r="P59" s="21">
        <f>IF(SUMIFS('Daily NSE Equity Options'!$L:$L,'Daily NSE Equity Options'!$A:$A,$A59)=0,"",SUMIFS('Daily NSE Equity Options'!$L:$L,'Daily NSE Equity Options'!$A:$A,$A59))</f>
        <v/>
      </c>
      <c r="Q59" s="8">
        <f>IF(SUMIFS('Daily BSE Equity Options'!$L:$L,'Daily BSE Equity Options'!$A:$A,$A59)=0,"",SUMIFS('Daily BSE Equity Options'!$L:$L,'Daily BSE Equity Options'!$A:$A,$A59))</f>
        <v/>
      </c>
      <c r="R59" s="8">
        <f>IF(OR(P59="",Q59=""),"",P59+Q59)</f>
        <v/>
      </c>
      <c r="S59" s="23">
        <f>IFERROR(IF(OR(P59="",INDEX(P:P,MATCH(DATE(YEAR($A59)-1,MONTH($A59),DAY($A59)),$A:$A,0))=""),"",P59/INDEX(P:P,MATCH(DATE(YEAR($A59)-1,MONTH($A59),DAY($A59)),$A:$A,0))-1),"")</f>
        <v/>
      </c>
      <c r="T59" s="23">
        <f>IFERROR(IF(OR(Q59="",INDEX(Q:Q,MATCH(DATE(YEAR($A59)-1,MONTH($A59),DAY($A59)),$A:$A,0))=""),"",Q59/INDEX(Q:Q,MATCH(DATE(YEAR($A59)-1,MONTH($A59),DAY($A59)),$A:$A,0))-1),"")</f>
        <v/>
      </c>
      <c r="U59" s="23">
        <f>IFERROR(IF(OR(R59="",INDEX(R:R,MATCH(DATE(YEAR($A59)-1,MONTH($A59),DAY($A59)),$A:$A,0))=""),"",R59/INDEX(R:R,MATCH(DATE(YEAR($A59)-1,MONTH($A59),DAY($A59)),$A:$A,0))-1),"")</f>
        <v/>
      </c>
      <c r="V59" s="23">
        <f>IF(OR(P59="",P58=""),"",P59/P58-1)</f>
        <v/>
      </c>
      <c r="W59" s="23">
        <f>IF(OR(Q59="",Q58=""),"",Q59/Q58-1)</f>
        <v/>
      </c>
      <c r="X59" s="23">
        <f>IF(OR(R59="",R58=""),"",R59/R58-1)</f>
        <v/>
      </c>
      <c r="Y59" s="23">
        <f>IF(R59="","",P59/R59)</f>
        <v/>
      </c>
      <c r="Z59" s="23">
        <f>IF(R59="","",Q59/R59)</f>
        <v/>
      </c>
      <c r="AA59" s="24">
        <f>IF(SUMIFS('Daily NSE Equity Options'!$M:$M,'Daily NSE Equity Options'!$A:$A,$A59)=0,"",SUMIFS('Daily NSE Equity Options'!$M:$M,'Daily NSE Equity Options'!$A:$A,$A59))</f>
        <v/>
      </c>
      <c r="AB59" s="9">
        <f>IF(SUMIFS('Daily BSE Equity Options'!$M:$M,'Daily BSE Equity Options'!$A:$A,$A59)=0,"",SUMIFS('Daily BSE Equity Options'!$M:$M,'Daily BSE Equity Options'!$A:$A,$A59))</f>
        <v/>
      </c>
      <c r="AC59" s="9">
        <f>IF(OR(AA59="",AB59=""),"",AA59+AB59)</f>
        <v/>
      </c>
      <c r="AD59" s="26">
        <f>IFERROR(IF(OR(AA59="",INDEX(AA:AA,MATCH(DATE(YEAR($A59)-1,MONTH($A59),DAY($A59)),$A:$A,0))=""),"",AA59/INDEX(AA:AA,MATCH(DATE(YEAR($A59)-1,MONTH($A59),DAY($A59)),$A:$A,0))-1),"")</f>
        <v/>
      </c>
      <c r="AE59" s="26">
        <f>IFERROR(IF(OR(AB59="",INDEX(AB:AB,MATCH(DATE(YEAR($A59)-1,MONTH($A59),DAY($A59)),$A:$A,0))=""),"",AB59/INDEX(AB:AB,MATCH(DATE(YEAR($A59)-1,MONTH($A59),DAY($A59)),$A:$A,0))-1),"")</f>
        <v/>
      </c>
      <c r="AF59" s="26">
        <f>IFERROR(IF(OR(AC59="",INDEX(AC:AC,MATCH(DATE(YEAR($A59)-1,MONTH($A59),DAY($A59)),$A:$A,0))=""),"",AC59/INDEX(AC:AC,MATCH(DATE(YEAR($A59)-1,MONTH($A59),DAY($A59)),$A:$A,0))-1),"")</f>
        <v/>
      </c>
      <c r="AG59" s="26">
        <f>IF(OR(AA59="",AA58=""),"",AA59/AA58-1)</f>
        <v/>
      </c>
      <c r="AH59" s="26">
        <f>IF(OR(AB59="",AB58=""),"",AB59/AB58-1)</f>
        <v/>
      </c>
      <c r="AI59" s="26">
        <f>IF(OR(AC59="",AC58=""),"",AC59/AC58-1)</f>
        <v/>
      </c>
      <c r="AJ59" s="26">
        <f>IF(AC59="","",AA59/AC59)</f>
        <v/>
      </c>
      <c r="AK59" s="26">
        <f>IF(AC59="","",AB59/AC59)</f>
        <v/>
      </c>
      <c r="AL59" s="29" t="n">
        <v>28.735</v>
      </c>
      <c r="AM59" s="30" t="n">
        <v>30.45</v>
      </c>
      <c r="AN59" s="30" t="n">
        <v>27.98</v>
      </c>
      <c r="AO59" s="30" t="n">
        <v>28.91</v>
      </c>
      <c r="AP59" s="31" t="n">
        <v>0.0061</v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18">
        <f>IF(SUMIFS('Daily NSE Equity Options'!$K:$K,'Daily NSE Equity Options'!$A:$A,$A60)=0,"",SUMIFS('Daily NSE Equity Options'!$K:$K,'Daily NSE Equity Options'!$A:$A,$A60))</f>
        <v/>
      </c>
      <c r="F60" s="7">
        <f>IF(SUMIFS('Daily BSE Equity Options'!$K:$K,'Daily BSE Equity Options'!$A:$A,$A60)=0,"",SUMIFS('Daily BSE Equity Options'!$K:$K,'Daily BSE Equity Options'!$A:$A,$A60))</f>
        <v/>
      </c>
      <c r="G60" s="7">
        <f>IF(OR(E60="",F60=""),"",E60+F60)</f>
        <v/>
      </c>
      <c r="H60" s="20">
        <f>IFERROR(IF(OR(E60="",INDEX(E:E,MATCH(DATE(YEAR($A60)-1,MONTH($A60),DAY($A60)),$A:$A,0))=""),"",E60/INDEX(E:E,MATCH(DATE(YEAR($A60)-1,MONTH($A60),DAY($A60)),$A:$A,0))-1),"")</f>
        <v/>
      </c>
      <c r="I60" s="20">
        <f>IFERROR(IF(OR(F60="",INDEX(F:F,MATCH(DATE(YEAR($A60)-1,MONTH($A60),DAY($A60)),$A:$A,0))=""),"",F60/INDEX(F:F,MATCH(DATE(YEAR($A60)-1,MONTH($A60),DAY($A60)),$A:$A,0))-1),"")</f>
        <v/>
      </c>
      <c r="J60" s="20">
        <f>IFERROR(IF(OR(G60="",INDEX(G:G,MATCH(DATE(YEAR($A60)-1,MONTH($A60),DAY($A60)),$A:$A,0))=""),"",G60/INDEX(G:G,MATCH(DATE(YEAR($A60)-1,MONTH($A60),DAY($A60)),$A:$A,0))-1),"")</f>
        <v/>
      </c>
      <c r="K60" s="20">
        <f>IF(OR(E60="",E59=""),"",E60/E59-1)</f>
        <v/>
      </c>
      <c r="L60" s="20">
        <f>IF(OR(F60="",F59=""),"",F60/F59-1)</f>
        <v/>
      </c>
      <c r="M60" s="20">
        <f>IF(OR(G60="",G59=""),"",G60/G59-1)</f>
        <v/>
      </c>
      <c r="N60" s="20">
        <f>IF(G60="","",E60/G60)</f>
        <v/>
      </c>
      <c r="O60" s="20">
        <f>IF(G60="","",F60/G60)</f>
        <v/>
      </c>
      <c r="P60" s="21">
        <f>IF(SUMIFS('Daily NSE Equity Options'!$L:$L,'Daily NSE Equity Options'!$A:$A,$A60)=0,"",SUMIFS('Daily NSE Equity Options'!$L:$L,'Daily NSE Equity Options'!$A:$A,$A60))</f>
        <v/>
      </c>
      <c r="Q60" s="8">
        <f>IF(SUMIFS('Daily BSE Equity Options'!$L:$L,'Daily BSE Equity Options'!$A:$A,$A60)=0,"",SUMIFS('Daily BSE Equity Options'!$L:$L,'Daily BSE Equity Options'!$A:$A,$A60))</f>
        <v/>
      </c>
      <c r="R60" s="8">
        <f>IF(OR(P60="",Q60=""),"",P60+Q60)</f>
        <v/>
      </c>
      <c r="S60" s="23">
        <f>IFERROR(IF(OR(P60="",INDEX(P:P,MATCH(DATE(YEAR($A60)-1,MONTH($A60),DAY($A60)),$A:$A,0))=""),"",P60/INDEX(P:P,MATCH(DATE(YEAR($A60)-1,MONTH($A60),DAY($A60)),$A:$A,0))-1),"")</f>
        <v/>
      </c>
      <c r="T60" s="23">
        <f>IFERROR(IF(OR(Q60="",INDEX(Q:Q,MATCH(DATE(YEAR($A60)-1,MONTH($A60),DAY($A60)),$A:$A,0))=""),"",Q60/INDEX(Q:Q,MATCH(DATE(YEAR($A60)-1,MONTH($A60),DAY($A60)),$A:$A,0))-1),"")</f>
        <v/>
      </c>
      <c r="U60" s="23">
        <f>IFERROR(IF(OR(R60="",INDEX(R:R,MATCH(DATE(YEAR($A60)-1,MONTH($A60),DAY($A60)),$A:$A,0))=""),"",R60/INDEX(R:R,MATCH(DATE(YEAR($A60)-1,MONTH($A60),DAY($A60)),$A:$A,0))-1),"")</f>
        <v/>
      </c>
      <c r="V60" s="23">
        <f>IF(OR(P60="",P59=""),"",P60/P59-1)</f>
        <v/>
      </c>
      <c r="W60" s="23">
        <f>IF(OR(Q60="",Q59=""),"",Q60/Q59-1)</f>
        <v/>
      </c>
      <c r="X60" s="23">
        <f>IF(OR(R60="",R59=""),"",R60/R59-1)</f>
        <v/>
      </c>
      <c r="Y60" s="23">
        <f>IF(R60="","",P60/R60)</f>
        <v/>
      </c>
      <c r="Z60" s="23">
        <f>IF(R60="","",Q60/R60)</f>
        <v/>
      </c>
      <c r="AA60" s="24">
        <f>IF(SUMIFS('Daily NSE Equity Options'!$M:$M,'Daily NSE Equity Options'!$A:$A,$A60)=0,"",SUMIFS('Daily NSE Equity Options'!$M:$M,'Daily NSE Equity Options'!$A:$A,$A60))</f>
        <v/>
      </c>
      <c r="AB60" s="9">
        <f>IF(SUMIFS('Daily BSE Equity Options'!$M:$M,'Daily BSE Equity Options'!$A:$A,$A60)=0,"",SUMIFS('Daily BSE Equity Options'!$M:$M,'Daily BSE Equity Options'!$A:$A,$A60))</f>
        <v/>
      </c>
      <c r="AC60" s="9">
        <f>IF(OR(AA60="",AB60=""),"",AA60+AB60)</f>
        <v/>
      </c>
      <c r="AD60" s="26">
        <f>IFERROR(IF(OR(AA60="",INDEX(AA:AA,MATCH(DATE(YEAR($A60)-1,MONTH($A60),DAY($A60)),$A:$A,0))=""),"",AA60/INDEX(AA:AA,MATCH(DATE(YEAR($A60)-1,MONTH($A60),DAY($A60)),$A:$A,0))-1),"")</f>
        <v/>
      </c>
      <c r="AE60" s="26">
        <f>IFERROR(IF(OR(AB60="",INDEX(AB:AB,MATCH(DATE(YEAR($A60)-1,MONTH($A60),DAY($A60)),$A:$A,0))=""),"",AB60/INDEX(AB:AB,MATCH(DATE(YEAR($A60)-1,MONTH($A60),DAY($A60)),$A:$A,0))-1),"")</f>
        <v/>
      </c>
      <c r="AF60" s="26">
        <f>IFERROR(IF(OR(AC60="",INDEX(AC:AC,MATCH(DATE(YEAR($A60)-1,MONTH($A60),DAY($A60)),$A:$A,0))=""),"",AC60/INDEX(AC:AC,MATCH(DATE(YEAR($A60)-1,MONTH($A60),DAY($A60)),$A:$A,0))-1),"")</f>
        <v/>
      </c>
      <c r="AG60" s="26">
        <f>IF(OR(AA60="",AA59=""),"",AA60/AA59-1)</f>
        <v/>
      </c>
      <c r="AH60" s="26">
        <f>IF(OR(AB60="",AB59=""),"",AB60/AB59-1)</f>
        <v/>
      </c>
      <c r="AI60" s="26">
        <f>IF(OR(AC60="",AC59=""),"",AC60/AC59-1)</f>
        <v/>
      </c>
      <c r="AJ60" s="26">
        <f>IF(AC60="","",AA60/AC60)</f>
        <v/>
      </c>
      <c r="AK60" s="26">
        <f>IF(AC60="","",AB60/AC60)</f>
        <v/>
      </c>
      <c r="AL60" s="29" t="n">
        <v>28.91</v>
      </c>
      <c r="AM60" s="30" t="n">
        <v>29.6325</v>
      </c>
      <c r="AN60" s="30" t="n">
        <v>28.405</v>
      </c>
      <c r="AO60" s="30" t="n">
        <v>29.1175</v>
      </c>
      <c r="AP60" s="31" t="n">
        <v>0.0072</v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18">
        <f>IF(SUMIFS('Daily NSE Equity Options'!$K:$K,'Daily NSE Equity Options'!$A:$A,$A61)=0,"",SUMIFS('Daily NSE Equity Options'!$K:$K,'Daily NSE Equity Options'!$A:$A,$A61))</f>
        <v/>
      </c>
      <c r="F61" s="7">
        <f>IF(SUMIFS('Daily BSE Equity Options'!$K:$K,'Daily BSE Equity Options'!$A:$A,$A61)=0,"",SUMIFS('Daily BSE Equity Options'!$K:$K,'Daily BSE Equity Options'!$A:$A,$A61))</f>
        <v/>
      </c>
      <c r="G61" s="7">
        <f>IF(OR(E61="",F61=""),"",E61+F61)</f>
        <v/>
      </c>
      <c r="H61" s="20">
        <f>IFERROR(IF(OR(E61="",INDEX(E:E,MATCH(DATE(YEAR($A61)-1,MONTH($A61),DAY($A61)),$A:$A,0))=""),"",E61/INDEX(E:E,MATCH(DATE(YEAR($A61)-1,MONTH($A61),DAY($A61)),$A:$A,0))-1),"")</f>
        <v/>
      </c>
      <c r="I61" s="20">
        <f>IFERROR(IF(OR(F61="",INDEX(F:F,MATCH(DATE(YEAR($A61)-1,MONTH($A61),DAY($A61)),$A:$A,0))=""),"",F61/INDEX(F:F,MATCH(DATE(YEAR($A61)-1,MONTH($A61),DAY($A61)),$A:$A,0))-1),"")</f>
        <v/>
      </c>
      <c r="J61" s="20">
        <f>IFERROR(IF(OR(G61="",INDEX(G:G,MATCH(DATE(YEAR($A61)-1,MONTH($A61),DAY($A61)),$A:$A,0))=""),"",G61/INDEX(G:G,MATCH(DATE(YEAR($A61)-1,MONTH($A61),DAY($A61)),$A:$A,0))-1),"")</f>
        <v/>
      </c>
      <c r="K61" s="20">
        <f>IF(OR(E61="",E60=""),"",E61/E60-1)</f>
        <v/>
      </c>
      <c r="L61" s="20">
        <f>IF(OR(F61="",F60=""),"",F61/F60-1)</f>
        <v/>
      </c>
      <c r="M61" s="20">
        <f>IF(OR(G61="",G60=""),"",G61/G60-1)</f>
        <v/>
      </c>
      <c r="N61" s="20">
        <f>IF(G61="","",E61/G61)</f>
        <v/>
      </c>
      <c r="O61" s="20">
        <f>IF(G61="","",F61/G61)</f>
        <v/>
      </c>
      <c r="P61" s="21">
        <f>IF(SUMIFS('Daily NSE Equity Options'!$L:$L,'Daily NSE Equity Options'!$A:$A,$A61)=0,"",SUMIFS('Daily NSE Equity Options'!$L:$L,'Daily NSE Equity Options'!$A:$A,$A61))</f>
        <v/>
      </c>
      <c r="Q61" s="8">
        <f>IF(SUMIFS('Daily BSE Equity Options'!$L:$L,'Daily BSE Equity Options'!$A:$A,$A61)=0,"",SUMIFS('Daily BSE Equity Options'!$L:$L,'Daily BSE Equity Options'!$A:$A,$A61))</f>
        <v/>
      </c>
      <c r="R61" s="8">
        <f>IF(OR(P61="",Q61=""),"",P61+Q61)</f>
        <v/>
      </c>
      <c r="S61" s="23">
        <f>IFERROR(IF(OR(P61="",INDEX(P:P,MATCH(DATE(YEAR($A61)-1,MONTH($A61),DAY($A61)),$A:$A,0))=""),"",P61/INDEX(P:P,MATCH(DATE(YEAR($A61)-1,MONTH($A61),DAY($A61)),$A:$A,0))-1),"")</f>
        <v/>
      </c>
      <c r="T61" s="23">
        <f>IFERROR(IF(OR(Q61="",INDEX(Q:Q,MATCH(DATE(YEAR($A61)-1,MONTH($A61),DAY($A61)),$A:$A,0))=""),"",Q61/INDEX(Q:Q,MATCH(DATE(YEAR($A61)-1,MONTH($A61),DAY($A61)),$A:$A,0))-1),"")</f>
        <v/>
      </c>
      <c r="U61" s="23">
        <f>IFERROR(IF(OR(R61="",INDEX(R:R,MATCH(DATE(YEAR($A61)-1,MONTH($A61),DAY($A61)),$A:$A,0))=""),"",R61/INDEX(R:R,MATCH(DATE(YEAR($A61)-1,MONTH($A61),DAY($A61)),$A:$A,0))-1),"")</f>
        <v/>
      </c>
      <c r="V61" s="23">
        <f>IF(OR(P61="",P60=""),"",P61/P60-1)</f>
        <v/>
      </c>
      <c r="W61" s="23">
        <f>IF(OR(Q61="",Q60=""),"",Q61/Q60-1)</f>
        <v/>
      </c>
      <c r="X61" s="23">
        <f>IF(OR(R61="",R60=""),"",R61/R60-1)</f>
        <v/>
      </c>
      <c r="Y61" s="23">
        <f>IF(R61="","",P61/R61)</f>
        <v/>
      </c>
      <c r="Z61" s="23">
        <f>IF(R61="","",Q61/R61)</f>
        <v/>
      </c>
      <c r="AA61" s="24">
        <f>IF(SUMIFS('Daily NSE Equity Options'!$M:$M,'Daily NSE Equity Options'!$A:$A,$A61)=0,"",SUMIFS('Daily NSE Equity Options'!$M:$M,'Daily NSE Equity Options'!$A:$A,$A61))</f>
        <v/>
      </c>
      <c r="AB61" s="9">
        <f>IF(SUMIFS('Daily BSE Equity Options'!$M:$M,'Daily BSE Equity Options'!$A:$A,$A61)=0,"",SUMIFS('Daily BSE Equity Options'!$M:$M,'Daily BSE Equity Options'!$A:$A,$A61))</f>
        <v/>
      </c>
      <c r="AC61" s="9">
        <f>IF(OR(AA61="",AB61=""),"",AA61+AB61)</f>
        <v/>
      </c>
      <c r="AD61" s="26">
        <f>IFERROR(IF(OR(AA61="",INDEX(AA:AA,MATCH(DATE(YEAR($A61)-1,MONTH($A61),DAY($A61)),$A:$A,0))=""),"",AA61/INDEX(AA:AA,MATCH(DATE(YEAR($A61)-1,MONTH($A61),DAY($A61)),$A:$A,0))-1),"")</f>
        <v/>
      </c>
      <c r="AE61" s="26">
        <f>IFERROR(IF(OR(AB61="",INDEX(AB:AB,MATCH(DATE(YEAR($A61)-1,MONTH($A61),DAY($A61)),$A:$A,0))=""),"",AB61/INDEX(AB:AB,MATCH(DATE(YEAR($A61)-1,MONTH($A61),DAY($A61)),$A:$A,0))-1),"")</f>
        <v/>
      </c>
      <c r="AF61" s="26">
        <f>IFERROR(IF(OR(AC61="",INDEX(AC:AC,MATCH(DATE(YEAR($A61)-1,MONTH($A61),DAY($A61)),$A:$A,0))=""),"",AC61/INDEX(AC:AC,MATCH(DATE(YEAR($A61)-1,MONTH($A61),DAY($A61)),$A:$A,0))-1),"")</f>
        <v/>
      </c>
      <c r="AG61" s="26">
        <f>IF(OR(AA61="",AA60=""),"",AA61/AA60-1)</f>
        <v/>
      </c>
      <c r="AH61" s="26">
        <f>IF(OR(AB61="",AB60=""),"",AB61/AB60-1)</f>
        <v/>
      </c>
      <c r="AI61" s="26">
        <f>IF(OR(AC61="",AC60=""),"",AC61/AC60-1)</f>
        <v/>
      </c>
      <c r="AJ61" s="26">
        <f>IF(AC61="","",AA61/AC61)</f>
        <v/>
      </c>
      <c r="AK61" s="26">
        <f>IF(AC61="","",AB61/AC61)</f>
        <v/>
      </c>
      <c r="AL61" s="29" t="n">
        <v>29.1175</v>
      </c>
      <c r="AM61" s="30" t="n">
        <v>29.1625</v>
      </c>
      <c r="AN61" s="30" t="n">
        <v>27.9375</v>
      </c>
      <c r="AO61" s="30" t="n">
        <v>28.1175</v>
      </c>
      <c r="AP61" s="31" t="n">
        <v>-0.0343</v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18">
        <f>IF(SUMIFS('Daily NSE Equity Options'!$K:$K,'Daily NSE Equity Options'!$A:$A,$A62)=0,"",SUMIFS('Daily NSE Equity Options'!$K:$K,'Daily NSE Equity Options'!$A:$A,$A62))</f>
        <v/>
      </c>
      <c r="F62" s="7">
        <f>IF(SUMIFS('Daily BSE Equity Options'!$K:$K,'Daily BSE Equity Options'!$A:$A,$A62)=0,"",SUMIFS('Daily BSE Equity Options'!$K:$K,'Daily BSE Equity Options'!$A:$A,$A62))</f>
        <v/>
      </c>
      <c r="G62" s="7">
        <f>IF(OR(E62="",F62=""),"",E62+F62)</f>
        <v/>
      </c>
      <c r="H62" s="20">
        <f>IFERROR(IF(OR(E62="",INDEX(E:E,MATCH(DATE(YEAR($A62)-1,MONTH($A62),DAY($A62)),$A:$A,0))=""),"",E62/INDEX(E:E,MATCH(DATE(YEAR($A62)-1,MONTH($A62),DAY($A62)),$A:$A,0))-1),"")</f>
        <v/>
      </c>
      <c r="I62" s="20">
        <f>IFERROR(IF(OR(F62="",INDEX(F:F,MATCH(DATE(YEAR($A62)-1,MONTH($A62),DAY($A62)),$A:$A,0))=""),"",F62/INDEX(F:F,MATCH(DATE(YEAR($A62)-1,MONTH($A62),DAY($A62)),$A:$A,0))-1),"")</f>
        <v/>
      </c>
      <c r="J62" s="20">
        <f>IFERROR(IF(OR(G62="",INDEX(G:G,MATCH(DATE(YEAR($A62)-1,MONTH($A62),DAY($A62)),$A:$A,0))=""),"",G62/INDEX(G:G,MATCH(DATE(YEAR($A62)-1,MONTH($A62),DAY($A62)),$A:$A,0))-1),"")</f>
        <v/>
      </c>
      <c r="K62" s="20">
        <f>IF(OR(E62="",E61=""),"",E62/E61-1)</f>
        <v/>
      </c>
      <c r="L62" s="20">
        <f>IF(OR(F62="",F61=""),"",F62/F61-1)</f>
        <v/>
      </c>
      <c r="M62" s="20">
        <f>IF(OR(G62="",G61=""),"",G62/G61-1)</f>
        <v/>
      </c>
      <c r="N62" s="20">
        <f>IF(G62="","",E62/G62)</f>
        <v/>
      </c>
      <c r="O62" s="20">
        <f>IF(G62="","",F62/G62)</f>
        <v/>
      </c>
      <c r="P62" s="21">
        <f>IF(SUMIFS('Daily NSE Equity Options'!$L:$L,'Daily NSE Equity Options'!$A:$A,$A62)=0,"",SUMIFS('Daily NSE Equity Options'!$L:$L,'Daily NSE Equity Options'!$A:$A,$A62))</f>
        <v/>
      </c>
      <c r="Q62" s="8">
        <f>IF(SUMIFS('Daily BSE Equity Options'!$L:$L,'Daily BSE Equity Options'!$A:$A,$A62)=0,"",SUMIFS('Daily BSE Equity Options'!$L:$L,'Daily BSE Equity Options'!$A:$A,$A62))</f>
        <v/>
      </c>
      <c r="R62" s="8">
        <f>IF(OR(P62="",Q62=""),"",P62+Q62)</f>
        <v/>
      </c>
      <c r="S62" s="23">
        <f>IFERROR(IF(OR(P62="",INDEX(P:P,MATCH(DATE(YEAR($A62)-1,MONTH($A62),DAY($A62)),$A:$A,0))=""),"",P62/INDEX(P:P,MATCH(DATE(YEAR($A62)-1,MONTH($A62),DAY($A62)),$A:$A,0))-1),"")</f>
        <v/>
      </c>
      <c r="T62" s="23">
        <f>IFERROR(IF(OR(Q62="",INDEX(Q:Q,MATCH(DATE(YEAR($A62)-1,MONTH($A62),DAY($A62)),$A:$A,0))=""),"",Q62/INDEX(Q:Q,MATCH(DATE(YEAR($A62)-1,MONTH($A62),DAY($A62)),$A:$A,0))-1),"")</f>
        <v/>
      </c>
      <c r="U62" s="23">
        <f>IFERROR(IF(OR(R62="",INDEX(R:R,MATCH(DATE(YEAR($A62)-1,MONTH($A62),DAY($A62)),$A:$A,0))=""),"",R62/INDEX(R:R,MATCH(DATE(YEAR($A62)-1,MONTH($A62),DAY($A62)),$A:$A,0))-1),"")</f>
        <v/>
      </c>
      <c r="V62" s="23">
        <f>IF(OR(P62="",P61=""),"",P62/P61-1)</f>
        <v/>
      </c>
      <c r="W62" s="23">
        <f>IF(OR(Q62="",Q61=""),"",Q62/Q61-1)</f>
        <v/>
      </c>
      <c r="X62" s="23">
        <f>IF(OR(R62="",R61=""),"",R62/R61-1)</f>
        <v/>
      </c>
      <c r="Y62" s="23">
        <f>IF(R62="","",P62/R62)</f>
        <v/>
      </c>
      <c r="Z62" s="23">
        <f>IF(R62="","",Q62/R62)</f>
        <v/>
      </c>
      <c r="AA62" s="24">
        <f>IF(SUMIFS('Daily NSE Equity Options'!$M:$M,'Daily NSE Equity Options'!$A:$A,$A62)=0,"",SUMIFS('Daily NSE Equity Options'!$M:$M,'Daily NSE Equity Options'!$A:$A,$A62))</f>
        <v/>
      </c>
      <c r="AB62" s="9">
        <f>IF(SUMIFS('Daily BSE Equity Options'!$M:$M,'Daily BSE Equity Options'!$A:$A,$A62)=0,"",SUMIFS('Daily BSE Equity Options'!$M:$M,'Daily BSE Equity Options'!$A:$A,$A62))</f>
        <v/>
      </c>
      <c r="AC62" s="9">
        <f>IF(OR(AA62="",AB62=""),"",AA62+AB62)</f>
        <v/>
      </c>
      <c r="AD62" s="26">
        <f>IFERROR(IF(OR(AA62="",INDEX(AA:AA,MATCH(DATE(YEAR($A62)-1,MONTH($A62),DAY($A62)),$A:$A,0))=""),"",AA62/INDEX(AA:AA,MATCH(DATE(YEAR($A62)-1,MONTH($A62),DAY($A62)),$A:$A,0))-1),"")</f>
        <v/>
      </c>
      <c r="AE62" s="26">
        <f>IFERROR(IF(OR(AB62="",INDEX(AB:AB,MATCH(DATE(YEAR($A62)-1,MONTH($A62),DAY($A62)),$A:$A,0))=""),"",AB62/INDEX(AB:AB,MATCH(DATE(YEAR($A62)-1,MONTH($A62),DAY($A62)),$A:$A,0))-1),"")</f>
        <v/>
      </c>
      <c r="AF62" s="26">
        <f>IFERROR(IF(OR(AC62="",INDEX(AC:AC,MATCH(DATE(YEAR($A62)-1,MONTH($A62),DAY($A62)),$A:$A,0))=""),"",AC62/INDEX(AC:AC,MATCH(DATE(YEAR($A62)-1,MONTH($A62),DAY($A62)),$A:$A,0))-1),"")</f>
        <v/>
      </c>
      <c r="AG62" s="26">
        <f>IF(OR(AA62="",AA61=""),"",AA62/AA61-1)</f>
        <v/>
      </c>
      <c r="AH62" s="26">
        <f>IF(OR(AB62="",AB61=""),"",AB62/AB61-1)</f>
        <v/>
      </c>
      <c r="AI62" s="26">
        <f>IF(OR(AC62="",AC61=""),"",AC62/AC61-1)</f>
        <v/>
      </c>
      <c r="AJ62" s="26">
        <f>IF(AC62="","",AA62/AC62)</f>
        <v/>
      </c>
      <c r="AK62" s="26">
        <f>IF(AC62="","",AB62/AC62)</f>
        <v/>
      </c>
      <c r="AL62" s="29" t="n">
        <v>28.1175</v>
      </c>
      <c r="AM62" s="30" t="n">
        <v>28.1175</v>
      </c>
      <c r="AN62" s="30" t="n">
        <v>26.315</v>
      </c>
      <c r="AO62" s="30" t="n">
        <v>26.5075</v>
      </c>
      <c r="AP62" s="31" t="n">
        <v>-0.0573</v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18">
        <f>IF(SUMIFS('Daily NSE Equity Options'!$K:$K,'Daily NSE Equity Options'!$A:$A,$A63)=0,"",SUMIFS('Daily NSE Equity Options'!$K:$K,'Daily NSE Equity Options'!$A:$A,$A63))</f>
        <v/>
      </c>
      <c r="F63" s="7">
        <f>IF(SUMIFS('Daily BSE Equity Options'!$K:$K,'Daily BSE Equity Options'!$A:$A,$A63)=0,"",SUMIFS('Daily BSE Equity Options'!$K:$K,'Daily BSE Equity Options'!$A:$A,$A63))</f>
        <v/>
      </c>
      <c r="G63" s="7">
        <f>IF(OR(E63="",F63=""),"",E63+F63)</f>
        <v/>
      </c>
      <c r="H63" s="20">
        <f>IFERROR(IF(OR(E63="",INDEX(E:E,MATCH(DATE(YEAR($A63)-1,MONTH($A63),DAY($A63)),$A:$A,0))=""),"",E63/INDEX(E:E,MATCH(DATE(YEAR($A63)-1,MONTH($A63),DAY($A63)),$A:$A,0))-1),"")</f>
        <v/>
      </c>
      <c r="I63" s="20">
        <f>IFERROR(IF(OR(F63="",INDEX(F:F,MATCH(DATE(YEAR($A63)-1,MONTH($A63),DAY($A63)),$A:$A,0))=""),"",F63/INDEX(F:F,MATCH(DATE(YEAR($A63)-1,MONTH($A63),DAY($A63)),$A:$A,0))-1),"")</f>
        <v/>
      </c>
      <c r="J63" s="20">
        <f>IFERROR(IF(OR(G63="",INDEX(G:G,MATCH(DATE(YEAR($A63)-1,MONTH($A63),DAY($A63)),$A:$A,0))=""),"",G63/INDEX(G:G,MATCH(DATE(YEAR($A63)-1,MONTH($A63),DAY($A63)),$A:$A,0))-1),"")</f>
        <v/>
      </c>
      <c r="K63" s="20">
        <f>IF(OR(E63="",E62=""),"",E63/E62-1)</f>
        <v/>
      </c>
      <c r="L63" s="20">
        <f>IF(OR(F63="",F62=""),"",F63/F62-1)</f>
        <v/>
      </c>
      <c r="M63" s="20">
        <f>IF(OR(G63="",G62=""),"",G63/G62-1)</f>
        <v/>
      </c>
      <c r="N63" s="20">
        <f>IF(G63="","",E63/G63)</f>
        <v/>
      </c>
      <c r="O63" s="20">
        <f>IF(G63="","",F63/G63)</f>
        <v/>
      </c>
      <c r="P63" s="21">
        <f>IF(SUMIFS('Daily NSE Equity Options'!$L:$L,'Daily NSE Equity Options'!$A:$A,$A63)=0,"",SUMIFS('Daily NSE Equity Options'!$L:$L,'Daily NSE Equity Options'!$A:$A,$A63))</f>
        <v/>
      </c>
      <c r="Q63" s="8">
        <f>IF(SUMIFS('Daily BSE Equity Options'!$L:$L,'Daily BSE Equity Options'!$A:$A,$A63)=0,"",SUMIFS('Daily BSE Equity Options'!$L:$L,'Daily BSE Equity Options'!$A:$A,$A63))</f>
        <v/>
      </c>
      <c r="R63" s="8">
        <f>IF(OR(P63="",Q63=""),"",P63+Q63)</f>
        <v/>
      </c>
      <c r="S63" s="23">
        <f>IFERROR(IF(OR(P63="",INDEX(P:P,MATCH(DATE(YEAR($A63)-1,MONTH($A63),DAY($A63)),$A:$A,0))=""),"",P63/INDEX(P:P,MATCH(DATE(YEAR($A63)-1,MONTH($A63),DAY($A63)),$A:$A,0))-1),"")</f>
        <v/>
      </c>
      <c r="T63" s="23">
        <f>IFERROR(IF(OR(Q63="",INDEX(Q:Q,MATCH(DATE(YEAR($A63)-1,MONTH($A63),DAY($A63)),$A:$A,0))=""),"",Q63/INDEX(Q:Q,MATCH(DATE(YEAR($A63)-1,MONTH($A63),DAY($A63)),$A:$A,0))-1),"")</f>
        <v/>
      </c>
      <c r="U63" s="23">
        <f>IFERROR(IF(OR(R63="",INDEX(R:R,MATCH(DATE(YEAR($A63)-1,MONTH($A63),DAY($A63)),$A:$A,0))=""),"",R63/INDEX(R:R,MATCH(DATE(YEAR($A63)-1,MONTH($A63),DAY($A63)),$A:$A,0))-1),"")</f>
        <v/>
      </c>
      <c r="V63" s="23">
        <f>IF(OR(P63="",P62=""),"",P63/P62-1)</f>
        <v/>
      </c>
      <c r="W63" s="23">
        <f>IF(OR(Q63="",Q62=""),"",Q63/Q62-1)</f>
        <v/>
      </c>
      <c r="X63" s="23">
        <f>IF(OR(R63="",R62=""),"",R63/R62-1)</f>
        <v/>
      </c>
      <c r="Y63" s="23">
        <f>IF(R63="","",P63/R63)</f>
        <v/>
      </c>
      <c r="Z63" s="23">
        <f>IF(R63="","",Q63/R63)</f>
        <v/>
      </c>
      <c r="AA63" s="24">
        <f>IF(SUMIFS('Daily NSE Equity Options'!$M:$M,'Daily NSE Equity Options'!$A:$A,$A63)=0,"",SUMIFS('Daily NSE Equity Options'!$M:$M,'Daily NSE Equity Options'!$A:$A,$A63))</f>
        <v/>
      </c>
      <c r="AB63" s="9">
        <f>IF(SUMIFS('Daily BSE Equity Options'!$M:$M,'Daily BSE Equity Options'!$A:$A,$A63)=0,"",SUMIFS('Daily BSE Equity Options'!$M:$M,'Daily BSE Equity Options'!$A:$A,$A63))</f>
        <v/>
      </c>
      <c r="AC63" s="9">
        <f>IF(OR(AA63="",AB63=""),"",AA63+AB63)</f>
        <v/>
      </c>
      <c r="AD63" s="26">
        <f>IFERROR(IF(OR(AA63="",INDEX(AA:AA,MATCH(DATE(YEAR($A63)-1,MONTH($A63),DAY($A63)),$A:$A,0))=""),"",AA63/INDEX(AA:AA,MATCH(DATE(YEAR($A63)-1,MONTH($A63),DAY($A63)),$A:$A,0))-1),"")</f>
        <v/>
      </c>
      <c r="AE63" s="26">
        <f>IFERROR(IF(OR(AB63="",INDEX(AB:AB,MATCH(DATE(YEAR($A63)-1,MONTH($A63),DAY($A63)),$A:$A,0))=""),"",AB63/INDEX(AB:AB,MATCH(DATE(YEAR($A63)-1,MONTH($A63),DAY($A63)),$A:$A,0))-1),"")</f>
        <v/>
      </c>
      <c r="AF63" s="26">
        <f>IFERROR(IF(OR(AC63="",INDEX(AC:AC,MATCH(DATE(YEAR($A63)-1,MONTH($A63),DAY($A63)),$A:$A,0))=""),"",AC63/INDEX(AC:AC,MATCH(DATE(YEAR($A63)-1,MONTH($A63),DAY($A63)),$A:$A,0))-1),"")</f>
        <v/>
      </c>
      <c r="AG63" s="26">
        <f>IF(OR(AA63="",AA62=""),"",AA63/AA62-1)</f>
        <v/>
      </c>
      <c r="AH63" s="26">
        <f>IF(OR(AB63="",AB62=""),"",AB63/AB62-1)</f>
        <v/>
      </c>
      <c r="AI63" s="26">
        <f>IF(OR(AC63="",AC62=""),"",AC63/AC62-1)</f>
        <v/>
      </c>
      <c r="AJ63" s="26">
        <f>IF(AC63="","",AA63/AC63)</f>
        <v/>
      </c>
      <c r="AK63" s="26">
        <f>IF(AC63="","",AB63/AC63)</f>
        <v/>
      </c>
      <c r="AL63" s="29" t="n">
        <v>26.5075</v>
      </c>
      <c r="AM63" s="30" t="n">
        <v>26.775</v>
      </c>
      <c r="AN63" s="30" t="n">
        <v>25.6275</v>
      </c>
      <c r="AO63" s="30" t="n">
        <v>25.7675</v>
      </c>
      <c r="AP63" s="31" t="n">
        <v>-0.0279</v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18">
        <f>IF(SUMIFS('Daily NSE Equity Options'!$K:$K,'Daily NSE Equity Options'!$A:$A,$A64)=0,"",SUMIFS('Daily NSE Equity Options'!$K:$K,'Daily NSE Equity Options'!$A:$A,$A64))</f>
        <v/>
      </c>
      <c r="F64" s="7">
        <f>IF(SUMIFS('Daily BSE Equity Options'!$K:$K,'Daily BSE Equity Options'!$A:$A,$A64)=0,"",SUMIFS('Daily BSE Equity Options'!$K:$K,'Daily BSE Equity Options'!$A:$A,$A64))</f>
        <v/>
      </c>
      <c r="G64" s="7">
        <f>IF(OR(E64="",F64=""),"",E64+F64)</f>
        <v/>
      </c>
      <c r="H64" s="20">
        <f>IFERROR(IF(OR(E64="",INDEX(E:E,MATCH(DATE(YEAR($A64)-1,MONTH($A64),DAY($A64)),$A:$A,0))=""),"",E64/INDEX(E:E,MATCH(DATE(YEAR($A64)-1,MONTH($A64),DAY($A64)),$A:$A,0))-1),"")</f>
        <v/>
      </c>
      <c r="I64" s="20">
        <f>IFERROR(IF(OR(F64="",INDEX(F:F,MATCH(DATE(YEAR($A64)-1,MONTH($A64),DAY($A64)),$A:$A,0))=""),"",F64/INDEX(F:F,MATCH(DATE(YEAR($A64)-1,MONTH($A64),DAY($A64)),$A:$A,0))-1),"")</f>
        <v/>
      </c>
      <c r="J64" s="20">
        <f>IFERROR(IF(OR(G64="",INDEX(G:G,MATCH(DATE(YEAR($A64)-1,MONTH($A64),DAY($A64)),$A:$A,0))=""),"",G64/INDEX(G:G,MATCH(DATE(YEAR($A64)-1,MONTH($A64),DAY($A64)),$A:$A,0))-1),"")</f>
        <v/>
      </c>
      <c r="K64" s="20">
        <f>IF(OR(E64="",E63=""),"",E64/E63-1)</f>
        <v/>
      </c>
      <c r="L64" s="20">
        <f>IF(OR(F64="",F63=""),"",F64/F63-1)</f>
        <v/>
      </c>
      <c r="M64" s="20">
        <f>IF(OR(G64="",G63=""),"",G64/G63-1)</f>
        <v/>
      </c>
      <c r="N64" s="20">
        <f>IF(G64="","",E64/G64)</f>
        <v/>
      </c>
      <c r="O64" s="20">
        <f>IF(G64="","",F64/G64)</f>
        <v/>
      </c>
      <c r="P64" s="21">
        <f>IF(SUMIFS('Daily NSE Equity Options'!$L:$L,'Daily NSE Equity Options'!$A:$A,$A64)=0,"",SUMIFS('Daily NSE Equity Options'!$L:$L,'Daily NSE Equity Options'!$A:$A,$A64))</f>
        <v/>
      </c>
      <c r="Q64" s="8">
        <f>IF(SUMIFS('Daily BSE Equity Options'!$L:$L,'Daily BSE Equity Options'!$A:$A,$A64)=0,"",SUMIFS('Daily BSE Equity Options'!$L:$L,'Daily BSE Equity Options'!$A:$A,$A64))</f>
        <v/>
      </c>
      <c r="R64" s="8">
        <f>IF(OR(P64="",Q64=""),"",P64+Q64)</f>
        <v/>
      </c>
      <c r="S64" s="23">
        <f>IFERROR(IF(OR(P64="",INDEX(P:P,MATCH(DATE(YEAR($A64)-1,MONTH($A64),DAY($A64)),$A:$A,0))=""),"",P64/INDEX(P:P,MATCH(DATE(YEAR($A64)-1,MONTH($A64),DAY($A64)),$A:$A,0))-1),"")</f>
        <v/>
      </c>
      <c r="T64" s="23">
        <f>IFERROR(IF(OR(Q64="",INDEX(Q:Q,MATCH(DATE(YEAR($A64)-1,MONTH($A64),DAY($A64)),$A:$A,0))=""),"",Q64/INDEX(Q:Q,MATCH(DATE(YEAR($A64)-1,MONTH($A64),DAY($A64)),$A:$A,0))-1),"")</f>
        <v/>
      </c>
      <c r="U64" s="23">
        <f>IFERROR(IF(OR(R64="",INDEX(R:R,MATCH(DATE(YEAR($A64)-1,MONTH($A64),DAY($A64)),$A:$A,0))=""),"",R64/INDEX(R:R,MATCH(DATE(YEAR($A64)-1,MONTH($A64),DAY($A64)),$A:$A,0))-1),"")</f>
        <v/>
      </c>
      <c r="V64" s="23">
        <f>IF(OR(P64="",P63=""),"",P64/P63-1)</f>
        <v/>
      </c>
      <c r="W64" s="23">
        <f>IF(OR(Q64="",Q63=""),"",Q64/Q63-1)</f>
        <v/>
      </c>
      <c r="X64" s="23">
        <f>IF(OR(R64="",R63=""),"",R64/R63-1)</f>
        <v/>
      </c>
      <c r="Y64" s="23">
        <f>IF(R64="","",P64/R64)</f>
        <v/>
      </c>
      <c r="Z64" s="23">
        <f>IF(R64="","",Q64/R64)</f>
        <v/>
      </c>
      <c r="AA64" s="24">
        <f>IF(SUMIFS('Daily NSE Equity Options'!$M:$M,'Daily NSE Equity Options'!$A:$A,$A64)=0,"",SUMIFS('Daily NSE Equity Options'!$M:$M,'Daily NSE Equity Options'!$A:$A,$A64))</f>
        <v/>
      </c>
      <c r="AB64" s="9">
        <f>IF(SUMIFS('Daily BSE Equity Options'!$M:$M,'Daily BSE Equity Options'!$A:$A,$A64)=0,"",SUMIFS('Daily BSE Equity Options'!$M:$M,'Daily BSE Equity Options'!$A:$A,$A64))</f>
        <v/>
      </c>
      <c r="AC64" s="9">
        <f>IF(OR(AA64="",AB64=""),"",AA64+AB64)</f>
        <v/>
      </c>
      <c r="AD64" s="26">
        <f>IFERROR(IF(OR(AA64="",INDEX(AA:AA,MATCH(DATE(YEAR($A64)-1,MONTH($A64),DAY($A64)),$A:$A,0))=""),"",AA64/INDEX(AA:AA,MATCH(DATE(YEAR($A64)-1,MONTH($A64),DAY($A64)),$A:$A,0))-1),"")</f>
        <v/>
      </c>
      <c r="AE64" s="26">
        <f>IFERROR(IF(OR(AB64="",INDEX(AB:AB,MATCH(DATE(YEAR($A64)-1,MONTH($A64),DAY($A64)),$A:$A,0))=""),"",AB64/INDEX(AB:AB,MATCH(DATE(YEAR($A64)-1,MONTH($A64),DAY($A64)),$A:$A,0))-1),"")</f>
        <v/>
      </c>
      <c r="AF64" s="26">
        <f>IFERROR(IF(OR(AC64="",INDEX(AC:AC,MATCH(DATE(YEAR($A64)-1,MONTH($A64),DAY($A64)),$A:$A,0))=""),"",AC64/INDEX(AC:AC,MATCH(DATE(YEAR($A64)-1,MONTH($A64),DAY($A64)),$A:$A,0))-1),"")</f>
        <v/>
      </c>
      <c r="AG64" s="26">
        <f>IF(OR(AA64="",AA63=""),"",AA64/AA63-1)</f>
        <v/>
      </c>
      <c r="AH64" s="26">
        <f>IF(OR(AB64="",AB63=""),"",AB64/AB63-1)</f>
        <v/>
      </c>
      <c r="AI64" s="26">
        <f>IF(OR(AC64="",AC63=""),"",AC64/AC63-1)</f>
        <v/>
      </c>
      <c r="AJ64" s="26">
        <f>IF(AC64="","",AA64/AC64)</f>
        <v/>
      </c>
      <c r="AK64" s="26">
        <f>IF(AC64="","",AB64/AC64)</f>
        <v/>
      </c>
      <c r="AL64" s="29" t="n">
        <v>25.7675</v>
      </c>
      <c r="AM64" s="30" t="n">
        <v>26.175</v>
      </c>
      <c r="AN64" s="30" t="n">
        <v>24.5425</v>
      </c>
      <c r="AO64" s="30" t="n">
        <v>25.1975</v>
      </c>
      <c r="AP64" s="31" t="n">
        <v>-0.0221</v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18">
        <f>IF(SUMIFS('Daily NSE Equity Options'!$K:$K,'Daily NSE Equity Options'!$A:$A,$A65)=0,"",SUMIFS('Daily NSE Equity Options'!$K:$K,'Daily NSE Equity Options'!$A:$A,$A65))</f>
        <v/>
      </c>
      <c r="F65" s="7">
        <f>IF(SUMIFS('Daily BSE Equity Options'!$K:$K,'Daily BSE Equity Options'!$A:$A,$A65)=0,"",SUMIFS('Daily BSE Equity Options'!$K:$K,'Daily BSE Equity Options'!$A:$A,$A65))</f>
        <v/>
      </c>
      <c r="G65" s="7">
        <f>IF(OR(E65="",F65=""),"",E65+F65)</f>
        <v/>
      </c>
      <c r="H65" s="20">
        <f>IFERROR(IF(OR(E65="",INDEX(E:E,MATCH(DATE(YEAR($A65)-1,MONTH($A65),DAY($A65)),$A:$A,0))=""),"",E65/INDEX(E:E,MATCH(DATE(YEAR($A65)-1,MONTH($A65),DAY($A65)),$A:$A,0))-1),"")</f>
        <v/>
      </c>
      <c r="I65" s="20">
        <f>IFERROR(IF(OR(F65="",INDEX(F:F,MATCH(DATE(YEAR($A65)-1,MONTH($A65),DAY($A65)),$A:$A,0))=""),"",F65/INDEX(F:F,MATCH(DATE(YEAR($A65)-1,MONTH($A65),DAY($A65)),$A:$A,0))-1),"")</f>
        <v/>
      </c>
      <c r="J65" s="20">
        <f>IFERROR(IF(OR(G65="",INDEX(G:G,MATCH(DATE(YEAR($A65)-1,MONTH($A65),DAY($A65)),$A:$A,0))=""),"",G65/INDEX(G:G,MATCH(DATE(YEAR($A65)-1,MONTH($A65),DAY($A65)),$A:$A,0))-1),"")</f>
        <v/>
      </c>
      <c r="K65" s="20">
        <f>IF(OR(E65="",E64=""),"",E65/E64-1)</f>
        <v/>
      </c>
      <c r="L65" s="20">
        <f>IF(OR(F65="",F64=""),"",F65/F64-1)</f>
        <v/>
      </c>
      <c r="M65" s="20">
        <f>IF(OR(G65="",G64=""),"",G65/G64-1)</f>
        <v/>
      </c>
      <c r="N65" s="20">
        <f>IF(G65="","",E65/G65)</f>
        <v/>
      </c>
      <c r="O65" s="20">
        <f>IF(G65="","",F65/G65)</f>
        <v/>
      </c>
      <c r="P65" s="21">
        <f>IF(SUMIFS('Daily NSE Equity Options'!$L:$L,'Daily NSE Equity Options'!$A:$A,$A65)=0,"",SUMIFS('Daily NSE Equity Options'!$L:$L,'Daily NSE Equity Options'!$A:$A,$A65))</f>
        <v/>
      </c>
      <c r="Q65" s="8">
        <f>IF(SUMIFS('Daily BSE Equity Options'!$L:$L,'Daily BSE Equity Options'!$A:$A,$A65)=0,"",SUMIFS('Daily BSE Equity Options'!$L:$L,'Daily BSE Equity Options'!$A:$A,$A65))</f>
        <v/>
      </c>
      <c r="R65" s="8">
        <f>IF(OR(P65="",Q65=""),"",P65+Q65)</f>
        <v/>
      </c>
      <c r="S65" s="23">
        <f>IFERROR(IF(OR(P65="",INDEX(P:P,MATCH(DATE(YEAR($A65)-1,MONTH($A65),DAY($A65)),$A:$A,0))=""),"",P65/INDEX(P:P,MATCH(DATE(YEAR($A65)-1,MONTH($A65),DAY($A65)),$A:$A,0))-1),"")</f>
        <v/>
      </c>
      <c r="T65" s="23">
        <f>IFERROR(IF(OR(Q65="",INDEX(Q:Q,MATCH(DATE(YEAR($A65)-1,MONTH($A65),DAY($A65)),$A:$A,0))=""),"",Q65/INDEX(Q:Q,MATCH(DATE(YEAR($A65)-1,MONTH($A65),DAY($A65)),$A:$A,0))-1),"")</f>
        <v/>
      </c>
      <c r="U65" s="23">
        <f>IFERROR(IF(OR(R65="",INDEX(R:R,MATCH(DATE(YEAR($A65)-1,MONTH($A65),DAY($A65)),$A:$A,0))=""),"",R65/INDEX(R:R,MATCH(DATE(YEAR($A65)-1,MONTH($A65),DAY($A65)),$A:$A,0))-1),"")</f>
        <v/>
      </c>
      <c r="V65" s="23">
        <f>IF(OR(P65="",P64=""),"",P65/P64-1)</f>
        <v/>
      </c>
      <c r="W65" s="23">
        <f>IF(OR(Q65="",Q64=""),"",Q65/Q64-1)</f>
        <v/>
      </c>
      <c r="X65" s="23">
        <f>IF(OR(R65="",R64=""),"",R65/R64-1)</f>
        <v/>
      </c>
      <c r="Y65" s="23">
        <f>IF(R65="","",P65/R65)</f>
        <v/>
      </c>
      <c r="Z65" s="23">
        <f>IF(R65="","",Q65/R65)</f>
        <v/>
      </c>
      <c r="AA65" s="24">
        <f>IF(SUMIFS('Daily NSE Equity Options'!$M:$M,'Daily NSE Equity Options'!$A:$A,$A65)=0,"",SUMIFS('Daily NSE Equity Options'!$M:$M,'Daily NSE Equity Options'!$A:$A,$A65))</f>
        <v/>
      </c>
      <c r="AB65" s="9">
        <f>IF(SUMIFS('Daily BSE Equity Options'!$M:$M,'Daily BSE Equity Options'!$A:$A,$A65)=0,"",SUMIFS('Daily BSE Equity Options'!$M:$M,'Daily BSE Equity Options'!$A:$A,$A65))</f>
        <v/>
      </c>
      <c r="AC65" s="9">
        <f>IF(OR(AA65="",AB65=""),"",AA65+AB65)</f>
        <v/>
      </c>
      <c r="AD65" s="26">
        <f>IFERROR(IF(OR(AA65="",INDEX(AA:AA,MATCH(DATE(YEAR($A65)-1,MONTH($A65),DAY($A65)),$A:$A,0))=""),"",AA65/INDEX(AA:AA,MATCH(DATE(YEAR($A65)-1,MONTH($A65),DAY($A65)),$A:$A,0))-1),"")</f>
        <v/>
      </c>
      <c r="AE65" s="26">
        <f>IFERROR(IF(OR(AB65="",INDEX(AB:AB,MATCH(DATE(YEAR($A65)-1,MONTH($A65),DAY($A65)),$A:$A,0))=""),"",AB65/INDEX(AB:AB,MATCH(DATE(YEAR($A65)-1,MONTH($A65),DAY($A65)),$A:$A,0))-1),"")</f>
        <v/>
      </c>
      <c r="AF65" s="26">
        <f>IFERROR(IF(OR(AC65="",INDEX(AC:AC,MATCH(DATE(YEAR($A65)-1,MONTH($A65),DAY($A65)),$A:$A,0))=""),"",AC65/INDEX(AC:AC,MATCH(DATE(YEAR($A65)-1,MONTH($A65),DAY($A65)),$A:$A,0))-1),"")</f>
        <v/>
      </c>
      <c r="AG65" s="26">
        <f>IF(OR(AA65="",AA64=""),"",AA65/AA64-1)</f>
        <v/>
      </c>
      <c r="AH65" s="26">
        <f>IF(OR(AB65="",AB64=""),"",AB65/AB64-1)</f>
        <v/>
      </c>
      <c r="AI65" s="26">
        <f>IF(OR(AC65="",AC64=""),"",AC65/AC64-1)</f>
        <v/>
      </c>
      <c r="AJ65" s="26">
        <f>IF(AC65="","",AA65/AC65)</f>
        <v/>
      </c>
      <c r="AK65" s="26">
        <f>IF(AC65="","",AB65/AC65)</f>
        <v/>
      </c>
      <c r="AL65" s="29" t="n">
        <v>25.1975</v>
      </c>
      <c r="AM65" s="30" t="n">
        <v>25.645</v>
      </c>
      <c r="AN65" s="30" t="n">
        <v>24.24</v>
      </c>
      <c r="AO65" s="30" t="n">
        <v>25.1025</v>
      </c>
      <c r="AP65" s="31" t="n">
        <v>-0.0038</v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18">
        <f>IF(SUMIFS('Daily NSE Equity Options'!$K:$K,'Daily NSE Equity Options'!$A:$A,$A66)=0,"",SUMIFS('Daily NSE Equity Options'!$K:$K,'Daily NSE Equity Options'!$A:$A,$A66))</f>
        <v/>
      </c>
      <c r="F66" s="7">
        <f>IF(SUMIFS('Daily BSE Equity Options'!$K:$K,'Daily BSE Equity Options'!$A:$A,$A66)=0,"",SUMIFS('Daily BSE Equity Options'!$K:$K,'Daily BSE Equity Options'!$A:$A,$A66))</f>
        <v/>
      </c>
      <c r="G66" s="7">
        <f>IF(OR(E66="",F66=""),"",E66+F66)</f>
        <v/>
      </c>
      <c r="H66" s="20">
        <f>IFERROR(IF(OR(E66="",INDEX(E:E,MATCH(DATE(YEAR($A66)-1,MONTH($A66),DAY($A66)),$A:$A,0))=""),"",E66/INDEX(E:E,MATCH(DATE(YEAR($A66)-1,MONTH($A66),DAY($A66)),$A:$A,0))-1),"")</f>
        <v/>
      </c>
      <c r="I66" s="20">
        <f>IFERROR(IF(OR(F66="",INDEX(F:F,MATCH(DATE(YEAR($A66)-1,MONTH($A66),DAY($A66)),$A:$A,0))=""),"",F66/INDEX(F:F,MATCH(DATE(YEAR($A66)-1,MONTH($A66),DAY($A66)),$A:$A,0))-1),"")</f>
        <v/>
      </c>
      <c r="J66" s="20">
        <f>IFERROR(IF(OR(G66="",INDEX(G:G,MATCH(DATE(YEAR($A66)-1,MONTH($A66),DAY($A66)),$A:$A,0))=""),"",G66/INDEX(G:G,MATCH(DATE(YEAR($A66)-1,MONTH($A66),DAY($A66)),$A:$A,0))-1),"")</f>
        <v/>
      </c>
      <c r="K66" s="20">
        <f>IF(OR(E66="",E65=""),"",E66/E65-1)</f>
        <v/>
      </c>
      <c r="L66" s="20">
        <f>IF(OR(F66="",F65=""),"",F66/F65-1)</f>
        <v/>
      </c>
      <c r="M66" s="20">
        <f>IF(OR(G66="",G65=""),"",G66/G65-1)</f>
        <v/>
      </c>
      <c r="N66" s="20">
        <f>IF(G66="","",E66/G66)</f>
        <v/>
      </c>
      <c r="O66" s="20">
        <f>IF(G66="","",F66/G66)</f>
        <v/>
      </c>
      <c r="P66" s="21">
        <f>IF(SUMIFS('Daily NSE Equity Options'!$L:$L,'Daily NSE Equity Options'!$A:$A,$A66)=0,"",SUMIFS('Daily NSE Equity Options'!$L:$L,'Daily NSE Equity Options'!$A:$A,$A66))</f>
        <v/>
      </c>
      <c r="Q66" s="8">
        <f>IF(SUMIFS('Daily BSE Equity Options'!$L:$L,'Daily BSE Equity Options'!$A:$A,$A66)=0,"",SUMIFS('Daily BSE Equity Options'!$L:$L,'Daily BSE Equity Options'!$A:$A,$A66))</f>
        <v/>
      </c>
      <c r="R66" s="8">
        <f>IF(OR(P66="",Q66=""),"",P66+Q66)</f>
        <v/>
      </c>
      <c r="S66" s="23">
        <f>IFERROR(IF(OR(P66="",INDEX(P:P,MATCH(DATE(YEAR($A66)-1,MONTH($A66),DAY($A66)),$A:$A,0))=""),"",P66/INDEX(P:P,MATCH(DATE(YEAR($A66)-1,MONTH($A66),DAY($A66)),$A:$A,0))-1),"")</f>
        <v/>
      </c>
      <c r="T66" s="23">
        <f>IFERROR(IF(OR(Q66="",INDEX(Q:Q,MATCH(DATE(YEAR($A66)-1,MONTH($A66),DAY($A66)),$A:$A,0))=""),"",Q66/INDEX(Q:Q,MATCH(DATE(YEAR($A66)-1,MONTH($A66),DAY($A66)),$A:$A,0))-1),"")</f>
        <v/>
      </c>
      <c r="U66" s="23">
        <f>IFERROR(IF(OR(R66="",INDEX(R:R,MATCH(DATE(YEAR($A66)-1,MONTH($A66),DAY($A66)),$A:$A,0))=""),"",R66/INDEX(R:R,MATCH(DATE(YEAR($A66)-1,MONTH($A66),DAY($A66)),$A:$A,0))-1),"")</f>
        <v/>
      </c>
      <c r="V66" s="23">
        <f>IF(OR(P66="",P65=""),"",P66/P65-1)</f>
        <v/>
      </c>
      <c r="W66" s="23">
        <f>IF(OR(Q66="",Q65=""),"",Q66/Q65-1)</f>
        <v/>
      </c>
      <c r="X66" s="23">
        <f>IF(OR(R66="",R65=""),"",R66/R65-1)</f>
        <v/>
      </c>
      <c r="Y66" s="23">
        <f>IF(R66="","",P66/R66)</f>
        <v/>
      </c>
      <c r="Z66" s="23">
        <f>IF(R66="","",Q66/R66)</f>
        <v/>
      </c>
      <c r="AA66" s="24">
        <f>IF(SUMIFS('Daily NSE Equity Options'!$M:$M,'Daily NSE Equity Options'!$A:$A,$A66)=0,"",SUMIFS('Daily NSE Equity Options'!$M:$M,'Daily NSE Equity Options'!$A:$A,$A66))</f>
        <v/>
      </c>
      <c r="AB66" s="9">
        <f>IF(SUMIFS('Daily BSE Equity Options'!$M:$M,'Daily BSE Equity Options'!$A:$A,$A66)=0,"",SUMIFS('Daily BSE Equity Options'!$M:$M,'Daily BSE Equity Options'!$A:$A,$A66))</f>
        <v/>
      </c>
      <c r="AC66" s="9">
        <f>IF(OR(AA66="",AB66=""),"",AA66+AB66)</f>
        <v/>
      </c>
      <c r="AD66" s="26">
        <f>IFERROR(IF(OR(AA66="",INDEX(AA:AA,MATCH(DATE(YEAR($A66)-1,MONTH($A66),DAY($A66)),$A:$A,0))=""),"",AA66/INDEX(AA:AA,MATCH(DATE(YEAR($A66)-1,MONTH($A66),DAY($A66)),$A:$A,0))-1),"")</f>
        <v/>
      </c>
      <c r="AE66" s="26">
        <f>IFERROR(IF(OR(AB66="",INDEX(AB:AB,MATCH(DATE(YEAR($A66)-1,MONTH($A66),DAY($A66)),$A:$A,0))=""),"",AB66/INDEX(AB:AB,MATCH(DATE(YEAR($A66)-1,MONTH($A66),DAY($A66)),$A:$A,0))-1),"")</f>
        <v/>
      </c>
      <c r="AF66" s="26">
        <f>IFERROR(IF(OR(AC66="",INDEX(AC:AC,MATCH(DATE(YEAR($A66)-1,MONTH($A66),DAY($A66)),$A:$A,0))=""),"",AC66/INDEX(AC:AC,MATCH(DATE(YEAR($A66)-1,MONTH($A66),DAY($A66)),$A:$A,0))-1),"")</f>
        <v/>
      </c>
      <c r="AG66" s="26">
        <f>IF(OR(AA66="",AA65=""),"",AA66/AA65-1)</f>
        <v/>
      </c>
      <c r="AH66" s="26">
        <f>IF(OR(AB66="",AB65=""),"",AB66/AB65-1)</f>
        <v/>
      </c>
      <c r="AI66" s="26">
        <f>IF(OR(AC66="",AC65=""),"",AC66/AC65-1)</f>
        <v/>
      </c>
      <c r="AJ66" s="26">
        <f>IF(AC66="","",AA66/AC66)</f>
        <v/>
      </c>
      <c r="AK66" s="26">
        <f>IF(AC66="","",AB66/AC66)</f>
        <v/>
      </c>
      <c r="AL66" s="29" t="n">
        <v>25.1025</v>
      </c>
      <c r="AM66" s="30" t="n">
        <v>26.355</v>
      </c>
      <c r="AN66" s="30" t="n">
        <v>25.03</v>
      </c>
      <c r="AO66" s="30" t="n">
        <v>26.1</v>
      </c>
      <c r="AP66" s="31" t="n">
        <v>0.0397</v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18">
        <f>IF(SUMIFS('Daily NSE Equity Options'!$K:$K,'Daily NSE Equity Options'!$A:$A,$A67)=0,"",SUMIFS('Daily NSE Equity Options'!$K:$K,'Daily NSE Equity Options'!$A:$A,$A67))</f>
        <v/>
      </c>
      <c r="F67" s="7">
        <f>IF(SUMIFS('Daily BSE Equity Options'!$K:$K,'Daily BSE Equity Options'!$A:$A,$A67)=0,"",SUMIFS('Daily BSE Equity Options'!$K:$K,'Daily BSE Equity Options'!$A:$A,$A67))</f>
        <v/>
      </c>
      <c r="G67" s="7">
        <f>IF(OR(E67="",F67=""),"",E67+F67)</f>
        <v/>
      </c>
      <c r="H67" s="20">
        <f>IFERROR(IF(OR(E67="",INDEX(E:E,MATCH(DATE(YEAR($A67)-1,MONTH($A67),DAY($A67)),$A:$A,0))=""),"",E67/INDEX(E:E,MATCH(DATE(YEAR($A67)-1,MONTH($A67),DAY($A67)),$A:$A,0))-1),"")</f>
        <v/>
      </c>
      <c r="I67" s="20">
        <f>IFERROR(IF(OR(F67="",INDEX(F:F,MATCH(DATE(YEAR($A67)-1,MONTH($A67),DAY($A67)),$A:$A,0))=""),"",F67/INDEX(F:F,MATCH(DATE(YEAR($A67)-1,MONTH($A67),DAY($A67)),$A:$A,0))-1),"")</f>
        <v/>
      </c>
      <c r="J67" s="20">
        <f>IFERROR(IF(OR(G67="",INDEX(G:G,MATCH(DATE(YEAR($A67)-1,MONTH($A67),DAY($A67)),$A:$A,0))=""),"",G67/INDEX(G:G,MATCH(DATE(YEAR($A67)-1,MONTH($A67),DAY($A67)),$A:$A,0))-1),"")</f>
        <v/>
      </c>
      <c r="K67" s="20">
        <f>IF(OR(E67="",E66=""),"",E67/E66-1)</f>
        <v/>
      </c>
      <c r="L67" s="20">
        <f>IF(OR(F67="",F66=""),"",F67/F66-1)</f>
        <v/>
      </c>
      <c r="M67" s="20">
        <f>IF(OR(G67="",G66=""),"",G67/G66-1)</f>
        <v/>
      </c>
      <c r="N67" s="20">
        <f>IF(G67="","",E67/G67)</f>
        <v/>
      </c>
      <c r="O67" s="20">
        <f>IF(G67="","",F67/G67)</f>
        <v/>
      </c>
      <c r="P67" s="21">
        <f>IF(SUMIFS('Daily NSE Equity Options'!$L:$L,'Daily NSE Equity Options'!$A:$A,$A67)=0,"",SUMIFS('Daily NSE Equity Options'!$L:$L,'Daily NSE Equity Options'!$A:$A,$A67))</f>
        <v/>
      </c>
      <c r="Q67" s="8">
        <f>IF(SUMIFS('Daily BSE Equity Options'!$L:$L,'Daily BSE Equity Options'!$A:$A,$A67)=0,"",SUMIFS('Daily BSE Equity Options'!$L:$L,'Daily BSE Equity Options'!$A:$A,$A67))</f>
        <v/>
      </c>
      <c r="R67" s="8">
        <f>IF(OR(P67="",Q67=""),"",P67+Q67)</f>
        <v/>
      </c>
      <c r="S67" s="23">
        <f>IFERROR(IF(OR(P67="",INDEX(P:P,MATCH(DATE(YEAR($A67)-1,MONTH($A67),DAY($A67)),$A:$A,0))=""),"",P67/INDEX(P:P,MATCH(DATE(YEAR($A67)-1,MONTH($A67),DAY($A67)),$A:$A,0))-1),"")</f>
        <v/>
      </c>
      <c r="T67" s="23">
        <f>IFERROR(IF(OR(Q67="",INDEX(Q:Q,MATCH(DATE(YEAR($A67)-1,MONTH($A67),DAY($A67)),$A:$A,0))=""),"",Q67/INDEX(Q:Q,MATCH(DATE(YEAR($A67)-1,MONTH($A67),DAY($A67)),$A:$A,0))-1),"")</f>
        <v/>
      </c>
      <c r="U67" s="23">
        <f>IFERROR(IF(OR(R67="",INDEX(R:R,MATCH(DATE(YEAR($A67)-1,MONTH($A67),DAY($A67)),$A:$A,0))=""),"",R67/INDEX(R:R,MATCH(DATE(YEAR($A67)-1,MONTH($A67),DAY($A67)),$A:$A,0))-1),"")</f>
        <v/>
      </c>
      <c r="V67" s="23">
        <f>IF(OR(P67="",P66=""),"",P67/P66-1)</f>
        <v/>
      </c>
      <c r="W67" s="23">
        <f>IF(OR(Q67="",Q66=""),"",Q67/Q66-1)</f>
        <v/>
      </c>
      <c r="X67" s="23">
        <f>IF(OR(R67="",R66=""),"",R67/R66-1)</f>
        <v/>
      </c>
      <c r="Y67" s="23">
        <f>IF(R67="","",P67/R67)</f>
        <v/>
      </c>
      <c r="Z67" s="23">
        <f>IF(R67="","",Q67/R67)</f>
        <v/>
      </c>
      <c r="AA67" s="24">
        <f>IF(SUMIFS('Daily NSE Equity Options'!$M:$M,'Daily NSE Equity Options'!$A:$A,$A67)=0,"",SUMIFS('Daily NSE Equity Options'!$M:$M,'Daily NSE Equity Options'!$A:$A,$A67))</f>
        <v/>
      </c>
      <c r="AB67" s="9">
        <f>IF(SUMIFS('Daily BSE Equity Options'!$M:$M,'Daily BSE Equity Options'!$A:$A,$A67)=0,"",SUMIFS('Daily BSE Equity Options'!$M:$M,'Daily BSE Equity Options'!$A:$A,$A67))</f>
        <v/>
      </c>
      <c r="AC67" s="9">
        <f>IF(OR(AA67="",AB67=""),"",AA67+AB67)</f>
        <v/>
      </c>
      <c r="AD67" s="26">
        <f>IFERROR(IF(OR(AA67="",INDEX(AA:AA,MATCH(DATE(YEAR($A67)-1,MONTH($A67),DAY($A67)),$A:$A,0))=""),"",AA67/INDEX(AA:AA,MATCH(DATE(YEAR($A67)-1,MONTH($A67),DAY($A67)),$A:$A,0))-1),"")</f>
        <v/>
      </c>
      <c r="AE67" s="26">
        <f>IFERROR(IF(OR(AB67="",INDEX(AB:AB,MATCH(DATE(YEAR($A67)-1,MONTH($A67),DAY($A67)),$A:$A,0))=""),"",AB67/INDEX(AB:AB,MATCH(DATE(YEAR($A67)-1,MONTH($A67),DAY($A67)),$A:$A,0))-1),"")</f>
        <v/>
      </c>
      <c r="AF67" s="26">
        <f>IFERROR(IF(OR(AC67="",INDEX(AC:AC,MATCH(DATE(YEAR($A67)-1,MONTH($A67),DAY($A67)),$A:$A,0))=""),"",AC67/INDEX(AC:AC,MATCH(DATE(YEAR($A67)-1,MONTH($A67),DAY($A67)),$A:$A,0))-1),"")</f>
        <v/>
      </c>
      <c r="AG67" s="26">
        <f>IF(OR(AA67="",AA66=""),"",AA67/AA66-1)</f>
        <v/>
      </c>
      <c r="AH67" s="26">
        <f>IF(OR(AB67="",AB66=""),"",AB67/AB66-1)</f>
        <v/>
      </c>
      <c r="AI67" s="26">
        <f>IF(OR(AC67="",AC66=""),"",AC67/AC66-1)</f>
        <v/>
      </c>
      <c r="AJ67" s="26">
        <f>IF(AC67="","",AA67/AC67)</f>
        <v/>
      </c>
      <c r="AK67" s="26">
        <f>IF(AC67="","",AB67/AC67)</f>
        <v/>
      </c>
      <c r="AL67" s="29" t="n">
        <v>26.1</v>
      </c>
      <c r="AM67" s="30" t="n">
        <v>27.6575</v>
      </c>
      <c r="AN67" s="30" t="n">
        <v>24.735</v>
      </c>
      <c r="AO67" s="30" t="n">
        <v>24.9125</v>
      </c>
      <c r="AP67" s="31" t="n">
        <v>-0.0455</v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18">
        <f>IF(SUMIFS('Daily NSE Equity Options'!$K:$K,'Daily NSE Equity Options'!$A:$A,$A68)=0,"",SUMIFS('Daily NSE Equity Options'!$K:$K,'Daily NSE Equity Options'!$A:$A,$A68))</f>
        <v/>
      </c>
      <c r="F68" s="7">
        <f>IF(SUMIFS('Daily BSE Equity Options'!$K:$K,'Daily BSE Equity Options'!$A:$A,$A68)=0,"",SUMIFS('Daily BSE Equity Options'!$K:$K,'Daily BSE Equity Options'!$A:$A,$A68))</f>
        <v/>
      </c>
      <c r="G68" s="7">
        <f>IF(OR(E68="",F68=""),"",E68+F68)</f>
        <v/>
      </c>
      <c r="H68" s="20">
        <f>IFERROR(IF(OR(E68="",INDEX(E:E,MATCH(DATE(YEAR($A68)-1,MONTH($A68),DAY($A68)),$A:$A,0))=""),"",E68/INDEX(E:E,MATCH(DATE(YEAR($A68)-1,MONTH($A68),DAY($A68)),$A:$A,0))-1),"")</f>
        <v/>
      </c>
      <c r="I68" s="20">
        <f>IFERROR(IF(OR(F68="",INDEX(F:F,MATCH(DATE(YEAR($A68)-1,MONTH($A68),DAY($A68)),$A:$A,0))=""),"",F68/INDEX(F:F,MATCH(DATE(YEAR($A68)-1,MONTH($A68),DAY($A68)),$A:$A,0))-1),"")</f>
        <v/>
      </c>
      <c r="J68" s="20">
        <f>IFERROR(IF(OR(G68="",INDEX(G:G,MATCH(DATE(YEAR($A68)-1,MONTH($A68),DAY($A68)),$A:$A,0))=""),"",G68/INDEX(G:G,MATCH(DATE(YEAR($A68)-1,MONTH($A68),DAY($A68)),$A:$A,0))-1),"")</f>
        <v/>
      </c>
      <c r="K68" s="20">
        <f>IF(OR(E68="",E67=""),"",E68/E67-1)</f>
        <v/>
      </c>
      <c r="L68" s="20">
        <f>IF(OR(F68="",F67=""),"",F68/F67-1)</f>
        <v/>
      </c>
      <c r="M68" s="20">
        <f>IF(OR(G68="",G67=""),"",G68/G67-1)</f>
        <v/>
      </c>
      <c r="N68" s="20">
        <f>IF(G68="","",E68/G68)</f>
        <v/>
      </c>
      <c r="O68" s="20">
        <f>IF(G68="","",F68/G68)</f>
        <v/>
      </c>
      <c r="P68" s="21">
        <f>IF(SUMIFS('Daily NSE Equity Options'!$L:$L,'Daily NSE Equity Options'!$A:$A,$A68)=0,"",SUMIFS('Daily NSE Equity Options'!$L:$L,'Daily NSE Equity Options'!$A:$A,$A68))</f>
        <v/>
      </c>
      <c r="Q68" s="8">
        <f>IF(SUMIFS('Daily BSE Equity Options'!$L:$L,'Daily BSE Equity Options'!$A:$A,$A68)=0,"",SUMIFS('Daily BSE Equity Options'!$L:$L,'Daily BSE Equity Options'!$A:$A,$A68))</f>
        <v/>
      </c>
      <c r="R68" s="8">
        <f>IF(OR(P68="",Q68=""),"",P68+Q68)</f>
        <v/>
      </c>
      <c r="S68" s="23">
        <f>IFERROR(IF(OR(P68="",INDEX(P:P,MATCH(DATE(YEAR($A68)-1,MONTH($A68),DAY($A68)),$A:$A,0))=""),"",P68/INDEX(P:P,MATCH(DATE(YEAR($A68)-1,MONTH($A68),DAY($A68)),$A:$A,0))-1),"")</f>
        <v/>
      </c>
      <c r="T68" s="23">
        <f>IFERROR(IF(OR(Q68="",INDEX(Q:Q,MATCH(DATE(YEAR($A68)-1,MONTH($A68),DAY($A68)),$A:$A,0))=""),"",Q68/INDEX(Q:Q,MATCH(DATE(YEAR($A68)-1,MONTH($A68),DAY($A68)),$A:$A,0))-1),"")</f>
        <v/>
      </c>
      <c r="U68" s="23">
        <f>IFERROR(IF(OR(R68="",INDEX(R:R,MATCH(DATE(YEAR($A68)-1,MONTH($A68),DAY($A68)),$A:$A,0))=""),"",R68/INDEX(R:R,MATCH(DATE(YEAR($A68)-1,MONTH($A68),DAY($A68)),$A:$A,0))-1),"")</f>
        <v/>
      </c>
      <c r="V68" s="23">
        <f>IF(OR(P68="",P67=""),"",P68/P67-1)</f>
        <v/>
      </c>
      <c r="W68" s="23">
        <f>IF(OR(Q68="",Q67=""),"",Q68/Q67-1)</f>
        <v/>
      </c>
      <c r="X68" s="23">
        <f>IF(OR(R68="",R67=""),"",R68/R67-1)</f>
        <v/>
      </c>
      <c r="Y68" s="23">
        <f>IF(R68="","",P68/R68)</f>
        <v/>
      </c>
      <c r="Z68" s="23">
        <f>IF(R68="","",Q68/R68)</f>
        <v/>
      </c>
      <c r="AA68" s="24">
        <f>IF(SUMIFS('Daily NSE Equity Options'!$M:$M,'Daily NSE Equity Options'!$A:$A,$A68)=0,"",SUMIFS('Daily NSE Equity Options'!$M:$M,'Daily NSE Equity Options'!$A:$A,$A68))</f>
        <v/>
      </c>
      <c r="AB68" s="9">
        <f>IF(SUMIFS('Daily BSE Equity Options'!$M:$M,'Daily BSE Equity Options'!$A:$A,$A68)=0,"",SUMIFS('Daily BSE Equity Options'!$M:$M,'Daily BSE Equity Options'!$A:$A,$A68))</f>
        <v/>
      </c>
      <c r="AC68" s="9">
        <f>IF(OR(AA68="",AB68=""),"",AA68+AB68)</f>
        <v/>
      </c>
      <c r="AD68" s="26">
        <f>IFERROR(IF(OR(AA68="",INDEX(AA:AA,MATCH(DATE(YEAR($A68)-1,MONTH($A68),DAY($A68)),$A:$A,0))=""),"",AA68/INDEX(AA:AA,MATCH(DATE(YEAR($A68)-1,MONTH($A68),DAY($A68)),$A:$A,0))-1),"")</f>
        <v/>
      </c>
      <c r="AE68" s="26">
        <f>IFERROR(IF(OR(AB68="",INDEX(AB:AB,MATCH(DATE(YEAR($A68)-1,MONTH($A68),DAY($A68)),$A:$A,0))=""),"",AB68/INDEX(AB:AB,MATCH(DATE(YEAR($A68)-1,MONTH($A68),DAY($A68)),$A:$A,0))-1),"")</f>
        <v/>
      </c>
      <c r="AF68" s="26">
        <f>IFERROR(IF(OR(AC68="",INDEX(AC:AC,MATCH(DATE(YEAR($A68)-1,MONTH($A68),DAY($A68)),$A:$A,0))=""),"",AC68/INDEX(AC:AC,MATCH(DATE(YEAR($A68)-1,MONTH($A68),DAY($A68)),$A:$A,0))-1),"")</f>
        <v/>
      </c>
      <c r="AG68" s="26">
        <f>IF(OR(AA68="",AA67=""),"",AA68/AA67-1)</f>
        <v/>
      </c>
      <c r="AH68" s="26">
        <f>IF(OR(AB68="",AB67=""),"",AB68/AB67-1)</f>
        <v/>
      </c>
      <c r="AI68" s="26">
        <f>IF(OR(AC68="",AC67=""),"",AC68/AC67-1)</f>
        <v/>
      </c>
      <c r="AJ68" s="26">
        <f>IF(AC68="","",AA68/AC68)</f>
        <v/>
      </c>
      <c r="AK68" s="26">
        <f>IF(AC68="","",AB68/AC68)</f>
        <v/>
      </c>
      <c r="AL68" s="29" t="n">
        <v>24.9125</v>
      </c>
      <c r="AM68" s="30" t="n">
        <v>25.4775</v>
      </c>
      <c r="AN68" s="30" t="n">
        <v>23.485</v>
      </c>
      <c r="AO68" s="30" t="n">
        <v>24.9425</v>
      </c>
      <c r="AP68" s="31" t="n">
        <v>0.0012</v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18">
        <f>IF(SUMIFS('Daily NSE Equity Options'!$K:$K,'Daily NSE Equity Options'!$A:$A,$A69)=0,"",SUMIFS('Daily NSE Equity Options'!$K:$K,'Daily NSE Equity Options'!$A:$A,$A69))</f>
        <v/>
      </c>
      <c r="F69" s="7">
        <f>IF(SUMIFS('Daily BSE Equity Options'!$K:$K,'Daily BSE Equity Options'!$A:$A,$A69)=0,"",SUMIFS('Daily BSE Equity Options'!$K:$K,'Daily BSE Equity Options'!$A:$A,$A69))</f>
        <v/>
      </c>
      <c r="G69" s="7">
        <f>IF(OR(E69="",F69=""),"",E69+F69)</f>
        <v/>
      </c>
      <c r="H69" s="20">
        <f>IFERROR(IF(OR(E69="",INDEX(E:E,MATCH(DATE(YEAR($A69)-1,MONTH($A69),DAY($A69)),$A:$A,0))=""),"",E69/INDEX(E:E,MATCH(DATE(YEAR($A69)-1,MONTH($A69),DAY($A69)),$A:$A,0))-1),"")</f>
        <v/>
      </c>
      <c r="I69" s="20">
        <f>IFERROR(IF(OR(F69="",INDEX(F:F,MATCH(DATE(YEAR($A69)-1,MONTH($A69),DAY($A69)),$A:$A,0))=""),"",F69/INDEX(F:F,MATCH(DATE(YEAR($A69)-1,MONTH($A69),DAY($A69)),$A:$A,0))-1),"")</f>
        <v/>
      </c>
      <c r="J69" s="20">
        <f>IFERROR(IF(OR(G69="",INDEX(G:G,MATCH(DATE(YEAR($A69)-1,MONTH($A69),DAY($A69)),$A:$A,0))=""),"",G69/INDEX(G:G,MATCH(DATE(YEAR($A69)-1,MONTH($A69),DAY($A69)),$A:$A,0))-1),"")</f>
        <v/>
      </c>
      <c r="K69" s="20">
        <f>IF(OR(E69="",E68=""),"",E69/E68-1)</f>
        <v/>
      </c>
      <c r="L69" s="20">
        <f>IF(OR(F69="",F68=""),"",F69/F68-1)</f>
        <v/>
      </c>
      <c r="M69" s="20">
        <f>IF(OR(G69="",G68=""),"",G69/G68-1)</f>
        <v/>
      </c>
      <c r="N69" s="20">
        <f>IF(G69="","",E69/G69)</f>
        <v/>
      </c>
      <c r="O69" s="20">
        <f>IF(G69="","",F69/G69)</f>
        <v/>
      </c>
      <c r="P69" s="21">
        <f>IF(SUMIFS('Daily NSE Equity Options'!$L:$L,'Daily NSE Equity Options'!$A:$A,$A69)=0,"",SUMIFS('Daily NSE Equity Options'!$L:$L,'Daily NSE Equity Options'!$A:$A,$A69))</f>
        <v/>
      </c>
      <c r="Q69" s="8">
        <f>IF(SUMIFS('Daily BSE Equity Options'!$L:$L,'Daily BSE Equity Options'!$A:$A,$A69)=0,"",SUMIFS('Daily BSE Equity Options'!$L:$L,'Daily BSE Equity Options'!$A:$A,$A69))</f>
        <v/>
      </c>
      <c r="R69" s="8">
        <f>IF(OR(P69="",Q69=""),"",P69+Q69)</f>
        <v/>
      </c>
      <c r="S69" s="23">
        <f>IFERROR(IF(OR(P69="",INDEX(P:P,MATCH(DATE(YEAR($A69)-1,MONTH($A69),DAY($A69)),$A:$A,0))=""),"",P69/INDEX(P:P,MATCH(DATE(YEAR($A69)-1,MONTH($A69),DAY($A69)),$A:$A,0))-1),"")</f>
        <v/>
      </c>
      <c r="T69" s="23">
        <f>IFERROR(IF(OR(Q69="",INDEX(Q:Q,MATCH(DATE(YEAR($A69)-1,MONTH($A69),DAY($A69)),$A:$A,0))=""),"",Q69/INDEX(Q:Q,MATCH(DATE(YEAR($A69)-1,MONTH($A69),DAY($A69)),$A:$A,0))-1),"")</f>
        <v/>
      </c>
      <c r="U69" s="23">
        <f>IFERROR(IF(OR(R69="",INDEX(R:R,MATCH(DATE(YEAR($A69)-1,MONTH($A69),DAY($A69)),$A:$A,0))=""),"",R69/INDEX(R:R,MATCH(DATE(YEAR($A69)-1,MONTH($A69),DAY($A69)),$A:$A,0))-1),"")</f>
        <v/>
      </c>
      <c r="V69" s="23">
        <f>IF(OR(P69="",P68=""),"",P69/P68-1)</f>
        <v/>
      </c>
      <c r="W69" s="23">
        <f>IF(OR(Q69="",Q68=""),"",Q69/Q68-1)</f>
        <v/>
      </c>
      <c r="X69" s="23">
        <f>IF(OR(R69="",R68=""),"",R69/R68-1)</f>
        <v/>
      </c>
      <c r="Y69" s="23">
        <f>IF(R69="","",P69/R69)</f>
        <v/>
      </c>
      <c r="Z69" s="23">
        <f>IF(R69="","",Q69/R69)</f>
        <v/>
      </c>
      <c r="AA69" s="24">
        <f>IF(SUMIFS('Daily NSE Equity Options'!$M:$M,'Daily NSE Equity Options'!$A:$A,$A69)=0,"",SUMIFS('Daily NSE Equity Options'!$M:$M,'Daily NSE Equity Options'!$A:$A,$A69))</f>
        <v/>
      </c>
      <c r="AB69" s="9">
        <f>IF(SUMIFS('Daily BSE Equity Options'!$M:$M,'Daily BSE Equity Options'!$A:$A,$A69)=0,"",SUMIFS('Daily BSE Equity Options'!$M:$M,'Daily BSE Equity Options'!$A:$A,$A69))</f>
        <v/>
      </c>
      <c r="AC69" s="9">
        <f>IF(OR(AA69="",AB69=""),"",AA69+AB69)</f>
        <v/>
      </c>
      <c r="AD69" s="26">
        <f>IFERROR(IF(OR(AA69="",INDEX(AA:AA,MATCH(DATE(YEAR($A69)-1,MONTH($A69),DAY($A69)),$A:$A,0))=""),"",AA69/INDEX(AA:AA,MATCH(DATE(YEAR($A69)-1,MONTH($A69),DAY($A69)),$A:$A,0))-1),"")</f>
        <v/>
      </c>
      <c r="AE69" s="26">
        <f>IFERROR(IF(OR(AB69="",INDEX(AB:AB,MATCH(DATE(YEAR($A69)-1,MONTH($A69),DAY($A69)),$A:$A,0))=""),"",AB69/INDEX(AB:AB,MATCH(DATE(YEAR($A69)-1,MONTH($A69),DAY($A69)),$A:$A,0))-1),"")</f>
        <v/>
      </c>
      <c r="AF69" s="26">
        <f>IFERROR(IF(OR(AC69="",INDEX(AC:AC,MATCH(DATE(YEAR($A69)-1,MONTH($A69),DAY($A69)),$A:$A,0))=""),"",AC69/INDEX(AC:AC,MATCH(DATE(YEAR($A69)-1,MONTH($A69),DAY($A69)),$A:$A,0))-1),"")</f>
        <v/>
      </c>
      <c r="AG69" s="26">
        <f>IF(OR(AA69="",AA68=""),"",AA69/AA68-1)</f>
        <v/>
      </c>
      <c r="AH69" s="26">
        <f>IF(OR(AB69="",AB68=""),"",AB69/AB68-1)</f>
        <v/>
      </c>
      <c r="AI69" s="26">
        <f>IF(OR(AC69="",AC68=""),"",AC69/AC68-1)</f>
        <v/>
      </c>
      <c r="AJ69" s="26">
        <f>IF(AC69="","",AA69/AC69)</f>
        <v/>
      </c>
      <c r="AK69" s="26">
        <f>IF(AC69="","",AB69/AC69)</f>
        <v/>
      </c>
      <c r="AL69" s="29" t="n">
        <v>24.9425</v>
      </c>
      <c r="AM69" s="30" t="n">
        <v>25.9075</v>
      </c>
      <c r="AN69" s="30" t="n">
        <v>22.805</v>
      </c>
      <c r="AO69" s="30" t="n">
        <v>25.2525</v>
      </c>
      <c r="AP69" s="31" t="n">
        <v>0.0124</v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18">
        <f>IF(SUMIFS('Daily NSE Equity Options'!$K:$K,'Daily NSE Equity Options'!$A:$A,$A70)=0,"",SUMIFS('Daily NSE Equity Options'!$K:$K,'Daily NSE Equity Options'!$A:$A,$A70))</f>
        <v/>
      </c>
      <c r="F70" s="7">
        <f>IF(SUMIFS('Daily BSE Equity Options'!$K:$K,'Daily BSE Equity Options'!$A:$A,$A70)=0,"",SUMIFS('Daily BSE Equity Options'!$K:$K,'Daily BSE Equity Options'!$A:$A,$A70))</f>
        <v/>
      </c>
      <c r="G70" s="7">
        <f>IF(OR(E70="",F70=""),"",E70+F70)</f>
        <v/>
      </c>
      <c r="H70" s="20">
        <f>IFERROR(IF(OR(E70="",INDEX(E:E,MATCH(DATE(YEAR($A70)-1,MONTH($A70),DAY($A70)),$A:$A,0))=""),"",E70/INDEX(E:E,MATCH(DATE(YEAR($A70)-1,MONTH($A70),DAY($A70)),$A:$A,0))-1),"")</f>
        <v/>
      </c>
      <c r="I70" s="20">
        <f>IFERROR(IF(OR(F70="",INDEX(F:F,MATCH(DATE(YEAR($A70)-1,MONTH($A70),DAY($A70)),$A:$A,0))=""),"",F70/INDEX(F:F,MATCH(DATE(YEAR($A70)-1,MONTH($A70),DAY($A70)),$A:$A,0))-1),"")</f>
        <v/>
      </c>
      <c r="J70" s="20">
        <f>IFERROR(IF(OR(G70="",INDEX(G:G,MATCH(DATE(YEAR($A70)-1,MONTH($A70),DAY($A70)),$A:$A,0))=""),"",G70/INDEX(G:G,MATCH(DATE(YEAR($A70)-1,MONTH($A70),DAY($A70)),$A:$A,0))-1),"")</f>
        <v/>
      </c>
      <c r="K70" s="20">
        <f>IF(OR(E70="",E69=""),"",E70/E69-1)</f>
        <v/>
      </c>
      <c r="L70" s="20">
        <f>IF(OR(F70="",F69=""),"",F70/F69-1)</f>
        <v/>
      </c>
      <c r="M70" s="20">
        <f>IF(OR(G70="",G69=""),"",G70/G69-1)</f>
        <v/>
      </c>
      <c r="N70" s="20">
        <f>IF(G70="","",E70/G70)</f>
        <v/>
      </c>
      <c r="O70" s="20">
        <f>IF(G70="","",F70/G70)</f>
        <v/>
      </c>
      <c r="P70" s="21">
        <f>IF(SUMIFS('Daily NSE Equity Options'!$L:$L,'Daily NSE Equity Options'!$A:$A,$A70)=0,"",SUMIFS('Daily NSE Equity Options'!$L:$L,'Daily NSE Equity Options'!$A:$A,$A70))</f>
        <v/>
      </c>
      <c r="Q70" s="8">
        <f>IF(SUMIFS('Daily BSE Equity Options'!$L:$L,'Daily BSE Equity Options'!$A:$A,$A70)=0,"",SUMIFS('Daily BSE Equity Options'!$L:$L,'Daily BSE Equity Options'!$A:$A,$A70))</f>
        <v/>
      </c>
      <c r="R70" s="8">
        <f>IF(OR(P70="",Q70=""),"",P70+Q70)</f>
        <v/>
      </c>
      <c r="S70" s="23">
        <f>IFERROR(IF(OR(P70="",INDEX(P:P,MATCH(DATE(YEAR($A70)-1,MONTH($A70),DAY($A70)),$A:$A,0))=""),"",P70/INDEX(P:P,MATCH(DATE(YEAR($A70)-1,MONTH($A70),DAY($A70)),$A:$A,0))-1),"")</f>
        <v/>
      </c>
      <c r="T70" s="23">
        <f>IFERROR(IF(OR(Q70="",INDEX(Q:Q,MATCH(DATE(YEAR($A70)-1,MONTH($A70),DAY($A70)),$A:$A,0))=""),"",Q70/INDEX(Q:Q,MATCH(DATE(YEAR($A70)-1,MONTH($A70),DAY($A70)),$A:$A,0))-1),"")</f>
        <v/>
      </c>
      <c r="U70" s="23">
        <f>IFERROR(IF(OR(R70="",INDEX(R:R,MATCH(DATE(YEAR($A70)-1,MONTH($A70),DAY($A70)),$A:$A,0))=""),"",R70/INDEX(R:R,MATCH(DATE(YEAR($A70)-1,MONTH($A70),DAY($A70)),$A:$A,0))-1),"")</f>
        <v/>
      </c>
      <c r="V70" s="23">
        <f>IF(OR(P70="",P69=""),"",P70/P69-1)</f>
        <v/>
      </c>
      <c r="W70" s="23">
        <f>IF(OR(Q70="",Q69=""),"",Q70/Q69-1)</f>
        <v/>
      </c>
      <c r="X70" s="23">
        <f>IF(OR(R70="",R69=""),"",R70/R69-1)</f>
        <v/>
      </c>
      <c r="Y70" s="23">
        <f>IF(R70="","",P70/R70)</f>
        <v/>
      </c>
      <c r="Z70" s="23">
        <f>IF(R70="","",Q70/R70)</f>
        <v/>
      </c>
      <c r="AA70" s="24">
        <f>IF(SUMIFS('Daily NSE Equity Options'!$M:$M,'Daily NSE Equity Options'!$A:$A,$A70)=0,"",SUMIFS('Daily NSE Equity Options'!$M:$M,'Daily NSE Equity Options'!$A:$A,$A70))</f>
        <v/>
      </c>
      <c r="AB70" s="9">
        <f>IF(SUMIFS('Daily BSE Equity Options'!$M:$M,'Daily BSE Equity Options'!$A:$A,$A70)=0,"",SUMIFS('Daily BSE Equity Options'!$M:$M,'Daily BSE Equity Options'!$A:$A,$A70))</f>
        <v/>
      </c>
      <c r="AC70" s="9">
        <f>IF(OR(AA70="",AB70=""),"",AA70+AB70)</f>
        <v/>
      </c>
      <c r="AD70" s="26">
        <f>IFERROR(IF(OR(AA70="",INDEX(AA:AA,MATCH(DATE(YEAR($A70)-1,MONTH($A70),DAY($A70)),$A:$A,0))=""),"",AA70/INDEX(AA:AA,MATCH(DATE(YEAR($A70)-1,MONTH($A70),DAY($A70)),$A:$A,0))-1),"")</f>
        <v/>
      </c>
      <c r="AE70" s="26">
        <f>IFERROR(IF(OR(AB70="",INDEX(AB:AB,MATCH(DATE(YEAR($A70)-1,MONTH($A70),DAY($A70)),$A:$A,0))=""),"",AB70/INDEX(AB:AB,MATCH(DATE(YEAR($A70)-1,MONTH($A70),DAY($A70)),$A:$A,0))-1),"")</f>
        <v/>
      </c>
      <c r="AF70" s="26">
        <f>IFERROR(IF(OR(AC70="",INDEX(AC:AC,MATCH(DATE(YEAR($A70)-1,MONTH($A70),DAY($A70)),$A:$A,0))=""),"",AC70/INDEX(AC:AC,MATCH(DATE(YEAR($A70)-1,MONTH($A70),DAY($A70)),$A:$A,0))-1),"")</f>
        <v/>
      </c>
      <c r="AG70" s="26">
        <f>IF(OR(AA70="",AA69=""),"",AA70/AA69-1)</f>
        <v/>
      </c>
      <c r="AH70" s="26">
        <f>IF(OR(AB70="",AB69=""),"",AB70/AB69-1)</f>
        <v/>
      </c>
      <c r="AI70" s="26">
        <f>IF(OR(AC70="",AC69=""),"",AC70/AC69-1)</f>
        <v/>
      </c>
      <c r="AJ70" s="26">
        <f>IF(AC70="","",AA70/AC70)</f>
        <v/>
      </c>
      <c r="AK70" s="26">
        <f>IF(AC70="","",AB70/AC70)</f>
        <v/>
      </c>
      <c r="AL70" s="29" t="n">
        <v>25.2525</v>
      </c>
      <c r="AM70" s="30" t="n">
        <v>27.265</v>
      </c>
      <c r="AN70" s="30" t="n">
        <v>25.2525</v>
      </c>
      <c r="AO70" s="30" t="n">
        <v>26.6375</v>
      </c>
      <c r="AP70" s="31" t="n">
        <v>0.0548</v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18">
        <f>IF(SUMIFS('Daily NSE Equity Options'!$K:$K,'Daily NSE Equity Options'!$A:$A,$A71)=0,"",SUMIFS('Daily NSE Equity Options'!$K:$K,'Daily NSE Equity Options'!$A:$A,$A71))</f>
        <v/>
      </c>
      <c r="F71" s="7">
        <f>IF(SUMIFS('Daily BSE Equity Options'!$K:$K,'Daily BSE Equity Options'!$A:$A,$A71)=0,"",SUMIFS('Daily BSE Equity Options'!$K:$K,'Daily BSE Equity Options'!$A:$A,$A71))</f>
        <v/>
      </c>
      <c r="G71" s="7">
        <f>IF(OR(E71="",F71=""),"",E71+F71)</f>
        <v/>
      </c>
      <c r="H71" s="20">
        <f>IFERROR(IF(OR(E71="",INDEX(E:E,MATCH(DATE(YEAR($A71)-1,MONTH($A71),DAY($A71)),$A:$A,0))=""),"",E71/INDEX(E:E,MATCH(DATE(YEAR($A71)-1,MONTH($A71),DAY($A71)),$A:$A,0))-1),"")</f>
        <v/>
      </c>
      <c r="I71" s="20">
        <f>IFERROR(IF(OR(F71="",INDEX(F:F,MATCH(DATE(YEAR($A71)-1,MONTH($A71),DAY($A71)),$A:$A,0))=""),"",F71/INDEX(F:F,MATCH(DATE(YEAR($A71)-1,MONTH($A71),DAY($A71)),$A:$A,0))-1),"")</f>
        <v/>
      </c>
      <c r="J71" s="20">
        <f>IFERROR(IF(OR(G71="",INDEX(G:G,MATCH(DATE(YEAR($A71)-1,MONTH($A71),DAY($A71)),$A:$A,0))=""),"",G71/INDEX(G:G,MATCH(DATE(YEAR($A71)-1,MONTH($A71),DAY($A71)),$A:$A,0))-1),"")</f>
        <v/>
      </c>
      <c r="K71" s="20">
        <f>IF(OR(E71="",E70=""),"",E71/E70-1)</f>
        <v/>
      </c>
      <c r="L71" s="20">
        <f>IF(OR(F71="",F70=""),"",F71/F70-1)</f>
        <v/>
      </c>
      <c r="M71" s="20">
        <f>IF(OR(G71="",G70=""),"",G71/G70-1)</f>
        <v/>
      </c>
      <c r="N71" s="20">
        <f>IF(G71="","",E71/G71)</f>
        <v/>
      </c>
      <c r="O71" s="20">
        <f>IF(G71="","",F71/G71)</f>
        <v/>
      </c>
      <c r="P71" s="21">
        <f>IF(SUMIFS('Daily NSE Equity Options'!$L:$L,'Daily NSE Equity Options'!$A:$A,$A71)=0,"",SUMIFS('Daily NSE Equity Options'!$L:$L,'Daily NSE Equity Options'!$A:$A,$A71))</f>
        <v/>
      </c>
      <c r="Q71" s="8">
        <f>IF(SUMIFS('Daily BSE Equity Options'!$L:$L,'Daily BSE Equity Options'!$A:$A,$A71)=0,"",SUMIFS('Daily BSE Equity Options'!$L:$L,'Daily BSE Equity Options'!$A:$A,$A71))</f>
        <v/>
      </c>
      <c r="R71" s="8">
        <f>IF(OR(P71="",Q71=""),"",P71+Q71)</f>
        <v/>
      </c>
      <c r="S71" s="23">
        <f>IFERROR(IF(OR(P71="",INDEX(P:P,MATCH(DATE(YEAR($A71)-1,MONTH($A71),DAY($A71)),$A:$A,0))=""),"",P71/INDEX(P:P,MATCH(DATE(YEAR($A71)-1,MONTH($A71),DAY($A71)),$A:$A,0))-1),"")</f>
        <v/>
      </c>
      <c r="T71" s="23">
        <f>IFERROR(IF(OR(Q71="",INDEX(Q:Q,MATCH(DATE(YEAR($A71)-1,MONTH($A71),DAY($A71)),$A:$A,0))=""),"",Q71/INDEX(Q:Q,MATCH(DATE(YEAR($A71)-1,MONTH($A71),DAY($A71)),$A:$A,0))-1),"")</f>
        <v/>
      </c>
      <c r="U71" s="23">
        <f>IFERROR(IF(OR(R71="",INDEX(R:R,MATCH(DATE(YEAR($A71)-1,MONTH($A71),DAY($A71)),$A:$A,0))=""),"",R71/INDEX(R:R,MATCH(DATE(YEAR($A71)-1,MONTH($A71),DAY($A71)),$A:$A,0))-1),"")</f>
        <v/>
      </c>
      <c r="V71" s="23">
        <f>IF(OR(P71="",P70=""),"",P71/P70-1)</f>
        <v/>
      </c>
      <c r="W71" s="23">
        <f>IF(OR(Q71="",Q70=""),"",Q71/Q70-1)</f>
        <v/>
      </c>
      <c r="X71" s="23">
        <f>IF(OR(R71="",R70=""),"",R71/R70-1)</f>
        <v/>
      </c>
      <c r="Y71" s="23">
        <f>IF(R71="","",P71/R71)</f>
        <v/>
      </c>
      <c r="Z71" s="23">
        <f>IF(R71="","",Q71/R71)</f>
        <v/>
      </c>
      <c r="AA71" s="24">
        <f>IF(SUMIFS('Daily NSE Equity Options'!$M:$M,'Daily NSE Equity Options'!$A:$A,$A71)=0,"",SUMIFS('Daily NSE Equity Options'!$M:$M,'Daily NSE Equity Options'!$A:$A,$A71))</f>
        <v/>
      </c>
      <c r="AB71" s="9">
        <f>IF(SUMIFS('Daily BSE Equity Options'!$M:$M,'Daily BSE Equity Options'!$A:$A,$A71)=0,"",SUMIFS('Daily BSE Equity Options'!$M:$M,'Daily BSE Equity Options'!$A:$A,$A71))</f>
        <v/>
      </c>
      <c r="AC71" s="9">
        <f>IF(OR(AA71="",AB71=""),"",AA71+AB71)</f>
        <v/>
      </c>
      <c r="AD71" s="26">
        <f>IFERROR(IF(OR(AA71="",INDEX(AA:AA,MATCH(DATE(YEAR($A71)-1,MONTH($A71),DAY($A71)),$A:$A,0))=""),"",AA71/INDEX(AA:AA,MATCH(DATE(YEAR($A71)-1,MONTH($A71),DAY($A71)),$A:$A,0))-1),"")</f>
        <v/>
      </c>
      <c r="AE71" s="26">
        <f>IFERROR(IF(OR(AB71="",INDEX(AB:AB,MATCH(DATE(YEAR($A71)-1,MONTH($A71),DAY($A71)),$A:$A,0))=""),"",AB71/INDEX(AB:AB,MATCH(DATE(YEAR($A71)-1,MONTH($A71),DAY($A71)),$A:$A,0))-1),"")</f>
        <v/>
      </c>
      <c r="AF71" s="26">
        <f>IFERROR(IF(OR(AC71="",INDEX(AC:AC,MATCH(DATE(YEAR($A71)-1,MONTH($A71),DAY($A71)),$A:$A,0))=""),"",AC71/INDEX(AC:AC,MATCH(DATE(YEAR($A71)-1,MONTH($A71),DAY($A71)),$A:$A,0))-1),"")</f>
        <v/>
      </c>
      <c r="AG71" s="26">
        <f>IF(OR(AA71="",AA70=""),"",AA71/AA70-1)</f>
        <v/>
      </c>
      <c r="AH71" s="26">
        <f>IF(OR(AB71="",AB70=""),"",AB71/AB70-1)</f>
        <v/>
      </c>
      <c r="AI71" s="26">
        <f>IF(OR(AC71="",AC70=""),"",AC71/AC70-1)</f>
        <v/>
      </c>
      <c r="AJ71" s="26">
        <f>IF(AC71="","",AA71/AC71)</f>
        <v/>
      </c>
      <c r="AK71" s="26">
        <f>IF(AC71="","",AB71/AC71)</f>
        <v/>
      </c>
      <c r="AL71" s="29" t="n">
        <v>26.6375</v>
      </c>
      <c r="AM71" s="30" t="n">
        <v>26.6375</v>
      </c>
      <c r="AN71" s="30" t="n">
        <v>23.74</v>
      </c>
      <c r="AO71" s="30" t="n">
        <v>26.29</v>
      </c>
      <c r="AP71" s="31" t="n">
        <v>-0.013</v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18">
        <f>IF(SUMIFS('Daily NSE Equity Options'!$K:$K,'Daily NSE Equity Options'!$A:$A,$A72)=0,"",SUMIFS('Daily NSE Equity Options'!$K:$K,'Daily NSE Equity Options'!$A:$A,$A72))</f>
        <v/>
      </c>
      <c r="F72" s="7">
        <f>IF(SUMIFS('Daily BSE Equity Options'!$K:$K,'Daily BSE Equity Options'!$A:$A,$A72)=0,"",SUMIFS('Daily BSE Equity Options'!$K:$K,'Daily BSE Equity Options'!$A:$A,$A72))</f>
        <v/>
      </c>
      <c r="G72" s="7">
        <f>IF(OR(E72="",F72=""),"",E72+F72)</f>
        <v/>
      </c>
      <c r="H72" s="20">
        <f>IFERROR(IF(OR(E72="",INDEX(E:E,MATCH(DATE(YEAR($A72)-1,MONTH($A72),DAY($A72)),$A:$A,0))=""),"",E72/INDEX(E:E,MATCH(DATE(YEAR($A72)-1,MONTH($A72),DAY($A72)),$A:$A,0))-1),"")</f>
        <v/>
      </c>
      <c r="I72" s="20">
        <f>IFERROR(IF(OR(F72="",INDEX(F:F,MATCH(DATE(YEAR($A72)-1,MONTH($A72),DAY($A72)),$A:$A,0))=""),"",F72/INDEX(F:F,MATCH(DATE(YEAR($A72)-1,MONTH($A72),DAY($A72)),$A:$A,0))-1),"")</f>
        <v/>
      </c>
      <c r="J72" s="20">
        <f>IFERROR(IF(OR(G72="",INDEX(G:G,MATCH(DATE(YEAR($A72)-1,MONTH($A72),DAY($A72)),$A:$A,0))=""),"",G72/INDEX(G:G,MATCH(DATE(YEAR($A72)-1,MONTH($A72),DAY($A72)),$A:$A,0))-1),"")</f>
        <v/>
      </c>
      <c r="K72" s="20">
        <f>IF(OR(E72="",E71=""),"",E72/E71-1)</f>
        <v/>
      </c>
      <c r="L72" s="20">
        <f>IF(OR(F72="",F71=""),"",F72/F71-1)</f>
        <v/>
      </c>
      <c r="M72" s="20">
        <f>IF(OR(G72="",G71=""),"",G72/G71-1)</f>
        <v/>
      </c>
      <c r="N72" s="20">
        <f>IF(G72="","",E72/G72)</f>
        <v/>
      </c>
      <c r="O72" s="20">
        <f>IF(G72="","",F72/G72)</f>
        <v/>
      </c>
      <c r="P72" s="21">
        <f>IF(SUMIFS('Daily NSE Equity Options'!$L:$L,'Daily NSE Equity Options'!$A:$A,$A72)=0,"",SUMIFS('Daily NSE Equity Options'!$L:$L,'Daily NSE Equity Options'!$A:$A,$A72))</f>
        <v/>
      </c>
      <c r="Q72" s="8">
        <f>IF(SUMIFS('Daily BSE Equity Options'!$L:$L,'Daily BSE Equity Options'!$A:$A,$A72)=0,"",SUMIFS('Daily BSE Equity Options'!$L:$L,'Daily BSE Equity Options'!$A:$A,$A72))</f>
        <v/>
      </c>
      <c r="R72" s="8">
        <f>IF(OR(P72="",Q72=""),"",P72+Q72)</f>
        <v/>
      </c>
      <c r="S72" s="23">
        <f>IFERROR(IF(OR(P72="",INDEX(P:P,MATCH(DATE(YEAR($A72)-1,MONTH($A72),DAY($A72)),$A:$A,0))=""),"",P72/INDEX(P:P,MATCH(DATE(YEAR($A72)-1,MONTH($A72),DAY($A72)),$A:$A,0))-1),"")</f>
        <v/>
      </c>
      <c r="T72" s="23">
        <f>IFERROR(IF(OR(Q72="",INDEX(Q:Q,MATCH(DATE(YEAR($A72)-1,MONTH($A72),DAY($A72)),$A:$A,0))=""),"",Q72/INDEX(Q:Q,MATCH(DATE(YEAR($A72)-1,MONTH($A72),DAY($A72)),$A:$A,0))-1),"")</f>
        <v/>
      </c>
      <c r="U72" s="23">
        <f>IFERROR(IF(OR(R72="",INDEX(R:R,MATCH(DATE(YEAR($A72)-1,MONTH($A72),DAY($A72)),$A:$A,0))=""),"",R72/INDEX(R:R,MATCH(DATE(YEAR($A72)-1,MONTH($A72),DAY($A72)),$A:$A,0))-1),"")</f>
        <v/>
      </c>
      <c r="V72" s="23">
        <f>IF(OR(P72="",P71=""),"",P72/P71-1)</f>
        <v/>
      </c>
      <c r="W72" s="23">
        <f>IF(OR(Q72="",Q71=""),"",Q72/Q71-1)</f>
        <v/>
      </c>
      <c r="X72" s="23">
        <f>IF(OR(R72="",R71=""),"",R72/R71-1)</f>
        <v/>
      </c>
      <c r="Y72" s="23">
        <f>IF(R72="","",P72/R72)</f>
        <v/>
      </c>
      <c r="Z72" s="23">
        <f>IF(R72="","",Q72/R72)</f>
        <v/>
      </c>
      <c r="AA72" s="24">
        <f>IF(SUMIFS('Daily NSE Equity Options'!$M:$M,'Daily NSE Equity Options'!$A:$A,$A72)=0,"",SUMIFS('Daily NSE Equity Options'!$M:$M,'Daily NSE Equity Options'!$A:$A,$A72))</f>
        <v/>
      </c>
      <c r="AB72" s="9">
        <f>IF(SUMIFS('Daily BSE Equity Options'!$M:$M,'Daily BSE Equity Options'!$A:$A,$A72)=0,"",SUMIFS('Daily BSE Equity Options'!$M:$M,'Daily BSE Equity Options'!$A:$A,$A72))</f>
        <v/>
      </c>
      <c r="AC72" s="9">
        <f>IF(OR(AA72="",AB72=""),"",AA72+AB72)</f>
        <v/>
      </c>
      <c r="AD72" s="26">
        <f>IFERROR(IF(OR(AA72="",INDEX(AA:AA,MATCH(DATE(YEAR($A72)-1,MONTH($A72),DAY($A72)),$A:$A,0))=""),"",AA72/INDEX(AA:AA,MATCH(DATE(YEAR($A72)-1,MONTH($A72),DAY($A72)),$A:$A,0))-1),"")</f>
        <v/>
      </c>
      <c r="AE72" s="26">
        <f>IFERROR(IF(OR(AB72="",INDEX(AB:AB,MATCH(DATE(YEAR($A72)-1,MONTH($A72),DAY($A72)),$A:$A,0))=""),"",AB72/INDEX(AB:AB,MATCH(DATE(YEAR($A72)-1,MONTH($A72),DAY($A72)),$A:$A,0))-1),"")</f>
        <v/>
      </c>
      <c r="AF72" s="26">
        <f>IFERROR(IF(OR(AC72="",INDEX(AC:AC,MATCH(DATE(YEAR($A72)-1,MONTH($A72),DAY($A72)),$A:$A,0))=""),"",AC72/INDEX(AC:AC,MATCH(DATE(YEAR($A72)-1,MONTH($A72),DAY($A72)),$A:$A,0))-1),"")</f>
        <v/>
      </c>
      <c r="AG72" s="26">
        <f>IF(OR(AA72="",AA71=""),"",AA72/AA71-1)</f>
        <v/>
      </c>
      <c r="AH72" s="26">
        <f>IF(OR(AB72="",AB71=""),"",AB72/AB71-1)</f>
        <v/>
      </c>
      <c r="AI72" s="26">
        <f>IF(OR(AC72="",AC71=""),"",AC72/AC71-1)</f>
        <v/>
      </c>
      <c r="AJ72" s="26">
        <f>IF(AC72="","",AA72/AC72)</f>
        <v/>
      </c>
      <c r="AK72" s="26">
        <f>IF(AC72="","",AB72/AC72)</f>
        <v/>
      </c>
      <c r="AL72" s="29" t="n">
        <v>26.29</v>
      </c>
      <c r="AM72" s="30" t="n">
        <v>26.5975</v>
      </c>
      <c r="AN72" s="30" t="n">
        <v>25.245</v>
      </c>
      <c r="AO72" s="30" t="n">
        <v>25.3625</v>
      </c>
      <c r="AP72" s="31" t="n">
        <v>-0.0353</v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18">
        <f>IF(SUMIFS('Daily NSE Equity Options'!$K:$K,'Daily NSE Equity Options'!$A:$A,$A73)=0,"",SUMIFS('Daily NSE Equity Options'!$K:$K,'Daily NSE Equity Options'!$A:$A,$A73))</f>
        <v/>
      </c>
      <c r="F73" s="7">
        <f>IF(SUMIFS('Daily BSE Equity Options'!$K:$K,'Daily BSE Equity Options'!$A:$A,$A73)=0,"",SUMIFS('Daily BSE Equity Options'!$K:$K,'Daily BSE Equity Options'!$A:$A,$A73))</f>
        <v/>
      </c>
      <c r="G73" s="7">
        <f>IF(OR(E73="",F73=""),"",E73+F73)</f>
        <v/>
      </c>
      <c r="H73" s="20">
        <f>IFERROR(IF(OR(E73="",INDEX(E:E,MATCH(DATE(YEAR($A73)-1,MONTH($A73),DAY($A73)),$A:$A,0))=""),"",E73/INDEX(E:E,MATCH(DATE(YEAR($A73)-1,MONTH($A73),DAY($A73)),$A:$A,0))-1),"")</f>
        <v/>
      </c>
      <c r="I73" s="20">
        <f>IFERROR(IF(OR(F73="",INDEX(F:F,MATCH(DATE(YEAR($A73)-1,MONTH($A73),DAY($A73)),$A:$A,0))=""),"",F73/INDEX(F:F,MATCH(DATE(YEAR($A73)-1,MONTH($A73),DAY($A73)),$A:$A,0))-1),"")</f>
        <v/>
      </c>
      <c r="J73" s="20">
        <f>IFERROR(IF(OR(G73="",INDEX(G:G,MATCH(DATE(YEAR($A73)-1,MONTH($A73),DAY($A73)),$A:$A,0))=""),"",G73/INDEX(G:G,MATCH(DATE(YEAR($A73)-1,MONTH($A73),DAY($A73)),$A:$A,0))-1),"")</f>
        <v/>
      </c>
      <c r="K73" s="20">
        <f>IF(OR(E73="",E72=""),"",E73/E72-1)</f>
        <v/>
      </c>
      <c r="L73" s="20">
        <f>IF(OR(F73="",F72=""),"",F73/F72-1)</f>
        <v/>
      </c>
      <c r="M73" s="20">
        <f>IF(OR(G73="",G72=""),"",G73/G72-1)</f>
        <v/>
      </c>
      <c r="N73" s="20">
        <f>IF(G73="","",E73/G73)</f>
        <v/>
      </c>
      <c r="O73" s="20">
        <f>IF(G73="","",F73/G73)</f>
        <v/>
      </c>
      <c r="P73" s="21">
        <f>IF(SUMIFS('Daily NSE Equity Options'!$L:$L,'Daily NSE Equity Options'!$A:$A,$A73)=0,"",SUMIFS('Daily NSE Equity Options'!$L:$L,'Daily NSE Equity Options'!$A:$A,$A73))</f>
        <v/>
      </c>
      <c r="Q73" s="8">
        <f>IF(SUMIFS('Daily BSE Equity Options'!$L:$L,'Daily BSE Equity Options'!$A:$A,$A73)=0,"",SUMIFS('Daily BSE Equity Options'!$L:$L,'Daily BSE Equity Options'!$A:$A,$A73))</f>
        <v/>
      </c>
      <c r="R73" s="8">
        <f>IF(OR(P73="",Q73=""),"",P73+Q73)</f>
        <v/>
      </c>
      <c r="S73" s="23">
        <f>IFERROR(IF(OR(P73="",INDEX(P:P,MATCH(DATE(YEAR($A73)-1,MONTH($A73),DAY($A73)),$A:$A,0))=""),"",P73/INDEX(P:P,MATCH(DATE(YEAR($A73)-1,MONTH($A73),DAY($A73)),$A:$A,0))-1),"")</f>
        <v/>
      </c>
      <c r="T73" s="23">
        <f>IFERROR(IF(OR(Q73="",INDEX(Q:Q,MATCH(DATE(YEAR($A73)-1,MONTH($A73),DAY($A73)),$A:$A,0))=""),"",Q73/INDEX(Q:Q,MATCH(DATE(YEAR($A73)-1,MONTH($A73),DAY($A73)),$A:$A,0))-1),"")</f>
        <v/>
      </c>
      <c r="U73" s="23">
        <f>IFERROR(IF(OR(R73="",INDEX(R:R,MATCH(DATE(YEAR($A73)-1,MONTH($A73),DAY($A73)),$A:$A,0))=""),"",R73/INDEX(R:R,MATCH(DATE(YEAR($A73)-1,MONTH($A73),DAY($A73)),$A:$A,0))-1),"")</f>
        <v/>
      </c>
      <c r="V73" s="23">
        <f>IF(OR(P73="",P72=""),"",P73/P72-1)</f>
        <v/>
      </c>
      <c r="W73" s="23">
        <f>IF(OR(Q73="",Q72=""),"",Q73/Q72-1)</f>
        <v/>
      </c>
      <c r="X73" s="23">
        <f>IF(OR(R73="",R72=""),"",R73/R72-1)</f>
        <v/>
      </c>
      <c r="Y73" s="23">
        <f>IF(R73="","",P73/R73)</f>
        <v/>
      </c>
      <c r="Z73" s="23">
        <f>IF(R73="","",Q73/R73)</f>
        <v/>
      </c>
      <c r="AA73" s="24">
        <f>IF(SUMIFS('Daily NSE Equity Options'!$M:$M,'Daily NSE Equity Options'!$A:$A,$A73)=0,"",SUMIFS('Daily NSE Equity Options'!$M:$M,'Daily NSE Equity Options'!$A:$A,$A73))</f>
        <v/>
      </c>
      <c r="AB73" s="9">
        <f>IF(SUMIFS('Daily BSE Equity Options'!$M:$M,'Daily BSE Equity Options'!$A:$A,$A73)=0,"",SUMIFS('Daily BSE Equity Options'!$M:$M,'Daily BSE Equity Options'!$A:$A,$A73))</f>
        <v/>
      </c>
      <c r="AC73" s="9">
        <f>IF(OR(AA73="",AB73=""),"",AA73+AB73)</f>
        <v/>
      </c>
      <c r="AD73" s="26">
        <f>IFERROR(IF(OR(AA73="",INDEX(AA:AA,MATCH(DATE(YEAR($A73)-1,MONTH($A73),DAY($A73)),$A:$A,0))=""),"",AA73/INDEX(AA:AA,MATCH(DATE(YEAR($A73)-1,MONTH($A73),DAY($A73)),$A:$A,0))-1),"")</f>
        <v/>
      </c>
      <c r="AE73" s="26">
        <f>IFERROR(IF(OR(AB73="",INDEX(AB:AB,MATCH(DATE(YEAR($A73)-1,MONTH($A73),DAY($A73)),$A:$A,0))=""),"",AB73/INDEX(AB:AB,MATCH(DATE(YEAR($A73)-1,MONTH($A73),DAY($A73)),$A:$A,0))-1),"")</f>
        <v/>
      </c>
      <c r="AF73" s="26">
        <f>IFERROR(IF(OR(AC73="",INDEX(AC:AC,MATCH(DATE(YEAR($A73)-1,MONTH($A73),DAY($A73)),$A:$A,0))=""),"",AC73/INDEX(AC:AC,MATCH(DATE(YEAR($A73)-1,MONTH($A73),DAY($A73)),$A:$A,0))-1),"")</f>
        <v/>
      </c>
      <c r="AG73" s="26">
        <f>IF(OR(AA73="",AA72=""),"",AA73/AA72-1)</f>
        <v/>
      </c>
      <c r="AH73" s="26">
        <f>IF(OR(AB73="",AB72=""),"",AB73/AB72-1)</f>
        <v/>
      </c>
      <c r="AI73" s="26">
        <f>IF(OR(AC73="",AC72=""),"",AC73/AC72-1)</f>
        <v/>
      </c>
      <c r="AJ73" s="26">
        <f>IF(AC73="","",AA73/AC73)</f>
        <v/>
      </c>
      <c r="AK73" s="26">
        <f>IF(AC73="","",AB73/AC73)</f>
        <v/>
      </c>
      <c r="AL73" s="29" t="n">
        <v>25.3625</v>
      </c>
      <c r="AM73" s="30" t="n">
        <v>25.5025</v>
      </c>
      <c r="AN73" s="30" t="n">
        <v>23.77</v>
      </c>
      <c r="AO73" s="30" t="n">
        <v>24.1575</v>
      </c>
      <c r="AP73" s="31" t="n">
        <v>-0.0475</v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18">
        <f>IF(SUMIFS('Daily NSE Equity Options'!$K:$K,'Daily NSE Equity Options'!$A:$A,$A74)=0,"",SUMIFS('Daily NSE Equity Options'!$K:$K,'Daily NSE Equity Options'!$A:$A,$A74))</f>
        <v/>
      </c>
      <c r="F74" s="7">
        <f>IF(SUMIFS('Daily BSE Equity Options'!$K:$K,'Daily BSE Equity Options'!$A:$A,$A74)=0,"",SUMIFS('Daily BSE Equity Options'!$K:$K,'Daily BSE Equity Options'!$A:$A,$A74))</f>
        <v/>
      </c>
      <c r="G74" s="7">
        <f>IF(OR(E74="",F74=""),"",E74+F74)</f>
        <v/>
      </c>
      <c r="H74" s="20">
        <f>IFERROR(IF(OR(E74="",INDEX(E:E,MATCH(DATE(YEAR($A74)-1,MONTH($A74),DAY($A74)),$A:$A,0))=""),"",E74/INDEX(E:E,MATCH(DATE(YEAR($A74)-1,MONTH($A74),DAY($A74)),$A:$A,0))-1),"")</f>
        <v/>
      </c>
      <c r="I74" s="20">
        <f>IFERROR(IF(OR(F74="",INDEX(F:F,MATCH(DATE(YEAR($A74)-1,MONTH($A74),DAY($A74)),$A:$A,0))=""),"",F74/INDEX(F:F,MATCH(DATE(YEAR($A74)-1,MONTH($A74),DAY($A74)),$A:$A,0))-1),"")</f>
        <v/>
      </c>
      <c r="J74" s="20">
        <f>IFERROR(IF(OR(G74="",INDEX(G:G,MATCH(DATE(YEAR($A74)-1,MONTH($A74),DAY($A74)),$A:$A,0))=""),"",G74/INDEX(G:G,MATCH(DATE(YEAR($A74)-1,MONTH($A74),DAY($A74)),$A:$A,0))-1),"")</f>
        <v/>
      </c>
      <c r="K74" s="20">
        <f>IF(OR(E74="",E73=""),"",E74/E73-1)</f>
        <v/>
      </c>
      <c r="L74" s="20">
        <f>IF(OR(F74="",F73=""),"",F74/F73-1)</f>
        <v/>
      </c>
      <c r="M74" s="20">
        <f>IF(OR(G74="",G73=""),"",G74/G73-1)</f>
        <v/>
      </c>
      <c r="N74" s="20">
        <f>IF(G74="","",E74/G74)</f>
        <v/>
      </c>
      <c r="O74" s="20">
        <f>IF(G74="","",F74/G74)</f>
        <v/>
      </c>
      <c r="P74" s="21">
        <f>IF(SUMIFS('Daily NSE Equity Options'!$L:$L,'Daily NSE Equity Options'!$A:$A,$A74)=0,"",SUMIFS('Daily NSE Equity Options'!$L:$L,'Daily NSE Equity Options'!$A:$A,$A74))</f>
        <v/>
      </c>
      <c r="Q74" s="8">
        <f>IF(SUMIFS('Daily BSE Equity Options'!$L:$L,'Daily BSE Equity Options'!$A:$A,$A74)=0,"",SUMIFS('Daily BSE Equity Options'!$L:$L,'Daily BSE Equity Options'!$A:$A,$A74))</f>
        <v/>
      </c>
      <c r="R74" s="8">
        <f>IF(OR(P74="",Q74=""),"",P74+Q74)</f>
        <v/>
      </c>
      <c r="S74" s="23">
        <f>IFERROR(IF(OR(P74="",INDEX(P:P,MATCH(DATE(YEAR($A74)-1,MONTH($A74),DAY($A74)),$A:$A,0))=""),"",P74/INDEX(P:P,MATCH(DATE(YEAR($A74)-1,MONTH($A74),DAY($A74)),$A:$A,0))-1),"")</f>
        <v/>
      </c>
      <c r="T74" s="23">
        <f>IFERROR(IF(OR(Q74="",INDEX(Q:Q,MATCH(DATE(YEAR($A74)-1,MONTH($A74),DAY($A74)),$A:$A,0))=""),"",Q74/INDEX(Q:Q,MATCH(DATE(YEAR($A74)-1,MONTH($A74),DAY($A74)),$A:$A,0))-1),"")</f>
        <v/>
      </c>
      <c r="U74" s="23">
        <f>IFERROR(IF(OR(R74="",INDEX(R:R,MATCH(DATE(YEAR($A74)-1,MONTH($A74),DAY($A74)),$A:$A,0))=""),"",R74/INDEX(R:R,MATCH(DATE(YEAR($A74)-1,MONTH($A74),DAY($A74)),$A:$A,0))-1),"")</f>
        <v/>
      </c>
      <c r="V74" s="23">
        <f>IF(OR(P74="",P73=""),"",P74/P73-1)</f>
        <v/>
      </c>
      <c r="W74" s="23">
        <f>IF(OR(Q74="",Q73=""),"",Q74/Q73-1)</f>
        <v/>
      </c>
      <c r="X74" s="23">
        <f>IF(OR(R74="",R73=""),"",R74/R73-1)</f>
        <v/>
      </c>
      <c r="Y74" s="23">
        <f>IF(R74="","",P74/R74)</f>
        <v/>
      </c>
      <c r="Z74" s="23">
        <f>IF(R74="","",Q74/R74)</f>
        <v/>
      </c>
      <c r="AA74" s="24">
        <f>IF(SUMIFS('Daily NSE Equity Options'!$M:$M,'Daily NSE Equity Options'!$A:$A,$A74)=0,"",SUMIFS('Daily NSE Equity Options'!$M:$M,'Daily NSE Equity Options'!$A:$A,$A74))</f>
        <v/>
      </c>
      <c r="AB74" s="9">
        <f>IF(SUMIFS('Daily BSE Equity Options'!$M:$M,'Daily BSE Equity Options'!$A:$A,$A74)=0,"",SUMIFS('Daily BSE Equity Options'!$M:$M,'Daily BSE Equity Options'!$A:$A,$A74))</f>
        <v/>
      </c>
      <c r="AC74" s="9">
        <f>IF(OR(AA74="",AB74=""),"",AA74+AB74)</f>
        <v/>
      </c>
      <c r="AD74" s="26">
        <f>IFERROR(IF(OR(AA74="",INDEX(AA:AA,MATCH(DATE(YEAR($A74)-1,MONTH($A74),DAY($A74)),$A:$A,0))=""),"",AA74/INDEX(AA:AA,MATCH(DATE(YEAR($A74)-1,MONTH($A74),DAY($A74)),$A:$A,0))-1),"")</f>
        <v/>
      </c>
      <c r="AE74" s="26">
        <f>IFERROR(IF(OR(AB74="",INDEX(AB:AB,MATCH(DATE(YEAR($A74)-1,MONTH($A74),DAY($A74)),$A:$A,0))=""),"",AB74/INDEX(AB:AB,MATCH(DATE(YEAR($A74)-1,MONTH($A74),DAY($A74)),$A:$A,0))-1),"")</f>
        <v/>
      </c>
      <c r="AF74" s="26">
        <f>IFERROR(IF(OR(AC74="",INDEX(AC:AC,MATCH(DATE(YEAR($A74)-1,MONTH($A74),DAY($A74)),$A:$A,0))=""),"",AC74/INDEX(AC:AC,MATCH(DATE(YEAR($A74)-1,MONTH($A74),DAY($A74)),$A:$A,0))-1),"")</f>
        <v/>
      </c>
      <c r="AG74" s="26">
        <f>IF(OR(AA74="",AA73=""),"",AA74/AA73-1)</f>
        <v/>
      </c>
      <c r="AH74" s="26">
        <f>IF(OR(AB74="",AB73=""),"",AB74/AB73-1)</f>
        <v/>
      </c>
      <c r="AI74" s="26">
        <f>IF(OR(AC74="",AC73=""),"",AC74/AC73-1)</f>
        <v/>
      </c>
      <c r="AJ74" s="26">
        <f>IF(AC74="","",AA74/AC74)</f>
        <v/>
      </c>
      <c r="AK74" s="26">
        <f>IF(AC74="","",AB74/AC74)</f>
        <v/>
      </c>
      <c r="AL74" s="29" t="n">
        <v>24.1575</v>
      </c>
      <c r="AM74" s="30" t="n">
        <v>25.12</v>
      </c>
      <c r="AN74" s="30" t="n">
        <v>24.1575</v>
      </c>
      <c r="AO74" s="30" t="n">
        <v>24.7125</v>
      </c>
      <c r="AP74" s="31" t="n">
        <v>0.023</v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18">
        <f>IF(SUMIFS('Daily NSE Equity Options'!$K:$K,'Daily NSE Equity Options'!$A:$A,$A75)=0,"",SUMIFS('Daily NSE Equity Options'!$K:$K,'Daily NSE Equity Options'!$A:$A,$A75))</f>
        <v/>
      </c>
      <c r="F75" s="7">
        <f>IF(SUMIFS('Daily BSE Equity Options'!$K:$K,'Daily BSE Equity Options'!$A:$A,$A75)=0,"",SUMIFS('Daily BSE Equity Options'!$K:$K,'Daily BSE Equity Options'!$A:$A,$A75))</f>
        <v/>
      </c>
      <c r="G75" s="7">
        <f>IF(OR(E75="",F75=""),"",E75+F75)</f>
        <v/>
      </c>
      <c r="H75" s="20">
        <f>IFERROR(IF(OR(E75="",INDEX(E:E,MATCH(DATE(YEAR($A75)-1,MONTH($A75),DAY($A75)),$A:$A,0))=""),"",E75/INDEX(E:E,MATCH(DATE(YEAR($A75)-1,MONTH($A75),DAY($A75)),$A:$A,0))-1),"")</f>
        <v/>
      </c>
      <c r="I75" s="20">
        <f>IFERROR(IF(OR(F75="",INDEX(F:F,MATCH(DATE(YEAR($A75)-1,MONTH($A75),DAY($A75)),$A:$A,0))=""),"",F75/INDEX(F:F,MATCH(DATE(YEAR($A75)-1,MONTH($A75),DAY($A75)),$A:$A,0))-1),"")</f>
        <v/>
      </c>
      <c r="J75" s="20">
        <f>IFERROR(IF(OR(G75="",INDEX(G:G,MATCH(DATE(YEAR($A75)-1,MONTH($A75),DAY($A75)),$A:$A,0))=""),"",G75/INDEX(G:G,MATCH(DATE(YEAR($A75)-1,MONTH($A75),DAY($A75)),$A:$A,0))-1),"")</f>
        <v/>
      </c>
      <c r="K75" s="20">
        <f>IF(OR(E75="",E74=""),"",E75/E74-1)</f>
        <v/>
      </c>
      <c r="L75" s="20">
        <f>IF(OR(F75="",F74=""),"",F75/F74-1)</f>
        <v/>
      </c>
      <c r="M75" s="20">
        <f>IF(OR(G75="",G74=""),"",G75/G74-1)</f>
        <v/>
      </c>
      <c r="N75" s="20">
        <f>IF(G75="","",E75/G75)</f>
        <v/>
      </c>
      <c r="O75" s="20">
        <f>IF(G75="","",F75/G75)</f>
        <v/>
      </c>
      <c r="P75" s="21">
        <f>IF(SUMIFS('Daily NSE Equity Options'!$L:$L,'Daily NSE Equity Options'!$A:$A,$A75)=0,"",SUMIFS('Daily NSE Equity Options'!$L:$L,'Daily NSE Equity Options'!$A:$A,$A75))</f>
        <v/>
      </c>
      <c r="Q75" s="8">
        <f>IF(SUMIFS('Daily BSE Equity Options'!$L:$L,'Daily BSE Equity Options'!$A:$A,$A75)=0,"",SUMIFS('Daily BSE Equity Options'!$L:$L,'Daily BSE Equity Options'!$A:$A,$A75))</f>
        <v/>
      </c>
      <c r="R75" s="8">
        <f>IF(OR(P75="",Q75=""),"",P75+Q75)</f>
        <v/>
      </c>
      <c r="S75" s="23">
        <f>IFERROR(IF(OR(P75="",INDEX(P:P,MATCH(DATE(YEAR($A75)-1,MONTH($A75),DAY($A75)),$A:$A,0))=""),"",P75/INDEX(P:P,MATCH(DATE(YEAR($A75)-1,MONTH($A75),DAY($A75)),$A:$A,0))-1),"")</f>
        <v/>
      </c>
      <c r="T75" s="23">
        <f>IFERROR(IF(OR(Q75="",INDEX(Q:Q,MATCH(DATE(YEAR($A75)-1,MONTH($A75),DAY($A75)),$A:$A,0))=""),"",Q75/INDEX(Q:Q,MATCH(DATE(YEAR($A75)-1,MONTH($A75),DAY($A75)),$A:$A,0))-1),"")</f>
        <v/>
      </c>
      <c r="U75" s="23">
        <f>IFERROR(IF(OR(R75="",INDEX(R:R,MATCH(DATE(YEAR($A75)-1,MONTH($A75),DAY($A75)),$A:$A,0))=""),"",R75/INDEX(R:R,MATCH(DATE(YEAR($A75)-1,MONTH($A75),DAY($A75)),$A:$A,0))-1),"")</f>
        <v/>
      </c>
      <c r="V75" s="23">
        <f>IF(OR(P75="",P74=""),"",P75/P74-1)</f>
        <v/>
      </c>
      <c r="W75" s="23">
        <f>IF(OR(Q75="",Q74=""),"",Q75/Q74-1)</f>
        <v/>
      </c>
      <c r="X75" s="23">
        <f>IF(OR(R75="",R74=""),"",R75/R74-1)</f>
        <v/>
      </c>
      <c r="Y75" s="23">
        <f>IF(R75="","",P75/R75)</f>
        <v/>
      </c>
      <c r="Z75" s="23">
        <f>IF(R75="","",Q75/R75)</f>
        <v/>
      </c>
      <c r="AA75" s="24">
        <f>IF(SUMIFS('Daily NSE Equity Options'!$M:$M,'Daily NSE Equity Options'!$A:$A,$A75)=0,"",SUMIFS('Daily NSE Equity Options'!$M:$M,'Daily NSE Equity Options'!$A:$A,$A75))</f>
        <v/>
      </c>
      <c r="AB75" s="9">
        <f>IF(SUMIFS('Daily BSE Equity Options'!$M:$M,'Daily BSE Equity Options'!$A:$A,$A75)=0,"",SUMIFS('Daily BSE Equity Options'!$M:$M,'Daily BSE Equity Options'!$A:$A,$A75))</f>
        <v/>
      </c>
      <c r="AC75" s="9">
        <f>IF(OR(AA75="",AB75=""),"",AA75+AB75)</f>
        <v/>
      </c>
      <c r="AD75" s="26">
        <f>IFERROR(IF(OR(AA75="",INDEX(AA:AA,MATCH(DATE(YEAR($A75)-1,MONTH($A75),DAY($A75)),$A:$A,0))=""),"",AA75/INDEX(AA:AA,MATCH(DATE(YEAR($A75)-1,MONTH($A75),DAY($A75)),$A:$A,0))-1),"")</f>
        <v/>
      </c>
      <c r="AE75" s="26">
        <f>IFERROR(IF(OR(AB75="",INDEX(AB:AB,MATCH(DATE(YEAR($A75)-1,MONTH($A75),DAY($A75)),$A:$A,0))=""),"",AB75/INDEX(AB:AB,MATCH(DATE(YEAR($A75)-1,MONTH($A75),DAY($A75)),$A:$A,0))-1),"")</f>
        <v/>
      </c>
      <c r="AF75" s="26">
        <f>IFERROR(IF(OR(AC75="",INDEX(AC:AC,MATCH(DATE(YEAR($A75)-1,MONTH($A75),DAY($A75)),$A:$A,0))=""),"",AC75/INDEX(AC:AC,MATCH(DATE(YEAR($A75)-1,MONTH($A75),DAY($A75)),$A:$A,0))-1),"")</f>
        <v/>
      </c>
      <c r="AG75" s="26">
        <f>IF(OR(AA75="",AA74=""),"",AA75/AA74-1)</f>
        <v/>
      </c>
      <c r="AH75" s="26">
        <f>IF(OR(AB75="",AB74=""),"",AB75/AB74-1)</f>
        <v/>
      </c>
      <c r="AI75" s="26">
        <f>IF(OR(AC75="",AC74=""),"",AC75/AC74-1)</f>
        <v/>
      </c>
      <c r="AJ75" s="26">
        <f>IF(AC75="","",AA75/AC75)</f>
        <v/>
      </c>
      <c r="AK75" s="26">
        <f>IF(AC75="","",AB75/AC75)</f>
        <v/>
      </c>
      <c r="AL75" s="29" t="n">
        <v>24.7125</v>
      </c>
      <c r="AM75" s="30" t="n">
        <v>24.7125</v>
      </c>
      <c r="AN75" s="30" t="n">
        <v>23.725</v>
      </c>
      <c r="AO75" s="30" t="n">
        <v>24.4275</v>
      </c>
      <c r="AP75" s="31" t="n">
        <v>-0.0115</v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18">
        <f>IF(SUMIFS('Daily NSE Equity Options'!$K:$K,'Daily NSE Equity Options'!$A:$A,$A76)=0,"",SUMIFS('Daily NSE Equity Options'!$K:$K,'Daily NSE Equity Options'!$A:$A,$A76))</f>
        <v/>
      </c>
      <c r="F76" s="7">
        <f>IF(SUMIFS('Daily BSE Equity Options'!$K:$K,'Daily BSE Equity Options'!$A:$A,$A76)=0,"",SUMIFS('Daily BSE Equity Options'!$K:$K,'Daily BSE Equity Options'!$A:$A,$A76))</f>
        <v/>
      </c>
      <c r="G76" s="7">
        <f>IF(OR(E76="",F76=""),"",E76+F76)</f>
        <v/>
      </c>
      <c r="H76" s="20">
        <f>IFERROR(IF(OR(E76="",INDEX(E:E,MATCH(DATE(YEAR($A76)-1,MONTH($A76),DAY($A76)),$A:$A,0))=""),"",E76/INDEX(E:E,MATCH(DATE(YEAR($A76)-1,MONTH($A76),DAY($A76)),$A:$A,0))-1),"")</f>
        <v/>
      </c>
      <c r="I76" s="20">
        <f>IFERROR(IF(OR(F76="",INDEX(F:F,MATCH(DATE(YEAR($A76)-1,MONTH($A76),DAY($A76)),$A:$A,0))=""),"",F76/INDEX(F:F,MATCH(DATE(YEAR($A76)-1,MONTH($A76),DAY($A76)),$A:$A,0))-1),"")</f>
        <v/>
      </c>
      <c r="J76" s="20">
        <f>IFERROR(IF(OR(G76="",INDEX(G:G,MATCH(DATE(YEAR($A76)-1,MONTH($A76),DAY($A76)),$A:$A,0))=""),"",G76/INDEX(G:G,MATCH(DATE(YEAR($A76)-1,MONTH($A76),DAY($A76)),$A:$A,0))-1),"")</f>
        <v/>
      </c>
      <c r="K76" s="20">
        <f>IF(OR(E76="",E75=""),"",E76/E75-1)</f>
        <v/>
      </c>
      <c r="L76" s="20">
        <f>IF(OR(F76="",F75=""),"",F76/F75-1)</f>
        <v/>
      </c>
      <c r="M76" s="20">
        <f>IF(OR(G76="",G75=""),"",G76/G75-1)</f>
        <v/>
      </c>
      <c r="N76" s="20">
        <f>IF(G76="","",E76/G76)</f>
        <v/>
      </c>
      <c r="O76" s="20">
        <f>IF(G76="","",F76/G76)</f>
        <v/>
      </c>
      <c r="P76" s="21">
        <f>IF(SUMIFS('Daily NSE Equity Options'!$L:$L,'Daily NSE Equity Options'!$A:$A,$A76)=0,"",SUMIFS('Daily NSE Equity Options'!$L:$L,'Daily NSE Equity Options'!$A:$A,$A76))</f>
        <v/>
      </c>
      <c r="Q76" s="8">
        <f>IF(SUMIFS('Daily BSE Equity Options'!$L:$L,'Daily BSE Equity Options'!$A:$A,$A76)=0,"",SUMIFS('Daily BSE Equity Options'!$L:$L,'Daily BSE Equity Options'!$A:$A,$A76))</f>
        <v/>
      </c>
      <c r="R76" s="8">
        <f>IF(OR(P76="",Q76=""),"",P76+Q76)</f>
        <v/>
      </c>
      <c r="S76" s="23">
        <f>IFERROR(IF(OR(P76="",INDEX(P:P,MATCH(DATE(YEAR($A76)-1,MONTH($A76),DAY($A76)),$A:$A,0))=""),"",P76/INDEX(P:P,MATCH(DATE(YEAR($A76)-1,MONTH($A76),DAY($A76)),$A:$A,0))-1),"")</f>
        <v/>
      </c>
      <c r="T76" s="23">
        <f>IFERROR(IF(OR(Q76="",INDEX(Q:Q,MATCH(DATE(YEAR($A76)-1,MONTH($A76),DAY($A76)),$A:$A,0))=""),"",Q76/INDEX(Q:Q,MATCH(DATE(YEAR($A76)-1,MONTH($A76),DAY($A76)),$A:$A,0))-1),"")</f>
        <v/>
      </c>
      <c r="U76" s="23">
        <f>IFERROR(IF(OR(R76="",INDEX(R:R,MATCH(DATE(YEAR($A76)-1,MONTH($A76),DAY($A76)),$A:$A,0))=""),"",R76/INDEX(R:R,MATCH(DATE(YEAR($A76)-1,MONTH($A76),DAY($A76)),$A:$A,0))-1),"")</f>
        <v/>
      </c>
      <c r="V76" s="23">
        <f>IF(OR(P76="",P75=""),"",P76/P75-1)</f>
        <v/>
      </c>
      <c r="W76" s="23">
        <f>IF(OR(Q76="",Q75=""),"",Q76/Q75-1)</f>
        <v/>
      </c>
      <c r="X76" s="23">
        <f>IF(OR(R76="",R75=""),"",R76/R75-1)</f>
        <v/>
      </c>
      <c r="Y76" s="23">
        <f>IF(R76="","",P76/R76)</f>
        <v/>
      </c>
      <c r="Z76" s="23">
        <f>IF(R76="","",Q76/R76)</f>
        <v/>
      </c>
      <c r="AA76" s="24">
        <f>IF(SUMIFS('Daily NSE Equity Options'!$M:$M,'Daily NSE Equity Options'!$A:$A,$A76)=0,"",SUMIFS('Daily NSE Equity Options'!$M:$M,'Daily NSE Equity Options'!$A:$A,$A76))</f>
        <v/>
      </c>
      <c r="AB76" s="9">
        <f>IF(SUMIFS('Daily BSE Equity Options'!$M:$M,'Daily BSE Equity Options'!$A:$A,$A76)=0,"",SUMIFS('Daily BSE Equity Options'!$M:$M,'Daily BSE Equity Options'!$A:$A,$A76))</f>
        <v/>
      </c>
      <c r="AC76" s="9">
        <f>IF(OR(AA76="",AB76=""),"",AA76+AB76)</f>
        <v/>
      </c>
      <c r="AD76" s="26">
        <f>IFERROR(IF(OR(AA76="",INDEX(AA:AA,MATCH(DATE(YEAR($A76)-1,MONTH($A76),DAY($A76)),$A:$A,0))=""),"",AA76/INDEX(AA:AA,MATCH(DATE(YEAR($A76)-1,MONTH($A76),DAY($A76)),$A:$A,0))-1),"")</f>
        <v/>
      </c>
      <c r="AE76" s="26">
        <f>IFERROR(IF(OR(AB76="",INDEX(AB:AB,MATCH(DATE(YEAR($A76)-1,MONTH($A76),DAY($A76)),$A:$A,0))=""),"",AB76/INDEX(AB:AB,MATCH(DATE(YEAR($A76)-1,MONTH($A76),DAY($A76)),$A:$A,0))-1),"")</f>
        <v/>
      </c>
      <c r="AF76" s="26">
        <f>IFERROR(IF(OR(AC76="",INDEX(AC:AC,MATCH(DATE(YEAR($A76)-1,MONTH($A76),DAY($A76)),$A:$A,0))=""),"",AC76/INDEX(AC:AC,MATCH(DATE(YEAR($A76)-1,MONTH($A76),DAY($A76)),$A:$A,0))-1),"")</f>
        <v/>
      </c>
      <c r="AG76" s="26">
        <f>IF(OR(AA76="",AA75=""),"",AA76/AA75-1)</f>
        <v/>
      </c>
      <c r="AH76" s="26">
        <f>IF(OR(AB76="",AB75=""),"",AB76/AB75-1)</f>
        <v/>
      </c>
      <c r="AI76" s="26">
        <f>IF(OR(AC76="",AC75=""),"",AC76/AC75-1)</f>
        <v/>
      </c>
      <c r="AJ76" s="26">
        <f>IF(AC76="","",AA76/AC76)</f>
        <v/>
      </c>
      <c r="AK76" s="26">
        <f>IF(AC76="","",AB76/AC76)</f>
        <v/>
      </c>
      <c r="AL76" s="29" t="n">
        <v>24.4275</v>
      </c>
      <c r="AM76" s="30" t="n">
        <v>25.8025</v>
      </c>
      <c r="AN76" s="30" t="n">
        <v>23.73</v>
      </c>
      <c r="AO76" s="30" t="n">
        <v>24.885</v>
      </c>
      <c r="AP76" s="31" t="n">
        <v>0.0187</v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18">
        <f>IF(SUMIFS('Daily NSE Equity Options'!$K:$K,'Daily NSE Equity Options'!$A:$A,$A77)=0,"",SUMIFS('Daily NSE Equity Options'!$K:$K,'Daily NSE Equity Options'!$A:$A,$A77))</f>
        <v/>
      </c>
      <c r="F77" s="7">
        <f>IF(SUMIFS('Daily BSE Equity Options'!$K:$K,'Daily BSE Equity Options'!$A:$A,$A77)=0,"",SUMIFS('Daily BSE Equity Options'!$K:$K,'Daily BSE Equity Options'!$A:$A,$A77))</f>
        <v/>
      </c>
      <c r="G77" s="7">
        <f>IF(OR(E77="",F77=""),"",E77+F77)</f>
        <v/>
      </c>
      <c r="H77" s="20">
        <f>IFERROR(IF(OR(E77="",INDEX(E:E,MATCH(DATE(YEAR($A77)-1,MONTH($A77),DAY($A77)),$A:$A,0))=""),"",E77/INDEX(E:E,MATCH(DATE(YEAR($A77)-1,MONTH($A77),DAY($A77)),$A:$A,0))-1),"")</f>
        <v/>
      </c>
      <c r="I77" s="20">
        <f>IFERROR(IF(OR(F77="",INDEX(F:F,MATCH(DATE(YEAR($A77)-1,MONTH($A77),DAY($A77)),$A:$A,0))=""),"",F77/INDEX(F:F,MATCH(DATE(YEAR($A77)-1,MONTH($A77),DAY($A77)),$A:$A,0))-1),"")</f>
        <v/>
      </c>
      <c r="J77" s="20">
        <f>IFERROR(IF(OR(G77="",INDEX(G:G,MATCH(DATE(YEAR($A77)-1,MONTH($A77),DAY($A77)),$A:$A,0))=""),"",G77/INDEX(G:G,MATCH(DATE(YEAR($A77)-1,MONTH($A77),DAY($A77)),$A:$A,0))-1),"")</f>
        <v/>
      </c>
      <c r="K77" s="20">
        <f>IF(OR(E77="",E76=""),"",E77/E76-1)</f>
        <v/>
      </c>
      <c r="L77" s="20">
        <f>IF(OR(F77="",F76=""),"",F77/F76-1)</f>
        <v/>
      </c>
      <c r="M77" s="20">
        <f>IF(OR(G77="",G76=""),"",G77/G76-1)</f>
        <v/>
      </c>
      <c r="N77" s="20">
        <f>IF(G77="","",E77/G77)</f>
        <v/>
      </c>
      <c r="O77" s="20">
        <f>IF(G77="","",F77/G77)</f>
        <v/>
      </c>
      <c r="P77" s="21">
        <f>IF(SUMIFS('Daily NSE Equity Options'!$L:$L,'Daily NSE Equity Options'!$A:$A,$A77)=0,"",SUMIFS('Daily NSE Equity Options'!$L:$L,'Daily NSE Equity Options'!$A:$A,$A77))</f>
        <v/>
      </c>
      <c r="Q77" s="8">
        <f>IF(SUMIFS('Daily BSE Equity Options'!$L:$L,'Daily BSE Equity Options'!$A:$A,$A77)=0,"",SUMIFS('Daily BSE Equity Options'!$L:$L,'Daily BSE Equity Options'!$A:$A,$A77))</f>
        <v/>
      </c>
      <c r="R77" s="8">
        <f>IF(OR(P77="",Q77=""),"",P77+Q77)</f>
        <v/>
      </c>
      <c r="S77" s="23">
        <f>IFERROR(IF(OR(P77="",INDEX(P:P,MATCH(DATE(YEAR($A77)-1,MONTH($A77),DAY($A77)),$A:$A,0))=""),"",P77/INDEX(P:P,MATCH(DATE(YEAR($A77)-1,MONTH($A77),DAY($A77)),$A:$A,0))-1),"")</f>
        <v/>
      </c>
      <c r="T77" s="23">
        <f>IFERROR(IF(OR(Q77="",INDEX(Q:Q,MATCH(DATE(YEAR($A77)-1,MONTH($A77),DAY($A77)),$A:$A,0))=""),"",Q77/INDEX(Q:Q,MATCH(DATE(YEAR($A77)-1,MONTH($A77),DAY($A77)),$A:$A,0))-1),"")</f>
        <v/>
      </c>
      <c r="U77" s="23">
        <f>IFERROR(IF(OR(R77="",INDEX(R:R,MATCH(DATE(YEAR($A77)-1,MONTH($A77),DAY($A77)),$A:$A,0))=""),"",R77/INDEX(R:R,MATCH(DATE(YEAR($A77)-1,MONTH($A77),DAY($A77)),$A:$A,0))-1),"")</f>
        <v/>
      </c>
      <c r="V77" s="23">
        <f>IF(OR(P77="",P76=""),"",P77/P76-1)</f>
        <v/>
      </c>
      <c r="W77" s="23">
        <f>IF(OR(Q77="",Q76=""),"",Q77/Q76-1)</f>
        <v/>
      </c>
      <c r="X77" s="23">
        <f>IF(OR(R77="",R76=""),"",R77/R76-1)</f>
        <v/>
      </c>
      <c r="Y77" s="23">
        <f>IF(R77="","",P77/R77)</f>
        <v/>
      </c>
      <c r="Z77" s="23">
        <f>IF(R77="","",Q77/R77)</f>
        <v/>
      </c>
      <c r="AA77" s="24">
        <f>IF(SUMIFS('Daily NSE Equity Options'!$M:$M,'Daily NSE Equity Options'!$A:$A,$A77)=0,"",SUMIFS('Daily NSE Equity Options'!$M:$M,'Daily NSE Equity Options'!$A:$A,$A77))</f>
        <v/>
      </c>
      <c r="AB77" s="9">
        <f>IF(SUMIFS('Daily BSE Equity Options'!$M:$M,'Daily BSE Equity Options'!$A:$A,$A77)=0,"",SUMIFS('Daily BSE Equity Options'!$M:$M,'Daily BSE Equity Options'!$A:$A,$A77))</f>
        <v/>
      </c>
      <c r="AC77" s="9">
        <f>IF(OR(AA77="",AB77=""),"",AA77+AB77)</f>
        <v/>
      </c>
      <c r="AD77" s="26">
        <f>IFERROR(IF(OR(AA77="",INDEX(AA:AA,MATCH(DATE(YEAR($A77)-1,MONTH($A77),DAY($A77)),$A:$A,0))=""),"",AA77/INDEX(AA:AA,MATCH(DATE(YEAR($A77)-1,MONTH($A77),DAY($A77)),$A:$A,0))-1),"")</f>
        <v/>
      </c>
      <c r="AE77" s="26">
        <f>IFERROR(IF(OR(AB77="",INDEX(AB:AB,MATCH(DATE(YEAR($A77)-1,MONTH($A77),DAY($A77)),$A:$A,0))=""),"",AB77/INDEX(AB:AB,MATCH(DATE(YEAR($A77)-1,MONTH($A77),DAY($A77)),$A:$A,0))-1),"")</f>
        <v/>
      </c>
      <c r="AF77" s="26">
        <f>IFERROR(IF(OR(AC77="",INDEX(AC:AC,MATCH(DATE(YEAR($A77)-1,MONTH($A77),DAY($A77)),$A:$A,0))=""),"",AC77/INDEX(AC:AC,MATCH(DATE(YEAR($A77)-1,MONTH($A77),DAY($A77)),$A:$A,0))-1),"")</f>
        <v/>
      </c>
      <c r="AG77" s="26">
        <f>IF(OR(AA77="",AA76=""),"",AA77/AA76-1)</f>
        <v/>
      </c>
      <c r="AH77" s="26">
        <f>IF(OR(AB77="",AB76=""),"",AB77/AB76-1)</f>
        <v/>
      </c>
      <c r="AI77" s="26">
        <f>IF(OR(AC77="",AC76=""),"",AC77/AC76-1)</f>
        <v/>
      </c>
      <c r="AJ77" s="26">
        <f>IF(AC77="","",AA77/AC77)</f>
        <v/>
      </c>
      <c r="AK77" s="26">
        <f>IF(AC77="","",AB77/AC77)</f>
        <v/>
      </c>
      <c r="AL77" s="29" t="n">
        <v>24.885</v>
      </c>
      <c r="AM77" s="30" t="n">
        <v>24.935</v>
      </c>
      <c r="AN77" s="30" t="n">
        <v>24.0075</v>
      </c>
      <c r="AO77" s="30" t="n">
        <v>24.64</v>
      </c>
      <c r="AP77" s="31" t="n">
        <v>-0.0098</v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18">
        <f>IF(SUMIFS('Daily NSE Equity Options'!$K:$K,'Daily NSE Equity Options'!$A:$A,$A78)=0,"",SUMIFS('Daily NSE Equity Options'!$K:$K,'Daily NSE Equity Options'!$A:$A,$A78))</f>
        <v/>
      </c>
      <c r="F78" s="7">
        <f>IF(SUMIFS('Daily BSE Equity Options'!$K:$K,'Daily BSE Equity Options'!$A:$A,$A78)=0,"",SUMIFS('Daily BSE Equity Options'!$K:$K,'Daily BSE Equity Options'!$A:$A,$A78))</f>
        <v/>
      </c>
      <c r="G78" s="7">
        <f>IF(OR(E78="",F78=""),"",E78+F78)</f>
        <v/>
      </c>
      <c r="H78" s="20">
        <f>IFERROR(IF(OR(E78="",INDEX(E:E,MATCH(DATE(YEAR($A78)-1,MONTH($A78),DAY($A78)),$A:$A,0))=""),"",E78/INDEX(E:E,MATCH(DATE(YEAR($A78)-1,MONTH($A78),DAY($A78)),$A:$A,0))-1),"")</f>
        <v/>
      </c>
      <c r="I78" s="20">
        <f>IFERROR(IF(OR(F78="",INDEX(F:F,MATCH(DATE(YEAR($A78)-1,MONTH($A78),DAY($A78)),$A:$A,0))=""),"",F78/INDEX(F:F,MATCH(DATE(YEAR($A78)-1,MONTH($A78),DAY($A78)),$A:$A,0))-1),"")</f>
        <v/>
      </c>
      <c r="J78" s="20">
        <f>IFERROR(IF(OR(G78="",INDEX(G:G,MATCH(DATE(YEAR($A78)-1,MONTH($A78),DAY($A78)),$A:$A,0))=""),"",G78/INDEX(G:G,MATCH(DATE(YEAR($A78)-1,MONTH($A78),DAY($A78)),$A:$A,0))-1),"")</f>
        <v/>
      </c>
      <c r="K78" s="20">
        <f>IF(OR(E78="",E77=""),"",E78/E77-1)</f>
        <v/>
      </c>
      <c r="L78" s="20">
        <f>IF(OR(F78="",F77=""),"",F78/F77-1)</f>
        <v/>
      </c>
      <c r="M78" s="20">
        <f>IF(OR(G78="",G77=""),"",G78/G77-1)</f>
        <v/>
      </c>
      <c r="N78" s="20">
        <f>IF(G78="","",E78/G78)</f>
        <v/>
      </c>
      <c r="O78" s="20">
        <f>IF(G78="","",F78/G78)</f>
        <v/>
      </c>
      <c r="P78" s="21">
        <f>IF(SUMIFS('Daily NSE Equity Options'!$L:$L,'Daily NSE Equity Options'!$A:$A,$A78)=0,"",SUMIFS('Daily NSE Equity Options'!$L:$L,'Daily NSE Equity Options'!$A:$A,$A78))</f>
        <v/>
      </c>
      <c r="Q78" s="8">
        <f>IF(SUMIFS('Daily BSE Equity Options'!$L:$L,'Daily BSE Equity Options'!$A:$A,$A78)=0,"",SUMIFS('Daily BSE Equity Options'!$L:$L,'Daily BSE Equity Options'!$A:$A,$A78))</f>
        <v/>
      </c>
      <c r="R78" s="8">
        <f>IF(OR(P78="",Q78=""),"",P78+Q78)</f>
        <v/>
      </c>
      <c r="S78" s="23">
        <f>IFERROR(IF(OR(P78="",INDEX(P:P,MATCH(DATE(YEAR($A78)-1,MONTH($A78),DAY($A78)),$A:$A,0))=""),"",P78/INDEX(P:P,MATCH(DATE(YEAR($A78)-1,MONTH($A78),DAY($A78)),$A:$A,0))-1),"")</f>
        <v/>
      </c>
      <c r="T78" s="23">
        <f>IFERROR(IF(OR(Q78="",INDEX(Q:Q,MATCH(DATE(YEAR($A78)-1,MONTH($A78),DAY($A78)),$A:$A,0))=""),"",Q78/INDEX(Q:Q,MATCH(DATE(YEAR($A78)-1,MONTH($A78),DAY($A78)),$A:$A,0))-1),"")</f>
        <v/>
      </c>
      <c r="U78" s="23">
        <f>IFERROR(IF(OR(R78="",INDEX(R:R,MATCH(DATE(YEAR($A78)-1,MONTH($A78),DAY($A78)),$A:$A,0))=""),"",R78/INDEX(R:R,MATCH(DATE(YEAR($A78)-1,MONTH($A78),DAY($A78)),$A:$A,0))-1),"")</f>
        <v/>
      </c>
      <c r="V78" s="23">
        <f>IF(OR(P78="",P77=""),"",P78/P77-1)</f>
        <v/>
      </c>
      <c r="W78" s="23">
        <f>IF(OR(Q78="",Q77=""),"",Q78/Q77-1)</f>
        <v/>
      </c>
      <c r="X78" s="23">
        <f>IF(OR(R78="",R77=""),"",R78/R77-1)</f>
        <v/>
      </c>
      <c r="Y78" s="23">
        <f>IF(R78="","",P78/R78)</f>
        <v/>
      </c>
      <c r="Z78" s="23">
        <f>IF(R78="","",Q78/R78)</f>
        <v/>
      </c>
      <c r="AA78" s="24">
        <f>IF(SUMIFS('Daily NSE Equity Options'!$M:$M,'Daily NSE Equity Options'!$A:$A,$A78)=0,"",SUMIFS('Daily NSE Equity Options'!$M:$M,'Daily NSE Equity Options'!$A:$A,$A78))</f>
        <v/>
      </c>
      <c r="AB78" s="9">
        <f>IF(SUMIFS('Daily BSE Equity Options'!$M:$M,'Daily BSE Equity Options'!$A:$A,$A78)=0,"",SUMIFS('Daily BSE Equity Options'!$M:$M,'Daily BSE Equity Options'!$A:$A,$A78))</f>
        <v/>
      </c>
      <c r="AC78" s="9">
        <f>IF(OR(AA78="",AB78=""),"",AA78+AB78)</f>
        <v/>
      </c>
      <c r="AD78" s="26">
        <f>IFERROR(IF(OR(AA78="",INDEX(AA:AA,MATCH(DATE(YEAR($A78)-1,MONTH($A78),DAY($A78)),$A:$A,0))=""),"",AA78/INDEX(AA:AA,MATCH(DATE(YEAR($A78)-1,MONTH($A78),DAY($A78)),$A:$A,0))-1),"")</f>
        <v/>
      </c>
      <c r="AE78" s="26">
        <f>IFERROR(IF(OR(AB78="",INDEX(AB:AB,MATCH(DATE(YEAR($A78)-1,MONTH($A78),DAY($A78)),$A:$A,0))=""),"",AB78/INDEX(AB:AB,MATCH(DATE(YEAR($A78)-1,MONTH($A78),DAY($A78)),$A:$A,0))-1),"")</f>
        <v/>
      </c>
      <c r="AF78" s="26">
        <f>IFERROR(IF(OR(AC78="",INDEX(AC:AC,MATCH(DATE(YEAR($A78)-1,MONTH($A78),DAY($A78)),$A:$A,0))=""),"",AC78/INDEX(AC:AC,MATCH(DATE(YEAR($A78)-1,MONTH($A78),DAY($A78)),$A:$A,0))-1),"")</f>
        <v/>
      </c>
      <c r="AG78" s="26">
        <f>IF(OR(AA78="",AA77=""),"",AA78/AA77-1)</f>
        <v/>
      </c>
      <c r="AH78" s="26">
        <f>IF(OR(AB78="",AB77=""),"",AB78/AB77-1)</f>
        <v/>
      </c>
      <c r="AI78" s="26">
        <f>IF(OR(AC78="",AC77=""),"",AC78/AC77-1)</f>
        <v/>
      </c>
      <c r="AJ78" s="26">
        <f>IF(AC78="","",AA78/AC78)</f>
        <v/>
      </c>
      <c r="AK78" s="26">
        <f>IF(AC78="","",AB78/AC78)</f>
        <v/>
      </c>
      <c r="AL78" s="29" t="n">
        <v>24.64</v>
      </c>
      <c r="AM78" s="30" t="n">
        <v>25.295</v>
      </c>
      <c r="AN78" s="30" t="n">
        <v>22.7375</v>
      </c>
      <c r="AO78" s="30" t="n">
        <v>24.535</v>
      </c>
      <c r="AP78" s="31" t="n">
        <v>-0.0043</v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18">
        <f>IF(SUMIFS('Daily NSE Equity Options'!$K:$K,'Daily NSE Equity Options'!$A:$A,$A79)=0,"",SUMIFS('Daily NSE Equity Options'!$K:$K,'Daily NSE Equity Options'!$A:$A,$A79))</f>
        <v/>
      </c>
      <c r="F79" s="7">
        <f>IF(SUMIFS('Daily BSE Equity Options'!$K:$K,'Daily BSE Equity Options'!$A:$A,$A79)=0,"",SUMIFS('Daily BSE Equity Options'!$K:$K,'Daily BSE Equity Options'!$A:$A,$A79))</f>
        <v/>
      </c>
      <c r="G79" s="7">
        <f>IF(OR(E79="",F79=""),"",E79+F79)</f>
        <v/>
      </c>
      <c r="H79" s="20">
        <f>IFERROR(IF(OR(E79="",INDEX(E:E,MATCH(DATE(YEAR($A79)-1,MONTH($A79),DAY($A79)),$A:$A,0))=""),"",E79/INDEX(E:E,MATCH(DATE(YEAR($A79)-1,MONTH($A79),DAY($A79)),$A:$A,0))-1),"")</f>
        <v/>
      </c>
      <c r="I79" s="20">
        <f>IFERROR(IF(OR(F79="",INDEX(F:F,MATCH(DATE(YEAR($A79)-1,MONTH($A79),DAY($A79)),$A:$A,0))=""),"",F79/INDEX(F:F,MATCH(DATE(YEAR($A79)-1,MONTH($A79),DAY($A79)),$A:$A,0))-1),"")</f>
        <v/>
      </c>
      <c r="J79" s="20">
        <f>IFERROR(IF(OR(G79="",INDEX(G:G,MATCH(DATE(YEAR($A79)-1,MONTH($A79),DAY($A79)),$A:$A,0))=""),"",G79/INDEX(G:G,MATCH(DATE(YEAR($A79)-1,MONTH($A79),DAY($A79)),$A:$A,0))-1),"")</f>
        <v/>
      </c>
      <c r="K79" s="20">
        <f>IF(OR(E79="",E78=""),"",E79/E78-1)</f>
        <v/>
      </c>
      <c r="L79" s="20">
        <f>IF(OR(F79="",F78=""),"",F79/F78-1)</f>
        <v/>
      </c>
      <c r="M79" s="20">
        <f>IF(OR(G79="",G78=""),"",G79/G78-1)</f>
        <v/>
      </c>
      <c r="N79" s="20">
        <f>IF(G79="","",E79/G79)</f>
        <v/>
      </c>
      <c r="O79" s="20">
        <f>IF(G79="","",F79/G79)</f>
        <v/>
      </c>
      <c r="P79" s="21">
        <f>IF(SUMIFS('Daily NSE Equity Options'!$L:$L,'Daily NSE Equity Options'!$A:$A,$A79)=0,"",SUMIFS('Daily NSE Equity Options'!$L:$L,'Daily NSE Equity Options'!$A:$A,$A79))</f>
        <v/>
      </c>
      <c r="Q79" s="8">
        <f>IF(SUMIFS('Daily BSE Equity Options'!$L:$L,'Daily BSE Equity Options'!$A:$A,$A79)=0,"",SUMIFS('Daily BSE Equity Options'!$L:$L,'Daily BSE Equity Options'!$A:$A,$A79))</f>
        <v/>
      </c>
      <c r="R79" s="8">
        <f>IF(OR(P79="",Q79=""),"",P79+Q79)</f>
        <v/>
      </c>
      <c r="S79" s="23">
        <f>IFERROR(IF(OR(P79="",INDEX(P:P,MATCH(DATE(YEAR($A79)-1,MONTH($A79),DAY($A79)),$A:$A,0))=""),"",P79/INDEX(P:P,MATCH(DATE(YEAR($A79)-1,MONTH($A79),DAY($A79)),$A:$A,0))-1),"")</f>
        <v/>
      </c>
      <c r="T79" s="23">
        <f>IFERROR(IF(OR(Q79="",INDEX(Q:Q,MATCH(DATE(YEAR($A79)-1,MONTH($A79),DAY($A79)),$A:$A,0))=""),"",Q79/INDEX(Q:Q,MATCH(DATE(YEAR($A79)-1,MONTH($A79),DAY($A79)),$A:$A,0))-1),"")</f>
        <v/>
      </c>
      <c r="U79" s="23">
        <f>IFERROR(IF(OR(R79="",INDEX(R:R,MATCH(DATE(YEAR($A79)-1,MONTH($A79),DAY($A79)),$A:$A,0))=""),"",R79/INDEX(R:R,MATCH(DATE(YEAR($A79)-1,MONTH($A79),DAY($A79)),$A:$A,0))-1),"")</f>
        <v/>
      </c>
      <c r="V79" s="23">
        <f>IF(OR(P79="",P78=""),"",P79/P78-1)</f>
        <v/>
      </c>
      <c r="W79" s="23">
        <f>IF(OR(Q79="",Q78=""),"",Q79/Q78-1)</f>
        <v/>
      </c>
      <c r="X79" s="23">
        <f>IF(OR(R79="",R78=""),"",R79/R78-1)</f>
        <v/>
      </c>
      <c r="Y79" s="23">
        <f>IF(R79="","",P79/R79)</f>
        <v/>
      </c>
      <c r="Z79" s="23">
        <f>IF(R79="","",Q79/R79)</f>
        <v/>
      </c>
      <c r="AA79" s="24">
        <f>IF(SUMIFS('Daily NSE Equity Options'!$M:$M,'Daily NSE Equity Options'!$A:$A,$A79)=0,"",SUMIFS('Daily NSE Equity Options'!$M:$M,'Daily NSE Equity Options'!$A:$A,$A79))</f>
        <v/>
      </c>
      <c r="AB79" s="9">
        <f>IF(SUMIFS('Daily BSE Equity Options'!$M:$M,'Daily BSE Equity Options'!$A:$A,$A79)=0,"",SUMIFS('Daily BSE Equity Options'!$M:$M,'Daily BSE Equity Options'!$A:$A,$A79))</f>
        <v/>
      </c>
      <c r="AC79" s="9">
        <f>IF(OR(AA79="",AB79=""),"",AA79+AB79)</f>
        <v/>
      </c>
      <c r="AD79" s="26">
        <f>IFERROR(IF(OR(AA79="",INDEX(AA:AA,MATCH(DATE(YEAR($A79)-1,MONTH($A79),DAY($A79)),$A:$A,0))=""),"",AA79/INDEX(AA:AA,MATCH(DATE(YEAR($A79)-1,MONTH($A79),DAY($A79)),$A:$A,0))-1),"")</f>
        <v/>
      </c>
      <c r="AE79" s="26">
        <f>IFERROR(IF(OR(AB79="",INDEX(AB:AB,MATCH(DATE(YEAR($A79)-1,MONTH($A79),DAY($A79)),$A:$A,0))=""),"",AB79/INDEX(AB:AB,MATCH(DATE(YEAR($A79)-1,MONTH($A79),DAY($A79)),$A:$A,0))-1),"")</f>
        <v/>
      </c>
      <c r="AF79" s="26">
        <f>IFERROR(IF(OR(AC79="",INDEX(AC:AC,MATCH(DATE(YEAR($A79)-1,MONTH($A79),DAY($A79)),$A:$A,0))=""),"",AC79/INDEX(AC:AC,MATCH(DATE(YEAR($A79)-1,MONTH($A79),DAY($A79)),$A:$A,0))-1),"")</f>
        <v/>
      </c>
      <c r="AG79" s="26">
        <f>IF(OR(AA79="",AA78=""),"",AA79/AA78-1)</f>
        <v/>
      </c>
      <c r="AH79" s="26">
        <f>IF(OR(AB79="",AB78=""),"",AB79/AB78-1)</f>
        <v/>
      </c>
      <c r="AI79" s="26">
        <f>IF(OR(AC79="",AC78=""),"",AC79/AC78-1)</f>
        <v/>
      </c>
      <c r="AJ79" s="26">
        <f>IF(AC79="","",AA79/AC79)</f>
        <v/>
      </c>
      <c r="AK79" s="26">
        <f>IF(AC79="","",AB79/AC79)</f>
        <v/>
      </c>
      <c r="AL79" s="29" t="n">
        <v>24.535</v>
      </c>
      <c r="AM79" s="30" t="n">
        <v>25.7175</v>
      </c>
      <c r="AN79" s="30" t="n">
        <v>23.29</v>
      </c>
      <c r="AO79" s="30" t="n">
        <v>25.0175</v>
      </c>
      <c r="AP79" s="31" t="n">
        <v>0.0197</v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18">
        <f>IF(SUMIFS('Daily NSE Equity Options'!$K:$K,'Daily NSE Equity Options'!$A:$A,$A80)=0,"",SUMIFS('Daily NSE Equity Options'!$K:$K,'Daily NSE Equity Options'!$A:$A,$A80))</f>
        <v/>
      </c>
      <c r="F80" s="7">
        <f>IF(SUMIFS('Daily BSE Equity Options'!$K:$K,'Daily BSE Equity Options'!$A:$A,$A80)=0,"",SUMIFS('Daily BSE Equity Options'!$K:$K,'Daily BSE Equity Options'!$A:$A,$A80))</f>
        <v/>
      </c>
      <c r="G80" s="7">
        <f>IF(OR(E80="",F80=""),"",E80+F80)</f>
        <v/>
      </c>
      <c r="H80" s="20">
        <f>IFERROR(IF(OR(E80="",INDEX(E:E,MATCH(DATE(YEAR($A80)-1,MONTH($A80),DAY($A80)),$A:$A,0))=""),"",E80/INDEX(E:E,MATCH(DATE(YEAR($A80)-1,MONTH($A80),DAY($A80)),$A:$A,0))-1),"")</f>
        <v/>
      </c>
      <c r="I80" s="20">
        <f>IFERROR(IF(OR(F80="",INDEX(F:F,MATCH(DATE(YEAR($A80)-1,MONTH($A80),DAY($A80)),$A:$A,0))=""),"",F80/INDEX(F:F,MATCH(DATE(YEAR($A80)-1,MONTH($A80),DAY($A80)),$A:$A,0))-1),"")</f>
        <v/>
      </c>
      <c r="J80" s="20">
        <f>IFERROR(IF(OR(G80="",INDEX(G:G,MATCH(DATE(YEAR($A80)-1,MONTH($A80),DAY($A80)),$A:$A,0))=""),"",G80/INDEX(G:G,MATCH(DATE(YEAR($A80)-1,MONTH($A80),DAY($A80)),$A:$A,0))-1),"")</f>
        <v/>
      </c>
      <c r="K80" s="20">
        <f>IF(OR(E80="",E79=""),"",E80/E79-1)</f>
        <v/>
      </c>
      <c r="L80" s="20">
        <f>IF(OR(F80="",F79=""),"",F80/F79-1)</f>
        <v/>
      </c>
      <c r="M80" s="20">
        <f>IF(OR(G80="",G79=""),"",G80/G79-1)</f>
        <v/>
      </c>
      <c r="N80" s="20">
        <f>IF(G80="","",E80/G80)</f>
        <v/>
      </c>
      <c r="O80" s="20">
        <f>IF(G80="","",F80/G80)</f>
        <v/>
      </c>
      <c r="P80" s="21">
        <f>IF(SUMIFS('Daily NSE Equity Options'!$L:$L,'Daily NSE Equity Options'!$A:$A,$A80)=0,"",SUMIFS('Daily NSE Equity Options'!$L:$L,'Daily NSE Equity Options'!$A:$A,$A80))</f>
        <v/>
      </c>
      <c r="Q80" s="8">
        <f>IF(SUMIFS('Daily BSE Equity Options'!$L:$L,'Daily BSE Equity Options'!$A:$A,$A80)=0,"",SUMIFS('Daily BSE Equity Options'!$L:$L,'Daily BSE Equity Options'!$A:$A,$A80))</f>
        <v/>
      </c>
      <c r="R80" s="8">
        <f>IF(OR(P80="",Q80=""),"",P80+Q80)</f>
        <v/>
      </c>
      <c r="S80" s="23">
        <f>IFERROR(IF(OR(P80="",INDEX(P:P,MATCH(DATE(YEAR($A80)-1,MONTH($A80),DAY($A80)),$A:$A,0))=""),"",P80/INDEX(P:P,MATCH(DATE(YEAR($A80)-1,MONTH($A80),DAY($A80)),$A:$A,0))-1),"")</f>
        <v/>
      </c>
      <c r="T80" s="23">
        <f>IFERROR(IF(OR(Q80="",INDEX(Q:Q,MATCH(DATE(YEAR($A80)-1,MONTH($A80),DAY($A80)),$A:$A,0))=""),"",Q80/INDEX(Q:Q,MATCH(DATE(YEAR($A80)-1,MONTH($A80),DAY($A80)),$A:$A,0))-1),"")</f>
        <v/>
      </c>
      <c r="U80" s="23">
        <f>IFERROR(IF(OR(R80="",INDEX(R:R,MATCH(DATE(YEAR($A80)-1,MONTH($A80),DAY($A80)),$A:$A,0))=""),"",R80/INDEX(R:R,MATCH(DATE(YEAR($A80)-1,MONTH($A80),DAY($A80)),$A:$A,0))-1),"")</f>
        <v/>
      </c>
      <c r="V80" s="23">
        <f>IF(OR(P80="",P79=""),"",P80/P79-1)</f>
        <v/>
      </c>
      <c r="W80" s="23">
        <f>IF(OR(Q80="",Q79=""),"",Q80/Q79-1)</f>
        <v/>
      </c>
      <c r="X80" s="23">
        <f>IF(OR(R80="",R79=""),"",R80/R79-1)</f>
        <v/>
      </c>
      <c r="Y80" s="23">
        <f>IF(R80="","",P80/R80)</f>
        <v/>
      </c>
      <c r="Z80" s="23">
        <f>IF(R80="","",Q80/R80)</f>
        <v/>
      </c>
      <c r="AA80" s="24">
        <f>IF(SUMIFS('Daily NSE Equity Options'!$M:$M,'Daily NSE Equity Options'!$A:$A,$A80)=0,"",SUMIFS('Daily NSE Equity Options'!$M:$M,'Daily NSE Equity Options'!$A:$A,$A80))</f>
        <v/>
      </c>
      <c r="AB80" s="9">
        <f>IF(SUMIFS('Daily BSE Equity Options'!$M:$M,'Daily BSE Equity Options'!$A:$A,$A80)=0,"",SUMIFS('Daily BSE Equity Options'!$M:$M,'Daily BSE Equity Options'!$A:$A,$A80))</f>
        <v/>
      </c>
      <c r="AC80" s="9">
        <f>IF(OR(AA80="",AB80=""),"",AA80+AB80)</f>
        <v/>
      </c>
      <c r="AD80" s="26">
        <f>IFERROR(IF(OR(AA80="",INDEX(AA:AA,MATCH(DATE(YEAR($A80)-1,MONTH($A80),DAY($A80)),$A:$A,0))=""),"",AA80/INDEX(AA:AA,MATCH(DATE(YEAR($A80)-1,MONTH($A80),DAY($A80)),$A:$A,0))-1),"")</f>
        <v/>
      </c>
      <c r="AE80" s="26">
        <f>IFERROR(IF(OR(AB80="",INDEX(AB:AB,MATCH(DATE(YEAR($A80)-1,MONTH($A80),DAY($A80)),$A:$A,0))=""),"",AB80/INDEX(AB:AB,MATCH(DATE(YEAR($A80)-1,MONTH($A80),DAY($A80)),$A:$A,0))-1),"")</f>
        <v/>
      </c>
      <c r="AF80" s="26">
        <f>IFERROR(IF(OR(AC80="",INDEX(AC:AC,MATCH(DATE(YEAR($A80)-1,MONTH($A80),DAY($A80)),$A:$A,0))=""),"",AC80/INDEX(AC:AC,MATCH(DATE(YEAR($A80)-1,MONTH($A80),DAY($A80)),$A:$A,0))-1),"")</f>
        <v/>
      </c>
      <c r="AG80" s="26">
        <f>IF(OR(AA80="",AA79=""),"",AA80/AA79-1)</f>
        <v/>
      </c>
      <c r="AH80" s="26">
        <f>IF(OR(AB80="",AB79=""),"",AB80/AB79-1)</f>
        <v/>
      </c>
      <c r="AI80" s="26">
        <f>IF(OR(AC80="",AC79=""),"",AC80/AC79-1)</f>
        <v/>
      </c>
      <c r="AJ80" s="26">
        <f>IF(AC80="","",AA80/AC80)</f>
        <v/>
      </c>
      <c r="AK80" s="26">
        <f>IF(AC80="","",AB80/AC80)</f>
        <v/>
      </c>
      <c r="AL80" s="29" t="n">
        <v>25.0175</v>
      </c>
      <c r="AM80" s="30" t="n">
        <v>25.215</v>
      </c>
      <c r="AN80" s="30" t="n">
        <v>23.545</v>
      </c>
      <c r="AO80" s="30" t="n">
        <v>23.6425</v>
      </c>
      <c r="AP80" s="31" t="n">
        <v>-0.055</v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18">
        <f>IF(SUMIFS('Daily NSE Equity Options'!$K:$K,'Daily NSE Equity Options'!$A:$A,$A81)=0,"",SUMIFS('Daily NSE Equity Options'!$K:$K,'Daily NSE Equity Options'!$A:$A,$A81))</f>
        <v/>
      </c>
      <c r="F81" s="7">
        <f>IF(SUMIFS('Daily BSE Equity Options'!$K:$K,'Daily BSE Equity Options'!$A:$A,$A81)=0,"",SUMIFS('Daily BSE Equity Options'!$K:$K,'Daily BSE Equity Options'!$A:$A,$A81))</f>
        <v/>
      </c>
      <c r="G81" s="7">
        <f>IF(OR(E81="",F81=""),"",E81+F81)</f>
        <v/>
      </c>
      <c r="H81" s="20">
        <f>IFERROR(IF(OR(E81="",INDEX(E:E,MATCH(DATE(YEAR($A81)-1,MONTH($A81),DAY($A81)),$A:$A,0))=""),"",E81/INDEX(E:E,MATCH(DATE(YEAR($A81)-1,MONTH($A81),DAY($A81)),$A:$A,0))-1),"")</f>
        <v/>
      </c>
      <c r="I81" s="20">
        <f>IFERROR(IF(OR(F81="",INDEX(F:F,MATCH(DATE(YEAR($A81)-1,MONTH($A81),DAY($A81)),$A:$A,0))=""),"",F81/INDEX(F:F,MATCH(DATE(YEAR($A81)-1,MONTH($A81),DAY($A81)),$A:$A,0))-1),"")</f>
        <v/>
      </c>
      <c r="J81" s="20">
        <f>IFERROR(IF(OR(G81="",INDEX(G:G,MATCH(DATE(YEAR($A81)-1,MONTH($A81),DAY($A81)),$A:$A,0))=""),"",G81/INDEX(G:G,MATCH(DATE(YEAR($A81)-1,MONTH($A81),DAY($A81)),$A:$A,0))-1),"")</f>
        <v/>
      </c>
      <c r="K81" s="20">
        <f>IF(OR(E81="",E80=""),"",E81/E80-1)</f>
        <v/>
      </c>
      <c r="L81" s="20">
        <f>IF(OR(F81="",F80=""),"",F81/F80-1)</f>
        <v/>
      </c>
      <c r="M81" s="20">
        <f>IF(OR(G81="",G80=""),"",G81/G80-1)</f>
        <v/>
      </c>
      <c r="N81" s="20">
        <f>IF(G81="","",E81/G81)</f>
        <v/>
      </c>
      <c r="O81" s="20">
        <f>IF(G81="","",F81/G81)</f>
        <v/>
      </c>
      <c r="P81" s="21">
        <f>IF(SUMIFS('Daily NSE Equity Options'!$L:$L,'Daily NSE Equity Options'!$A:$A,$A81)=0,"",SUMIFS('Daily NSE Equity Options'!$L:$L,'Daily NSE Equity Options'!$A:$A,$A81))</f>
        <v/>
      </c>
      <c r="Q81" s="8">
        <f>IF(SUMIFS('Daily BSE Equity Options'!$L:$L,'Daily BSE Equity Options'!$A:$A,$A81)=0,"",SUMIFS('Daily BSE Equity Options'!$L:$L,'Daily BSE Equity Options'!$A:$A,$A81))</f>
        <v/>
      </c>
      <c r="R81" s="8">
        <f>IF(OR(P81="",Q81=""),"",P81+Q81)</f>
        <v/>
      </c>
      <c r="S81" s="23">
        <f>IFERROR(IF(OR(P81="",INDEX(P:P,MATCH(DATE(YEAR($A81)-1,MONTH($A81),DAY($A81)),$A:$A,0))=""),"",P81/INDEX(P:P,MATCH(DATE(YEAR($A81)-1,MONTH($A81),DAY($A81)),$A:$A,0))-1),"")</f>
        <v/>
      </c>
      <c r="T81" s="23">
        <f>IFERROR(IF(OR(Q81="",INDEX(Q:Q,MATCH(DATE(YEAR($A81)-1,MONTH($A81),DAY($A81)),$A:$A,0))=""),"",Q81/INDEX(Q:Q,MATCH(DATE(YEAR($A81)-1,MONTH($A81),DAY($A81)),$A:$A,0))-1),"")</f>
        <v/>
      </c>
      <c r="U81" s="23">
        <f>IFERROR(IF(OR(R81="",INDEX(R:R,MATCH(DATE(YEAR($A81)-1,MONTH($A81),DAY($A81)),$A:$A,0))=""),"",R81/INDEX(R:R,MATCH(DATE(YEAR($A81)-1,MONTH($A81),DAY($A81)),$A:$A,0))-1),"")</f>
        <v/>
      </c>
      <c r="V81" s="23">
        <f>IF(OR(P81="",P80=""),"",P81/P80-1)</f>
        <v/>
      </c>
      <c r="W81" s="23">
        <f>IF(OR(Q81="",Q80=""),"",Q81/Q80-1)</f>
        <v/>
      </c>
      <c r="X81" s="23">
        <f>IF(OR(R81="",R80=""),"",R81/R80-1)</f>
        <v/>
      </c>
      <c r="Y81" s="23">
        <f>IF(R81="","",P81/R81)</f>
        <v/>
      </c>
      <c r="Z81" s="23">
        <f>IF(R81="","",Q81/R81)</f>
        <v/>
      </c>
      <c r="AA81" s="24">
        <f>IF(SUMIFS('Daily NSE Equity Options'!$M:$M,'Daily NSE Equity Options'!$A:$A,$A81)=0,"",SUMIFS('Daily NSE Equity Options'!$M:$M,'Daily NSE Equity Options'!$A:$A,$A81))</f>
        <v/>
      </c>
      <c r="AB81" s="9">
        <f>IF(SUMIFS('Daily BSE Equity Options'!$M:$M,'Daily BSE Equity Options'!$A:$A,$A81)=0,"",SUMIFS('Daily BSE Equity Options'!$M:$M,'Daily BSE Equity Options'!$A:$A,$A81))</f>
        <v/>
      </c>
      <c r="AC81" s="9">
        <f>IF(OR(AA81="",AB81=""),"",AA81+AB81)</f>
        <v/>
      </c>
      <c r="AD81" s="26">
        <f>IFERROR(IF(OR(AA81="",INDEX(AA:AA,MATCH(DATE(YEAR($A81)-1,MONTH($A81),DAY($A81)),$A:$A,0))=""),"",AA81/INDEX(AA:AA,MATCH(DATE(YEAR($A81)-1,MONTH($A81),DAY($A81)),$A:$A,0))-1),"")</f>
        <v/>
      </c>
      <c r="AE81" s="26">
        <f>IFERROR(IF(OR(AB81="",INDEX(AB:AB,MATCH(DATE(YEAR($A81)-1,MONTH($A81),DAY($A81)),$A:$A,0))=""),"",AB81/INDEX(AB:AB,MATCH(DATE(YEAR($A81)-1,MONTH($A81),DAY($A81)),$A:$A,0))-1),"")</f>
        <v/>
      </c>
      <c r="AF81" s="26">
        <f>IFERROR(IF(OR(AC81="",INDEX(AC:AC,MATCH(DATE(YEAR($A81)-1,MONTH($A81),DAY($A81)),$A:$A,0))=""),"",AC81/INDEX(AC:AC,MATCH(DATE(YEAR($A81)-1,MONTH($A81),DAY($A81)),$A:$A,0))-1),"")</f>
        <v/>
      </c>
      <c r="AG81" s="26">
        <f>IF(OR(AA81="",AA80=""),"",AA81/AA80-1)</f>
        <v/>
      </c>
      <c r="AH81" s="26">
        <f>IF(OR(AB81="",AB80=""),"",AB81/AB80-1)</f>
        <v/>
      </c>
      <c r="AI81" s="26">
        <f>IF(OR(AC81="",AC80=""),"",AC81/AC80-1)</f>
        <v/>
      </c>
      <c r="AJ81" s="26">
        <f>IF(AC81="","",AA81/AC81)</f>
        <v/>
      </c>
      <c r="AK81" s="26">
        <f>IF(AC81="","",AB81/AC81)</f>
        <v/>
      </c>
      <c r="AL81" s="29" t="n">
        <v>23.6425</v>
      </c>
      <c r="AM81" s="30" t="n">
        <v>24.4975</v>
      </c>
      <c r="AN81" s="30" t="n">
        <v>23.6425</v>
      </c>
      <c r="AO81" s="30" t="n">
        <v>24.1125</v>
      </c>
      <c r="AP81" s="31" t="n">
        <v>0.0199</v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18">
        <f>IF(SUMIFS('Daily NSE Equity Options'!$K:$K,'Daily NSE Equity Options'!$A:$A,$A82)=0,"",SUMIFS('Daily NSE Equity Options'!$K:$K,'Daily NSE Equity Options'!$A:$A,$A82))</f>
        <v/>
      </c>
      <c r="F82" s="7">
        <f>IF(SUMIFS('Daily BSE Equity Options'!$K:$K,'Daily BSE Equity Options'!$A:$A,$A82)=0,"",SUMIFS('Daily BSE Equity Options'!$K:$K,'Daily BSE Equity Options'!$A:$A,$A82))</f>
        <v/>
      </c>
      <c r="G82" s="7">
        <f>IF(OR(E82="",F82=""),"",E82+F82)</f>
        <v/>
      </c>
      <c r="H82" s="20">
        <f>IFERROR(IF(OR(E82="",INDEX(E:E,MATCH(DATE(YEAR($A82)-1,MONTH($A82),DAY($A82)),$A:$A,0))=""),"",E82/INDEX(E:E,MATCH(DATE(YEAR($A82)-1,MONTH($A82),DAY($A82)),$A:$A,0))-1),"")</f>
        <v/>
      </c>
      <c r="I82" s="20">
        <f>IFERROR(IF(OR(F82="",INDEX(F:F,MATCH(DATE(YEAR($A82)-1,MONTH($A82),DAY($A82)),$A:$A,0))=""),"",F82/INDEX(F:F,MATCH(DATE(YEAR($A82)-1,MONTH($A82),DAY($A82)),$A:$A,0))-1),"")</f>
        <v/>
      </c>
      <c r="J82" s="20">
        <f>IFERROR(IF(OR(G82="",INDEX(G:G,MATCH(DATE(YEAR($A82)-1,MONTH($A82),DAY($A82)),$A:$A,0))=""),"",G82/INDEX(G:G,MATCH(DATE(YEAR($A82)-1,MONTH($A82),DAY($A82)),$A:$A,0))-1),"")</f>
        <v/>
      </c>
      <c r="K82" s="20">
        <f>IF(OR(E82="",E81=""),"",E82/E81-1)</f>
        <v/>
      </c>
      <c r="L82" s="20">
        <f>IF(OR(F82="",F81=""),"",F82/F81-1)</f>
        <v/>
      </c>
      <c r="M82" s="20">
        <f>IF(OR(G82="",G81=""),"",G82/G81-1)</f>
        <v/>
      </c>
      <c r="N82" s="20">
        <f>IF(G82="","",E82/G82)</f>
        <v/>
      </c>
      <c r="O82" s="20">
        <f>IF(G82="","",F82/G82)</f>
        <v/>
      </c>
      <c r="P82" s="21">
        <f>IF(SUMIFS('Daily NSE Equity Options'!$L:$L,'Daily NSE Equity Options'!$A:$A,$A82)=0,"",SUMIFS('Daily NSE Equity Options'!$L:$L,'Daily NSE Equity Options'!$A:$A,$A82))</f>
        <v/>
      </c>
      <c r="Q82" s="8">
        <f>IF(SUMIFS('Daily BSE Equity Options'!$L:$L,'Daily BSE Equity Options'!$A:$A,$A82)=0,"",SUMIFS('Daily BSE Equity Options'!$L:$L,'Daily BSE Equity Options'!$A:$A,$A82))</f>
        <v/>
      </c>
      <c r="R82" s="8">
        <f>IF(OR(P82="",Q82=""),"",P82+Q82)</f>
        <v/>
      </c>
      <c r="S82" s="23">
        <f>IFERROR(IF(OR(P82="",INDEX(P:P,MATCH(DATE(YEAR($A82)-1,MONTH($A82),DAY($A82)),$A:$A,0))=""),"",P82/INDEX(P:P,MATCH(DATE(YEAR($A82)-1,MONTH($A82),DAY($A82)),$A:$A,0))-1),"")</f>
        <v/>
      </c>
      <c r="T82" s="23">
        <f>IFERROR(IF(OR(Q82="",INDEX(Q:Q,MATCH(DATE(YEAR($A82)-1,MONTH($A82),DAY($A82)),$A:$A,0))=""),"",Q82/INDEX(Q:Q,MATCH(DATE(YEAR($A82)-1,MONTH($A82),DAY($A82)),$A:$A,0))-1),"")</f>
        <v/>
      </c>
      <c r="U82" s="23">
        <f>IFERROR(IF(OR(R82="",INDEX(R:R,MATCH(DATE(YEAR($A82)-1,MONTH($A82),DAY($A82)),$A:$A,0))=""),"",R82/INDEX(R:R,MATCH(DATE(YEAR($A82)-1,MONTH($A82),DAY($A82)),$A:$A,0))-1),"")</f>
        <v/>
      </c>
      <c r="V82" s="23">
        <f>IF(OR(P82="",P81=""),"",P82/P81-1)</f>
        <v/>
      </c>
      <c r="W82" s="23">
        <f>IF(OR(Q82="",Q81=""),"",Q82/Q81-1)</f>
        <v/>
      </c>
      <c r="X82" s="23">
        <f>IF(OR(R82="",R81=""),"",R82/R81-1)</f>
        <v/>
      </c>
      <c r="Y82" s="23">
        <f>IF(R82="","",P82/R82)</f>
        <v/>
      </c>
      <c r="Z82" s="23">
        <f>IF(R82="","",Q82/R82)</f>
        <v/>
      </c>
      <c r="AA82" s="24">
        <f>IF(SUMIFS('Daily NSE Equity Options'!$M:$M,'Daily NSE Equity Options'!$A:$A,$A82)=0,"",SUMIFS('Daily NSE Equity Options'!$M:$M,'Daily NSE Equity Options'!$A:$A,$A82))</f>
        <v/>
      </c>
      <c r="AB82" s="9">
        <f>IF(SUMIFS('Daily BSE Equity Options'!$M:$M,'Daily BSE Equity Options'!$A:$A,$A82)=0,"",SUMIFS('Daily BSE Equity Options'!$M:$M,'Daily BSE Equity Options'!$A:$A,$A82))</f>
        <v/>
      </c>
      <c r="AC82" s="9">
        <f>IF(OR(AA82="",AB82=""),"",AA82+AB82)</f>
        <v/>
      </c>
      <c r="AD82" s="26">
        <f>IFERROR(IF(OR(AA82="",INDEX(AA:AA,MATCH(DATE(YEAR($A82)-1,MONTH($A82),DAY($A82)),$A:$A,0))=""),"",AA82/INDEX(AA:AA,MATCH(DATE(YEAR($A82)-1,MONTH($A82),DAY($A82)),$A:$A,0))-1),"")</f>
        <v/>
      </c>
      <c r="AE82" s="26">
        <f>IFERROR(IF(OR(AB82="",INDEX(AB:AB,MATCH(DATE(YEAR($A82)-1,MONTH($A82),DAY($A82)),$A:$A,0))=""),"",AB82/INDEX(AB:AB,MATCH(DATE(YEAR($A82)-1,MONTH($A82),DAY($A82)),$A:$A,0))-1),"")</f>
        <v/>
      </c>
      <c r="AF82" s="26">
        <f>IFERROR(IF(OR(AC82="",INDEX(AC:AC,MATCH(DATE(YEAR($A82)-1,MONTH($A82),DAY($A82)),$A:$A,0))=""),"",AC82/INDEX(AC:AC,MATCH(DATE(YEAR($A82)-1,MONTH($A82),DAY($A82)),$A:$A,0))-1),"")</f>
        <v/>
      </c>
      <c r="AG82" s="26">
        <f>IF(OR(AA82="",AA81=""),"",AA82/AA81-1)</f>
        <v/>
      </c>
      <c r="AH82" s="26">
        <f>IF(OR(AB82="",AB81=""),"",AB82/AB81-1)</f>
        <v/>
      </c>
      <c r="AI82" s="26">
        <f>IF(OR(AC82="",AC81=""),"",AC82/AC81-1)</f>
        <v/>
      </c>
      <c r="AJ82" s="26">
        <f>IF(AC82="","",AA82/AC82)</f>
        <v/>
      </c>
      <c r="AK82" s="26">
        <f>IF(AC82="","",AB82/AC82)</f>
        <v/>
      </c>
      <c r="AL82" s="29" t="n">
        <v>24.1125</v>
      </c>
      <c r="AM82" s="30" t="n">
        <v>25.1425</v>
      </c>
      <c r="AN82" s="30" t="n">
        <v>22.09</v>
      </c>
      <c r="AO82" s="30" t="n">
        <v>24.7275</v>
      </c>
      <c r="AP82" s="31" t="n">
        <v>0.0255</v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18">
        <f>IF(SUMIFS('Daily NSE Equity Options'!$K:$K,'Daily NSE Equity Options'!$A:$A,$A83)=0,"",SUMIFS('Daily NSE Equity Options'!$K:$K,'Daily NSE Equity Options'!$A:$A,$A83))</f>
        <v/>
      </c>
      <c r="F83" s="7">
        <f>IF(SUMIFS('Daily BSE Equity Options'!$K:$K,'Daily BSE Equity Options'!$A:$A,$A83)=0,"",SUMIFS('Daily BSE Equity Options'!$K:$K,'Daily BSE Equity Options'!$A:$A,$A83))</f>
        <v/>
      </c>
      <c r="G83" s="7">
        <f>IF(OR(E83="",F83=""),"",E83+F83)</f>
        <v/>
      </c>
      <c r="H83" s="20">
        <f>IFERROR(IF(OR(E83="",INDEX(E:E,MATCH(DATE(YEAR($A83)-1,MONTH($A83),DAY($A83)),$A:$A,0))=""),"",E83/INDEX(E:E,MATCH(DATE(YEAR($A83)-1,MONTH($A83),DAY($A83)),$A:$A,0))-1),"")</f>
        <v/>
      </c>
      <c r="I83" s="20">
        <f>IFERROR(IF(OR(F83="",INDEX(F:F,MATCH(DATE(YEAR($A83)-1,MONTH($A83),DAY($A83)),$A:$A,0))=""),"",F83/INDEX(F:F,MATCH(DATE(YEAR($A83)-1,MONTH($A83),DAY($A83)),$A:$A,0))-1),"")</f>
        <v/>
      </c>
      <c r="J83" s="20">
        <f>IFERROR(IF(OR(G83="",INDEX(G:G,MATCH(DATE(YEAR($A83)-1,MONTH($A83),DAY($A83)),$A:$A,0))=""),"",G83/INDEX(G:G,MATCH(DATE(YEAR($A83)-1,MONTH($A83),DAY($A83)),$A:$A,0))-1),"")</f>
        <v/>
      </c>
      <c r="K83" s="20">
        <f>IF(OR(E83="",E82=""),"",E83/E82-1)</f>
        <v/>
      </c>
      <c r="L83" s="20">
        <f>IF(OR(F83="",F82=""),"",F83/F82-1)</f>
        <v/>
      </c>
      <c r="M83" s="20">
        <f>IF(OR(G83="",G82=""),"",G83/G82-1)</f>
        <v/>
      </c>
      <c r="N83" s="20">
        <f>IF(G83="","",E83/G83)</f>
        <v/>
      </c>
      <c r="O83" s="20">
        <f>IF(G83="","",F83/G83)</f>
        <v/>
      </c>
      <c r="P83" s="21">
        <f>IF(SUMIFS('Daily NSE Equity Options'!$L:$L,'Daily NSE Equity Options'!$A:$A,$A83)=0,"",SUMIFS('Daily NSE Equity Options'!$L:$L,'Daily NSE Equity Options'!$A:$A,$A83))</f>
        <v/>
      </c>
      <c r="Q83" s="8">
        <f>IF(SUMIFS('Daily BSE Equity Options'!$L:$L,'Daily BSE Equity Options'!$A:$A,$A83)=0,"",SUMIFS('Daily BSE Equity Options'!$L:$L,'Daily BSE Equity Options'!$A:$A,$A83))</f>
        <v/>
      </c>
      <c r="R83" s="8">
        <f>IF(OR(P83="",Q83=""),"",P83+Q83)</f>
        <v/>
      </c>
      <c r="S83" s="23">
        <f>IFERROR(IF(OR(P83="",INDEX(P:P,MATCH(DATE(YEAR($A83)-1,MONTH($A83),DAY($A83)),$A:$A,0))=""),"",P83/INDEX(P:P,MATCH(DATE(YEAR($A83)-1,MONTH($A83),DAY($A83)),$A:$A,0))-1),"")</f>
        <v/>
      </c>
      <c r="T83" s="23">
        <f>IFERROR(IF(OR(Q83="",INDEX(Q:Q,MATCH(DATE(YEAR($A83)-1,MONTH($A83),DAY($A83)),$A:$A,0))=""),"",Q83/INDEX(Q:Q,MATCH(DATE(YEAR($A83)-1,MONTH($A83),DAY($A83)),$A:$A,0))-1),"")</f>
        <v/>
      </c>
      <c r="U83" s="23">
        <f>IFERROR(IF(OR(R83="",INDEX(R:R,MATCH(DATE(YEAR($A83)-1,MONTH($A83),DAY($A83)),$A:$A,0))=""),"",R83/INDEX(R:R,MATCH(DATE(YEAR($A83)-1,MONTH($A83),DAY($A83)),$A:$A,0))-1),"")</f>
        <v/>
      </c>
      <c r="V83" s="23">
        <f>IF(OR(P83="",P82=""),"",P83/P82-1)</f>
        <v/>
      </c>
      <c r="W83" s="23">
        <f>IF(OR(Q83="",Q82=""),"",Q83/Q82-1)</f>
        <v/>
      </c>
      <c r="X83" s="23">
        <f>IF(OR(R83="",R82=""),"",R83/R82-1)</f>
        <v/>
      </c>
      <c r="Y83" s="23">
        <f>IF(R83="","",P83/R83)</f>
        <v/>
      </c>
      <c r="Z83" s="23">
        <f>IF(R83="","",Q83/R83)</f>
        <v/>
      </c>
      <c r="AA83" s="24">
        <f>IF(SUMIFS('Daily NSE Equity Options'!$M:$M,'Daily NSE Equity Options'!$A:$A,$A83)=0,"",SUMIFS('Daily NSE Equity Options'!$M:$M,'Daily NSE Equity Options'!$A:$A,$A83))</f>
        <v/>
      </c>
      <c r="AB83" s="9">
        <f>IF(SUMIFS('Daily BSE Equity Options'!$M:$M,'Daily BSE Equity Options'!$A:$A,$A83)=0,"",SUMIFS('Daily BSE Equity Options'!$M:$M,'Daily BSE Equity Options'!$A:$A,$A83))</f>
        <v/>
      </c>
      <c r="AC83" s="9">
        <f>IF(OR(AA83="",AB83=""),"",AA83+AB83)</f>
        <v/>
      </c>
      <c r="AD83" s="26">
        <f>IFERROR(IF(OR(AA83="",INDEX(AA:AA,MATCH(DATE(YEAR($A83)-1,MONTH($A83),DAY($A83)),$A:$A,0))=""),"",AA83/INDEX(AA:AA,MATCH(DATE(YEAR($A83)-1,MONTH($A83),DAY($A83)),$A:$A,0))-1),"")</f>
        <v/>
      </c>
      <c r="AE83" s="26">
        <f>IFERROR(IF(OR(AB83="",INDEX(AB:AB,MATCH(DATE(YEAR($A83)-1,MONTH($A83),DAY($A83)),$A:$A,0))=""),"",AB83/INDEX(AB:AB,MATCH(DATE(YEAR($A83)-1,MONTH($A83),DAY($A83)),$A:$A,0))-1),"")</f>
        <v/>
      </c>
      <c r="AF83" s="26">
        <f>IFERROR(IF(OR(AC83="",INDEX(AC:AC,MATCH(DATE(YEAR($A83)-1,MONTH($A83),DAY($A83)),$A:$A,0))=""),"",AC83/INDEX(AC:AC,MATCH(DATE(YEAR($A83)-1,MONTH($A83),DAY($A83)),$A:$A,0))-1),"")</f>
        <v/>
      </c>
      <c r="AG83" s="26">
        <f>IF(OR(AA83="",AA82=""),"",AA83/AA82-1)</f>
        <v/>
      </c>
      <c r="AH83" s="26">
        <f>IF(OR(AB83="",AB82=""),"",AB83/AB82-1)</f>
        <v/>
      </c>
      <c r="AI83" s="26">
        <f>IF(OR(AC83="",AC82=""),"",AC83/AC82-1)</f>
        <v/>
      </c>
      <c r="AJ83" s="26">
        <f>IF(AC83="","",AA83/AC83)</f>
        <v/>
      </c>
      <c r="AK83" s="26">
        <f>IF(AC83="","",AB83/AC83)</f>
        <v/>
      </c>
      <c r="AL83" s="29" t="n">
        <v>24.7275</v>
      </c>
      <c r="AM83" s="30" t="n">
        <v>25.3725</v>
      </c>
      <c r="AN83" s="30" t="n">
        <v>23.9675</v>
      </c>
      <c r="AO83" s="30" t="n">
        <v>24.1925</v>
      </c>
      <c r="AP83" s="31" t="n">
        <v>-0.0216</v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18">
        <f>IF(SUMIFS('Daily NSE Equity Options'!$K:$K,'Daily NSE Equity Options'!$A:$A,$A84)=0,"",SUMIFS('Daily NSE Equity Options'!$K:$K,'Daily NSE Equity Options'!$A:$A,$A84))</f>
        <v/>
      </c>
      <c r="F84" s="7">
        <f>IF(SUMIFS('Daily BSE Equity Options'!$K:$K,'Daily BSE Equity Options'!$A:$A,$A84)=0,"",SUMIFS('Daily BSE Equity Options'!$K:$K,'Daily BSE Equity Options'!$A:$A,$A84))</f>
        <v/>
      </c>
      <c r="G84" s="7">
        <f>IF(OR(E84="",F84=""),"",E84+F84)</f>
        <v/>
      </c>
      <c r="H84" s="20">
        <f>IFERROR(IF(OR(E84="",INDEX(E:E,MATCH(DATE(YEAR($A84)-1,MONTH($A84),DAY($A84)),$A:$A,0))=""),"",E84/INDEX(E:E,MATCH(DATE(YEAR($A84)-1,MONTH($A84),DAY($A84)),$A:$A,0))-1),"")</f>
        <v/>
      </c>
      <c r="I84" s="20">
        <f>IFERROR(IF(OR(F84="",INDEX(F:F,MATCH(DATE(YEAR($A84)-1,MONTH($A84),DAY($A84)),$A:$A,0))=""),"",F84/INDEX(F:F,MATCH(DATE(YEAR($A84)-1,MONTH($A84),DAY($A84)),$A:$A,0))-1),"")</f>
        <v/>
      </c>
      <c r="J84" s="20">
        <f>IFERROR(IF(OR(G84="",INDEX(G:G,MATCH(DATE(YEAR($A84)-1,MONTH($A84),DAY($A84)),$A:$A,0))=""),"",G84/INDEX(G:G,MATCH(DATE(YEAR($A84)-1,MONTH($A84),DAY($A84)),$A:$A,0))-1),"")</f>
        <v/>
      </c>
      <c r="K84" s="20">
        <f>IF(OR(E84="",E83=""),"",E84/E83-1)</f>
        <v/>
      </c>
      <c r="L84" s="20">
        <f>IF(OR(F84="",F83=""),"",F84/F83-1)</f>
        <v/>
      </c>
      <c r="M84" s="20">
        <f>IF(OR(G84="",G83=""),"",G84/G83-1)</f>
        <v/>
      </c>
      <c r="N84" s="20">
        <f>IF(G84="","",E84/G84)</f>
        <v/>
      </c>
      <c r="O84" s="20">
        <f>IF(G84="","",F84/G84)</f>
        <v/>
      </c>
      <c r="P84" s="21">
        <f>IF(SUMIFS('Daily NSE Equity Options'!$L:$L,'Daily NSE Equity Options'!$A:$A,$A84)=0,"",SUMIFS('Daily NSE Equity Options'!$L:$L,'Daily NSE Equity Options'!$A:$A,$A84))</f>
        <v/>
      </c>
      <c r="Q84" s="8">
        <f>IF(SUMIFS('Daily BSE Equity Options'!$L:$L,'Daily BSE Equity Options'!$A:$A,$A84)=0,"",SUMIFS('Daily BSE Equity Options'!$L:$L,'Daily BSE Equity Options'!$A:$A,$A84))</f>
        <v/>
      </c>
      <c r="R84" s="8">
        <f>IF(OR(P84="",Q84=""),"",P84+Q84)</f>
        <v/>
      </c>
      <c r="S84" s="23">
        <f>IFERROR(IF(OR(P84="",INDEX(P:P,MATCH(DATE(YEAR($A84)-1,MONTH($A84),DAY($A84)),$A:$A,0))=""),"",P84/INDEX(P:P,MATCH(DATE(YEAR($A84)-1,MONTH($A84),DAY($A84)),$A:$A,0))-1),"")</f>
        <v/>
      </c>
      <c r="T84" s="23">
        <f>IFERROR(IF(OR(Q84="",INDEX(Q:Q,MATCH(DATE(YEAR($A84)-1,MONTH($A84),DAY($A84)),$A:$A,0))=""),"",Q84/INDEX(Q:Q,MATCH(DATE(YEAR($A84)-1,MONTH($A84),DAY($A84)),$A:$A,0))-1),"")</f>
        <v/>
      </c>
      <c r="U84" s="23">
        <f>IFERROR(IF(OR(R84="",INDEX(R:R,MATCH(DATE(YEAR($A84)-1,MONTH($A84),DAY($A84)),$A:$A,0))=""),"",R84/INDEX(R:R,MATCH(DATE(YEAR($A84)-1,MONTH($A84),DAY($A84)),$A:$A,0))-1),"")</f>
        <v/>
      </c>
      <c r="V84" s="23">
        <f>IF(OR(P84="",P83=""),"",P84/P83-1)</f>
        <v/>
      </c>
      <c r="W84" s="23">
        <f>IF(OR(Q84="",Q83=""),"",Q84/Q83-1)</f>
        <v/>
      </c>
      <c r="X84" s="23">
        <f>IF(OR(R84="",R83=""),"",R84/R83-1)</f>
        <v/>
      </c>
      <c r="Y84" s="23">
        <f>IF(R84="","",P84/R84)</f>
        <v/>
      </c>
      <c r="Z84" s="23">
        <f>IF(R84="","",Q84/R84)</f>
        <v/>
      </c>
      <c r="AA84" s="24">
        <f>IF(SUMIFS('Daily NSE Equity Options'!$M:$M,'Daily NSE Equity Options'!$A:$A,$A84)=0,"",SUMIFS('Daily NSE Equity Options'!$M:$M,'Daily NSE Equity Options'!$A:$A,$A84))</f>
        <v/>
      </c>
      <c r="AB84" s="9">
        <f>IF(SUMIFS('Daily BSE Equity Options'!$M:$M,'Daily BSE Equity Options'!$A:$A,$A84)=0,"",SUMIFS('Daily BSE Equity Options'!$M:$M,'Daily BSE Equity Options'!$A:$A,$A84))</f>
        <v/>
      </c>
      <c r="AC84" s="9">
        <f>IF(OR(AA84="",AB84=""),"",AA84+AB84)</f>
        <v/>
      </c>
      <c r="AD84" s="26">
        <f>IFERROR(IF(OR(AA84="",INDEX(AA:AA,MATCH(DATE(YEAR($A84)-1,MONTH($A84),DAY($A84)),$A:$A,0))=""),"",AA84/INDEX(AA:AA,MATCH(DATE(YEAR($A84)-1,MONTH($A84),DAY($A84)),$A:$A,0))-1),"")</f>
        <v/>
      </c>
      <c r="AE84" s="26">
        <f>IFERROR(IF(OR(AB84="",INDEX(AB:AB,MATCH(DATE(YEAR($A84)-1,MONTH($A84),DAY($A84)),$A:$A,0))=""),"",AB84/INDEX(AB:AB,MATCH(DATE(YEAR($A84)-1,MONTH($A84),DAY($A84)),$A:$A,0))-1),"")</f>
        <v/>
      </c>
      <c r="AF84" s="26">
        <f>IFERROR(IF(OR(AC84="",INDEX(AC:AC,MATCH(DATE(YEAR($A84)-1,MONTH($A84),DAY($A84)),$A:$A,0))=""),"",AC84/INDEX(AC:AC,MATCH(DATE(YEAR($A84)-1,MONTH($A84),DAY($A84)),$A:$A,0))-1),"")</f>
        <v/>
      </c>
      <c r="AG84" s="26">
        <f>IF(OR(AA84="",AA83=""),"",AA84/AA83-1)</f>
        <v/>
      </c>
      <c r="AH84" s="26">
        <f>IF(OR(AB84="",AB83=""),"",AB84/AB83-1)</f>
        <v/>
      </c>
      <c r="AI84" s="26">
        <f>IF(OR(AC84="",AC83=""),"",AC84/AC83-1)</f>
        <v/>
      </c>
      <c r="AJ84" s="26">
        <f>IF(AC84="","",AA84/AC84)</f>
        <v/>
      </c>
      <c r="AK84" s="26">
        <f>IF(AC84="","",AB84/AC84)</f>
        <v/>
      </c>
      <c r="AL84" s="29" t="n">
        <v>24.1925</v>
      </c>
      <c r="AM84" s="30" t="n">
        <v>25.69</v>
      </c>
      <c r="AN84" s="30" t="n">
        <v>23.2625</v>
      </c>
      <c r="AO84" s="30" t="n">
        <v>25.185</v>
      </c>
      <c r="AP84" s="31" t="n">
        <v>0.041</v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18">
        <f>IF(SUMIFS('Daily NSE Equity Options'!$K:$K,'Daily NSE Equity Options'!$A:$A,$A85)=0,"",SUMIFS('Daily NSE Equity Options'!$K:$K,'Daily NSE Equity Options'!$A:$A,$A85))</f>
        <v/>
      </c>
      <c r="F85" s="7">
        <f>IF(SUMIFS('Daily BSE Equity Options'!$K:$K,'Daily BSE Equity Options'!$A:$A,$A85)=0,"",SUMIFS('Daily BSE Equity Options'!$K:$K,'Daily BSE Equity Options'!$A:$A,$A85))</f>
        <v/>
      </c>
      <c r="G85" s="7">
        <f>IF(OR(E85="",F85=""),"",E85+F85)</f>
        <v/>
      </c>
      <c r="H85" s="20">
        <f>IFERROR(IF(OR(E85="",INDEX(E:E,MATCH(DATE(YEAR($A85)-1,MONTH($A85),DAY($A85)),$A:$A,0))=""),"",E85/INDEX(E:E,MATCH(DATE(YEAR($A85)-1,MONTH($A85),DAY($A85)),$A:$A,0))-1),"")</f>
        <v/>
      </c>
      <c r="I85" s="20">
        <f>IFERROR(IF(OR(F85="",INDEX(F:F,MATCH(DATE(YEAR($A85)-1,MONTH($A85),DAY($A85)),$A:$A,0))=""),"",F85/INDEX(F:F,MATCH(DATE(YEAR($A85)-1,MONTH($A85),DAY($A85)),$A:$A,0))-1),"")</f>
        <v/>
      </c>
      <c r="J85" s="20">
        <f>IFERROR(IF(OR(G85="",INDEX(G:G,MATCH(DATE(YEAR($A85)-1,MONTH($A85),DAY($A85)),$A:$A,0))=""),"",G85/INDEX(G:G,MATCH(DATE(YEAR($A85)-1,MONTH($A85),DAY($A85)),$A:$A,0))-1),"")</f>
        <v/>
      </c>
      <c r="K85" s="20">
        <f>IF(OR(E85="",E84=""),"",E85/E84-1)</f>
        <v/>
      </c>
      <c r="L85" s="20">
        <f>IF(OR(F85="",F84=""),"",F85/F84-1)</f>
        <v/>
      </c>
      <c r="M85" s="20">
        <f>IF(OR(G85="",G84=""),"",G85/G84-1)</f>
        <v/>
      </c>
      <c r="N85" s="20">
        <f>IF(G85="","",E85/G85)</f>
        <v/>
      </c>
      <c r="O85" s="20">
        <f>IF(G85="","",F85/G85)</f>
        <v/>
      </c>
      <c r="P85" s="21">
        <f>IF(SUMIFS('Daily NSE Equity Options'!$L:$L,'Daily NSE Equity Options'!$A:$A,$A85)=0,"",SUMIFS('Daily NSE Equity Options'!$L:$L,'Daily NSE Equity Options'!$A:$A,$A85))</f>
        <v/>
      </c>
      <c r="Q85" s="8">
        <f>IF(SUMIFS('Daily BSE Equity Options'!$L:$L,'Daily BSE Equity Options'!$A:$A,$A85)=0,"",SUMIFS('Daily BSE Equity Options'!$L:$L,'Daily BSE Equity Options'!$A:$A,$A85))</f>
        <v/>
      </c>
      <c r="R85" s="8">
        <f>IF(OR(P85="",Q85=""),"",P85+Q85)</f>
        <v/>
      </c>
      <c r="S85" s="23">
        <f>IFERROR(IF(OR(P85="",INDEX(P:P,MATCH(DATE(YEAR($A85)-1,MONTH($A85),DAY($A85)),$A:$A,0))=""),"",P85/INDEX(P:P,MATCH(DATE(YEAR($A85)-1,MONTH($A85),DAY($A85)),$A:$A,0))-1),"")</f>
        <v/>
      </c>
      <c r="T85" s="23">
        <f>IFERROR(IF(OR(Q85="",INDEX(Q:Q,MATCH(DATE(YEAR($A85)-1,MONTH($A85),DAY($A85)),$A:$A,0))=""),"",Q85/INDEX(Q:Q,MATCH(DATE(YEAR($A85)-1,MONTH($A85),DAY($A85)),$A:$A,0))-1),"")</f>
        <v/>
      </c>
      <c r="U85" s="23">
        <f>IFERROR(IF(OR(R85="",INDEX(R:R,MATCH(DATE(YEAR($A85)-1,MONTH($A85),DAY($A85)),$A:$A,0))=""),"",R85/INDEX(R:R,MATCH(DATE(YEAR($A85)-1,MONTH($A85),DAY($A85)),$A:$A,0))-1),"")</f>
        <v/>
      </c>
      <c r="V85" s="23">
        <f>IF(OR(P85="",P84=""),"",P85/P84-1)</f>
        <v/>
      </c>
      <c r="W85" s="23">
        <f>IF(OR(Q85="",Q84=""),"",Q85/Q84-1)</f>
        <v/>
      </c>
      <c r="X85" s="23">
        <f>IF(OR(R85="",R84=""),"",R85/R84-1)</f>
        <v/>
      </c>
      <c r="Y85" s="23">
        <f>IF(R85="","",P85/R85)</f>
        <v/>
      </c>
      <c r="Z85" s="23">
        <f>IF(R85="","",Q85/R85)</f>
        <v/>
      </c>
      <c r="AA85" s="24">
        <f>IF(SUMIFS('Daily NSE Equity Options'!$M:$M,'Daily NSE Equity Options'!$A:$A,$A85)=0,"",SUMIFS('Daily NSE Equity Options'!$M:$M,'Daily NSE Equity Options'!$A:$A,$A85))</f>
        <v/>
      </c>
      <c r="AB85" s="9">
        <f>IF(SUMIFS('Daily BSE Equity Options'!$M:$M,'Daily BSE Equity Options'!$A:$A,$A85)=0,"",SUMIFS('Daily BSE Equity Options'!$M:$M,'Daily BSE Equity Options'!$A:$A,$A85))</f>
        <v/>
      </c>
      <c r="AC85" s="9">
        <f>IF(OR(AA85="",AB85=""),"",AA85+AB85)</f>
        <v/>
      </c>
      <c r="AD85" s="26">
        <f>IFERROR(IF(OR(AA85="",INDEX(AA:AA,MATCH(DATE(YEAR($A85)-1,MONTH($A85),DAY($A85)),$A:$A,0))=""),"",AA85/INDEX(AA:AA,MATCH(DATE(YEAR($A85)-1,MONTH($A85),DAY($A85)),$A:$A,0))-1),"")</f>
        <v/>
      </c>
      <c r="AE85" s="26">
        <f>IFERROR(IF(OR(AB85="",INDEX(AB:AB,MATCH(DATE(YEAR($A85)-1,MONTH($A85),DAY($A85)),$A:$A,0))=""),"",AB85/INDEX(AB:AB,MATCH(DATE(YEAR($A85)-1,MONTH($A85),DAY($A85)),$A:$A,0))-1),"")</f>
        <v/>
      </c>
      <c r="AF85" s="26">
        <f>IFERROR(IF(OR(AC85="",INDEX(AC:AC,MATCH(DATE(YEAR($A85)-1,MONTH($A85),DAY($A85)),$A:$A,0))=""),"",AC85/INDEX(AC:AC,MATCH(DATE(YEAR($A85)-1,MONTH($A85),DAY($A85)),$A:$A,0))-1),"")</f>
        <v/>
      </c>
      <c r="AG85" s="26">
        <f>IF(OR(AA85="",AA84=""),"",AA85/AA84-1)</f>
        <v/>
      </c>
      <c r="AH85" s="26">
        <f>IF(OR(AB85="",AB84=""),"",AB85/AB84-1)</f>
        <v/>
      </c>
      <c r="AI85" s="26">
        <f>IF(OR(AC85="",AC84=""),"",AC85/AC84-1)</f>
        <v/>
      </c>
      <c r="AJ85" s="26">
        <f>IF(AC85="","",AA85/AC85)</f>
        <v/>
      </c>
      <c r="AK85" s="26">
        <f>IF(AC85="","",AB85/AC85)</f>
        <v/>
      </c>
      <c r="AL85" s="29" t="n">
        <v>25.185</v>
      </c>
      <c r="AM85" s="30" t="n">
        <v>25.185</v>
      </c>
      <c r="AN85" s="30" t="n">
        <v>23.555</v>
      </c>
      <c r="AO85" s="30" t="n">
        <v>23.815</v>
      </c>
      <c r="AP85" s="31" t="n">
        <v>-0.0544</v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18">
        <f>IF(SUMIFS('Daily NSE Equity Options'!$K:$K,'Daily NSE Equity Options'!$A:$A,$A86)=0,"",SUMIFS('Daily NSE Equity Options'!$K:$K,'Daily NSE Equity Options'!$A:$A,$A86))</f>
        <v/>
      </c>
      <c r="F86" s="7">
        <f>IF(SUMIFS('Daily BSE Equity Options'!$K:$K,'Daily BSE Equity Options'!$A:$A,$A86)=0,"",SUMIFS('Daily BSE Equity Options'!$K:$K,'Daily BSE Equity Options'!$A:$A,$A86))</f>
        <v/>
      </c>
      <c r="G86" s="7">
        <f>IF(OR(E86="",F86=""),"",E86+F86)</f>
        <v/>
      </c>
      <c r="H86" s="20">
        <f>IFERROR(IF(OR(E86="",INDEX(E:E,MATCH(DATE(YEAR($A86)-1,MONTH($A86),DAY($A86)),$A:$A,0))=""),"",E86/INDEX(E:E,MATCH(DATE(YEAR($A86)-1,MONTH($A86),DAY($A86)),$A:$A,0))-1),"")</f>
        <v/>
      </c>
      <c r="I86" s="20">
        <f>IFERROR(IF(OR(F86="",INDEX(F:F,MATCH(DATE(YEAR($A86)-1,MONTH($A86),DAY($A86)),$A:$A,0))=""),"",F86/INDEX(F:F,MATCH(DATE(YEAR($A86)-1,MONTH($A86),DAY($A86)),$A:$A,0))-1),"")</f>
        <v/>
      </c>
      <c r="J86" s="20">
        <f>IFERROR(IF(OR(G86="",INDEX(G:G,MATCH(DATE(YEAR($A86)-1,MONTH($A86),DAY($A86)),$A:$A,0))=""),"",G86/INDEX(G:G,MATCH(DATE(YEAR($A86)-1,MONTH($A86),DAY($A86)),$A:$A,0))-1),"")</f>
        <v/>
      </c>
      <c r="K86" s="20">
        <f>IF(OR(E86="",E85=""),"",E86/E85-1)</f>
        <v/>
      </c>
      <c r="L86" s="20">
        <f>IF(OR(F86="",F85=""),"",F86/F85-1)</f>
        <v/>
      </c>
      <c r="M86" s="20">
        <f>IF(OR(G86="",G85=""),"",G86/G85-1)</f>
        <v/>
      </c>
      <c r="N86" s="20">
        <f>IF(G86="","",E86/G86)</f>
        <v/>
      </c>
      <c r="O86" s="20">
        <f>IF(G86="","",F86/G86)</f>
        <v/>
      </c>
      <c r="P86" s="21">
        <f>IF(SUMIFS('Daily NSE Equity Options'!$L:$L,'Daily NSE Equity Options'!$A:$A,$A86)=0,"",SUMIFS('Daily NSE Equity Options'!$L:$L,'Daily NSE Equity Options'!$A:$A,$A86))</f>
        <v/>
      </c>
      <c r="Q86" s="8">
        <f>IF(SUMIFS('Daily BSE Equity Options'!$L:$L,'Daily BSE Equity Options'!$A:$A,$A86)=0,"",SUMIFS('Daily BSE Equity Options'!$L:$L,'Daily BSE Equity Options'!$A:$A,$A86))</f>
        <v/>
      </c>
      <c r="R86" s="8">
        <f>IF(OR(P86="",Q86=""),"",P86+Q86)</f>
        <v/>
      </c>
      <c r="S86" s="23">
        <f>IFERROR(IF(OR(P86="",INDEX(P:P,MATCH(DATE(YEAR($A86)-1,MONTH($A86),DAY($A86)),$A:$A,0))=""),"",P86/INDEX(P:P,MATCH(DATE(YEAR($A86)-1,MONTH($A86),DAY($A86)),$A:$A,0))-1),"")</f>
        <v/>
      </c>
      <c r="T86" s="23">
        <f>IFERROR(IF(OR(Q86="",INDEX(Q:Q,MATCH(DATE(YEAR($A86)-1,MONTH($A86),DAY($A86)),$A:$A,0))=""),"",Q86/INDEX(Q:Q,MATCH(DATE(YEAR($A86)-1,MONTH($A86),DAY($A86)),$A:$A,0))-1),"")</f>
        <v/>
      </c>
      <c r="U86" s="23">
        <f>IFERROR(IF(OR(R86="",INDEX(R:R,MATCH(DATE(YEAR($A86)-1,MONTH($A86),DAY($A86)),$A:$A,0))=""),"",R86/INDEX(R:R,MATCH(DATE(YEAR($A86)-1,MONTH($A86),DAY($A86)),$A:$A,0))-1),"")</f>
        <v/>
      </c>
      <c r="V86" s="23">
        <f>IF(OR(P86="",P85=""),"",P86/P85-1)</f>
        <v/>
      </c>
      <c r="W86" s="23">
        <f>IF(OR(Q86="",Q85=""),"",Q86/Q85-1)</f>
        <v/>
      </c>
      <c r="X86" s="23">
        <f>IF(OR(R86="",R85=""),"",R86/R85-1)</f>
        <v/>
      </c>
      <c r="Y86" s="23">
        <f>IF(R86="","",P86/R86)</f>
        <v/>
      </c>
      <c r="Z86" s="23">
        <f>IF(R86="","",Q86/R86)</f>
        <v/>
      </c>
      <c r="AA86" s="24">
        <f>IF(SUMIFS('Daily NSE Equity Options'!$M:$M,'Daily NSE Equity Options'!$A:$A,$A86)=0,"",SUMIFS('Daily NSE Equity Options'!$M:$M,'Daily NSE Equity Options'!$A:$A,$A86))</f>
        <v/>
      </c>
      <c r="AB86" s="9">
        <f>IF(SUMIFS('Daily BSE Equity Options'!$M:$M,'Daily BSE Equity Options'!$A:$A,$A86)=0,"",SUMIFS('Daily BSE Equity Options'!$M:$M,'Daily BSE Equity Options'!$A:$A,$A86))</f>
        <v/>
      </c>
      <c r="AC86" s="9">
        <f>IF(OR(AA86="",AB86=""),"",AA86+AB86)</f>
        <v/>
      </c>
      <c r="AD86" s="26">
        <f>IFERROR(IF(OR(AA86="",INDEX(AA:AA,MATCH(DATE(YEAR($A86)-1,MONTH($A86),DAY($A86)),$A:$A,0))=""),"",AA86/INDEX(AA:AA,MATCH(DATE(YEAR($A86)-1,MONTH($A86),DAY($A86)),$A:$A,0))-1),"")</f>
        <v/>
      </c>
      <c r="AE86" s="26">
        <f>IFERROR(IF(OR(AB86="",INDEX(AB:AB,MATCH(DATE(YEAR($A86)-1,MONTH($A86),DAY($A86)),$A:$A,0))=""),"",AB86/INDEX(AB:AB,MATCH(DATE(YEAR($A86)-1,MONTH($A86),DAY($A86)),$A:$A,0))-1),"")</f>
        <v/>
      </c>
      <c r="AF86" s="26">
        <f>IFERROR(IF(OR(AC86="",INDEX(AC:AC,MATCH(DATE(YEAR($A86)-1,MONTH($A86),DAY($A86)),$A:$A,0))=""),"",AC86/INDEX(AC:AC,MATCH(DATE(YEAR($A86)-1,MONTH($A86),DAY($A86)),$A:$A,0))-1),"")</f>
        <v/>
      </c>
      <c r="AG86" s="26">
        <f>IF(OR(AA86="",AA85=""),"",AA86/AA85-1)</f>
        <v/>
      </c>
      <c r="AH86" s="26">
        <f>IF(OR(AB86="",AB85=""),"",AB86/AB85-1)</f>
        <v/>
      </c>
      <c r="AI86" s="26">
        <f>IF(OR(AC86="",AC85=""),"",AC86/AC85-1)</f>
        <v/>
      </c>
      <c r="AJ86" s="26">
        <f>IF(AC86="","",AA86/AC86)</f>
        <v/>
      </c>
      <c r="AK86" s="26">
        <f>IF(AC86="","",AB86/AC86)</f>
        <v/>
      </c>
      <c r="AL86" s="29" t="n">
        <v>23.815</v>
      </c>
      <c r="AM86" s="30" t="n">
        <v>23.9325</v>
      </c>
      <c r="AN86" s="30" t="n">
        <v>21.825</v>
      </c>
      <c r="AO86" s="30" t="n">
        <v>23.5675</v>
      </c>
      <c r="AP86" s="31" t="n">
        <v>-0.0104</v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18">
        <f>IF(SUMIFS('Daily NSE Equity Options'!$K:$K,'Daily NSE Equity Options'!$A:$A,$A87)=0,"",SUMIFS('Daily NSE Equity Options'!$K:$K,'Daily NSE Equity Options'!$A:$A,$A87))</f>
        <v/>
      </c>
      <c r="F87" s="7">
        <f>IF(SUMIFS('Daily BSE Equity Options'!$K:$K,'Daily BSE Equity Options'!$A:$A,$A87)=0,"",SUMIFS('Daily BSE Equity Options'!$K:$K,'Daily BSE Equity Options'!$A:$A,$A87))</f>
        <v/>
      </c>
      <c r="G87" s="7">
        <f>IF(OR(E87="",F87=""),"",E87+F87)</f>
        <v/>
      </c>
      <c r="H87" s="20">
        <f>IFERROR(IF(OR(E87="",INDEX(E:E,MATCH(DATE(YEAR($A87)-1,MONTH($A87),DAY($A87)),$A:$A,0))=""),"",E87/INDEX(E:E,MATCH(DATE(YEAR($A87)-1,MONTH($A87),DAY($A87)),$A:$A,0))-1),"")</f>
        <v/>
      </c>
      <c r="I87" s="20">
        <f>IFERROR(IF(OR(F87="",INDEX(F:F,MATCH(DATE(YEAR($A87)-1,MONTH($A87),DAY($A87)),$A:$A,0))=""),"",F87/INDEX(F:F,MATCH(DATE(YEAR($A87)-1,MONTH($A87),DAY($A87)),$A:$A,0))-1),"")</f>
        <v/>
      </c>
      <c r="J87" s="20">
        <f>IFERROR(IF(OR(G87="",INDEX(G:G,MATCH(DATE(YEAR($A87)-1,MONTH($A87),DAY($A87)),$A:$A,0))=""),"",G87/INDEX(G:G,MATCH(DATE(YEAR($A87)-1,MONTH($A87),DAY($A87)),$A:$A,0))-1),"")</f>
        <v/>
      </c>
      <c r="K87" s="20">
        <f>IF(OR(E87="",E86=""),"",E87/E86-1)</f>
        <v/>
      </c>
      <c r="L87" s="20">
        <f>IF(OR(F87="",F86=""),"",F87/F86-1)</f>
        <v/>
      </c>
      <c r="M87" s="20">
        <f>IF(OR(G87="",G86=""),"",G87/G86-1)</f>
        <v/>
      </c>
      <c r="N87" s="20">
        <f>IF(G87="","",E87/G87)</f>
        <v/>
      </c>
      <c r="O87" s="20">
        <f>IF(G87="","",F87/G87)</f>
        <v/>
      </c>
      <c r="P87" s="21">
        <f>IF(SUMIFS('Daily NSE Equity Options'!$L:$L,'Daily NSE Equity Options'!$A:$A,$A87)=0,"",SUMIFS('Daily NSE Equity Options'!$L:$L,'Daily NSE Equity Options'!$A:$A,$A87))</f>
        <v/>
      </c>
      <c r="Q87" s="8">
        <f>IF(SUMIFS('Daily BSE Equity Options'!$L:$L,'Daily BSE Equity Options'!$A:$A,$A87)=0,"",SUMIFS('Daily BSE Equity Options'!$L:$L,'Daily BSE Equity Options'!$A:$A,$A87))</f>
        <v/>
      </c>
      <c r="R87" s="8">
        <f>IF(OR(P87="",Q87=""),"",P87+Q87)</f>
        <v/>
      </c>
      <c r="S87" s="23">
        <f>IFERROR(IF(OR(P87="",INDEX(P:P,MATCH(DATE(YEAR($A87)-1,MONTH($A87),DAY($A87)),$A:$A,0))=""),"",P87/INDEX(P:P,MATCH(DATE(YEAR($A87)-1,MONTH($A87),DAY($A87)),$A:$A,0))-1),"")</f>
        <v/>
      </c>
      <c r="T87" s="23">
        <f>IFERROR(IF(OR(Q87="",INDEX(Q:Q,MATCH(DATE(YEAR($A87)-1,MONTH($A87),DAY($A87)),$A:$A,0))=""),"",Q87/INDEX(Q:Q,MATCH(DATE(YEAR($A87)-1,MONTH($A87),DAY($A87)),$A:$A,0))-1),"")</f>
        <v/>
      </c>
      <c r="U87" s="23">
        <f>IFERROR(IF(OR(R87="",INDEX(R:R,MATCH(DATE(YEAR($A87)-1,MONTH($A87),DAY($A87)),$A:$A,0))=""),"",R87/INDEX(R:R,MATCH(DATE(YEAR($A87)-1,MONTH($A87),DAY($A87)),$A:$A,0))-1),"")</f>
        <v/>
      </c>
      <c r="V87" s="23">
        <f>IF(OR(P87="",P86=""),"",P87/P86-1)</f>
        <v/>
      </c>
      <c r="W87" s="23">
        <f>IF(OR(Q87="",Q86=""),"",Q87/Q86-1)</f>
        <v/>
      </c>
      <c r="X87" s="23">
        <f>IF(OR(R87="",R86=""),"",R87/R86-1)</f>
        <v/>
      </c>
      <c r="Y87" s="23">
        <f>IF(R87="","",P87/R87)</f>
        <v/>
      </c>
      <c r="Z87" s="23">
        <f>IF(R87="","",Q87/R87)</f>
        <v/>
      </c>
      <c r="AA87" s="24">
        <f>IF(SUMIFS('Daily NSE Equity Options'!$M:$M,'Daily NSE Equity Options'!$A:$A,$A87)=0,"",SUMIFS('Daily NSE Equity Options'!$M:$M,'Daily NSE Equity Options'!$A:$A,$A87))</f>
        <v/>
      </c>
      <c r="AB87" s="9">
        <f>IF(SUMIFS('Daily BSE Equity Options'!$M:$M,'Daily BSE Equity Options'!$A:$A,$A87)=0,"",SUMIFS('Daily BSE Equity Options'!$M:$M,'Daily BSE Equity Options'!$A:$A,$A87))</f>
        <v/>
      </c>
      <c r="AC87" s="9">
        <f>IF(OR(AA87="",AB87=""),"",AA87+AB87)</f>
        <v/>
      </c>
      <c r="AD87" s="26">
        <f>IFERROR(IF(OR(AA87="",INDEX(AA:AA,MATCH(DATE(YEAR($A87)-1,MONTH($A87),DAY($A87)),$A:$A,0))=""),"",AA87/INDEX(AA:AA,MATCH(DATE(YEAR($A87)-1,MONTH($A87),DAY($A87)),$A:$A,0))-1),"")</f>
        <v/>
      </c>
      <c r="AE87" s="26">
        <f>IFERROR(IF(OR(AB87="",INDEX(AB:AB,MATCH(DATE(YEAR($A87)-1,MONTH($A87),DAY($A87)),$A:$A,0))=""),"",AB87/INDEX(AB:AB,MATCH(DATE(YEAR($A87)-1,MONTH($A87),DAY($A87)),$A:$A,0))-1),"")</f>
        <v/>
      </c>
      <c r="AF87" s="26">
        <f>IFERROR(IF(OR(AC87="",INDEX(AC:AC,MATCH(DATE(YEAR($A87)-1,MONTH($A87),DAY($A87)),$A:$A,0))=""),"",AC87/INDEX(AC:AC,MATCH(DATE(YEAR($A87)-1,MONTH($A87),DAY($A87)),$A:$A,0))-1),"")</f>
        <v/>
      </c>
      <c r="AG87" s="26">
        <f>IF(OR(AA87="",AA86=""),"",AA87/AA86-1)</f>
        <v/>
      </c>
      <c r="AH87" s="26">
        <f>IF(OR(AB87="",AB86=""),"",AB87/AB86-1)</f>
        <v/>
      </c>
      <c r="AI87" s="26">
        <f>IF(OR(AC87="",AC86=""),"",AC87/AC86-1)</f>
        <v/>
      </c>
      <c r="AJ87" s="26">
        <f>IF(AC87="","",AA87/AC87)</f>
        <v/>
      </c>
      <c r="AK87" s="26">
        <f>IF(AC87="","",AB87/AC87)</f>
        <v/>
      </c>
      <c r="AL87" s="29" t="n">
        <v>23.5675</v>
      </c>
      <c r="AM87" s="30" t="n">
        <v>23.705</v>
      </c>
      <c r="AN87" s="30" t="n">
        <v>22.525</v>
      </c>
      <c r="AO87" s="30" t="n">
        <v>23.15</v>
      </c>
      <c r="AP87" s="31" t="n">
        <v>-0.0177</v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18">
        <f>IF(SUMIFS('Daily NSE Equity Options'!$K:$K,'Daily NSE Equity Options'!$A:$A,$A88)=0,"",SUMIFS('Daily NSE Equity Options'!$K:$K,'Daily NSE Equity Options'!$A:$A,$A88))</f>
        <v/>
      </c>
      <c r="F88" s="7">
        <f>IF(SUMIFS('Daily BSE Equity Options'!$K:$K,'Daily BSE Equity Options'!$A:$A,$A88)=0,"",SUMIFS('Daily BSE Equity Options'!$K:$K,'Daily BSE Equity Options'!$A:$A,$A88))</f>
        <v/>
      </c>
      <c r="G88" s="7">
        <f>IF(OR(E88="",F88=""),"",E88+F88)</f>
        <v/>
      </c>
      <c r="H88" s="20">
        <f>IFERROR(IF(OR(E88="",INDEX(E:E,MATCH(DATE(YEAR($A88)-1,MONTH($A88),DAY($A88)),$A:$A,0))=""),"",E88/INDEX(E:E,MATCH(DATE(YEAR($A88)-1,MONTH($A88),DAY($A88)),$A:$A,0))-1),"")</f>
        <v/>
      </c>
      <c r="I88" s="20">
        <f>IFERROR(IF(OR(F88="",INDEX(F:F,MATCH(DATE(YEAR($A88)-1,MONTH($A88),DAY($A88)),$A:$A,0))=""),"",F88/INDEX(F:F,MATCH(DATE(YEAR($A88)-1,MONTH($A88),DAY($A88)),$A:$A,0))-1),"")</f>
        <v/>
      </c>
      <c r="J88" s="20">
        <f>IFERROR(IF(OR(G88="",INDEX(G:G,MATCH(DATE(YEAR($A88)-1,MONTH($A88),DAY($A88)),$A:$A,0))=""),"",G88/INDEX(G:G,MATCH(DATE(YEAR($A88)-1,MONTH($A88),DAY($A88)),$A:$A,0))-1),"")</f>
        <v/>
      </c>
      <c r="K88" s="20">
        <f>IF(OR(E88="",E87=""),"",E88/E87-1)</f>
        <v/>
      </c>
      <c r="L88" s="20">
        <f>IF(OR(F88="",F87=""),"",F88/F87-1)</f>
        <v/>
      </c>
      <c r="M88" s="20">
        <f>IF(OR(G88="",G87=""),"",G88/G87-1)</f>
        <v/>
      </c>
      <c r="N88" s="20">
        <f>IF(G88="","",E88/G88)</f>
        <v/>
      </c>
      <c r="O88" s="20">
        <f>IF(G88="","",F88/G88)</f>
        <v/>
      </c>
      <c r="P88" s="21">
        <f>IF(SUMIFS('Daily NSE Equity Options'!$L:$L,'Daily NSE Equity Options'!$A:$A,$A88)=0,"",SUMIFS('Daily NSE Equity Options'!$L:$L,'Daily NSE Equity Options'!$A:$A,$A88))</f>
        <v/>
      </c>
      <c r="Q88" s="8">
        <f>IF(SUMIFS('Daily BSE Equity Options'!$L:$L,'Daily BSE Equity Options'!$A:$A,$A88)=0,"",SUMIFS('Daily BSE Equity Options'!$L:$L,'Daily BSE Equity Options'!$A:$A,$A88))</f>
        <v/>
      </c>
      <c r="R88" s="8">
        <f>IF(OR(P88="",Q88=""),"",P88+Q88)</f>
        <v/>
      </c>
      <c r="S88" s="23">
        <f>IFERROR(IF(OR(P88="",INDEX(P:P,MATCH(DATE(YEAR($A88)-1,MONTH($A88),DAY($A88)),$A:$A,0))=""),"",P88/INDEX(P:P,MATCH(DATE(YEAR($A88)-1,MONTH($A88),DAY($A88)),$A:$A,0))-1),"")</f>
        <v/>
      </c>
      <c r="T88" s="23">
        <f>IFERROR(IF(OR(Q88="",INDEX(Q:Q,MATCH(DATE(YEAR($A88)-1,MONTH($A88),DAY($A88)),$A:$A,0))=""),"",Q88/INDEX(Q:Q,MATCH(DATE(YEAR($A88)-1,MONTH($A88),DAY($A88)),$A:$A,0))-1),"")</f>
        <v/>
      </c>
      <c r="U88" s="23">
        <f>IFERROR(IF(OR(R88="",INDEX(R:R,MATCH(DATE(YEAR($A88)-1,MONTH($A88),DAY($A88)),$A:$A,0))=""),"",R88/INDEX(R:R,MATCH(DATE(YEAR($A88)-1,MONTH($A88),DAY($A88)),$A:$A,0))-1),"")</f>
        <v/>
      </c>
      <c r="V88" s="23">
        <f>IF(OR(P88="",P87=""),"",P88/P87-1)</f>
        <v/>
      </c>
      <c r="W88" s="23">
        <f>IF(OR(Q88="",Q87=""),"",Q88/Q87-1)</f>
        <v/>
      </c>
      <c r="X88" s="23">
        <f>IF(OR(R88="",R87=""),"",R88/R87-1)</f>
        <v/>
      </c>
      <c r="Y88" s="23">
        <f>IF(R88="","",P88/R88)</f>
        <v/>
      </c>
      <c r="Z88" s="23">
        <f>IF(R88="","",Q88/R88)</f>
        <v/>
      </c>
      <c r="AA88" s="24">
        <f>IF(SUMIFS('Daily NSE Equity Options'!$M:$M,'Daily NSE Equity Options'!$A:$A,$A88)=0,"",SUMIFS('Daily NSE Equity Options'!$M:$M,'Daily NSE Equity Options'!$A:$A,$A88))</f>
        <v/>
      </c>
      <c r="AB88" s="9">
        <f>IF(SUMIFS('Daily BSE Equity Options'!$M:$M,'Daily BSE Equity Options'!$A:$A,$A88)=0,"",SUMIFS('Daily BSE Equity Options'!$M:$M,'Daily BSE Equity Options'!$A:$A,$A88))</f>
        <v/>
      </c>
      <c r="AC88" s="9">
        <f>IF(OR(AA88="",AB88=""),"",AA88+AB88)</f>
        <v/>
      </c>
      <c r="AD88" s="26">
        <f>IFERROR(IF(OR(AA88="",INDEX(AA:AA,MATCH(DATE(YEAR($A88)-1,MONTH($A88),DAY($A88)),$A:$A,0))=""),"",AA88/INDEX(AA:AA,MATCH(DATE(YEAR($A88)-1,MONTH($A88),DAY($A88)),$A:$A,0))-1),"")</f>
        <v/>
      </c>
      <c r="AE88" s="26">
        <f>IFERROR(IF(OR(AB88="",INDEX(AB:AB,MATCH(DATE(YEAR($A88)-1,MONTH($A88),DAY($A88)),$A:$A,0))=""),"",AB88/INDEX(AB:AB,MATCH(DATE(YEAR($A88)-1,MONTH($A88),DAY($A88)),$A:$A,0))-1),"")</f>
        <v/>
      </c>
      <c r="AF88" s="26">
        <f>IFERROR(IF(OR(AC88="",INDEX(AC:AC,MATCH(DATE(YEAR($A88)-1,MONTH($A88),DAY($A88)),$A:$A,0))=""),"",AC88/INDEX(AC:AC,MATCH(DATE(YEAR($A88)-1,MONTH($A88),DAY($A88)),$A:$A,0))-1),"")</f>
        <v/>
      </c>
      <c r="AG88" s="26">
        <f>IF(OR(AA88="",AA87=""),"",AA88/AA87-1)</f>
        <v/>
      </c>
      <c r="AH88" s="26">
        <f>IF(OR(AB88="",AB87=""),"",AB88/AB87-1)</f>
        <v/>
      </c>
      <c r="AI88" s="26">
        <f>IF(OR(AC88="",AC87=""),"",AC88/AC87-1)</f>
        <v/>
      </c>
      <c r="AJ88" s="26">
        <f>IF(AC88="","",AA88/AC88)</f>
        <v/>
      </c>
      <c r="AK88" s="26">
        <f>IF(AC88="","",AB88/AC88)</f>
        <v/>
      </c>
      <c r="AL88" s="29" t="n">
        <v>23.15</v>
      </c>
      <c r="AM88" s="30" t="n">
        <v>23.31</v>
      </c>
      <c r="AN88" s="30" t="n">
        <v>21.755</v>
      </c>
      <c r="AO88" s="30" t="n">
        <v>22.5775</v>
      </c>
      <c r="AP88" s="31" t="n">
        <v>-0.0247</v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18">
        <f>IF(SUMIFS('Daily NSE Equity Options'!$K:$K,'Daily NSE Equity Options'!$A:$A,$A89)=0,"",SUMIFS('Daily NSE Equity Options'!$K:$K,'Daily NSE Equity Options'!$A:$A,$A89))</f>
        <v/>
      </c>
      <c r="F89" s="7">
        <f>IF(SUMIFS('Daily BSE Equity Options'!$K:$K,'Daily BSE Equity Options'!$A:$A,$A89)=0,"",SUMIFS('Daily BSE Equity Options'!$K:$K,'Daily BSE Equity Options'!$A:$A,$A89))</f>
        <v/>
      </c>
      <c r="G89" s="7">
        <f>IF(OR(E89="",F89=""),"",E89+F89)</f>
        <v/>
      </c>
      <c r="H89" s="20">
        <f>IFERROR(IF(OR(E89="",INDEX(E:E,MATCH(DATE(YEAR($A89)-1,MONTH($A89),DAY($A89)),$A:$A,0))=""),"",E89/INDEX(E:E,MATCH(DATE(YEAR($A89)-1,MONTH($A89),DAY($A89)),$A:$A,0))-1),"")</f>
        <v/>
      </c>
      <c r="I89" s="20">
        <f>IFERROR(IF(OR(F89="",INDEX(F:F,MATCH(DATE(YEAR($A89)-1,MONTH($A89),DAY($A89)),$A:$A,0))=""),"",F89/INDEX(F:F,MATCH(DATE(YEAR($A89)-1,MONTH($A89),DAY($A89)),$A:$A,0))-1),"")</f>
        <v/>
      </c>
      <c r="J89" s="20">
        <f>IFERROR(IF(OR(G89="",INDEX(G:G,MATCH(DATE(YEAR($A89)-1,MONTH($A89),DAY($A89)),$A:$A,0))=""),"",G89/INDEX(G:G,MATCH(DATE(YEAR($A89)-1,MONTH($A89),DAY($A89)),$A:$A,0))-1),"")</f>
        <v/>
      </c>
      <c r="K89" s="20">
        <f>IF(OR(E89="",E88=""),"",E89/E88-1)</f>
        <v/>
      </c>
      <c r="L89" s="20">
        <f>IF(OR(F89="",F88=""),"",F89/F88-1)</f>
        <v/>
      </c>
      <c r="M89" s="20">
        <f>IF(OR(G89="",G88=""),"",G89/G88-1)</f>
        <v/>
      </c>
      <c r="N89" s="20">
        <f>IF(G89="","",E89/G89)</f>
        <v/>
      </c>
      <c r="O89" s="20">
        <f>IF(G89="","",F89/G89)</f>
        <v/>
      </c>
      <c r="P89" s="21">
        <f>IF(SUMIFS('Daily NSE Equity Options'!$L:$L,'Daily NSE Equity Options'!$A:$A,$A89)=0,"",SUMIFS('Daily NSE Equity Options'!$L:$L,'Daily NSE Equity Options'!$A:$A,$A89))</f>
        <v/>
      </c>
      <c r="Q89" s="8">
        <f>IF(SUMIFS('Daily BSE Equity Options'!$L:$L,'Daily BSE Equity Options'!$A:$A,$A89)=0,"",SUMIFS('Daily BSE Equity Options'!$L:$L,'Daily BSE Equity Options'!$A:$A,$A89))</f>
        <v/>
      </c>
      <c r="R89" s="8">
        <f>IF(OR(P89="",Q89=""),"",P89+Q89)</f>
        <v/>
      </c>
      <c r="S89" s="23">
        <f>IFERROR(IF(OR(P89="",INDEX(P:P,MATCH(DATE(YEAR($A89)-1,MONTH($A89),DAY($A89)),$A:$A,0))=""),"",P89/INDEX(P:P,MATCH(DATE(YEAR($A89)-1,MONTH($A89),DAY($A89)),$A:$A,0))-1),"")</f>
        <v/>
      </c>
      <c r="T89" s="23">
        <f>IFERROR(IF(OR(Q89="",INDEX(Q:Q,MATCH(DATE(YEAR($A89)-1,MONTH($A89),DAY($A89)),$A:$A,0))=""),"",Q89/INDEX(Q:Q,MATCH(DATE(YEAR($A89)-1,MONTH($A89),DAY($A89)),$A:$A,0))-1),"")</f>
        <v/>
      </c>
      <c r="U89" s="23">
        <f>IFERROR(IF(OR(R89="",INDEX(R:R,MATCH(DATE(YEAR($A89)-1,MONTH($A89),DAY($A89)),$A:$A,0))=""),"",R89/INDEX(R:R,MATCH(DATE(YEAR($A89)-1,MONTH($A89),DAY($A89)),$A:$A,0))-1),"")</f>
        <v/>
      </c>
      <c r="V89" s="23">
        <f>IF(OR(P89="",P88=""),"",P89/P88-1)</f>
        <v/>
      </c>
      <c r="W89" s="23">
        <f>IF(OR(Q89="",Q88=""),"",Q89/Q88-1)</f>
        <v/>
      </c>
      <c r="X89" s="23">
        <f>IF(OR(R89="",R88=""),"",R89/R88-1)</f>
        <v/>
      </c>
      <c r="Y89" s="23">
        <f>IF(R89="","",P89/R89)</f>
        <v/>
      </c>
      <c r="Z89" s="23">
        <f>IF(R89="","",Q89/R89)</f>
        <v/>
      </c>
      <c r="AA89" s="24">
        <f>IF(SUMIFS('Daily NSE Equity Options'!$M:$M,'Daily NSE Equity Options'!$A:$A,$A89)=0,"",SUMIFS('Daily NSE Equity Options'!$M:$M,'Daily NSE Equity Options'!$A:$A,$A89))</f>
        <v/>
      </c>
      <c r="AB89" s="9">
        <f>IF(SUMIFS('Daily BSE Equity Options'!$M:$M,'Daily BSE Equity Options'!$A:$A,$A89)=0,"",SUMIFS('Daily BSE Equity Options'!$M:$M,'Daily BSE Equity Options'!$A:$A,$A89))</f>
        <v/>
      </c>
      <c r="AC89" s="9">
        <f>IF(OR(AA89="",AB89=""),"",AA89+AB89)</f>
        <v/>
      </c>
      <c r="AD89" s="26">
        <f>IFERROR(IF(OR(AA89="",INDEX(AA:AA,MATCH(DATE(YEAR($A89)-1,MONTH($A89),DAY($A89)),$A:$A,0))=""),"",AA89/INDEX(AA:AA,MATCH(DATE(YEAR($A89)-1,MONTH($A89),DAY($A89)),$A:$A,0))-1),"")</f>
        <v/>
      </c>
      <c r="AE89" s="26">
        <f>IFERROR(IF(OR(AB89="",INDEX(AB:AB,MATCH(DATE(YEAR($A89)-1,MONTH($A89),DAY($A89)),$A:$A,0))=""),"",AB89/INDEX(AB:AB,MATCH(DATE(YEAR($A89)-1,MONTH($A89),DAY($A89)),$A:$A,0))-1),"")</f>
        <v/>
      </c>
      <c r="AF89" s="26">
        <f>IFERROR(IF(OR(AC89="",INDEX(AC:AC,MATCH(DATE(YEAR($A89)-1,MONTH($A89),DAY($A89)),$A:$A,0))=""),"",AC89/INDEX(AC:AC,MATCH(DATE(YEAR($A89)-1,MONTH($A89),DAY($A89)),$A:$A,0))-1),"")</f>
        <v/>
      </c>
      <c r="AG89" s="26">
        <f>IF(OR(AA89="",AA88=""),"",AA89/AA88-1)</f>
        <v/>
      </c>
      <c r="AH89" s="26">
        <f>IF(OR(AB89="",AB88=""),"",AB89/AB88-1)</f>
        <v/>
      </c>
      <c r="AI89" s="26">
        <f>IF(OR(AC89="",AC88=""),"",AC89/AC88-1)</f>
        <v/>
      </c>
      <c r="AJ89" s="26">
        <f>IF(AC89="","",AA89/AC89)</f>
        <v/>
      </c>
      <c r="AK89" s="26">
        <f>IF(AC89="","",AB89/AC89)</f>
        <v/>
      </c>
      <c r="AL89" s="29" t="n">
        <v>22.5775</v>
      </c>
      <c r="AM89" s="30" t="n">
        <v>23.015</v>
      </c>
      <c r="AN89" s="30" t="n">
        <v>21.4525</v>
      </c>
      <c r="AO89" s="30" t="n">
        <v>22.51</v>
      </c>
      <c r="AP89" s="31" t="n">
        <v>-0.003</v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18">
        <f>IF(SUMIFS('Daily NSE Equity Options'!$K:$K,'Daily NSE Equity Options'!$A:$A,$A90)=0,"",SUMIFS('Daily NSE Equity Options'!$K:$K,'Daily NSE Equity Options'!$A:$A,$A90))</f>
        <v/>
      </c>
      <c r="F90" s="7">
        <f>IF(SUMIFS('Daily BSE Equity Options'!$K:$K,'Daily BSE Equity Options'!$A:$A,$A90)=0,"",SUMIFS('Daily BSE Equity Options'!$K:$K,'Daily BSE Equity Options'!$A:$A,$A90))</f>
        <v/>
      </c>
      <c r="G90" s="7">
        <f>IF(OR(E90="",F90=""),"",E90+F90)</f>
        <v/>
      </c>
      <c r="H90" s="20">
        <f>IFERROR(IF(OR(E90="",INDEX(E:E,MATCH(DATE(YEAR($A90)-1,MONTH($A90),DAY($A90)),$A:$A,0))=""),"",E90/INDEX(E:E,MATCH(DATE(YEAR($A90)-1,MONTH($A90),DAY($A90)),$A:$A,0))-1),"")</f>
        <v/>
      </c>
      <c r="I90" s="20">
        <f>IFERROR(IF(OR(F90="",INDEX(F:F,MATCH(DATE(YEAR($A90)-1,MONTH($A90),DAY($A90)),$A:$A,0))=""),"",F90/INDEX(F:F,MATCH(DATE(YEAR($A90)-1,MONTH($A90),DAY($A90)),$A:$A,0))-1),"")</f>
        <v/>
      </c>
      <c r="J90" s="20">
        <f>IFERROR(IF(OR(G90="",INDEX(G:G,MATCH(DATE(YEAR($A90)-1,MONTH($A90),DAY($A90)),$A:$A,0))=""),"",G90/INDEX(G:G,MATCH(DATE(YEAR($A90)-1,MONTH($A90),DAY($A90)),$A:$A,0))-1),"")</f>
        <v/>
      </c>
      <c r="K90" s="20">
        <f>IF(OR(E90="",E89=""),"",E90/E89-1)</f>
        <v/>
      </c>
      <c r="L90" s="20">
        <f>IF(OR(F90="",F89=""),"",F90/F89-1)</f>
        <v/>
      </c>
      <c r="M90" s="20">
        <f>IF(OR(G90="",G89=""),"",G90/G89-1)</f>
        <v/>
      </c>
      <c r="N90" s="20">
        <f>IF(G90="","",E90/G90)</f>
        <v/>
      </c>
      <c r="O90" s="20">
        <f>IF(G90="","",F90/G90)</f>
        <v/>
      </c>
      <c r="P90" s="21">
        <f>IF(SUMIFS('Daily NSE Equity Options'!$L:$L,'Daily NSE Equity Options'!$A:$A,$A90)=0,"",SUMIFS('Daily NSE Equity Options'!$L:$L,'Daily NSE Equity Options'!$A:$A,$A90))</f>
        <v/>
      </c>
      <c r="Q90" s="8">
        <f>IF(SUMIFS('Daily BSE Equity Options'!$L:$L,'Daily BSE Equity Options'!$A:$A,$A90)=0,"",SUMIFS('Daily BSE Equity Options'!$L:$L,'Daily BSE Equity Options'!$A:$A,$A90))</f>
        <v/>
      </c>
      <c r="R90" s="8">
        <f>IF(OR(P90="",Q90=""),"",P90+Q90)</f>
        <v/>
      </c>
      <c r="S90" s="23">
        <f>IFERROR(IF(OR(P90="",INDEX(P:P,MATCH(DATE(YEAR($A90)-1,MONTH($A90),DAY($A90)),$A:$A,0))=""),"",P90/INDEX(P:P,MATCH(DATE(YEAR($A90)-1,MONTH($A90),DAY($A90)),$A:$A,0))-1),"")</f>
        <v/>
      </c>
      <c r="T90" s="23">
        <f>IFERROR(IF(OR(Q90="",INDEX(Q:Q,MATCH(DATE(YEAR($A90)-1,MONTH($A90),DAY($A90)),$A:$A,0))=""),"",Q90/INDEX(Q:Q,MATCH(DATE(YEAR($A90)-1,MONTH($A90),DAY($A90)),$A:$A,0))-1),"")</f>
        <v/>
      </c>
      <c r="U90" s="23">
        <f>IFERROR(IF(OR(R90="",INDEX(R:R,MATCH(DATE(YEAR($A90)-1,MONTH($A90),DAY($A90)),$A:$A,0))=""),"",R90/INDEX(R:R,MATCH(DATE(YEAR($A90)-1,MONTH($A90),DAY($A90)),$A:$A,0))-1),"")</f>
        <v/>
      </c>
      <c r="V90" s="23">
        <f>IF(OR(P90="",P89=""),"",P90/P89-1)</f>
        <v/>
      </c>
      <c r="W90" s="23">
        <f>IF(OR(Q90="",Q89=""),"",Q90/Q89-1)</f>
        <v/>
      </c>
      <c r="X90" s="23">
        <f>IF(OR(R90="",R89=""),"",R90/R89-1)</f>
        <v/>
      </c>
      <c r="Y90" s="23">
        <f>IF(R90="","",P90/R90)</f>
        <v/>
      </c>
      <c r="Z90" s="23">
        <f>IF(R90="","",Q90/R90)</f>
        <v/>
      </c>
      <c r="AA90" s="24">
        <f>IF(SUMIFS('Daily NSE Equity Options'!$M:$M,'Daily NSE Equity Options'!$A:$A,$A90)=0,"",SUMIFS('Daily NSE Equity Options'!$M:$M,'Daily NSE Equity Options'!$A:$A,$A90))</f>
        <v/>
      </c>
      <c r="AB90" s="9">
        <f>IF(SUMIFS('Daily BSE Equity Options'!$M:$M,'Daily BSE Equity Options'!$A:$A,$A90)=0,"",SUMIFS('Daily BSE Equity Options'!$M:$M,'Daily BSE Equity Options'!$A:$A,$A90))</f>
        <v/>
      </c>
      <c r="AC90" s="9">
        <f>IF(OR(AA90="",AB90=""),"",AA90+AB90)</f>
        <v/>
      </c>
      <c r="AD90" s="26">
        <f>IFERROR(IF(OR(AA90="",INDEX(AA:AA,MATCH(DATE(YEAR($A90)-1,MONTH($A90),DAY($A90)),$A:$A,0))=""),"",AA90/INDEX(AA:AA,MATCH(DATE(YEAR($A90)-1,MONTH($A90),DAY($A90)),$A:$A,0))-1),"")</f>
        <v/>
      </c>
      <c r="AE90" s="26">
        <f>IFERROR(IF(OR(AB90="",INDEX(AB:AB,MATCH(DATE(YEAR($A90)-1,MONTH($A90),DAY($A90)),$A:$A,0))=""),"",AB90/INDEX(AB:AB,MATCH(DATE(YEAR($A90)-1,MONTH($A90),DAY($A90)),$A:$A,0))-1),"")</f>
        <v/>
      </c>
      <c r="AF90" s="26">
        <f>IFERROR(IF(OR(AC90="",INDEX(AC:AC,MATCH(DATE(YEAR($A90)-1,MONTH($A90),DAY($A90)),$A:$A,0))=""),"",AC90/INDEX(AC:AC,MATCH(DATE(YEAR($A90)-1,MONTH($A90),DAY($A90)),$A:$A,0))-1),"")</f>
        <v/>
      </c>
      <c r="AG90" s="26">
        <f>IF(OR(AA90="",AA89=""),"",AA90/AA89-1)</f>
        <v/>
      </c>
      <c r="AH90" s="26">
        <f>IF(OR(AB90="",AB89=""),"",AB90/AB89-1)</f>
        <v/>
      </c>
      <c r="AI90" s="26">
        <f>IF(OR(AC90="",AC89=""),"",AC90/AC89-1)</f>
        <v/>
      </c>
      <c r="AJ90" s="26">
        <f>IF(AC90="","",AA90/AC90)</f>
        <v/>
      </c>
      <c r="AK90" s="26">
        <f>IF(AC90="","",AB90/AC90)</f>
        <v/>
      </c>
      <c r="AL90" s="29" t="n">
        <v>22.51</v>
      </c>
      <c r="AM90" s="30" t="n">
        <v>22.51</v>
      </c>
      <c r="AN90" s="30" t="n">
        <v>20.215</v>
      </c>
      <c r="AO90" s="30" t="n">
        <v>21.36</v>
      </c>
      <c r="AP90" s="31" t="n">
        <v>-0.0511</v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18">
        <f>IF(SUMIFS('Daily NSE Equity Options'!$K:$K,'Daily NSE Equity Options'!$A:$A,$A91)=0,"",SUMIFS('Daily NSE Equity Options'!$K:$K,'Daily NSE Equity Options'!$A:$A,$A91))</f>
        <v/>
      </c>
      <c r="F91" s="7">
        <f>IF(SUMIFS('Daily BSE Equity Options'!$K:$K,'Daily BSE Equity Options'!$A:$A,$A91)=0,"",SUMIFS('Daily BSE Equity Options'!$K:$K,'Daily BSE Equity Options'!$A:$A,$A91))</f>
        <v/>
      </c>
      <c r="G91" s="7">
        <f>IF(OR(E91="",F91=""),"",E91+F91)</f>
        <v/>
      </c>
      <c r="H91" s="20">
        <f>IFERROR(IF(OR(E91="",INDEX(E:E,MATCH(DATE(YEAR($A91)-1,MONTH($A91),DAY($A91)),$A:$A,0))=""),"",E91/INDEX(E:E,MATCH(DATE(YEAR($A91)-1,MONTH($A91),DAY($A91)),$A:$A,0))-1),"")</f>
        <v/>
      </c>
      <c r="I91" s="20">
        <f>IFERROR(IF(OR(F91="",INDEX(F:F,MATCH(DATE(YEAR($A91)-1,MONTH($A91),DAY($A91)),$A:$A,0))=""),"",F91/INDEX(F:F,MATCH(DATE(YEAR($A91)-1,MONTH($A91),DAY($A91)),$A:$A,0))-1),"")</f>
        <v/>
      </c>
      <c r="J91" s="20">
        <f>IFERROR(IF(OR(G91="",INDEX(G:G,MATCH(DATE(YEAR($A91)-1,MONTH($A91),DAY($A91)),$A:$A,0))=""),"",G91/INDEX(G:G,MATCH(DATE(YEAR($A91)-1,MONTH($A91),DAY($A91)),$A:$A,0))-1),"")</f>
        <v/>
      </c>
      <c r="K91" s="20">
        <f>IF(OR(E91="",E90=""),"",E91/E90-1)</f>
        <v/>
      </c>
      <c r="L91" s="20">
        <f>IF(OR(F91="",F90=""),"",F91/F90-1)</f>
        <v/>
      </c>
      <c r="M91" s="20">
        <f>IF(OR(G91="",G90=""),"",G91/G90-1)</f>
        <v/>
      </c>
      <c r="N91" s="20">
        <f>IF(G91="","",E91/G91)</f>
        <v/>
      </c>
      <c r="O91" s="20">
        <f>IF(G91="","",F91/G91)</f>
        <v/>
      </c>
      <c r="P91" s="21">
        <f>IF(SUMIFS('Daily NSE Equity Options'!$L:$L,'Daily NSE Equity Options'!$A:$A,$A91)=0,"",SUMIFS('Daily NSE Equity Options'!$L:$L,'Daily NSE Equity Options'!$A:$A,$A91))</f>
        <v/>
      </c>
      <c r="Q91" s="8">
        <f>IF(SUMIFS('Daily BSE Equity Options'!$L:$L,'Daily BSE Equity Options'!$A:$A,$A91)=0,"",SUMIFS('Daily BSE Equity Options'!$L:$L,'Daily BSE Equity Options'!$A:$A,$A91))</f>
        <v/>
      </c>
      <c r="R91" s="8">
        <f>IF(OR(P91="",Q91=""),"",P91+Q91)</f>
        <v/>
      </c>
      <c r="S91" s="23">
        <f>IFERROR(IF(OR(P91="",INDEX(P:P,MATCH(DATE(YEAR($A91)-1,MONTH($A91),DAY($A91)),$A:$A,0))=""),"",P91/INDEX(P:P,MATCH(DATE(YEAR($A91)-1,MONTH($A91),DAY($A91)),$A:$A,0))-1),"")</f>
        <v/>
      </c>
      <c r="T91" s="23">
        <f>IFERROR(IF(OR(Q91="",INDEX(Q:Q,MATCH(DATE(YEAR($A91)-1,MONTH($A91),DAY($A91)),$A:$A,0))=""),"",Q91/INDEX(Q:Q,MATCH(DATE(YEAR($A91)-1,MONTH($A91),DAY($A91)),$A:$A,0))-1),"")</f>
        <v/>
      </c>
      <c r="U91" s="23">
        <f>IFERROR(IF(OR(R91="",INDEX(R:R,MATCH(DATE(YEAR($A91)-1,MONTH($A91),DAY($A91)),$A:$A,0))=""),"",R91/INDEX(R:R,MATCH(DATE(YEAR($A91)-1,MONTH($A91),DAY($A91)),$A:$A,0))-1),"")</f>
        <v/>
      </c>
      <c r="V91" s="23">
        <f>IF(OR(P91="",P90=""),"",P91/P90-1)</f>
        <v/>
      </c>
      <c r="W91" s="23">
        <f>IF(OR(Q91="",Q90=""),"",Q91/Q90-1)</f>
        <v/>
      </c>
      <c r="X91" s="23">
        <f>IF(OR(R91="",R90=""),"",R91/R90-1)</f>
        <v/>
      </c>
      <c r="Y91" s="23">
        <f>IF(R91="","",P91/R91)</f>
        <v/>
      </c>
      <c r="Z91" s="23">
        <f>IF(R91="","",Q91/R91)</f>
        <v/>
      </c>
      <c r="AA91" s="24">
        <f>IF(SUMIFS('Daily NSE Equity Options'!$M:$M,'Daily NSE Equity Options'!$A:$A,$A91)=0,"",SUMIFS('Daily NSE Equity Options'!$M:$M,'Daily NSE Equity Options'!$A:$A,$A91))</f>
        <v/>
      </c>
      <c r="AB91" s="9">
        <f>IF(SUMIFS('Daily BSE Equity Options'!$M:$M,'Daily BSE Equity Options'!$A:$A,$A91)=0,"",SUMIFS('Daily BSE Equity Options'!$M:$M,'Daily BSE Equity Options'!$A:$A,$A91))</f>
        <v/>
      </c>
      <c r="AC91" s="9">
        <f>IF(OR(AA91="",AB91=""),"",AA91+AB91)</f>
        <v/>
      </c>
      <c r="AD91" s="26">
        <f>IFERROR(IF(OR(AA91="",INDEX(AA:AA,MATCH(DATE(YEAR($A91)-1,MONTH($A91),DAY($A91)),$A:$A,0))=""),"",AA91/INDEX(AA:AA,MATCH(DATE(YEAR($A91)-1,MONTH($A91),DAY($A91)),$A:$A,0))-1),"")</f>
        <v/>
      </c>
      <c r="AE91" s="26">
        <f>IFERROR(IF(OR(AB91="",INDEX(AB:AB,MATCH(DATE(YEAR($A91)-1,MONTH($A91),DAY($A91)),$A:$A,0))=""),"",AB91/INDEX(AB:AB,MATCH(DATE(YEAR($A91)-1,MONTH($A91),DAY($A91)),$A:$A,0))-1),"")</f>
        <v/>
      </c>
      <c r="AF91" s="26">
        <f>IFERROR(IF(OR(AC91="",INDEX(AC:AC,MATCH(DATE(YEAR($A91)-1,MONTH($A91),DAY($A91)),$A:$A,0))=""),"",AC91/INDEX(AC:AC,MATCH(DATE(YEAR($A91)-1,MONTH($A91),DAY($A91)),$A:$A,0))-1),"")</f>
        <v/>
      </c>
      <c r="AG91" s="26">
        <f>IF(OR(AA91="",AA90=""),"",AA91/AA90-1)</f>
        <v/>
      </c>
      <c r="AH91" s="26">
        <f>IF(OR(AB91="",AB90=""),"",AB91/AB90-1)</f>
        <v/>
      </c>
      <c r="AI91" s="26">
        <f>IF(OR(AC91="",AC90=""),"",AC91/AC90-1)</f>
        <v/>
      </c>
      <c r="AJ91" s="26">
        <f>IF(AC91="","",AA91/AC91)</f>
        <v/>
      </c>
      <c r="AK91" s="26">
        <f>IF(AC91="","",AB91/AC91)</f>
        <v/>
      </c>
      <c r="AL91" s="29" t="n">
        <v>21.36</v>
      </c>
      <c r="AM91" s="30" t="n">
        <v>21.9225</v>
      </c>
      <c r="AN91" s="30" t="n">
        <v>16.85</v>
      </c>
      <c r="AO91" s="30" t="n">
        <v>20.845</v>
      </c>
      <c r="AP91" s="31" t="n">
        <v>-0.0241</v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18">
        <f>IF(SUMIFS('Daily NSE Equity Options'!$K:$K,'Daily NSE Equity Options'!$A:$A,$A92)=0,"",SUMIFS('Daily NSE Equity Options'!$K:$K,'Daily NSE Equity Options'!$A:$A,$A92))</f>
        <v/>
      </c>
      <c r="F92" s="7">
        <f>IF(SUMIFS('Daily BSE Equity Options'!$K:$K,'Daily BSE Equity Options'!$A:$A,$A92)=0,"",SUMIFS('Daily BSE Equity Options'!$K:$K,'Daily BSE Equity Options'!$A:$A,$A92))</f>
        <v/>
      </c>
      <c r="G92" s="7">
        <f>IF(OR(E92="",F92=""),"",E92+F92)</f>
        <v/>
      </c>
      <c r="H92" s="20">
        <f>IFERROR(IF(OR(E92="",INDEX(E:E,MATCH(DATE(YEAR($A92)-1,MONTH($A92),DAY($A92)),$A:$A,0))=""),"",E92/INDEX(E:E,MATCH(DATE(YEAR($A92)-1,MONTH($A92),DAY($A92)),$A:$A,0))-1),"")</f>
        <v/>
      </c>
      <c r="I92" s="20">
        <f>IFERROR(IF(OR(F92="",INDEX(F:F,MATCH(DATE(YEAR($A92)-1,MONTH($A92),DAY($A92)),$A:$A,0))=""),"",F92/INDEX(F:F,MATCH(DATE(YEAR($A92)-1,MONTH($A92),DAY($A92)),$A:$A,0))-1),"")</f>
        <v/>
      </c>
      <c r="J92" s="20">
        <f>IFERROR(IF(OR(G92="",INDEX(G:G,MATCH(DATE(YEAR($A92)-1,MONTH($A92),DAY($A92)),$A:$A,0))=""),"",G92/INDEX(G:G,MATCH(DATE(YEAR($A92)-1,MONTH($A92),DAY($A92)),$A:$A,0))-1),"")</f>
        <v/>
      </c>
      <c r="K92" s="20">
        <f>IF(OR(E92="",E91=""),"",E92/E91-1)</f>
        <v/>
      </c>
      <c r="L92" s="20">
        <f>IF(OR(F92="",F91=""),"",F92/F91-1)</f>
        <v/>
      </c>
      <c r="M92" s="20">
        <f>IF(OR(G92="",G91=""),"",G92/G91-1)</f>
        <v/>
      </c>
      <c r="N92" s="20">
        <f>IF(G92="","",E92/G92)</f>
        <v/>
      </c>
      <c r="O92" s="20">
        <f>IF(G92="","",F92/G92)</f>
        <v/>
      </c>
      <c r="P92" s="21">
        <f>IF(SUMIFS('Daily NSE Equity Options'!$L:$L,'Daily NSE Equity Options'!$A:$A,$A92)=0,"",SUMIFS('Daily NSE Equity Options'!$L:$L,'Daily NSE Equity Options'!$A:$A,$A92))</f>
        <v/>
      </c>
      <c r="Q92" s="8">
        <f>IF(SUMIFS('Daily BSE Equity Options'!$L:$L,'Daily BSE Equity Options'!$A:$A,$A92)=0,"",SUMIFS('Daily BSE Equity Options'!$L:$L,'Daily BSE Equity Options'!$A:$A,$A92))</f>
        <v/>
      </c>
      <c r="R92" s="8">
        <f>IF(OR(P92="",Q92=""),"",P92+Q92)</f>
        <v/>
      </c>
      <c r="S92" s="23">
        <f>IFERROR(IF(OR(P92="",INDEX(P:P,MATCH(DATE(YEAR($A92)-1,MONTH($A92),DAY($A92)),$A:$A,0))=""),"",P92/INDEX(P:P,MATCH(DATE(YEAR($A92)-1,MONTH($A92),DAY($A92)),$A:$A,0))-1),"")</f>
        <v/>
      </c>
      <c r="T92" s="23">
        <f>IFERROR(IF(OR(Q92="",INDEX(Q:Q,MATCH(DATE(YEAR($A92)-1,MONTH($A92),DAY($A92)),$A:$A,0))=""),"",Q92/INDEX(Q:Q,MATCH(DATE(YEAR($A92)-1,MONTH($A92),DAY($A92)),$A:$A,0))-1),"")</f>
        <v/>
      </c>
      <c r="U92" s="23">
        <f>IFERROR(IF(OR(R92="",INDEX(R:R,MATCH(DATE(YEAR($A92)-1,MONTH($A92),DAY($A92)),$A:$A,0))=""),"",R92/INDEX(R:R,MATCH(DATE(YEAR($A92)-1,MONTH($A92),DAY($A92)),$A:$A,0))-1),"")</f>
        <v/>
      </c>
      <c r="V92" s="23">
        <f>IF(OR(P92="",P91=""),"",P92/P91-1)</f>
        <v/>
      </c>
      <c r="W92" s="23">
        <f>IF(OR(Q92="",Q91=""),"",Q92/Q91-1)</f>
        <v/>
      </c>
      <c r="X92" s="23">
        <f>IF(OR(R92="",R91=""),"",R92/R91-1)</f>
        <v/>
      </c>
      <c r="Y92" s="23">
        <f>IF(R92="","",P92/R92)</f>
        <v/>
      </c>
      <c r="Z92" s="23">
        <f>IF(R92="","",Q92/R92)</f>
        <v/>
      </c>
      <c r="AA92" s="24">
        <f>IF(SUMIFS('Daily NSE Equity Options'!$M:$M,'Daily NSE Equity Options'!$A:$A,$A92)=0,"",SUMIFS('Daily NSE Equity Options'!$M:$M,'Daily NSE Equity Options'!$A:$A,$A92))</f>
        <v/>
      </c>
      <c r="AB92" s="9">
        <f>IF(SUMIFS('Daily BSE Equity Options'!$M:$M,'Daily BSE Equity Options'!$A:$A,$A92)=0,"",SUMIFS('Daily BSE Equity Options'!$M:$M,'Daily BSE Equity Options'!$A:$A,$A92))</f>
        <v/>
      </c>
      <c r="AC92" s="9">
        <f>IF(OR(AA92="",AB92=""),"",AA92+AB92)</f>
        <v/>
      </c>
      <c r="AD92" s="26">
        <f>IFERROR(IF(OR(AA92="",INDEX(AA:AA,MATCH(DATE(YEAR($A92)-1,MONTH($A92),DAY($A92)),$A:$A,0))=""),"",AA92/INDEX(AA:AA,MATCH(DATE(YEAR($A92)-1,MONTH($A92),DAY($A92)),$A:$A,0))-1),"")</f>
        <v/>
      </c>
      <c r="AE92" s="26">
        <f>IFERROR(IF(OR(AB92="",INDEX(AB:AB,MATCH(DATE(YEAR($A92)-1,MONTH($A92),DAY($A92)),$A:$A,0))=""),"",AB92/INDEX(AB:AB,MATCH(DATE(YEAR($A92)-1,MONTH($A92),DAY($A92)),$A:$A,0))-1),"")</f>
        <v/>
      </c>
      <c r="AF92" s="26">
        <f>IFERROR(IF(OR(AC92="",INDEX(AC:AC,MATCH(DATE(YEAR($A92)-1,MONTH($A92),DAY($A92)),$A:$A,0))=""),"",AC92/INDEX(AC:AC,MATCH(DATE(YEAR($A92)-1,MONTH($A92),DAY($A92)),$A:$A,0))-1),"")</f>
        <v/>
      </c>
      <c r="AG92" s="26">
        <f>IF(OR(AA92="",AA91=""),"",AA92/AA91-1)</f>
        <v/>
      </c>
      <c r="AH92" s="26">
        <f>IF(OR(AB92="",AB91=""),"",AB92/AB91-1)</f>
        <v/>
      </c>
      <c r="AI92" s="26">
        <f>IF(OR(AC92="",AC91=""),"",AC92/AC91-1)</f>
        <v/>
      </c>
      <c r="AJ92" s="26">
        <f>IF(AC92="","",AA92/AC92)</f>
        <v/>
      </c>
      <c r="AK92" s="26">
        <f>IF(AC92="","",AB92/AC92)</f>
        <v/>
      </c>
      <c r="AL92" s="29" t="n">
        <v>20.845</v>
      </c>
      <c r="AM92" s="30" t="n">
        <v>21.19</v>
      </c>
      <c r="AN92" s="30" t="n">
        <v>19.46</v>
      </c>
      <c r="AO92" s="30" t="n">
        <v>20.5675</v>
      </c>
      <c r="AP92" s="31" t="n">
        <v>-0.0133</v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18">
        <f>IF(SUMIFS('Daily NSE Equity Options'!$K:$K,'Daily NSE Equity Options'!$A:$A,$A93)=0,"",SUMIFS('Daily NSE Equity Options'!$K:$K,'Daily NSE Equity Options'!$A:$A,$A93))</f>
        <v/>
      </c>
      <c r="F93" s="7">
        <f>IF(SUMIFS('Daily BSE Equity Options'!$K:$K,'Daily BSE Equity Options'!$A:$A,$A93)=0,"",SUMIFS('Daily BSE Equity Options'!$K:$K,'Daily BSE Equity Options'!$A:$A,$A93))</f>
        <v/>
      </c>
      <c r="G93" s="7">
        <f>IF(OR(E93="",F93=""),"",E93+F93)</f>
        <v/>
      </c>
      <c r="H93" s="20">
        <f>IFERROR(IF(OR(E93="",INDEX(E:E,MATCH(DATE(YEAR($A93)-1,MONTH($A93),DAY($A93)),$A:$A,0))=""),"",E93/INDEX(E:E,MATCH(DATE(YEAR($A93)-1,MONTH($A93),DAY($A93)),$A:$A,0))-1),"")</f>
        <v/>
      </c>
      <c r="I93" s="20">
        <f>IFERROR(IF(OR(F93="",INDEX(F:F,MATCH(DATE(YEAR($A93)-1,MONTH($A93),DAY($A93)),$A:$A,0))=""),"",F93/INDEX(F:F,MATCH(DATE(YEAR($A93)-1,MONTH($A93),DAY($A93)),$A:$A,0))-1),"")</f>
        <v/>
      </c>
      <c r="J93" s="20">
        <f>IFERROR(IF(OR(G93="",INDEX(G:G,MATCH(DATE(YEAR($A93)-1,MONTH($A93),DAY($A93)),$A:$A,0))=""),"",G93/INDEX(G:G,MATCH(DATE(YEAR($A93)-1,MONTH($A93),DAY($A93)),$A:$A,0))-1),"")</f>
        <v/>
      </c>
      <c r="K93" s="20">
        <f>IF(OR(E93="",E92=""),"",E93/E92-1)</f>
        <v/>
      </c>
      <c r="L93" s="20">
        <f>IF(OR(F93="",F92=""),"",F93/F92-1)</f>
        <v/>
      </c>
      <c r="M93" s="20">
        <f>IF(OR(G93="",G92=""),"",G93/G92-1)</f>
        <v/>
      </c>
      <c r="N93" s="20">
        <f>IF(G93="","",E93/G93)</f>
        <v/>
      </c>
      <c r="O93" s="20">
        <f>IF(G93="","",F93/G93)</f>
        <v/>
      </c>
      <c r="P93" s="21">
        <f>IF(SUMIFS('Daily NSE Equity Options'!$L:$L,'Daily NSE Equity Options'!$A:$A,$A93)=0,"",SUMIFS('Daily NSE Equity Options'!$L:$L,'Daily NSE Equity Options'!$A:$A,$A93))</f>
        <v/>
      </c>
      <c r="Q93" s="8">
        <f>IF(SUMIFS('Daily BSE Equity Options'!$L:$L,'Daily BSE Equity Options'!$A:$A,$A93)=0,"",SUMIFS('Daily BSE Equity Options'!$L:$L,'Daily BSE Equity Options'!$A:$A,$A93))</f>
        <v/>
      </c>
      <c r="R93" s="8">
        <f>IF(OR(P93="",Q93=""),"",P93+Q93)</f>
        <v/>
      </c>
      <c r="S93" s="23">
        <f>IFERROR(IF(OR(P93="",INDEX(P:P,MATCH(DATE(YEAR($A93)-1,MONTH($A93),DAY($A93)),$A:$A,0))=""),"",P93/INDEX(P:P,MATCH(DATE(YEAR($A93)-1,MONTH($A93),DAY($A93)),$A:$A,0))-1),"")</f>
        <v/>
      </c>
      <c r="T93" s="23">
        <f>IFERROR(IF(OR(Q93="",INDEX(Q:Q,MATCH(DATE(YEAR($A93)-1,MONTH($A93),DAY($A93)),$A:$A,0))=""),"",Q93/INDEX(Q:Q,MATCH(DATE(YEAR($A93)-1,MONTH($A93),DAY($A93)),$A:$A,0))-1),"")</f>
        <v/>
      </c>
      <c r="U93" s="23">
        <f>IFERROR(IF(OR(R93="",INDEX(R:R,MATCH(DATE(YEAR($A93)-1,MONTH($A93),DAY($A93)),$A:$A,0))=""),"",R93/INDEX(R:R,MATCH(DATE(YEAR($A93)-1,MONTH($A93),DAY($A93)),$A:$A,0))-1),"")</f>
        <v/>
      </c>
      <c r="V93" s="23">
        <f>IF(OR(P93="",P92=""),"",P93/P92-1)</f>
        <v/>
      </c>
      <c r="W93" s="23">
        <f>IF(OR(Q93="",Q92=""),"",Q93/Q92-1)</f>
        <v/>
      </c>
      <c r="X93" s="23">
        <f>IF(OR(R93="",R92=""),"",R93/R92-1)</f>
        <v/>
      </c>
      <c r="Y93" s="23">
        <f>IF(R93="","",P93/R93)</f>
        <v/>
      </c>
      <c r="Z93" s="23">
        <f>IF(R93="","",Q93/R93)</f>
        <v/>
      </c>
      <c r="AA93" s="24">
        <f>IF(SUMIFS('Daily NSE Equity Options'!$M:$M,'Daily NSE Equity Options'!$A:$A,$A93)=0,"",SUMIFS('Daily NSE Equity Options'!$M:$M,'Daily NSE Equity Options'!$A:$A,$A93))</f>
        <v/>
      </c>
      <c r="AB93" s="9">
        <f>IF(SUMIFS('Daily BSE Equity Options'!$M:$M,'Daily BSE Equity Options'!$A:$A,$A93)=0,"",SUMIFS('Daily BSE Equity Options'!$M:$M,'Daily BSE Equity Options'!$A:$A,$A93))</f>
        <v/>
      </c>
      <c r="AC93" s="9">
        <f>IF(OR(AA93="",AB93=""),"",AA93+AB93)</f>
        <v/>
      </c>
      <c r="AD93" s="26">
        <f>IFERROR(IF(OR(AA93="",INDEX(AA:AA,MATCH(DATE(YEAR($A93)-1,MONTH($A93),DAY($A93)),$A:$A,0))=""),"",AA93/INDEX(AA:AA,MATCH(DATE(YEAR($A93)-1,MONTH($A93),DAY($A93)),$A:$A,0))-1),"")</f>
        <v/>
      </c>
      <c r="AE93" s="26">
        <f>IFERROR(IF(OR(AB93="",INDEX(AB:AB,MATCH(DATE(YEAR($A93)-1,MONTH($A93),DAY($A93)),$A:$A,0))=""),"",AB93/INDEX(AB:AB,MATCH(DATE(YEAR($A93)-1,MONTH($A93),DAY($A93)),$A:$A,0))-1),"")</f>
        <v/>
      </c>
      <c r="AF93" s="26">
        <f>IFERROR(IF(OR(AC93="",INDEX(AC:AC,MATCH(DATE(YEAR($A93)-1,MONTH($A93),DAY($A93)),$A:$A,0))=""),"",AC93/INDEX(AC:AC,MATCH(DATE(YEAR($A93)-1,MONTH($A93),DAY($A93)),$A:$A,0))-1),"")</f>
        <v/>
      </c>
      <c r="AG93" s="26">
        <f>IF(OR(AA93="",AA92=""),"",AA93/AA92-1)</f>
        <v/>
      </c>
      <c r="AH93" s="26">
        <f>IF(OR(AB93="",AB92=""),"",AB93/AB92-1)</f>
        <v/>
      </c>
      <c r="AI93" s="26">
        <f>IF(OR(AC93="",AC92=""),"",AC93/AC92-1)</f>
        <v/>
      </c>
      <c r="AJ93" s="26">
        <f>IF(AC93="","",AA93/AC93)</f>
        <v/>
      </c>
      <c r="AK93" s="26">
        <f>IF(AC93="","",AB93/AC93)</f>
        <v/>
      </c>
      <c r="AL93" s="29" t="n">
        <v>20.5675</v>
      </c>
      <c r="AM93" s="30" t="n">
        <v>22.97</v>
      </c>
      <c r="AN93" s="30" t="n">
        <v>16.34</v>
      </c>
      <c r="AO93" s="30" t="n">
        <v>21.6725</v>
      </c>
      <c r="AP93" s="31" t="n">
        <v>0.0537</v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18">
        <f>IF(SUMIFS('Daily NSE Equity Options'!$K:$K,'Daily NSE Equity Options'!$A:$A,$A94)=0,"",SUMIFS('Daily NSE Equity Options'!$K:$K,'Daily NSE Equity Options'!$A:$A,$A94))</f>
        <v/>
      </c>
      <c r="F94" s="7">
        <f>IF(SUMIFS('Daily BSE Equity Options'!$K:$K,'Daily BSE Equity Options'!$A:$A,$A94)=0,"",SUMIFS('Daily BSE Equity Options'!$K:$K,'Daily BSE Equity Options'!$A:$A,$A94))</f>
        <v/>
      </c>
      <c r="G94" s="7">
        <f>IF(OR(E94="",F94=""),"",E94+F94)</f>
        <v/>
      </c>
      <c r="H94" s="20">
        <f>IFERROR(IF(OR(E94="",INDEX(E:E,MATCH(DATE(YEAR($A94)-1,MONTH($A94),DAY($A94)),$A:$A,0))=""),"",E94/INDEX(E:E,MATCH(DATE(YEAR($A94)-1,MONTH($A94),DAY($A94)),$A:$A,0))-1),"")</f>
        <v/>
      </c>
      <c r="I94" s="20">
        <f>IFERROR(IF(OR(F94="",INDEX(F:F,MATCH(DATE(YEAR($A94)-1,MONTH($A94),DAY($A94)),$A:$A,0))=""),"",F94/INDEX(F:F,MATCH(DATE(YEAR($A94)-1,MONTH($A94),DAY($A94)),$A:$A,0))-1),"")</f>
        <v/>
      </c>
      <c r="J94" s="20">
        <f>IFERROR(IF(OR(G94="",INDEX(G:G,MATCH(DATE(YEAR($A94)-1,MONTH($A94),DAY($A94)),$A:$A,0))=""),"",G94/INDEX(G:G,MATCH(DATE(YEAR($A94)-1,MONTH($A94),DAY($A94)),$A:$A,0))-1),"")</f>
        <v/>
      </c>
      <c r="K94" s="20">
        <f>IF(OR(E94="",E93=""),"",E94/E93-1)</f>
        <v/>
      </c>
      <c r="L94" s="20">
        <f>IF(OR(F94="",F93=""),"",F94/F93-1)</f>
        <v/>
      </c>
      <c r="M94" s="20">
        <f>IF(OR(G94="",G93=""),"",G94/G93-1)</f>
        <v/>
      </c>
      <c r="N94" s="20">
        <f>IF(G94="","",E94/G94)</f>
        <v/>
      </c>
      <c r="O94" s="20">
        <f>IF(G94="","",F94/G94)</f>
        <v/>
      </c>
      <c r="P94" s="21">
        <f>IF(SUMIFS('Daily NSE Equity Options'!$L:$L,'Daily NSE Equity Options'!$A:$A,$A94)=0,"",SUMIFS('Daily NSE Equity Options'!$L:$L,'Daily NSE Equity Options'!$A:$A,$A94))</f>
        <v/>
      </c>
      <c r="Q94" s="8">
        <f>IF(SUMIFS('Daily BSE Equity Options'!$L:$L,'Daily BSE Equity Options'!$A:$A,$A94)=0,"",SUMIFS('Daily BSE Equity Options'!$L:$L,'Daily BSE Equity Options'!$A:$A,$A94))</f>
        <v/>
      </c>
      <c r="R94" s="8">
        <f>IF(OR(P94="",Q94=""),"",P94+Q94)</f>
        <v/>
      </c>
      <c r="S94" s="23">
        <f>IFERROR(IF(OR(P94="",INDEX(P:P,MATCH(DATE(YEAR($A94)-1,MONTH($A94),DAY($A94)),$A:$A,0))=""),"",P94/INDEX(P:P,MATCH(DATE(YEAR($A94)-1,MONTH($A94),DAY($A94)),$A:$A,0))-1),"")</f>
        <v/>
      </c>
      <c r="T94" s="23">
        <f>IFERROR(IF(OR(Q94="",INDEX(Q:Q,MATCH(DATE(YEAR($A94)-1,MONTH($A94),DAY($A94)),$A:$A,0))=""),"",Q94/INDEX(Q:Q,MATCH(DATE(YEAR($A94)-1,MONTH($A94),DAY($A94)),$A:$A,0))-1),"")</f>
        <v/>
      </c>
      <c r="U94" s="23">
        <f>IFERROR(IF(OR(R94="",INDEX(R:R,MATCH(DATE(YEAR($A94)-1,MONTH($A94),DAY($A94)),$A:$A,0))=""),"",R94/INDEX(R:R,MATCH(DATE(YEAR($A94)-1,MONTH($A94),DAY($A94)),$A:$A,0))-1),"")</f>
        <v/>
      </c>
      <c r="V94" s="23">
        <f>IF(OR(P94="",P93=""),"",P94/P93-1)</f>
        <v/>
      </c>
      <c r="W94" s="23">
        <f>IF(OR(Q94="",Q93=""),"",Q94/Q93-1)</f>
        <v/>
      </c>
      <c r="X94" s="23">
        <f>IF(OR(R94="",R93=""),"",R94/R93-1)</f>
        <v/>
      </c>
      <c r="Y94" s="23">
        <f>IF(R94="","",P94/R94)</f>
        <v/>
      </c>
      <c r="Z94" s="23">
        <f>IF(R94="","",Q94/R94)</f>
        <v/>
      </c>
      <c r="AA94" s="24">
        <f>IF(SUMIFS('Daily NSE Equity Options'!$M:$M,'Daily NSE Equity Options'!$A:$A,$A94)=0,"",SUMIFS('Daily NSE Equity Options'!$M:$M,'Daily NSE Equity Options'!$A:$A,$A94))</f>
        <v/>
      </c>
      <c r="AB94" s="9">
        <f>IF(SUMIFS('Daily BSE Equity Options'!$M:$M,'Daily BSE Equity Options'!$A:$A,$A94)=0,"",SUMIFS('Daily BSE Equity Options'!$M:$M,'Daily BSE Equity Options'!$A:$A,$A94))</f>
        <v/>
      </c>
      <c r="AC94" s="9">
        <f>IF(OR(AA94="",AB94=""),"",AA94+AB94)</f>
        <v/>
      </c>
      <c r="AD94" s="26">
        <f>IFERROR(IF(OR(AA94="",INDEX(AA:AA,MATCH(DATE(YEAR($A94)-1,MONTH($A94),DAY($A94)),$A:$A,0))=""),"",AA94/INDEX(AA:AA,MATCH(DATE(YEAR($A94)-1,MONTH($A94),DAY($A94)),$A:$A,0))-1),"")</f>
        <v/>
      </c>
      <c r="AE94" s="26">
        <f>IFERROR(IF(OR(AB94="",INDEX(AB:AB,MATCH(DATE(YEAR($A94)-1,MONTH($A94),DAY($A94)),$A:$A,0))=""),"",AB94/INDEX(AB:AB,MATCH(DATE(YEAR($A94)-1,MONTH($A94),DAY($A94)),$A:$A,0))-1),"")</f>
        <v/>
      </c>
      <c r="AF94" s="26">
        <f>IFERROR(IF(OR(AC94="",INDEX(AC:AC,MATCH(DATE(YEAR($A94)-1,MONTH($A94),DAY($A94)),$A:$A,0))=""),"",AC94/INDEX(AC:AC,MATCH(DATE(YEAR($A94)-1,MONTH($A94),DAY($A94)),$A:$A,0))-1),"")</f>
        <v/>
      </c>
      <c r="AG94" s="26">
        <f>IF(OR(AA94="",AA93=""),"",AA94/AA93-1)</f>
        <v/>
      </c>
      <c r="AH94" s="26">
        <f>IF(OR(AB94="",AB93=""),"",AB94/AB93-1)</f>
        <v/>
      </c>
      <c r="AI94" s="26">
        <f>IF(OR(AC94="",AC93=""),"",AC94/AC93-1)</f>
        <v/>
      </c>
      <c r="AJ94" s="26">
        <f>IF(AC94="","",AA94/AC94)</f>
        <v/>
      </c>
      <c r="AK94" s="26">
        <f>IF(AC94="","",AB94/AC94)</f>
        <v/>
      </c>
      <c r="AL94" s="29" t="n">
        <v>21.6725</v>
      </c>
      <c r="AM94" s="30" t="n">
        <v>22.8775</v>
      </c>
      <c r="AN94" s="30" t="n">
        <v>19.5575</v>
      </c>
      <c r="AO94" s="30" t="n">
        <v>21.3075</v>
      </c>
      <c r="AP94" s="31" t="n">
        <v>-0.0168</v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18">
        <f>IF(SUMIFS('Daily NSE Equity Options'!$K:$K,'Daily NSE Equity Options'!$A:$A,$A95)=0,"",SUMIFS('Daily NSE Equity Options'!$K:$K,'Daily NSE Equity Options'!$A:$A,$A95))</f>
        <v/>
      </c>
      <c r="F95" s="7">
        <f>IF(SUMIFS('Daily BSE Equity Options'!$K:$K,'Daily BSE Equity Options'!$A:$A,$A95)=0,"",SUMIFS('Daily BSE Equity Options'!$K:$K,'Daily BSE Equity Options'!$A:$A,$A95))</f>
        <v/>
      </c>
      <c r="G95" s="7">
        <f>IF(OR(E95="",F95=""),"",E95+F95)</f>
        <v/>
      </c>
      <c r="H95" s="20">
        <f>IFERROR(IF(OR(E95="",INDEX(E:E,MATCH(DATE(YEAR($A95)-1,MONTH($A95),DAY($A95)),$A:$A,0))=""),"",E95/INDEX(E:E,MATCH(DATE(YEAR($A95)-1,MONTH($A95),DAY($A95)),$A:$A,0))-1),"")</f>
        <v/>
      </c>
      <c r="I95" s="20">
        <f>IFERROR(IF(OR(F95="",INDEX(F:F,MATCH(DATE(YEAR($A95)-1,MONTH($A95),DAY($A95)),$A:$A,0))=""),"",F95/INDEX(F:F,MATCH(DATE(YEAR($A95)-1,MONTH($A95),DAY($A95)),$A:$A,0))-1),"")</f>
        <v/>
      </c>
      <c r="J95" s="20">
        <f>IFERROR(IF(OR(G95="",INDEX(G:G,MATCH(DATE(YEAR($A95)-1,MONTH($A95),DAY($A95)),$A:$A,0))=""),"",G95/INDEX(G:G,MATCH(DATE(YEAR($A95)-1,MONTH($A95),DAY($A95)),$A:$A,0))-1),"")</f>
        <v/>
      </c>
      <c r="K95" s="20">
        <f>IF(OR(E95="",E94=""),"",E95/E94-1)</f>
        <v/>
      </c>
      <c r="L95" s="20">
        <f>IF(OR(F95="",F94=""),"",F95/F94-1)</f>
        <v/>
      </c>
      <c r="M95" s="20">
        <f>IF(OR(G95="",G94=""),"",G95/G94-1)</f>
        <v/>
      </c>
      <c r="N95" s="20">
        <f>IF(G95="","",E95/G95)</f>
        <v/>
      </c>
      <c r="O95" s="20">
        <f>IF(G95="","",F95/G95)</f>
        <v/>
      </c>
      <c r="P95" s="21">
        <f>IF(SUMIFS('Daily NSE Equity Options'!$L:$L,'Daily NSE Equity Options'!$A:$A,$A95)=0,"",SUMIFS('Daily NSE Equity Options'!$L:$L,'Daily NSE Equity Options'!$A:$A,$A95))</f>
        <v/>
      </c>
      <c r="Q95" s="8">
        <f>IF(SUMIFS('Daily BSE Equity Options'!$L:$L,'Daily BSE Equity Options'!$A:$A,$A95)=0,"",SUMIFS('Daily BSE Equity Options'!$L:$L,'Daily BSE Equity Options'!$A:$A,$A95))</f>
        <v/>
      </c>
      <c r="R95" s="8">
        <f>IF(OR(P95="",Q95=""),"",P95+Q95)</f>
        <v/>
      </c>
      <c r="S95" s="23">
        <f>IFERROR(IF(OR(P95="",INDEX(P:P,MATCH(DATE(YEAR($A95)-1,MONTH($A95),DAY($A95)),$A:$A,0))=""),"",P95/INDEX(P:P,MATCH(DATE(YEAR($A95)-1,MONTH($A95),DAY($A95)),$A:$A,0))-1),"")</f>
        <v/>
      </c>
      <c r="T95" s="23">
        <f>IFERROR(IF(OR(Q95="",INDEX(Q:Q,MATCH(DATE(YEAR($A95)-1,MONTH($A95),DAY($A95)),$A:$A,0))=""),"",Q95/INDEX(Q:Q,MATCH(DATE(YEAR($A95)-1,MONTH($A95),DAY($A95)),$A:$A,0))-1),"")</f>
        <v/>
      </c>
      <c r="U95" s="23">
        <f>IFERROR(IF(OR(R95="",INDEX(R:R,MATCH(DATE(YEAR($A95)-1,MONTH($A95),DAY($A95)),$A:$A,0))=""),"",R95/INDEX(R:R,MATCH(DATE(YEAR($A95)-1,MONTH($A95),DAY($A95)),$A:$A,0))-1),"")</f>
        <v/>
      </c>
      <c r="V95" s="23">
        <f>IF(OR(P95="",P94=""),"",P95/P94-1)</f>
        <v/>
      </c>
      <c r="W95" s="23">
        <f>IF(OR(Q95="",Q94=""),"",Q95/Q94-1)</f>
        <v/>
      </c>
      <c r="X95" s="23">
        <f>IF(OR(R95="",R94=""),"",R95/R94-1)</f>
        <v/>
      </c>
      <c r="Y95" s="23">
        <f>IF(R95="","",P95/R95)</f>
        <v/>
      </c>
      <c r="Z95" s="23">
        <f>IF(R95="","",Q95/R95)</f>
        <v/>
      </c>
      <c r="AA95" s="24">
        <f>IF(SUMIFS('Daily NSE Equity Options'!$M:$M,'Daily NSE Equity Options'!$A:$A,$A95)=0,"",SUMIFS('Daily NSE Equity Options'!$M:$M,'Daily NSE Equity Options'!$A:$A,$A95))</f>
        <v/>
      </c>
      <c r="AB95" s="9">
        <f>IF(SUMIFS('Daily BSE Equity Options'!$M:$M,'Daily BSE Equity Options'!$A:$A,$A95)=0,"",SUMIFS('Daily BSE Equity Options'!$M:$M,'Daily BSE Equity Options'!$A:$A,$A95))</f>
        <v/>
      </c>
      <c r="AC95" s="9">
        <f>IF(OR(AA95="",AB95=""),"",AA95+AB95)</f>
        <v/>
      </c>
      <c r="AD95" s="26">
        <f>IFERROR(IF(OR(AA95="",INDEX(AA:AA,MATCH(DATE(YEAR($A95)-1,MONTH($A95),DAY($A95)),$A:$A,0))=""),"",AA95/INDEX(AA:AA,MATCH(DATE(YEAR($A95)-1,MONTH($A95),DAY($A95)),$A:$A,0))-1),"")</f>
        <v/>
      </c>
      <c r="AE95" s="26">
        <f>IFERROR(IF(OR(AB95="",INDEX(AB:AB,MATCH(DATE(YEAR($A95)-1,MONTH($A95),DAY($A95)),$A:$A,0))=""),"",AB95/INDEX(AB:AB,MATCH(DATE(YEAR($A95)-1,MONTH($A95),DAY($A95)),$A:$A,0))-1),"")</f>
        <v/>
      </c>
      <c r="AF95" s="26">
        <f>IFERROR(IF(OR(AC95="",INDEX(AC:AC,MATCH(DATE(YEAR($A95)-1,MONTH($A95),DAY($A95)),$A:$A,0))=""),"",AC95/INDEX(AC:AC,MATCH(DATE(YEAR($A95)-1,MONTH($A95),DAY($A95)),$A:$A,0))-1),"")</f>
        <v/>
      </c>
      <c r="AG95" s="26">
        <f>IF(OR(AA95="",AA94=""),"",AA95/AA94-1)</f>
        <v/>
      </c>
      <c r="AH95" s="26">
        <f>IF(OR(AB95="",AB94=""),"",AB95/AB94-1)</f>
        <v/>
      </c>
      <c r="AI95" s="26">
        <f>IF(OR(AC95="",AC94=""),"",AC95/AC94-1)</f>
        <v/>
      </c>
      <c r="AJ95" s="26">
        <f>IF(AC95="","",AA95/AC95)</f>
        <v/>
      </c>
      <c r="AK95" s="26">
        <f>IF(AC95="","",AB95/AC95)</f>
        <v/>
      </c>
      <c r="AL95" s="29" t="n">
        <v>21.3075</v>
      </c>
      <c r="AM95" s="30" t="n">
        <v>21.3075</v>
      </c>
      <c r="AN95" s="30" t="n">
        <v>18.2525</v>
      </c>
      <c r="AO95" s="30" t="n">
        <v>20.43</v>
      </c>
      <c r="AP95" s="31" t="n">
        <v>-0.0412</v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18">
        <f>IF(SUMIFS('Daily NSE Equity Options'!$K:$K,'Daily NSE Equity Options'!$A:$A,$A96)=0,"",SUMIFS('Daily NSE Equity Options'!$K:$K,'Daily NSE Equity Options'!$A:$A,$A96))</f>
        <v/>
      </c>
      <c r="F96" s="7">
        <f>IF(SUMIFS('Daily BSE Equity Options'!$K:$K,'Daily BSE Equity Options'!$A:$A,$A96)=0,"",SUMIFS('Daily BSE Equity Options'!$K:$K,'Daily BSE Equity Options'!$A:$A,$A96))</f>
        <v/>
      </c>
      <c r="G96" s="7">
        <f>IF(OR(E96="",F96=""),"",E96+F96)</f>
        <v/>
      </c>
      <c r="H96" s="20">
        <f>IFERROR(IF(OR(E96="",INDEX(E:E,MATCH(DATE(YEAR($A96)-1,MONTH($A96),DAY($A96)),$A:$A,0))=""),"",E96/INDEX(E:E,MATCH(DATE(YEAR($A96)-1,MONTH($A96),DAY($A96)),$A:$A,0))-1),"")</f>
        <v/>
      </c>
      <c r="I96" s="20">
        <f>IFERROR(IF(OR(F96="",INDEX(F:F,MATCH(DATE(YEAR($A96)-1,MONTH($A96),DAY($A96)),$A:$A,0))=""),"",F96/INDEX(F:F,MATCH(DATE(YEAR($A96)-1,MONTH($A96),DAY($A96)),$A:$A,0))-1),"")</f>
        <v/>
      </c>
      <c r="J96" s="20">
        <f>IFERROR(IF(OR(G96="",INDEX(G:G,MATCH(DATE(YEAR($A96)-1,MONTH($A96),DAY($A96)),$A:$A,0))=""),"",G96/INDEX(G:G,MATCH(DATE(YEAR($A96)-1,MONTH($A96),DAY($A96)),$A:$A,0))-1),"")</f>
        <v/>
      </c>
      <c r="K96" s="20">
        <f>IF(OR(E96="",E95=""),"",E96/E95-1)</f>
        <v/>
      </c>
      <c r="L96" s="20">
        <f>IF(OR(F96="",F95=""),"",F96/F95-1)</f>
        <v/>
      </c>
      <c r="M96" s="20">
        <f>IF(OR(G96="",G95=""),"",G96/G95-1)</f>
        <v/>
      </c>
      <c r="N96" s="20">
        <f>IF(G96="","",E96/G96)</f>
        <v/>
      </c>
      <c r="O96" s="20">
        <f>IF(G96="","",F96/G96)</f>
        <v/>
      </c>
      <c r="P96" s="21">
        <f>IF(SUMIFS('Daily NSE Equity Options'!$L:$L,'Daily NSE Equity Options'!$A:$A,$A96)=0,"",SUMIFS('Daily NSE Equity Options'!$L:$L,'Daily NSE Equity Options'!$A:$A,$A96))</f>
        <v/>
      </c>
      <c r="Q96" s="8">
        <f>IF(SUMIFS('Daily BSE Equity Options'!$L:$L,'Daily BSE Equity Options'!$A:$A,$A96)=0,"",SUMIFS('Daily BSE Equity Options'!$L:$L,'Daily BSE Equity Options'!$A:$A,$A96))</f>
        <v/>
      </c>
      <c r="R96" s="8">
        <f>IF(OR(P96="",Q96=""),"",P96+Q96)</f>
        <v/>
      </c>
      <c r="S96" s="23">
        <f>IFERROR(IF(OR(P96="",INDEX(P:P,MATCH(DATE(YEAR($A96)-1,MONTH($A96),DAY($A96)),$A:$A,0))=""),"",P96/INDEX(P:P,MATCH(DATE(YEAR($A96)-1,MONTH($A96),DAY($A96)),$A:$A,0))-1),"")</f>
        <v/>
      </c>
      <c r="T96" s="23">
        <f>IFERROR(IF(OR(Q96="",INDEX(Q:Q,MATCH(DATE(YEAR($A96)-1,MONTH($A96),DAY($A96)),$A:$A,0))=""),"",Q96/INDEX(Q:Q,MATCH(DATE(YEAR($A96)-1,MONTH($A96),DAY($A96)),$A:$A,0))-1),"")</f>
        <v/>
      </c>
      <c r="U96" s="23">
        <f>IFERROR(IF(OR(R96="",INDEX(R:R,MATCH(DATE(YEAR($A96)-1,MONTH($A96),DAY($A96)),$A:$A,0))=""),"",R96/INDEX(R:R,MATCH(DATE(YEAR($A96)-1,MONTH($A96),DAY($A96)),$A:$A,0))-1),"")</f>
        <v/>
      </c>
      <c r="V96" s="23">
        <f>IF(OR(P96="",P95=""),"",P96/P95-1)</f>
        <v/>
      </c>
      <c r="W96" s="23">
        <f>IF(OR(Q96="",Q95=""),"",Q96/Q95-1)</f>
        <v/>
      </c>
      <c r="X96" s="23">
        <f>IF(OR(R96="",R95=""),"",R96/R95-1)</f>
        <v/>
      </c>
      <c r="Y96" s="23">
        <f>IF(R96="","",P96/R96)</f>
        <v/>
      </c>
      <c r="Z96" s="23">
        <f>IF(R96="","",Q96/R96)</f>
        <v/>
      </c>
      <c r="AA96" s="24">
        <f>IF(SUMIFS('Daily NSE Equity Options'!$M:$M,'Daily NSE Equity Options'!$A:$A,$A96)=0,"",SUMIFS('Daily NSE Equity Options'!$M:$M,'Daily NSE Equity Options'!$A:$A,$A96))</f>
        <v/>
      </c>
      <c r="AB96" s="9">
        <f>IF(SUMIFS('Daily BSE Equity Options'!$M:$M,'Daily BSE Equity Options'!$A:$A,$A96)=0,"",SUMIFS('Daily BSE Equity Options'!$M:$M,'Daily BSE Equity Options'!$A:$A,$A96))</f>
        <v/>
      </c>
      <c r="AC96" s="9">
        <f>IF(OR(AA96="",AB96=""),"",AA96+AB96)</f>
        <v/>
      </c>
      <c r="AD96" s="26">
        <f>IFERROR(IF(OR(AA96="",INDEX(AA:AA,MATCH(DATE(YEAR($A96)-1,MONTH($A96),DAY($A96)),$A:$A,0))=""),"",AA96/INDEX(AA:AA,MATCH(DATE(YEAR($A96)-1,MONTH($A96),DAY($A96)),$A:$A,0))-1),"")</f>
        <v/>
      </c>
      <c r="AE96" s="26">
        <f>IFERROR(IF(OR(AB96="",INDEX(AB:AB,MATCH(DATE(YEAR($A96)-1,MONTH($A96),DAY($A96)),$A:$A,0))=""),"",AB96/INDEX(AB:AB,MATCH(DATE(YEAR($A96)-1,MONTH($A96),DAY($A96)),$A:$A,0))-1),"")</f>
        <v/>
      </c>
      <c r="AF96" s="26">
        <f>IFERROR(IF(OR(AC96="",INDEX(AC:AC,MATCH(DATE(YEAR($A96)-1,MONTH($A96),DAY($A96)),$A:$A,0))=""),"",AC96/INDEX(AC:AC,MATCH(DATE(YEAR($A96)-1,MONTH($A96),DAY($A96)),$A:$A,0))-1),"")</f>
        <v/>
      </c>
      <c r="AG96" s="26">
        <f>IF(OR(AA96="",AA95=""),"",AA96/AA95-1)</f>
        <v/>
      </c>
      <c r="AH96" s="26">
        <f>IF(OR(AB96="",AB95=""),"",AB96/AB95-1)</f>
        <v/>
      </c>
      <c r="AI96" s="26">
        <f>IF(OR(AC96="",AC95=""),"",AC96/AC95-1)</f>
        <v/>
      </c>
      <c r="AJ96" s="26">
        <f>IF(AC96="","",AA96/AC96)</f>
        <v/>
      </c>
      <c r="AK96" s="26">
        <f>IF(AC96="","",AB96/AC96)</f>
        <v/>
      </c>
      <c r="AL96" s="29" t="n">
        <v>20.43</v>
      </c>
      <c r="AM96" s="30" t="n">
        <v>20.43</v>
      </c>
      <c r="AN96" s="30" t="n">
        <v>17.835</v>
      </c>
      <c r="AO96" s="30" t="n">
        <v>19.9575</v>
      </c>
      <c r="AP96" s="31" t="n">
        <v>-0.0231</v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18">
        <f>IF(SUMIFS('Daily NSE Equity Options'!$K:$K,'Daily NSE Equity Options'!$A:$A,$A97)=0,"",SUMIFS('Daily NSE Equity Options'!$K:$K,'Daily NSE Equity Options'!$A:$A,$A97))</f>
        <v/>
      </c>
      <c r="F97" s="7">
        <f>IF(SUMIFS('Daily BSE Equity Options'!$K:$K,'Daily BSE Equity Options'!$A:$A,$A97)=0,"",SUMIFS('Daily BSE Equity Options'!$K:$K,'Daily BSE Equity Options'!$A:$A,$A97))</f>
        <v/>
      </c>
      <c r="G97" s="7">
        <f>IF(OR(E97="",F97=""),"",E97+F97)</f>
        <v/>
      </c>
      <c r="H97" s="20">
        <f>IFERROR(IF(OR(E97="",INDEX(E:E,MATCH(DATE(YEAR($A97)-1,MONTH($A97),DAY($A97)),$A:$A,0))=""),"",E97/INDEX(E:E,MATCH(DATE(YEAR($A97)-1,MONTH($A97),DAY($A97)),$A:$A,0))-1),"")</f>
        <v/>
      </c>
      <c r="I97" s="20">
        <f>IFERROR(IF(OR(F97="",INDEX(F:F,MATCH(DATE(YEAR($A97)-1,MONTH($A97),DAY($A97)),$A:$A,0))=""),"",F97/INDEX(F:F,MATCH(DATE(YEAR($A97)-1,MONTH($A97),DAY($A97)),$A:$A,0))-1),"")</f>
        <v/>
      </c>
      <c r="J97" s="20">
        <f>IFERROR(IF(OR(G97="",INDEX(G:G,MATCH(DATE(YEAR($A97)-1,MONTH($A97),DAY($A97)),$A:$A,0))=""),"",G97/INDEX(G:G,MATCH(DATE(YEAR($A97)-1,MONTH($A97),DAY($A97)),$A:$A,0))-1),"")</f>
        <v/>
      </c>
      <c r="K97" s="20">
        <f>IF(OR(E97="",E96=""),"",E97/E96-1)</f>
        <v/>
      </c>
      <c r="L97" s="20">
        <f>IF(OR(F97="",F96=""),"",F97/F96-1)</f>
        <v/>
      </c>
      <c r="M97" s="20">
        <f>IF(OR(G97="",G96=""),"",G97/G96-1)</f>
        <v/>
      </c>
      <c r="N97" s="20">
        <f>IF(G97="","",E97/G97)</f>
        <v/>
      </c>
      <c r="O97" s="20">
        <f>IF(G97="","",F97/G97)</f>
        <v/>
      </c>
      <c r="P97" s="21">
        <f>IF(SUMIFS('Daily NSE Equity Options'!$L:$L,'Daily NSE Equity Options'!$A:$A,$A97)=0,"",SUMIFS('Daily NSE Equity Options'!$L:$L,'Daily NSE Equity Options'!$A:$A,$A97))</f>
        <v/>
      </c>
      <c r="Q97" s="8">
        <f>IF(SUMIFS('Daily BSE Equity Options'!$L:$L,'Daily BSE Equity Options'!$A:$A,$A97)=0,"",SUMIFS('Daily BSE Equity Options'!$L:$L,'Daily BSE Equity Options'!$A:$A,$A97))</f>
        <v/>
      </c>
      <c r="R97" s="8">
        <f>IF(OR(P97="",Q97=""),"",P97+Q97)</f>
        <v/>
      </c>
      <c r="S97" s="23">
        <f>IFERROR(IF(OR(P97="",INDEX(P:P,MATCH(DATE(YEAR($A97)-1,MONTH($A97),DAY($A97)),$A:$A,0))=""),"",P97/INDEX(P:P,MATCH(DATE(YEAR($A97)-1,MONTH($A97),DAY($A97)),$A:$A,0))-1),"")</f>
        <v/>
      </c>
      <c r="T97" s="23">
        <f>IFERROR(IF(OR(Q97="",INDEX(Q:Q,MATCH(DATE(YEAR($A97)-1,MONTH($A97),DAY($A97)),$A:$A,0))=""),"",Q97/INDEX(Q:Q,MATCH(DATE(YEAR($A97)-1,MONTH($A97),DAY($A97)),$A:$A,0))-1),"")</f>
        <v/>
      </c>
      <c r="U97" s="23">
        <f>IFERROR(IF(OR(R97="",INDEX(R:R,MATCH(DATE(YEAR($A97)-1,MONTH($A97),DAY($A97)),$A:$A,0))=""),"",R97/INDEX(R:R,MATCH(DATE(YEAR($A97)-1,MONTH($A97),DAY($A97)),$A:$A,0))-1),"")</f>
        <v/>
      </c>
      <c r="V97" s="23">
        <f>IF(OR(P97="",P96=""),"",P97/P96-1)</f>
        <v/>
      </c>
      <c r="W97" s="23">
        <f>IF(OR(Q97="",Q96=""),"",Q97/Q96-1)</f>
        <v/>
      </c>
      <c r="X97" s="23">
        <f>IF(OR(R97="",R96=""),"",R97/R96-1)</f>
        <v/>
      </c>
      <c r="Y97" s="23">
        <f>IF(R97="","",P97/R97)</f>
        <v/>
      </c>
      <c r="Z97" s="23">
        <f>IF(R97="","",Q97/R97)</f>
        <v/>
      </c>
      <c r="AA97" s="24">
        <f>IF(SUMIFS('Daily NSE Equity Options'!$M:$M,'Daily NSE Equity Options'!$A:$A,$A97)=0,"",SUMIFS('Daily NSE Equity Options'!$M:$M,'Daily NSE Equity Options'!$A:$A,$A97))</f>
        <v/>
      </c>
      <c r="AB97" s="9">
        <f>IF(SUMIFS('Daily BSE Equity Options'!$M:$M,'Daily BSE Equity Options'!$A:$A,$A97)=0,"",SUMIFS('Daily BSE Equity Options'!$M:$M,'Daily BSE Equity Options'!$A:$A,$A97))</f>
        <v/>
      </c>
      <c r="AC97" s="9">
        <f>IF(OR(AA97="",AB97=""),"",AA97+AB97)</f>
        <v/>
      </c>
      <c r="AD97" s="26">
        <f>IFERROR(IF(OR(AA97="",INDEX(AA:AA,MATCH(DATE(YEAR($A97)-1,MONTH($A97),DAY($A97)),$A:$A,0))=""),"",AA97/INDEX(AA:AA,MATCH(DATE(YEAR($A97)-1,MONTH($A97),DAY($A97)),$A:$A,0))-1),"")</f>
        <v/>
      </c>
      <c r="AE97" s="26">
        <f>IFERROR(IF(OR(AB97="",INDEX(AB:AB,MATCH(DATE(YEAR($A97)-1,MONTH($A97),DAY($A97)),$A:$A,0))=""),"",AB97/INDEX(AB:AB,MATCH(DATE(YEAR($A97)-1,MONTH($A97),DAY($A97)),$A:$A,0))-1),"")</f>
        <v/>
      </c>
      <c r="AF97" s="26">
        <f>IFERROR(IF(OR(AC97="",INDEX(AC:AC,MATCH(DATE(YEAR($A97)-1,MONTH($A97),DAY($A97)),$A:$A,0))=""),"",AC97/INDEX(AC:AC,MATCH(DATE(YEAR($A97)-1,MONTH($A97),DAY($A97)),$A:$A,0))-1),"")</f>
        <v/>
      </c>
      <c r="AG97" s="26">
        <f>IF(OR(AA97="",AA96=""),"",AA97/AA96-1)</f>
        <v/>
      </c>
      <c r="AH97" s="26">
        <f>IF(OR(AB97="",AB96=""),"",AB97/AB96-1)</f>
        <v/>
      </c>
      <c r="AI97" s="26">
        <f>IF(OR(AC97="",AC96=""),"",AC97/AC96-1)</f>
        <v/>
      </c>
      <c r="AJ97" s="26">
        <f>IF(AC97="","",AA97/AC97)</f>
        <v/>
      </c>
      <c r="AK97" s="26">
        <f>IF(AC97="","",AB97/AC97)</f>
        <v/>
      </c>
      <c r="AL97" s="29" t="n">
        <v>19.9575</v>
      </c>
      <c r="AM97" s="30" t="n">
        <v>21.08</v>
      </c>
      <c r="AN97" s="30" t="n">
        <v>17.6625</v>
      </c>
      <c r="AO97" s="30" t="n">
        <v>20.6175</v>
      </c>
      <c r="AP97" s="31" t="n">
        <v>0.0331</v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18">
        <f>IF(SUMIFS('Daily NSE Equity Options'!$K:$K,'Daily NSE Equity Options'!$A:$A,$A98)=0,"",SUMIFS('Daily NSE Equity Options'!$K:$K,'Daily NSE Equity Options'!$A:$A,$A98))</f>
        <v/>
      </c>
      <c r="F98" s="7">
        <f>IF(SUMIFS('Daily BSE Equity Options'!$K:$K,'Daily BSE Equity Options'!$A:$A,$A98)=0,"",SUMIFS('Daily BSE Equity Options'!$K:$K,'Daily BSE Equity Options'!$A:$A,$A98))</f>
        <v/>
      </c>
      <c r="G98" s="7">
        <f>IF(OR(E98="",F98=""),"",E98+F98)</f>
        <v/>
      </c>
      <c r="H98" s="20">
        <f>IFERROR(IF(OR(E98="",INDEX(E:E,MATCH(DATE(YEAR($A98)-1,MONTH($A98),DAY($A98)),$A:$A,0))=""),"",E98/INDEX(E:E,MATCH(DATE(YEAR($A98)-1,MONTH($A98),DAY($A98)),$A:$A,0))-1),"")</f>
        <v/>
      </c>
      <c r="I98" s="20">
        <f>IFERROR(IF(OR(F98="",INDEX(F:F,MATCH(DATE(YEAR($A98)-1,MONTH($A98),DAY($A98)),$A:$A,0))=""),"",F98/INDEX(F:F,MATCH(DATE(YEAR($A98)-1,MONTH($A98),DAY($A98)),$A:$A,0))-1),"")</f>
        <v/>
      </c>
      <c r="J98" s="20">
        <f>IFERROR(IF(OR(G98="",INDEX(G:G,MATCH(DATE(YEAR($A98)-1,MONTH($A98),DAY($A98)),$A:$A,0))=""),"",G98/INDEX(G:G,MATCH(DATE(YEAR($A98)-1,MONTH($A98),DAY($A98)),$A:$A,0))-1),"")</f>
        <v/>
      </c>
      <c r="K98" s="20">
        <f>IF(OR(E98="",E97=""),"",E98/E97-1)</f>
        <v/>
      </c>
      <c r="L98" s="20">
        <f>IF(OR(F98="",F97=""),"",F98/F97-1)</f>
        <v/>
      </c>
      <c r="M98" s="20">
        <f>IF(OR(G98="",G97=""),"",G98/G97-1)</f>
        <v/>
      </c>
      <c r="N98" s="20">
        <f>IF(G98="","",E98/G98)</f>
        <v/>
      </c>
      <c r="O98" s="20">
        <f>IF(G98="","",F98/G98)</f>
        <v/>
      </c>
      <c r="P98" s="21">
        <f>IF(SUMIFS('Daily NSE Equity Options'!$L:$L,'Daily NSE Equity Options'!$A:$A,$A98)=0,"",SUMIFS('Daily NSE Equity Options'!$L:$L,'Daily NSE Equity Options'!$A:$A,$A98))</f>
        <v/>
      </c>
      <c r="Q98" s="8">
        <f>IF(SUMIFS('Daily BSE Equity Options'!$L:$L,'Daily BSE Equity Options'!$A:$A,$A98)=0,"",SUMIFS('Daily BSE Equity Options'!$L:$L,'Daily BSE Equity Options'!$A:$A,$A98))</f>
        <v/>
      </c>
      <c r="R98" s="8">
        <f>IF(OR(P98="",Q98=""),"",P98+Q98)</f>
        <v/>
      </c>
      <c r="S98" s="23">
        <f>IFERROR(IF(OR(P98="",INDEX(P:P,MATCH(DATE(YEAR($A98)-1,MONTH($A98),DAY($A98)),$A:$A,0))=""),"",P98/INDEX(P:P,MATCH(DATE(YEAR($A98)-1,MONTH($A98),DAY($A98)),$A:$A,0))-1),"")</f>
        <v/>
      </c>
      <c r="T98" s="23">
        <f>IFERROR(IF(OR(Q98="",INDEX(Q:Q,MATCH(DATE(YEAR($A98)-1,MONTH($A98),DAY($A98)),$A:$A,0))=""),"",Q98/INDEX(Q:Q,MATCH(DATE(YEAR($A98)-1,MONTH($A98),DAY($A98)),$A:$A,0))-1),"")</f>
        <v/>
      </c>
      <c r="U98" s="23">
        <f>IFERROR(IF(OR(R98="",INDEX(R:R,MATCH(DATE(YEAR($A98)-1,MONTH($A98),DAY($A98)),$A:$A,0))=""),"",R98/INDEX(R:R,MATCH(DATE(YEAR($A98)-1,MONTH($A98),DAY($A98)),$A:$A,0))-1),"")</f>
        <v/>
      </c>
      <c r="V98" s="23">
        <f>IF(OR(P98="",P97=""),"",P98/P97-1)</f>
        <v/>
      </c>
      <c r="W98" s="23">
        <f>IF(OR(Q98="",Q97=""),"",Q98/Q97-1)</f>
        <v/>
      </c>
      <c r="X98" s="23">
        <f>IF(OR(R98="",R97=""),"",R98/R97-1)</f>
        <v/>
      </c>
      <c r="Y98" s="23">
        <f>IF(R98="","",P98/R98)</f>
        <v/>
      </c>
      <c r="Z98" s="23">
        <f>IF(R98="","",Q98/R98)</f>
        <v/>
      </c>
      <c r="AA98" s="24">
        <f>IF(SUMIFS('Daily NSE Equity Options'!$M:$M,'Daily NSE Equity Options'!$A:$A,$A98)=0,"",SUMIFS('Daily NSE Equity Options'!$M:$M,'Daily NSE Equity Options'!$A:$A,$A98))</f>
        <v/>
      </c>
      <c r="AB98" s="9">
        <f>IF(SUMIFS('Daily BSE Equity Options'!$M:$M,'Daily BSE Equity Options'!$A:$A,$A98)=0,"",SUMIFS('Daily BSE Equity Options'!$M:$M,'Daily BSE Equity Options'!$A:$A,$A98))</f>
        <v/>
      </c>
      <c r="AC98" s="9">
        <f>IF(OR(AA98="",AB98=""),"",AA98+AB98)</f>
        <v/>
      </c>
      <c r="AD98" s="26">
        <f>IFERROR(IF(OR(AA98="",INDEX(AA:AA,MATCH(DATE(YEAR($A98)-1,MONTH($A98),DAY($A98)),$A:$A,0))=""),"",AA98/INDEX(AA:AA,MATCH(DATE(YEAR($A98)-1,MONTH($A98),DAY($A98)),$A:$A,0))-1),"")</f>
        <v/>
      </c>
      <c r="AE98" s="26">
        <f>IFERROR(IF(OR(AB98="",INDEX(AB:AB,MATCH(DATE(YEAR($A98)-1,MONTH($A98),DAY($A98)),$A:$A,0))=""),"",AB98/INDEX(AB:AB,MATCH(DATE(YEAR($A98)-1,MONTH($A98),DAY($A98)),$A:$A,0))-1),"")</f>
        <v/>
      </c>
      <c r="AF98" s="26">
        <f>IFERROR(IF(OR(AC98="",INDEX(AC:AC,MATCH(DATE(YEAR($A98)-1,MONTH($A98),DAY($A98)),$A:$A,0))=""),"",AC98/INDEX(AC:AC,MATCH(DATE(YEAR($A98)-1,MONTH($A98),DAY($A98)),$A:$A,0))-1),"")</f>
        <v/>
      </c>
      <c r="AG98" s="26">
        <f>IF(OR(AA98="",AA97=""),"",AA98/AA97-1)</f>
        <v/>
      </c>
      <c r="AH98" s="26">
        <f>IF(OR(AB98="",AB97=""),"",AB98/AB97-1)</f>
        <v/>
      </c>
      <c r="AI98" s="26">
        <f>IF(OR(AC98="",AC97=""),"",AC98/AC97-1)</f>
        <v/>
      </c>
      <c r="AJ98" s="26">
        <f>IF(AC98="","",AA98/AC98)</f>
        <v/>
      </c>
      <c r="AK98" s="26">
        <f>IF(AC98="","",AB98/AC98)</f>
        <v/>
      </c>
      <c r="AL98" s="29" t="n">
        <v>20.6175</v>
      </c>
      <c r="AM98" s="30" t="n">
        <v>20.6175</v>
      </c>
      <c r="AN98" s="30" t="n">
        <v>14.885</v>
      </c>
      <c r="AO98" s="30" t="n">
        <v>19.9375</v>
      </c>
      <c r="AP98" s="31" t="n">
        <v>-0.033</v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18">
        <f>IF(SUMIFS('Daily NSE Equity Options'!$K:$K,'Daily NSE Equity Options'!$A:$A,$A99)=0,"",SUMIFS('Daily NSE Equity Options'!$K:$K,'Daily NSE Equity Options'!$A:$A,$A99))</f>
        <v/>
      </c>
      <c r="F99" s="7">
        <f>IF(SUMIFS('Daily BSE Equity Options'!$K:$K,'Daily BSE Equity Options'!$A:$A,$A99)=0,"",SUMIFS('Daily BSE Equity Options'!$K:$K,'Daily BSE Equity Options'!$A:$A,$A99))</f>
        <v/>
      </c>
      <c r="G99" s="7">
        <f>IF(OR(E99="",F99=""),"",E99+F99)</f>
        <v/>
      </c>
      <c r="H99" s="20">
        <f>IFERROR(IF(OR(E99="",INDEX(E:E,MATCH(DATE(YEAR($A99)-1,MONTH($A99),DAY($A99)),$A:$A,0))=""),"",E99/INDEX(E:E,MATCH(DATE(YEAR($A99)-1,MONTH($A99),DAY($A99)),$A:$A,0))-1),"")</f>
        <v/>
      </c>
      <c r="I99" s="20">
        <f>IFERROR(IF(OR(F99="",INDEX(F:F,MATCH(DATE(YEAR($A99)-1,MONTH($A99),DAY($A99)),$A:$A,0))=""),"",F99/INDEX(F:F,MATCH(DATE(YEAR($A99)-1,MONTH($A99),DAY($A99)),$A:$A,0))-1),"")</f>
        <v/>
      </c>
      <c r="J99" s="20">
        <f>IFERROR(IF(OR(G99="",INDEX(G:G,MATCH(DATE(YEAR($A99)-1,MONTH($A99),DAY($A99)),$A:$A,0))=""),"",G99/INDEX(G:G,MATCH(DATE(YEAR($A99)-1,MONTH($A99),DAY($A99)),$A:$A,0))-1),"")</f>
        <v/>
      </c>
      <c r="K99" s="20">
        <f>IF(OR(E99="",E98=""),"",E99/E98-1)</f>
        <v/>
      </c>
      <c r="L99" s="20">
        <f>IF(OR(F99="",F98=""),"",F99/F98-1)</f>
        <v/>
      </c>
      <c r="M99" s="20">
        <f>IF(OR(G99="",G98=""),"",G99/G98-1)</f>
        <v/>
      </c>
      <c r="N99" s="20">
        <f>IF(G99="","",E99/G99)</f>
        <v/>
      </c>
      <c r="O99" s="20">
        <f>IF(G99="","",F99/G99)</f>
        <v/>
      </c>
      <c r="P99" s="21">
        <f>IF(SUMIFS('Daily NSE Equity Options'!$L:$L,'Daily NSE Equity Options'!$A:$A,$A99)=0,"",SUMIFS('Daily NSE Equity Options'!$L:$L,'Daily NSE Equity Options'!$A:$A,$A99))</f>
        <v/>
      </c>
      <c r="Q99" s="8">
        <f>IF(SUMIFS('Daily BSE Equity Options'!$L:$L,'Daily BSE Equity Options'!$A:$A,$A99)=0,"",SUMIFS('Daily BSE Equity Options'!$L:$L,'Daily BSE Equity Options'!$A:$A,$A99))</f>
        <v/>
      </c>
      <c r="R99" s="8">
        <f>IF(OR(P99="",Q99=""),"",P99+Q99)</f>
        <v/>
      </c>
      <c r="S99" s="23">
        <f>IFERROR(IF(OR(P99="",INDEX(P:P,MATCH(DATE(YEAR($A99)-1,MONTH($A99),DAY($A99)),$A:$A,0))=""),"",P99/INDEX(P:P,MATCH(DATE(YEAR($A99)-1,MONTH($A99),DAY($A99)),$A:$A,0))-1),"")</f>
        <v/>
      </c>
      <c r="T99" s="23">
        <f>IFERROR(IF(OR(Q99="",INDEX(Q:Q,MATCH(DATE(YEAR($A99)-1,MONTH($A99),DAY($A99)),$A:$A,0))=""),"",Q99/INDEX(Q:Q,MATCH(DATE(YEAR($A99)-1,MONTH($A99),DAY($A99)),$A:$A,0))-1),"")</f>
        <v/>
      </c>
      <c r="U99" s="23">
        <f>IFERROR(IF(OR(R99="",INDEX(R:R,MATCH(DATE(YEAR($A99)-1,MONTH($A99),DAY($A99)),$A:$A,0))=""),"",R99/INDEX(R:R,MATCH(DATE(YEAR($A99)-1,MONTH($A99),DAY($A99)),$A:$A,0))-1),"")</f>
        <v/>
      </c>
      <c r="V99" s="23">
        <f>IF(OR(P99="",P98=""),"",P99/P98-1)</f>
        <v/>
      </c>
      <c r="W99" s="23">
        <f>IF(OR(Q99="",Q98=""),"",Q99/Q98-1)</f>
        <v/>
      </c>
      <c r="X99" s="23">
        <f>IF(OR(R99="",R98=""),"",R99/R98-1)</f>
        <v/>
      </c>
      <c r="Y99" s="23">
        <f>IF(R99="","",P99/R99)</f>
        <v/>
      </c>
      <c r="Z99" s="23">
        <f>IF(R99="","",Q99/R99)</f>
        <v/>
      </c>
      <c r="AA99" s="24">
        <f>IF(SUMIFS('Daily NSE Equity Options'!$M:$M,'Daily NSE Equity Options'!$A:$A,$A99)=0,"",SUMIFS('Daily NSE Equity Options'!$M:$M,'Daily NSE Equity Options'!$A:$A,$A99))</f>
        <v/>
      </c>
      <c r="AB99" s="9">
        <f>IF(SUMIFS('Daily BSE Equity Options'!$M:$M,'Daily BSE Equity Options'!$A:$A,$A99)=0,"",SUMIFS('Daily BSE Equity Options'!$M:$M,'Daily BSE Equity Options'!$A:$A,$A99))</f>
        <v/>
      </c>
      <c r="AC99" s="9">
        <f>IF(OR(AA99="",AB99=""),"",AA99+AB99)</f>
        <v/>
      </c>
      <c r="AD99" s="26">
        <f>IFERROR(IF(OR(AA99="",INDEX(AA:AA,MATCH(DATE(YEAR($A99)-1,MONTH($A99),DAY($A99)),$A:$A,0))=""),"",AA99/INDEX(AA:AA,MATCH(DATE(YEAR($A99)-1,MONTH($A99),DAY($A99)),$A:$A,0))-1),"")</f>
        <v/>
      </c>
      <c r="AE99" s="26">
        <f>IFERROR(IF(OR(AB99="",INDEX(AB:AB,MATCH(DATE(YEAR($A99)-1,MONTH($A99),DAY($A99)),$A:$A,0))=""),"",AB99/INDEX(AB:AB,MATCH(DATE(YEAR($A99)-1,MONTH($A99),DAY($A99)),$A:$A,0))-1),"")</f>
        <v/>
      </c>
      <c r="AF99" s="26">
        <f>IFERROR(IF(OR(AC99="",INDEX(AC:AC,MATCH(DATE(YEAR($A99)-1,MONTH($A99),DAY($A99)),$A:$A,0))=""),"",AC99/INDEX(AC:AC,MATCH(DATE(YEAR($A99)-1,MONTH($A99),DAY($A99)),$A:$A,0))-1),"")</f>
        <v/>
      </c>
      <c r="AG99" s="26">
        <f>IF(OR(AA99="",AA98=""),"",AA99/AA98-1)</f>
        <v/>
      </c>
      <c r="AH99" s="26">
        <f>IF(OR(AB99="",AB98=""),"",AB99/AB98-1)</f>
        <v/>
      </c>
      <c r="AI99" s="26">
        <f>IF(OR(AC99="",AC98=""),"",AC99/AC98-1)</f>
        <v/>
      </c>
      <c r="AJ99" s="26">
        <f>IF(AC99="","",AA99/AC99)</f>
        <v/>
      </c>
      <c r="AK99" s="26">
        <f>IF(AC99="","",AB99/AC99)</f>
        <v/>
      </c>
      <c r="AL99" s="29" t="n">
        <v>19.9375</v>
      </c>
      <c r="AM99" s="30" t="n">
        <v>20.0675</v>
      </c>
      <c r="AN99" s="30" t="n">
        <v>17.8875</v>
      </c>
      <c r="AO99" s="30" t="n">
        <v>19.23</v>
      </c>
      <c r="AP99" s="31" t="n">
        <v>-0.0355</v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18">
        <f>IF(SUMIFS('Daily NSE Equity Options'!$K:$K,'Daily NSE Equity Options'!$A:$A,$A100)=0,"",SUMIFS('Daily NSE Equity Options'!$K:$K,'Daily NSE Equity Options'!$A:$A,$A100))</f>
        <v/>
      </c>
      <c r="F100" s="7">
        <f>IF(SUMIFS('Daily BSE Equity Options'!$K:$K,'Daily BSE Equity Options'!$A:$A,$A100)=0,"",SUMIFS('Daily BSE Equity Options'!$K:$K,'Daily BSE Equity Options'!$A:$A,$A100))</f>
        <v/>
      </c>
      <c r="G100" s="7">
        <f>IF(OR(E100="",F100=""),"",E100+F100)</f>
        <v/>
      </c>
      <c r="H100" s="20">
        <f>IFERROR(IF(OR(E100="",INDEX(E:E,MATCH(DATE(YEAR($A100)-1,MONTH($A100),DAY($A100)),$A:$A,0))=""),"",E100/INDEX(E:E,MATCH(DATE(YEAR($A100)-1,MONTH($A100),DAY($A100)),$A:$A,0))-1),"")</f>
        <v/>
      </c>
      <c r="I100" s="20">
        <f>IFERROR(IF(OR(F100="",INDEX(F:F,MATCH(DATE(YEAR($A100)-1,MONTH($A100),DAY($A100)),$A:$A,0))=""),"",F100/INDEX(F:F,MATCH(DATE(YEAR($A100)-1,MONTH($A100),DAY($A100)),$A:$A,0))-1),"")</f>
        <v/>
      </c>
      <c r="J100" s="20">
        <f>IFERROR(IF(OR(G100="",INDEX(G:G,MATCH(DATE(YEAR($A100)-1,MONTH($A100),DAY($A100)),$A:$A,0))=""),"",G100/INDEX(G:G,MATCH(DATE(YEAR($A100)-1,MONTH($A100),DAY($A100)),$A:$A,0))-1),"")</f>
        <v/>
      </c>
      <c r="K100" s="20">
        <f>IF(OR(E100="",E99=""),"",E100/E99-1)</f>
        <v/>
      </c>
      <c r="L100" s="20">
        <f>IF(OR(F100="",F99=""),"",F100/F99-1)</f>
        <v/>
      </c>
      <c r="M100" s="20">
        <f>IF(OR(G100="",G99=""),"",G100/G99-1)</f>
        <v/>
      </c>
      <c r="N100" s="20">
        <f>IF(G100="","",E100/G100)</f>
        <v/>
      </c>
      <c r="O100" s="20">
        <f>IF(G100="","",F100/G100)</f>
        <v/>
      </c>
      <c r="P100" s="21">
        <f>IF(SUMIFS('Daily NSE Equity Options'!$L:$L,'Daily NSE Equity Options'!$A:$A,$A100)=0,"",SUMIFS('Daily NSE Equity Options'!$L:$L,'Daily NSE Equity Options'!$A:$A,$A100))</f>
        <v/>
      </c>
      <c r="Q100" s="8">
        <f>IF(SUMIFS('Daily BSE Equity Options'!$L:$L,'Daily BSE Equity Options'!$A:$A,$A100)=0,"",SUMIFS('Daily BSE Equity Options'!$L:$L,'Daily BSE Equity Options'!$A:$A,$A100))</f>
        <v/>
      </c>
      <c r="R100" s="8">
        <f>IF(OR(P100="",Q100=""),"",P100+Q100)</f>
        <v/>
      </c>
      <c r="S100" s="23">
        <f>IFERROR(IF(OR(P100="",INDEX(P:P,MATCH(DATE(YEAR($A100)-1,MONTH($A100),DAY($A100)),$A:$A,0))=""),"",P100/INDEX(P:P,MATCH(DATE(YEAR($A100)-1,MONTH($A100),DAY($A100)),$A:$A,0))-1),"")</f>
        <v/>
      </c>
      <c r="T100" s="23">
        <f>IFERROR(IF(OR(Q100="",INDEX(Q:Q,MATCH(DATE(YEAR($A100)-1,MONTH($A100),DAY($A100)),$A:$A,0))=""),"",Q100/INDEX(Q:Q,MATCH(DATE(YEAR($A100)-1,MONTH($A100),DAY($A100)),$A:$A,0))-1),"")</f>
        <v/>
      </c>
      <c r="U100" s="23">
        <f>IFERROR(IF(OR(R100="",INDEX(R:R,MATCH(DATE(YEAR($A100)-1,MONTH($A100),DAY($A100)),$A:$A,0))=""),"",R100/INDEX(R:R,MATCH(DATE(YEAR($A100)-1,MONTH($A100),DAY($A100)),$A:$A,0))-1),"")</f>
        <v/>
      </c>
      <c r="V100" s="23">
        <f>IF(OR(P100="",P99=""),"",P100/P99-1)</f>
        <v/>
      </c>
      <c r="W100" s="23">
        <f>IF(OR(Q100="",Q99=""),"",Q100/Q99-1)</f>
        <v/>
      </c>
      <c r="X100" s="23">
        <f>IF(OR(R100="",R99=""),"",R100/R99-1)</f>
        <v/>
      </c>
      <c r="Y100" s="23">
        <f>IF(R100="","",P100/R100)</f>
        <v/>
      </c>
      <c r="Z100" s="23">
        <f>IF(R100="","",Q100/R100)</f>
        <v/>
      </c>
      <c r="AA100" s="24">
        <f>IF(SUMIFS('Daily NSE Equity Options'!$M:$M,'Daily NSE Equity Options'!$A:$A,$A100)=0,"",SUMIFS('Daily NSE Equity Options'!$M:$M,'Daily NSE Equity Options'!$A:$A,$A100))</f>
        <v/>
      </c>
      <c r="AB100" s="9">
        <f>IF(SUMIFS('Daily BSE Equity Options'!$M:$M,'Daily BSE Equity Options'!$A:$A,$A100)=0,"",SUMIFS('Daily BSE Equity Options'!$M:$M,'Daily BSE Equity Options'!$A:$A,$A100))</f>
        <v/>
      </c>
      <c r="AC100" s="9">
        <f>IF(OR(AA100="",AB100=""),"",AA100+AB100)</f>
        <v/>
      </c>
      <c r="AD100" s="26">
        <f>IFERROR(IF(OR(AA100="",INDEX(AA:AA,MATCH(DATE(YEAR($A100)-1,MONTH($A100),DAY($A100)),$A:$A,0))=""),"",AA100/INDEX(AA:AA,MATCH(DATE(YEAR($A100)-1,MONTH($A100),DAY($A100)),$A:$A,0))-1),"")</f>
        <v/>
      </c>
      <c r="AE100" s="26">
        <f>IFERROR(IF(OR(AB100="",INDEX(AB:AB,MATCH(DATE(YEAR($A100)-1,MONTH($A100),DAY($A100)),$A:$A,0))=""),"",AB100/INDEX(AB:AB,MATCH(DATE(YEAR($A100)-1,MONTH($A100),DAY($A100)),$A:$A,0))-1),"")</f>
        <v/>
      </c>
      <c r="AF100" s="26">
        <f>IFERROR(IF(OR(AC100="",INDEX(AC:AC,MATCH(DATE(YEAR($A100)-1,MONTH($A100),DAY($A100)),$A:$A,0))=""),"",AC100/INDEX(AC:AC,MATCH(DATE(YEAR($A100)-1,MONTH($A100),DAY($A100)),$A:$A,0))-1),"")</f>
        <v/>
      </c>
      <c r="AG100" s="26">
        <f>IF(OR(AA100="",AA99=""),"",AA100/AA99-1)</f>
        <v/>
      </c>
      <c r="AH100" s="26">
        <f>IF(OR(AB100="",AB99=""),"",AB100/AB99-1)</f>
        <v/>
      </c>
      <c r="AI100" s="26">
        <f>IF(OR(AC100="",AC99=""),"",AC100/AC99-1)</f>
        <v/>
      </c>
      <c r="AJ100" s="26">
        <f>IF(AC100="","",AA100/AC100)</f>
        <v/>
      </c>
      <c r="AK100" s="26">
        <f>IF(AC100="","",AB100/AC100)</f>
        <v/>
      </c>
      <c r="AL100" s="29" t="n">
        <v>19.23</v>
      </c>
      <c r="AM100" s="30" t="n">
        <v>19.805</v>
      </c>
      <c r="AN100" s="30" t="n">
        <v>15.4225</v>
      </c>
      <c r="AO100" s="30" t="n">
        <v>19.315</v>
      </c>
      <c r="AP100" s="31" t="n">
        <v>0.0044</v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18">
        <f>IF(SUMIFS('Daily NSE Equity Options'!$K:$K,'Daily NSE Equity Options'!$A:$A,$A101)=0,"",SUMIFS('Daily NSE Equity Options'!$K:$K,'Daily NSE Equity Options'!$A:$A,$A101))</f>
        <v/>
      </c>
      <c r="F101" s="7">
        <f>IF(SUMIFS('Daily BSE Equity Options'!$K:$K,'Daily BSE Equity Options'!$A:$A,$A101)=0,"",SUMIFS('Daily BSE Equity Options'!$K:$K,'Daily BSE Equity Options'!$A:$A,$A101))</f>
        <v/>
      </c>
      <c r="G101" s="7">
        <f>IF(OR(E101="",F101=""),"",E101+F101)</f>
        <v/>
      </c>
      <c r="H101" s="20">
        <f>IFERROR(IF(OR(E101="",INDEX(E:E,MATCH(DATE(YEAR($A101)-1,MONTH($A101),DAY($A101)),$A:$A,0))=""),"",E101/INDEX(E:E,MATCH(DATE(YEAR($A101)-1,MONTH($A101),DAY($A101)),$A:$A,0))-1),"")</f>
        <v/>
      </c>
      <c r="I101" s="20">
        <f>IFERROR(IF(OR(F101="",INDEX(F:F,MATCH(DATE(YEAR($A101)-1,MONTH($A101),DAY($A101)),$A:$A,0))=""),"",F101/INDEX(F:F,MATCH(DATE(YEAR($A101)-1,MONTH($A101),DAY($A101)),$A:$A,0))-1),"")</f>
        <v/>
      </c>
      <c r="J101" s="20">
        <f>IFERROR(IF(OR(G101="",INDEX(G:G,MATCH(DATE(YEAR($A101)-1,MONTH($A101),DAY($A101)),$A:$A,0))=""),"",G101/INDEX(G:G,MATCH(DATE(YEAR($A101)-1,MONTH($A101),DAY($A101)),$A:$A,0))-1),"")</f>
        <v/>
      </c>
      <c r="K101" s="20">
        <f>IF(OR(E101="",E100=""),"",E101/E100-1)</f>
        <v/>
      </c>
      <c r="L101" s="20">
        <f>IF(OR(F101="",F100=""),"",F101/F100-1)</f>
        <v/>
      </c>
      <c r="M101" s="20">
        <f>IF(OR(G101="",G100=""),"",G101/G100-1)</f>
        <v/>
      </c>
      <c r="N101" s="20">
        <f>IF(G101="","",E101/G101)</f>
        <v/>
      </c>
      <c r="O101" s="20">
        <f>IF(G101="","",F101/G101)</f>
        <v/>
      </c>
      <c r="P101" s="21">
        <f>IF(SUMIFS('Daily NSE Equity Options'!$L:$L,'Daily NSE Equity Options'!$A:$A,$A101)=0,"",SUMIFS('Daily NSE Equity Options'!$L:$L,'Daily NSE Equity Options'!$A:$A,$A101))</f>
        <v/>
      </c>
      <c r="Q101" s="8">
        <f>IF(SUMIFS('Daily BSE Equity Options'!$L:$L,'Daily BSE Equity Options'!$A:$A,$A101)=0,"",SUMIFS('Daily BSE Equity Options'!$L:$L,'Daily BSE Equity Options'!$A:$A,$A101))</f>
        <v/>
      </c>
      <c r="R101" s="8">
        <f>IF(OR(P101="",Q101=""),"",P101+Q101)</f>
        <v/>
      </c>
      <c r="S101" s="23">
        <f>IFERROR(IF(OR(P101="",INDEX(P:P,MATCH(DATE(YEAR($A101)-1,MONTH($A101),DAY($A101)),$A:$A,0))=""),"",P101/INDEX(P:P,MATCH(DATE(YEAR($A101)-1,MONTH($A101),DAY($A101)),$A:$A,0))-1),"")</f>
        <v/>
      </c>
      <c r="T101" s="23">
        <f>IFERROR(IF(OR(Q101="",INDEX(Q:Q,MATCH(DATE(YEAR($A101)-1,MONTH($A101),DAY($A101)),$A:$A,0))=""),"",Q101/INDEX(Q:Q,MATCH(DATE(YEAR($A101)-1,MONTH($A101),DAY($A101)),$A:$A,0))-1),"")</f>
        <v/>
      </c>
      <c r="U101" s="23">
        <f>IFERROR(IF(OR(R101="",INDEX(R:R,MATCH(DATE(YEAR($A101)-1,MONTH($A101),DAY($A101)),$A:$A,0))=""),"",R101/INDEX(R:R,MATCH(DATE(YEAR($A101)-1,MONTH($A101),DAY($A101)),$A:$A,0))-1),"")</f>
        <v/>
      </c>
      <c r="V101" s="23">
        <f>IF(OR(P101="",P100=""),"",P101/P100-1)</f>
        <v/>
      </c>
      <c r="W101" s="23">
        <f>IF(OR(Q101="",Q100=""),"",Q101/Q100-1)</f>
        <v/>
      </c>
      <c r="X101" s="23">
        <f>IF(OR(R101="",R100=""),"",R101/R100-1)</f>
        <v/>
      </c>
      <c r="Y101" s="23">
        <f>IF(R101="","",P101/R101)</f>
        <v/>
      </c>
      <c r="Z101" s="23">
        <f>IF(R101="","",Q101/R101)</f>
        <v/>
      </c>
      <c r="AA101" s="24">
        <f>IF(SUMIFS('Daily NSE Equity Options'!$M:$M,'Daily NSE Equity Options'!$A:$A,$A101)=0,"",SUMIFS('Daily NSE Equity Options'!$M:$M,'Daily NSE Equity Options'!$A:$A,$A101))</f>
        <v/>
      </c>
      <c r="AB101" s="9">
        <f>IF(SUMIFS('Daily BSE Equity Options'!$M:$M,'Daily BSE Equity Options'!$A:$A,$A101)=0,"",SUMIFS('Daily BSE Equity Options'!$M:$M,'Daily BSE Equity Options'!$A:$A,$A101))</f>
        <v/>
      </c>
      <c r="AC101" s="9">
        <f>IF(OR(AA101="",AB101=""),"",AA101+AB101)</f>
        <v/>
      </c>
      <c r="AD101" s="26">
        <f>IFERROR(IF(OR(AA101="",INDEX(AA:AA,MATCH(DATE(YEAR($A101)-1,MONTH($A101),DAY($A101)),$A:$A,0))=""),"",AA101/INDEX(AA:AA,MATCH(DATE(YEAR($A101)-1,MONTH($A101),DAY($A101)),$A:$A,0))-1),"")</f>
        <v/>
      </c>
      <c r="AE101" s="26">
        <f>IFERROR(IF(OR(AB101="",INDEX(AB:AB,MATCH(DATE(YEAR($A101)-1,MONTH($A101),DAY($A101)),$A:$A,0))=""),"",AB101/INDEX(AB:AB,MATCH(DATE(YEAR($A101)-1,MONTH($A101),DAY($A101)),$A:$A,0))-1),"")</f>
        <v/>
      </c>
      <c r="AF101" s="26">
        <f>IFERROR(IF(OR(AC101="",INDEX(AC:AC,MATCH(DATE(YEAR($A101)-1,MONTH($A101),DAY($A101)),$A:$A,0))=""),"",AC101/INDEX(AC:AC,MATCH(DATE(YEAR($A101)-1,MONTH($A101),DAY($A101)),$A:$A,0))-1),"")</f>
        <v/>
      </c>
      <c r="AG101" s="26">
        <f>IF(OR(AA101="",AA100=""),"",AA101/AA100-1)</f>
        <v/>
      </c>
      <c r="AH101" s="26">
        <f>IF(OR(AB101="",AB100=""),"",AB101/AB100-1)</f>
        <v/>
      </c>
      <c r="AI101" s="26">
        <f>IF(OR(AC101="",AC100=""),"",AC101/AC100-1)</f>
        <v/>
      </c>
      <c r="AJ101" s="26">
        <f>IF(AC101="","",AA101/AC101)</f>
        <v/>
      </c>
      <c r="AK101" s="26">
        <f>IF(AC101="","",AB101/AC101)</f>
        <v/>
      </c>
      <c r="AL101" s="29" t="n">
        <v>19.315</v>
      </c>
      <c r="AM101" s="30" t="n">
        <v>19.5925</v>
      </c>
      <c r="AN101" s="30" t="n">
        <v>17.2225</v>
      </c>
      <c r="AO101" s="30" t="n">
        <v>19.3025</v>
      </c>
      <c r="AP101" s="31" t="n">
        <v>-0.0005999999999999999</v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18">
        <f>IF(SUMIFS('Daily NSE Equity Options'!$K:$K,'Daily NSE Equity Options'!$A:$A,$A102)=0,"",SUMIFS('Daily NSE Equity Options'!$K:$K,'Daily NSE Equity Options'!$A:$A,$A102))</f>
        <v/>
      </c>
      <c r="F102" s="7">
        <f>IF(SUMIFS('Daily BSE Equity Options'!$K:$K,'Daily BSE Equity Options'!$A:$A,$A102)=0,"",SUMIFS('Daily BSE Equity Options'!$K:$K,'Daily BSE Equity Options'!$A:$A,$A102))</f>
        <v/>
      </c>
      <c r="G102" s="7">
        <f>IF(OR(E102="",F102=""),"",E102+F102)</f>
        <v/>
      </c>
      <c r="H102" s="20">
        <f>IFERROR(IF(OR(E102="",INDEX(E:E,MATCH(DATE(YEAR($A102)-1,MONTH($A102),DAY($A102)),$A:$A,0))=""),"",E102/INDEX(E:E,MATCH(DATE(YEAR($A102)-1,MONTH($A102),DAY($A102)),$A:$A,0))-1),"")</f>
        <v/>
      </c>
      <c r="I102" s="20">
        <f>IFERROR(IF(OR(F102="",INDEX(F:F,MATCH(DATE(YEAR($A102)-1,MONTH($A102),DAY($A102)),$A:$A,0))=""),"",F102/INDEX(F:F,MATCH(DATE(YEAR($A102)-1,MONTH($A102),DAY($A102)),$A:$A,0))-1),"")</f>
        <v/>
      </c>
      <c r="J102" s="20">
        <f>IFERROR(IF(OR(G102="",INDEX(G:G,MATCH(DATE(YEAR($A102)-1,MONTH($A102),DAY($A102)),$A:$A,0))=""),"",G102/INDEX(G:G,MATCH(DATE(YEAR($A102)-1,MONTH($A102),DAY($A102)),$A:$A,0))-1),"")</f>
        <v/>
      </c>
      <c r="K102" s="20">
        <f>IF(OR(E102="",E101=""),"",E102/E101-1)</f>
        <v/>
      </c>
      <c r="L102" s="20">
        <f>IF(OR(F102="",F101=""),"",F102/F101-1)</f>
        <v/>
      </c>
      <c r="M102" s="20">
        <f>IF(OR(G102="",G101=""),"",G102/G101-1)</f>
        <v/>
      </c>
      <c r="N102" s="20">
        <f>IF(G102="","",E102/G102)</f>
        <v/>
      </c>
      <c r="O102" s="20">
        <f>IF(G102="","",F102/G102)</f>
        <v/>
      </c>
      <c r="P102" s="21">
        <f>IF(SUMIFS('Daily NSE Equity Options'!$L:$L,'Daily NSE Equity Options'!$A:$A,$A102)=0,"",SUMIFS('Daily NSE Equity Options'!$L:$L,'Daily NSE Equity Options'!$A:$A,$A102))</f>
        <v/>
      </c>
      <c r="Q102" s="8">
        <f>IF(SUMIFS('Daily BSE Equity Options'!$L:$L,'Daily BSE Equity Options'!$A:$A,$A102)=0,"",SUMIFS('Daily BSE Equity Options'!$L:$L,'Daily BSE Equity Options'!$A:$A,$A102))</f>
        <v/>
      </c>
      <c r="R102" s="8">
        <f>IF(OR(P102="",Q102=""),"",P102+Q102)</f>
        <v/>
      </c>
      <c r="S102" s="23">
        <f>IFERROR(IF(OR(P102="",INDEX(P:P,MATCH(DATE(YEAR($A102)-1,MONTH($A102),DAY($A102)),$A:$A,0))=""),"",P102/INDEX(P:P,MATCH(DATE(YEAR($A102)-1,MONTH($A102),DAY($A102)),$A:$A,0))-1),"")</f>
        <v/>
      </c>
      <c r="T102" s="23">
        <f>IFERROR(IF(OR(Q102="",INDEX(Q:Q,MATCH(DATE(YEAR($A102)-1,MONTH($A102),DAY($A102)),$A:$A,0))=""),"",Q102/INDEX(Q:Q,MATCH(DATE(YEAR($A102)-1,MONTH($A102),DAY($A102)),$A:$A,0))-1),"")</f>
        <v/>
      </c>
      <c r="U102" s="23">
        <f>IFERROR(IF(OR(R102="",INDEX(R:R,MATCH(DATE(YEAR($A102)-1,MONTH($A102),DAY($A102)),$A:$A,0))=""),"",R102/INDEX(R:R,MATCH(DATE(YEAR($A102)-1,MONTH($A102),DAY($A102)),$A:$A,0))-1),"")</f>
        <v/>
      </c>
      <c r="V102" s="23">
        <f>IF(OR(P102="",P101=""),"",P102/P101-1)</f>
        <v/>
      </c>
      <c r="W102" s="23">
        <f>IF(OR(Q102="",Q101=""),"",Q102/Q101-1)</f>
        <v/>
      </c>
      <c r="X102" s="23">
        <f>IF(OR(R102="",R101=""),"",R102/R101-1)</f>
        <v/>
      </c>
      <c r="Y102" s="23">
        <f>IF(R102="","",P102/R102)</f>
        <v/>
      </c>
      <c r="Z102" s="23">
        <f>IF(R102="","",Q102/R102)</f>
        <v/>
      </c>
      <c r="AA102" s="24">
        <f>IF(SUMIFS('Daily NSE Equity Options'!$M:$M,'Daily NSE Equity Options'!$A:$A,$A102)=0,"",SUMIFS('Daily NSE Equity Options'!$M:$M,'Daily NSE Equity Options'!$A:$A,$A102))</f>
        <v/>
      </c>
      <c r="AB102" s="9">
        <f>IF(SUMIFS('Daily BSE Equity Options'!$M:$M,'Daily BSE Equity Options'!$A:$A,$A102)=0,"",SUMIFS('Daily BSE Equity Options'!$M:$M,'Daily BSE Equity Options'!$A:$A,$A102))</f>
        <v/>
      </c>
      <c r="AC102" s="9">
        <f>IF(OR(AA102="",AB102=""),"",AA102+AB102)</f>
        <v/>
      </c>
      <c r="AD102" s="26">
        <f>IFERROR(IF(OR(AA102="",INDEX(AA:AA,MATCH(DATE(YEAR($A102)-1,MONTH($A102),DAY($A102)),$A:$A,0))=""),"",AA102/INDEX(AA:AA,MATCH(DATE(YEAR($A102)-1,MONTH($A102),DAY($A102)),$A:$A,0))-1),"")</f>
        <v/>
      </c>
      <c r="AE102" s="26">
        <f>IFERROR(IF(OR(AB102="",INDEX(AB:AB,MATCH(DATE(YEAR($A102)-1,MONTH($A102),DAY($A102)),$A:$A,0))=""),"",AB102/INDEX(AB:AB,MATCH(DATE(YEAR($A102)-1,MONTH($A102),DAY($A102)),$A:$A,0))-1),"")</f>
        <v/>
      </c>
      <c r="AF102" s="26">
        <f>IFERROR(IF(OR(AC102="",INDEX(AC:AC,MATCH(DATE(YEAR($A102)-1,MONTH($A102),DAY($A102)),$A:$A,0))=""),"",AC102/INDEX(AC:AC,MATCH(DATE(YEAR($A102)-1,MONTH($A102),DAY($A102)),$A:$A,0))-1),"")</f>
        <v/>
      </c>
      <c r="AG102" s="26">
        <f>IF(OR(AA102="",AA101=""),"",AA102/AA101-1)</f>
        <v/>
      </c>
      <c r="AH102" s="26">
        <f>IF(OR(AB102="",AB101=""),"",AB102/AB101-1)</f>
        <v/>
      </c>
      <c r="AI102" s="26">
        <f>IF(OR(AC102="",AC101=""),"",AC102/AC101-1)</f>
        <v/>
      </c>
      <c r="AJ102" s="26">
        <f>IF(AC102="","",AA102/AC102)</f>
        <v/>
      </c>
      <c r="AK102" s="26">
        <f>IF(AC102="","",AB102/AC102)</f>
        <v/>
      </c>
      <c r="AL102" s="29" t="n">
        <v>19.3025</v>
      </c>
      <c r="AM102" s="30" t="n">
        <v>19.47</v>
      </c>
      <c r="AN102" s="30" t="n">
        <v>17.4525</v>
      </c>
      <c r="AO102" s="30" t="n">
        <v>18.895</v>
      </c>
      <c r="AP102" s="31" t="n">
        <v>-0.0211</v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18">
        <f>IF(SUMIFS('Daily NSE Equity Options'!$K:$K,'Daily NSE Equity Options'!$A:$A,$A103)=0,"",SUMIFS('Daily NSE Equity Options'!$K:$K,'Daily NSE Equity Options'!$A:$A,$A103))</f>
        <v/>
      </c>
      <c r="F103" s="7">
        <f>IF(SUMIFS('Daily BSE Equity Options'!$K:$K,'Daily BSE Equity Options'!$A:$A,$A103)=0,"",SUMIFS('Daily BSE Equity Options'!$K:$K,'Daily BSE Equity Options'!$A:$A,$A103))</f>
        <v/>
      </c>
      <c r="G103" s="7">
        <f>IF(OR(E103="",F103=""),"",E103+F103)</f>
        <v/>
      </c>
      <c r="H103" s="20">
        <f>IFERROR(IF(OR(E103="",INDEX(E:E,MATCH(DATE(YEAR($A103)-1,MONTH($A103),DAY($A103)),$A:$A,0))=""),"",E103/INDEX(E:E,MATCH(DATE(YEAR($A103)-1,MONTH($A103),DAY($A103)),$A:$A,0))-1),"")</f>
        <v/>
      </c>
      <c r="I103" s="20">
        <f>IFERROR(IF(OR(F103="",INDEX(F:F,MATCH(DATE(YEAR($A103)-1,MONTH($A103),DAY($A103)),$A:$A,0))=""),"",F103/INDEX(F:F,MATCH(DATE(YEAR($A103)-1,MONTH($A103),DAY($A103)),$A:$A,0))-1),"")</f>
        <v/>
      </c>
      <c r="J103" s="20">
        <f>IFERROR(IF(OR(G103="",INDEX(G:G,MATCH(DATE(YEAR($A103)-1,MONTH($A103),DAY($A103)),$A:$A,0))=""),"",G103/INDEX(G:G,MATCH(DATE(YEAR($A103)-1,MONTH($A103),DAY($A103)),$A:$A,0))-1),"")</f>
        <v/>
      </c>
      <c r="K103" s="20">
        <f>IF(OR(E103="",E102=""),"",E103/E102-1)</f>
        <v/>
      </c>
      <c r="L103" s="20">
        <f>IF(OR(F103="",F102=""),"",F103/F102-1)</f>
        <v/>
      </c>
      <c r="M103" s="20">
        <f>IF(OR(G103="",G102=""),"",G103/G102-1)</f>
        <v/>
      </c>
      <c r="N103" s="20">
        <f>IF(G103="","",E103/G103)</f>
        <v/>
      </c>
      <c r="O103" s="20">
        <f>IF(G103="","",F103/G103)</f>
        <v/>
      </c>
      <c r="P103" s="21">
        <f>IF(SUMIFS('Daily NSE Equity Options'!$L:$L,'Daily NSE Equity Options'!$A:$A,$A103)=0,"",SUMIFS('Daily NSE Equity Options'!$L:$L,'Daily NSE Equity Options'!$A:$A,$A103))</f>
        <v/>
      </c>
      <c r="Q103" s="8">
        <f>IF(SUMIFS('Daily BSE Equity Options'!$L:$L,'Daily BSE Equity Options'!$A:$A,$A103)=0,"",SUMIFS('Daily BSE Equity Options'!$L:$L,'Daily BSE Equity Options'!$A:$A,$A103))</f>
        <v/>
      </c>
      <c r="R103" s="8">
        <f>IF(OR(P103="",Q103=""),"",P103+Q103)</f>
        <v/>
      </c>
      <c r="S103" s="23">
        <f>IFERROR(IF(OR(P103="",INDEX(P:P,MATCH(DATE(YEAR($A103)-1,MONTH($A103),DAY($A103)),$A:$A,0))=""),"",P103/INDEX(P:P,MATCH(DATE(YEAR($A103)-1,MONTH($A103),DAY($A103)),$A:$A,0))-1),"")</f>
        <v/>
      </c>
      <c r="T103" s="23">
        <f>IFERROR(IF(OR(Q103="",INDEX(Q:Q,MATCH(DATE(YEAR($A103)-1,MONTH($A103),DAY($A103)),$A:$A,0))=""),"",Q103/INDEX(Q:Q,MATCH(DATE(YEAR($A103)-1,MONTH($A103),DAY($A103)),$A:$A,0))-1),"")</f>
        <v/>
      </c>
      <c r="U103" s="23">
        <f>IFERROR(IF(OR(R103="",INDEX(R:R,MATCH(DATE(YEAR($A103)-1,MONTH($A103),DAY($A103)),$A:$A,0))=""),"",R103/INDEX(R:R,MATCH(DATE(YEAR($A103)-1,MONTH($A103),DAY($A103)),$A:$A,0))-1),"")</f>
        <v/>
      </c>
      <c r="V103" s="23">
        <f>IF(OR(P103="",P102=""),"",P103/P102-1)</f>
        <v/>
      </c>
      <c r="W103" s="23">
        <f>IF(OR(Q103="",Q102=""),"",Q103/Q102-1)</f>
        <v/>
      </c>
      <c r="X103" s="23">
        <f>IF(OR(R103="",R102=""),"",R103/R102-1)</f>
        <v/>
      </c>
      <c r="Y103" s="23">
        <f>IF(R103="","",P103/R103)</f>
        <v/>
      </c>
      <c r="Z103" s="23">
        <f>IF(R103="","",Q103/R103)</f>
        <v/>
      </c>
      <c r="AA103" s="24">
        <f>IF(SUMIFS('Daily NSE Equity Options'!$M:$M,'Daily NSE Equity Options'!$A:$A,$A103)=0,"",SUMIFS('Daily NSE Equity Options'!$M:$M,'Daily NSE Equity Options'!$A:$A,$A103))</f>
        <v/>
      </c>
      <c r="AB103" s="9">
        <f>IF(SUMIFS('Daily BSE Equity Options'!$M:$M,'Daily BSE Equity Options'!$A:$A,$A103)=0,"",SUMIFS('Daily BSE Equity Options'!$M:$M,'Daily BSE Equity Options'!$A:$A,$A103))</f>
        <v/>
      </c>
      <c r="AC103" s="9">
        <f>IF(OR(AA103="",AB103=""),"",AA103+AB103)</f>
        <v/>
      </c>
      <c r="AD103" s="26">
        <f>IFERROR(IF(OR(AA103="",INDEX(AA:AA,MATCH(DATE(YEAR($A103)-1,MONTH($A103),DAY($A103)),$A:$A,0))=""),"",AA103/INDEX(AA:AA,MATCH(DATE(YEAR($A103)-1,MONTH($A103),DAY($A103)),$A:$A,0))-1),"")</f>
        <v/>
      </c>
      <c r="AE103" s="26">
        <f>IFERROR(IF(OR(AB103="",INDEX(AB:AB,MATCH(DATE(YEAR($A103)-1,MONTH($A103),DAY($A103)),$A:$A,0))=""),"",AB103/INDEX(AB:AB,MATCH(DATE(YEAR($A103)-1,MONTH($A103),DAY($A103)),$A:$A,0))-1),"")</f>
        <v/>
      </c>
      <c r="AF103" s="26">
        <f>IFERROR(IF(OR(AC103="",INDEX(AC:AC,MATCH(DATE(YEAR($A103)-1,MONTH($A103),DAY($A103)),$A:$A,0))=""),"",AC103/INDEX(AC:AC,MATCH(DATE(YEAR($A103)-1,MONTH($A103),DAY($A103)),$A:$A,0))-1),"")</f>
        <v/>
      </c>
      <c r="AG103" s="26">
        <f>IF(OR(AA103="",AA102=""),"",AA103/AA102-1)</f>
        <v/>
      </c>
      <c r="AH103" s="26">
        <f>IF(OR(AB103="",AB102=""),"",AB103/AB102-1)</f>
        <v/>
      </c>
      <c r="AI103" s="26">
        <f>IF(OR(AC103="",AC102=""),"",AC103/AC102-1)</f>
        <v/>
      </c>
      <c r="AJ103" s="26">
        <f>IF(AC103="","",AA103/AC103)</f>
        <v/>
      </c>
      <c r="AK103" s="26">
        <f>IF(AC103="","",AB103/AC103)</f>
        <v/>
      </c>
      <c r="AL103" s="29" t="n">
        <v>18.895</v>
      </c>
      <c r="AM103" s="30" t="n">
        <v>18.895</v>
      </c>
      <c r="AN103" s="30" t="n">
        <v>16.655</v>
      </c>
      <c r="AO103" s="30" t="n">
        <v>18.3475</v>
      </c>
      <c r="AP103" s="31" t="n">
        <v>-0.029</v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18">
        <f>IF(SUMIFS('Daily NSE Equity Options'!$K:$K,'Daily NSE Equity Options'!$A:$A,$A104)=0,"",SUMIFS('Daily NSE Equity Options'!$K:$K,'Daily NSE Equity Options'!$A:$A,$A104))</f>
        <v/>
      </c>
      <c r="F104" s="7">
        <f>IF(SUMIFS('Daily BSE Equity Options'!$K:$K,'Daily BSE Equity Options'!$A:$A,$A104)=0,"",SUMIFS('Daily BSE Equity Options'!$K:$K,'Daily BSE Equity Options'!$A:$A,$A104))</f>
        <v/>
      </c>
      <c r="G104" s="7">
        <f>IF(OR(E104="",F104=""),"",E104+F104)</f>
        <v/>
      </c>
      <c r="H104" s="20">
        <f>IFERROR(IF(OR(E104="",INDEX(E:E,MATCH(DATE(YEAR($A104)-1,MONTH($A104),DAY($A104)),$A:$A,0))=""),"",E104/INDEX(E:E,MATCH(DATE(YEAR($A104)-1,MONTH($A104),DAY($A104)),$A:$A,0))-1),"")</f>
        <v/>
      </c>
      <c r="I104" s="20">
        <f>IFERROR(IF(OR(F104="",INDEX(F:F,MATCH(DATE(YEAR($A104)-1,MONTH($A104),DAY($A104)),$A:$A,0))=""),"",F104/INDEX(F:F,MATCH(DATE(YEAR($A104)-1,MONTH($A104),DAY($A104)),$A:$A,0))-1),"")</f>
        <v/>
      </c>
      <c r="J104" s="20">
        <f>IFERROR(IF(OR(G104="",INDEX(G:G,MATCH(DATE(YEAR($A104)-1,MONTH($A104),DAY($A104)),$A:$A,0))=""),"",G104/INDEX(G:G,MATCH(DATE(YEAR($A104)-1,MONTH($A104),DAY($A104)),$A:$A,0))-1),"")</f>
        <v/>
      </c>
      <c r="K104" s="20">
        <f>IF(OR(E104="",E103=""),"",E104/E103-1)</f>
        <v/>
      </c>
      <c r="L104" s="20">
        <f>IF(OR(F104="",F103=""),"",F104/F103-1)</f>
        <v/>
      </c>
      <c r="M104" s="20">
        <f>IF(OR(G104="",G103=""),"",G104/G103-1)</f>
        <v/>
      </c>
      <c r="N104" s="20">
        <f>IF(G104="","",E104/G104)</f>
        <v/>
      </c>
      <c r="O104" s="20">
        <f>IF(G104="","",F104/G104)</f>
        <v/>
      </c>
      <c r="P104" s="21">
        <f>IF(SUMIFS('Daily NSE Equity Options'!$L:$L,'Daily NSE Equity Options'!$A:$A,$A104)=0,"",SUMIFS('Daily NSE Equity Options'!$L:$L,'Daily NSE Equity Options'!$A:$A,$A104))</f>
        <v/>
      </c>
      <c r="Q104" s="8">
        <f>IF(SUMIFS('Daily BSE Equity Options'!$L:$L,'Daily BSE Equity Options'!$A:$A,$A104)=0,"",SUMIFS('Daily BSE Equity Options'!$L:$L,'Daily BSE Equity Options'!$A:$A,$A104))</f>
        <v/>
      </c>
      <c r="R104" s="8">
        <f>IF(OR(P104="",Q104=""),"",P104+Q104)</f>
        <v/>
      </c>
      <c r="S104" s="23">
        <f>IFERROR(IF(OR(P104="",INDEX(P:P,MATCH(DATE(YEAR($A104)-1,MONTH($A104),DAY($A104)),$A:$A,0))=""),"",P104/INDEX(P:P,MATCH(DATE(YEAR($A104)-1,MONTH($A104),DAY($A104)),$A:$A,0))-1),"")</f>
        <v/>
      </c>
      <c r="T104" s="23">
        <f>IFERROR(IF(OR(Q104="",INDEX(Q:Q,MATCH(DATE(YEAR($A104)-1,MONTH($A104),DAY($A104)),$A:$A,0))=""),"",Q104/INDEX(Q:Q,MATCH(DATE(YEAR($A104)-1,MONTH($A104),DAY($A104)),$A:$A,0))-1),"")</f>
        <v/>
      </c>
      <c r="U104" s="23">
        <f>IFERROR(IF(OR(R104="",INDEX(R:R,MATCH(DATE(YEAR($A104)-1,MONTH($A104),DAY($A104)),$A:$A,0))=""),"",R104/INDEX(R:R,MATCH(DATE(YEAR($A104)-1,MONTH($A104),DAY($A104)),$A:$A,0))-1),"")</f>
        <v/>
      </c>
      <c r="V104" s="23">
        <f>IF(OR(P104="",P103=""),"",P104/P103-1)</f>
        <v/>
      </c>
      <c r="W104" s="23">
        <f>IF(OR(Q104="",Q103=""),"",Q104/Q103-1)</f>
        <v/>
      </c>
      <c r="X104" s="23">
        <f>IF(OR(R104="",R103=""),"",R104/R103-1)</f>
        <v/>
      </c>
      <c r="Y104" s="23">
        <f>IF(R104="","",P104/R104)</f>
        <v/>
      </c>
      <c r="Z104" s="23">
        <f>IF(R104="","",Q104/R104)</f>
        <v/>
      </c>
      <c r="AA104" s="24">
        <f>IF(SUMIFS('Daily NSE Equity Options'!$M:$M,'Daily NSE Equity Options'!$A:$A,$A104)=0,"",SUMIFS('Daily NSE Equity Options'!$M:$M,'Daily NSE Equity Options'!$A:$A,$A104))</f>
        <v/>
      </c>
      <c r="AB104" s="9">
        <f>IF(SUMIFS('Daily BSE Equity Options'!$M:$M,'Daily BSE Equity Options'!$A:$A,$A104)=0,"",SUMIFS('Daily BSE Equity Options'!$M:$M,'Daily BSE Equity Options'!$A:$A,$A104))</f>
        <v/>
      </c>
      <c r="AC104" s="9">
        <f>IF(OR(AA104="",AB104=""),"",AA104+AB104)</f>
        <v/>
      </c>
      <c r="AD104" s="26">
        <f>IFERROR(IF(OR(AA104="",INDEX(AA:AA,MATCH(DATE(YEAR($A104)-1,MONTH($A104),DAY($A104)),$A:$A,0))=""),"",AA104/INDEX(AA:AA,MATCH(DATE(YEAR($A104)-1,MONTH($A104),DAY($A104)),$A:$A,0))-1),"")</f>
        <v/>
      </c>
      <c r="AE104" s="26">
        <f>IFERROR(IF(OR(AB104="",INDEX(AB:AB,MATCH(DATE(YEAR($A104)-1,MONTH($A104),DAY($A104)),$A:$A,0))=""),"",AB104/INDEX(AB:AB,MATCH(DATE(YEAR($A104)-1,MONTH($A104),DAY($A104)),$A:$A,0))-1),"")</f>
        <v/>
      </c>
      <c r="AF104" s="26">
        <f>IFERROR(IF(OR(AC104="",INDEX(AC:AC,MATCH(DATE(YEAR($A104)-1,MONTH($A104),DAY($A104)),$A:$A,0))=""),"",AC104/INDEX(AC:AC,MATCH(DATE(YEAR($A104)-1,MONTH($A104),DAY($A104)),$A:$A,0))-1),"")</f>
        <v/>
      </c>
      <c r="AG104" s="26">
        <f>IF(OR(AA104="",AA103=""),"",AA104/AA103-1)</f>
        <v/>
      </c>
      <c r="AH104" s="26">
        <f>IF(OR(AB104="",AB103=""),"",AB104/AB103-1)</f>
        <v/>
      </c>
      <c r="AI104" s="26">
        <f>IF(OR(AC104="",AC103=""),"",AC104/AC103-1)</f>
        <v/>
      </c>
      <c r="AJ104" s="26">
        <f>IF(AC104="","",AA104/AC104)</f>
        <v/>
      </c>
      <c r="AK104" s="26">
        <f>IF(AC104="","",AB104/AC104)</f>
        <v/>
      </c>
      <c r="AL104" s="29" t="n">
        <v>18.3475</v>
      </c>
      <c r="AM104" s="30" t="n">
        <v>23.8725</v>
      </c>
      <c r="AN104" s="30" t="n">
        <v>16.4</v>
      </c>
      <c r="AO104" s="30" t="n">
        <v>22.835</v>
      </c>
      <c r="AP104" s="31" t="n">
        <v>0.2446</v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18">
        <f>IF(SUMIFS('Daily NSE Equity Options'!$K:$K,'Daily NSE Equity Options'!$A:$A,$A105)=0,"",SUMIFS('Daily NSE Equity Options'!$K:$K,'Daily NSE Equity Options'!$A:$A,$A105))</f>
        <v/>
      </c>
      <c r="F105" s="7">
        <f>IF(SUMIFS('Daily BSE Equity Options'!$K:$K,'Daily BSE Equity Options'!$A:$A,$A105)=0,"",SUMIFS('Daily BSE Equity Options'!$K:$K,'Daily BSE Equity Options'!$A:$A,$A105))</f>
        <v/>
      </c>
      <c r="G105" s="7">
        <f>IF(OR(E105="",F105=""),"",E105+F105)</f>
        <v/>
      </c>
      <c r="H105" s="20">
        <f>IFERROR(IF(OR(E105="",INDEX(E:E,MATCH(DATE(YEAR($A105)-1,MONTH($A105),DAY($A105)),$A:$A,0))=""),"",E105/INDEX(E:E,MATCH(DATE(YEAR($A105)-1,MONTH($A105),DAY($A105)),$A:$A,0))-1),"")</f>
        <v/>
      </c>
      <c r="I105" s="20">
        <f>IFERROR(IF(OR(F105="",INDEX(F:F,MATCH(DATE(YEAR($A105)-1,MONTH($A105),DAY($A105)),$A:$A,0))=""),"",F105/INDEX(F:F,MATCH(DATE(YEAR($A105)-1,MONTH($A105),DAY($A105)),$A:$A,0))-1),"")</f>
        <v/>
      </c>
      <c r="J105" s="20">
        <f>IFERROR(IF(OR(G105="",INDEX(G:G,MATCH(DATE(YEAR($A105)-1,MONTH($A105),DAY($A105)),$A:$A,0))=""),"",G105/INDEX(G:G,MATCH(DATE(YEAR($A105)-1,MONTH($A105),DAY($A105)),$A:$A,0))-1),"")</f>
        <v/>
      </c>
      <c r="K105" s="20">
        <f>IF(OR(E105="",E104=""),"",E105/E104-1)</f>
        <v/>
      </c>
      <c r="L105" s="20">
        <f>IF(OR(F105="",F104=""),"",F105/F104-1)</f>
        <v/>
      </c>
      <c r="M105" s="20">
        <f>IF(OR(G105="",G104=""),"",G105/G104-1)</f>
        <v/>
      </c>
      <c r="N105" s="20">
        <f>IF(G105="","",E105/G105)</f>
        <v/>
      </c>
      <c r="O105" s="20">
        <f>IF(G105="","",F105/G105)</f>
        <v/>
      </c>
      <c r="P105" s="21">
        <f>IF(SUMIFS('Daily NSE Equity Options'!$L:$L,'Daily NSE Equity Options'!$A:$A,$A105)=0,"",SUMIFS('Daily NSE Equity Options'!$L:$L,'Daily NSE Equity Options'!$A:$A,$A105))</f>
        <v/>
      </c>
      <c r="Q105" s="8">
        <f>IF(SUMIFS('Daily BSE Equity Options'!$L:$L,'Daily BSE Equity Options'!$A:$A,$A105)=0,"",SUMIFS('Daily BSE Equity Options'!$L:$L,'Daily BSE Equity Options'!$A:$A,$A105))</f>
        <v/>
      </c>
      <c r="R105" s="8">
        <f>IF(OR(P105="",Q105=""),"",P105+Q105)</f>
        <v/>
      </c>
      <c r="S105" s="23">
        <f>IFERROR(IF(OR(P105="",INDEX(P:P,MATCH(DATE(YEAR($A105)-1,MONTH($A105),DAY($A105)),$A:$A,0))=""),"",P105/INDEX(P:P,MATCH(DATE(YEAR($A105)-1,MONTH($A105),DAY($A105)),$A:$A,0))-1),"")</f>
        <v/>
      </c>
      <c r="T105" s="23">
        <f>IFERROR(IF(OR(Q105="",INDEX(Q:Q,MATCH(DATE(YEAR($A105)-1,MONTH($A105),DAY($A105)),$A:$A,0))=""),"",Q105/INDEX(Q:Q,MATCH(DATE(YEAR($A105)-1,MONTH($A105),DAY($A105)),$A:$A,0))-1),"")</f>
        <v/>
      </c>
      <c r="U105" s="23">
        <f>IFERROR(IF(OR(R105="",INDEX(R:R,MATCH(DATE(YEAR($A105)-1,MONTH($A105),DAY($A105)),$A:$A,0))=""),"",R105/INDEX(R:R,MATCH(DATE(YEAR($A105)-1,MONTH($A105),DAY($A105)),$A:$A,0))-1),"")</f>
        <v/>
      </c>
      <c r="V105" s="23">
        <f>IF(OR(P105="",P104=""),"",P105/P104-1)</f>
        <v/>
      </c>
      <c r="W105" s="23">
        <f>IF(OR(Q105="",Q104=""),"",Q105/Q104-1)</f>
        <v/>
      </c>
      <c r="X105" s="23">
        <f>IF(OR(R105="",R104=""),"",R105/R104-1)</f>
        <v/>
      </c>
      <c r="Y105" s="23">
        <f>IF(R105="","",P105/R105)</f>
        <v/>
      </c>
      <c r="Z105" s="23">
        <f>IF(R105="","",Q105/R105)</f>
        <v/>
      </c>
      <c r="AA105" s="24">
        <f>IF(SUMIFS('Daily NSE Equity Options'!$M:$M,'Daily NSE Equity Options'!$A:$A,$A105)=0,"",SUMIFS('Daily NSE Equity Options'!$M:$M,'Daily NSE Equity Options'!$A:$A,$A105))</f>
        <v/>
      </c>
      <c r="AB105" s="9">
        <f>IF(SUMIFS('Daily BSE Equity Options'!$M:$M,'Daily BSE Equity Options'!$A:$A,$A105)=0,"",SUMIFS('Daily BSE Equity Options'!$M:$M,'Daily BSE Equity Options'!$A:$A,$A105))</f>
        <v/>
      </c>
      <c r="AC105" s="9">
        <f>IF(OR(AA105="",AB105=""),"",AA105+AB105)</f>
        <v/>
      </c>
      <c r="AD105" s="26">
        <f>IFERROR(IF(OR(AA105="",INDEX(AA:AA,MATCH(DATE(YEAR($A105)-1,MONTH($A105),DAY($A105)),$A:$A,0))=""),"",AA105/INDEX(AA:AA,MATCH(DATE(YEAR($A105)-1,MONTH($A105),DAY($A105)),$A:$A,0))-1),"")</f>
        <v/>
      </c>
      <c r="AE105" s="26">
        <f>IFERROR(IF(OR(AB105="",INDEX(AB:AB,MATCH(DATE(YEAR($A105)-1,MONTH($A105),DAY($A105)),$A:$A,0))=""),"",AB105/INDEX(AB:AB,MATCH(DATE(YEAR($A105)-1,MONTH($A105),DAY($A105)),$A:$A,0))-1),"")</f>
        <v/>
      </c>
      <c r="AF105" s="26">
        <f>IFERROR(IF(OR(AC105="",INDEX(AC:AC,MATCH(DATE(YEAR($A105)-1,MONTH($A105),DAY($A105)),$A:$A,0))=""),"",AC105/INDEX(AC:AC,MATCH(DATE(YEAR($A105)-1,MONTH($A105),DAY($A105)),$A:$A,0))-1),"")</f>
        <v/>
      </c>
      <c r="AG105" s="26">
        <f>IF(OR(AA105="",AA104=""),"",AA105/AA104-1)</f>
        <v/>
      </c>
      <c r="AH105" s="26">
        <f>IF(OR(AB105="",AB104=""),"",AB105/AB104-1)</f>
        <v/>
      </c>
      <c r="AI105" s="26">
        <f>IF(OR(AC105="",AC104=""),"",AC105/AC104-1)</f>
        <v/>
      </c>
      <c r="AJ105" s="26">
        <f>IF(AC105="","",AA105/AC105)</f>
        <v/>
      </c>
      <c r="AK105" s="26">
        <f>IF(AC105="","",AB105/AC105)</f>
        <v/>
      </c>
      <c r="AL105" s="29" t="n">
        <v>22.835</v>
      </c>
      <c r="AM105" s="30" t="n">
        <v>23.2425</v>
      </c>
      <c r="AN105" s="30" t="n">
        <v>21.11</v>
      </c>
      <c r="AO105" s="30" t="n">
        <v>21.8</v>
      </c>
      <c r="AP105" s="31" t="n">
        <v>-0.0453</v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18">
        <f>IF(SUMIFS('Daily NSE Equity Options'!$K:$K,'Daily NSE Equity Options'!$A:$A,$A106)=0,"",SUMIFS('Daily NSE Equity Options'!$K:$K,'Daily NSE Equity Options'!$A:$A,$A106))</f>
        <v/>
      </c>
      <c r="F106" s="7">
        <f>IF(SUMIFS('Daily BSE Equity Options'!$K:$K,'Daily BSE Equity Options'!$A:$A,$A106)=0,"",SUMIFS('Daily BSE Equity Options'!$K:$K,'Daily BSE Equity Options'!$A:$A,$A106))</f>
        <v/>
      </c>
      <c r="G106" s="7">
        <f>IF(OR(E106="",F106=""),"",E106+F106)</f>
        <v/>
      </c>
      <c r="H106" s="20">
        <f>IFERROR(IF(OR(E106="",INDEX(E:E,MATCH(DATE(YEAR($A106)-1,MONTH($A106),DAY($A106)),$A:$A,0))=""),"",E106/INDEX(E:E,MATCH(DATE(YEAR($A106)-1,MONTH($A106),DAY($A106)),$A:$A,0))-1),"")</f>
        <v/>
      </c>
      <c r="I106" s="20">
        <f>IFERROR(IF(OR(F106="",INDEX(F:F,MATCH(DATE(YEAR($A106)-1,MONTH($A106),DAY($A106)),$A:$A,0))=""),"",F106/INDEX(F:F,MATCH(DATE(YEAR($A106)-1,MONTH($A106),DAY($A106)),$A:$A,0))-1),"")</f>
        <v/>
      </c>
      <c r="J106" s="20">
        <f>IFERROR(IF(OR(G106="",INDEX(G:G,MATCH(DATE(YEAR($A106)-1,MONTH($A106),DAY($A106)),$A:$A,0))=""),"",G106/INDEX(G:G,MATCH(DATE(YEAR($A106)-1,MONTH($A106),DAY($A106)),$A:$A,0))-1),"")</f>
        <v/>
      </c>
      <c r="K106" s="20">
        <f>IF(OR(E106="",E105=""),"",E106/E105-1)</f>
        <v/>
      </c>
      <c r="L106" s="20">
        <f>IF(OR(F106="",F105=""),"",F106/F105-1)</f>
        <v/>
      </c>
      <c r="M106" s="20">
        <f>IF(OR(G106="",G105=""),"",G106/G105-1)</f>
        <v/>
      </c>
      <c r="N106" s="20">
        <f>IF(G106="","",E106/G106)</f>
        <v/>
      </c>
      <c r="O106" s="20">
        <f>IF(G106="","",F106/G106)</f>
        <v/>
      </c>
      <c r="P106" s="21">
        <f>IF(SUMIFS('Daily NSE Equity Options'!$L:$L,'Daily NSE Equity Options'!$A:$A,$A106)=0,"",SUMIFS('Daily NSE Equity Options'!$L:$L,'Daily NSE Equity Options'!$A:$A,$A106))</f>
        <v/>
      </c>
      <c r="Q106" s="8">
        <f>IF(SUMIFS('Daily BSE Equity Options'!$L:$L,'Daily BSE Equity Options'!$A:$A,$A106)=0,"",SUMIFS('Daily BSE Equity Options'!$L:$L,'Daily BSE Equity Options'!$A:$A,$A106))</f>
        <v/>
      </c>
      <c r="R106" s="8">
        <f>IF(OR(P106="",Q106=""),"",P106+Q106)</f>
        <v/>
      </c>
      <c r="S106" s="23">
        <f>IFERROR(IF(OR(P106="",INDEX(P:P,MATCH(DATE(YEAR($A106)-1,MONTH($A106),DAY($A106)),$A:$A,0))=""),"",P106/INDEX(P:P,MATCH(DATE(YEAR($A106)-1,MONTH($A106),DAY($A106)),$A:$A,0))-1),"")</f>
        <v/>
      </c>
      <c r="T106" s="23">
        <f>IFERROR(IF(OR(Q106="",INDEX(Q:Q,MATCH(DATE(YEAR($A106)-1,MONTH($A106),DAY($A106)),$A:$A,0))=""),"",Q106/INDEX(Q:Q,MATCH(DATE(YEAR($A106)-1,MONTH($A106),DAY($A106)),$A:$A,0))-1),"")</f>
        <v/>
      </c>
      <c r="U106" s="23">
        <f>IFERROR(IF(OR(R106="",INDEX(R:R,MATCH(DATE(YEAR($A106)-1,MONTH($A106),DAY($A106)),$A:$A,0))=""),"",R106/INDEX(R:R,MATCH(DATE(YEAR($A106)-1,MONTH($A106),DAY($A106)),$A:$A,0))-1),"")</f>
        <v/>
      </c>
      <c r="V106" s="23">
        <f>IF(OR(P106="",P105=""),"",P106/P105-1)</f>
        <v/>
      </c>
      <c r="W106" s="23">
        <f>IF(OR(Q106="",Q105=""),"",Q106/Q105-1)</f>
        <v/>
      </c>
      <c r="X106" s="23">
        <f>IF(OR(R106="",R105=""),"",R106/R105-1)</f>
        <v/>
      </c>
      <c r="Y106" s="23">
        <f>IF(R106="","",P106/R106)</f>
        <v/>
      </c>
      <c r="Z106" s="23">
        <f>IF(R106="","",Q106/R106)</f>
        <v/>
      </c>
      <c r="AA106" s="24">
        <f>IF(SUMIFS('Daily NSE Equity Options'!$M:$M,'Daily NSE Equity Options'!$A:$A,$A106)=0,"",SUMIFS('Daily NSE Equity Options'!$M:$M,'Daily NSE Equity Options'!$A:$A,$A106))</f>
        <v/>
      </c>
      <c r="AB106" s="9">
        <f>IF(SUMIFS('Daily BSE Equity Options'!$M:$M,'Daily BSE Equity Options'!$A:$A,$A106)=0,"",SUMIFS('Daily BSE Equity Options'!$M:$M,'Daily BSE Equity Options'!$A:$A,$A106))</f>
        <v/>
      </c>
      <c r="AC106" s="9">
        <f>IF(OR(AA106="",AB106=""),"",AA106+AB106)</f>
        <v/>
      </c>
      <c r="AD106" s="26">
        <f>IFERROR(IF(OR(AA106="",INDEX(AA:AA,MATCH(DATE(YEAR($A106)-1,MONTH($A106),DAY($A106)),$A:$A,0))=""),"",AA106/INDEX(AA:AA,MATCH(DATE(YEAR($A106)-1,MONTH($A106),DAY($A106)),$A:$A,0))-1),"")</f>
        <v/>
      </c>
      <c r="AE106" s="26">
        <f>IFERROR(IF(OR(AB106="",INDEX(AB:AB,MATCH(DATE(YEAR($A106)-1,MONTH($A106),DAY($A106)),$A:$A,0))=""),"",AB106/INDEX(AB:AB,MATCH(DATE(YEAR($A106)-1,MONTH($A106),DAY($A106)),$A:$A,0))-1),"")</f>
        <v/>
      </c>
      <c r="AF106" s="26">
        <f>IFERROR(IF(OR(AC106="",INDEX(AC:AC,MATCH(DATE(YEAR($A106)-1,MONTH($A106),DAY($A106)),$A:$A,0))=""),"",AC106/INDEX(AC:AC,MATCH(DATE(YEAR($A106)-1,MONTH($A106),DAY($A106)),$A:$A,0))-1),"")</f>
        <v/>
      </c>
      <c r="AG106" s="26">
        <f>IF(OR(AA106="",AA105=""),"",AA106/AA105-1)</f>
        <v/>
      </c>
      <c r="AH106" s="26">
        <f>IF(OR(AB106="",AB105=""),"",AB106/AB105-1)</f>
        <v/>
      </c>
      <c r="AI106" s="26">
        <f>IF(OR(AC106="",AC105=""),"",AC106/AC105-1)</f>
        <v/>
      </c>
      <c r="AJ106" s="26">
        <f>IF(AC106="","",AA106/AC106)</f>
        <v/>
      </c>
      <c r="AK106" s="26">
        <f>IF(AC106="","",AB106/AC106)</f>
        <v/>
      </c>
      <c r="AL106" s="29" t="n">
        <v>21.8</v>
      </c>
      <c r="AM106" s="30" t="n">
        <v>22.495</v>
      </c>
      <c r="AN106" s="30" t="n">
        <v>19.8525</v>
      </c>
      <c r="AO106" s="30" t="n">
        <v>21.105</v>
      </c>
      <c r="AP106" s="31" t="n">
        <v>-0.0319</v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18">
        <f>IF(SUMIFS('Daily NSE Equity Options'!$K:$K,'Daily NSE Equity Options'!$A:$A,$A107)=0,"",SUMIFS('Daily NSE Equity Options'!$K:$K,'Daily NSE Equity Options'!$A:$A,$A107))</f>
        <v/>
      </c>
      <c r="F107" s="7">
        <f>IF(SUMIFS('Daily BSE Equity Options'!$K:$K,'Daily BSE Equity Options'!$A:$A,$A107)=0,"",SUMIFS('Daily BSE Equity Options'!$K:$K,'Daily BSE Equity Options'!$A:$A,$A107))</f>
        <v/>
      </c>
      <c r="G107" s="7">
        <f>IF(OR(E107="",F107=""),"",E107+F107)</f>
        <v/>
      </c>
      <c r="H107" s="20">
        <f>IFERROR(IF(OR(E107="",INDEX(E:E,MATCH(DATE(YEAR($A107)-1,MONTH($A107),DAY($A107)),$A:$A,0))=""),"",E107/INDEX(E:E,MATCH(DATE(YEAR($A107)-1,MONTH($A107),DAY($A107)),$A:$A,0))-1),"")</f>
        <v/>
      </c>
      <c r="I107" s="20">
        <f>IFERROR(IF(OR(F107="",INDEX(F:F,MATCH(DATE(YEAR($A107)-1,MONTH($A107),DAY($A107)),$A:$A,0))=""),"",F107/INDEX(F:F,MATCH(DATE(YEAR($A107)-1,MONTH($A107),DAY($A107)),$A:$A,0))-1),"")</f>
        <v/>
      </c>
      <c r="J107" s="20">
        <f>IFERROR(IF(OR(G107="",INDEX(G:G,MATCH(DATE(YEAR($A107)-1,MONTH($A107),DAY($A107)),$A:$A,0))=""),"",G107/INDEX(G:G,MATCH(DATE(YEAR($A107)-1,MONTH($A107),DAY($A107)),$A:$A,0))-1),"")</f>
        <v/>
      </c>
      <c r="K107" s="20">
        <f>IF(OR(E107="",E106=""),"",E107/E106-1)</f>
        <v/>
      </c>
      <c r="L107" s="20">
        <f>IF(OR(F107="",F106=""),"",F107/F106-1)</f>
        <v/>
      </c>
      <c r="M107" s="20">
        <f>IF(OR(G107="",G106=""),"",G107/G106-1)</f>
        <v/>
      </c>
      <c r="N107" s="20">
        <f>IF(G107="","",E107/G107)</f>
        <v/>
      </c>
      <c r="O107" s="20">
        <f>IF(G107="","",F107/G107)</f>
        <v/>
      </c>
      <c r="P107" s="21">
        <f>IF(SUMIFS('Daily NSE Equity Options'!$L:$L,'Daily NSE Equity Options'!$A:$A,$A107)=0,"",SUMIFS('Daily NSE Equity Options'!$L:$L,'Daily NSE Equity Options'!$A:$A,$A107))</f>
        <v/>
      </c>
      <c r="Q107" s="8">
        <f>IF(SUMIFS('Daily BSE Equity Options'!$L:$L,'Daily BSE Equity Options'!$A:$A,$A107)=0,"",SUMIFS('Daily BSE Equity Options'!$L:$L,'Daily BSE Equity Options'!$A:$A,$A107))</f>
        <v/>
      </c>
      <c r="R107" s="8">
        <f>IF(OR(P107="",Q107=""),"",P107+Q107)</f>
        <v/>
      </c>
      <c r="S107" s="23">
        <f>IFERROR(IF(OR(P107="",INDEX(P:P,MATCH(DATE(YEAR($A107)-1,MONTH($A107),DAY($A107)),$A:$A,0))=""),"",P107/INDEX(P:P,MATCH(DATE(YEAR($A107)-1,MONTH($A107),DAY($A107)),$A:$A,0))-1),"")</f>
        <v/>
      </c>
      <c r="T107" s="23">
        <f>IFERROR(IF(OR(Q107="",INDEX(Q:Q,MATCH(DATE(YEAR($A107)-1,MONTH($A107),DAY($A107)),$A:$A,0))=""),"",Q107/INDEX(Q:Q,MATCH(DATE(YEAR($A107)-1,MONTH($A107),DAY($A107)),$A:$A,0))-1),"")</f>
        <v/>
      </c>
      <c r="U107" s="23">
        <f>IFERROR(IF(OR(R107="",INDEX(R:R,MATCH(DATE(YEAR($A107)-1,MONTH($A107),DAY($A107)),$A:$A,0))=""),"",R107/INDEX(R:R,MATCH(DATE(YEAR($A107)-1,MONTH($A107),DAY($A107)),$A:$A,0))-1),"")</f>
        <v/>
      </c>
      <c r="V107" s="23">
        <f>IF(OR(P107="",P106=""),"",P107/P106-1)</f>
        <v/>
      </c>
      <c r="W107" s="23">
        <f>IF(OR(Q107="",Q106=""),"",Q107/Q106-1)</f>
        <v/>
      </c>
      <c r="X107" s="23">
        <f>IF(OR(R107="",R106=""),"",R107/R106-1)</f>
        <v/>
      </c>
      <c r="Y107" s="23">
        <f>IF(R107="","",P107/R107)</f>
        <v/>
      </c>
      <c r="Z107" s="23">
        <f>IF(R107="","",Q107/R107)</f>
        <v/>
      </c>
      <c r="AA107" s="24">
        <f>IF(SUMIFS('Daily NSE Equity Options'!$M:$M,'Daily NSE Equity Options'!$A:$A,$A107)=0,"",SUMIFS('Daily NSE Equity Options'!$M:$M,'Daily NSE Equity Options'!$A:$A,$A107))</f>
        <v/>
      </c>
      <c r="AB107" s="9">
        <f>IF(SUMIFS('Daily BSE Equity Options'!$M:$M,'Daily BSE Equity Options'!$A:$A,$A107)=0,"",SUMIFS('Daily BSE Equity Options'!$M:$M,'Daily BSE Equity Options'!$A:$A,$A107))</f>
        <v/>
      </c>
      <c r="AC107" s="9">
        <f>IF(OR(AA107="",AB107=""),"",AA107+AB107)</f>
        <v/>
      </c>
      <c r="AD107" s="26">
        <f>IFERROR(IF(OR(AA107="",INDEX(AA:AA,MATCH(DATE(YEAR($A107)-1,MONTH($A107),DAY($A107)),$A:$A,0))=""),"",AA107/INDEX(AA:AA,MATCH(DATE(YEAR($A107)-1,MONTH($A107),DAY($A107)),$A:$A,0))-1),"")</f>
        <v/>
      </c>
      <c r="AE107" s="26">
        <f>IFERROR(IF(OR(AB107="",INDEX(AB:AB,MATCH(DATE(YEAR($A107)-1,MONTH($A107),DAY($A107)),$A:$A,0))=""),"",AB107/INDEX(AB:AB,MATCH(DATE(YEAR($A107)-1,MONTH($A107),DAY($A107)),$A:$A,0))-1),"")</f>
        <v/>
      </c>
      <c r="AF107" s="26">
        <f>IFERROR(IF(OR(AC107="",INDEX(AC:AC,MATCH(DATE(YEAR($A107)-1,MONTH($A107),DAY($A107)),$A:$A,0))=""),"",AC107/INDEX(AC:AC,MATCH(DATE(YEAR($A107)-1,MONTH($A107),DAY($A107)),$A:$A,0))-1),"")</f>
        <v/>
      </c>
      <c r="AG107" s="26">
        <f>IF(OR(AA107="",AA106=""),"",AA107/AA106-1)</f>
        <v/>
      </c>
      <c r="AH107" s="26">
        <f>IF(OR(AB107="",AB106=""),"",AB107/AB106-1)</f>
        <v/>
      </c>
      <c r="AI107" s="26">
        <f>IF(OR(AC107="",AC106=""),"",AC107/AC106-1)</f>
        <v/>
      </c>
      <c r="AJ107" s="26">
        <f>IF(AC107="","",AA107/AC107)</f>
        <v/>
      </c>
      <c r="AK107" s="26">
        <f>IF(AC107="","",AB107/AC107)</f>
        <v/>
      </c>
      <c r="AL107" s="29" t="n">
        <v>21.105</v>
      </c>
      <c r="AM107" s="30" t="n">
        <v>21.105</v>
      </c>
      <c r="AN107" s="30" t="n">
        <v>18.16</v>
      </c>
      <c r="AO107" s="30" t="n">
        <v>20.5025</v>
      </c>
      <c r="AP107" s="31" t="n">
        <v>-0.0285</v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18">
        <f>IF(SUMIFS('Daily NSE Equity Options'!$K:$K,'Daily NSE Equity Options'!$A:$A,$A108)=0,"",SUMIFS('Daily NSE Equity Options'!$K:$K,'Daily NSE Equity Options'!$A:$A,$A108))</f>
        <v/>
      </c>
      <c r="F108" s="7">
        <f>IF(SUMIFS('Daily BSE Equity Options'!$K:$K,'Daily BSE Equity Options'!$A:$A,$A108)=0,"",SUMIFS('Daily BSE Equity Options'!$K:$K,'Daily BSE Equity Options'!$A:$A,$A108))</f>
        <v/>
      </c>
      <c r="G108" s="7">
        <f>IF(OR(E108="",F108=""),"",E108+F108)</f>
        <v/>
      </c>
      <c r="H108" s="20">
        <f>IFERROR(IF(OR(E108="",INDEX(E:E,MATCH(DATE(YEAR($A108)-1,MONTH($A108),DAY($A108)),$A:$A,0))=""),"",E108/INDEX(E:E,MATCH(DATE(YEAR($A108)-1,MONTH($A108),DAY($A108)),$A:$A,0))-1),"")</f>
        <v/>
      </c>
      <c r="I108" s="20">
        <f>IFERROR(IF(OR(F108="",INDEX(F:F,MATCH(DATE(YEAR($A108)-1,MONTH($A108),DAY($A108)),$A:$A,0))=""),"",F108/INDEX(F:F,MATCH(DATE(YEAR($A108)-1,MONTH($A108),DAY($A108)),$A:$A,0))-1),"")</f>
        <v/>
      </c>
      <c r="J108" s="20">
        <f>IFERROR(IF(OR(G108="",INDEX(G:G,MATCH(DATE(YEAR($A108)-1,MONTH($A108),DAY($A108)),$A:$A,0))=""),"",G108/INDEX(G:G,MATCH(DATE(YEAR($A108)-1,MONTH($A108),DAY($A108)),$A:$A,0))-1),"")</f>
        <v/>
      </c>
      <c r="K108" s="20">
        <f>IF(OR(E108="",E107=""),"",E108/E107-1)</f>
        <v/>
      </c>
      <c r="L108" s="20">
        <f>IF(OR(F108="",F107=""),"",F108/F107-1)</f>
        <v/>
      </c>
      <c r="M108" s="20">
        <f>IF(OR(G108="",G107=""),"",G108/G107-1)</f>
        <v/>
      </c>
      <c r="N108" s="20">
        <f>IF(G108="","",E108/G108)</f>
        <v/>
      </c>
      <c r="O108" s="20">
        <f>IF(G108="","",F108/G108)</f>
        <v/>
      </c>
      <c r="P108" s="21">
        <f>IF(SUMIFS('Daily NSE Equity Options'!$L:$L,'Daily NSE Equity Options'!$A:$A,$A108)=0,"",SUMIFS('Daily NSE Equity Options'!$L:$L,'Daily NSE Equity Options'!$A:$A,$A108))</f>
        <v/>
      </c>
      <c r="Q108" s="8">
        <f>IF(SUMIFS('Daily BSE Equity Options'!$L:$L,'Daily BSE Equity Options'!$A:$A,$A108)=0,"",SUMIFS('Daily BSE Equity Options'!$L:$L,'Daily BSE Equity Options'!$A:$A,$A108))</f>
        <v/>
      </c>
      <c r="R108" s="8">
        <f>IF(OR(P108="",Q108=""),"",P108+Q108)</f>
        <v/>
      </c>
      <c r="S108" s="23">
        <f>IFERROR(IF(OR(P108="",INDEX(P:P,MATCH(DATE(YEAR($A108)-1,MONTH($A108),DAY($A108)),$A:$A,0))=""),"",P108/INDEX(P:P,MATCH(DATE(YEAR($A108)-1,MONTH($A108),DAY($A108)),$A:$A,0))-1),"")</f>
        <v/>
      </c>
      <c r="T108" s="23">
        <f>IFERROR(IF(OR(Q108="",INDEX(Q:Q,MATCH(DATE(YEAR($A108)-1,MONTH($A108),DAY($A108)),$A:$A,0))=""),"",Q108/INDEX(Q:Q,MATCH(DATE(YEAR($A108)-1,MONTH($A108),DAY($A108)),$A:$A,0))-1),"")</f>
        <v/>
      </c>
      <c r="U108" s="23">
        <f>IFERROR(IF(OR(R108="",INDEX(R:R,MATCH(DATE(YEAR($A108)-1,MONTH($A108),DAY($A108)),$A:$A,0))=""),"",R108/INDEX(R:R,MATCH(DATE(YEAR($A108)-1,MONTH($A108),DAY($A108)),$A:$A,0))-1),"")</f>
        <v/>
      </c>
      <c r="V108" s="23">
        <f>IF(OR(P108="",P107=""),"",P108/P107-1)</f>
        <v/>
      </c>
      <c r="W108" s="23">
        <f>IF(OR(Q108="",Q107=""),"",Q108/Q107-1)</f>
        <v/>
      </c>
      <c r="X108" s="23">
        <f>IF(OR(R108="",R107=""),"",R108/R107-1)</f>
        <v/>
      </c>
      <c r="Y108" s="23">
        <f>IF(R108="","",P108/R108)</f>
        <v/>
      </c>
      <c r="Z108" s="23">
        <f>IF(R108="","",Q108/R108)</f>
        <v/>
      </c>
      <c r="AA108" s="24">
        <f>IF(SUMIFS('Daily NSE Equity Options'!$M:$M,'Daily NSE Equity Options'!$A:$A,$A108)=0,"",SUMIFS('Daily NSE Equity Options'!$M:$M,'Daily NSE Equity Options'!$A:$A,$A108))</f>
        <v/>
      </c>
      <c r="AB108" s="9">
        <f>IF(SUMIFS('Daily BSE Equity Options'!$M:$M,'Daily BSE Equity Options'!$A:$A,$A108)=0,"",SUMIFS('Daily BSE Equity Options'!$M:$M,'Daily BSE Equity Options'!$A:$A,$A108))</f>
        <v/>
      </c>
      <c r="AC108" s="9">
        <f>IF(OR(AA108="",AB108=""),"",AA108+AB108)</f>
        <v/>
      </c>
      <c r="AD108" s="26">
        <f>IFERROR(IF(OR(AA108="",INDEX(AA:AA,MATCH(DATE(YEAR($A108)-1,MONTH($A108),DAY($A108)),$A:$A,0))=""),"",AA108/INDEX(AA:AA,MATCH(DATE(YEAR($A108)-1,MONTH($A108),DAY($A108)),$A:$A,0))-1),"")</f>
        <v/>
      </c>
      <c r="AE108" s="26">
        <f>IFERROR(IF(OR(AB108="",INDEX(AB:AB,MATCH(DATE(YEAR($A108)-1,MONTH($A108),DAY($A108)),$A:$A,0))=""),"",AB108/INDEX(AB:AB,MATCH(DATE(YEAR($A108)-1,MONTH($A108),DAY($A108)),$A:$A,0))-1),"")</f>
        <v/>
      </c>
      <c r="AF108" s="26">
        <f>IFERROR(IF(OR(AC108="",INDEX(AC:AC,MATCH(DATE(YEAR($A108)-1,MONTH($A108),DAY($A108)),$A:$A,0))=""),"",AC108/INDEX(AC:AC,MATCH(DATE(YEAR($A108)-1,MONTH($A108),DAY($A108)),$A:$A,0))-1),"")</f>
        <v/>
      </c>
      <c r="AG108" s="26">
        <f>IF(OR(AA108="",AA107=""),"",AA108/AA107-1)</f>
        <v/>
      </c>
      <c r="AH108" s="26">
        <f>IF(OR(AB108="",AB107=""),"",AB108/AB107-1)</f>
        <v/>
      </c>
      <c r="AI108" s="26">
        <f>IF(OR(AC108="",AC107=""),"",AC108/AC107-1)</f>
        <v/>
      </c>
      <c r="AJ108" s="26">
        <f>IF(AC108="","",AA108/AC108)</f>
        <v/>
      </c>
      <c r="AK108" s="26">
        <f>IF(AC108="","",AB108/AC108)</f>
        <v/>
      </c>
      <c r="AL108" s="29" t="n">
        <v>20.5025</v>
      </c>
      <c r="AM108" s="30" t="n">
        <v>22.6475</v>
      </c>
      <c r="AN108" s="30" t="n">
        <v>19.8575</v>
      </c>
      <c r="AO108" s="30" t="n">
        <v>22.1525</v>
      </c>
      <c r="AP108" s="31" t="n">
        <v>0.0805</v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18">
        <f>IF(SUMIFS('Daily NSE Equity Options'!$K:$K,'Daily NSE Equity Options'!$A:$A,$A109)=0,"",SUMIFS('Daily NSE Equity Options'!$K:$K,'Daily NSE Equity Options'!$A:$A,$A109))</f>
        <v/>
      </c>
      <c r="F109" s="7">
        <f>IF(SUMIFS('Daily BSE Equity Options'!$K:$K,'Daily BSE Equity Options'!$A:$A,$A109)=0,"",SUMIFS('Daily BSE Equity Options'!$K:$K,'Daily BSE Equity Options'!$A:$A,$A109))</f>
        <v/>
      </c>
      <c r="G109" s="7">
        <f>IF(OR(E109="",F109=""),"",E109+F109)</f>
        <v/>
      </c>
      <c r="H109" s="20">
        <f>IFERROR(IF(OR(E109="",INDEX(E:E,MATCH(DATE(YEAR($A109)-1,MONTH($A109),DAY($A109)),$A:$A,0))=""),"",E109/INDEX(E:E,MATCH(DATE(YEAR($A109)-1,MONTH($A109),DAY($A109)),$A:$A,0))-1),"")</f>
        <v/>
      </c>
      <c r="I109" s="20">
        <f>IFERROR(IF(OR(F109="",INDEX(F:F,MATCH(DATE(YEAR($A109)-1,MONTH($A109),DAY($A109)),$A:$A,0))=""),"",F109/INDEX(F:F,MATCH(DATE(YEAR($A109)-1,MONTH($A109),DAY($A109)),$A:$A,0))-1),"")</f>
        <v/>
      </c>
      <c r="J109" s="20">
        <f>IFERROR(IF(OR(G109="",INDEX(G:G,MATCH(DATE(YEAR($A109)-1,MONTH($A109),DAY($A109)),$A:$A,0))=""),"",G109/INDEX(G:G,MATCH(DATE(YEAR($A109)-1,MONTH($A109),DAY($A109)),$A:$A,0))-1),"")</f>
        <v/>
      </c>
      <c r="K109" s="20">
        <f>IF(OR(E109="",E108=""),"",E109/E108-1)</f>
        <v/>
      </c>
      <c r="L109" s="20">
        <f>IF(OR(F109="",F108=""),"",F109/F108-1)</f>
        <v/>
      </c>
      <c r="M109" s="20">
        <f>IF(OR(G109="",G108=""),"",G109/G108-1)</f>
        <v/>
      </c>
      <c r="N109" s="20">
        <f>IF(G109="","",E109/G109)</f>
        <v/>
      </c>
      <c r="O109" s="20">
        <f>IF(G109="","",F109/G109)</f>
        <v/>
      </c>
      <c r="P109" s="21">
        <f>IF(SUMIFS('Daily NSE Equity Options'!$L:$L,'Daily NSE Equity Options'!$A:$A,$A109)=0,"",SUMIFS('Daily NSE Equity Options'!$L:$L,'Daily NSE Equity Options'!$A:$A,$A109))</f>
        <v/>
      </c>
      <c r="Q109" s="8">
        <f>IF(SUMIFS('Daily BSE Equity Options'!$L:$L,'Daily BSE Equity Options'!$A:$A,$A109)=0,"",SUMIFS('Daily BSE Equity Options'!$L:$L,'Daily BSE Equity Options'!$A:$A,$A109))</f>
        <v/>
      </c>
      <c r="R109" s="8">
        <f>IF(OR(P109="",Q109=""),"",P109+Q109)</f>
        <v/>
      </c>
      <c r="S109" s="23">
        <f>IFERROR(IF(OR(P109="",INDEX(P:P,MATCH(DATE(YEAR($A109)-1,MONTH($A109),DAY($A109)),$A:$A,0))=""),"",P109/INDEX(P:P,MATCH(DATE(YEAR($A109)-1,MONTH($A109),DAY($A109)),$A:$A,0))-1),"")</f>
        <v/>
      </c>
      <c r="T109" s="23">
        <f>IFERROR(IF(OR(Q109="",INDEX(Q:Q,MATCH(DATE(YEAR($A109)-1,MONTH($A109),DAY($A109)),$A:$A,0))=""),"",Q109/INDEX(Q:Q,MATCH(DATE(YEAR($A109)-1,MONTH($A109),DAY($A109)),$A:$A,0))-1),"")</f>
        <v/>
      </c>
      <c r="U109" s="23">
        <f>IFERROR(IF(OR(R109="",INDEX(R:R,MATCH(DATE(YEAR($A109)-1,MONTH($A109),DAY($A109)),$A:$A,0))=""),"",R109/INDEX(R:R,MATCH(DATE(YEAR($A109)-1,MONTH($A109),DAY($A109)),$A:$A,0))-1),"")</f>
        <v/>
      </c>
      <c r="V109" s="23">
        <f>IF(OR(P109="",P108=""),"",P109/P108-1)</f>
        <v/>
      </c>
      <c r="W109" s="23">
        <f>IF(OR(Q109="",Q108=""),"",Q109/Q108-1)</f>
        <v/>
      </c>
      <c r="X109" s="23">
        <f>IF(OR(R109="",R108=""),"",R109/R108-1)</f>
        <v/>
      </c>
      <c r="Y109" s="23">
        <f>IF(R109="","",P109/R109)</f>
        <v/>
      </c>
      <c r="Z109" s="23">
        <f>IF(R109="","",Q109/R109)</f>
        <v/>
      </c>
      <c r="AA109" s="24">
        <f>IF(SUMIFS('Daily NSE Equity Options'!$M:$M,'Daily NSE Equity Options'!$A:$A,$A109)=0,"",SUMIFS('Daily NSE Equity Options'!$M:$M,'Daily NSE Equity Options'!$A:$A,$A109))</f>
        <v/>
      </c>
      <c r="AB109" s="9">
        <f>IF(SUMIFS('Daily BSE Equity Options'!$M:$M,'Daily BSE Equity Options'!$A:$A,$A109)=0,"",SUMIFS('Daily BSE Equity Options'!$M:$M,'Daily BSE Equity Options'!$A:$A,$A109))</f>
        <v/>
      </c>
      <c r="AC109" s="9">
        <f>IF(OR(AA109="",AB109=""),"",AA109+AB109)</f>
        <v/>
      </c>
      <c r="AD109" s="26">
        <f>IFERROR(IF(OR(AA109="",INDEX(AA:AA,MATCH(DATE(YEAR($A109)-1,MONTH($A109),DAY($A109)),$A:$A,0))=""),"",AA109/INDEX(AA:AA,MATCH(DATE(YEAR($A109)-1,MONTH($A109),DAY($A109)),$A:$A,0))-1),"")</f>
        <v/>
      </c>
      <c r="AE109" s="26">
        <f>IFERROR(IF(OR(AB109="",INDEX(AB:AB,MATCH(DATE(YEAR($A109)-1,MONTH($A109),DAY($A109)),$A:$A,0))=""),"",AB109/INDEX(AB:AB,MATCH(DATE(YEAR($A109)-1,MONTH($A109),DAY($A109)),$A:$A,0))-1),"")</f>
        <v/>
      </c>
      <c r="AF109" s="26">
        <f>IFERROR(IF(OR(AC109="",INDEX(AC:AC,MATCH(DATE(YEAR($A109)-1,MONTH($A109),DAY($A109)),$A:$A,0))=""),"",AC109/INDEX(AC:AC,MATCH(DATE(YEAR($A109)-1,MONTH($A109),DAY($A109)),$A:$A,0))-1),"")</f>
        <v/>
      </c>
      <c r="AG109" s="26">
        <f>IF(OR(AA109="",AA108=""),"",AA109/AA108-1)</f>
        <v/>
      </c>
      <c r="AH109" s="26">
        <f>IF(OR(AB109="",AB108=""),"",AB109/AB108-1)</f>
        <v/>
      </c>
      <c r="AI109" s="26">
        <f>IF(OR(AC109="",AC108=""),"",AC109/AC108-1)</f>
        <v/>
      </c>
      <c r="AJ109" s="26">
        <f>IF(AC109="","",AA109/AC109)</f>
        <v/>
      </c>
      <c r="AK109" s="26">
        <f>IF(AC109="","",AB109/AC109)</f>
        <v/>
      </c>
      <c r="AL109" s="29" t="n">
        <v>22.1525</v>
      </c>
      <c r="AM109" s="30" t="n">
        <v>23.2475</v>
      </c>
      <c r="AN109" s="30" t="n">
        <v>17.245</v>
      </c>
      <c r="AO109" s="30" t="n">
        <v>22.0075</v>
      </c>
      <c r="AP109" s="31" t="n">
        <v>-0.0065</v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18">
        <f>IF(SUMIFS('Daily NSE Equity Options'!$K:$K,'Daily NSE Equity Options'!$A:$A,$A110)=0,"",SUMIFS('Daily NSE Equity Options'!$K:$K,'Daily NSE Equity Options'!$A:$A,$A110))</f>
        <v/>
      </c>
      <c r="F110" s="7">
        <f>IF(SUMIFS('Daily BSE Equity Options'!$K:$K,'Daily BSE Equity Options'!$A:$A,$A110)=0,"",SUMIFS('Daily BSE Equity Options'!$K:$K,'Daily BSE Equity Options'!$A:$A,$A110))</f>
        <v/>
      </c>
      <c r="G110" s="7">
        <f>IF(OR(E110="",F110=""),"",E110+F110)</f>
        <v/>
      </c>
      <c r="H110" s="20">
        <f>IFERROR(IF(OR(E110="",INDEX(E:E,MATCH(DATE(YEAR($A110)-1,MONTH($A110),DAY($A110)),$A:$A,0))=""),"",E110/INDEX(E:E,MATCH(DATE(YEAR($A110)-1,MONTH($A110),DAY($A110)),$A:$A,0))-1),"")</f>
        <v/>
      </c>
      <c r="I110" s="20">
        <f>IFERROR(IF(OR(F110="",INDEX(F:F,MATCH(DATE(YEAR($A110)-1,MONTH($A110),DAY($A110)),$A:$A,0))=""),"",F110/INDEX(F:F,MATCH(DATE(YEAR($A110)-1,MONTH($A110),DAY($A110)),$A:$A,0))-1),"")</f>
        <v/>
      </c>
      <c r="J110" s="20">
        <f>IFERROR(IF(OR(G110="",INDEX(G:G,MATCH(DATE(YEAR($A110)-1,MONTH($A110),DAY($A110)),$A:$A,0))=""),"",G110/INDEX(G:G,MATCH(DATE(YEAR($A110)-1,MONTH($A110),DAY($A110)),$A:$A,0))-1),"")</f>
        <v/>
      </c>
      <c r="K110" s="20">
        <f>IF(OR(E110="",E109=""),"",E110/E109-1)</f>
        <v/>
      </c>
      <c r="L110" s="20">
        <f>IF(OR(F110="",F109=""),"",F110/F109-1)</f>
        <v/>
      </c>
      <c r="M110" s="20">
        <f>IF(OR(G110="",G109=""),"",G110/G109-1)</f>
        <v/>
      </c>
      <c r="N110" s="20">
        <f>IF(G110="","",E110/G110)</f>
        <v/>
      </c>
      <c r="O110" s="20">
        <f>IF(G110="","",F110/G110)</f>
        <v/>
      </c>
      <c r="P110" s="21">
        <f>IF(SUMIFS('Daily NSE Equity Options'!$L:$L,'Daily NSE Equity Options'!$A:$A,$A110)=0,"",SUMIFS('Daily NSE Equity Options'!$L:$L,'Daily NSE Equity Options'!$A:$A,$A110))</f>
        <v/>
      </c>
      <c r="Q110" s="8">
        <f>IF(SUMIFS('Daily BSE Equity Options'!$L:$L,'Daily BSE Equity Options'!$A:$A,$A110)=0,"",SUMIFS('Daily BSE Equity Options'!$L:$L,'Daily BSE Equity Options'!$A:$A,$A110))</f>
        <v/>
      </c>
      <c r="R110" s="8">
        <f>IF(OR(P110="",Q110=""),"",P110+Q110)</f>
        <v/>
      </c>
      <c r="S110" s="23">
        <f>IFERROR(IF(OR(P110="",INDEX(P:P,MATCH(DATE(YEAR($A110)-1,MONTH($A110),DAY($A110)),$A:$A,0))=""),"",P110/INDEX(P:P,MATCH(DATE(YEAR($A110)-1,MONTH($A110),DAY($A110)),$A:$A,0))-1),"")</f>
        <v/>
      </c>
      <c r="T110" s="23">
        <f>IFERROR(IF(OR(Q110="",INDEX(Q:Q,MATCH(DATE(YEAR($A110)-1,MONTH($A110),DAY($A110)),$A:$A,0))=""),"",Q110/INDEX(Q:Q,MATCH(DATE(YEAR($A110)-1,MONTH($A110),DAY($A110)),$A:$A,0))-1),"")</f>
        <v/>
      </c>
      <c r="U110" s="23">
        <f>IFERROR(IF(OR(R110="",INDEX(R:R,MATCH(DATE(YEAR($A110)-1,MONTH($A110),DAY($A110)),$A:$A,0))=""),"",R110/INDEX(R:R,MATCH(DATE(YEAR($A110)-1,MONTH($A110),DAY($A110)),$A:$A,0))-1),"")</f>
        <v/>
      </c>
      <c r="V110" s="23">
        <f>IF(OR(P110="",P109=""),"",P110/P109-1)</f>
        <v/>
      </c>
      <c r="W110" s="23">
        <f>IF(OR(Q110="",Q109=""),"",Q110/Q109-1)</f>
        <v/>
      </c>
      <c r="X110" s="23">
        <f>IF(OR(R110="",R109=""),"",R110/R109-1)</f>
        <v/>
      </c>
      <c r="Y110" s="23">
        <f>IF(R110="","",P110/R110)</f>
        <v/>
      </c>
      <c r="Z110" s="23">
        <f>IF(R110="","",Q110/R110)</f>
        <v/>
      </c>
      <c r="AA110" s="24">
        <f>IF(SUMIFS('Daily NSE Equity Options'!$M:$M,'Daily NSE Equity Options'!$A:$A,$A110)=0,"",SUMIFS('Daily NSE Equity Options'!$M:$M,'Daily NSE Equity Options'!$A:$A,$A110))</f>
        <v/>
      </c>
      <c r="AB110" s="9">
        <f>IF(SUMIFS('Daily BSE Equity Options'!$M:$M,'Daily BSE Equity Options'!$A:$A,$A110)=0,"",SUMIFS('Daily BSE Equity Options'!$M:$M,'Daily BSE Equity Options'!$A:$A,$A110))</f>
        <v/>
      </c>
      <c r="AC110" s="9">
        <f>IF(OR(AA110="",AB110=""),"",AA110+AB110)</f>
        <v/>
      </c>
      <c r="AD110" s="26">
        <f>IFERROR(IF(OR(AA110="",INDEX(AA:AA,MATCH(DATE(YEAR($A110)-1,MONTH($A110),DAY($A110)),$A:$A,0))=""),"",AA110/INDEX(AA:AA,MATCH(DATE(YEAR($A110)-1,MONTH($A110),DAY($A110)),$A:$A,0))-1),"")</f>
        <v/>
      </c>
      <c r="AE110" s="26">
        <f>IFERROR(IF(OR(AB110="",INDEX(AB:AB,MATCH(DATE(YEAR($A110)-1,MONTH($A110),DAY($A110)),$A:$A,0))=""),"",AB110/INDEX(AB:AB,MATCH(DATE(YEAR($A110)-1,MONTH($A110),DAY($A110)),$A:$A,0))-1),"")</f>
        <v/>
      </c>
      <c r="AF110" s="26">
        <f>IFERROR(IF(OR(AC110="",INDEX(AC:AC,MATCH(DATE(YEAR($A110)-1,MONTH($A110),DAY($A110)),$A:$A,0))=""),"",AC110/INDEX(AC:AC,MATCH(DATE(YEAR($A110)-1,MONTH($A110),DAY($A110)),$A:$A,0))-1),"")</f>
        <v/>
      </c>
      <c r="AG110" s="26">
        <f>IF(OR(AA110="",AA109=""),"",AA110/AA109-1)</f>
        <v/>
      </c>
      <c r="AH110" s="26">
        <f>IF(OR(AB110="",AB109=""),"",AB110/AB109-1)</f>
        <v/>
      </c>
      <c r="AI110" s="26">
        <f>IF(OR(AC110="",AC109=""),"",AC110/AC109-1)</f>
        <v/>
      </c>
      <c r="AJ110" s="26">
        <f>IF(AC110="","",AA110/AC110)</f>
        <v/>
      </c>
      <c r="AK110" s="26">
        <f>IF(AC110="","",AB110/AC110)</f>
        <v/>
      </c>
      <c r="AL110" s="29" t="n">
        <v>22.0075</v>
      </c>
      <c r="AM110" s="30" t="n">
        <v>23.0725</v>
      </c>
      <c r="AN110" s="30" t="n">
        <v>17.57</v>
      </c>
      <c r="AO110" s="30" t="n">
        <v>22.7225</v>
      </c>
      <c r="AP110" s="31" t="n">
        <v>0.0325</v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18">
        <f>IF(SUMIFS('Daily NSE Equity Options'!$K:$K,'Daily NSE Equity Options'!$A:$A,$A111)=0,"",SUMIFS('Daily NSE Equity Options'!$K:$K,'Daily NSE Equity Options'!$A:$A,$A111))</f>
        <v/>
      </c>
      <c r="F111" s="7">
        <f>IF(SUMIFS('Daily BSE Equity Options'!$K:$K,'Daily BSE Equity Options'!$A:$A,$A111)=0,"",SUMIFS('Daily BSE Equity Options'!$K:$K,'Daily BSE Equity Options'!$A:$A,$A111))</f>
        <v/>
      </c>
      <c r="G111" s="7">
        <f>IF(OR(E111="",F111=""),"",E111+F111)</f>
        <v/>
      </c>
      <c r="H111" s="20">
        <f>IFERROR(IF(OR(E111="",INDEX(E:E,MATCH(DATE(YEAR($A111)-1,MONTH($A111),DAY($A111)),$A:$A,0))=""),"",E111/INDEX(E:E,MATCH(DATE(YEAR($A111)-1,MONTH($A111),DAY($A111)),$A:$A,0))-1),"")</f>
        <v/>
      </c>
      <c r="I111" s="20">
        <f>IFERROR(IF(OR(F111="",INDEX(F:F,MATCH(DATE(YEAR($A111)-1,MONTH($A111),DAY($A111)),$A:$A,0))=""),"",F111/INDEX(F:F,MATCH(DATE(YEAR($A111)-1,MONTH($A111),DAY($A111)),$A:$A,0))-1),"")</f>
        <v/>
      </c>
      <c r="J111" s="20">
        <f>IFERROR(IF(OR(G111="",INDEX(G:G,MATCH(DATE(YEAR($A111)-1,MONTH($A111),DAY($A111)),$A:$A,0))=""),"",G111/INDEX(G:G,MATCH(DATE(YEAR($A111)-1,MONTH($A111),DAY($A111)),$A:$A,0))-1),"")</f>
        <v/>
      </c>
      <c r="K111" s="20">
        <f>IF(OR(E111="",E110=""),"",E111/E110-1)</f>
        <v/>
      </c>
      <c r="L111" s="20">
        <f>IF(OR(F111="",F110=""),"",F111/F110-1)</f>
        <v/>
      </c>
      <c r="M111" s="20">
        <f>IF(OR(G111="",G110=""),"",G111/G110-1)</f>
        <v/>
      </c>
      <c r="N111" s="20">
        <f>IF(G111="","",E111/G111)</f>
        <v/>
      </c>
      <c r="O111" s="20">
        <f>IF(G111="","",F111/G111)</f>
        <v/>
      </c>
      <c r="P111" s="21">
        <f>IF(SUMIFS('Daily NSE Equity Options'!$L:$L,'Daily NSE Equity Options'!$A:$A,$A111)=0,"",SUMIFS('Daily NSE Equity Options'!$L:$L,'Daily NSE Equity Options'!$A:$A,$A111))</f>
        <v/>
      </c>
      <c r="Q111" s="8">
        <f>IF(SUMIFS('Daily BSE Equity Options'!$L:$L,'Daily BSE Equity Options'!$A:$A,$A111)=0,"",SUMIFS('Daily BSE Equity Options'!$L:$L,'Daily BSE Equity Options'!$A:$A,$A111))</f>
        <v/>
      </c>
      <c r="R111" s="8">
        <f>IF(OR(P111="",Q111=""),"",P111+Q111)</f>
        <v/>
      </c>
      <c r="S111" s="23">
        <f>IFERROR(IF(OR(P111="",INDEX(P:P,MATCH(DATE(YEAR($A111)-1,MONTH($A111),DAY($A111)),$A:$A,0))=""),"",P111/INDEX(P:P,MATCH(DATE(YEAR($A111)-1,MONTH($A111),DAY($A111)),$A:$A,0))-1),"")</f>
        <v/>
      </c>
      <c r="T111" s="23">
        <f>IFERROR(IF(OR(Q111="",INDEX(Q:Q,MATCH(DATE(YEAR($A111)-1,MONTH($A111),DAY($A111)),$A:$A,0))=""),"",Q111/INDEX(Q:Q,MATCH(DATE(YEAR($A111)-1,MONTH($A111),DAY($A111)),$A:$A,0))-1),"")</f>
        <v/>
      </c>
      <c r="U111" s="23">
        <f>IFERROR(IF(OR(R111="",INDEX(R:R,MATCH(DATE(YEAR($A111)-1,MONTH($A111),DAY($A111)),$A:$A,0))=""),"",R111/INDEX(R:R,MATCH(DATE(YEAR($A111)-1,MONTH($A111),DAY($A111)),$A:$A,0))-1),"")</f>
        <v/>
      </c>
      <c r="V111" s="23">
        <f>IF(OR(P111="",P110=""),"",P111/P110-1)</f>
        <v/>
      </c>
      <c r="W111" s="23">
        <f>IF(OR(Q111="",Q110=""),"",Q111/Q110-1)</f>
        <v/>
      </c>
      <c r="X111" s="23">
        <f>IF(OR(R111="",R110=""),"",R111/R110-1)</f>
        <v/>
      </c>
      <c r="Y111" s="23">
        <f>IF(R111="","",P111/R111)</f>
        <v/>
      </c>
      <c r="Z111" s="23">
        <f>IF(R111="","",Q111/R111)</f>
        <v/>
      </c>
      <c r="AA111" s="24">
        <f>IF(SUMIFS('Daily NSE Equity Options'!$M:$M,'Daily NSE Equity Options'!$A:$A,$A111)=0,"",SUMIFS('Daily NSE Equity Options'!$M:$M,'Daily NSE Equity Options'!$A:$A,$A111))</f>
        <v/>
      </c>
      <c r="AB111" s="9">
        <f>IF(SUMIFS('Daily BSE Equity Options'!$M:$M,'Daily BSE Equity Options'!$A:$A,$A111)=0,"",SUMIFS('Daily BSE Equity Options'!$M:$M,'Daily BSE Equity Options'!$A:$A,$A111))</f>
        <v/>
      </c>
      <c r="AC111" s="9">
        <f>IF(OR(AA111="",AB111=""),"",AA111+AB111)</f>
        <v/>
      </c>
      <c r="AD111" s="26">
        <f>IFERROR(IF(OR(AA111="",INDEX(AA:AA,MATCH(DATE(YEAR($A111)-1,MONTH($A111),DAY($A111)),$A:$A,0))=""),"",AA111/INDEX(AA:AA,MATCH(DATE(YEAR($A111)-1,MONTH($A111),DAY($A111)),$A:$A,0))-1),"")</f>
        <v/>
      </c>
      <c r="AE111" s="26">
        <f>IFERROR(IF(OR(AB111="",INDEX(AB:AB,MATCH(DATE(YEAR($A111)-1,MONTH($A111),DAY($A111)),$A:$A,0))=""),"",AB111/INDEX(AB:AB,MATCH(DATE(YEAR($A111)-1,MONTH($A111),DAY($A111)),$A:$A,0))-1),"")</f>
        <v/>
      </c>
      <c r="AF111" s="26">
        <f>IFERROR(IF(OR(AC111="",INDEX(AC:AC,MATCH(DATE(YEAR($A111)-1,MONTH($A111),DAY($A111)),$A:$A,0))=""),"",AC111/INDEX(AC:AC,MATCH(DATE(YEAR($A111)-1,MONTH($A111),DAY($A111)),$A:$A,0))-1),"")</f>
        <v/>
      </c>
      <c r="AG111" s="26">
        <f>IF(OR(AA111="",AA110=""),"",AA111/AA110-1)</f>
        <v/>
      </c>
      <c r="AH111" s="26">
        <f>IF(OR(AB111="",AB110=""),"",AB111/AB110-1)</f>
        <v/>
      </c>
      <c r="AI111" s="26">
        <f>IF(OR(AC111="",AC110=""),"",AC111/AC110-1)</f>
        <v/>
      </c>
      <c r="AJ111" s="26">
        <f>IF(AC111="","",AA111/AC111)</f>
        <v/>
      </c>
      <c r="AK111" s="26">
        <f>IF(AC111="","",AB111/AC111)</f>
        <v/>
      </c>
      <c r="AL111" s="29" t="n">
        <v>22.7225</v>
      </c>
      <c r="AM111" s="30" t="n">
        <v>23.27</v>
      </c>
      <c r="AN111" s="30" t="n">
        <v>20.1975</v>
      </c>
      <c r="AO111" s="30" t="n">
        <v>22.23</v>
      </c>
      <c r="AP111" s="31" t="n">
        <v>-0.0217</v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18">
        <f>IF(SUMIFS('Daily NSE Equity Options'!$K:$K,'Daily NSE Equity Options'!$A:$A,$A112)=0,"",SUMIFS('Daily NSE Equity Options'!$K:$K,'Daily NSE Equity Options'!$A:$A,$A112))</f>
        <v/>
      </c>
      <c r="F112" s="7">
        <f>IF(SUMIFS('Daily BSE Equity Options'!$K:$K,'Daily BSE Equity Options'!$A:$A,$A112)=0,"",SUMIFS('Daily BSE Equity Options'!$K:$K,'Daily BSE Equity Options'!$A:$A,$A112))</f>
        <v/>
      </c>
      <c r="G112" s="7">
        <f>IF(OR(E112="",F112=""),"",E112+F112)</f>
        <v/>
      </c>
      <c r="H112" s="20">
        <f>IFERROR(IF(OR(E112="",INDEX(E:E,MATCH(DATE(YEAR($A112)-1,MONTH($A112),DAY($A112)),$A:$A,0))=""),"",E112/INDEX(E:E,MATCH(DATE(YEAR($A112)-1,MONTH($A112),DAY($A112)),$A:$A,0))-1),"")</f>
        <v/>
      </c>
      <c r="I112" s="20">
        <f>IFERROR(IF(OR(F112="",INDEX(F:F,MATCH(DATE(YEAR($A112)-1,MONTH($A112),DAY($A112)),$A:$A,0))=""),"",F112/INDEX(F:F,MATCH(DATE(YEAR($A112)-1,MONTH($A112),DAY($A112)),$A:$A,0))-1),"")</f>
        <v/>
      </c>
      <c r="J112" s="20">
        <f>IFERROR(IF(OR(G112="",INDEX(G:G,MATCH(DATE(YEAR($A112)-1,MONTH($A112),DAY($A112)),$A:$A,0))=""),"",G112/INDEX(G:G,MATCH(DATE(YEAR($A112)-1,MONTH($A112),DAY($A112)),$A:$A,0))-1),"")</f>
        <v/>
      </c>
      <c r="K112" s="20">
        <f>IF(OR(E112="",E111=""),"",E112/E111-1)</f>
        <v/>
      </c>
      <c r="L112" s="20">
        <f>IF(OR(F112="",F111=""),"",F112/F111-1)</f>
        <v/>
      </c>
      <c r="M112" s="20">
        <f>IF(OR(G112="",G111=""),"",G112/G111-1)</f>
        <v/>
      </c>
      <c r="N112" s="20">
        <f>IF(G112="","",E112/G112)</f>
        <v/>
      </c>
      <c r="O112" s="20">
        <f>IF(G112="","",F112/G112)</f>
        <v/>
      </c>
      <c r="P112" s="21">
        <f>IF(SUMIFS('Daily NSE Equity Options'!$L:$L,'Daily NSE Equity Options'!$A:$A,$A112)=0,"",SUMIFS('Daily NSE Equity Options'!$L:$L,'Daily NSE Equity Options'!$A:$A,$A112))</f>
        <v/>
      </c>
      <c r="Q112" s="8">
        <f>IF(SUMIFS('Daily BSE Equity Options'!$L:$L,'Daily BSE Equity Options'!$A:$A,$A112)=0,"",SUMIFS('Daily BSE Equity Options'!$L:$L,'Daily BSE Equity Options'!$A:$A,$A112))</f>
        <v/>
      </c>
      <c r="R112" s="8">
        <f>IF(OR(P112="",Q112=""),"",P112+Q112)</f>
        <v/>
      </c>
      <c r="S112" s="23">
        <f>IFERROR(IF(OR(P112="",INDEX(P:P,MATCH(DATE(YEAR($A112)-1,MONTH($A112),DAY($A112)),$A:$A,0))=""),"",P112/INDEX(P:P,MATCH(DATE(YEAR($A112)-1,MONTH($A112),DAY($A112)),$A:$A,0))-1),"")</f>
        <v/>
      </c>
      <c r="T112" s="23">
        <f>IFERROR(IF(OR(Q112="",INDEX(Q:Q,MATCH(DATE(YEAR($A112)-1,MONTH($A112),DAY($A112)),$A:$A,0))=""),"",Q112/INDEX(Q:Q,MATCH(DATE(YEAR($A112)-1,MONTH($A112),DAY($A112)),$A:$A,0))-1),"")</f>
        <v/>
      </c>
      <c r="U112" s="23">
        <f>IFERROR(IF(OR(R112="",INDEX(R:R,MATCH(DATE(YEAR($A112)-1,MONTH($A112),DAY($A112)),$A:$A,0))=""),"",R112/INDEX(R:R,MATCH(DATE(YEAR($A112)-1,MONTH($A112),DAY($A112)),$A:$A,0))-1),"")</f>
        <v/>
      </c>
      <c r="V112" s="23">
        <f>IF(OR(P112="",P111=""),"",P112/P111-1)</f>
        <v/>
      </c>
      <c r="W112" s="23">
        <f>IF(OR(Q112="",Q111=""),"",Q112/Q111-1)</f>
        <v/>
      </c>
      <c r="X112" s="23">
        <f>IF(OR(R112="",R111=""),"",R112/R111-1)</f>
        <v/>
      </c>
      <c r="Y112" s="23">
        <f>IF(R112="","",P112/R112)</f>
        <v/>
      </c>
      <c r="Z112" s="23">
        <f>IF(R112="","",Q112/R112)</f>
        <v/>
      </c>
      <c r="AA112" s="24">
        <f>IF(SUMIFS('Daily NSE Equity Options'!$M:$M,'Daily NSE Equity Options'!$A:$A,$A112)=0,"",SUMIFS('Daily NSE Equity Options'!$M:$M,'Daily NSE Equity Options'!$A:$A,$A112))</f>
        <v/>
      </c>
      <c r="AB112" s="9">
        <f>IF(SUMIFS('Daily BSE Equity Options'!$M:$M,'Daily BSE Equity Options'!$A:$A,$A112)=0,"",SUMIFS('Daily BSE Equity Options'!$M:$M,'Daily BSE Equity Options'!$A:$A,$A112))</f>
        <v/>
      </c>
      <c r="AC112" s="9">
        <f>IF(OR(AA112="",AB112=""),"",AA112+AB112)</f>
        <v/>
      </c>
      <c r="AD112" s="26">
        <f>IFERROR(IF(OR(AA112="",INDEX(AA:AA,MATCH(DATE(YEAR($A112)-1,MONTH($A112),DAY($A112)),$A:$A,0))=""),"",AA112/INDEX(AA:AA,MATCH(DATE(YEAR($A112)-1,MONTH($A112),DAY($A112)),$A:$A,0))-1),"")</f>
        <v/>
      </c>
      <c r="AE112" s="26">
        <f>IFERROR(IF(OR(AB112="",INDEX(AB:AB,MATCH(DATE(YEAR($A112)-1,MONTH($A112),DAY($A112)),$A:$A,0))=""),"",AB112/INDEX(AB:AB,MATCH(DATE(YEAR($A112)-1,MONTH($A112),DAY($A112)),$A:$A,0))-1),"")</f>
        <v/>
      </c>
      <c r="AF112" s="26">
        <f>IFERROR(IF(OR(AC112="",INDEX(AC:AC,MATCH(DATE(YEAR($A112)-1,MONTH($A112),DAY($A112)),$A:$A,0))=""),"",AC112/INDEX(AC:AC,MATCH(DATE(YEAR($A112)-1,MONTH($A112),DAY($A112)),$A:$A,0))-1),"")</f>
        <v/>
      </c>
      <c r="AG112" s="26">
        <f>IF(OR(AA112="",AA111=""),"",AA112/AA111-1)</f>
        <v/>
      </c>
      <c r="AH112" s="26">
        <f>IF(OR(AB112="",AB111=""),"",AB112/AB111-1)</f>
        <v/>
      </c>
      <c r="AI112" s="26">
        <f>IF(OR(AC112="",AC111=""),"",AC112/AC111-1)</f>
        <v/>
      </c>
      <c r="AJ112" s="26">
        <f>IF(AC112="","",AA112/AC112)</f>
        <v/>
      </c>
      <c r="AK112" s="26">
        <f>IF(AC112="","",AB112/AC112)</f>
        <v/>
      </c>
      <c r="AL112" s="29" t="n">
        <v>22.23</v>
      </c>
      <c r="AM112" s="30" t="n">
        <v>22.23</v>
      </c>
      <c r="AN112" s="30" t="n">
        <v>17.7</v>
      </c>
      <c r="AO112" s="30" t="n">
        <v>21.2625</v>
      </c>
      <c r="AP112" s="31" t="n">
        <v>-0.0435</v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18">
        <f>IF(SUMIFS('Daily NSE Equity Options'!$K:$K,'Daily NSE Equity Options'!$A:$A,$A113)=0,"",SUMIFS('Daily NSE Equity Options'!$K:$K,'Daily NSE Equity Options'!$A:$A,$A113))</f>
        <v/>
      </c>
      <c r="F113" s="7">
        <f>IF(SUMIFS('Daily BSE Equity Options'!$K:$K,'Daily BSE Equity Options'!$A:$A,$A113)=0,"",SUMIFS('Daily BSE Equity Options'!$K:$K,'Daily BSE Equity Options'!$A:$A,$A113))</f>
        <v/>
      </c>
      <c r="G113" s="7">
        <f>IF(OR(E113="",F113=""),"",E113+F113)</f>
        <v/>
      </c>
      <c r="H113" s="20">
        <f>IFERROR(IF(OR(E113="",INDEX(E:E,MATCH(DATE(YEAR($A113)-1,MONTH($A113),DAY($A113)),$A:$A,0))=""),"",E113/INDEX(E:E,MATCH(DATE(YEAR($A113)-1,MONTH($A113),DAY($A113)),$A:$A,0))-1),"")</f>
        <v/>
      </c>
      <c r="I113" s="20">
        <f>IFERROR(IF(OR(F113="",INDEX(F:F,MATCH(DATE(YEAR($A113)-1,MONTH($A113),DAY($A113)),$A:$A,0))=""),"",F113/INDEX(F:F,MATCH(DATE(YEAR($A113)-1,MONTH($A113),DAY($A113)),$A:$A,0))-1),"")</f>
        <v/>
      </c>
      <c r="J113" s="20">
        <f>IFERROR(IF(OR(G113="",INDEX(G:G,MATCH(DATE(YEAR($A113)-1,MONTH($A113),DAY($A113)),$A:$A,0))=""),"",G113/INDEX(G:G,MATCH(DATE(YEAR($A113)-1,MONTH($A113),DAY($A113)),$A:$A,0))-1),"")</f>
        <v/>
      </c>
      <c r="K113" s="20">
        <f>IF(OR(E113="",E112=""),"",E113/E112-1)</f>
        <v/>
      </c>
      <c r="L113" s="20">
        <f>IF(OR(F113="",F112=""),"",F113/F112-1)</f>
        <v/>
      </c>
      <c r="M113" s="20">
        <f>IF(OR(G113="",G112=""),"",G113/G112-1)</f>
        <v/>
      </c>
      <c r="N113" s="20">
        <f>IF(G113="","",E113/G113)</f>
        <v/>
      </c>
      <c r="O113" s="20">
        <f>IF(G113="","",F113/G113)</f>
        <v/>
      </c>
      <c r="P113" s="21">
        <f>IF(SUMIFS('Daily NSE Equity Options'!$L:$L,'Daily NSE Equity Options'!$A:$A,$A113)=0,"",SUMIFS('Daily NSE Equity Options'!$L:$L,'Daily NSE Equity Options'!$A:$A,$A113))</f>
        <v/>
      </c>
      <c r="Q113" s="8">
        <f>IF(SUMIFS('Daily BSE Equity Options'!$L:$L,'Daily BSE Equity Options'!$A:$A,$A113)=0,"",SUMIFS('Daily BSE Equity Options'!$L:$L,'Daily BSE Equity Options'!$A:$A,$A113))</f>
        <v/>
      </c>
      <c r="R113" s="8">
        <f>IF(OR(P113="",Q113=""),"",P113+Q113)</f>
        <v/>
      </c>
      <c r="S113" s="23">
        <f>IFERROR(IF(OR(P113="",INDEX(P:P,MATCH(DATE(YEAR($A113)-1,MONTH($A113),DAY($A113)),$A:$A,0))=""),"",P113/INDEX(P:P,MATCH(DATE(YEAR($A113)-1,MONTH($A113),DAY($A113)),$A:$A,0))-1),"")</f>
        <v/>
      </c>
      <c r="T113" s="23">
        <f>IFERROR(IF(OR(Q113="",INDEX(Q:Q,MATCH(DATE(YEAR($A113)-1,MONTH($A113),DAY($A113)),$A:$A,0))=""),"",Q113/INDEX(Q:Q,MATCH(DATE(YEAR($A113)-1,MONTH($A113),DAY($A113)),$A:$A,0))-1),"")</f>
        <v/>
      </c>
      <c r="U113" s="23">
        <f>IFERROR(IF(OR(R113="",INDEX(R:R,MATCH(DATE(YEAR($A113)-1,MONTH($A113),DAY($A113)),$A:$A,0))=""),"",R113/INDEX(R:R,MATCH(DATE(YEAR($A113)-1,MONTH($A113),DAY($A113)),$A:$A,0))-1),"")</f>
        <v/>
      </c>
      <c r="V113" s="23">
        <f>IF(OR(P113="",P112=""),"",P113/P112-1)</f>
        <v/>
      </c>
      <c r="W113" s="23">
        <f>IF(OR(Q113="",Q112=""),"",Q113/Q112-1)</f>
        <v/>
      </c>
      <c r="X113" s="23">
        <f>IF(OR(R113="",R112=""),"",R113/R112-1)</f>
        <v/>
      </c>
      <c r="Y113" s="23">
        <f>IF(R113="","",P113/R113)</f>
        <v/>
      </c>
      <c r="Z113" s="23">
        <f>IF(R113="","",Q113/R113)</f>
        <v/>
      </c>
      <c r="AA113" s="24">
        <f>IF(SUMIFS('Daily NSE Equity Options'!$M:$M,'Daily NSE Equity Options'!$A:$A,$A113)=0,"",SUMIFS('Daily NSE Equity Options'!$M:$M,'Daily NSE Equity Options'!$A:$A,$A113))</f>
        <v/>
      </c>
      <c r="AB113" s="9">
        <f>IF(SUMIFS('Daily BSE Equity Options'!$M:$M,'Daily BSE Equity Options'!$A:$A,$A113)=0,"",SUMIFS('Daily BSE Equity Options'!$M:$M,'Daily BSE Equity Options'!$A:$A,$A113))</f>
        <v/>
      </c>
      <c r="AC113" s="9">
        <f>IF(OR(AA113="",AB113=""),"",AA113+AB113)</f>
        <v/>
      </c>
      <c r="AD113" s="26">
        <f>IFERROR(IF(OR(AA113="",INDEX(AA:AA,MATCH(DATE(YEAR($A113)-1,MONTH($A113),DAY($A113)),$A:$A,0))=""),"",AA113/INDEX(AA:AA,MATCH(DATE(YEAR($A113)-1,MONTH($A113),DAY($A113)),$A:$A,0))-1),"")</f>
        <v/>
      </c>
      <c r="AE113" s="26">
        <f>IFERROR(IF(OR(AB113="",INDEX(AB:AB,MATCH(DATE(YEAR($A113)-1,MONTH($A113),DAY($A113)),$A:$A,0))=""),"",AB113/INDEX(AB:AB,MATCH(DATE(YEAR($A113)-1,MONTH($A113),DAY($A113)),$A:$A,0))-1),"")</f>
        <v/>
      </c>
      <c r="AF113" s="26">
        <f>IFERROR(IF(OR(AC113="",INDEX(AC:AC,MATCH(DATE(YEAR($A113)-1,MONTH($A113),DAY($A113)),$A:$A,0))=""),"",AC113/INDEX(AC:AC,MATCH(DATE(YEAR($A113)-1,MONTH($A113),DAY($A113)),$A:$A,0))-1),"")</f>
        <v/>
      </c>
      <c r="AG113" s="26">
        <f>IF(OR(AA113="",AA112=""),"",AA113/AA112-1)</f>
        <v/>
      </c>
      <c r="AH113" s="26">
        <f>IF(OR(AB113="",AB112=""),"",AB113/AB112-1)</f>
        <v/>
      </c>
      <c r="AI113" s="26">
        <f>IF(OR(AC113="",AC112=""),"",AC113/AC112-1)</f>
        <v/>
      </c>
      <c r="AJ113" s="26">
        <f>IF(AC113="","",AA113/AC113)</f>
        <v/>
      </c>
      <c r="AK113" s="26">
        <f>IF(AC113="","",AB113/AC113)</f>
        <v/>
      </c>
      <c r="AL113" s="29" t="n">
        <v>21.2625</v>
      </c>
      <c r="AM113" s="30" t="n">
        <v>21.345</v>
      </c>
      <c r="AN113" s="30" t="n">
        <v>18.1725</v>
      </c>
      <c r="AO113" s="30" t="n">
        <v>20.7125</v>
      </c>
      <c r="AP113" s="31" t="n">
        <v>-0.0259</v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18">
        <f>IF(SUMIFS('Daily NSE Equity Options'!$K:$K,'Daily NSE Equity Options'!$A:$A,$A114)=0,"",SUMIFS('Daily NSE Equity Options'!$K:$K,'Daily NSE Equity Options'!$A:$A,$A114))</f>
        <v/>
      </c>
      <c r="F114" s="7">
        <f>IF(SUMIFS('Daily BSE Equity Options'!$K:$K,'Daily BSE Equity Options'!$A:$A,$A114)=0,"",SUMIFS('Daily BSE Equity Options'!$K:$K,'Daily BSE Equity Options'!$A:$A,$A114))</f>
        <v/>
      </c>
      <c r="G114" s="7">
        <f>IF(OR(E114="",F114=""),"",E114+F114)</f>
        <v/>
      </c>
      <c r="H114" s="20">
        <f>IFERROR(IF(OR(E114="",INDEX(E:E,MATCH(DATE(YEAR($A114)-1,MONTH($A114),DAY($A114)),$A:$A,0))=""),"",E114/INDEX(E:E,MATCH(DATE(YEAR($A114)-1,MONTH($A114),DAY($A114)),$A:$A,0))-1),"")</f>
        <v/>
      </c>
      <c r="I114" s="20">
        <f>IFERROR(IF(OR(F114="",INDEX(F:F,MATCH(DATE(YEAR($A114)-1,MONTH($A114),DAY($A114)),$A:$A,0))=""),"",F114/INDEX(F:F,MATCH(DATE(YEAR($A114)-1,MONTH($A114),DAY($A114)),$A:$A,0))-1),"")</f>
        <v/>
      </c>
      <c r="J114" s="20">
        <f>IFERROR(IF(OR(G114="",INDEX(G:G,MATCH(DATE(YEAR($A114)-1,MONTH($A114),DAY($A114)),$A:$A,0))=""),"",G114/INDEX(G:G,MATCH(DATE(YEAR($A114)-1,MONTH($A114),DAY($A114)),$A:$A,0))-1),"")</f>
        <v/>
      </c>
      <c r="K114" s="20">
        <f>IF(OR(E114="",E113=""),"",E114/E113-1)</f>
        <v/>
      </c>
      <c r="L114" s="20">
        <f>IF(OR(F114="",F113=""),"",F114/F113-1)</f>
        <v/>
      </c>
      <c r="M114" s="20">
        <f>IF(OR(G114="",G113=""),"",G114/G113-1)</f>
        <v/>
      </c>
      <c r="N114" s="20">
        <f>IF(G114="","",E114/G114)</f>
        <v/>
      </c>
      <c r="O114" s="20">
        <f>IF(G114="","",F114/G114)</f>
        <v/>
      </c>
      <c r="P114" s="21">
        <f>IF(SUMIFS('Daily NSE Equity Options'!$L:$L,'Daily NSE Equity Options'!$A:$A,$A114)=0,"",SUMIFS('Daily NSE Equity Options'!$L:$L,'Daily NSE Equity Options'!$A:$A,$A114))</f>
        <v/>
      </c>
      <c r="Q114" s="8">
        <f>IF(SUMIFS('Daily BSE Equity Options'!$L:$L,'Daily BSE Equity Options'!$A:$A,$A114)=0,"",SUMIFS('Daily BSE Equity Options'!$L:$L,'Daily BSE Equity Options'!$A:$A,$A114))</f>
        <v/>
      </c>
      <c r="R114" s="8">
        <f>IF(OR(P114="",Q114=""),"",P114+Q114)</f>
        <v/>
      </c>
      <c r="S114" s="23">
        <f>IFERROR(IF(OR(P114="",INDEX(P:P,MATCH(DATE(YEAR($A114)-1,MONTH($A114),DAY($A114)),$A:$A,0))=""),"",P114/INDEX(P:P,MATCH(DATE(YEAR($A114)-1,MONTH($A114),DAY($A114)),$A:$A,0))-1),"")</f>
        <v/>
      </c>
      <c r="T114" s="23">
        <f>IFERROR(IF(OR(Q114="",INDEX(Q:Q,MATCH(DATE(YEAR($A114)-1,MONTH($A114),DAY($A114)),$A:$A,0))=""),"",Q114/INDEX(Q:Q,MATCH(DATE(YEAR($A114)-1,MONTH($A114),DAY($A114)),$A:$A,0))-1),"")</f>
        <v/>
      </c>
      <c r="U114" s="23">
        <f>IFERROR(IF(OR(R114="",INDEX(R:R,MATCH(DATE(YEAR($A114)-1,MONTH($A114),DAY($A114)),$A:$A,0))=""),"",R114/INDEX(R:R,MATCH(DATE(YEAR($A114)-1,MONTH($A114),DAY($A114)),$A:$A,0))-1),"")</f>
        <v/>
      </c>
      <c r="V114" s="23">
        <f>IF(OR(P114="",P113=""),"",P114/P113-1)</f>
        <v/>
      </c>
      <c r="W114" s="23">
        <f>IF(OR(Q114="",Q113=""),"",Q114/Q113-1)</f>
        <v/>
      </c>
      <c r="X114" s="23">
        <f>IF(OR(R114="",R113=""),"",R114/R113-1)</f>
        <v/>
      </c>
      <c r="Y114" s="23">
        <f>IF(R114="","",P114/R114)</f>
        <v/>
      </c>
      <c r="Z114" s="23">
        <f>IF(R114="","",Q114/R114)</f>
        <v/>
      </c>
      <c r="AA114" s="24">
        <f>IF(SUMIFS('Daily NSE Equity Options'!$M:$M,'Daily NSE Equity Options'!$A:$A,$A114)=0,"",SUMIFS('Daily NSE Equity Options'!$M:$M,'Daily NSE Equity Options'!$A:$A,$A114))</f>
        <v/>
      </c>
      <c r="AB114" s="9">
        <f>IF(SUMIFS('Daily BSE Equity Options'!$M:$M,'Daily BSE Equity Options'!$A:$A,$A114)=0,"",SUMIFS('Daily BSE Equity Options'!$M:$M,'Daily BSE Equity Options'!$A:$A,$A114))</f>
        <v/>
      </c>
      <c r="AC114" s="9">
        <f>IF(OR(AA114="",AB114=""),"",AA114+AB114)</f>
        <v/>
      </c>
      <c r="AD114" s="26">
        <f>IFERROR(IF(OR(AA114="",INDEX(AA:AA,MATCH(DATE(YEAR($A114)-1,MONTH($A114),DAY($A114)),$A:$A,0))=""),"",AA114/INDEX(AA:AA,MATCH(DATE(YEAR($A114)-1,MONTH($A114),DAY($A114)),$A:$A,0))-1),"")</f>
        <v/>
      </c>
      <c r="AE114" s="26">
        <f>IFERROR(IF(OR(AB114="",INDEX(AB:AB,MATCH(DATE(YEAR($A114)-1,MONTH($A114),DAY($A114)),$A:$A,0))=""),"",AB114/INDEX(AB:AB,MATCH(DATE(YEAR($A114)-1,MONTH($A114),DAY($A114)),$A:$A,0))-1),"")</f>
        <v/>
      </c>
      <c r="AF114" s="26">
        <f>IFERROR(IF(OR(AC114="",INDEX(AC:AC,MATCH(DATE(YEAR($A114)-1,MONTH($A114),DAY($A114)),$A:$A,0))=""),"",AC114/INDEX(AC:AC,MATCH(DATE(YEAR($A114)-1,MONTH($A114),DAY($A114)),$A:$A,0))-1),"")</f>
        <v/>
      </c>
      <c r="AG114" s="26">
        <f>IF(OR(AA114="",AA113=""),"",AA114/AA113-1)</f>
        <v/>
      </c>
      <c r="AH114" s="26">
        <f>IF(OR(AB114="",AB113=""),"",AB114/AB113-1)</f>
        <v/>
      </c>
      <c r="AI114" s="26">
        <f>IF(OR(AC114="",AC113=""),"",AC114/AC113-1)</f>
        <v/>
      </c>
      <c r="AJ114" s="26">
        <f>IF(AC114="","",AA114/AC114)</f>
        <v/>
      </c>
      <c r="AK114" s="26">
        <f>IF(AC114="","",AB114/AC114)</f>
        <v/>
      </c>
      <c r="AL114" s="29" t="n">
        <v>20.7125</v>
      </c>
      <c r="AM114" s="30" t="n">
        <v>21.74</v>
      </c>
      <c r="AN114" s="30" t="n">
        <v>17.5325</v>
      </c>
      <c r="AO114" s="30" t="n">
        <v>21.19</v>
      </c>
      <c r="AP114" s="31" t="n">
        <v>0.0231</v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18">
        <f>IF(SUMIFS('Daily NSE Equity Options'!$K:$K,'Daily NSE Equity Options'!$A:$A,$A115)=0,"",SUMIFS('Daily NSE Equity Options'!$K:$K,'Daily NSE Equity Options'!$A:$A,$A115))</f>
        <v/>
      </c>
      <c r="F115" s="7">
        <f>IF(SUMIFS('Daily BSE Equity Options'!$K:$K,'Daily BSE Equity Options'!$A:$A,$A115)=0,"",SUMIFS('Daily BSE Equity Options'!$K:$K,'Daily BSE Equity Options'!$A:$A,$A115))</f>
        <v/>
      </c>
      <c r="G115" s="7">
        <f>IF(OR(E115="",F115=""),"",E115+F115)</f>
        <v/>
      </c>
      <c r="H115" s="20">
        <f>IFERROR(IF(OR(E115="",INDEX(E:E,MATCH(DATE(YEAR($A115)-1,MONTH($A115),DAY($A115)),$A:$A,0))=""),"",E115/INDEX(E:E,MATCH(DATE(YEAR($A115)-1,MONTH($A115),DAY($A115)),$A:$A,0))-1),"")</f>
        <v/>
      </c>
      <c r="I115" s="20">
        <f>IFERROR(IF(OR(F115="",INDEX(F:F,MATCH(DATE(YEAR($A115)-1,MONTH($A115),DAY($A115)),$A:$A,0))=""),"",F115/INDEX(F:F,MATCH(DATE(YEAR($A115)-1,MONTH($A115),DAY($A115)),$A:$A,0))-1),"")</f>
        <v/>
      </c>
      <c r="J115" s="20">
        <f>IFERROR(IF(OR(G115="",INDEX(G:G,MATCH(DATE(YEAR($A115)-1,MONTH($A115),DAY($A115)),$A:$A,0))=""),"",G115/INDEX(G:G,MATCH(DATE(YEAR($A115)-1,MONTH($A115),DAY($A115)),$A:$A,0))-1),"")</f>
        <v/>
      </c>
      <c r="K115" s="20">
        <f>IF(OR(E115="",E114=""),"",E115/E114-1)</f>
        <v/>
      </c>
      <c r="L115" s="20">
        <f>IF(OR(F115="",F114=""),"",F115/F114-1)</f>
        <v/>
      </c>
      <c r="M115" s="20">
        <f>IF(OR(G115="",G114=""),"",G115/G114-1)</f>
        <v/>
      </c>
      <c r="N115" s="20">
        <f>IF(G115="","",E115/G115)</f>
        <v/>
      </c>
      <c r="O115" s="20">
        <f>IF(G115="","",F115/G115)</f>
        <v/>
      </c>
      <c r="P115" s="21">
        <f>IF(SUMIFS('Daily NSE Equity Options'!$L:$L,'Daily NSE Equity Options'!$A:$A,$A115)=0,"",SUMIFS('Daily NSE Equity Options'!$L:$L,'Daily NSE Equity Options'!$A:$A,$A115))</f>
        <v/>
      </c>
      <c r="Q115" s="8">
        <f>IF(SUMIFS('Daily BSE Equity Options'!$L:$L,'Daily BSE Equity Options'!$A:$A,$A115)=0,"",SUMIFS('Daily BSE Equity Options'!$L:$L,'Daily BSE Equity Options'!$A:$A,$A115))</f>
        <v/>
      </c>
      <c r="R115" s="8">
        <f>IF(OR(P115="",Q115=""),"",P115+Q115)</f>
        <v/>
      </c>
      <c r="S115" s="23">
        <f>IFERROR(IF(OR(P115="",INDEX(P:P,MATCH(DATE(YEAR($A115)-1,MONTH($A115),DAY($A115)),$A:$A,0))=""),"",P115/INDEX(P:P,MATCH(DATE(YEAR($A115)-1,MONTH($A115),DAY($A115)),$A:$A,0))-1),"")</f>
        <v/>
      </c>
      <c r="T115" s="23">
        <f>IFERROR(IF(OR(Q115="",INDEX(Q:Q,MATCH(DATE(YEAR($A115)-1,MONTH($A115),DAY($A115)),$A:$A,0))=""),"",Q115/INDEX(Q:Q,MATCH(DATE(YEAR($A115)-1,MONTH($A115),DAY($A115)),$A:$A,0))-1),"")</f>
        <v/>
      </c>
      <c r="U115" s="23">
        <f>IFERROR(IF(OR(R115="",INDEX(R:R,MATCH(DATE(YEAR($A115)-1,MONTH($A115),DAY($A115)),$A:$A,0))=""),"",R115/INDEX(R:R,MATCH(DATE(YEAR($A115)-1,MONTH($A115),DAY($A115)),$A:$A,0))-1),"")</f>
        <v/>
      </c>
      <c r="V115" s="23">
        <f>IF(OR(P115="",P114=""),"",P115/P114-1)</f>
        <v/>
      </c>
      <c r="W115" s="23">
        <f>IF(OR(Q115="",Q114=""),"",Q115/Q114-1)</f>
        <v/>
      </c>
      <c r="X115" s="23">
        <f>IF(OR(R115="",R114=""),"",R115/R114-1)</f>
        <v/>
      </c>
      <c r="Y115" s="23">
        <f>IF(R115="","",P115/R115)</f>
        <v/>
      </c>
      <c r="Z115" s="23">
        <f>IF(R115="","",Q115/R115)</f>
        <v/>
      </c>
      <c r="AA115" s="24">
        <f>IF(SUMIFS('Daily NSE Equity Options'!$M:$M,'Daily NSE Equity Options'!$A:$A,$A115)=0,"",SUMIFS('Daily NSE Equity Options'!$M:$M,'Daily NSE Equity Options'!$A:$A,$A115))</f>
        <v/>
      </c>
      <c r="AB115" s="9">
        <f>IF(SUMIFS('Daily BSE Equity Options'!$M:$M,'Daily BSE Equity Options'!$A:$A,$A115)=0,"",SUMIFS('Daily BSE Equity Options'!$M:$M,'Daily BSE Equity Options'!$A:$A,$A115))</f>
        <v/>
      </c>
      <c r="AC115" s="9">
        <f>IF(OR(AA115="",AB115=""),"",AA115+AB115)</f>
        <v/>
      </c>
      <c r="AD115" s="26">
        <f>IFERROR(IF(OR(AA115="",INDEX(AA:AA,MATCH(DATE(YEAR($A115)-1,MONTH($A115),DAY($A115)),$A:$A,0))=""),"",AA115/INDEX(AA:AA,MATCH(DATE(YEAR($A115)-1,MONTH($A115),DAY($A115)),$A:$A,0))-1),"")</f>
        <v/>
      </c>
      <c r="AE115" s="26">
        <f>IFERROR(IF(OR(AB115="",INDEX(AB:AB,MATCH(DATE(YEAR($A115)-1,MONTH($A115),DAY($A115)),$A:$A,0))=""),"",AB115/INDEX(AB:AB,MATCH(DATE(YEAR($A115)-1,MONTH($A115),DAY($A115)),$A:$A,0))-1),"")</f>
        <v/>
      </c>
      <c r="AF115" s="26">
        <f>IFERROR(IF(OR(AC115="",INDEX(AC:AC,MATCH(DATE(YEAR($A115)-1,MONTH($A115),DAY($A115)),$A:$A,0))=""),"",AC115/INDEX(AC:AC,MATCH(DATE(YEAR($A115)-1,MONTH($A115),DAY($A115)),$A:$A,0))-1),"")</f>
        <v/>
      </c>
      <c r="AG115" s="26">
        <f>IF(OR(AA115="",AA114=""),"",AA115/AA114-1)</f>
        <v/>
      </c>
      <c r="AH115" s="26">
        <f>IF(OR(AB115="",AB114=""),"",AB115/AB114-1)</f>
        <v/>
      </c>
      <c r="AI115" s="26">
        <f>IF(OR(AC115="",AC114=""),"",AC115/AC114-1)</f>
        <v/>
      </c>
      <c r="AJ115" s="26">
        <f>IF(AC115="","",AA115/AC115)</f>
        <v/>
      </c>
      <c r="AK115" s="26">
        <f>IF(AC115="","",AB115/AC115)</f>
        <v/>
      </c>
      <c r="AL115" s="29" t="n">
        <v>21.19</v>
      </c>
      <c r="AM115" s="30" t="n">
        <v>21.19</v>
      </c>
      <c r="AN115" s="30" t="n">
        <v>18.8975</v>
      </c>
      <c r="AO115" s="30" t="n">
        <v>20.5975</v>
      </c>
      <c r="AP115" s="31" t="n">
        <v>-0.028</v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18">
        <f>IF(SUMIFS('Daily NSE Equity Options'!$K:$K,'Daily NSE Equity Options'!$A:$A,$A116)=0,"",SUMIFS('Daily NSE Equity Options'!$K:$K,'Daily NSE Equity Options'!$A:$A,$A116))</f>
        <v/>
      </c>
      <c r="F116" s="7">
        <f>IF(SUMIFS('Daily BSE Equity Options'!$K:$K,'Daily BSE Equity Options'!$A:$A,$A116)=0,"",SUMIFS('Daily BSE Equity Options'!$K:$K,'Daily BSE Equity Options'!$A:$A,$A116))</f>
        <v/>
      </c>
      <c r="G116" s="7">
        <f>IF(OR(E116="",F116=""),"",E116+F116)</f>
        <v/>
      </c>
      <c r="H116" s="20">
        <f>IFERROR(IF(OR(E116="",INDEX(E:E,MATCH(DATE(YEAR($A116)-1,MONTH($A116),DAY($A116)),$A:$A,0))=""),"",E116/INDEX(E:E,MATCH(DATE(YEAR($A116)-1,MONTH($A116),DAY($A116)),$A:$A,0))-1),"")</f>
        <v/>
      </c>
      <c r="I116" s="20">
        <f>IFERROR(IF(OR(F116="",INDEX(F:F,MATCH(DATE(YEAR($A116)-1,MONTH($A116),DAY($A116)),$A:$A,0))=""),"",F116/INDEX(F:F,MATCH(DATE(YEAR($A116)-1,MONTH($A116),DAY($A116)),$A:$A,0))-1),"")</f>
        <v/>
      </c>
      <c r="J116" s="20">
        <f>IFERROR(IF(OR(G116="",INDEX(G:G,MATCH(DATE(YEAR($A116)-1,MONTH($A116),DAY($A116)),$A:$A,0))=""),"",G116/INDEX(G:G,MATCH(DATE(YEAR($A116)-1,MONTH($A116),DAY($A116)),$A:$A,0))-1),"")</f>
        <v/>
      </c>
      <c r="K116" s="20">
        <f>IF(OR(E116="",E115=""),"",E116/E115-1)</f>
        <v/>
      </c>
      <c r="L116" s="20">
        <f>IF(OR(F116="",F115=""),"",F116/F115-1)</f>
        <v/>
      </c>
      <c r="M116" s="20">
        <f>IF(OR(G116="",G115=""),"",G116/G115-1)</f>
        <v/>
      </c>
      <c r="N116" s="20">
        <f>IF(G116="","",E116/G116)</f>
        <v/>
      </c>
      <c r="O116" s="20">
        <f>IF(G116="","",F116/G116)</f>
        <v/>
      </c>
      <c r="P116" s="21">
        <f>IF(SUMIFS('Daily NSE Equity Options'!$L:$L,'Daily NSE Equity Options'!$A:$A,$A116)=0,"",SUMIFS('Daily NSE Equity Options'!$L:$L,'Daily NSE Equity Options'!$A:$A,$A116))</f>
        <v/>
      </c>
      <c r="Q116" s="8">
        <f>IF(SUMIFS('Daily BSE Equity Options'!$L:$L,'Daily BSE Equity Options'!$A:$A,$A116)=0,"",SUMIFS('Daily BSE Equity Options'!$L:$L,'Daily BSE Equity Options'!$A:$A,$A116))</f>
        <v/>
      </c>
      <c r="R116" s="8">
        <f>IF(OR(P116="",Q116=""),"",P116+Q116)</f>
        <v/>
      </c>
      <c r="S116" s="23">
        <f>IFERROR(IF(OR(P116="",INDEX(P:P,MATCH(DATE(YEAR($A116)-1,MONTH($A116),DAY($A116)),$A:$A,0))=""),"",P116/INDEX(P:P,MATCH(DATE(YEAR($A116)-1,MONTH($A116),DAY($A116)),$A:$A,0))-1),"")</f>
        <v/>
      </c>
      <c r="T116" s="23">
        <f>IFERROR(IF(OR(Q116="",INDEX(Q:Q,MATCH(DATE(YEAR($A116)-1,MONTH($A116),DAY($A116)),$A:$A,0))=""),"",Q116/INDEX(Q:Q,MATCH(DATE(YEAR($A116)-1,MONTH($A116),DAY($A116)),$A:$A,0))-1),"")</f>
        <v/>
      </c>
      <c r="U116" s="23">
        <f>IFERROR(IF(OR(R116="",INDEX(R:R,MATCH(DATE(YEAR($A116)-1,MONTH($A116),DAY($A116)),$A:$A,0))=""),"",R116/INDEX(R:R,MATCH(DATE(YEAR($A116)-1,MONTH($A116),DAY($A116)),$A:$A,0))-1),"")</f>
        <v/>
      </c>
      <c r="V116" s="23">
        <f>IF(OR(P116="",P115=""),"",P116/P115-1)</f>
        <v/>
      </c>
      <c r="W116" s="23">
        <f>IF(OR(Q116="",Q115=""),"",Q116/Q115-1)</f>
        <v/>
      </c>
      <c r="X116" s="23">
        <f>IF(OR(R116="",R115=""),"",R116/R115-1)</f>
        <v/>
      </c>
      <c r="Y116" s="23">
        <f>IF(R116="","",P116/R116)</f>
        <v/>
      </c>
      <c r="Z116" s="23">
        <f>IF(R116="","",Q116/R116)</f>
        <v/>
      </c>
      <c r="AA116" s="24">
        <f>IF(SUMIFS('Daily NSE Equity Options'!$M:$M,'Daily NSE Equity Options'!$A:$A,$A116)=0,"",SUMIFS('Daily NSE Equity Options'!$M:$M,'Daily NSE Equity Options'!$A:$A,$A116))</f>
        <v/>
      </c>
      <c r="AB116" s="9">
        <f>IF(SUMIFS('Daily BSE Equity Options'!$M:$M,'Daily BSE Equity Options'!$A:$A,$A116)=0,"",SUMIFS('Daily BSE Equity Options'!$M:$M,'Daily BSE Equity Options'!$A:$A,$A116))</f>
        <v/>
      </c>
      <c r="AC116" s="9">
        <f>IF(OR(AA116="",AB116=""),"",AA116+AB116)</f>
        <v/>
      </c>
      <c r="AD116" s="26">
        <f>IFERROR(IF(OR(AA116="",INDEX(AA:AA,MATCH(DATE(YEAR($A116)-1,MONTH($A116),DAY($A116)),$A:$A,0))=""),"",AA116/INDEX(AA:AA,MATCH(DATE(YEAR($A116)-1,MONTH($A116),DAY($A116)),$A:$A,0))-1),"")</f>
        <v/>
      </c>
      <c r="AE116" s="26">
        <f>IFERROR(IF(OR(AB116="",INDEX(AB:AB,MATCH(DATE(YEAR($A116)-1,MONTH($A116),DAY($A116)),$A:$A,0))=""),"",AB116/INDEX(AB:AB,MATCH(DATE(YEAR($A116)-1,MONTH($A116),DAY($A116)),$A:$A,0))-1),"")</f>
        <v/>
      </c>
      <c r="AF116" s="26">
        <f>IFERROR(IF(OR(AC116="",INDEX(AC:AC,MATCH(DATE(YEAR($A116)-1,MONTH($A116),DAY($A116)),$A:$A,0))=""),"",AC116/INDEX(AC:AC,MATCH(DATE(YEAR($A116)-1,MONTH($A116),DAY($A116)),$A:$A,0))-1),"")</f>
        <v/>
      </c>
      <c r="AG116" s="26">
        <f>IF(OR(AA116="",AA115=""),"",AA116/AA115-1)</f>
        <v/>
      </c>
      <c r="AH116" s="26">
        <f>IF(OR(AB116="",AB115=""),"",AB116/AB115-1)</f>
        <v/>
      </c>
      <c r="AI116" s="26">
        <f>IF(OR(AC116="",AC115=""),"",AC116/AC115-1)</f>
        <v/>
      </c>
      <c r="AJ116" s="26">
        <f>IF(AC116="","",AA116/AC116)</f>
        <v/>
      </c>
      <c r="AK116" s="26">
        <f>IF(AC116="","",AB116/AC116)</f>
        <v/>
      </c>
      <c r="AL116" s="29" t="n">
        <v>20.5975</v>
      </c>
      <c r="AM116" s="30" t="n">
        <v>20.5975</v>
      </c>
      <c r="AN116" s="30" t="n">
        <v>16.325</v>
      </c>
      <c r="AO116" s="30" t="n">
        <v>19.66</v>
      </c>
      <c r="AP116" s="31" t="n">
        <v>-0.0455</v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18">
        <f>IF(SUMIFS('Daily NSE Equity Options'!$K:$K,'Daily NSE Equity Options'!$A:$A,$A117)=0,"",SUMIFS('Daily NSE Equity Options'!$K:$K,'Daily NSE Equity Options'!$A:$A,$A117))</f>
        <v/>
      </c>
      <c r="F117" s="7">
        <f>IF(SUMIFS('Daily BSE Equity Options'!$K:$K,'Daily BSE Equity Options'!$A:$A,$A117)=0,"",SUMIFS('Daily BSE Equity Options'!$K:$K,'Daily BSE Equity Options'!$A:$A,$A117))</f>
        <v/>
      </c>
      <c r="G117" s="7">
        <f>IF(OR(E117="",F117=""),"",E117+F117)</f>
        <v/>
      </c>
      <c r="H117" s="20">
        <f>IFERROR(IF(OR(E117="",INDEX(E:E,MATCH(DATE(YEAR($A117)-1,MONTH($A117),DAY($A117)),$A:$A,0))=""),"",E117/INDEX(E:E,MATCH(DATE(YEAR($A117)-1,MONTH($A117),DAY($A117)),$A:$A,0))-1),"")</f>
        <v/>
      </c>
      <c r="I117" s="20">
        <f>IFERROR(IF(OR(F117="",INDEX(F:F,MATCH(DATE(YEAR($A117)-1,MONTH($A117),DAY($A117)),$A:$A,0))=""),"",F117/INDEX(F:F,MATCH(DATE(YEAR($A117)-1,MONTH($A117),DAY($A117)),$A:$A,0))-1),"")</f>
        <v/>
      </c>
      <c r="J117" s="20">
        <f>IFERROR(IF(OR(G117="",INDEX(G:G,MATCH(DATE(YEAR($A117)-1,MONTH($A117),DAY($A117)),$A:$A,0))=""),"",G117/INDEX(G:G,MATCH(DATE(YEAR($A117)-1,MONTH($A117),DAY($A117)),$A:$A,0))-1),"")</f>
        <v/>
      </c>
      <c r="K117" s="20">
        <f>IF(OR(E117="",E116=""),"",E117/E116-1)</f>
        <v/>
      </c>
      <c r="L117" s="20">
        <f>IF(OR(F117="",F116=""),"",F117/F116-1)</f>
        <v/>
      </c>
      <c r="M117" s="20">
        <f>IF(OR(G117="",G116=""),"",G117/G116-1)</f>
        <v/>
      </c>
      <c r="N117" s="20">
        <f>IF(G117="","",E117/G117)</f>
        <v/>
      </c>
      <c r="O117" s="20">
        <f>IF(G117="","",F117/G117)</f>
        <v/>
      </c>
      <c r="P117" s="21">
        <f>IF(SUMIFS('Daily NSE Equity Options'!$L:$L,'Daily NSE Equity Options'!$A:$A,$A117)=0,"",SUMIFS('Daily NSE Equity Options'!$L:$L,'Daily NSE Equity Options'!$A:$A,$A117))</f>
        <v/>
      </c>
      <c r="Q117" s="8">
        <f>IF(SUMIFS('Daily BSE Equity Options'!$L:$L,'Daily BSE Equity Options'!$A:$A,$A117)=0,"",SUMIFS('Daily BSE Equity Options'!$L:$L,'Daily BSE Equity Options'!$A:$A,$A117))</f>
        <v/>
      </c>
      <c r="R117" s="8">
        <f>IF(OR(P117="",Q117=""),"",P117+Q117)</f>
        <v/>
      </c>
      <c r="S117" s="23">
        <f>IFERROR(IF(OR(P117="",INDEX(P:P,MATCH(DATE(YEAR($A117)-1,MONTH($A117),DAY($A117)),$A:$A,0))=""),"",P117/INDEX(P:P,MATCH(DATE(YEAR($A117)-1,MONTH($A117),DAY($A117)),$A:$A,0))-1),"")</f>
        <v/>
      </c>
      <c r="T117" s="23">
        <f>IFERROR(IF(OR(Q117="",INDEX(Q:Q,MATCH(DATE(YEAR($A117)-1,MONTH($A117),DAY($A117)),$A:$A,0))=""),"",Q117/INDEX(Q:Q,MATCH(DATE(YEAR($A117)-1,MONTH($A117),DAY($A117)),$A:$A,0))-1),"")</f>
        <v/>
      </c>
      <c r="U117" s="23">
        <f>IFERROR(IF(OR(R117="",INDEX(R:R,MATCH(DATE(YEAR($A117)-1,MONTH($A117),DAY($A117)),$A:$A,0))=""),"",R117/INDEX(R:R,MATCH(DATE(YEAR($A117)-1,MONTH($A117),DAY($A117)),$A:$A,0))-1),"")</f>
        <v/>
      </c>
      <c r="V117" s="23">
        <f>IF(OR(P117="",P116=""),"",P117/P116-1)</f>
        <v/>
      </c>
      <c r="W117" s="23">
        <f>IF(OR(Q117="",Q116=""),"",Q117/Q116-1)</f>
        <v/>
      </c>
      <c r="X117" s="23">
        <f>IF(OR(R117="",R116=""),"",R117/R116-1)</f>
        <v/>
      </c>
      <c r="Y117" s="23">
        <f>IF(R117="","",P117/R117)</f>
        <v/>
      </c>
      <c r="Z117" s="23">
        <f>IF(R117="","",Q117/R117)</f>
        <v/>
      </c>
      <c r="AA117" s="24">
        <f>IF(SUMIFS('Daily NSE Equity Options'!$M:$M,'Daily NSE Equity Options'!$A:$A,$A117)=0,"",SUMIFS('Daily NSE Equity Options'!$M:$M,'Daily NSE Equity Options'!$A:$A,$A117))</f>
        <v/>
      </c>
      <c r="AB117" s="9">
        <f>IF(SUMIFS('Daily BSE Equity Options'!$M:$M,'Daily BSE Equity Options'!$A:$A,$A117)=0,"",SUMIFS('Daily BSE Equity Options'!$M:$M,'Daily BSE Equity Options'!$A:$A,$A117))</f>
        <v/>
      </c>
      <c r="AC117" s="9">
        <f>IF(OR(AA117="",AB117=""),"",AA117+AB117)</f>
        <v/>
      </c>
      <c r="AD117" s="26">
        <f>IFERROR(IF(OR(AA117="",INDEX(AA:AA,MATCH(DATE(YEAR($A117)-1,MONTH($A117),DAY($A117)),$A:$A,0))=""),"",AA117/INDEX(AA:AA,MATCH(DATE(YEAR($A117)-1,MONTH($A117),DAY($A117)),$A:$A,0))-1),"")</f>
        <v/>
      </c>
      <c r="AE117" s="26">
        <f>IFERROR(IF(OR(AB117="",INDEX(AB:AB,MATCH(DATE(YEAR($A117)-1,MONTH($A117),DAY($A117)),$A:$A,0))=""),"",AB117/INDEX(AB:AB,MATCH(DATE(YEAR($A117)-1,MONTH($A117),DAY($A117)),$A:$A,0))-1),"")</f>
        <v/>
      </c>
      <c r="AF117" s="26">
        <f>IFERROR(IF(OR(AC117="",INDEX(AC:AC,MATCH(DATE(YEAR($A117)-1,MONTH($A117),DAY($A117)),$A:$A,0))=""),"",AC117/INDEX(AC:AC,MATCH(DATE(YEAR($A117)-1,MONTH($A117),DAY($A117)),$A:$A,0))-1),"")</f>
        <v/>
      </c>
      <c r="AG117" s="26">
        <f>IF(OR(AA117="",AA116=""),"",AA117/AA116-1)</f>
        <v/>
      </c>
      <c r="AH117" s="26">
        <f>IF(OR(AB117="",AB116=""),"",AB117/AB116-1)</f>
        <v/>
      </c>
      <c r="AI117" s="26">
        <f>IF(OR(AC117="",AC116=""),"",AC117/AC116-1)</f>
        <v/>
      </c>
      <c r="AJ117" s="26">
        <f>IF(AC117="","",AA117/AC117)</f>
        <v/>
      </c>
      <c r="AK117" s="26">
        <f>IF(AC117="","",AB117/AC117)</f>
        <v/>
      </c>
      <c r="AL117" s="29" t="n">
        <v>19.66</v>
      </c>
      <c r="AM117" s="30" t="n">
        <v>20.6825</v>
      </c>
      <c r="AN117" s="30" t="n">
        <v>17.5525</v>
      </c>
      <c r="AO117" s="30" t="n">
        <v>20.1</v>
      </c>
      <c r="AP117" s="31" t="n">
        <v>0.0224</v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18">
        <f>IF(SUMIFS('Daily NSE Equity Options'!$K:$K,'Daily NSE Equity Options'!$A:$A,$A118)=0,"",SUMIFS('Daily NSE Equity Options'!$K:$K,'Daily NSE Equity Options'!$A:$A,$A118))</f>
        <v/>
      </c>
      <c r="F118" s="7">
        <f>IF(SUMIFS('Daily BSE Equity Options'!$K:$K,'Daily BSE Equity Options'!$A:$A,$A118)=0,"",SUMIFS('Daily BSE Equity Options'!$K:$K,'Daily BSE Equity Options'!$A:$A,$A118))</f>
        <v/>
      </c>
      <c r="G118" s="7">
        <f>IF(OR(E118="",F118=""),"",E118+F118)</f>
        <v/>
      </c>
      <c r="H118" s="20">
        <f>IFERROR(IF(OR(E118="",INDEX(E:E,MATCH(DATE(YEAR($A118)-1,MONTH($A118),DAY($A118)),$A:$A,0))=""),"",E118/INDEX(E:E,MATCH(DATE(YEAR($A118)-1,MONTH($A118),DAY($A118)),$A:$A,0))-1),"")</f>
        <v/>
      </c>
      <c r="I118" s="20">
        <f>IFERROR(IF(OR(F118="",INDEX(F:F,MATCH(DATE(YEAR($A118)-1,MONTH($A118),DAY($A118)),$A:$A,0))=""),"",F118/INDEX(F:F,MATCH(DATE(YEAR($A118)-1,MONTH($A118),DAY($A118)),$A:$A,0))-1),"")</f>
        <v/>
      </c>
      <c r="J118" s="20">
        <f>IFERROR(IF(OR(G118="",INDEX(G:G,MATCH(DATE(YEAR($A118)-1,MONTH($A118),DAY($A118)),$A:$A,0))=""),"",G118/INDEX(G:G,MATCH(DATE(YEAR($A118)-1,MONTH($A118),DAY($A118)),$A:$A,0))-1),"")</f>
        <v/>
      </c>
      <c r="K118" s="20">
        <f>IF(OR(E118="",E117=""),"",E118/E117-1)</f>
        <v/>
      </c>
      <c r="L118" s="20">
        <f>IF(OR(F118="",F117=""),"",F118/F117-1)</f>
        <v/>
      </c>
      <c r="M118" s="20">
        <f>IF(OR(G118="",G117=""),"",G118/G117-1)</f>
        <v/>
      </c>
      <c r="N118" s="20">
        <f>IF(G118="","",E118/G118)</f>
        <v/>
      </c>
      <c r="O118" s="20">
        <f>IF(G118="","",F118/G118)</f>
        <v/>
      </c>
      <c r="P118" s="21">
        <f>IF(SUMIFS('Daily NSE Equity Options'!$L:$L,'Daily NSE Equity Options'!$A:$A,$A118)=0,"",SUMIFS('Daily NSE Equity Options'!$L:$L,'Daily NSE Equity Options'!$A:$A,$A118))</f>
        <v/>
      </c>
      <c r="Q118" s="8">
        <f>IF(SUMIFS('Daily BSE Equity Options'!$L:$L,'Daily BSE Equity Options'!$A:$A,$A118)=0,"",SUMIFS('Daily BSE Equity Options'!$L:$L,'Daily BSE Equity Options'!$A:$A,$A118))</f>
        <v/>
      </c>
      <c r="R118" s="8">
        <f>IF(OR(P118="",Q118=""),"",P118+Q118)</f>
        <v/>
      </c>
      <c r="S118" s="23">
        <f>IFERROR(IF(OR(P118="",INDEX(P:P,MATCH(DATE(YEAR($A118)-1,MONTH($A118),DAY($A118)),$A:$A,0))=""),"",P118/INDEX(P:P,MATCH(DATE(YEAR($A118)-1,MONTH($A118),DAY($A118)),$A:$A,0))-1),"")</f>
        <v/>
      </c>
      <c r="T118" s="23">
        <f>IFERROR(IF(OR(Q118="",INDEX(Q:Q,MATCH(DATE(YEAR($A118)-1,MONTH($A118),DAY($A118)),$A:$A,0))=""),"",Q118/INDEX(Q:Q,MATCH(DATE(YEAR($A118)-1,MONTH($A118),DAY($A118)),$A:$A,0))-1),"")</f>
        <v/>
      </c>
      <c r="U118" s="23">
        <f>IFERROR(IF(OR(R118="",INDEX(R:R,MATCH(DATE(YEAR($A118)-1,MONTH($A118),DAY($A118)),$A:$A,0))=""),"",R118/INDEX(R:R,MATCH(DATE(YEAR($A118)-1,MONTH($A118),DAY($A118)),$A:$A,0))-1),"")</f>
        <v/>
      </c>
      <c r="V118" s="23">
        <f>IF(OR(P118="",P117=""),"",P118/P117-1)</f>
        <v/>
      </c>
      <c r="W118" s="23">
        <f>IF(OR(Q118="",Q117=""),"",Q118/Q117-1)</f>
        <v/>
      </c>
      <c r="X118" s="23">
        <f>IF(OR(R118="",R117=""),"",R118/R117-1)</f>
        <v/>
      </c>
      <c r="Y118" s="23">
        <f>IF(R118="","",P118/R118)</f>
        <v/>
      </c>
      <c r="Z118" s="23">
        <f>IF(R118="","",Q118/R118)</f>
        <v/>
      </c>
      <c r="AA118" s="24">
        <f>IF(SUMIFS('Daily NSE Equity Options'!$M:$M,'Daily NSE Equity Options'!$A:$A,$A118)=0,"",SUMIFS('Daily NSE Equity Options'!$M:$M,'Daily NSE Equity Options'!$A:$A,$A118))</f>
        <v/>
      </c>
      <c r="AB118" s="9">
        <f>IF(SUMIFS('Daily BSE Equity Options'!$M:$M,'Daily BSE Equity Options'!$A:$A,$A118)=0,"",SUMIFS('Daily BSE Equity Options'!$M:$M,'Daily BSE Equity Options'!$A:$A,$A118))</f>
        <v/>
      </c>
      <c r="AC118" s="9">
        <f>IF(OR(AA118="",AB118=""),"",AA118+AB118)</f>
        <v/>
      </c>
      <c r="AD118" s="26">
        <f>IFERROR(IF(OR(AA118="",INDEX(AA:AA,MATCH(DATE(YEAR($A118)-1,MONTH($A118),DAY($A118)),$A:$A,0))=""),"",AA118/INDEX(AA:AA,MATCH(DATE(YEAR($A118)-1,MONTH($A118),DAY($A118)),$A:$A,0))-1),"")</f>
        <v/>
      </c>
      <c r="AE118" s="26">
        <f>IFERROR(IF(OR(AB118="",INDEX(AB:AB,MATCH(DATE(YEAR($A118)-1,MONTH($A118),DAY($A118)),$A:$A,0))=""),"",AB118/INDEX(AB:AB,MATCH(DATE(YEAR($A118)-1,MONTH($A118),DAY($A118)),$A:$A,0))-1),"")</f>
        <v/>
      </c>
      <c r="AF118" s="26">
        <f>IFERROR(IF(OR(AC118="",INDEX(AC:AC,MATCH(DATE(YEAR($A118)-1,MONTH($A118),DAY($A118)),$A:$A,0))=""),"",AC118/INDEX(AC:AC,MATCH(DATE(YEAR($A118)-1,MONTH($A118),DAY($A118)),$A:$A,0))-1),"")</f>
        <v/>
      </c>
      <c r="AG118" s="26">
        <f>IF(OR(AA118="",AA117=""),"",AA118/AA117-1)</f>
        <v/>
      </c>
      <c r="AH118" s="26">
        <f>IF(OR(AB118="",AB117=""),"",AB118/AB117-1)</f>
        <v/>
      </c>
      <c r="AI118" s="26">
        <f>IF(OR(AC118="",AC117=""),"",AC118/AC117-1)</f>
        <v/>
      </c>
      <c r="AJ118" s="26">
        <f>IF(AC118="","",AA118/AC118)</f>
        <v/>
      </c>
      <c r="AK118" s="26">
        <f>IF(AC118="","",AB118/AC118)</f>
        <v/>
      </c>
      <c r="AL118" s="29" t="n">
        <v>20.1</v>
      </c>
      <c r="AM118" s="30" t="n">
        <v>20.77</v>
      </c>
      <c r="AN118" s="30" t="n">
        <v>17.5825</v>
      </c>
      <c r="AO118" s="30" t="n">
        <v>20.045</v>
      </c>
      <c r="AP118" s="31" t="n">
        <v>-0.0027</v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18">
        <f>IF(SUMIFS('Daily NSE Equity Options'!$K:$K,'Daily NSE Equity Options'!$A:$A,$A119)=0,"",SUMIFS('Daily NSE Equity Options'!$K:$K,'Daily NSE Equity Options'!$A:$A,$A119))</f>
        <v/>
      </c>
      <c r="F119" s="7">
        <f>IF(SUMIFS('Daily BSE Equity Options'!$K:$K,'Daily BSE Equity Options'!$A:$A,$A119)=0,"",SUMIFS('Daily BSE Equity Options'!$K:$K,'Daily BSE Equity Options'!$A:$A,$A119))</f>
        <v/>
      </c>
      <c r="G119" s="7">
        <f>IF(OR(E119="",F119=""),"",E119+F119)</f>
        <v/>
      </c>
      <c r="H119" s="20">
        <f>IFERROR(IF(OR(E119="",INDEX(E:E,MATCH(DATE(YEAR($A119)-1,MONTH($A119),DAY($A119)),$A:$A,0))=""),"",E119/INDEX(E:E,MATCH(DATE(YEAR($A119)-1,MONTH($A119),DAY($A119)),$A:$A,0))-1),"")</f>
        <v/>
      </c>
      <c r="I119" s="20">
        <f>IFERROR(IF(OR(F119="",INDEX(F:F,MATCH(DATE(YEAR($A119)-1,MONTH($A119),DAY($A119)),$A:$A,0))=""),"",F119/INDEX(F:F,MATCH(DATE(YEAR($A119)-1,MONTH($A119),DAY($A119)),$A:$A,0))-1),"")</f>
        <v/>
      </c>
      <c r="J119" s="20">
        <f>IFERROR(IF(OR(G119="",INDEX(G:G,MATCH(DATE(YEAR($A119)-1,MONTH($A119),DAY($A119)),$A:$A,0))=""),"",G119/INDEX(G:G,MATCH(DATE(YEAR($A119)-1,MONTH($A119),DAY($A119)),$A:$A,0))-1),"")</f>
        <v/>
      </c>
      <c r="K119" s="20">
        <f>IF(OR(E119="",E118=""),"",E119/E118-1)</f>
        <v/>
      </c>
      <c r="L119" s="20">
        <f>IF(OR(F119="",F118=""),"",F119/F118-1)</f>
        <v/>
      </c>
      <c r="M119" s="20">
        <f>IF(OR(G119="",G118=""),"",G119/G118-1)</f>
        <v/>
      </c>
      <c r="N119" s="20">
        <f>IF(G119="","",E119/G119)</f>
        <v/>
      </c>
      <c r="O119" s="20">
        <f>IF(G119="","",F119/G119)</f>
        <v/>
      </c>
      <c r="P119" s="21">
        <f>IF(SUMIFS('Daily NSE Equity Options'!$L:$L,'Daily NSE Equity Options'!$A:$A,$A119)=0,"",SUMIFS('Daily NSE Equity Options'!$L:$L,'Daily NSE Equity Options'!$A:$A,$A119))</f>
        <v/>
      </c>
      <c r="Q119" s="8">
        <f>IF(SUMIFS('Daily BSE Equity Options'!$L:$L,'Daily BSE Equity Options'!$A:$A,$A119)=0,"",SUMIFS('Daily BSE Equity Options'!$L:$L,'Daily BSE Equity Options'!$A:$A,$A119))</f>
        <v/>
      </c>
      <c r="R119" s="8">
        <f>IF(OR(P119="",Q119=""),"",P119+Q119)</f>
        <v/>
      </c>
      <c r="S119" s="23">
        <f>IFERROR(IF(OR(P119="",INDEX(P:P,MATCH(DATE(YEAR($A119)-1,MONTH($A119),DAY($A119)),$A:$A,0))=""),"",P119/INDEX(P:P,MATCH(DATE(YEAR($A119)-1,MONTH($A119),DAY($A119)),$A:$A,0))-1),"")</f>
        <v/>
      </c>
      <c r="T119" s="23">
        <f>IFERROR(IF(OR(Q119="",INDEX(Q:Q,MATCH(DATE(YEAR($A119)-1,MONTH($A119),DAY($A119)),$A:$A,0))=""),"",Q119/INDEX(Q:Q,MATCH(DATE(YEAR($A119)-1,MONTH($A119),DAY($A119)),$A:$A,0))-1),"")</f>
        <v/>
      </c>
      <c r="U119" s="23">
        <f>IFERROR(IF(OR(R119="",INDEX(R:R,MATCH(DATE(YEAR($A119)-1,MONTH($A119),DAY($A119)),$A:$A,0))=""),"",R119/INDEX(R:R,MATCH(DATE(YEAR($A119)-1,MONTH($A119),DAY($A119)),$A:$A,0))-1),"")</f>
        <v/>
      </c>
      <c r="V119" s="23">
        <f>IF(OR(P119="",P118=""),"",P119/P118-1)</f>
        <v/>
      </c>
      <c r="W119" s="23">
        <f>IF(OR(Q119="",Q118=""),"",Q119/Q118-1)</f>
        <v/>
      </c>
      <c r="X119" s="23">
        <f>IF(OR(R119="",R118=""),"",R119/R118-1)</f>
        <v/>
      </c>
      <c r="Y119" s="23">
        <f>IF(R119="","",P119/R119)</f>
        <v/>
      </c>
      <c r="Z119" s="23">
        <f>IF(R119="","",Q119/R119)</f>
        <v/>
      </c>
      <c r="AA119" s="24">
        <f>IF(SUMIFS('Daily NSE Equity Options'!$M:$M,'Daily NSE Equity Options'!$A:$A,$A119)=0,"",SUMIFS('Daily NSE Equity Options'!$M:$M,'Daily NSE Equity Options'!$A:$A,$A119))</f>
        <v/>
      </c>
      <c r="AB119" s="9">
        <f>IF(SUMIFS('Daily BSE Equity Options'!$M:$M,'Daily BSE Equity Options'!$A:$A,$A119)=0,"",SUMIFS('Daily BSE Equity Options'!$M:$M,'Daily BSE Equity Options'!$A:$A,$A119))</f>
        <v/>
      </c>
      <c r="AC119" s="9">
        <f>IF(OR(AA119="",AB119=""),"",AA119+AB119)</f>
        <v/>
      </c>
      <c r="AD119" s="26">
        <f>IFERROR(IF(OR(AA119="",INDEX(AA:AA,MATCH(DATE(YEAR($A119)-1,MONTH($A119),DAY($A119)),$A:$A,0))=""),"",AA119/INDEX(AA:AA,MATCH(DATE(YEAR($A119)-1,MONTH($A119),DAY($A119)),$A:$A,0))-1),"")</f>
        <v/>
      </c>
      <c r="AE119" s="26">
        <f>IFERROR(IF(OR(AB119="",INDEX(AB:AB,MATCH(DATE(YEAR($A119)-1,MONTH($A119),DAY($A119)),$A:$A,0))=""),"",AB119/INDEX(AB:AB,MATCH(DATE(YEAR($A119)-1,MONTH($A119),DAY($A119)),$A:$A,0))-1),"")</f>
        <v/>
      </c>
      <c r="AF119" s="26">
        <f>IFERROR(IF(OR(AC119="",INDEX(AC:AC,MATCH(DATE(YEAR($A119)-1,MONTH($A119),DAY($A119)),$A:$A,0))=""),"",AC119/INDEX(AC:AC,MATCH(DATE(YEAR($A119)-1,MONTH($A119),DAY($A119)),$A:$A,0))-1),"")</f>
        <v/>
      </c>
      <c r="AG119" s="26">
        <f>IF(OR(AA119="",AA118=""),"",AA119/AA118-1)</f>
        <v/>
      </c>
      <c r="AH119" s="26">
        <f>IF(OR(AB119="",AB118=""),"",AB119/AB118-1)</f>
        <v/>
      </c>
      <c r="AI119" s="26">
        <f>IF(OR(AC119="",AC118=""),"",AC119/AC118-1)</f>
        <v/>
      </c>
      <c r="AJ119" s="26">
        <f>IF(AC119="","",AA119/AC119)</f>
        <v/>
      </c>
      <c r="AK119" s="26">
        <f>IF(AC119="","",AB119/AC119)</f>
        <v/>
      </c>
      <c r="AL119" s="29" t="n">
        <v>20.045</v>
      </c>
      <c r="AM119" s="30" t="n">
        <v>22.9925</v>
      </c>
      <c r="AN119" s="30" t="n">
        <v>18.2675</v>
      </c>
      <c r="AO119" s="30" t="n">
        <v>22.1875</v>
      </c>
      <c r="AP119" s="31" t="n">
        <v>0.1069</v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18">
        <f>IF(SUMIFS('Daily NSE Equity Options'!$K:$K,'Daily NSE Equity Options'!$A:$A,$A120)=0,"",SUMIFS('Daily NSE Equity Options'!$K:$K,'Daily NSE Equity Options'!$A:$A,$A120))</f>
        <v/>
      </c>
      <c r="F120" s="7">
        <f>IF(SUMIFS('Daily BSE Equity Options'!$K:$K,'Daily BSE Equity Options'!$A:$A,$A120)=0,"",SUMIFS('Daily BSE Equity Options'!$K:$K,'Daily BSE Equity Options'!$A:$A,$A120))</f>
        <v/>
      </c>
      <c r="G120" s="7">
        <f>IF(OR(E120="",F120=""),"",E120+F120)</f>
        <v/>
      </c>
      <c r="H120" s="20">
        <f>IFERROR(IF(OR(E120="",INDEX(E:E,MATCH(DATE(YEAR($A120)-1,MONTH($A120),DAY($A120)),$A:$A,0))=""),"",E120/INDEX(E:E,MATCH(DATE(YEAR($A120)-1,MONTH($A120),DAY($A120)),$A:$A,0))-1),"")</f>
        <v/>
      </c>
      <c r="I120" s="20">
        <f>IFERROR(IF(OR(F120="",INDEX(F:F,MATCH(DATE(YEAR($A120)-1,MONTH($A120),DAY($A120)),$A:$A,0))=""),"",F120/INDEX(F:F,MATCH(DATE(YEAR($A120)-1,MONTH($A120),DAY($A120)),$A:$A,0))-1),"")</f>
        <v/>
      </c>
      <c r="J120" s="20">
        <f>IFERROR(IF(OR(G120="",INDEX(G:G,MATCH(DATE(YEAR($A120)-1,MONTH($A120),DAY($A120)),$A:$A,0))=""),"",G120/INDEX(G:G,MATCH(DATE(YEAR($A120)-1,MONTH($A120),DAY($A120)),$A:$A,0))-1),"")</f>
        <v/>
      </c>
      <c r="K120" s="20">
        <f>IF(OR(E120="",E119=""),"",E120/E119-1)</f>
        <v/>
      </c>
      <c r="L120" s="20">
        <f>IF(OR(F120="",F119=""),"",F120/F119-1)</f>
        <v/>
      </c>
      <c r="M120" s="20">
        <f>IF(OR(G120="",G119=""),"",G120/G119-1)</f>
        <v/>
      </c>
      <c r="N120" s="20">
        <f>IF(G120="","",E120/G120)</f>
        <v/>
      </c>
      <c r="O120" s="20">
        <f>IF(G120="","",F120/G120)</f>
        <v/>
      </c>
      <c r="P120" s="21">
        <f>IF(SUMIFS('Daily NSE Equity Options'!$L:$L,'Daily NSE Equity Options'!$A:$A,$A120)=0,"",SUMIFS('Daily NSE Equity Options'!$L:$L,'Daily NSE Equity Options'!$A:$A,$A120))</f>
        <v/>
      </c>
      <c r="Q120" s="8">
        <f>IF(SUMIFS('Daily BSE Equity Options'!$L:$L,'Daily BSE Equity Options'!$A:$A,$A120)=0,"",SUMIFS('Daily BSE Equity Options'!$L:$L,'Daily BSE Equity Options'!$A:$A,$A120))</f>
        <v/>
      </c>
      <c r="R120" s="8">
        <f>IF(OR(P120="",Q120=""),"",P120+Q120)</f>
        <v/>
      </c>
      <c r="S120" s="23">
        <f>IFERROR(IF(OR(P120="",INDEX(P:P,MATCH(DATE(YEAR($A120)-1,MONTH($A120),DAY($A120)),$A:$A,0))=""),"",P120/INDEX(P:P,MATCH(DATE(YEAR($A120)-1,MONTH($A120),DAY($A120)),$A:$A,0))-1),"")</f>
        <v/>
      </c>
      <c r="T120" s="23">
        <f>IFERROR(IF(OR(Q120="",INDEX(Q:Q,MATCH(DATE(YEAR($A120)-1,MONTH($A120),DAY($A120)),$A:$A,0))=""),"",Q120/INDEX(Q:Q,MATCH(DATE(YEAR($A120)-1,MONTH($A120),DAY($A120)),$A:$A,0))-1),"")</f>
        <v/>
      </c>
      <c r="U120" s="23">
        <f>IFERROR(IF(OR(R120="",INDEX(R:R,MATCH(DATE(YEAR($A120)-1,MONTH($A120),DAY($A120)),$A:$A,0))=""),"",R120/INDEX(R:R,MATCH(DATE(YEAR($A120)-1,MONTH($A120),DAY($A120)),$A:$A,0))-1),"")</f>
        <v/>
      </c>
      <c r="V120" s="23">
        <f>IF(OR(P120="",P119=""),"",P120/P119-1)</f>
        <v/>
      </c>
      <c r="W120" s="23">
        <f>IF(OR(Q120="",Q119=""),"",Q120/Q119-1)</f>
        <v/>
      </c>
      <c r="X120" s="23">
        <f>IF(OR(R120="",R119=""),"",R120/R119-1)</f>
        <v/>
      </c>
      <c r="Y120" s="23">
        <f>IF(R120="","",P120/R120)</f>
        <v/>
      </c>
      <c r="Z120" s="23">
        <f>IF(R120="","",Q120/R120)</f>
        <v/>
      </c>
      <c r="AA120" s="24">
        <f>IF(SUMIFS('Daily NSE Equity Options'!$M:$M,'Daily NSE Equity Options'!$A:$A,$A120)=0,"",SUMIFS('Daily NSE Equity Options'!$M:$M,'Daily NSE Equity Options'!$A:$A,$A120))</f>
        <v/>
      </c>
      <c r="AB120" s="9">
        <f>IF(SUMIFS('Daily BSE Equity Options'!$M:$M,'Daily BSE Equity Options'!$A:$A,$A120)=0,"",SUMIFS('Daily BSE Equity Options'!$M:$M,'Daily BSE Equity Options'!$A:$A,$A120))</f>
        <v/>
      </c>
      <c r="AC120" s="9">
        <f>IF(OR(AA120="",AB120=""),"",AA120+AB120)</f>
        <v/>
      </c>
      <c r="AD120" s="26">
        <f>IFERROR(IF(OR(AA120="",INDEX(AA:AA,MATCH(DATE(YEAR($A120)-1,MONTH($A120),DAY($A120)),$A:$A,0))=""),"",AA120/INDEX(AA:AA,MATCH(DATE(YEAR($A120)-1,MONTH($A120),DAY($A120)),$A:$A,0))-1),"")</f>
        <v/>
      </c>
      <c r="AE120" s="26">
        <f>IFERROR(IF(OR(AB120="",INDEX(AB:AB,MATCH(DATE(YEAR($A120)-1,MONTH($A120),DAY($A120)),$A:$A,0))=""),"",AB120/INDEX(AB:AB,MATCH(DATE(YEAR($A120)-1,MONTH($A120),DAY($A120)),$A:$A,0))-1),"")</f>
        <v/>
      </c>
      <c r="AF120" s="26">
        <f>IFERROR(IF(OR(AC120="",INDEX(AC:AC,MATCH(DATE(YEAR($A120)-1,MONTH($A120),DAY($A120)),$A:$A,0))=""),"",AC120/INDEX(AC:AC,MATCH(DATE(YEAR($A120)-1,MONTH($A120),DAY($A120)),$A:$A,0))-1),"")</f>
        <v/>
      </c>
      <c r="AG120" s="26">
        <f>IF(OR(AA120="",AA119=""),"",AA120/AA119-1)</f>
        <v/>
      </c>
      <c r="AH120" s="26">
        <f>IF(OR(AB120="",AB119=""),"",AB120/AB119-1)</f>
        <v/>
      </c>
      <c r="AI120" s="26">
        <f>IF(OR(AC120="",AC119=""),"",AC120/AC119-1)</f>
        <v/>
      </c>
      <c r="AJ120" s="26">
        <f>IF(AC120="","",AA120/AC120)</f>
        <v/>
      </c>
      <c r="AK120" s="26">
        <f>IF(AC120="","",AB120/AC120)</f>
        <v/>
      </c>
      <c r="AL120" s="29" t="n">
        <v>22.1875</v>
      </c>
      <c r="AM120" s="30" t="n">
        <v>23.275</v>
      </c>
      <c r="AN120" s="30" t="n">
        <v>15.755</v>
      </c>
      <c r="AO120" s="30" t="n">
        <v>21.41</v>
      </c>
      <c r="AP120" s="31" t="n">
        <v>-0.035</v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18">
        <f>IF(SUMIFS('Daily NSE Equity Options'!$K:$K,'Daily NSE Equity Options'!$A:$A,$A121)=0,"",SUMIFS('Daily NSE Equity Options'!$K:$K,'Daily NSE Equity Options'!$A:$A,$A121))</f>
        <v/>
      </c>
      <c r="F121" s="7">
        <f>IF(SUMIFS('Daily BSE Equity Options'!$K:$K,'Daily BSE Equity Options'!$A:$A,$A121)=0,"",SUMIFS('Daily BSE Equity Options'!$K:$K,'Daily BSE Equity Options'!$A:$A,$A121))</f>
        <v/>
      </c>
      <c r="G121" s="7">
        <f>IF(OR(E121="",F121=""),"",E121+F121)</f>
        <v/>
      </c>
      <c r="H121" s="20">
        <f>IFERROR(IF(OR(E121="",INDEX(E:E,MATCH(DATE(YEAR($A121)-1,MONTH($A121),DAY($A121)),$A:$A,0))=""),"",E121/INDEX(E:E,MATCH(DATE(YEAR($A121)-1,MONTH($A121),DAY($A121)),$A:$A,0))-1),"")</f>
        <v/>
      </c>
      <c r="I121" s="20">
        <f>IFERROR(IF(OR(F121="",INDEX(F:F,MATCH(DATE(YEAR($A121)-1,MONTH($A121),DAY($A121)),$A:$A,0))=""),"",F121/INDEX(F:F,MATCH(DATE(YEAR($A121)-1,MONTH($A121),DAY($A121)),$A:$A,0))-1),"")</f>
        <v/>
      </c>
      <c r="J121" s="20">
        <f>IFERROR(IF(OR(G121="",INDEX(G:G,MATCH(DATE(YEAR($A121)-1,MONTH($A121),DAY($A121)),$A:$A,0))=""),"",G121/INDEX(G:G,MATCH(DATE(YEAR($A121)-1,MONTH($A121),DAY($A121)),$A:$A,0))-1),"")</f>
        <v/>
      </c>
      <c r="K121" s="20">
        <f>IF(OR(E121="",E120=""),"",E121/E120-1)</f>
        <v/>
      </c>
      <c r="L121" s="20">
        <f>IF(OR(F121="",F120=""),"",F121/F120-1)</f>
        <v/>
      </c>
      <c r="M121" s="20">
        <f>IF(OR(G121="",G120=""),"",G121/G120-1)</f>
        <v/>
      </c>
      <c r="N121" s="20">
        <f>IF(G121="","",E121/G121)</f>
        <v/>
      </c>
      <c r="O121" s="20">
        <f>IF(G121="","",F121/G121)</f>
        <v/>
      </c>
      <c r="P121" s="21">
        <f>IF(SUMIFS('Daily NSE Equity Options'!$L:$L,'Daily NSE Equity Options'!$A:$A,$A121)=0,"",SUMIFS('Daily NSE Equity Options'!$L:$L,'Daily NSE Equity Options'!$A:$A,$A121))</f>
        <v/>
      </c>
      <c r="Q121" s="8">
        <f>IF(SUMIFS('Daily BSE Equity Options'!$L:$L,'Daily BSE Equity Options'!$A:$A,$A121)=0,"",SUMIFS('Daily BSE Equity Options'!$L:$L,'Daily BSE Equity Options'!$A:$A,$A121))</f>
        <v/>
      </c>
      <c r="R121" s="8">
        <f>IF(OR(P121="",Q121=""),"",P121+Q121)</f>
        <v/>
      </c>
      <c r="S121" s="23">
        <f>IFERROR(IF(OR(P121="",INDEX(P:P,MATCH(DATE(YEAR($A121)-1,MONTH($A121),DAY($A121)),$A:$A,0))=""),"",P121/INDEX(P:P,MATCH(DATE(YEAR($A121)-1,MONTH($A121),DAY($A121)),$A:$A,0))-1),"")</f>
        <v/>
      </c>
      <c r="T121" s="23">
        <f>IFERROR(IF(OR(Q121="",INDEX(Q:Q,MATCH(DATE(YEAR($A121)-1,MONTH($A121),DAY($A121)),$A:$A,0))=""),"",Q121/INDEX(Q:Q,MATCH(DATE(YEAR($A121)-1,MONTH($A121),DAY($A121)),$A:$A,0))-1),"")</f>
        <v/>
      </c>
      <c r="U121" s="23">
        <f>IFERROR(IF(OR(R121="",INDEX(R:R,MATCH(DATE(YEAR($A121)-1,MONTH($A121),DAY($A121)),$A:$A,0))=""),"",R121/INDEX(R:R,MATCH(DATE(YEAR($A121)-1,MONTH($A121),DAY($A121)),$A:$A,0))-1),"")</f>
        <v/>
      </c>
      <c r="V121" s="23">
        <f>IF(OR(P121="",P120=""),"",P121/P120-1)</f>
        <v/>
      </c>
      <c r="W121" s="23">
        <f>IF(OR(Q121="",Q120=""),"",Q121/Q120-1)</f>
        <v/>
      </c>
      <c r="X121" s="23">
        <f>IF(OR(R121="",R120=""),"",R121/R120-1)</f>
        <v/>
      </c>
      <c r="Y121" s="23">
        <f>IF(R121="","",P121/R121)</f>
        <v/>
      </c>
      <c r="Z121" s="23">
        <f>IF(R121="","",Q121/R121)</f>
        <v/>
      </c>
      <c r="AA121" s="24">
        <f>IF(SUMIFS('Daily NSE Equity Options'!$M:$M,'Daily NSE Equity Options'!$A:$A,$A121)=0,"",SUMIFS('Daily NSE Equity Options'!$M:$M,'Daily NSE Equity Options'!$A:$A,$A121))</f>
        <v/>
      </c>
      <c r="AB121" s="9">
        <f>IF(SUMIFS('Daily BSE Equity Options'!$M:$M,'Daily BSE Equity Options'!$A:$A,$A121)=0,"",SUMIFS('Daily BSE Equity Options'!$M:$M,'Daily BSE Equity Options'!$A:$A,$A121))</f>
        <v/>
      </c>
      <c r="AC121" s="9">
        <f>IF(OR(AA121="",AB121=""),"",AA121+AB121)</f>
        <v/>
      </c>
      <c r="AD121" s="26">
        <f>IFERROR(IF(OR(AA121="",INDEX(AA:AA,MATCH(DATE(YEAR($A121)-1,MONTH($A121),DAY($A121)),$A:$A,0))=""),"",AA121/INDEX(AA:AA,MATCH(DATE(YEAR($A121)-1,MONTH($A121),DAY($A121)),$A:$A,0))-1),"")</f>
        <v/>
      </c>
      <c r="AE121" s="26">
        <f>IFERROR(IF(OR(AB121="",INDEX(AB:AB,MATCH(DATE(YEAR($A121)-1,MONTH($A121),DAY($A121)),$A:$A,0))=""),"",AB121/INDEX(AB:AB,MATCH(DATE(YEAR($A121)-1,MONTH($A121),DAY($A121)),$A:$A,0))-1),"")</f>
        <v/>
      </c>
      <c r="AF121" s="26">
        <f>IFERROR(IF(OR(AC121="",INDEX(AC:AC,MATCH(DATE(YEAR($A121)-1,MONTH($A121),DAY($A121)),$A:$A,0))=""),"",AC121/INDEX(AC:AC,MATCH(DATE(YEAR($A121)-1,MONTH($A121),DAY($A121)),$A:$A,0))-1),"")</f>
        <v/>
      </c>
      <c r="AG121" s="26">
        <f>IF(OR(AA121="",AA120=""),"",AA121/AA120-1)</f>
        <v/>
      </c>
      <c r="AH121" s="26">
        <f>IF(OR(AB121="",AB120=""),"",AB121/AB120-1)</f>
        <v/>
      </c>
      <c r="AI121" s="26">
        <f>IF(OR(AC121="",AC120=""),"",AC121/AC120-1)</f>
        <v/>
      </c>
      <c r="AJ121" s="26">
        <f>IF(AC121="","",AA121/AC121)</f>
        <v/>
      </c>
      <c r="AK121" s="26">
        <f>IF(AC121="","",AB121/AC121)</f>
        <v/>
      </c>
      <c r="AL121" s="29" t="n">
        <v>21.41</v>
      </c>
      <c r="AM121" s="30" t="n">
        <v>22.4775</v>
      </c>
      <c r="AN121" s="30" t="n">
        <v>19.37</v>
      </c>
      <c r="AO121" s="30" t="n">
        <v>20.99</v>
      </c>
      <c r="AP121" s="31" t="n">
        <v>-0.0196</v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18">
        <f>IF(SUMIFS('Daily NSE Equity Options'!$K:$K,'Daily NSE Equity Options'!$A:$A,$A122)=0,"",SUMIFS('Daily NSE Equity Options'!$K:$K,'Daily NSE Equity Options'!$A:$A,$A122))</f>
        <v/>
      </c>
      <c r="F122" s="7">
        <f>IF(SUMIFS('Daily BSE Equity Options'!$K:$K,'Daily BSE Equity Options'!$A:$A,$A122)=0,"",SUMIFS('Daily BSE Equity Options'!$K:$K,'Daily BSE Equity Options'!$A:$A,$A122))</f>
        <v/>
      </c>
      <c r="G122" s="7">
        <f>IF(OR(E122="",F122=""),"",E122+F122)</f>
        <v/>
      </c>
      <c r="H122" s="20">
        <f>IFERROR(IF(OR(E122="",INDEX(E:E,MATCH(DATE(YEAR($A122)-1,MONTH($A122),DAY($A122)),$A:$A,0))=""),"",E122/INDEX(E:E,MATCH(DATE(YEAR($A122)-1,MONTH($A122),DAY($A122)),$A:$A,0))-1),"")</f>
        <v/>
      </c>
      <c r="I122" s="20">
        <f>IFERROR(IF(OR(F122="",INDEX(F:F,MATCH(DATE(YEAR($A122)-1,MONTH($A122),DAY($A122)),$A:$A,0))=""),"",F122/INDEX(F:F,MATCH(DATE(YEAR($A122)-1,MONTH($A122),DAY($A122)),$A:$A,0))-1),"")</f>
        <v/>
      </c>
      <c r="J122" s="20">
        <f>IFERROR(IF(OR(G122="",INDEX(G:G,MATCH(DATE(YEAR($A122)-1,MONTH($A122),DAY($A122)),$A:$A,0))=""),"",G122/INDEX(G:G,MATCH(DATE(YEAR($A122)-1,MONTH($A122),DAY($A122)),$A:$A,0))-1),"")</f>
        <v/>
      </c>
      <c r="K122" s="20">
        <f>IF(OR(E122="",E121=""),"",E122/E121-1)</f>
        <v/>
      </c>
      <c r="L122" s="20">
        <f>IF(OR(F122="",F121=""),"",F122/F121-1)</f>
        <v/>
      </c>
      <c r="M122" s="20">
        <f>IF(OR(G122="",G121=""),"",G122/G121-1)</f>
        <v/>
      </c>
      <c r="N122" s="20">
        <f>IF(G122="","",E122/G122)</f>
        <v/>
      </c>
      <c r="O122" s="20">
        <f>IF(G122="","",F122/G122)</f>
        <v/>
      </c>
      <c r="P122" s="21">
        <f>IF(SUMIFS('Daily NSE Equity Options'!$L:$L,'Daily NSE Equity Options'!$A:$A,$A122)=0,"",SUMIFS('Daily NSE Equity Options'!$L:$L,'Daily NSE Equity Options'!$A:$A,$A122))</f>
        <v/>
      </c>
      <c r="Q122" s="8">
        <f>IF(SUMIFS('Daily BSE Equity Options'!$L:$L,'Daily BSE Equity Options'!$A:$A,$A122)=0,"",SUMIFS('Daily BSE Equity Options'!$L:$L,'Daily BSE Equity Options'!$A:$A,$A122))</f>
        <v/>
      </c>
      <c r="R122" s="8">
        <f>IF(OR(P122="",Q122=""),"",P122+Q122)</f>
        <v/>
      </c>
      <c r="S122" s="23">
        <f>IFERROR(IF(OR(P122="",INDEX(P:P,MATCH(DATE(YEAR($A122)-1,MONTH($A122),DAY($A122)),$A:$A,0))=""),"",P122/INDEX(P:P,MATCH(DATE(YEAR($A122)-1,MONTH($A122),DAY($A122)),$A:$A,0))-1),"")</f>
        <v/>
      </c>
      <c r="T122" s="23">
        <f>IFERROR(IF(OR(Q122="",INDEX(Q:Q,MATCH(DATE(YEAR($A122)-1,MONTH($A122),DAY($A122)),$A:$A,0))=""),"",Q122/INDEX(Q:Q,MATCH(DATE(YEAR($A122)-1,MONTH($A122),DAY($A122)),$A:$A,0))-1),"")</f>
        <v/>
      </c>
      <c r="U122" s="23">
        <f>IFERROR(IF(OR(R122="",INDEX(R:R,MATCH(DATE(YEAR($A122)-1,MONTH($A122),DAY($A122)),$A:$A,0))=""),"",R122/INDEX(R:R,MATCH(DATE(YEAR($A122)-1,MONTH($A122),DAY($A122)),$A:$A,0))-1),"")</f>
        <v/>
      </c>
      <c r="V122" s="23">
        <f>IF(OR(P122="",P121=""),"",P122/P121-1)</f>
        <v/>
      </c>
      <c r="W122" s="23">
        <f>IF(OR(Q122="",Q121=""),"",Q122/Q121-1)</f>
        <v/>
      </c>
      <c r="X122" s="23">
        <f>IF(OR(R122="",R121=""),"",R122/R121-1)</f>
        <v/>
      </c>
      <c r="Y122" s="23">
        <f>IF(R122="","",P122/R122)</f>
        <v/>
      </c>
      <c r="Z122" s="23">
        <f>IF(R122="","",Q122/R122)</f>
        <v/>
      </c>
      <c r="AA122" s="24">
        <f>IF(SUMIFS('Daily NSE Equity Options'!$M:$M,'Daily NSE Equity Options'!$A:$A,$A122)=0,"",SUMIFS('Daily NSE Equity Options'!$M:$M,'Daily NSE Equity Options'!$A:$A,$A122))</f>
        <v/>
      </c>
      <c r="AB122" s="9">
        <f>IF(SUMIFS('Daily BSE Equity Options'!$M:$M,'Daily BSE Equity Options'!$A:$A,$A122)=0,"",SUMIFS('Daily BSE Equity Options'!$M:$M,'Daily BSE Equity Options'!$A:$A,$A122))</f>
        <v/>
      </c>
      <c r="AC122" s="9">
        <f>IF(OR(AA122="",AB122=""),"",AA122+AB122)</f>
        <v/>
      </c>
      <c r="AD122" s="26">
        <f>IFERROR(IF(OR(AA122="",INDEX(AA:AA,MATCH(DATE(YEAR($A122)-1,MONTH($A122),DAY($A122)),$A:$A,0))=""),"",AA122/INDEX(AA:AA,MATCH(DATE(YEAR($A122)-1,MONTH($A122),DAY($A122)),$A:$A,0))-1),"")</f>
        <v/>
      </c>
      <c r="AE122" s="26">
        <f>IFERROR(IF(OR(AB122="",INDEX(AB:AB,MATCH(DATE(YEAR($A122)-1,MONTH($A122),DAY($A122)),$A:$A,0))=""),"",AB122/INDEX(AB:AB,MATCH(DATE(YEAR($A122)-1,MONTH($A122),DAY($A122)),$A:$A,0))-1),"")</f>
        <v/>
      </c>
      <c r="AF122" s="26">
        <f>IFERROR(IF(OR(AC122="",INDEX(AC:AC,MATCH(DATE(YEAR($A122)-1,MONTH($A122),DAY($A122)),$A:$A,0))=""),"",AC122/INDEX(AC:AC,MATCH(DATE(YEAR($A122)-1,MONTH($A122),DAY($A122)),$A:$A,0))-1),"")</f>
        <v/>
      </c>
      <c r="AG122" s="26">
        <f>IF(OR(AA122="",AA121=""),"",AA122/AA121-1)</f>
        <v/>
      </c>
      <c r="AH122" s="26">
        <f>IF(OR(AB122="",AB121=""),"",AB122/AB121-1)</f>
        <v/>
      </c>
      <c r="AI122" s="26">
        <f>IF(OR(AC122="",AC121=""),"",AC122/AC121-1)</f>
        <v/>
      </c>
      <c r="AJ122" s="26">
        <f>IF(AC122="","",AA122/AC122)</f>
        <v/>
      </c>
      <c r="AK122" s="26">
        <f>IF(AC122="","",AB122/AC122)</f>
        <v/>
      </c>
      <c r="AL122" s="29" t="n">
        <v>20.99</v>
      </c>
      <c r="AM122" s="30" t="n">
        <v>23.8175</v>
      </c>
      <c r="AN122" s="30" t="n">
        <v>20.925</v>
      </c>
      <c r="AO122" s="30" t="n">
        <v>23.51</v>
      </c>
      <c r="AP122" s="31" t="n">
        <v>0.1201</v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18">
        <f>IF(SUMIFS('Daily NSE Equity Options'!$K:$K,'Daily NSE Equity Options'!$A:$A,$A123)=0,"",SUMIFS('Daily NSE Equity Options'!$K:$K,'Daily NSE Equity Options'!$A:$A,$A123))</f>
        <v/>
      </c>
      <c r="F123" s="7">
        <f>IF(SUMIFS('Daily BSE Equity Options'!$K:$K,'Daily BSE Equity Options'!$A:$A,$A123)=0,"",SUMIFS('Daily BSE Equity Options'!$K:$K,'Daily BSE Equity Options'!$A:$A,$A123))</f>
        <v/>
      </c>
      <c r="G123" s="7">
        <f>IF(OR(E123="",F123=""),"",E123+F123)</f>
        <v/>
      </c>
      <c r="H123" s="20">
        <f>IFERROR(IF(OR(E123="",INDEX(E:E,MATCH(DATE(YEAR($A123)-1,MONTH($A123),DAY($A123)),$A:$A,0))=""),"",E123/INDEX(E:E,MATCH(DATE(YEAR($A123)-1,MONTH($A123),DAY($A123)),$A:$A,0))-1),"")</f>
        <v/>
      </c>
      <c r="I123" s="20">
        <f>IFERROR(IF(OR(F123="",INDEX(F:F,MATCH(DATE(YEAR($A123)-1,MONTH($A123),DAY($A123)),$A:$A,0))=""),"",F123/INDEX(F:F,MATCH(DATE(YEAR($A123)-1,MONTH($A123),DAY($A123)),$A:$A,0))-1),"")</f>
        <v/>
      </c>
      <c r="J123" s="20">
        <f>IFERROR(IF(OR(G123="",INDEX(G:G,MATCH(DATE(YEAR($A123)-1,MONTH($A123),DAY($A123)),$A:$A,0))=""),"",G123/INDEX(G:G,MATCH(DATE(YEAR($A123)-1,MONTH($A123),DAY($A123)),$A:$A,0))-1),"")</f>
        <v/>
      </c>
      <c r="K123" s="20">
        <f>IF(OR(E123="",E122=""),"",E123/E122-1)</f>
        <v/>
      </c>
      <c r="L123" s="20">
        <f>IF(OR(F123="",F122=""),"",F123/F122-1)</f>
        <v/>
      </c>
      <c r="M123" s="20">
        <f>IF(OR(G123="",G122=""),"",G123/G122-1)</f>
        <v/>
      </c>
      <c r="N123" s="20">
        <f>IF(G123="","",E123/G123)</f>
        <v/>
      </c>
      <c r="O123" s="20">
        <f>IF(G123="","",F123/G123)</f>
        <v/>
      </c>
      <c r="P123" s="21">
        <f>IF(SUMIFS('Daily NSE Equity Options'!$L:$L,'Daily NSE Equity Options'!$A:$A,$A123)=0,"",SUMIFS('Daily NSE Equity Options'!$L:$L,'Daily NSE Equity Options'!$A:$A,$A123))</f>
        <v/>
      </c>
      <c r="Q123" s="8">
        <f>IF(SUMIFS('Daily BSE Equity Options'!$L:$L,'Daily BSE Equity Options'!$A:$A,$A123)=0,"",SUMIFS('Daily BSE Equity Options'!$L:$L,'Daily BSE Equity Options'!$A:$A,$A123))</f>
        <v/>
      </c>
      <c r="R123" s="8">
        <f>IF(OR(P123="",Q123=""),"",P123+Q123)</f>
        <v/>
      </c>
      <c r="S123" s="23">
        <f>IFERROR(IF(OR(P123="",INDEX(P:P,MATCH(DATE(YEAR($A123)-1,MONTH($A123),DAY($A123)),$A:$A,0))=""),"",P123/INDEX(P:P,MATCH(DATE(YEAR($A123)-1,MONTH($A123),DAY($A123)),$A:$A,0))-1),"")</f>
        <v/>
      </c>
      <c r="T123" s="23">
        <f>IFERROR(IF(OR(Q123="",INDEX(Q:Q,MATCH(DATE(YEAR($A123)-1,MONTH($A123),DAY($A123)),$A:$A,0))=""),"",Q123/INDEX(Q:Q,MATCH(DATE(YEAR($A123)-1,MONTH($A123),DAY($A123)),$A:$A,0))-1),"")</f>
        <v/>
      </c>
      <c r="U123" s="23">
        <f>IFERROR(IF(OR(R123="",INDEX(R:R,MATCH(DATE(YEAR($A123)-1,MONTH($A123),DAY($A123)),$A:$A,0))=""),"",R123/INDEX(R:R,MATCH(DATE(YEAR($A123)-1,MONTH($A123),DAY($A123)),$A:$A,0))-1),"")</f>
        <v/>
      </c>
      <c r="V123" s="23">
        <f>IF(OR(P123="",P122=""),"",P123/P122-1)</f>
        <v/>
      </c>
      <c r="W123" s="23">
        <f>IF(OR(Q123="",Q122=""),"",Q123/Q122-1)</f>
        <v/>
      </c>
      <c r="X123" s="23">
        <f>IF(OR(R123="",R122=""),"",R123/R122-1)</f>
        <v/>
      </c>
      <c r="Y123" s="23">
        <f>IF(R123="","",P123/R123)</f>
        <v/>
      </c>
      <c r="Z123" s="23">
        <f>IF(R123="","",Q123/R123)</f>
        <v/>
      </c>
      <c r="AA123" s="24">
        <f>IF(SUMIFS('Daily NSE Equity Options'!$M:$M,'Daily NSE Equity Options'!$A:$A,$A123)=0,"",SUMIFS('Daily NSE Equity Options'!$M:$M,'Daily NSE Equity Options'!$A:$A,$A123))</f>
        <v/>
      </c>
      <c r="AB123" s="9">
        <f>IF(SUMIFS('Daily BSE Equity Options'!$M:$M,'Daily BSE Equity Options'!$A:$A,$A123)=0,"",SUMIFS('Daily BSE Equity Options'!$M:$M,'Daily BSE Equity Options'!$A:$A,$A123))</f>
        <v/>
      </c>
      <c r="AC123" s="9">
        <f>IF(OR(AA123="",AB123=""),"",AA123+AB123)</f>
        <v/>
      </c>
      <c r="AD123" s="26">
        <f>IFERROR(IF(OR(AA123="",INDEX(AA:AA,MATCH(DATE(YEAR($A123)-1,MONTH($A123),DAY($A123)),$A:$A,0))=""),"",AA123/INDEX(AA:AA,MATCH(DATE(YEAR($A123)-1,MONTH($A123),DAY($A123)),$A:$A,0))-1),"")</f>
        <v/>
      </c>
      <c r="AE123" s="26">
        <f>IFERROR(IF(OR(AB123="",INDEX(AB:AB,MATCH(DATE(YEAR($A123)-1,MONTH($A123),DAY($A123)),$A:$A,0))=""),"",AB123/INDEX(AB:AB,MATCH(DATE(YEAR($A123)-1,MONTH($A123),DAY($A123)),$A:$A,0))-1),"")</f>
        <v/>
      </c>
      <c r="AF123" s="26">
        <f>IFERROR(IF(OR(AC123="",INDEX(AC:AC,MATCH(DATE(YEAR($A123)-1,MONTH($A123),DAY($A123)),$A:$A,0))=""),"",AC123/INDEX(AC:AC,MATCH(DATE(YEAR($A123)-1,MONTH($A123),DAY($A123)),$A:$A,0))-1),"")</f>
        <v/>
      </c>
      <c r="AG123" s="26">
        <f>IF(OR(AA123="",AA122=""),"",AA123/AA122-1)</f>
        <v/>
      </c>
      <c r="AH123" s="26">
        <f>IF(OR(AB123="",AB122=""),"",AB123/AB122-1)</f>
        <v/>
      </c>
      <c r="AI123" s="26">
        <f>IF(OR(AC123="",AC122=""),"",AC123/AC122-1)</f>
        <v/>
      </c>
      <c r="AJ123" s="26">
        <f>IF(AC123="","",AA123/AC123)</f>
        <v/>
      </c>
      <c r="AK123" s="26">
        <f>IF(AC123="","",AB123/AC123)</f>
        <v/>
      </c>
      <c r="AL123" s="29" t="n">
        <v>23.51</v>
      </c>
      <c r="AM123" s="30" t="n">
        <v>23.51</v>
      </c>
      <c r="AN123" s="30" t="n">
        <v>18.6675</v>
      </c>
      <c r="AO123" s="30" t="n">
        <v>20.675</v>
      </c>
      <c r="AP123" s="31" t="n">
        <v>-0.1206</v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18">
        <f>IF(SUMIFS('Daily NSE Equity Options'!$K:$K,'Daily NSE Equity Options'!$A:$A,$A124)=0,"",SUMIFS('Daily NSE Equity Options'!$K:$K,'Daily NSE Equity Options'!$A:$A,$A124))</f>
        <v/>
      </c>
      <c r="F124" s="7">
        <f>IF(SUMIFS('Daily BSE Equity Options'!$K:$K,'Daily BSE Equity Options'!$A:$A,$A124)=0,"",SUMIFS('Daily BSE Equity Options'!$K:$K,'Daily BSE Equity Options'!$A:$A,$A124))</f>
        <v/>
      </c>
      <c r="G124" s="7">
        <f>IF(OR(E124="",F124=""),"",E124+F124)</f>
        <v/>
      </c>
      <c r="H124" s="20">
        <f>IFERROR(IF(OR(E124="",INDEX(E:E,MATCH(DATE(YEAR($A124)-1,MONTH($A124),DAY($A124)),$A:$A,0))=""),"",E124/INDEX(E:E,MATCH(DATE(YEAR($A124)-1,MONTH($A124),DAY($A124)),$A:$A,0))-1),"")</f>
        <v/>
      </c>
      <c r="I124" s="20">
        <f>IFERROR(IF(OR(F124="",INDEX(F:F,MATCH(DATE(YEAR($A124)-1,MONTH($A124),DAY($A124)),$A:$A,0))=""),"",F124/INDEX(F:F,MATCH(DATE(YEAR($A124)-1,MONTH($A124),DAY($A124)),$A:$A,0))-1),"")</f>
        <v/>
      </c>
      <c r="J124" s="20">
        <f>IFERROR(IF(OR(G124="",INDEX(G:G,MATCH(DATE(YEAR($A124)-1,MONTH($A124),DAY($A124)),$A:$A,0))=""),"",G124/INDEX(G:G,MATCH(DATE(YEAR($A124)-1,MONTH($A124),DAY($A124)),$A:$A,0))-1),"")</f>
        <v/>
      </c>
      <c r="K124" s="20">
        <f>IF(OR(E124="",E123=""),"",E124/E123-1)</f>
        <v/>
      </c>
      <c r="L124" s="20">
        <f>IF(OR(F124="",F123=""),"",F124/F123-1)</f>
        <v/>
      </c>
      <c r="M124" s="20">
        <f>IF(OR(G124="",G123=""),"",G124/G123-1)</f>
        <v/>
      </c>
      <c r="N124" s="20">
        <f>IF(G124="","",E124/G124)</f>
        <v/>
      </c>
      <c r="O124" s="20">
        <f>IF(G124="","",F124/G124)</f>
        <v/>
      </c>
      <c r="P124" s="21">
        <f>IF(SUMIFS('Daily NSE Equity Options'!$L:$L,'Daily NSE Equity Options'!$A:$A,$A124)=0,"",SUMIFS('Daily NSE Equity Options'!$L:$L,'Daily NSE Equity Options'!$A:$A,$A124))</f>
        <v/>
      </c>
      <c r="Q124" s="8">
        <f>IF(SUMIFS('Daily BSE Equity Options'!$L:$L,'Daily BSE Equity Options'!$A:$A,$A124)=0,"",SUMIFS('Daily BSE Equity Options'!$L:$L,'Daily BSE Equity Options'!$A:$A,$A124))</f>
        <v/>
      </c>
      <c r="R124" s="8">
        <f>IF(OR(P124="",Q124=""),"",P124+Q124)</f>
        <v/>
      </c>
      <c r="S124" s="23">
        <f>IFERROR(IF(OR(P124="",INDEX(P:P,MATCH(DATE(YEAR($A124)-1,MONTH($A124),DAY($A124)),$A:$A,0))=""),"",P124/INDEX(P:P,MATCH(DATE(YEAR($A124)-1,MONTH($A124),DAY($A124)),$A:$A,0))-1),"")</f>
        <v/>
      </c>
      <c r="T124" s="23">
        <f>IFERROR(IF(OR(Q124="",INDEX(Q:Q,MATCH(DATE(YEAR($A124)-1,MONTH($A124),DAY($A124)),$A:$A,0))=""),"",Q124/INDEX(Q:Q,MATCH(DATE(YEAR($A124)-1,MONTH($A124),DAY($A124)),$A:$A,0))-1),"")</f>
        <v/>
      </c>
      <c r="U124" s="23">
        <f>IFERROR(IF(OR(R124="",INDEX(R:R,MATCH(DATE(YEAR($A124)-1,MONTH($A124),DAY($A124)),$A:$A,0))=""),"",R124/INDEX(R:R,MATCH(DATE(YEAR($A124)-1,MONTH($A124),DAY($A124)),$A:$A,0))-1),"")</f>
        <v/>
      </c>
      <c r="V124" s="23">
        <f>IF(OR(P124="",P123=""),"",P124/P123-1)</f>
        <v/>
      </c>
      <c r="W124" s="23">
        <f>IF(OR(Q124="",Q123=""),"",Q124/Q123-1)</f>
        <v/>
      </c>
      <c r="X124" s="23">
        <f>IF(OR(R124="",R123=""),"",R124/R123-1)</f>
        <v/>
      </c>
      <c r="Y124" s="23">
        <f>IF(R124="","",P124/R124)</f>
        <v/>
      </c>
      <c r="Z124" s="23">
        <f>IF(R124="","",Q124/R124)</f>
        <v/>
      </c>
      <c r="AA124" s="24">
        <f>IF(SUMIFS('Daily NSE Equity Options'!$M:$M,'Daily NSE Equity Options'!$A:$A,$A124)=0,"",SUMIFS('Daily NSE Equity Options'!$M:$M,'Daily NSE Equity Options'!$A:$A,$A124))</f>
        <v/>
      </c>
      <c r="AB124" s="9">
        <f>IF(SUMIFS('Daily BSE Equity Options'!$M:$M,'Daily BSE Equity Options'!$A:$A,$A124)=0,"",SUMIFS('Daily BSE Equity Options'!$M:$M,'Daily BSE Equity Options'!$A:$A,$A124))</f>
        <v/>
      </c>
      <c r="AC124" s="9">
        <f>IF(OR(AA124="",AB124=""),"",AA124+AB124)</f>
        <v/>
      </c>
      <c r="AD124" s="26">
        <f>IFERROR(IF(OR(AA124="",INDEX(AA:AA,MATCH(DATE(YEAR($A124)-1,MONTH($A124),DAY($A124)),$A:$A,0))=""),"",AA124/INDEX(AA:AA,MATCH(DATE(YEAR($A124)-1,MONTH($A124),DAY($A124)),$A:$A,0))-1),"")</f>
        <v/>
      </c>
      <c r="AE124" s="26">
        <f>IFERROR(IF(OR(AB124="",INDEX(AB:AB,MATCH(DATE(YEAR($A124)-1,MONTH($A124),DAY($A124)),$A:$A,0))=""),"",AB124/INDEX(AB:AB,MATCH(DATE(YEAR($A124)-1,MONTH($A124),DAY($A124)),$A:$A,0))-1),"")</f>
        <v/>
      </c>
      <c r="AF124" s="26">
        <f>IFERROR(IF(OR(AC124="",INDEX(AC:AC,MATCH(DATE(YEAR($A124)-1,MONTH($A124),DAY($A124)),$A:$A,0))=""),"",AC124/INDEX(AC:AC,MATCH(DATE(YEAR($A124)-1,MONTH($A124),DAY($A124)),$A:$A,0))-1),"")</f>
        <v/>
      </c>
      <c r="AG124" s="26">
        <f>IF(OR(AA124="",AA123=""),"",AA124/AA123-1)</f>
        <v/>
      </c>
      <c r="AH124" s="26">
        <f>IF(OR(AB124="",AB123=""),"",AB124/AB123-1)</f>
        <v/>
      </c>
      <c r="AI124" s="26">
        <f>IF(OR(AC124="",AC123=""),"",AC124/AC123-1)</f>
        <v/>
      </c>
      <c r="AJ124" s="26">
        <f>IF(AC124="","",AA124/AC124)</f>
        <v/>
      </c>
      <c r="AK124" s="26">
        <f>IF(AC124="","",AB124/AC124)</f>
        <v/>
      </c>
      <c r="AL124" s="29" t="n">
        <v>20.675</v>
      </c>
      <c r="AM124" s="30" t="n">
        <v>21.0975</v>
      </c>
      <c r="AN124" s="30" t="n">
        <v>19.35</v>
      </c>
      <c r="AO124" s="30" t="n">
        <v>19.5725</v>
      </c>
      <c r="AP124" s="31" t="n">
        <v>-0.0533</v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18">
        <f>IF(SUMIFS('Daily NSE Equity Options'!$K:$K,'Daily NSE Equity Options'!$A:$A,$A125)=0,"",SUMIFS('Daily NSE Equity Options'!$K:$K,'Daily NSE Equity Options'!$A:$A,$A125))</f>
        <v/>
      </c>
      <c r="F125" s="7">
        <f>IF(SUMIFS('Daily BSE Equity Options'!$K:$K,'Daily BSE Equity Options'!$A:$A,$A125)=0,"",SUMIFS('Daily BSE Equity Options'!$K:$K,'Daily BSE Equity Options'!$A:$A,$A125))</f>
        <v/>
      </c>
      <c r="G125" s="7">
        <f>IF(OR(E125="",F125=""),"",E125+F125)</f>
        <v/>
      </c>
      <c r="H125" s="20">
        <f>IFERROR(IF(OR(E125="",INDEX(E:E,MATCH(DATE(YEAR($A125)-1,MONTH($A125),DAY($A125)),$A:$A,0))=""),"",E125/INDEX(E:E,MATCH(DATE(YEAR($A125)-1,MONTH($A125),DAY($A125)),$A:$A,0))-1),"")</f>
        <v/>
      </c>
      <c r="I125" s="20">
        <f>IFERROR(IF(OR(F125="",INDEX(F:F,MATCH(DATE(YEAR($A125)-1,MONTH($A125),DAY($A125)),$A:$A,0))=""),"",F125/INDEX(F:F,MATCH(DATE(YEAR($A125)-1,MONTH($A125),DAY($A125)),$A:$A,0))-1),"")</f>
        <v/>
      </c>
      <c r="J125" s="20">
        <f>IFERROR(IF(OR(G125="",INDEX(G:G,MATCH(DATE(YEAR($A125)-1,MONTH($A125),DAY($A125)),$A:$A,0))=""),"",G125/INDEX(G:G,MATCH(DATE(YEAR($A125)-1,MONTH($A125),DAY($A125)),$A:$A,0))-1),"")</f>
        <v/>
      </c>
      <c r="K125" s="20">
        <f>IF(OR(E125="",E124=""),"",E125/E124-1)</f>
        <v/>
      </c>
      <c r="L125" s="20">
        <f>IF(OR(F125="",F124=""),"",F125/F124-1)</f>
        <v/>
      </c>
      <c r="M125" s="20">
        <f>IF(OR(G125="",G124=""),"",G125/G124-1)</f>
        <v/>
      </c>
      <c r="N125" s="20">
        <f>IF(G125="","",E125/G125)</f>
        <v/>
      </c>
      <c r="O125" s="20">
        <f>IF(G125="","",F125/G125)</f>
        <v/>
      </c>
      <c r="P125" s="21">
        <f>IF(SUMIFS('Daily NSE Equity Options'!$L:$L,'Daily NSE Equity Options'!$A:$A,$A125)=0,"",SUMIFS('Daily NSE Equity Options'!$L:$L,'Daily NSE Equity Options'!$A:$A,$A125))</f>
        <v/>
      </c>
      <c r="Q125" s="8">
        <f>IF(SUMIFS('Daily BSE Equity Options'!$L:$L,'Daily BSE Equity Options'!$A:$A,$A125)=0,"",SUMIFS('Daily BSE Equity Options'!$L:$L,'Daily BSE Equity Options'!$A:$A,$A125))</f>
        <v/>
      </c>
      <c r="R125" s="8">
        <f>IF(OR(P125="",Q125=""),"",P125+Q125)</f>
        <v/>
      </c>
      <c r="S125" s="23">
        <f>IFERROR(IF(OR(P125="",INDEX(P:P,MATCH(DATE(YEAR($A125)-1,MONTH($A125),DAY($A125)),$A:$A,0))=""),"",P125/INDEX(P:P,MATCH(DATE(YEAR($A125)-1,MONTH($A125),DAY($A125)),$A:$A,0))-1),"")</f>
        <v/>
      </c>
      <c r="T125" s="23">
        <f>IFERROR(IF(OR(Q125="",INDEX(Q:Q,MATCH(DATE(YEAR($A125)-1,MONTH($A125),DAY($A125)),$A:$A,0))=""),"",Q125/INDEX(Q:Q,MATCH(DATE(YEAR($A125)-1,MONTH($A125),DAY($A125)),$A:$A,0))-1),"")</f>
        <v/>
      </c>
      <c r="U125" s="23">
        <f>IFERROR(IF(OR(R125="",INDEX(R:R,MATCH(DATE(YEAR($A125)-1,MONTH($A125),DAY($A125)),$A:$A,0))=""),"",R125/INDEX(R:R,MATCH(DATE(YEAR($A125)-1,MONTH($A125),DAY($A125)),$A:$A,0))-1),"")</f>
        <v/>
      </c>
      <c r="V125" s="23">
        <f>IF(OR(P125="",P124=""),"",P125/P124-1)</f>
        <v/>
      </c>
      <c r="W125" s="23">
        <f>IF(OR(Q125="",Q124=""),"",Q125/Q124-1)</f>
        <v/>
      </c>
      <c r="X125" s="23">
        <f>IF(OR(R125="",R124=""),"",R125/R124-1)</f>
        <v/>
      </c>
      <c r="Y125" s="23">
        <f>IF(R125="","",P125/R125)</f>
        <v/>
      </c>
      <c r="Z125" s="23">
        <f>IF(R125="","",Q125/R125)</f>
        <v/>
      </c>
      <c r="AA125" s="24">
        <f>IF(SUMIFS('Daily NSE Equity Options'!$M:$M,'Daily NSE Equity Options'!$A:$A,$A125)=0,"",SUMIFS('Daily NSE Equity Options'!$M:$M,'Daily NSE Equity Options'!$A:$A,$A125))</f>
        <v/>
      </c>
      <c r="AB125" s="9">
        <f>IF(SUMIFS('Daily BSE Equity Options'!$M:$M,'Daily BSE Equity Options'!$A:$A,$A125)=0,"",SUMIFS('Daily BSE Equity Options'!$M:$M,'Daily BSE Equity Options'!$A:$A,$A125))</f>
        <v/>
      </c>
      <c r="AC125" s="9">
        <f>IF(OR(AA125="",AB125=""),"",AA125+AB125)</f>
        <v/>
      </c>
      <c r="AD125" s="26">
        <f>IFERROR(IF(OR(AA125="",INDEX(AA:AA,MATCH(DATE(YEAR($A125)-1,MONTH($A125),DAY($A125)),$A:$A,0))=""),"",AA125/INDEX(AA:AA,MATCH(DATE(YEAR($A125)-1,MONTH($A125),DAY($A125)),$A:$A,0))-1),"")</f>
        <v/>
      </c>
      <c r="AE125" s="26">
        <f>IFERROR(IF(OR(AB125="",INDEX(AB:AB,MATCH(DATE(YEAR($A125)-1,MONTH($A125),DAY($A125)),$A:$A,0))=""),"",AB125/INDEX(AB:AB,MATCH(DATE(YEAR($A125)-1,MONTH($A125),DAY($A125)),$A:$A,0))-1),"")</f>
        <v/>
      </c>
      <c r="AF125" s="26">
        <f>IFERROR(IF(OR(AC125="",INDEX(AC:AC,MATCH(DATE(YEAR($A125)-1,MONTH($A125),DAY($A125)),$A:$A,0))=""),"",AC125/INDEX(AC:AC,MATCH(DATE(YEAR($A125)-1,MONTH($A125),DAY($A125)),$A:$A,0))-1),"")</f>
        <v/>
      </c>
      <c r="AG125" s="26">
        <f>IF(OR(AA125="",AA124=""),"",AA125/AA124-1)</f>
        <v/>
      </c>
      <c r="AH125" s="26">
        <f>IF(OR(AB125="",AB124=""),"",AB125/AB124-1)</f>
        <v/>
      </c>
      <c r="AI125" s="26">
        <f>IF(OR(AC125="",AC124=""),"",AC125/AC124-1)</f>
        <v/>
      </c>
      <c r="AJ125" s="26">
        <f>IF(AC125="","",AA125/AC125)</f>
        <v/>
      </c>
      <c r="AK125" s="26">
        <f>IF(AC125="","",AB125/AC125)</f>
        <v/>
      </c>
      <c r="AL125" s="29" t="n">
        <v>19.5725</v>
      </c>
      <c r="AM125" s="30" t="n">
        <v>20.1975</v>
      </c>
      <c r="AN125" s="30" t="n">
        <v>18.4275</v>
      </c>
      <c r="AO125" s="30" t="n">
        <v>19.775</v>
      </c>
      <c r="AP125" s="31" t="n">
        <v>0.0103</v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18">
        <f>IF(SUMIFS('Daily NSE Equity Options'!$K:$K,'Daily NSE Equity Options'!$A:$A,$A126)=0,"",SUMIFS('Daily NSE Equity Options'!$K:$K,'Daily NSE Equity Options'!$A:$A,$A126))</f>
        <v/>
      </c>
      <c r="F126" s="7">
        <f>IF(SUMIFS('Daily BSE Equity Options'!$K:$K,'Daily BSE Equity Options'!$A:$A,$A126)=0,"",SUMIFS('Daily BSE Equity Options'!$K:$K,'Daily BSE Equity Options'!$A:$A,$A126))</f>
        <v/>
      </c>
      <c r="G126" s="7">
        <f>IF(OR(E126="",F126=""),"",E126+F126)</f>
        <v/>
      </c>
      <c r="H126" s="20">
        <f>IFERROR(IF(OR(E126="",INDEX(E:E,MATCH(DATE(YEAR($A126)-1,MONTH($A126),DAY($A126)),$A:$A,0))=""),"",E126/INDEX(E:E,MATCH(DATE(YEAR($A126)-1,MONTH($A126),DAY($A126)),$A:$A,0))-1),"")</f>
        <v/>
      </c>
      <c r="I126" s="20">
        <f>IFERROR(IF(OR(F126="",INDEX(F:F,MATCH(DATE(YEAR($A126)-1,MONTH($A126),DAY($A126)),$A:$A,0))=""),"",F126/INDEX(F:F,MATCH(DATE(YEAR($A126)-1,MONTH($A126),DAY($A126)),$A:$A,0))-1),"")</f>
        <v/>
      </c>
      <c r="J126" s="20">
        <f>IFERROR(IF(OR(G126="",INDEX(G:G,MATCH(DATE(YEAR($A126)-1,MONTH($A126),DAY($A126)),$A:$A,0))=""),"",G126/INDEX(G:G,MATCH(DATE(YEAR($A126)-1,MONTH($A126),DAY($A126)),$A:$A,0))-1),"")</f>
        <v/>
      </c>
      <c r="K126" s="20">
        <f>IF(OR(E126="",E125=""),"",E126/E125-1)</f>
        <v/>
      </c>
      <c r="L126" s="20">
        <f>IF(OR(F126="",F125=""),"",F126/F125-1)</f>
        <v/>
      </c>
      <c r="M126" s="20">
        <f>IF(OR(G126="",G125=""),"",G126/G125-1)</f>
        <v/>
      </c>
      <c r="N126" s="20">
        <f>IF(G126="","",E126/G126)</f>
        <v/>
      </c>
      <c r="O126" s="20">
        <f>IF(G126="","",F126/G126)</f>
        <v/>
      </c>
      <c r="P126" s="21">
        <f>IF(SUMIFS('Daily NSE Equity Options'!$L:$L,'Daily NSE Equity Options'!$A:$A,$A126)=0,"",SUMIFS('Daily NSE Equity Options'!$L:$L,'Daily NSE Equity Options'!$A:$A,$A126))</f>
        <v/>
      </c>
      <c r="Q126" s="8">
        <f>IF(SUMIFS('Daily BSE Equity Options'!$L:$L,'Daily BSE Equity Options'!$A:$A,$A126)=0,"",SUMIFS('Daily BSE Equity Options'!$L:$L,'Daily BSE Equity Options'!$A:$A,$A126))</f>
        <v/>
      </c>
      <c r="R126" s="8">
        <f>IF(OR(P126="",Q126=""),"",P126+Q126)</f>
        <v/>
      </c>
      <c r="S126" s="23">
        <f>IFERROR(IF(OR(P126="",INDEX(P:P,MATCH(DATE(YEAR($A126)-1,MONTH($A126),DAY($A126)),$A:$A,0))=""),"",P126/INDEX(P:P,MATCH(DATE(YEAR($A126)-1,MONTH($A126),DAY($A126)),$A:$A,0))-1),"")</f>
        <v/>
      </c>
      <c r="T126" s="23">
        <f>IFERROR(IF(OR(Q126="",INDEX(Q:Q,MATCH(DATE(YEAR($A126)-1,MONTH($A126),DAY($A126)),$A:$A,0))=""),"",Q126/INDEX(Q:Q,MATCH(DATE(YEAR($A126)-1,MONTH($A126),DAY($A126)),$A:$A,0))-1),"")</f>
        <v/>
      </c>
      <c r="U126" s="23">
        <f>IFERROR(IF(OR(R126="",INDEX(R:R,MATCH(DATE(YEAR($A126)-1,MONTH($A126),DAY($A126)),$A:$A,0))=""),"",R126/INDEX(R:R,MATCH(DATE(YEAR($A126)-1,MONTH($A126),DAY($A126)),$A:$A,0))-1),"")</f>
        <v/>
      </c>
      <c r="V126" s="23">
        <f>IF(OR(P126="",P125=""),"",P126/P125-1)</f>
        <v/>
      </c>
      <c r="W126" s="23">
        <f>IF(OR(Q126="",Q125=""),"",Q126/Q125-1)</f>
        <v/>
      </c>
      <c r="X126" s="23">
        <f>IF(OR(R126="",R125=""),"",R126/R125-1)</f>
        <v/>
      </c>
      <c r="Y126" s="23">
        <f>IF(R126="","",P126/R126)</f>
        <v/>
      </c>
      <c r="Z126" s="23">
        <f>IF(R126="","",Q126/R126)</f>
        <v/>
      </c>
      <c r="AA126" s="24">
        <f>IF(SUMIFS('Daily NSE Equity Options'!$M:$M,'Daily NSE Equity Options'!$A:$A,$A126)=0,"",SUMIFS('Daily NSE Equity Options'!$M:$M,'Daily NSE Equity Options'!$A:$A,$A126))</f>
        <v/>
      </c>
      <c r="AB126" s="9">
        <f>IF(SUMIFS('Daily BSE Equity Options'!$M:$M,'Daily BSE Equity Options'!$A:$A,$A126)=0,"",SUMIFS('Daily BSE Equity Options'!$M:$M,'Daily BSE Equity Options'!$A:$A,$A126))</f>
        <v/>
      </c>
      <c r="AC126" s="9">
        <f>IF(OR(AA126="",AB126=""),"",AA126+AB126)</f>
        <v/>
      </c>
      <c r="AD126" s="26">
        <f>IFERROR(IF(OR(AA126="",INDEX(AA:AA,MATCH(DATE(YEAR($A126)-1,MONTH($A126),DAY($A126)),$A:$A,0))=""),"",AA126/INDEX(AA:AA,MATCH(DATE(YEAR($A126)-1,MONTH($A126),DAY($A126)),$A:$A,0))-1),"")</f>
        <v/>
      </c>
      <c r="AE126" s="26">
        <f>IFERROR(IF(OR(AB126="",INDEX(AB:AB,MATCH(DATE(YEAR($A126)-1,MONTH($A126),DAY($A126)),$A:$A,0))=""),"",AB126/INDEX(AB:AB,MATCH(DATE(YEAR($A126)-1,MONTH($A126),DAY($A126)),$A:$A,0))-1),"")</f>
        <v/>
      </c>
      <c r="AF126" s="26">
        <f>IFERROR(IF(OR(AC126="",INDEX(AC:AC,MATCH(DATE(YEAR($A126)-1,MONTH($A126),DAY($A126)),$A:$A,0))=""),"",AC126/INDEX(AC:AC,MATCH(DATE(YEAR($A126)-1,MONTH($A126),DAY($A126)),$A:$A,0))-1),"")</f>
        <v/>
      </c>
      <c r="AG126" s="26">
        <f>IF(OR(AA126="",AA125=""),"",AA126/AA125-1)</f>
        <v/>
      </c>
      <c r="AH126" s="26">
        <f>IF(OR(AB126="",AB125=""),"",AB126/AB125-1)</f>
        <v/>
      </c>
      <c r="AI126" s="26">
        <f>IF(OR(AC126="",AC125=""),"",AC126/AC125-1)</f>
        <v/>
      </c>
      <c r="AJ126" s="26">
        <f>IF(AC126="","",AA126/AC126)</f>
        <v/>
      </c>
      <c r="AK126" s="26">
        <f>IF(AC126="","",AB126/AC126)</f>
        <v/>
      </c>
      <c r="AL126" s="29" t="n">
        <v>19.775</v>
      </c>
      <c r="AM126" s="30" t="n">
        <v>20.215</v>
      </c>
      <c r="AN126" s="30" t="n">
        <v>17.675</v>
      </c>
      <c r="AO126" s="30" t="n">
        <v>19.53</v>
      </c>
      <c r="AP126" s="31" t="n">
        <v>-0.0124</v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>
        <f>IF(SUMIFS('Daily NSE Equity Options'!$K:$K,'Daily NSE Equity Options'!$A:$A,$A127)=0,"",SUMIFS('Daily NSE Equity Options'!$K:$K,'Daily NSE Equity Options'!$A:$A,$A127))</f>
        <v/>
      </c>
      <c r="F127" s="7">
        <f>IF(SUMIFS('Daily BSE Equity Options'!$K:$K,'Daily BSE Equity Options'!$A:$A,$A127)=0,"",SUMIFS('Daily BSE Equity Options'!$K:$K,'Daily BSE Equity Options'!$A:$A,$A127))</f>
        <v/>
      </c>
      <c r="G127" s="7">
        <f>IF(OR(E127="",F127=""),"",E127+F127)</f>
        <v/>
      </c>
      <c r="H127" s="20">
        <f>IFERROR(IF(OR(E127="",INDEX(E:E,MATCH(DATE(YEAR($A127)-1,MONTH($A127),DAY($A127)),$A:$A,0))=""),"",E127/INDEX(E:E,MATCH(DATE(YEAR($A127)-1,MONTH($A127),DAY($A127)),$A:$A,0))-1),"")</f>
        <v/>
      </c>
      <c r="I127" s="20">
        <f>IFERROR(IF(OR(F127="",INDEX(F:F,MATCH(DATE(YEAR($A127)-1,MONTH($A127),DAY($A127)),$A:$A,0))=""),"",F127/INDEX(F:F,MATCH(DATE(YEAR($A127)-1,MONTH($A127),DAY($A127)),$A:$A,0))-1),"")</f>
        <v/>
      </c>
      <c r="J127" s="20">
        <f>IFERROR(IF(OR(G127="",INDEX(G:G,MATCH(DATE(YEAR($A127)-1,MONTH($A127),DAY($A127)),$A:$A,0))=""),"",G127/INDEX(G:G,MATCH(DATE(YEAR($A127)-1,MONTH($A127),DAY($A127)),$A:$A,0))-1),"")</f>
        <v/>
      </c>
      <c r="K127" s="20">
        <f>IF(OR(E127="",E126=""),"",E127/E126-1)</f>
        <v/>
      </c>
      <c r="L127" s="20">
        <f>IF(OR(F127="",F126=""),"",F127/F126-1)</f>
        <v/>
      </c>
      <c r="M127" s="20">
        <f>IF(OR(G127="",G126=""),"",G127/G126-1)</f>
        <v/>
      </c>
      <c r="N127" s="20">
        <f>IF(G127="","",E127/G127)</f>
        <v/>
      </c>
      <c r="O127" s="20">
        <f>IF(G127="","",F127/G127)</f>
        <v/>
      </c>
      <c r="P127" s="21">
        <f>IF(SUMIFS('Daily NSE Equity Options'!$L:$L,'Daily NSE Equity Options'!$A:$A,$A127)=0,"",SUMIFS('Daily NSE Equity Options'!$L:$L,'Daily NSE Equity Options'!$A:$A,$A127))</f>
        <v/>
      </c>
      <c r="Q127" s="8">
        <f>IF(SUMIFS('Daily BSE Equity Options'!$L:$L,'Daily BSE Equity Options'!$A:$A,$A127)=0,"",SUMIFS('Daily BSE Equity Options'!$L:$L,'Daily BSE Equity Options'!$A:$A,$A127))</f>
        <v/>
      </c>
      <c r="R127" s="8">
        <f>IF(OR(P127="",Q127=""),"",P127+Q127)</f>
        <v/>
      </c>
      <c r="S127" s="23">
        <f>IFERROR(IF(OR(P127="",INDEX(P:P,MATCH(DATE(YEAR($A127)-1,MONTH($A127),DAY($A127)),$A:$A,0))=""),"",P127/INDEX(P:P,MATCH(DATE(YEAR($A127)-1,MONTH($A127),DAY($A127)),$A:$A,0))-1),"")</f>
        <v/>
      </c>
      <c r="T127" s="23">
        <f>IFERROR(IF(OR(Q127="",INDEX(Q:Q,MATCH(DATE(YEAR($A127)-1,MONTH($A127),DAY($A127)),$A:$A,0))=""),"",Q127/INDEX(Q:Q,MATCH(DATE(YEAR($A127)-1,MONTH($A127),DAY($A127)),$A:$A,0))-1),"")</f>
        <v/>
      </c>
      <c r="U127" s="23">
        <f>IFERROR(IF(OR(R127="",INDEX(R:R,MATCH(DATE(YEAR($A127)-1,MONTH($A127),DAY($A127)),$A:$A,0))=""),"",R127/INDEX(R:R,MATCH(DATE(YEAR($A127)-1,MONTH($A127),DAY($A127)),$A:$A,0))-1),"")</f>
        <v/>
      </c>
      <c r="V127" s="23">
        <f>IF(OR(P127="",P126=""),"",P127/P126-1)</f>
        <v/>
      </c>
      <c r="W127" s="23">
        <f>IF(OR(Q127="",Q126=""),"",Q127/Q126-1)</f>
        <v/>
      </c>
      <c r="X127" s="23">
        <f>IF(OR(R127="",R126=""),"",R127/R126-1)</f>
        <v/>
      </c>
      <c r="Y127" s="23">
        <f>IF(R127="","",P127/R127)</f>
        <v/>
      </c>
      <c r="Z127" s="23">
        <f>IF(R127="","",Q127/R127)</f>
        <v/>
      </c>
      <c r="AA127" s="24">
        <f>IF(SUMIFS('Daily NSE Equity Options'!$M:$M,'Daily NSE Equity Options'!$A:$A,$A127)=0,"",SUMIFS('Daily NSE Equity Options'!$M:$M,'Daily NSE Equity Options'!$A:$A,$A127))</f>
        <v/>
      </c>
      <c r="AB127" s="9">
        <f>IF(SUMIFS('Daily BSE Equity Options'!$M:$M,'Daily BSE Equity Options'!$A:$A,$A127)=0,"",SUMIFS('Daily BSE Equity Options'!$M:$M,'Daily BSE Equity Options'!$A:$A,$A127))</f>
        <v/>
      </c>
      <c r="AC127" s="9">
        <f>IF(OR(AA127="",AB127=""),"",AA127+AB127)</f>
        <v/>
      </c>
      <c r="AD127" s="26">
        <f>IFERROR(IF(OR(AA127="",INDEX(AA:AA,MATCH(DATE(YEAR($A127)-1,MONTH($A127),DAY($A127)),$A:$A,0))=""),"",AA127/INDEX(AA:AA,MATCH(DATE(YEAR($A127)-1,MONTH($A127),DAY($A127)),$A:$A,0))-1),"")</f>
        <v/>
      </c>
      <c r="AE127" s="26">
        <f>IFERROR(IF(OR(AB127="",INDEX(AB:AB,MATCH(DATE(YEAR($A127)-1,MONTH($A127),DAY($A127)),$A:$A,0))=""),"",AB127/INDEX(AB:AB,MATCH(DATE(YEAR($A127)-1,MONTH($A127),DAY($A127)),$A:$A,0))-1),"")</f>
        <v/>
      </c>
      <c r="AF127" s="26">
        <f>IFERROR(IF(OR(AC127="",INDEX(AC:AC,MATCH(DATE(YEAR($A127)-1,MONTH($A127),DAY($A127)),$A:$A,0))=""),"",AC127/INDEX(AC:AC,MATCH(DATE(YEAR($A127)-1,MONTH($A127),DAY($A127)),$A:$A,0))-1),"")</f>
        <v/>
      </c>
      <c r="AG127" s="26">
        <f>IF(OR(AA127="",AA126=""),"",AA127/AA126-1)</f>
        <v/>
      </c>
      <c r="AH127" s="26">
        <f>IF(OR(AB127="",AB126=""),"",AB127/AB126-1)</f>
        <v/>
      </c>
      <c r="AI127" s="26">
        <f>IF(OR(AC127="",AC126=""),"",AC127/AC126-1)</f>
        <v/>
      </c>
      <c r="AJ127" s="26">
        <f>IF(AC127="","",AA127/AC127)</f>
        <v/>
      </c>
      <c r="AK127" s="26">
        <f>IF(AC127="","",AB127/AC127)</f>
        <v/>
      </c>
      <c r="AL127" s="29" t="n">
        <v>19.53</v>
      </c>
      <c r="AM127" s="30" t="n">
        <v>19.53</v>
      </c>
      <c r="AN127" s="30" t="n">
        <v>17.375</v>
      </c>
      <c r="AO127" s="30" t="n">
        <v>18.35</v>
      </c>
      <c r="AP127" s="31" t="n">
        <v>-0.0604</v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18">
        <f>IF(SUMIFS('Daily NSE Equity Options'!$K:$K,'Daily NSE Equity Options'!$A:$A,$A128)=0,"",SUMIFS('Daily NSE Equity Options'!$K:$K,'Daily NSE Equity Options'!$A:$A,$A128))</f>
        <v/>
      </c>
      <c r="F128" s="7">
        <f>IF(SUMIFS('Daily BSE Equity Options'!$K:$K,'Daily BSE Equity Options'!$A:$A,$A128)=0,"",SUMIFS('Daily BSE Equity Options'!$K:$K,'Daily BSE Equity Options'!$A:$A,$A128))</f>
        <v/>
      </c>
      <c r="G128" s="7">
        <f>IF(OR(E128="",F128=""),"",E128+F128)</f>
        <v/>
      </c>
      <c r="H128" s="20">
        <f>IFERROR(IF(OR(E128="",INDEX(E:E,MATCH(DATE(YEAR($A128)-1,MONTH($A128),DAY($A128)),$A:$A,0))=""),"",E128/INDEX(E:E,MATCH(DATE(YEAR($A128)-1,MONTH($A128),DAY($A128)),$A:$A,0))-1),"")</f>
        <v/>
      </c>
      <c r="I128" s="20">
        <f>IFERROR(IF(OR(F128="",INDEX(F:F,MATCH(DATE(YEAR($A128)-1,MONTH($A128),DAY($A128)),$A:$A,0))=""),"",F128/INDEX(F:F,MATCH(DATE(YEAR($A128)-1,MONTH($A128),DAY($A128)),$A:$A,0))-1),"")</f>
        <v/>
      </c>
      <c r="J128" s="20">
        <f>IFERROR(IF(OR(G128="",INDEX(G:G,MATCH(DATE(YEAR($A128)-1,MONTH($A128),DAY($A128)),$A:$A,0))=""),"",G128/INDEX(G:G,MATCH(DATE(YEAR($A128)-1,MONTH($A128),DAY($A128)),$A:$A,0))-1),"")</f>
        <v/>
      </c>
      <c r="K128" s="20">
        <f>IF(OR(E128="",E127=""),"",E128/E127-1)</f>
        <v/>
      </c>
      <c r="L128" s="20">
        <f>IF(OR(F128="",F127=""),"",F128/F127-1)</f>
        <v/>
      </c>
      <c r="M128" s="20">
        <f>IF(OR(G128="",G127=""),"",G128/G127-1)</f>
        <v/>
      </c>
      <c r="N128" s="20">
        <f>IF(G128="","",E128/G128)</f>
        <v/>
      </c>
      <c r="O128" s="20">
        <f>IF(G128="","",F128/G128)</f>
        <v/>
      </c>
      <c r="P128" s="21">
        <f>IF(SUMIFS('Daily NSE Equity Options'!$L:$L,'Daily NSE Equity Options'!$A:$A,$A128)=0,"",SUMIFS('Daily NSE Equity Options'!$L:$L,'Daily NSE Equity Options'!$A:$A,$A128))</f>
        <v/>
      </c>
      <c r="Q128" s="8">
        <f>IF(SUMIFS('Daily BSE Equity Options'!$L:$L,'Daily BSE Equity Options'!$A:$A,$A128)=0,"",SUMIFS('Daily BSE Equity Options'!$L:$L,'Daily BSE Equity Options'!$A:$A,$A128))</f>
        <v/>
      </c>
      <c r="R128" s="8">
        <f>IF(OR(P128="",Q128=""),"",P128+Q128)</f>
        <v/>
      </c>
      <c r="S128" s="23">
        <f>IFERROR(IF(OR(P128="",INDEX(P:P,MATCH(DATE(YEAR($A128)-1,MONTH($A128),DAY($A128)),$A:$A,0))=""),"",P128/INDEX(P:P,MATCH(DATE(YEAR($A128)-1,MONTH($A128),DAY($A128)),$A:$A,0))-1),"")</f>
        <v/>
      </c>
      <c r="T128" s="23">
        <f>IFERROR(IF(OR(Q128="",INDEX(Q:Q,MATCH(DATE(YEAR($A128)-1,MONTH($A128),DAY($A128)),$A:$A,0))=""),"",Q128/INDEX(Q:Q,MATCH(DATE(YEAR($A128)-1,MONTH($A128),DAY($A128)),$A:$A,0))-1),"")</f>
        <v/>
      </c>
      <c r="U128" s="23">
        <f>IFERROR(IF(OR(R128="",INDEX(R:R,MATCH(DATE(YEAR($A128)-1,MONTH($A128),DAY($A128)),$A:$A,0))=""),"",R128/INDEX(R:R,MATCH(DATE(YEAR($A128)-1,MONTH($A128),DAY($A128)),$A:$A,0))-1),"")</f>
        <v/>
      </c>
      <c r="V128" s="23">
        <f>IF(OR(P128="",P127=""),"",P128/P127-1)</f>
        <v/>
      </c>
      <c r="W128" s="23">
        <f>IF(OR(Q128="",Q127=""),"",Q128/Q127-1)</f>
        <v/>
      </c>
      <c r="X128" s="23">
        <f>IF(OR(R128="",R127=""),"",R128/R127-1)</f>
        <v/>
      </c>
      <c r="Y128" s="23">
        <f>IF(R128="","",P128/R128)</f>
        <v/>
      </c>
      <c r="Z128" s="23">
        <f>IF(R128="","",Q128/R128)</f>
        <v/>
      </c>
      <c r="AA128" s="24">
        <f>IF(SUMIFS('Daily NSE Equity Options'!$M:$M,'Daily NSE Equity Options'!$A:$A,$A128)=0,"",SUMIFS('Daily NSE Equity Options'!$M:$M,'Daily NSE Equity Options'!$A:$A,$A128))</f>
        <v/>
      </c>
      <c r="AB128" s="9">
        <f>IF(SUMIFS('Daily BSE Equity Options'!$M:$M,'Daily BSE Equity Options'!$A:$A,$A128)=0,"",SUMIFS('Daily BSE Equity Options'!$M:$M,'Daily BSE Equity Options'!$A:$A,$A128))</f>
        <v/>
      </c>
      <c r="AC128" s="9">
        <f>IF(OR(AA128="",AB128=""),"",AA128+AB128)</f>
        <v/>
      </c>
      <c r="AD128" s="26">
        <f>IFERROR(IF(OR(AA128="",INDEX(AA:AA,MATCH(DATE(YEAR($A128)-1,MONTH($A128),DAY($A128)),$A:$A,0))=""),"",AA128/INDEX(AA:AA,MATCH(DATE(YEAR($A128)-1,MONTH($A128),DAY($A128)),$A:$A,0))-1),"")</f>
        <v/>
      </c>
      <c r="AE128" s="26">
        <f>IFERROR(IF(OR(AB128="",INDEX(AB:AB,MATCH(DATE(YEAR($A128)-1,MONTH($A128),DAY($A128)),$A:$A,0))=""),"",AB128/INDEX(AB:AB,MATCH(DATE(YEAR($A128)-1,MONTH($A128),DAY($A128)),$A:$A,0))-1),"")</f>
        <v/>
      </c>
      <c r="AF128" s="26">
        <f>IFERROR(IF(OR(AC128="",INDEX(AC:AC,MATCH(DATE(YEAR($A128)-1,MONTH($A128),DAY($A128)),$A:$A,0))=""),"",AC128/INDEX(AC:AC,MATCH(DATE(YEAR($A128)-1,MONTH($A128),DAY($A128)),$A:$A,0))-1),"")</f>
        <v/>
      </c>
      <c r="AG128" s="26">
        <f>IF(OR(AA128="",AA127=""),"",AA128/AA127-1)</f>
        <v/>
      </c>
      <c r="AH128" s="26">
        <f>IF(OR(AB128="",AB127=""),"",AB128/AB127-1)</f>
        <v/>
      </c>
      <c r="AI128" s="26">
        <f>IF(OR(AC128="",AC127=""),"",AC128/AC127-1)</f>
        <v/>
      </c>
      <c r="AJ128" s="26">
        <f>IF(AC128="","",AA128/AC128)</f>
        <v/>
      </c>
      <c r="AK128" s="26">
        <f>IF(AC128="","",AB128/AC128)</f>
        <v/>
      </c>
      <c r="AL128" s="29" t="n">
        <v>18.35</v>
      </c>
      <c r="AM128" s="30" t="n">
        <v>20.025</v>
      </c>
      <c r="AN128" s="30" t="n">
        <v>18.35</v>
      </c>
      <c r="AO128" s="30" t="n">
        <v>19.705</v>
      </c>
      <c r="AP128" s="31" t="n">
        <v>0.0738</v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18">
        <f>IF(SUMIFS('Daily NSE Equity Options'!$K:$K,'Daily NSE Equity Options'!$A:$A,$A129)=0,"",SUMIFS('Daily NSE Equity Options'!$K:$K,'Daily NSE Equity Options'!$A:$A,$A129))</f>
        <v/>
      </c>
      <c r="F129" s="7">
        <f>IF(SUMIFS('Daily BSE Equity Options'!$K:$K,'Daily BSE Equity Options'!$A:$A,$A129)=0,"",SUMIFS('Daily BSE Equity Options'!$K:$K,'Daily BSE Equity Options'!$A:$A,$A129))</f>
        <v/>
      </c>
      <c r="G129" s="7">
        <f>IF(OR(E129="",F129=""),"",E129+F129)</f>
        <v/>
      </c>
      <c r="H129" s="20">
        <f>IFERROR(IF(OR(E129="",INDEX(E:E,MATCH(DATE(YEAR($A129)-1,MONTH($A129),DAY($A129)),$A:$A,0))=""),"",E129/INDEX(E:E,MATCH(DATE(YEAR($A129)-1,MONTH($A129),DAY($A129)),$A:$A,0))-1),"")</f>
        <v/>
      </c>
      <c r="I129" s="20">
        <f>IFERROR(IF(OR(F129="",INDEX(F:F,MATCH(DATE(YEAR($A129)-1,MONTH($A129),DAY($A129)),$A:$A,0))=""),"",F129/INDEX(F:F,MATCH(DATE(YEAR($A129)-1,MONTH($A129),DAY($A129)),$A:$A,0))-1),"")</f>
        <v/>
      </c>
      <c r="J129" s="20">
        <f>IFERROR(IF(OR(G129="",INDEX(G:G,MATCH(DATE(YEAR($A129)-1,MONTH($A129),DAY($A129)),$A:$A,0))=""),"",G129/INDEX(G:G,MATCH(DATE(YEAR($A129)-1,MONTH($A129),DAY($A129)),$A:$A,0))-1),"")</f>
        <v/>
      </c>
      <c r="K129" s="20">
        <f>IF(OR(E129="",E128=""),"",E129/E128-1)</f>
        <v/>
      </c>
      <c r="L129" s="20">
        <f>IF(OR(F129="",F128=""),"",F129/F128-1)</f>
        <v/>
      </c>
      <c r="M129" s="20">
        <f>IF(OR(G129="",G128=""),"",G129/G128-1)</f>
        <v/>
      </c>
      <c r="N129" s="20">
        <f>IF(G129="","",E129/G129)</f>
        <v/>
      </c>
      <c r="O129" s="20">
        <f>IF(G129="","",F129/G129)</f>
        <v/>
      </c>
      <c r="P129" s="21">
        <f>IF(SUMIFS('Daily NSE Equity Options'!$L:$L,'Daily NSE Equity Options'!$A:$A,$A129)=0,"",SUMIFS('Daily NSE Equity Options'!$L:$L,'Daily NSE Equity Options'!$A:$A,$A129))</f>
        <v/>
      </c>
      <c r="Q129" s="8">
        <f>IF(SUMIFS('Daily BSE Equity Options'!$L:$L,'Daily BSE Equity Options'!$A:$A,$A129)=0,"",SUMIFS('Daily BSE Equity Options'!$L:$L,'Daily BSE Equity Options'!$A:$A,$A129))</f>
        <v/>
      </c>
      <c r="R129" s="8">
        <f>IF(OR(P129="",Q129=""),"",P129+Q129)</f>
        <v/>
      </c>
      <c r="S129" s="23">
        <f>IFERROR(IF(OR(P129="",INDEX(P:P,MATCH(DATE(YEAR($A129)-1,MONTH($A129),DAY($A129)),$A:$A,0))=""),"",P129/INDEX(P:P,MATCH(DATE(YEAR($A129)-1,MONTH($A129),DAY($A129)),$A:$A,0))-1),"")</f>
        <v/>
      </c>
      <c r="T129" s="23">
        <f>IFERROR(IF(OR(Q129="",INDEX(Q:Q,MATCH(DATE(YEAR($A129)-1,MONTH($A129),DAY($A129)),$A:$A,0))=""),"",Q129/INDEX(Q:Q,MATCH(DATE(YEAR($A129)-1,MONTH($A129),DAY($A129)),$A:$A,0))-1),"")</f>
        <v/>
      </c>
      <c r="U129" s="23">
        <f>IFERROR(IF(OR(R129="",INDEX(R:R,MATCH(DATE(YEAR($A129)-1,MONTH($A129),DAY($A129)),$A:$A,0))=""),"",R129/INDEX(R:R,MATCH(DATE(YEAR($A129)-1,MONTH($A129),DAY($A129)),$A:$A,0))-1),"")</f>
        <v/>
      </c>
      <c r="V129" s="23">
        <f>IF(OR(P129="",P128=""),"",P129/P128-1)</f>
        <v/>
      </c>
      <c r="W129" s="23">
        <f>IF(OR(Q129="",Q128=""),"",Q129/Q128-1)</f>
        <v/>
      </c>
      <c r="X129" s="23">
        <f>IF(OR(R129="",R128=""),"",R129/R128-1)</f>
        <v/>
      </c>
      <c r="Y129" s="23">
        <f>IF(R129="","",P129/R129)</f>
        <v/>
      </c>
      <c r="Z129" s="23">
        <f>IF(R129="","",Q129/R129)</f>
        <v/>
      </c>
      <c r="AA129" s="24">
        <f>IF(SUMIFS('Daily NSE Equity Options'!$M:$M,'Daily NSE Equity Options'!$A:$A,$A129)=0,"",SUMIFS('Daily NSE Equity Options'!$M:$M,'Daily NSE Equity Options'!$A:$A,$A129))</f>
        <v/>
      </c>
      <c r="AB129" s="9">
        <f>IF(SUMIFS('Daily BSE Equity Options'!$M:$M,'Daily BSE Equity Options'!$A:$A,$A129)=0,"",SUMIFS('Daily BSE Equity Options'!$M:$M,'Daily BSE Equity Options'!$A:$A,$A129))</f>
        <v/>
      </c>
      <c r="AC129" s="9">
        <f>IF(OR(AA129="",AB129=""),"",AA129+AB129)</f>
        <v/>
      </c>
      <c r="AD129" s="26">
        <f>IFERROR(IF(OR(AA129="",INDEX(AA:AA,MATCH(DATE(YEAR($A129)-1,MONTH($A129),DAY($A129)),$A:$A,0))=""),"",AA129/INDEX(AA:AA,MATCH(DATE(YEAR($A129)-1,MONTH($A129),DAY($A129)),$A:$A,0))-1),"")</f>
        <v/>
      </c>
      <c r="AE129" s="26">
        <f>IFERROR(IF(OR(AB129="",INDEX(AB:AB,MATCH(DATE(YEAR($A129)-1,MONTH($A129),DAY($A129)),$A:$A,0))=""),"",AB129/INDEX(AB:AB,MATCH(DATE(YEAR($A129)-1,MONTH($A129),DAY($A129)),$A:$A,0))-1),"")</f>
        <v/>
      </c>
      <c r="AF129" s="26">
        <f>IFERROR(IF(OR(AC129="",INDEX(AC:AC,MATCH(DATE(YEAR($A129)-1,MONTH($A129),DAY($A129)),$A:$A,0))=""),"",AC129/INDEX(AC:AC,MATCH(DATE(YEAR($A129)-1,MONTH($A129),DAY($A129)),$A:$A,0))-1),"")</f>
        <v/>
      </c>
      <c r="AG129" s="26">
        <f>IF(OR(AA129="",AA128=""),"",AA129/AA128-1)</f>
        <v/>
      </c>
      <c r="AH129" s="26">
        <f>IF(OR(AB129="",AB128=""),"",AB129/AB128-1)</f>
        <v/>
      </c>
      <c r="AI129" s="26">
        <f>IF(OR(AC129="",AC128=""),"",AC129/AC128-1)</f>
        <v/>
      </c>
      <c r="AJ129" s="26">
        <f>IF(AC129="","",AA129/AC129)</f>
        <v/>
      </c>
      <c r="AK129" s="26">
        <f>IF(AC129="","",AB129/AC129)</f>
        <v/>
      </c>
      <c r="AL129" s="29" t="n">
        <v>19.705</v>
      </c>
      <c r="AM129" s="30" t="n">
        <v>19.8925</v>
      </c>
      <c r="AN129" s="30" t="n">
        <v>18.36</v>
      </c>
      <c r="AO129" s="30" t="n">
        <v>19.635</v>
      </c>
      <c r="AP129" s="31" t="n">
        <v>-0.0036</v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18">
        <f>IF(SUMIFS('Daily NSE Equity Options'!$K:$K,'Daily NSE Equity Options'!$A:$A,$A130)=0,"",SUMIFS('Daily NSE Equity Options'!$K:$K,'Daily NSE Equity Options'!$A:$A,$A130))</f>
        <v/>
      </c>
      <c r="F130" s="7">
        <f>IF(SUMIFS('Daily BSE Equity Options'!$K:$K,'Daily BSE Equity Options'!$A:$A,$A130)=0,"",SUMIFS('Daily BSE Equity Options'!$K:$K,'Daily BSE Equity Options'!$A:$A,$A130))</f>
        <v/>
      </c>
      <c r="G130" s="7">
        <f>IF(OR(E130="",F130=""),"",E130+F130)</f>
        <v/>
      </c>
      <c r="H130" s="20">
        <f>IFERROR(IF(OR(E130="",INDEX(E:E,MATCH(DATE(YEAR($A130)-1,MONTH($A130),DAY($A130)),$A:$A,0))=""),"",E130/INDEX(E:E,MATCH(DATE(YEAR($A130)-1,MONTH($A130),DAY($A130)),$A:$A,0))-1),"")</f>
        <v/>
      </c>
      <c r="I130" s="20">
        <f>IFERROR(IF(OR(F130="",INDEX(F:F,MATCH(DATE(YEAR($A130)-1,MONTH($A130),DAY($A130)),$A:$A,0))=""),"",F130/INDEX(F:F,MATCH(DATE(YEAR($A130)-1,MONTH($A130),DAY($A130)),$A:$A,0))-1),"")</f>
        <v/>
      </c>
      <c r="J130" s="20">
        <f>IFERROR(IF(OR(G130="",INDEX(G:G,MATCH(DATE(YEAR($A130)-1,MONTH($A130),DAY($A130)),$A:$A,0))=""),"",G130/INDEX(G:G,MATCH(DATE(YEAR($A130)-1,MONTH($A130),DAY($A130)),$A:$A,0))-1),"")</f>
        <v/>
      </c>
      <c r="K130" s="20">
        <f>IF(OR(E130="",E129=""),"",E130/E129-1)</f>
        <v/>
      </c>
      <c r="L130" s="20">
        <f>IF(OR(F130="",F129=""),"",F130/F129-1)</f>
        <v/>
      </c>
      <c r="M130" s="20">
        <f>IF(OR(G130="",G129=""),"",G130/G129-1)</f>
        <v/>
      </c>
      <c r="N130" s="20">
        <f>IF(G130="","",E130/G130)</f>
        <v/>
      </c>
      <c r="O130" s="20">
        <f>IF(G130="","",F130/G130)</f>
        <v/>
      </c>
      <c r="P130" s="21">
        <f>IF(SUMIFS('Daily NSE Equity Options'!$L:$L,'Daily NSE Equity Options'!$A:$A,$A130)=0,"",SUMIFS('Daily NSE Equity Options'!$L:$L,'Daily NSE Equity Options'!$A:$A,$A130))</f>
        <v/>
      </c>
      <c r="Q130" s="8">
        <f>IF(SUMIFS('Daily BSE Equity Options'!$L:$L,'Daily BSE Equity Options'!$A:$A,$A130)=0,"",SUMIFS('Daily BSE Equity Options'!$L:$L,'Daily BSE Equity Options'!$A:$A,$A130))</f>
        <v/>
      </c>
      <c r="R130" s="8">
        <f>IF(OR(P130="",Q130=""),"",P130+Q130)</f>
        <v/>
      </c>
      <c r="S130" s="23">
        <f>IFERROR(IF(OR(P130="",INDEX(P:P,MATCH(DATE(YEAR($A130)-1,MONTH($A130),DAY($A130)),$A:$A,0))=""),"",P130/INDEX(P:P,MATCH(DATE(YEAR($A130)-1,MONTH($A130),DAY($A130)),$A:$A,0))-1),"")</f>
        <v/>
      </c>
      <c r="T130" s="23">
        <f>IFERROR(IF(OR(Q130="",INDEX(Q:Q,MATCH(DATE(YEAR($A130)-1,MONTH($A130),DAY($A130)),$A:$A,0))=""),"",Q130/INDEX(Q:Q,MATCH(DATE(YEAR($A130)-1,MONTH($A130),DAY($A130)),$A:$A,0))-1),"")</f>
        <v/>
      </c>
      <c r="U130" s="23">
        <f>IFERROR(IF(OR(R130="",INDEX(R:R,MATCH(DATE(YEAR($A130)-1,MONTH($A130),DAY($A130)),$A:$A,0))=""),"",R130/INDEX(R:R,MATCH(DATE(YEAR($A130)-1,MONTH($A130),DAY($A130)),$A:$A,0))-1),"")</f>
        <v/>
      </c>
      <c r="V130" s="23">
        <f>IF(OR(P130="",P129=""),"",P130/P129-1)</f>
        <v/>
      </c>
      <c r="W130" s="23">
        <f>IF(OR(Q130="",Q129=""),"",Q130/Q129-1)</f>
        <v/>
      </c>
      <c r="X130" s="23">
        <f>IF(OR(R130="",R129=""),"",R130/R129-1)</f>
        <v/>
      </c>
      <c r="Y130" s="23">
        <f>IF(R130="","",P130/R130)</f>
        <v/>
      </c>
      <c r="Z130" s="23">
        <f>IF(R130="","",Q130/R130)</f>
        <v/>
      </c>
      <c r="AA130" s="24">
        <f>IF(SUMIFS('Daily NSE Equity Options'!$M:$M,'Daily NSE Equity Options'!$A:$A,$A130)=0,"",SUMIFS('Daily NSE Equity Options'!$M:$M,'Daily NSE Equity Options'!$A:$A,$A130))</f>
        <v/>
      </c>
      <c r="AB130" s="9">
        <f>IF(SUMIFS('Daily BSE Equity Options'!$M:$M,'Daily BSE Equity Options'!$A:$A,$A130)=0,"",SUMIFS('Daily BSE Equity Options'!$M:$M,'Daily BSE Equity Options'!$A:$A,$A130))</f>
        <v/>
      </c>
      <c r="AC130" s="9">
        <f>IF(OR(AA130="",AB130=""),"",AA130+AB130)</f>
        <v/>
      </c>
      <c r="AD130" s="26">
        <f>IFERROR(IF(OR(AA130="",INDEX(AA:AA,MATCH(DATE(YEAR($A130)-1,MONTH($A130),DAY($A130)),$A:$A,0))=""),"",AA130/INDEX(AA:AA,MATCH(DATE(YEAR($A130)-1,MONTH($A130),DAY($A130)),$A:$A,0))-1),"")</f>
        <v/>
      </c>
      <c r="AE130" s="26">
        <f>IFERROR(IF(OR(AB130="",INDEX(AB:AB,MATCH(DATE(YEAR($A130)-1,MONTH($A130),DAY($A130)),$A:$A,0))=""),"",AB130/INDEX(AB:AB,MATCH(DATE(YEAR($A130)-1,MONTH($A130),DAY($A130)),$A:$A,0))-1),"")</f>
        <v/>
      </c>
      <c r="AF130" s="26">
        <f>IFERROR(IF(OR(AC130="",INDEX(AC:AC,MATCH(DATE(YEAR($A130)-1,MONTH($A130),DAY($A130)),$A:$A,0))=""),"",AC130/INDEX(AC:AC,MATCH(DATE(YEAR($A130)-1,MONTH($A130),DAY($A130)),$A:$A,0))-1),"")</f>
        <v/>
      </c>
      <c r="AG130" s="26">
        <f>IF(OR(AA130="",AA129=""),"",AA130/AA129-1)</f>
        <v/>
      </c>
      <c r="AH130" s="26">
        <f>IF(OR(AB130="",AB129=""),"",AB130/AB129-1)</f>
        <v/>
      </c>
      <c r="AI130" s="26">
        <f>IF(OR(AC130="",AC129=""),"",AC130/AC129-1)</f>
        <v/>
      </c>
      <c r="AJ130" s="26">
        <f>IF(AC130="","",AA130/AC130)</f>
        <v/>
      </c>
      <c r="AK130" s="26">
        <f>IF(AC130="","",AB130/AC130)</f>
        <v/>
      </c>
      <c r="AL130" s="29" t="n">
        <v>19.635</v>
      </c>
      <c r="AM130" s="30" t="n">
        <v>20.3375</v>
      </c>
      <c r="AN130" s="30" t="n">
        <v>19.0675</v>
      </c>
      <c r="AO130" s="30" t="n">
        <v>20.06</v>
      </c>
      <c r="AP130" s="31" t="n">
        <v>0.0216</v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18">
        <f>IF(SUMIFS('Daily NSE Equity Options'!$K:$K,'Daily NSE Equity Options'!$A:$A,$A131)=0,"",SUMIFS('Daily NSE Equity Options'!$K:$K,'Daily NSE Equity Options'!$A:$A,$A131))</f>
        <v/>
      </c>
      <c r="F131" s="7">
        <f>IF(SUMIFS('Daily BSE Equity Options'!$K:$K,'Daily BSE Equity Options'!$A:$A,$A131)=0,"",SUMIFS('Daily BSE Equity Options'!$K:$K,'Daily BSE Equity Options'!$A:$A,$A131))</f>
        <v/>
      </c>
      <c r="G131" s="7">
        <f>IF(OR(E131="",F131=""),"",E131+F131)</f>
        <v/>
      </c>
      <c r="H131" s="20">
        <f>IFERROR(IF(OR(E131="",INDEX(E:E,MATCH(DATE(YEAR($A131)-1,MONTH($A131),DAY($A131)),$A:$A,0))=""),"",E131/INDEX(E:E,MATCH(DATE(YEAR($A131)-1,MONTH($A131),DAY($A131)),$A:$A,0))-1),"")</f>
        <v/>
      </c>
      <c r="I131" s="20">
        <f>IFERROR(IF(OR(F131="",INDEX(F:F,MATCH(DATE(YEAR($A131)-1,MONTH($A131),DAY($A131)),$A:$A,0))=""),"",F131/INDEX(F:F,MATCH(DATE(YEAR($A131)-1,MONTH($A131),DAY($A131)),$A:$A,0))-1),"")</f>
        <v/>
      </c>
      <c r="J131" s="20">
        <f>IFERROR(IF(OR(G131="",INDEX(G:G,MATCH(DATE(YEAR($A131)-1,MONTH($A131),DAY($A131)),$A:$A,0))=""),"",G131/INDEX(G:G,MATCH(DATE(YEAR($A131)-1,MONTH($A131),DAY($A131)),$A:$A,0))-1),"")</f>
        <v/>
      </c>
      <c r="K131" s="20">
        <f>IF(OR(E131="",E130=""),"",E131/E130-1)</f>
        <v/>
      </c>
      <c r="L131" s="20">
        <f>IF(OR(F131="",F130=""),"",F131/F130-1)</f>
        <v/>
      </c>
      <c r="M131" s="20">
        <f>IF(OR(G131="",G130=""),"",G131/G130-1)</f>
        <v/>
      </c>
      <c r="N131" s="20">
        <f>IF(G131="","",E131/G131)</f>
        <v/>
      </c>
      <c r="O131" s="20">
        <f>IF(G131="","",F131/G131)</f>
        <v/>
      </c>
      <c r="P131" s="21">
        <f>IF(SUMIFS('Daily NSE Equity Options'!$L:$L,'Daily NSE Equity Options'!$A:$A,$A131)=0,"",SUMIFS('Daily NSE Equity Options'!$L:$L,'Daily NSE Equity Options'!$A:$A,$A131))</f>
        <v/>
      </c>
      <c r="Q131" s="8">
        <f>IF(SUMIFS('Daily BSE Equity Options'!$L:$L,'Daily BSE Equity Options'!$A:$A,$A131)=0,"",SUMIFS('Daily BSE Equity Options'!$L:$L,'Daily BSE Equity Options'!$A:$A,$A131))</f>
        <v/>
      </c>
      <c r="R131" s="8">
        <f>IF(OR(P131="",Q131=""),"",P131+Q131)</f>
        <v/>
      </c>
      <c r="S131" s="23">
        <f>IFERROR(IF(OR(P131="",INDEX(P:P,MATCH(DATE(YEAR($A131)-1,MONTH($A131),DAY($A131)),$A:$A,0))=""),"",P131/INDEX(P:P,MATCH(DATE(YEAR($A131)-1,MONTH($A131),DAY($A131)),$A:$A,0))-1),"")</f>
        <v/>
      </c>
      <c r="T131" s="23">
        <f>IFERROR(IF(OR(Q131="",INDEX(Q:Q,MATCH(DATE(YEAR($A131)-1,MONTH($A131),DAY($A131)),$A:$A,0))=""),"",Q131/INDEX(Q:Q,MATCH(DATE(YEAR($A131)-1,MONTH($A131),DAY($A131)),$A:$A,0))-1),"")</f>
        <v/>
      </c>
      <c r="U131" s="23">
        <f>IFERROR(IF(OR(R131="",INDEX(R:R,MATCH(DATE(YEAR($A131)-1,MONTH($A131),DAY($A131)),$A:$A,0))=""),"",R131/INDEX(R:R,MATCH(DATE(YEAR($A131)-1,MONTH($A131),DAY($A131)),$A:$A,0))-1),"")</f>
        <v/>
      </c>
      <c r="V131" s="23">
        <f>IF(OR(P131="",P130=""),"",P131/P130-1)</f>
        <v/>
      </c>
      <c r="W131" s="23">
        <f>IF(OR(Q131="",Q130=""),"",Q131/Q130-1)</f>
        <v/>
      </c>
      <c r="X131" s="23">
        <f>IF(OR(R131="",R130=""),"",R131/R130-1)</f>
        <v/>
      </c>
      <c r="Y131" s="23">
        <f>IF(R131="","",P131/R131)</f>
        <v/>
      </c>
      <c r="Z131" s="23">
        <f>IF(R131="","",Q131/R131)</f>
        <v/>
      </c>
      <c r="AA131" s="24">
        <f>IF(SUMIFS('Daily NSE Equity Options'!$M:$M,'Daily NSE Equity Options'!$A:$A,$A131)=0,"",SUMIFS('Daily NSE Equity Options'!$M:$M,'Daily NSE Equity Options'!$A:$A,$A131))</f>
        <v/>
      </c>
      <c r="AB131" s="9">
        <f>IF(SUMIFS('Daily BSE Equity Options'!$M:$M,'Daily BSE Equity Options'!$A:$A,$A131)=0,"",SUMIFS('Daily BSE Equity Options'!$M:$M,'Daily BSE Equity Options'!$A:$A,$A131))</f>
        <v/>
      </c>
      <c r="AC131" s="9">
        <f>IF(OR(AA131="",AB131=""),"",AA131+AB131)</f>
        <v/>
      </c>
      <c r="AD131" s="26">
        <f>IFERROR(IF(OR(AA131="",INDEX(AA:AA,MATCH(DATE(YEAR($A131)-1,MONTH($A131),DAY($A131)),$A:$A,0))=""),"",AA131/INDEX(AA:AA,MATCH(DATE(YEAR($A131)-1,MONTH($A131),DAY($A131)),$A:$A,0))-1),"")</f>
        <v/>
      </c>
      <c r="AE131" s="26">
        <f>IFERROR(IF(OR(AB131="",INDEX(AB:AB,MATCH(DATE(YEAR($A131)-1,MONTH($A131),DAY($A131)),$A:$A,0))=""),"",AB131/INDEX(AB:AB,MATCH(DATE(YEAR($A131)-1,MONTH($A131),DAY($A131)),$A:$A,0))-1),"")</f>
        <v/>
      </c>
      <c r="AF131" s="26">
        <f>IFERROR(IF(OR(AC131="",INDEX(AC:AC,MATCH(DATE(YEAR($A131)-1,MONTH($A131),DAY($A131)),$A:$A,0))=""),"",AC131/INDEX(AC:AC,MATCH(DATE(YEAR($A131)-1,MONTH($A131),DAY($A131)),$A:$A,0))-1),"")</f>
        <v/>
      </c>
      <c r="AG131" s="26">
        <f>IF(OR(AA131="",AA130=""),"",AA131/AA130-1)</f>
        <v/>
      </c>
      <c r="AH131" s="26">
        <f>IF(OR(AB131="",AB130=""),"",AB131/AB130-1)</f>
        <v/>
      </c>
      <c r="AI131" s="26">
        <f>IF(OR(AC131="",AC130=""),"",AC131/AC130-1)</f>
        <v/>
      </c>
      <c r="AJ131" s="26">
        <f>IF(AC131="","",AA131/AC131)</f>
        <v/>
      </c>
      <c r="AK131" s="26">
        <f>IF(AC131="","",AB131/AC131)</f>
        <v/>
      </c>
      <c r="AL131" s="29" t="n">
        <v>20.06</v>
      </c>
      <c r="AM131" s="30" t="n">
        <v>20.855</v>
      </c>
      <c r="AN131" s="30" t="n">
        <v>18.9775</v>
      </c>
      <c r="AO131" s="30" t="n">
        <v>20.38</v>
      </c>
      <c r="AP131" s="31" t="n">
        <v>0.016</v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18">
        <f>IF(SUMIFS('Daily NSE Equity Options'!$K:$K,'Daily NSE Equity Options'!$A:$A,$A132)=0,"",SUMIFS('Daily NSE Equity Options'!$K:$K,'Daily NSE Equity Options'!$A:$A,$A132))</f>
        <v/>
      </c>
      <c r="F132" s="7">
        <f>IF(SUMIFS('Daily BSE Equity Options'!$K:$K,'Daily BSE Equity Options'!$A:$A,$A132)=0,"",SUMIFS('Daily BSE Equity Options'!$K:$K,'Daily BSE Equity Options'!$A:$A,$A132))</f>
        <v/>
      </c>
      <c r="G132" s="7">
        <f>IF(OR(E132="",F132=""),"",E132+F132)</f>
        <v/>
      </c>
      <c r="H132" s="20">
        <f>IFERROR(IF(OR(E132="",INDEX(E:E,MATCH(DATE(YEAR($A132)-1,MONTH($A132),DAY($A132)),$A:$A,0))=""),"",E132/INDEX(E:E,MATCH(DATE(YEAR($A132)-1,MONTH($A132),DAY($A132)),$A:$A,0))-1),"")</f>
        <v/>
      </c>
      <c r="I132" s="20">
        <f>IFERROR(IF(OR(F132="",INDEX(F:F,MATCH(DATE(YEAR($A132)-1,MONTH($A132),DAY($A132)),$A:$A,0))=""),"",F132/INDEX(F:F,MATCH(DATE(YEAR($A132)-1,MONTH($A132),DAY($A132)),$A:$A,0))-1),"")</f>
        <v/>
      </c>
      <c r="J132" s="20">
        <f>IFERROR(IF(OR(G132="",INDEX(G:G,MATCH(DATE(YEAR($A132)-1,MONTH($A132),DAY($A132)),$A:$A,0))=""),"",G132/INDEX(G:G,MATCH(DATE(YEAR($A132)-1,MONTH($A132),DAY($A132)),$A:$A,0))-1),"")</f>
        <v/>
      </c>
      <c r="K132" s="20">
        <f>IF(OR(E132="",E131=""),"",E132/E131-1)</f>
        <v/>
      </c>
      <c r="L132" s="20">
        <f>IF(OR(F132="",F131=""),"",F132/F131-1)</f>
        <v/>
      </c>
      <c r="M132" s="20">
        <f>IF(OR(G132="",G131=""),"",G132/G131-1)</f>
        <v/>
      </c>
      <c r="N132" s="20">
        <f>IF(G132="","",E132/G132)</f>
        <v/>
      </c>
      <c r="O132" s="20">
        <f>IF(G132="","",F132/G132)</f>
        <v/>
      </c>
      <c r="P132" s="21">
        <f>IF(SUMIFS('Daily NSE Equity Options'!$L:$L,'Daily NSE Equity Options'!$A:$A,$A132)=0,"",SUMIFS('Daily NSE Equity Options'!$L:$L,'Daily NSE Equity Options'!$A:$A,$A132))</f>
        <v/>
      </c>
      <c r="Q132" s="8">
        <f>IF(SUMIFS('Daily BSE Equity Options'!$L:$L,'Daily BSE Equity Options'!$A:$A,$A132)=0,"",SUMIFS('Daily BSE Equity Options'!$L:$L,'Daily BSE Equity Options'!$A:$A,$A132))</f>
        <v/>
      </c>
      <c r="R132" s="8">
        <f>IF(OR(P132="",Q132=""),"",P132+Q132)</f>
        <v/>
      </c>
      <c r="S132" s="23">
        <f>IFERROR(IF(OR(P132="",INDEX(P:P,MATCH(DATE(YEAR($A132)-1,MONTH($A132),DAY($A132)),$A:$A,0))=""),"",P132/INDEX(P:P,MATCH(DATE(YEAR($A132)-1,MONTH($A132),DAY($A132)),$A:$A,0))-1),"")</f>
        <v/>
      </c>
      <c r="T132" s="23">
        <f>IFERROR(IF(OR(Q132="",INDEX(Q:Q,MATCH(DATE(YEAR($A132)-1,MONTH($A132),DAY($A132)),$A:$A,0))=""),"",Q132/INDEX(Q:Q,MATCH(DATE(YEAR($A132)-1,MONTH($A132),DAY($A132)),$A:$A,0))-1),"")</f>
        <v/>
      </c>
      <c r="U132" s="23">
        <f>IFERROR(IF(OR(R132="",INDEX(R:R,MATCH(DATE(YEAR($A132)-1,MONTH($A132),DAY($A132)),$A:$A,0))=""),"",R132/INDEX(R:R,MATCH(DATE(YEAR($A132)-1,MONTH($A132),DAY($A132)),$A:$A,0))-1),"")</f>
        <v/>
      </c>
      <c r="V132" s="23">
        <f>IF(OR(P132="",P131=""),"",P132/P131-1)</f>
        <v/>
      </c>
      <c r="W132" s="23">
        <f>IF(OR(Q132="",Q131=""),"",Q132/Q131-1)</f>
        <v/>
      </c>
      <c r="X132" s="23">
        <f>IF(OR(R132="",R131=""),"",R132/R131-1)</f>
        <v/>
      </c>
      <c r="Y132" s="23">
        <f>IF(R132="","",P132/R132)</f>
        <v/>
      </c>
      <c r="Z132" s="23">
        <f>IF(R132="","",Q132/R132)</f>
        <v/>
      </c>
      <c r="AA132" s="24">
        <f>IF(SUMIFS('Daily NSE Equity Options'!$M:$M,'Daily NSE Equity Options'!$A:$A,$A132)=0,"",SUMIFS('Daily NSE Equity Options'!$M:$M,'Daily NSE Equity Options'!$A:$A,$A132))</f>
        <v/>
      </c>
      <c r="AB132" s="9">
        <f>IF(SUMIFS('Daily BSE Equity Options'!$M:$M,'Daily BSE Equity Options'!$A:$A,$A132)=0,"",SUMIFS('Daily BSE Equity Options'!$M:$M,'Daily BSE Equity Options'!$A:$A,$A132))</f>
        <v/>
      </c>
      <c r="AC132" s="9">
        <f>IF(OR(AA132="",AB132=""),"",AA132+AB132)</f>
        <v/>
      </c>
      <c r="AD132" s="26">
        <f>IFERROR(IF(OR(AA132="",INDEX(AA:AA,MATCH(DATE(YEAR($A132)-1,MONTH($A132),DAY($A132)),$A:$A,0))=""),"",AA132/INDEX(AA:AA,MATCH(DATE(YEAR($A132)-1,MONTH($A132),DAY($A132)),$A:$A,0))-1),"")</f>
        <v/>
      </c>
      <c r="AE132" s="26">
        <f>IFERROR(IF(OR(AB132="",INDEX(AB:AB,MATCH(DATE(YEAR($A132)-1,MONTH($A132),DAY($A132)),$A:$A,0))=""),"",AB132/INDEX(AB:AB,MATCH(DATE(YEAR($A132)-1,MONTH($A132),DAY($A132)),$A:$A,0))-1),"")</f>
        <v/>
      </c>
      <c r="AF132" s="26">
        <f>IFERROR(IF(OR(AC132="",INDEX(AC:AC,MATCH(DATE(YEAR($A132)-1,MONTH($A132),DAY($A132)),$A:$A,0))=""),"",AC132/INDEX(AC:AC,MATCH(DATE(YEAR($A132)-1,MONTH($A132),DAY($A132)),$A:$A,0))-1),"")</f>
        <v/>
      </c>
      <c r="AG132" s="26">
        <f>IF(OR(AA132="",AA131=""),"",AA132/AA131-1)</f>
        <v/>
      </c>
      <c r="AH132" s="26">
        <f>IF(OR(AB132="",AB131=""),"",AB132/AB131-1)</f>
        <v/>
      </c>
      <c r="AI132" s="26">
        <f>IF(OR(AC132="",AC131=""),"",AC132/AC131-1)</f>
        <v/>
      </c>
      <c r="AJ132" s="26">
        <f>IF(AC132="","",AA132/AC132)</f>
        <v/>
      </c>
      <c r="AK132" s="26">
        <f>IF(AC132="","",AB132/AC132)</f>
        <v/>
      </c>
      <c r="AL132" s="29" t="n">
        <v>20.38</v>
      </c>
      <c r="AM132" s="30" t="n">
        <v>21.0075</v>
      </c>
      <c r="AN132" s="30" t="n">
        <v>17.51</v>
      </c>
      <c r="AO132" s="30" t="n">
        <v>20.38</v>
      </c>
      <c r="AP132" s="31" t="n">
        <v>0</v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18">
        <f>IF(SUMIFS('Daily NSE Equity Options'!$K:$K,'Daily NSE Equity Options'!$A:$A,$A133)=0,"",SUMIFS('Daily NSE Equity Options'!$K:$K,'Daily NSE Equity Options'!$A:$A,$A133))</f>
        <v/>
      </c>
      <c r="F133" s="7">
        <f>IF(SUMIFS('Daily BSE Equity Options'!$K:$K,'Daily BSE Equity Options'!$A:$A,$A133)=0,"",SUMIFS('Daily BSE Equity Options'!$K:$K,'Daily BSE Equity Options'!$A:$A,$A133))</f>
        <v/>
      </c>
      <c r="G133" s="7">
        <f>IF(OR(E133="",F133=""),"",E133+F133)</f>
        <v/>
      </c>
      <c r="H133" s="20">
        <f>IFERROR(IF(OR(E133="",INDEX(E:E,MATCH(DATE(YEAR($A133)-1,MONTH($A133),DAY($A133)),$A:$A,0))=""),"",E133/INDEX(E:E,MATCH(DATE(YEAR($A133)-1,MONTH($A133),DAY($A133)),$A:$A,0))-1),"")</f>
        <v/>
      </c>
      <c r="I133" s="20">
        <f>IFERROR(IF(OR(F133="",INDEX(F:F,MATCH(DATE(YEAR($A133)-1,MONTH($A133),DAY($A133)),$A:$A,0))=""),"",F133/INDEX(F:F,MATCH(DATE(YEAR($A133)-1,MONTH($A133),DAY($A133)),$A:$A,0))-1),"")</f>
        <v/>
      </c>
      <c r="J133" s="20">
        <f>IFERROR(IF(OR(G133="",INDEX(G:G,MATCH(DATE(YEAR($A133)-1,MONTH($A133),DAY($A133)),$A:$A,0))=""),"",G133/INDEX(G:G,MATCH(DATE(YEAR($A133)-1,MONTH($A133),DAY($A133)),$A:$A,0))-1),"")</f>
        <v/>
      </c>
      <c r="K133" s="20">
        <f>IF(OR(E133="",E132=""),"",E133/E132-1)</f>
        <v/>
      </c>
      <c r="L133" s="20">
        <f>IF(OR(F133="",F132=""),"",F133/F132-1)</f>
        <v/>
      </c>
      <c r="M133" s="20">
        <f>IF(OR(G133="",G132=""),"",G133/G132-1)</f>
        <v/>
      </c>
      <c r="N133" s="20">
        <f>IF(G133="","",E133/G133)</f>
        <v/>
      </c>
      <c r="O133" s="20">
        <f>IF(G133="","",F133/G133)</f>
        <v/>
      </c>
      <c r="P133" s="21">
        <f>IF(SUMIFS('Daily NSE Equity Options'!$L:$L,'Daily NSE Equity Options'!$A:$A,$A133)=0,"",SUMIFS('Daily NSE Equity Options'!$L:$L,'Daily NSE Equity Options'!$A:$A,$A133))</f>
        <v/>
      </c>
      <c r="Q133" s="8">
        <f>IF(SUMIFS('Daily BSE Equity Options'!$L:$L,'Daily BSE Equity Options'!$A:$A,$A133)=0,"",SUMIFS('Daily BSE Equity Options'!$L:$L,'Daily BSE Equity Options'!$A:$A,$A133))</f>
        <v/>
      </c>
      <c r="R133" s="8">
        <f>IF(OR(P133="",Q133=""),"",P133+Q133)</f>
        <v/>
      </c>
      <c r="S133" s="23">
        <f>IFERROR(IF(OR(P133="",INDEX(P:P,MATCH(DATE(YEAR($A133)-1,MONTH($A133),DAY($A133)),$A:$A,0))=""),"",P133/INDEX(P:P,MATCH(DATE(YEAR($A133)-1,MONTH($A133),DAY($A133)),$A:$A,0))-1),"")</f>
        <v/>
      </c>
      <c r="T133" s="23">
        <f>IFERROR(IF(OR(Q133="",INDEX(Q:Q,MATCH(DATE(YEAR($A133)-1,MONTH($A133),DAY($A133)),$A:$A,0))=""),"",Q133/INDEX(Q:Q,MATCH(DATE(YEAR($A133)-1,MONTH($A133),DAY($A133)),$A:$A,0))-1),"")</f>
        <v/>
      </c>
      <c r="U133" s="23">
        <f>IFERROR(IF(OR(R133="",INDEX(R:R,MATCH(DATE(YEAR($A133)-1,MONTH($A133),DAY($A133)),$A:$A,0))=""),"",R133/INDEX(R:R,MATCH(DATE(YEAR($A133)-1,MONTH($A133),DAY($A133)),$A:$A,0))-1),"")</f>
        <v/>
      </c>
      <c r="V133" s="23">
        <f>IF(OR(P133="",P132=""),"",P133/P132-1)</f>
        <v/>
      </c>
      <c r="W133" s="23">
        <f>IF(OR(Q133="",Q132=""),"",Q133/Q132-1)</f>
        <v/>
      </c>
      <c r="X133" s="23">
        <f>IF(OR(R133="",R132=""),"",R133/R132-1)</f>
        <v/>
      </c>
      <c r="Y133" s="23">
        <f>IF(R133="","",P133/R133)</f>
        <v/>
      </c>
      <c r="Z133" s="23">
        <f>IF(R133="","",Q133/R133)</f>
        <v/>
      </c>
      <c r="AA133" s="24">
        <f>IF(SUMIFS('Daily NSE Equity Options'!$M:$M,'Daily NSE Equity Options'!$A:$A,$A133)=0,"",SUMIFS('Daily NSE Equity Options'!$M:$M,'Daily NSE Equity Options'!$A:$A,$A133))</f>
        <v/>
      </c>
      <c r="AB133" s="9">
        <f>IF(SUMIFS('Daily BSE Equity Options'!$M:$M,'Daily BSE Equity Options'!$A:$A,$A133)=0,"",SUMIFS('Daily BSE Equity Options'!$M:$M,'Daily BSE Equity Options'!$A:$A,$A133))</f>
        <v/>
      </c>
      <c r="AC133" s="9">
        <f>IF(OR(AA133="",AB133=""),"",AA133+AB133)</f>
        <v/>
      </c>
      <c r="AD133" s="26">
        <f>IFERROR(IF(OR(AA133="",INDEX(AA:AA,MATCH(DATE(YEAR($A133)-1,MONTH($A133),DAY($A133)),$A:$A,0))=""),"",AA133/INDEX(AA:AA,MATCH(DATE(YEAR($A133)-1,MONTH($A133),DAY($A133)),$A:$A,0))-1),"")</f>
        <v/>
      </c>
      <c r="AE133" s="26">
        <f>IFERROR(IF(OR(AB133="",INDEX(AB:AB,MATCH(DATE(YEAR($A133)-1,MONTH($A133),DAY($A133)),$A:$A,0))=""),"",AB133/INDEX(AB:AB,MATCH(DATE(YEAR($A133)-1,MONTH($A133),DAY($A133)),$A:$A,0))-1),"")</f>
        <v/>
      </c>
      <c r="AF133" s="26">
        <f>IFERROR(IF(OR(AC133="",INDEX(AC:AC,MATCH(DATE(YEAR($A133)-1,MONTH($A133),DAY($A133)),$A:$A,0))=""),"",AC133/INDEX(AC:AC,MATCH(DATE(YEAR($A133)-1,MONTH($A133),DAY($A133)),$A:$A,0))-1),"")</f>
        <v/>
      </c>
      <c r="AG133" s="26">
        <f>IF(OR(AA133="",AA132=""),"",AA133/AA132-1)</f>
        <v/>
      </c>
      <c r="AH133" s="26">
        <f>IF(OR(AB133="",AB132=""),"",AB133/AB132-1)</f>
        <v/>
      </c>
      <c r="AI133" s="26">
        <f>IF(OR(AC133="",AC132=""),"",AC133/AC132-1)</f>
        <v/>
      </c>
      <c r="AJ133" s="26">
        <f>IF(AC133="","",AA133/AC133)</f>
        <v/>
      </c>
      <c r="AK133" s="26">
        <f>IF(AC133="","",AB133/AC133)</f>
        <v/>
      </c>
      <c r="AL133" s="29" t="n">
        <v>20.38</v>
      </c>
      <c r="AM133" s="30" t="n">
        <v>22.1</v>
      </c>
      <c r="AN133" s="30" t="n">
        <v>19.39</v>
      </c>
      <c r="AO133" s="30" t="n">
        <v>21.1275</v>
      </c>
      <c r="AP133" s="31" t="n">
        <v>0.0367</v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18">
        <f>IF(SUMIFS('Daily NSE Equity Options'!$K:$K,'Daily NSE Equity Options'!$A:$A,$A134)=0,"",SUMIFS('Daily NSE Equity Options'!$K:$K,'Daily NSE Equity Options'!$A:$A,$A134))</f>
        <v/>
      </c>
      <c r="F134" s="7">
        <f>IF(SUMIFS('Daily BSE Equity Options'!$K:$K,'Daily BSE Equity Options'!$A:$A,$A134)=0,"",SUMIFS('Daily BSE Equity Options'!$K:$K,'Daily BSE Equity Options'!$A:$A,$A134))</f>
        <v/>
      </c>
      <c r="G134" s="7">
        <f>IF(OR(E134="",F134=""),"",E134+F134)</f>
        <v/>
      </c>
      <c r="H134" s="20">
        <f>IFERROR(IF(OR(E134="",INDEX(E:E,MATCH(DATE(YEAR($A134)-1,MONTH($A134),DAY($A134)),$A:$A,0))=""),"",E134/INDEX(E:E,MATCH(DATE(YEAR($A134)-1,MONTH($A134),DAY($A134)),$A:$A,0))-1),"")</f>
        <v/>
      </c>
      <c r="I134" s="20">
        <f>IFERROR(IF(OR(F134="",INDEX(F:F,MATCH(DATE(YEAR($A134)-1,MONTH($A134),DAY($A134)),$A:$A,0))=""),"",F134/INDEX(F:F,MATCH(DATE(YEAR($A134)-1,MONTH($A134),DAY($A134)),$A:$A,0))-1),"")</f>
        <v/>
      </c>
      <c r="J134" s="20">
        <f>IFERROR(IF(OR(G134="",INDEX(G:G,MATCH(DATE(YEAR($A134)-1,MONTH($A134),DAY($A134)),$A:$A,0))=""),"",G134/INDEX(G:G,MATCH(DATE(YEAR($A134)-1,MONTH($A134),DAY($A134)),$A:$A,0))-1),"")</f>
        <v/>
      </c>
      <c r="K134" s="20">
        <f>IF(OR(E134="",E133=""),"",E134/E133-1)</f>
        <v/>
      </c>
      <c r="L134" s="20">
        <f>IF(OR(F134="",F133=""),"",F134/F133-1)</f>
        <v/>
      </c>
      <c r="M134" s="20">
        <f>IF(OR(G134="",G133=""),"",G134/G133-1)</f>
        <v/>
      </c>
      <c r="N134" s="20">
        <f>IF(G134="","",E134/G134)</f>
        <v/>
      </c>
      <c r="O134" s="20">
        <f>IF(G134="","",F134/G134)</f>
        <v/>
      </c>
      <c r="P134" s="21">
        <f>IF(SUMIFS('Daily NSE Equity Options'!$L:$L,'Daily NSE Equity Options'!$A:$A,$A134)=0,"",SUMIFS('Daily NSE Equity Options'!$L:$L,'Daily NSE Equity Options'!$A:$A,$A134))</f>
        <v/>
      </c>
      <c r="Q134" s="8">
        <f>IF(SUMIFS('Daily BSE Equity Options'!$L:$L,'Daily BSE Equity Options'!$A:$A,$A134)=0,"",SUMIFS('Daily BSE Equity Options'!$L:$L,'Daily BSE Equity Options'!$A:$A,$A134))</f>
        <v/>
      </c>
      <c r="R134" s="8">
        <f>IF(OR(P134="",Q134=""),"",P134+Q134)</f>
        <v/>
      </c>
      <c r="S134" s="23">
        <f>IFERROR(IF(OR(P134="",INDEX(P:P,MATCH(DATE(YEAR($A134)-1,MONTH($A134),DAY($A134)),$A:$A,0))=""),"",P134/INDEX(P:P,MATCH(DATE(YEAR($A134)-1,MONTH($A134),DAY($A134)),$A:$A,0))-1),"")</f>
        <v/>
      </c>
      <c r="T134" s="23">
        <f>IFERROR(IF(OR(Q134="",INDEX(Q:Q,MATCH(DATE(YEAR($A134)-1,MONTH($A134),DAY($A134)),$A:$A,0))=""),"",Q134/INDEX(Q:Q,MATCH(DATE(YEAR($A134)-1,MONTH($A134),DAY($A134)),$A:$A,0))-1),"")</f>
        <v/>
      </c>
      <c r="U134" s="23">
        <f>IFERROR(IF(OR(R134="",INDEX(R:R,MATCH(DATE(YEAR($A134)-1,MONTH($A134),DAY($A134)),$A:$A,0))=""),"",R134/INDEX(R:R,MATCH(DATE(YEAR($A134)-1,MONTH($A134),DAY($A134)),$A:$A,0))-1),"")</f>
        <v/>
      </c>
      <c r="V134" s="23">
        <f>IF(OR(P134="",P133=""),"",P134/P133-1)</f>
        <v/>
      </c>
      <c r="W134" s="23">
        <f>IF(OR(Q134="",Q133=""),"",Q134/Q133-1)</f>
        <v/>
      </c>
      <c r="X134" s="23">
        <f>IF(OR(R134="",R133=""),"",R134/R133-1)</f>
        <v/>
      </c>
      <c r="Y134" s="23">
        <f>IF(R134="","",P134/R134)</f>
        <v/>
      </c>
      <c r="Z134" s="23">
        <f>IF(R134="","",Q134/R134)</f>
        <v/>
      </c>
      <c r="AA134" s="24">
        <f>IF(SUMIFS('Daily NSE Equity Options'!$M:$M,'Daily NSE Equity Options'!$A:$A,$A134)=0,"",SUMIFS('Daily NSE Equity Options'!$M:$M,'Daily NSE Equity Options'!$A:$A,$A134))</f>
        <v/>
      </c>
      <c r="AB134" s="9">
        <f>IF(SUMIFS('Daily BSE Equity Options'!$M:$M,'Daily BSE Equity Options'!$A:$A,$A134)=0,"",SUMIFS('Daily BSE Equity Options'!$M:$M,'Daily BSE Equity Options'!$A:$A,$A134))</f>
        <v/>
      </c>
      <c r="AC134" s="9">
        <f>IF(OR(AA134="",AB134=""),"",AA134+AB134)</f>
        <v/>
      </c>
      <c r="AD134" s="26">
        <f>IFERROR(IF(OR(AA134="",INDEX(AA:AA,MATCH(DATE(YEAR($A134)-1,MONTH($A134),DAY($A134)),$A:$A,0))=""),"",AA134/INDEX(AA:AA,MATCH(DATE(YEAR($A134)-1,MONTH($A134),DAY($A134)),$A:$A,0))-1),"")</f>
        <v/>
      </c>
      <c r="AE134" s="26">
        <f>IFERROR(IF(OR(AB134="",INDEX(AB:AB,MATCH(DATE(YEAR($A134)-1,MONTH($A134),DAY($A134)),$A:$A,0))=""),"",AB134/INDEX(AB:AB,MATCH(DATE(YEAR($A134)-1,MONTH($A134),DAY($A134)),$A:$A,0))-1),"")</f>
        <v/>
      </c>
      <c r="AF134" s="26">
        <f>IFERROR(IF(OR(AC134="",INDEX(AC:AC,MATCH(DATE(YEAR($A134)-1,MONTH($A134),DAY($A134)),$A:$A,0))=""),"",AC134/INDEX(AC:AC,MATCH(DATE(YEAR($A134)-1,MONTH($A134),DAY($A134)),$A:$A,0))-1),"")</f>
        <v/>
      </c>
      <c r="AG134" s="26">
        <f>IF(OR(AA134="",AA133=""),"",AA134/AA133-1)</f>
        <v/>
      </c>
      <c r="AH134" s="26">
        <f>IF(OR(AB134="",AB133=""),"",AB134/AB133-1)</f>
        <v/>
      </c>
      <c r="AI134" s="26">
        <f>IF(OR(AC134="",AC133=""),"",AC134/AC133-1)</f>
        <v/>
      </c>
      <c r="AJ134" s="26">
        <f>IF(AC134="","",AA134/AC134)</f>
        <v/>
      </c>
      <c r="AK134" s="26">
        <f>IF(AC134="","",AB134/AC134)</f>
        <v/>
      </c>
      <c r="AL134" s="29" t="n">
        <v>21.1275</v>
      </c>
      <c r="AM134" s="30" t="n">
        <v>21.65</v>
      </c>
      <c r="AN134" s="30" t="n">
        <v>20.525</v>
      </c>
      <c r="AO134" s="30" t="n">
        <v>20.715</v>
      </c>
      <c r="AP134" s="31" t="n">
        <v>-0.0195</v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18">
        <f>IF(SUMIFS('Daily NSE Equity Options'!$K:$K,'Daily NSE Equity Options'!$A:$A,$A135)=0,"",SUMIFS('Daily NSE Equity Options'!$K:$K,'Daily NSE Equity Options'!$A:$A,$A135))</f>
        <v/>
      </c>
      <c r="F135" s="7">
        <f>IF(SUMIFS('Daily BSE Equity Options'!$K:$K,'Daily BSE Equity Options'!$A:$A,$A135)=0,"",SUMIFS('Daily BSE Equity Options'!$K:$K,'Daily BSE Equity Options'!$A:$A,$A135))</f>
        <v/>
      </c>
      <c r="G135" s="7">
        <f>IF(OR(E135="",F135=""),"",E135+F135)</f>
        <v/>
      </c>
      <c r="H135" s="20">
        <f>IFERROR(IF(OR(E135="",INDEX(E:E,MATCH(DATE(YEAR($A135)-1,MONTH($A135),DAY($A135)),$A:$A,0))=""),"",E135/INDEX(E:E,MATCH(DATE(YEAR($A135)-1,MONTH($A135),DAY($A135)),$A:$A,0))-1),"")</f>
        <v/>
      </c>
      <c r="I135" s="20">
        <f>IFERROR(IF(OR(F135="",INDEX(F:F,MATCH(DATE(YEAR($A135)-1,MONTH($A135),DAY($A135)),$A:$A,0))=""),"",F135/INDEX(F:F,MATCH(DATE(YEAR($A135)-1,MONTH($A135),DAY($A135)),$A:$A,0))-1),"")</f>
        <v/>
      </c>
      <c r="J135" s="20">
        <f>IFERROR(IF(OR(G135="",INDEX(G:G,MATCH(DATE(YEAR($A135)-1,MONTH($A135),DAY($A135)),$A:$A,0))=""),"",G135/INDEX(G:G,MATCH(DATE(YEAR($A135)-1,MONTH($A135),DAY($A135)),$A:$A,0))-1),"")</f>
        <v/>
      </c>
      <c r="K135" s="20">
        <f>IF(OR(E135="",E134=""),"",E135/E134-1)</f>
        <v/>
      </c>
      <c r="L135" s="20">
        <f>IF(OR(F135="",F134=""),"",F135/F134-1)</f>
        <v/>
      </c>
      <c r="M135" s="20">
        <f>IF(OR(G135="",G134=""),"",G135/G134-1)</f>
        <v/>
      </c>
      <c r="N135" s="20">
        <f>IF(G135="","",E135/G135)</f>
        <v/>
      </c>
      <c r="O135" s="20">
        <f>IF(G135="","",F135/G135)</f>
        <v/>
      </c>
      <c r="P135" s="21">
        <f>IF(SUMIFS('Daily NSE Equity Options'!$L:$L,'Daily NSE Equity Options'!$A:$A,$A135)=0,"",SUMIFS('Daily NSE Equity Options'!$L:$L,'Daily NSE Equity Options'!$A:$A,$A135))</f>
        <v/>
      </c>
      <c r="Q135" s="8">
        <f>IF(SUMIFS('Daily BSE Equity Options'!$L:$L,'Daily BSE Equity Options'!$A:$A,$A135)=0,"",SUMIFS('Daily BSE Equity Options'!$L:$L,'Daily BSE Equity Options'!$A:$A,$A135))</f>
        <v/>
      </c>
      <c r="R135" s="8">
        <f>IF(OR(P135="",Q135=""),"",P135+Q135)</f>
        <v/>
      </c>
      <c r="S135" s="23">
        <f>IFERROR(IF(OR(P135="",INDEX(P:P,MATCH(DATE(YEAR($A135)-1,MONTH($A135),DAY($A135)),$A:$A,0))=""),"",P135/INDEX(P:P,MATCH(DATE(YEAR($A135)-1,MONTH($A135),DAY($A135)),$A:$A,0))-1),"")</f>
        <v/>
      </c>
      <c r="T135" s="23">
        <f>IFERROR(IF(OR(Q135="",INDEX(Q:Q,MATCH(DATE(YEAR($A135)-1,MONTH($A135),DAY($A135)),$A:$A,0))=""),"",Q135/INDEX(Q:Q,MATCH(DATE(YEAR($A135)-1,MONTH($A135),DAY($A135)),$A:$A,0))-1),"")</f>
        <v/>
      </c>
      <c r="U135" s="23">
        <f>IFERROR(IF(OR(R135="",INDEX(R:R,MATCH(DATE(YEAR($A135)-1,MONTH($A135),DAY($A135)),$A:$A,0))=""),"",R135/INDEX(R:R,MATCH(DATE(YEAR($A135)-1,MONTH($A135),DAY($A135)),$A:$A,0))-1),"")</f>
        <v/>
      </c>
      <c r="V135" s="23">
        <f>IF(OR(P135="",P134=""),"",P135/P134-1)</f>
        <v/>
      </c>
      <c r="W135" s="23">
        <f>IF(OR(Q135="",Q134=""),"",Q135/Q134-1)</f>
        <v/>
      </c>
      <c r="X135" s="23">
        <f>IF(OR(R135="",R134=""),"",R135/R134-1)</f>
        <v/>
      </c>
      <c r="Y135" s="23">
        <f>IF(R135="","",P135/R135)</f>
        <v/>
      </c>
      <c r="Z135" s="23">
        <f>IF(R135="","",Q135/R135)</f>
        <v/>
      </c>
      <c r="AA135" s="24">
        <f>IF(SUMIFS('Daily NSE Equity Options'!$M:$M,'Daily NSE Equity Options'!$A:$A,$A135)=0,"",SUMIFS('Daily NSE Equity Options'!$M:$M,'Daily NSE Equity Options'!$A:$A,$A135))</f>
        <v/>
      </c>
      <c r="AB135" s="9">
        <f>IF(SUMIFS('Daily BSE Equity Options'!$M:$M,'Daily BSE Equity Options'!$A:$A,$A135)=0,"",SUMIFS('Daily BSE Equity Options'!$M:$M,'Daily BSE Equity Options'!$A:$A,$A135))</f>
        <v/>
      </c>
      <c r="AC135" s="9">
        <f>IF(OR(AA135="",AB135=""),"",AA135+AB135)</f>
        <v/>
      </c>
      <c r="AD135" s="26">
        <f>IFERROR(IF(OR(AA135="",INDEX(AA:AA,MATCH(DATE(YEAR($A135)-1,MONTH($A135),DAY($A135)),$A:$A,0))=""),"",AA135/INDEX(AA:AA,MATCH(DATE(YEAR($A135)-1,MONTH($A135),DAY($A135)),$A:$A,0))-1),"")</f>
        <v/>
      </c>
      <c r="AE135" s="26">
        <f>IFERROR(IF(OR(AB135="",INDEX(AB:AB,MATCH(DATE(YEAR($A135)-1,MONTH($A135),DAY($A135)),$A:$A,0))=""),"",AB135/INDEX(AB:AB,MATCH(DATE(YEAR($A135)-1,MONTH($A135),DAY($A135)),$A:$A,0))-1),"")</f>
        <v/>
      </c>
      <c r="AF135" s="26">
        <f>IFERROR(IF(OR(AC135="",INDEX(AC:AC,MATCH(DATE(YEAR($A135)-1,MONTH($A135),DAY($A135)),$A:$A,0))=""),"",AC135/INDEX(AC:AC,MATCH(DATE(YEAR($A135)-1,MONTH($A135),DAY($A135)),$A:$A,0))-1),"")</f>
        <v/>
      </c>
      <c r="AG135" s="26">
        <f>IF(OR(AA135="",AA134=""),"",AA135/AA134-1)</f>
        <v/>
      </c>
      <c r="AH135" s="26">
        <f>IF(OR(AB135="",AB134=""),"",AB135/AB134-1)</f>
        <v/>
      </c>
      <c r="AI135" s="26">
        <f>IF(OR(AC135="",AC134=""),"",AC135/AC134-1)</f>
        <v/>
      </c>
      <c r="AJ135" s="26">
        <f>IF(AC135="","",AA135/AC135)</f>
        <v/>
      </c>
      <c r="AK135" s="26">
        <f>IF(AC135="","",AB135/AC135)</f>
        <v/>
      </c>
      <c r="AL135" s="29" t="n">
        <v>20.715</v>
      </c>
      <c r="AM135" s="30" t="n">
        <v>20.9625</v>
      </c>
      <c r="AN135" s="30" t="n">
        <v>18.425</v>
      </c>
      <c r="AO135" s="30" t="n">
        <v>20.21</v>
      </c>
      <c r="AP135" s="31" t="n">
        <v>-0.0244</v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18">
        <f>IF(SUMIFS('Daily NSE Equity Options'!$K:$K,'Daily NSE Equity Options'!$A:$A,$A136)=0,"",SUMIFS('Daily NSE Equity Options'!$K:$K,'Daily NSE Equity Options'!$A:$A,$A136))</f>
        <v/>
      </c>
      <c r="F136" s="7">
        <f>IF(SUMIFS('Daily BSE Equity Options'!$K:$K,'Daily BSE Equity Options'!$A:$A,$A136)=0,"",SUMIFS('Daily BSE Equity Options'!$K:$K,'Daily BSE Equity Options'!$A:$A,$A136))</f>
        <v/>
      </c>
      <c r="G136" s="7">
        <f>IF(OR(E136="",F136=""),"",E136+F136)</f>
        <v/>
      </c>
      <c r="H136" s="20">
        <f>IFERROR(IF(OR(E136="",INDEX(E:E,MATCH(DATE(YEAR($A136)-1,MONTH($A136),DAY($A136)),$A:$A,0))=""),"",E136/INDEX(E:E,MATCH(DATE(YEAR($A136)-1,MONTH($A136),DAY($A136)),$A:$A,0))-1),"")</f>
        <v/>
      </c>
      <c r="I136" s="20">
        <f>IFERROR(IF(OR(F136="",INDEX(F:F,MATCH(DATE(YEAR($A136)-1,MONTH($A136),DAY($A136)),$A:$A,0))=""),"",F136/INDEX(F:F,MATCH(DATE(YEAR($A136)-1,MONTH($A136),DAY($A136)),$A:$A,0))-1),"")</f>
        <v/>
      </c>
      <c r="J136" s="20">
        <f>IFERROR(IF(OR(G136="",INDEX(G:G,MATCH(DATE(YEAR($A136)-1,MONTH($A136),DAY($A136)),$A:$A,0))=""),"",G136/INDEX(G:G,MATCH(DATE(YEAR($A136)-1,MONTH($A136),DAY($A136)),$A:$A,0))-1),"")</f>
        <v/>
      </c>
      <c r="K136" s="20">
        <f>IF(OR(E136="",E135=""),"",E136/E135-1)</f>
        <v/>
      </c>
      <c r="L136" s="20">
        <f>IF(OR(F136="",F135=""),"",F136/F135-1)</f>
        <v/>
      </c>
      <c r="M136" s="20">
        <f>IF(OR(G136="",G135=""),"",G136/G135-1)</f>
        <v/>
      </c>
      <c r="N136" s="20">
        <f>IF(G136="","",E136/G136)</f>
        <v/>
      </c>
      <c r="O136" s="20">
        <f>IF(G136="","",F136/G136)</f>
        <v/>
      </c>
      <c r="P136" s="21">
        <f>IF(SUMIFS('Daily NSE Equity Options'!$L:$L,'Daily NSE Equity Options'!$A:$A,$A136)=0,"",SUMIFS('Daily NSE Equity Options'!$L:$L,'Daily NSE Equity Options'!$A:$A,$A136))</f>
        <v/>
      </c>
      <c r="Q136" s="8">
        <f>IF(SUMIFS('Daily BSE Equity Options'!$L:$L,'Daily BSE Equity Options'!$A:$A,$A136)=0,"",SUMIFS('Daily BSE Equity Options'!$L:$L,'Daily BSE Equity Options'!$A:$A,$A136))</f>
        <v/>
      </c>
      <c r="R136" s="8">
        <f>IF(OR(P136="",Q136=""),"",P136+Q136)</f>
        <v/>
      </c>
      <c r="S136" s="23">
        <f>IFERROR(IF(OR(P136="",INDEX(P:P,MATCH(DATE(YEAR($A136)-1,MONTH($A136),DAY($A136)),$A:$A,0))=""),"",P136/INDEX(P:P,MATCH(DATE(YEAR($A136)-1,MONTH($A136),DAY($A136)),$A:$A,0))-1),"")</f>
        <v/>
      </c>
      <c r="T136" s="23">
        <f>IFERROR(IF(OR(Q136="",INDEX(Q:Q,MATCH(DATE(YEAR($A136)-1,MONTH($A136),DAY($A136)),$A:$A,0))=""),"",Q136/INDEX(Q:Q,MATCH(DATE(YEAR($A136)-1,MONTH($A136),DAY($A136)),$A:$A,0))-1),"")</f>
        <v/>
      </c>
      <c r="U136" s="23">
        <f>IFERROR(IF(OR(R136="",INDEX(R:R,MATCH(DATE(YEAR($A136)-1,MONTH($A136),DAY($A136)),$A:$A,0))=""),"",R136/INDEX(R:R,MATCH(DATE(YEAR($A136)-1,MONTH($A136),DAY($A136)),$A:$A,0))-1),"")</f>
        <v/>
      </c>
      <c r="V136" s="23">
        <f>IF(OR(P136="",P135=""),"",P136/P135-1)</f>
        <v/>
      </c>
      <c r="W136" s="23">
        <f>IF(OR(Q136="",Q135=""),"",Q136/Q135-1)</f>
        <v/>
      </c>
      <c r="X136" s="23">
        <f>IF(OR(R136="",R135=""),"",R136/R135-1)</f>
        <v/>
      </c>
      <c r="Y136" s="23">
        <f>IF(R136="","",P136/R136)</f>
        <v/>
      </c>
      <c r="Z136" s="23">
        <f>IF(R136="","",Q136/R136)</f>
        <v/>
      </c>
      <c r="AA136" s="24">
        <f>IF(SUMIFS('Daily NSE Equity Options'!$M:$M,'Daily NSE Equity Options'!$A:$A,$A136)=0,"",SUMIFS('Daily NSE Equity Options'!$M:$M,'Daily NSE Equity Options'!$A:$A,$A136))</f>
        <v/>
      </c>
      <c r="AB136" s="9">
        <f>IF(SUMIFS('Daily BSE Equity Options'!$M:$M,'Daily BSE Equity Options'!$A:$A,$A136)=0,"",SUMIFS('Daily BSE Equity Options'!$M:$M,'Daily BSE Equity Options'!$A:$A,$A136))</f>
        <v/>
      </c>
      <c r="AC136" s="9">
        <f>IF(OR(AA136="",AB136=""),"",AA136+AB136)</f>
        <v/>
      </c>
      <c r="AD136" s="26">
        <f>IFERROR(IF(OR(AA136="",INDEX(AA:AA,MATCH(DATE(YEAR($A136)-1,MONTH($A136),DAY($A136)),$A:$A,0))=""),"",AA136/INDEX(AA:AA,MATCH(DATE(YEAR($A136)-1,MONTH($A136),DAY($A136)),$A:$A,0))-1),"")</f>
        <v/>
      </c>
      <c r="AE136" s="26">
        <f>IFERROR(IF(OR(AB136="",INDEX(AB:AB,MATCH(DATE(YEAR($A136)-1,MONTH($A136),DAY($A136)),$A:$A,0))=""),"",AB136/INDEX(AB:AB,MATCH(DATE(YEAR($A136)-1,MONTH($A136),DAY($A136)),$A:$A,0))-1),"")</f>
        <v/>
      </c>
      <c r="AF136" s="26">
        <f>IFERROR(IF(OR(AC136="",INDEX(AC:AC,MATCH(DATE(YEAR($A136)-1,MONTH($A136),DAY($A136)),$A:$A,0))=""),"",AC136/INDEX(AC:AC,MATCH(DATE(YEAR($A136)-1,MONTH($A136),DAY($A136)),$A:$A,0))-1),"")</f>
        <v/>
      </c>
      <c r="AG136" s="26">
        <f>IF(OR(AA136="",AA135=""),"",AA136/AA135-1)</f>
        <v/>
      </c>
      <c r="AH136" s="26">
        <f>IF(OR(AB136="",AB135=""),"",AB136/AB135-1)</f>
        <v/>
      </c>
      <c r="AI136" s="26">
        <f>IF(OR(AC136="",AC135=""),"",AC136/AC135-1)</f>
        <v/>
      </c>
      <c r="AJ136" s="26">
        <f>IF(AC136="","",AA136/AC136)</f>
        <v/>
      </c>
      <c r="AK136" s="26">
        <f>IF(AC136="","",AB136/AC136)</f>
        <v/>
      </c>
      <c r="AL136" s="29" t="n">
        <v>20.21</v>
      </c>
      <c r="AM136" s="30" t="n">
        <v>22.275</v>
      </c>
      <c r="AN136" s="30" t="n">
        <v>19.0375</v>
      </c>
      <c r="AO136" s="30" t="n">
        <v>22.0575</v>
      </c>
      <c r="AP136" s="31" t="n">
        <v>0.0914</v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18">
        <f>IF(SUMIFS('Daily NSE Equity Options'!$K:$K,'Daily NSE Equity Options'!$A:$A,$A137)=0,"",SUMIFS('Daily NSE Equity Options'!$K:$K,'Daily NSE Equity Options'!$A:$A,$A137))</f>
        <v/>
      </c>
      <c r="F137" s="7">
        <f>IF(SUMIFS('Daily BSE Equity Options'!$K:$K,'Daily BSE Equity Options'!$A:$A,$A137)=0,"",SUMIFS('Daily BSE Equity Options'!$K:$K,'Daily BSE Equity Options'!$A:$A,$A137))</f>
        <v/>
      </c>
      <c r="G137" s="7">
        <f>IF(OR(E137="",F137=""),"",E137+F137)</f>
        <v/>
      </c>
      <c r="H137" s="20">
        <f>IFERROR(IF(OR(E137="",INDEX(E:E,MATCH(DATE(YEAR($A137)-1,MONTH($A137),DAY($A137)),$A:$A,0))=""),"",E137/INDEX(E:E,MATCH(DATE(YEAR($A137)-1,MONTH($A137),DAY($A137)),$A:$A,0))-1),"")</f>
        <v/>
      </c>
      <c r="I137" s="20">
        <f>IFERROR(IF(OR(F137="",INDEX(F:F,MATCH(DATE(YEAR($A137)-1,MONTH($A137),DAY($A137)),$A:$A,0))=""),"",F137/INDEX(F:F,MATCH(DATE(YEAR($A137)-1,MONTH($A137),DAY($A137)),$A:$A,0))-1),"")</f>
        <v/>
      </c>
      <c r="J137" s="20">
        <f>IFERROR(IF(OR(G137="",INDEX(G:G,MATCH(DATE(YEAR($A137)-1,MONTH($A137),DAY($A137)),$A:$A,0))=""),"",G137/INDEX(G:G,MATCH(DATE(YEAR($A137)-1,MONTH($A137),DAY($A137)),$A:$A,0))-1),"")</f>
        <v/>
      </c>
      <c r="K137" s="20">
        <f>IF(OR(E137="",E136=""),"",E137/E136-1)</f>
        <v/>
      </c>
      <c r="L137" s="20">
        <f>IF(OR(F137="",F136=""),"",F137/F136-1)</f>
        <v/>
      </c>
      <c r="M137" s="20">
        <f>IF(OR(G137="",G136=""),"",G137/G136-1)</f>
        <v/>
      </c>
      <c r="N137" s="20">
        <f>IF(G137="","",E137/G137)</f>
        <v/>
      </c>
      <c r="O137" s="20">
        <f>IF(G137="","",F137/G137)</f>
        <v/>
      </c>
      <c r="P137" s="21">
        <f>IF(SUMIFS('Daily NSE Equity Options'!$L:$L,'Daily NSE Equity Options'!$A:$A,$A137)=0,"",SUMIFS('Daily NSE Equity Options'!$L:$L,'Daily NSE Equity Options'!$A:$A,$A137))</f>
        <v/>
      </c>
      <c r="Q137" s="8">
        <f>IF(SUMIFS('Daily BSE Equity Options'!$L:$L,'Daily BSE Equity Options'!$A:$A,$A137)=0,"",SUMIFS('Daily BSE Equity Options'!$L:$L,'Daily BSE Equity Options'!$A:$A,$A137))</f>
        <v/>
      </c>
      <c r="R137" s="8">
        <f>IF(OR(P137="",Q137=""),"",P137+Q137)</f>
        <v/>
      </c>
      <c r="S137" s="23">
        <f>IFERROR(IF(OR(P137="",INDEX(P:P,MATCH(DATE(YEAR($A137)-1,MONTH($A137),DAY($A137)),$A:$A,0))=""),"",P137/INDEX(P:P,MATCH(DATE(YEAR($A137)-1,MONTH($A137),DAY($A137)),$A:$A,0))-1),"")</f>
        <v/>
      </c>
      <c r="T137" s="23">
        <f>IFERROR(IF(OR(Q137="",INDEX(Q:Q,MATCH(DATE(YEAR($A137)-1,MONTH($A137),DAY($A137)),$A:$A,0))=""),"",Q137/INDEX(Q:Q,MATCH(DATE(YEAR($A137)-1,MONTH($A137),DAY($A137)),$A:$A,0))-1),"")</f>
        <v/>
      </c>
      <c r="U137" s="23">
        <f>IFERROR(IF(OR(R137="",INDEX(R:R,MATCH(DATE(YEAR($A137)-1,MONTH($A137),DAY($A137)),$A:$A,0))=""),"",R137/INDEX(R:R,MATCH(DATE(YEAR($A137)-1,MONTH($A137),DAY($A137)),$A:$A,0))-1),"")</f>
        <v/>
      </c>
      <c r="V137" s="23">
        <f>IF(OR(P137="",P136=""),"",P137/P136-1)</f>
        <v/>
      </c>
      <c r="W137" s="23">
        <f>IF(OR(Q137="",Q136=""),"",Q137/Q136-1)</f>
        <v/>
      </c>
      <c r="X137" s="23">
        <f>IF(OR(R137="",R136=""),"",R137/R136-1)</f>
        <v/>
      </c>
      <c r="Y137" s="23">
        <f>IF(R137="","",P137/R137)</f>
        <v/>
      </c>
      <c r="Z137" s="23">
        <f>IF(R137="","",Q137/R137)</f>
        <v/>
      </c>
      <c r="AA137" s="24">
        <f>IF(SUMIFS('Daily NSE Equity Options'!$M:$M,'Daily NSE Equity Options'!$A:$A,$A137)=0,"",SUMIFS('Daily NSE Equity Options'!$M:$M,'Daily NSE Equity Options'!$A:$A,$A137))</f>
        <v/>
      </c>
      <c r="AB137" s="9">
        <f>IF(SUMIFS('Daily BSE Equity Options'!$M:$M,'Daily BSE Equity Options'!$A:$A,$A137)=0,"",SUMIFS('Daily BSE Equity Options'!$M:$M,'Daily BSE Equity Options'!$A:$A,$A137))</f>
        <v/>
      </c>
      <c r="AC137" s="9">
        <f>IF(OR(AA137="",AB137=""),"",AA137+AB137)</f>
        <v/>
      </c>
      <c r="AD137" s="26">
        <f>IFERROR(IF(OR(AA137="",INDEX(AA:AA,MATCH(DATE(YEAR($A137)-1,MONTH($A137),DAY($A137)),$A:$A,0))=""),"",AA137/INDEX(AA:AA,MATCH(DATE(YEAR($A137)-1,MONTH($A137),DAY($A137)),$A:$A,0))-1),"")</f>
        <v/>
      </c>
      <c r="AE137" s="26">
        <f>IFERROR(IF(OR(AB137="",INDEX(AB:AB,MATCH(DATE(YEAR($A137)-1,MONTH($A137),DAY($A137)),$A:$A,0))=""),"",AB137/INDEX(AB:AB,MATCH(DATE(YEAR($A137)-1,MONTH($A137),DAY($A137)),$A:$A,0))-1),"")</f>
        <v/>
      </c>
      <c r="AF137" s="26">
        <f>IFERROR(IF(OR(AC137="",INDEX(AC:AC,MATCH(DATE(YEAR($A137)-1,MONTH($A137),DAY($A137)),$A:$A,0))=""),"",AC137/INDEX(AC:AC,MATCH(DATE(YEAR($A137)-1,MONTH($A137),DAY($A137)),$A:$A,0))-1),"")</f>
        <v/>
      </c>
      <c r="AG137" s="26">
        <f>IF(OR(AA137="",AA136=""),"",AA137/AA136-1)</f>
        <v/>
      </c>
      <c r="AH137" s="26">
        <f>IF(OR(AB137="",AB136=""),"",AB137/AB136-1)</f>
        <v/>
      </c>
      <c r="AI137" s="26">
        <f>IF(OR(AC137="",AC136=""),"",AC137/AC136-1)</f>
        <v/>
      </c>
      <c r="AJ137" s="26">
        <f>IF(AC137="","",AA137/AC137)</f>
        <v/>
      </c>
      <c r="AK137" s="26">
        <f>IF(AC137="","",AB137/AC137)</f>
        <v/>
      </c>
      <c r="AL137" s="29" t="n">
        <v>22.0575</v>
      </c>
      <c r="AM137" s="30" t="n">
        <v>22.4175</v>
      </c>
      <c r="AN137" s="30" t="n">
        <v>20.485</v>
      </c>
      <c r="AO137" s="30" t="n">
        <v>21.645</v>
      </c>
      <c r="AP137" s="31" t="n">
        <v>-0.0187</v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18">
        <f>IF(SUMIFS('Daily NSE Equity Options'!$K:$K,'Daily NSE Equity Options'!$A:$A,$A138)=0,"",SUMIFS('Daily NSE Equity Options'!$K:$K,'Daily NSE Equity Options'!$A:$A,$A138))</f>
        <v/>
      </c>
      <c r="F138" s="7">
        <f>IF(SUMIFS('Daily BSE Equity Options'!$K:$K,'Daily BSE Equity Options'!$A:$A,$A138)=0,"",SUMIFS('Daily BSE Equity Options'!$K:$K,'Daily BSE Equity Options'!$A:$A,$A138))</f>
        <v/>
      </c>
      <c r="G138" s="7">
        <f>IF(OR(E138="",F138=""),"",E138+F138)</f>
        <v/>
      </c>
      <c r="H138" s="20">
        <f>IFERROR(IF(OR(E138="",INDEX(E:E,MATCH(DATE(YEAR($A138)-1,MONTH($A138),DAY($A138)),$A:$A,0))=""),"",E138/INDEX(E:E,MATCH(DATE(YEAR($A138)-1,MONTH($A138),DAY($A138)),$A:$A,0))-1),"")</f>
        <v/>
      </c>
      <c r="I138" s="20">
        <f>IFERROR(IF(OR(F138="",INDEX(F:F,MATCH(DATE(YEAR($A138)-1,MONTH($A138),DAY($A138)),$A:$A,0))=""),"",F138/INDEX(F:F,MATCH(DATE(YEAR($A138)-1,MONTH($A138),DAY($A138)),$A:$A,0))-1),"")</f>
        <v/>
      </c>
      <c r="J138" s="20">
        <f>IFERROR(IF(OR(G138="",INDEX(G:G,MATCH(DATE(YEAR($A138)-1,MONTH($A138),DAY($A138)),$A:$A,0))=""),"",G138/INDEX(G:G,MATCH(DATE(YEAR($A138)-1,MONTH($A138),DAY($A138)),$A:$A,0))-1),"")</f>
        <v/>
      </c>
      <c r="K138" s="20">
        <f>IF(OR(E138="",E137=""),"",E138/E137-1)</f>
        <v/>
      </c>
      <c r="L138" s="20">
        <f>IF(OR(F138="",F137=""),"",F138/F137-1)</f>
        <v/>
      </c>
      <c r="M138" s="20">
        <f>IF(OR(G138="",G137=""),"",G138/G137-1)</f>
        <v/>
      </c>
      <c r="N138" s="20">
        <f>IF(G138="","",E138/G138)</f>
        <v/>
      </c>
      <c r="O138" s="20">
        <f>IF(G138="","",F138/G138)</f>
        <v/>
      </c>
      <c r="P138" s="21">
        <f>IF(SUMIFS('Daily NSE Equity Options'!$L:$L,'Daily NSE Equity Options'!$A:$A,$A138)=0,"",SUMIFS('Daily NSE Equity Options'!$L:$L,'Daily NSE Equity Options'!$A:$A,$A138))</f>
        <v/>
      </c>
      <c r="Q138" s="8">
        <f>IF(SUMIFS('Daily BSE Equity Options'!$L:$L,'Daily BSE Equity Options'!$A:$A,$A138)=0,"",SUMIFS('Daily BSE Equity Options'!$L:$L,'Daily BSE Equity Options'!$A:$A,$A138))</f>
        <v/>
      </c>
      <c r="R138" s="8">
        <f>IF(OR(P138="",Q138=""),"",P138+Q138)</f>
        <v/>
      </c>
      <c r="S138" s="23">
        <f>IFERROR(IF(OR(P138="",INDEX(P:P,MATCH(DATE(YEAR($A138)-1,MONTH($A138),DAY($A138)),$A:$A,0))=""),"",P138/INDEX(P:P,MATCH(DATE(YEAR($A138)-1,MONTH($A138),DAY($A138)),$A:$A,0))-1),"")</f>
        <v/>
      </c>
      <c r="T138" s="23">
        <f>IFERROR(IF(OR(Q138="",INDEX(Q:Q,MATCH(DATE(YEAR($A138)-1,MONTH($A138),DAY($A138)),$A:$A,0))=""),"",Q138/INDEX(Q:Q,MATCH(DATE(YEAR($A138)-1,MONTH($A138),DAY($A138)),$A:$A,0))-1),"")</f>
        <v/>
      </c>
      <c r="U138" s="23">
        <f>IFERROR(IF(OR(R138="",INDEX(R:R,MATCH(DATE(YEAR($A138)-1,MONTH($A138),DAY($A138)),$A:$A,0))=""),"",R138/INDEX(R:R,MATCH(DATE(YEAR($A138)-1,MONTH($A138),DAY($A138)),$A:$A,0))-1),"")</f>
        <v/>
      </c>
      <c r="V138" s="23">
        <f>IF(OR(P138="",P137=""),"",P138/P137-1)</f>
        <v/>
      </c>
      <c r="W138" s="23">
        <f>IF(OR(Q138="",Q137=""),"",Q138/Q137-1)</f>
        <v/>
      </c>
      <c r="X138" s="23">
        <f>IF(OR(R138="",R137=""),"",R138/R137-1)</f>
        <v/>
      </c>
      <c r="Y138" s="23">
        <f>IF(R138="","",P138/R138)</f>
        <v/>
      </c>
      <c r="Z138" s="23">
        <f>IF(R138="","",Q138/R138)</f>
        <v/>
      </c>
      <c r="AA138" s="24">
        <f>IF(SUMIFS('Daily NSE Equity Options'!$M:$M,'Daily NSE Equity Options'!$A:$A,$A138)=0,"",SUMIFS('Daily NSE Equity Options'!$M:$M,'Daily NSE Equity Options'!$A:$A,$A138))</f>
        <v/>
      </c>
      <c r="AB138" s="9">
        <f>IF(SUMIFS('Daily BSE Equity Options'!$M:$M,'Daily BSE Equity Options'!$A:$A,$A138)=0,"",SUMIFS('Daily BSE Equity Options'!$M:$M,'Daily BSE Equity Options'!$A:$A,$A138))</f>
        <v/>
      </c>
      <c r="AC138" s="9">
        <f>IF(OR(AA138="",AB138=""),"",AA138+AB138)</f>
        <v/>
      </c>
      <c r="AD138" s="26">
        <f>IFERROR(IF(OR(AA138="",INDEX(AA:AA,MATCH(DATE(YEAR($A138)-1,MONTH($A138),DAY($A138)),$A:$A,0))=""),"",AA138/INDEX(AA:AA,MATCH(DATE(YEAR($A138)-1,MONTH($A138),DAY($A138)),$A:$A,0))-1),"")</f>
        <v/>
      </c>
      <c r="AE138" s="26">
        <f>IFERROR(IF(OR(AB138="",INDEX(AB:AB,MATCH(DATE(YEAR($A138)-1,MONTH($A138),DAY($A138)),$A:$A,0))=""),"",AB138/INDEX(AB:AB,MATCH(DATE(YEAR($A138)-1,MONTH($A138),DAY($A138)),$A:$A,0))-1),"")</f>
        <v/>
      </c>
      <c r="AF138" s="26">
        <f>IFERROR(IF(OR(AC138="",INDEX(AC:AC,MATCH(DATE(YEAR($A138)-1,MONTH($A138),DAY($A138)),$A:$A,0))=""),"",AC138/INDEX(AC:AC,MATCH(DATE(YEAR($A138)-1,MONTH($A138),DAY($A138)),$A:$A,0))-1),"")</f>
        <v/>
      </c>
      <c r="AG138" s="26">
        <f>IF(OR(AA138="",AA137=""),"",AA138/AA137-1)</f>
        <v/>
      </c>
      <c r="AH138" s="26">
        <f>IF(OR(AB138="",AB137=""),"",AB138/AB137-1)</f>
        <v/>
      </c>
      <c r="AI138" s="26">
        <f>IF(OR(AC138="",AC137=""),"",AC138/AC137-1)</f>
        <v/>
      </c>
      <c r="AJ138" s="26">
        <f>IF(AC138="","",AA138/AC138)</f>
        <v/>
      </c>
      <c r="AK138" s="26">
        <f>IF(AC138="","",AB138/AC138)</f>
        <v/>
      </c>
      <c r="AL138" s="29" t="n">
        <v>21.645</v>
      </c>
      <c r="AM138" s="30" t="n">
        <v>22.3175</v>
      </c>
      <c r="AN138" s="30" t="n">
        <v>15.465</v>
      </c>
      <c r="AO138" s="30" t="n">
        <v>21.8175</v>
      </c>
      <c r="AP138" s="31" t="n">
        <v>0.008</v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18">
        <f>IF(SUMIFS('Daily NSE Equity Options'!$K:$K,'Daily NSE Equity Options'!$A:$A,$A139)=0,"",SUMIFS('Daily NSE Equity Options'!$K:$K,'Daily NSE Equity Options'!$A:$A,$A139))</f>
        <v/>
      </c>
      <c r="F139" s="7">
        <f>IF(SUMIFS('Daily BSE Equity Options'!$K:$K,'Daily BSE Equity Options'!$A:$A,$A139)=0,"",SUMIFS('Daily BSE Equity Options'!$K:$K,'Daily BSE Equity Options'!$A:$A,$A139))</f>
        <v/>
      </c>
      <c r="G139" s="7">
        <f>IF(OR(E139="",F139=""),"",E139+F139)</f>
        <v/>
      </c>
      <c r="H139" s="20">
        <f>IFERROR(IF(OR(E139="",INDEX(E:E,MATCH(DATE(YEAR($A139)-1,MONTH($A139),DAY($A139)),$A:$A,0))=""),"",E139/INDEX(E:E,MATCH(DATE(YEAR($A139)-1,MONTH($A139),DAY($A139)),$A:$A,0))-1),"")</f>
        <v/>
      </c>
      <c r="I139" s="20">
        <f>IFERROR(IF(OR(F139="",INDEX(F:F,MATCH(DATE(YEAR($A139)-1,MONTH($A139),DAY($A139)),$A:$A,0))=""),"",F139/INDEX(F:F,MATCH(DATE(YEAR($A139)-1,MONTH($A139),DAY($A139)),$A:$A,0))-1),"")</f>
        <v/>
      </c>
      <c r="J139" s="20">
        <f>IFERROR(IF(OR(G139="",INDEX(G:G,MATCH(DATE(YEAR($A139)-1,MONTH($A139),DAY($A139)),$A:$A,0))=""),"",G139/INDEX(G:G,MATCH(DATE(YEAR($A139)-1,MONTH($A139),DAY($A139)),$A:$A,0))-1),"")</f>
        <v/>
      </c>
      <c r="K139" s="20">
        <f>IF(OR(E139="",E138=""),"",E139/E138-1)</f>
        <v/>
      </c>
      <c r="L139" s="20">
        <f>IF(OR(F139="",F138=""),"",F139/F138-1)</f>
        <v/>
      </c>
      <c r="M139" s="20">
        <f>IF(OR(G139="",G138=""),"",G139/G138-1)</f>
        <v/>
      </c>
      <c r="N139" s="20">
        <f>IF(G139="","",E139/G139)</f>
        <v/>
      </c>
      <c r="O139" s="20">
        <f>IF(G139="","",F139/G139)</f>
        <v/>
      </c>
      <c r="P139" s="21">
        <f>IF(SUMIFS('Daily NSE Equity Options'!$L:$L,'Daily NSE Equity Options'!$A:$A,$A139)=0,"",SUMIFS('Daily NSE Equity Options'!$L:$L,'Daily NSE Equity Options'!$A:$A,$A139))</f>
        <v/>
      </c>
      <c r="Q139" s="8">
        <f>IF(SUMIFS('Daily BSE Equity Options'!$L:$L,'Daily BSE Equity Options'!$A:$A,$A139)=0,"",SUMIFS('Daily BSE Equity Options'!$L:$L,'Daily BSE Equity Options'!$A:$A,$A139))</f>
        <v/>
      </c>
      <c r="R139" s="8">
        <f>IF(OR(P139="",Q139=""),"",P139+Q139)</f>
        <v/>
      </c>
      <c r="S139" s="23">
        <f>IFERROR(IF(OR(P139="",INDEX(P:P,MATCH(DATE(YEAR($A139)-1,MONTH($A139),DAY($A139)),$A:$A,0))=""),"",P139/INDEX(P:P,MATCH(DATE(YEAR($A139)-1,MONTH($A139),DAY($A139)),$A:$A,0))-1),"")</f>
        <v/>
      </c>
      <c r="T139" s="23">
        <f>IFERROR(IF(OR(Q139="",INDEX(Q:Q,MATCH(DATE(YEAR($A139)-1,MONTH($A139),DAY($A139)),$A:$A,0))=""),"",Q139/INDEX(Q:Q,MATCH(DATE(YEAR($A139)-1,MONTH($A139),DAY($A139)),$A:$A,0))-1),"")</f>
        <v/>
      </c>
      <c r="U139" s="23">
        <f>IFERROR(IF(OR(R139="",INDEX(R:R,MATCH(DATE(YEAR($A139)-1,MONTH($A139),DAY($A139)),$A:$A,0))=""),"",R139/INDEX(R:R,MATCH(DATE(YEAR($A139)-1,MONTH($A139),DAY($A139)),$A:$A,0))-1),"")</f>
        <v/>
      </c>
      <c r="V139" s="23">
        <f>IF(OR(P139="",P138=""),"",P139/P138-1)</f>
        <v/>
      </c>
      <c r="W139" s="23">
        <f>IF(OR(Q139="",Q138=""),"",Q139/Q138-1)</f>
        <v/>
      </c>
      <c r="X139" s="23">
        <f>IF(OR(R139="",R138=""),"",R139/R138-1)</f>
        <v/>
      </c>
      <c r="Y139" s="23">
        <f>IF(R139="","",P139/R139)</f>
        <v/>
      </c>
      <c r="Z139" s="23">
        <f>IF(R139="","",Q139/R139)</f>
        <v/>
      </c>
      <c r="AA139" s="24">
        <f>IF(SUMIFS('Daily NSE Equity Options'!$M:$M,'Daily NSE Equity Options'!$A:$A,$A139)=0,"",SUMIFS('Daily NSE Equity Options'!$M:$M,'Daily NSE Equity Options'!$A:$A,$A139))</f>
        <v/>
      </c>
      <c r="AB139" s="9">
        <f>IF(SUMIFS('Daily BSE Equity Options'!$M:$M,'Daily BSE Equity Options'!$A:$A,$A139)=0,"",SUMIFS('Daily BSE Equity Options'!$M:$M,'Daily BSE Equity Options'!$A:$A,$A139))</f>
        <v/>
      </c>
      <c r="AC139" s="9">
        <f>IF(OR(AA139="",AB139=""),"",AA139+AB139)</f>
        <v/>
      </c>
      <c r="AD139" s="26">
        <f>IFERROR(IF(OR(AA139="",INDEX(AA:AA,MATCH(DATE(YEAR($A139)-1,MONTH($A139),DAY($A139)),$A:$A,0))=""),"",AA139/INDEX(AA:AA,MATCH(DATE(YEAR($A139)-1,MONTH($A139),DAY($A139)),$A:$A,0))-1),"")</f>
        <v/>
      </c>
      <c r="AE139" s="26">
        <f>IFERROR(IF(OR(AB139="",INDEX(AB:AB,MATCH(DATE(YEAR($A139)-1,MONTH($A139),DAY($A139)),$A:$A,0))=""),"",AB139/INDEX(AB:AB,MATCH(DATE(YEAR($A139)-1,MONTH($A139),DAY($A139)),$A:$A,0))-1),"")</f>
        <v/>
      </c>
      <c r="AF139" s="26">
        <f>IFERROR(IF(OR(AC139="",INDEX(AC:AC,MATCH(DATE(YEAR($A139)-1,MONTH($A139),DAY($A139)),$A:$A,0))=""),"",AC139/INDEX(AC:AC,MATCH(DATE(YEAR($A139)-1,MONTH($A139),DAY($A139)),$A:$A,0))-1),"")</f>
        <v/>
      </c>
      <c r="AG139" s="26">
        <f>IF(OR(AA139="",AA138=""),"",AA139/AA138-1)</f>
        <v/>
      </c>
      <c r="AH139" s="26">
        <f>IF(OR(AB139="",AB138=""),"",AB139/AB138-1)</f>
        <v/>
      </c>
      <c r="AI139" s="26">
        <f>IF(OR(AC139="",AC138=""),"",AC139/AC138-1)</f>
        <v/>
      </c>
      <c r="AJ139" s="26">
        <f>IF(AC139="","",AA139/AC139)</f>
        <v/>
      </c>
      <c r="AK139" s="26">
        <f>IF(AC139="","",AB139/AC139)</f>
        <v/>
      </c>
      <c r="AL139" s="29" t="n">
        <v>21.8175</v>
      </c>
      <c r="AM139" s="30" t="n">
        <v>22.7925</v>
      </c>
      <c r="AN139" s="30" t="n">
        <v>18.79</v>
      </c>
      <c r="AO139" s="30" t="n">
        <v>22.69</v>
      </c>
      <c r="AP139" s="31" t="n">
        <v>0.04</v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18">
        <f>IF(SUMIFS('Daily NSE Equity Options'!$K:$K,'Daily NSE Equity Options'!$A:$A,$A140)=0,"",SUMIFS('Daily NSE Equity Options'!$K:$K,'Daily NSE Equity Options'!$A:$A,$A140))</f>
        <v/>
      </c>
      <c r="F140" s="7">
        <f>IF(SUMIFS('Daily BSE Equity Options'!$K:$K,'Daily BSE Equity Options'!$A:$A,$A140)=0,"",SUMIFS('Daily BSE Equity Options'!$K:$K,'Daily BSE Equity Options'!$A:$A,$A140))</f>
        <v/>
      </c>
      <c r="G140" s="7">
        <f>IF(OR(E140="",F140=""),"",E140+F140)</f>
        <v/>
      </c>
      <c r="H140" s="20">
        <f>IFERROR(IF(OR(E140="",INDEX(E:E,MATCH(DATE(YEAR($A140)-1,MONTH($A140),DAY($A140)),$A:$A,0))=""),"",E140/INDEX(E:E,MATCH(DATE(YEAR($A140)-1,MONTH($A140),DAY($A140)),$A:$A,0))-1),"")</f>
        <v/>
      </c>
      <c r="I140" s="20">
        <f>IFERROR(IF(OR(F140="",INDEX(F:F,MATCH(DATE(YEAR($A140)-1,MONTH($A140),DAY($A140)),$A:$A,0))=""),"",F140/INDEX(F:F,MATCH(DATE(YEAR($A140)-1,MONTH($A140),DAY($A140)),$A:$A,0))-1),"")</f>
        <v/>
      </c>
      <c r="J140" s="20">
        <f>IFERROR(IF(OR(G140="",INDEX(G:G,MATCH(DATE(YEAR($A140)-1,MONTH($A140),DAY($A140)),$A:$A,0))=""),"",G140/INDEX(G:G,MATCH(DATE(YEAR($A140)-1,MONTH($A140),DAY($A140)),$A:$A,0))-1),"")</f>
        <v/>
      </c>
      <c r="K140" s="20">
        <f>IF(OR(E140="",E139=""),"",E140/E139-1)</f>
        <v/>
      </c>
      <c r="L140" s="20">
        <f>IF(OR(F140="",F139=""),"",F140/F139-1)</f>
        <v/>
      </c>
      <c r="M140" s="20">
        <f>IF(OR(G140="",G139=""),"",G140/G139-1)</f>
        <v/>
      </c>
      <c r="N140" s="20">
        <f>IF(G140="","",E140/G140)</f>
        <v/>
      </c>
      <c r="O140" s="20">
        <f>IF(G140="","",F140/G140)</f>
        <v/>
      </c>
      <c r="P140" s="21">
        <f>IF(SUMIFS('Daily NSE Equity Options'!$L:$L,'Daily NSE Equity Options'!$A:$A,$A140)=0,"",SUMIFS('Daily NSE Equity Options'!$L:$L,'Daily NSE Equity Options'!$A:$A,$A140))</f>
        <v/>
      </c>
      <c r="Q140" s="8">
        <f>IF(SUMIFS('Daily BSE Equity Options'!$L:$L,'Daily BSE Equity Options'!$A:$A,$A140)=0,"",SUMIFS('Daily BSE Equity Options'!$L:$L,'Daily BSE Equity Options'!$A:$A,$A140))</f>
        <v/>
      </c>
      <c r="R140" s="8">
        <f>IF(OR(P140="",Q140=""),"",P140+Q140)</f>
        <v/>
      </c>
      <c r="S140" s="23">
        <f>IFERROR(IF(OR(P140="",INDEX(P:P,MATCH(DATE(YEAR($A140)-1,MONTH($A140),DAY($A140)),$A:$A,0))=""),"",P140/INDEX(P:P,MATCH(DATE(YEAR($A140)-1,MONTH($A140),DAY($A140)),$A:$A,0))-1),"")</f>
        <v/>
      </c>
      <c r="T140" s="23">
        <f>IFERROR(IF(OR(Q140="",INDEX(Q:Q,MATCH(DATE(YEAR($A140)-1,MONTH($A140),DAY($A140)),$A:$A,0))=""),"",Q140/INDEX(Q:Q,MATCH(DATE(YEAR($A140)-1,MONTH($A140),DAY($A140)),$A:$A,0))-1),"")</f>
        <v/>
      </c>
      <c r="U140" s="23">
        <f>IFERROR(IF(OR(R140="",INDEX(R:R,MATCH(DATE(YEAR($A140)-1,MONTH($A140),DAY($A140)),$A:$A,0))=""),"",R140/INDEX(R:R,MATCH(DATE(YEAR($A140)-1,MONTH($A140),DAY($A140)),$A:$A,0))-1),"")</f>
        <v/>
      </c>
      <c r="V140" s="23">
        <f>IF(OR(P140="",P139=""),"",P140/P139-1)</f>
        <v/>
      </c>
      <c r="W140" s="23">
        <f>IF(OR(Q140="",Q139=""),"",Q140/Q139-1)</f>
        <v/>
      </c>
      <c r="X140" s="23">
        <f>IF(OR(R140="",R139=""),"",R140/R139-1)</f>
        <v/>
      </c>
      <c r="Y140" s="23">
        <f>IF(R140="","",P140/R140)</f>
        <v/>
      </c>
      <c r="Z140" s="23">
        <f>IF(R140="","",Q140/R140)</f>
        <v/>
      </c>
      <c r="AA140" s="24">
        <f>IF(SUMIFS('Daily NSE Equity Options'!$M:$M,'Daily NSE Equity Options'!$A:$A,$A140)=0,"",SUMIFS('Daily NSE Equity Options'!$M:$M,'Daily NSE Equity Options'!$A:$A,$A140))</f>
        <v/>
      </c>
      <c r="AB140" s="9">
        <f>IF(SUMIFS('Daily BSE Equity Options'!$M:$M,'Daily BSE Equity Options'!$A:$A,$A140)=0,"",SUMIFS('Daily BSE Equity Options'!$M:$M,'Daily BSE Equity Options'!$A:$A,$A140))</f>
        <v/>
      </c>
      <c r="AC140" s="9">
        <f>IF(OR(AA140="",AB140=""),"",AA140+AB140)</f>
        <v/>
      </c>
      <c r="AD140" s="26">
        <f>IFERROR(IF(OR(AA140="",INDEX(AA:AA,MATCH(DATE(YEAR($A140)-1,MONTH($A140),DAY($A140)),$A:$A,0))=""),"",AA140/INDEX(AA:AA,MATCH(DATE(YEAR($A140)-1,MONTH($A140),DAY($A140)),$A:$A,0))-1),"")</f>
        <v/>
      </c>
      <c r="AE140" s="26">
        <f>IFERROR(IF(OR(AB140="",INDEX(AB:AB,MATCH(DATE(YEAR($A140)-1,MONTH($A140),DAY($A140)),$A:$A,0))=""),"",AB140/INDEX(AB:AB,MATCH(DATE(YEAR($A140)-1,MONTH($A140),DAY($A140)),$A:$A,0))-1),"")</f>
        <v/>
      </c>
      <c r="AF140" s="26">
        <f>IFERROR(IF(OR(AC140="",INDEX(AC:AC,MATCH(DATE(YEAR($A140)-1,MONTH($A140),DAY($A140)),$A:$A,0))=""),"",AC140/INDEX(AC:AC,MATCH(DATE(YEAR($A140)-1,MONTH($A140),DAY($A140)),$A:$A,0))-1),"")</f>
        <v/>
      </c>
      <c r="AG140" s="26">
        <f>IF(OR(AA140="",AA139=""),"",AA140/AA139-1)</f>
        <v/>
      </c>
      <c r="AH140" s="26">
        <f>IF(OR(AB140="",AB139=""),"",AB140/AB139-1)</f>
        <v/>
      </c>
      <c r="AI140" s="26">
        <f>IF(OR(AC140="",AC139=""),"",AC140/AC139-1)</f>
        <v/>
      </c>
      <c r="AJ140" s="26">
        <f>IF(AC140="","",AA140/AC140)</f>
        <v/>
      </c>
      <c r="AK140" s="26">
        <f>IF(AC140="","",AB140/AC140)</f>
        <v/>
      </c>
      <c r="AL140" s="29" t="n">
        <v>22.69</v>
      </c>
      <c r="AM140" s="30" t="n">
        <v>23.545</v>
      </c>
      <c r="AN140" s="30" t="n">
        <v>18.3775</v>
      </c>
      <c r="AO140" s="30" t="n">
        <v>22.915</v>
      </c>
      <c r="AP140" s="31" t="n">
        <v>0.009900000000000001</v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18">
        <f>IF(SUMIFS('Daily NSE Equity Options'!$K:$K,'Daily NSE Equity Options'!$A:$A,$A141)=0,"",SUMIFS('Daily NSE Equity Options'!$K:$K,'Daily NSE Equity Options'!$A:$A,$A141))</f>
        <v/>
      </c>
      <c r="F141" s="7">
        <f>IF(SUMIFS('Daily BSE Equity Options'!$K:$K,'Daily BSE Equity Options'!$A:$A,$A141)=0,"",SUMIFS('Daily BSE Equity Options'!$K:$K,'Daily BSE Equity Options'!$A:$A,$A141))</f>
        <v/>
      </c>
      <c r="G141" s="7">
        <f>IF(OR(E141="",F141=""),"",E141+F141)</f>
        <v/>
      </c>
      <c r="H141" s="20">
        <f>IFERROR(IF(OR(E141="",INDEX(E:E,MATCH(DATE(YEAR($A141)-1,MONTH($A141),DAY($A141)),$A:$A,0))=""),"",E141/INDEX(E:E,MATCH(DATE(YEAR($A141)-1,MONTH($A141),DAY($A141)),$A:$A,0))-1),"")</f>
        <v/>
      </c>
      <c r="I141" s="20">
        <f>IFERROR(IF(OR(F141="",INDEX(F:F,MATCH(DATE(YEAR($A141)-1,MONTH($A141),DAY($A141)),$A:$A,0))=""),"",F141/INDEX(F:F,MATCH(DATE(YEAR($A141)-1,MONTH($A141),DAY($A141)),$A:$A,0))-1),"")</f>
        <v/>
      </c>
      <c r="J141" s="20">
        <f>IFERROR(IF(OR(G141="",INDEX(G:G,MATCH(DATE(YEAR($A141)-1,MONTH($A141),DAY($A141)),$A:$A,0))=""),"",G141/INDEX(G:G,MATCH(DATE(YEAR($A141)-1,MONTH($A141),DAY($A141)),$A:$A,0))-1),"")</f>
        <v/>
      </c>
      <c r="K141" s="20">
        <f>IF(OR(E141="",E140=""),"",E141/E140-1)</f>
        <v/>
      </c>
      <c r="L141" s="20">
        <f>IF(OR(F141="",F140=""),"",F141/F140-1)</f>
        <v/>
      </c>
      <c r="M141" s="20">
        <f>IF(OR(G141="",G140=""),"",G141/G140-1)</f>
        <v/>
      </c>
      <c r="N141" s="20">
        <f>IF(G141="","",E141/G141)</f>
        <v/>
      </c>
      <c r="O141" s="20">
        <f>IF(G141="","",F141/G141)</f>
        <v/>
      </c>
      <c r="P141" s="21">
        <f>IF(SUMIFS('Daily NSE Equity Options'!$L:$L,'Daily NSE Equity Options'!$A:$A,$A141)=0,"",SUMIFS('Daily NSE Equity Options'!$L:$L,'Daily NSE Equity Options'!$A:$A,$A141))</f>
        <v/>
      </c>
      <c r="Q141" s="8">
        <f>IF(SUMIFS('Daily BSE Equity Options'!$L:$L,'Daily BSE Equity Options'!$A:$A,$A141)=0,"",SUMIFS('Daily BSE Equity Options'!$L:$L,'Daily BSE Equity Options'!$A:$A,$A141))</f>
        <v/>
      </c>
      <c r="R141" s="8">
        <f>IF(OR(P141="",Q141=""),"",P141+Q141)</f>
        <v/>
      </c>
      <c r="S141" s="23">
        <f>IFERROR(IF(OR(P141="",INDEX(P:P,MATCH(DATE(YEAR($A141)-1,MONTH($A141),DAY($A141)),$A:$A,0))=""),"",P141/INDEX(P:P,MATCH(DATE(YEAR($A141)-1,MONTH($A141),DAY($A141)),$A:$A,0))-1),"")</f>
        <v/>
      </c>
      <c r="T141" s="23">
        <f>IFERROR(IF(OR(Q141="",INDEX(Q:Q,MATCH(DATE(YEAR($A141)-1,MONTH($A141),DAY($A141)),$A:$A,0))=""),"",Q141/INDEX(Q:Q,MATCH(DATE(YEAR($A141)-1,MONTH($A141),DAY($A141)),$A:$A,0))-1),"")</f>
        <v/>
      </c>
      <c r="U141" s="23">
        <f>IFERROR(IF(OR(R141="",INDEX(R:R,MATCH(DATE(YEAR($A141)-1,MONTH($A141),DAY($A141)),$A:$A,0))=""),"",R141/INDEX(R:R,MATCH(DATE(YEAR($A141)-1,MONTH($A141),DAY($A141)),$A:$A,0))-1),"")</f>
        <v/>
      </c>
      <c r="V141" s="23">
        <f>IF(OR(P141="",P140=""),"",P141/P140-1)</f>
        <v/>
      </c>
      <c r="W141" s="23">
        <f>IF(OR(Q141="",Q140=""),"",Q141/Q140-1)</f>
        <v/>
      </c>
      <c r="X141" s="23">
        <f>IF(OR(R141="",R140=""),"",R141/R140-1)</f>
        <v/>
      </c>
      <c r="Y141" s="23">
        <f>IF(R141="","",P141/R141)</f>
        <v/>
      </c>
      <c r="Z141" s="23">
        <f>IF(R141="","",Q141/R141)</f>
        <v/>
      </c>
      <c r="AA141" s="24">
        <f>IF(SUMIFS('Daily NSE Equity Options'!$M:$M,'Daily NSE Equity Options'!$A:$A,$A141)=0,"",SUMIFS('Daily NSE Equity Options'!$M:$M,'Daily NSE Equity Options'!$A:$A,$A141))</f>
        <v/>
      </c>
      <c r="AB141" s="9">
        <f>IF(SUMIFS('Daily BSE Equity Options'!$M:$M,'Daily BSE Equity Options'!$A:$A,$A141)=0,"",SUMIFS('Daily BSE Equity Options'!$M:$M,'Daily BSE Equity Options'!$A:$A,$A141))</f>
        <v/>
      </c>
      <c r="AC141" s="9">
        <f>IF(OR(AA141="",AB141=""),"",AA141+AB141)</f>
        <v/>
      </c>
      <c r="AD141" s="26">
        <f>IFERROR(IF(OR(AA141="",INDEX(AA:AA,MATCH(DATE(YEAR($A141)-1,MONTH($A141),DAY($A141)),$A:$A,0))=""),"",AA141/INDEX(AA:AA,MATCH(DATE(YEAR($A141)-1,MONTH($A141),DAY($A141)),$A:$A,0))-1),"")</f>
        <v/>
      </c>
      <c r="AE141" s="26">
        <f>IFERROR(IF(OR(AB141="",INDEX(AB:AB,MATCH(DATE(YEAR($A141)-1,MONTH($A141),DAY($A141)),$A:$A,0))=""),"",AB141/INDEX(AB:AB,MATCH(DATE(YEAR($A141)-1,MONTH($A141),DAY($A141)),$A:$A,0))-1),"")</f>
        <v/>
      </c>
      <c r="AF141" s="26">
        <f>IFERROR(IF(OR(AC141="",INDEX(AC:AC,MATCH(DATE(YEAR($A141)-1,MONTH($A141),DAY($A141)),$A:$A,0))=""),"",AC141/INDEX(AC:AC,MATCH(DATE(YEAR($A141)-1,MONTH($A141),DAY($A141)),$A:$A,0))-1),"")</f>
        <v/>
      </c>
      <c r="AG141" s="26">
        <f>IF(OR(AA141="",AA140=""),"",AA141/AA140-1)</f>
        <v/>
      </c>
      <c r="AH141" s="26">
        <f>IF(OR(AB141="",AB140=""),"",AB141/AB140-1)</f>
        <v/>
      </c>
      <c r="AI141" s="26">
        <f>IF(OR(AC141="",AC140=""),"",AC141/AC140-1)</f>
        <v/>
      </c>
      <c r="AJ141" s="26">
        <f>IF(AC141="","",AA141/AC141)</f>
        <v/>
      </c>
      <c r="AK141" s="26">
        <f>IF(AC141="","",AB141/AC141)</f>
        <v/>
      </c>
      <c r="AL141" s="29" t="n">
        <v>22.915</v>
      </c>
      <c r="AM141" s="30" t="n">
        <v>23.515</v>
      </c>
      <c r="AN141" s="30" t="n">
        <v>17.44</v>
      </c>
      <c r="AO141" s="30" t="n">
        <v>22.635</v>
      </c>
      <c r="AP141" s="31" t="n">
        <v>-0.0122</v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18">
        <f>IF(SUMIFS('Daily NSE Equity Options'!$K:$K,'Daily NSE Equity Options'!$A:$A,$A142)=0,"",SUMIFS('Daily NSE Equity Options'!$K:$K,'Daily NSE Equity Options'!$A:$A,$A142))</f>
        <v/>
      </c>
      <c r="F142" s="7">
        <f>IF(SUMIFS('Daily BSE Equity Options'!$K:$K,'Daily BSE Equity Options'!$A:$A,$A142)=0,"",SUMIFS('Daily BSE Equity Options'!$K:$K,'Daily BSE Equity Options'!$A:$A,$A142))</f>
        <v/>
      </c>
      <c r="G142" s="7">
        <f>IF(OR(E142="",F142=""),"",E142+F142)</f>
        <v/>
      </c>
      <c r="H142" s="20">
        <f>IFERROR(IF(OR(E142="",INDEX(E:E,MATCH(DATE(YEAR($A142)-1,MONTH($A142),DAY($A142)),$A:$A,0))=""),"",E142/INDEX(E:E,MATCH(DATE(YEAR($A142)-1,MONTH($A142),DAY($A142)),$A:$A,0))-1),"")</f>
        <v/>
      </c>
      <c r="I142" s="20">
        <f>IFERROR(IF(OR(F142="",INDEX(F:F,MATCH(DATE(YEAR($A142)-1,MONTH($A142),DAY($A142)),$A:$A,0))=""),"",F142/INDEX(F:F,MATCH(DATE(YEAR($A142)-1,MONTH($A142),DAY($A142)),$A:$A,0))-1),"")</f>
        <v/>
      </c>
      <c r="J142" s="20">
        <f>IFERROR(IF(OR(G142="",INDEX(G:G,MATCH(DATE(YEAR($A142)-1,MONTH($A142),DAY($A142)),$A:$A,0))=""),"",G142/INDEX(G:G,MATCH(DATE(YEAR($A142)-1,MONTH($A142),DAY($A142)),$A:$A,0))-1),"")</f>
        <v/>
      </c>
      <c r="K142" s="20">
        <f>IF(OR(E142="",E141=""),"",E142/E141-1)</f>
        <v/>
      </c>
      <c r="L142" s="20">
        <f>IF(OR(F142="",F141=""),"",F142/F141-1)</f>
        <v/>
      </c>
      <c r="M142" s="20">
        <f>IF(OR(G142="",G141=""),"",G142/G141-1)</f>
        <v/>
      </c>
      <c r="N142" s="20">
        <f>IF(G142="","",E142/G142)</f>
        <v/>
      </c>
      <c r="O142" s="20">
        <f>IF(G142="","",F142/G142)</f>
        <v/>
      </c>
      <c r="P142" s="21">
        <f>IF(SUMIFS('Daily NSE Equity Options'!$L:$L,'Daily NSE Equity Options'!$A:$A,$A142)=0,"",SUMIFS('Daily NSE Equity Options'!$L:$L,'Daily NSE Equity Options'!$A:$A,$A142))</f>
        <v/>
      </c>
      <c r="Q142" s="8">
        <f>IF(SUMIFS('Daily BSE Equity Options'!$L:$L,'Daily BSE Equity Options'!$A:$A,$A142)=0,"",SUMIFS('Daily BSE Equity Options'!$L:$L,'Daily BSE Equity Options'!$A:$A,$A142))</f>
        <v/>
      </c>
      <c r="R142" s="8">
        <f>IF(OR(P142="",Q142=""),"",P142+Q142)</f>
        <v/>
      </c>
      <c r="S142" s="23">
        <f>IFERROR(IF(OR(P142="",INDEX(P:P,MATCH(DATE(YEAR($A142)-1,MONTH($A142),DAY($A142)),$A:$A,0))=""),"",P142/INDEX(P:P,MATCH(DATE(YEAR($A142)-1,MONTH($A142),DAY($A142)),$A:$A,0))-1),"")</f>
        <v/>
      </c>
      <c r="T142" s="23">
        <f>IFERROR(IF(OR(Q142="",INDEX(Q:Q,MATCH(DATE(YEAR($A142)-1,MONTH($A142),DAY($A142)),$A:$A,0))=""),"",Q142/INDEX(Q:Q,MATCH(DATE(YEAR($A142)-1,MONTH($A142),DAY($A142)),$A:$A,0))-1),"")</f>
        <v/>
      </c>
      <c r="U142" s="23">
        <f>IFERROR(IF(OR(R142="",INDEX(R:R,MATCH(DATE(YEAR($A142)-1,MONTH($A142),DAY($A142)),$A:$A,0))=""),"",R142/INDEX(R:R,MATCH(DATE(YEAR($A142)-1,MONTH($A142),DAY($A142)),$A:$A,0))-1),"")</f>
        <v/>
      </c>
      <c r="V142" s="23">
        <f>IF(OR(P142="",P141=""),"",P142/P141-1)</f>
        <v/>
      </c>
      <c r="W142" s="23">
        <f>IF(OR(Q142="",Q141=""),"",Q142/Q141-1)</f>
        <v/>
      </c>
      <c r="X142" s="23">
        <f>IF(OR(R142="",R141=""),"",R142/R141-1)</f>
        <v/>
      </c>
      <c r="Y142" s="23">
        <f>IF(R142="","",P142/R142)</f>
        <v/>
      </c>
      <c r="Z142" s="23">
        <f>IF(R142="","",Q142/R142)</f>
        <v/>
      </c>
      <c r="AA142" s="24">
        <f>IF(SUMIFS('Daily NSE Equity Options'!$M:$M,'Daily NSE Equity Options'!$A:$A,$A142)=0,"",SUMIFS('Daily NSE Equity Options'!$M:$M,'Daily NSE Equity Options'!$A:$A,$A142))</f>
        <v/>
      </c>
      <c r="AB142" s="9">
        <f>IF(SUMIFS('Daily BSE Equity Options'!$M:$M,'Daily BSE Equity Options'!$A:$A,$A142)=0,"",SUMIFS('Daily BSE Equity Options'!$M:$M,'Daily BSE Equity Options'!$A:$A,$A142))</f>
        <v/>
      </c>
      <c r="AC142" s="9">
        <f>IF(OR(AA142="",AB142=""),"",AA142+AB142)</f>
        <v/>
      </c>
      <c r="AD142" s="26">
        <f>IFERROR(IF(OR(AA142="",INDEX(AA:AA,MATCH(DATE(YEAR($A142)-1,MONTH($A142),DAY($A142)),$A:$A,0))=""),"",AA142/INDEX(AA:AA,MATCH(DATE(YEAR($A142)-1,MONTH($A142),DAY($A142)),$A:$A,0))-1),"")</f>
        <v/>
      </c>
      <c r="AE142" s="26">
        <f>IFERROR(IF(OR(AB142="",INDEX(AB:AB,MATCH(DATE(YEAR($A142)-1,MONTH($A142),DAY($A142)),$A:$A,0))=""),"",AB142/INDEX(AB:AB,MATCH(DATE(YEAR($A142)-1,MONTH($A142),DAY($A142)),$A:$A,0))-1),"")</f>
        <v/>
      </c>
      <c r="AF142" s="26">
        <f>IFERROR(IF(OR(AC142="",INDEX(AC:AC,MATCH(DATE(YEAR($A142)-1,MONTH($A142),DAY($A142)),$A:$A,0))=""),"",AC142/INDEX(AC:AC,MATCH(DATE(YEAR($A142)-1,MONTH($A142),DAY($A142)),$A:$A,0))-1),"")</f>
        <v/>
      </c>
      <c r="AG142" s="26">
        <f>IF(OR(AA142="",AA141=""),"",AA142/AA141-1)</f>
        <v/>
      </c>
      <c r="AH142" s="26">
        <f>IF(OR(AB142="",AB141=""),"",AB142/AB141-1)</f>
        <v/>
      </c>
      <c r="AI142" s="26">
        <f>IF(OR(AC142="",AC141=""),"",AC142/AC141-1)</f>
        <v/>
      </c>
      <c r="AJ142" s="26">
        <f>IF(AC142="","",AA142/AC142)</f>
        <v/>
      </c>
      <c r="AK142" s="26">
        <f>IF(AC142="","",AB142/AC142)</f>
        <v/>
      </c>
      <c r="AL142" s="29" t="n">
        <v>22.635</v>
      </c>
      <c r="AM142" s="30" t="n">
        <v>22.78</v>
      </c>
      <c r="AN142" s="30" t="n">
        <v>19.8325</v>
      </c>
      <c r="AO142" s="30" t="n">
        <v>21.8275</v>
      </c>
      <c r="AP142" s="31" t="n">
        <v>-0.0357</v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18">
        <f>IF(SUMIFS('Daily NSE Equity Options'!$K:$K,'Daily NSE Equity Options'!$A:$A,$A143)=0,"",SUMIFS('Daily NSE Equity Options'!$K:$K,'Daily NSE Equity Options'!$A:$A,$A143))</f>
        <v/>
      </c>
      <c r="F143" s="7">
        <f>IF(SUMIFS('Daily BSE Equity Options'!$K:$K,'Daily BSE Equity Options'!$A:$A,$A143)=0,"",SUMIFS('Daily BSE Equity Options'!$K:$K,'Daily BSE Equity Options'!$A:$A,$A143))</f>
        <v/>
      </c>
      <c r="G143" s="7">
        <f>IF(OR(E143="",F143=""),"",E143+F143)</f>
        <v/>
      </c>
      <c r="H143" s="20">
        <f>IFERROR(IF(OR(E143="",INDEX(E:E,MATCH(DATE(YEAR($A143)-1,MONTH($A143),DAY($A143)),$A:$A,0))=""),"",E143/INDEX(E:E,MATCH(DATE(YEAR($A143)-1,MONTH($A143),DAY($A143)),$A:$A,0))-1),"")</f>
        <v/>
      </c>
      <c r="I143" s="20">
        <f>IFERROR(IF(OR(F143="",INDEX(F:F,MATCH(DATE(YEAR($A143)-1,MONTH($A143),DAY($A143)),$A:$A,0))=""),"",F143/INDEX(F:F,MATCH(DATE(YEAR($A143)-1,MONTH($A143),DAY($A143)),$A:$A,0))-1),"")</f>
        <v/>
      </c>
      <c r="J143" s="20">
        <f>IFERROR(IF(OR(G143="",INDEX(G:G,MATCH(DATE(YEAR($A143)-1,MONTH($A143),DAY($A143)),$A:$A,0))=""),"",G143/INDEX(G:G,MATCH(DATE(YEAR($A143)-1,MONTH($A143),DAY($A143)),$A:$A,0))-1),"")</f>
        <v/>
      </c>
      <c r="K143" s="20">
        <f>IF(OR(E143="",E142=""),"",E143/E142-1)</f>
        <v/>
      </c>
      <c r="L143" s="20">
        <f>IF(OR(F143="",F142=""),"",F143/F142-1)</f>
        <v/>
      </c>
      <c r="M143" s="20">
        <f>IF(OR(G143="",G142=""),"",G143/G142-1)</f>
        <v/>
      </c>
      <c r="N143" s="20">
        <f>IF(G143="","",E143/G143)</f>
        <v/>
      </c>
      <c r="O143" s="20">
        <f>IF(G143="","",F143/G143)</f>
        <v/>
      </c>
      <c r="P143" s="21">
        <f>IF(SUMIFS('Daily NSE Equity Options'!$L:$L,'Daily NSE Equity Options'!$A:$A,$A143)=0,"",SUMIFS('Daily NSE Equity Options'!$L:$L,'Daily NSE Equity Options'!$A:$A,$A143))</f>
        <v/>
      </c>
      <c r="Q143" s="8">
        <f>IF(SUMIFS('Daily BSE Equity Options'!$L:$L,'Daily BSE Equity Options'!$A:$A,$A143)=0,"",SUMIFS('Daily BSE Equity Options'!$L:$L,'Daily BSE Equity Options'!$A:$A,$A143))</f>
        <v/>
      </c>
      <c r="R143" s="8">
        <f>IF(OR(P143="",Q143=""),"",P143+Q143)</f>
        <v/>
      </c>
      <c r="S143" s="23">
        <f>IFERROR(IF(OR(P143="",INDEX(P:P,MATCH(DATE(YEAR($A143)-1,MONTH($A143),DAY($A143)),$A:$A,0))=""),"",P143/INDEX(P:P,MATCH(DATE(YEAR($A143)-1,MONTH($A143),DAY($A143)),$A:$A,0))-1),"")</f>
        <v/>
      </c>
      <c r="T143" s="23">
        <f>IFERROR(IF(OR(Q143="",INDEX(Q:Q,MATCH(DATE(YEAR($A143)-1,MONTH($A143),DAY($A143)),$A:$A,0))=""),"",Q143/INDEX(Q:Q,MATCH(DATE(YEAR($A143)-1,MONTH($A143),DAY($A143)),$A:$A,0))-1),"")</f>
        <v/>
      </c>
      <c r="U143" s="23">
        <f>IFERROR(IF(OR(R143="",INDEX(R:R,MATCH(DATE(YEAR($A143)-1,MONTH($A143),DAY($A143)),$A:$A,0))=""),"",R143/INDEX(R:R,MATCH(DATE(YEAR($A143)-1,MONTH($A143),DAY($A143)),$A:$A,0))-1),"")</f>
        <v/>
      </c>
      <c r="V143" s="23">
        <f>IF(OR(P143="",P142=""),"",P143/P142-1)</f>
        <v/>
      </c>
      <c r="W143" s="23">
        <f>IF(OR(Q143="",Q142=""),"",Q143/Q142-1)</f>
        <v/>
      </c>
      <c r="X143" s="23">
        <f>IF(OR(R143="",R142=""),"",R143/R142-1)</f>
        <v/>
      </c>
      <c r="Y143" s="23">
        <f>IF(R143="","",P143/R143)</f>
        <v/>
      </c>
      <c r="Z143" s="23">
        <f>IF(R143="","",Q143/R143)</f>
        <v/>
      </c>
      <c r="AA143" s="24">
        <f>IF(SUMIFS('Daily NSE Equity Options'!$M:$M,'Daily NSE Equity Options'!$A:$A,$A143)=0,"",SUMIFS('Daily NSE Equity Options'!$M:$M,'Daily NSE Equity Options'!$A:$A,$A143))</f>
        <v/>
      </c>
      <c r="AB143" s="9">
        <f>IF(SUMIFS('Daily BSE Equity Options'!$M:$M,'Daily BSE Equity Options'!$A:$A,$A143)=0,"",SUMIFS('Daily BSE Equity Options'!$M:$M,'Daily BSE Equity Options'!$A:$A,$A143))</f>
        <v/>
      </c>
      <c r="AC143" s="9">
        <f>IF(OR(AA143="",AB143=""),"",AA143+AB143)</f>
        <v/>
      </c>
      <c r="AD143" s="26">
        <f>IFERROR(IF(OR(AA143="",INDEX(AA:AA,MATCH(DATE(YEAR($A143)-1,MONTH($A143),DAY($A143)),$A:$A,0))=""),"",AA143/INDEX(AA:AA,MATCH(DATE(YEAR($A143)-1,MONTH($A143),DAY($A143)),$A:$A,0))-1),"")</f>
        <v/>
      </c>
      <c r="AE143" s="26">
        <f>IFERROR(IF(OR(AB143="",INDEX(AB:AB,MATCH(DATE(YEAR($A143)-1,MONTH($A143),DAY($A143)),$A:$A,0))=""),"",AB143/INDEX(AB:AB,MATCH(DATE(YEAR($A143)-1,MONTH($A143),DAY($A143)),$A:$A,0))-1),"")</f>
        <v/>
      </c>
      <c r="AF143" s="26">
        <f>IFERROR(IF(OR(AC143="",INDEX(AC:AC,MATCH(DATE(YEAR($A143)-1,MONTH($A143),DAY($A143)),$A:$A,0))=""),"",AC143/INDEX(AC:AC,MATCH(DATE(YEAR($A143)-1,MONTH($A143),DAY($A143)),$A:$A,0))-1),"")</f>
        <v/>
      </c>
      <c r="AG143" s="26">
        <f>IF(OR(AA143="",AA142=""),"",AA143/AA142-1)</f>
        <v/>
      </c>
      <c r="AH143" s="26">
        <f>IF(OR(AB143="",AB142=""),"",AB143/AB142-1)</f>
        <v/>
      </c>
      <c r="AI143" s="26">
        <f>IF(OR(AC143="",AC142=""),"",AC143/AC142-1)</f>
        <v/>
      </c>
      <c r="AJ143" s="26">
        <f>IF(AC143="","",AA143/AC143)</f>
        <v/>
      </c>
      <c r="AK143" s="26">
        <f>IF(AC143="","",AB143/AC143)</f>
        <v/>
      </c>
      <c r="AL143" s="29" t="n">
        <v>21.8275</v>
      </c>
      <c r="AM143" s="30" t="n">
        <v>23.405</v>
      </c>
      <c r="AN143" s="30" t="n">
        <v>21.32</v>
      </c>
      <c r="AO143" s="30" t="n">
        <v>22.8325</v>
      </c>
      <c r="AP143" s="31" t="n">
        <v>0.046</v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18">
        <f>IF(SUMIFS('Daily NSE Equity Options'!$K:$K,'Daily NSE Equity Options'!$A:$A,$A144)=0,"",SUMIFS('Daily NSE Equity Options'!$K:$K,'Daily NSE Equity Options'!$A:$A,$A144))</f>
        <v/>
      </c>
      <c r="F144" s="7">
        <f>IF(SUMIFS('Daily BSE Equity Options'!$K:$K,'Daily BSE Equity Options'!$A:$A,$A144)=0,"",SUMIFS('Daily BSE Equity Options'!$K:$K,'Daily BSE Equity Options'!$A:$A,$A144))</f>
        <v/>
      </c>
      <c r="G144" s="7">
        <f>IF(OR(E144="",F144=""),"",E144+F144)</f>
        <v/>
      </c>
      <c r="H144" s="20">
        <f>IFERROR(IF(OR(E144="",INDEX(E:E,MATCH(DATE(YEAR($A144)-1,MONTH($A144),DAY($A144)),$A:$A,0))=""),"",E144/INDEX(E:E,MATCH(DATE(YEAR($A144)-1,MONTH($A144),DAY($A144)),$A:$A,0))-1),"")</f>
        <v/>
      </c>
      <c r="I144" s="20">
        <f>IFERROR(IF(OR(F144="",INDEX(F:F,MATCH(DATE(YEAR($A144)-1,MONTH($A144),DAY($A144)),$A:$A,0))=""),"",F144/INDEX(F:F,MATCH(DATE(YEAR($A144)-1,MONTH($A144),DAY($A144)),$A:$A,0))-1),"")</f>
        <v/>
      </c>
      <c r="J144" s="20">
        <f>IFERROR(IF(OR(G144="",INDEX(G:G,MATCH(DATE(YEAR($A144)-1,MONTH($A144),DAY($A144)),$A:$A,0))=""),"",G144/INDEX(G:G,MATCH(DATE(YEAR($A144)-1,MONTH($A144),DAY($A144)),$A:$A,0))-1),"")</f>
        <v/>
      </c>
      <c r="K144" s="20">
        <f>IF(OR(E144="",E143=""),"",E144/E143-1)</f>
        <v/>
      </c>
      <c r="L144" s="20">
        <f>IF(OR(F144="",F143=""),"",F144/F143-1)</f>
        <v/>
      </c>
      <c r="M144" s="20">
        <f>IF(OR(G144="",G143=""),"",G144/G143-1)</f>
        <v/>
      </c>
      <c r="N144" s="20">
        <f>IF(G144="","",E144/G144)</f>
        <v/>
      </c>
      <c r="O144" s="20">
        <f>IF(G144="","",F144/G144)</f>
        <v/>
      </c>
      <c r="P144" s="21">
        <f>IF(SUMIFS('Daily NSE Equity Options'!$L:$L,'Daily NSE Equity Options'!$A:$A,$A144)=0,"",SUMIFS('Daily NSE Equity Options'!$L:$L,'Daily NSE Equity Options'!$A:$A,$A144))</f>
        <v/>
      </c>
      <c r="Q144" s="8">
        <f>IF(SUMIFS('Daily BSE Equity Options'!$L:$L,'Daily BSE Equity Options'!$A:$A,$A144)=0,"",SUMIFS('Daily BSE Equity Options'!$L:$L,'Daily BSE Equity Options'!$A:$A,$A144))</f>
        <v/>
      </c>
      <c r="R144" s="8">
        <f>IF(OR(P144="",Q144=""),"",P144+Q144)</f>
        <v/>
      </c>
      <c r="S144" s="23">
        <f>IFERROR(IF(OR(P144="",INDEX(P:P,MATCH(DATE(YEAR($A144)-1,MONTH($A144),DAY($A144)),$A:$A,0))=""),"",P144/INDEX(P:P,MATCH(DATE(YEAR($A144)-1,MONTH($A144),DAY($A144)),$A:$A,0))-1),"")</f>
        <v/>
      </c>
      <c r="T144" s="23">
        <f>IFERROR(IF(OR(Q144="",INDEX(Q:Q,MATCH(DATE(YEAR($A144)-1,MONTH($A144),DAY($A144)),$A:$A,0))=""),"",Q144/INDEX(Q:Q,MATCH(DATE(YEAR($A144)-1,MONTH($A144),DAY($A144)),$A:$A,0))-1),"")</f>
        <v/>
      </c>
      <c r="U144" s="23">
        <f>IFERROR(IF(OR(R144="",INDEX(R:R,MATCH(DATE(YEAR($A144)-1,MONTH($A144),DAY($A144)),$A:$A,0))=""),"",R144/INDEX(R:R,MATCH(DATE(YEAR($A144)-1,MONTH($A144),DAY($A144)),$A:$A,0))-1),"")</f>
        <v/>
      </c>
      <c r="V144" s="23">
        <f>IF(OR(P144="",P143=""),"",P144/P143-1)</f>
        <v/>
      </c>
      <c r="W144" s="23">
        <f>IF(OR(Q144="",Q143=""),"",Q144/Q143-1)</f>
        <v/>
      </c>
      <c r="X144" s="23">
        <f>IF(OR(R144="",R143=""),"",R144/R143-1)</f>
        <v/>
      </c>
      <c r="Y144" s="23">
        <f>IF(R144="","",P144/R144)</f>
        <v/>
      </c>
      <c r="Z144" s="23">
        <f>IF(R144="","",Q144/R144)</f>
        <v/>
      </c>
      <c r="AA144" s="24">
        <f>IF(SUMIFS('Daily NSE Equity Options'!$M:$M,'Daily NSE Equity Options'!$A:$A,$A144)=0,"",SUMIFS('Daily NSE Equity Options'!$M:$M,'Daily NSE Equity Options'!$A:$A,$A144))</f>
        <v/>
      </c>
      <c r="AB144" s="9">
        <f>IF(SUMIFS('Daily BSE Equity Options'!$M:$M,'Daily BSE Equity Options'!$A:$A,$A144)=0,"",SUMIFS('Daily BSE Equity Options'!$M:$M,'Daily BSE Equity Options'!$A:$A,$A144))</f>
        <v/>
      </c>
      <c r="AC144" s="9">
        <f>IF(OR(AA144="",AB144=""),"",AA144+AB144)</f>
        <v/>
      </c>
      <c r="AD144" s="26">
        <f>IFERROR(IF(OR(AA144="",INDEX(AA:AA,MATCH(DATE(YEAR($A144)-1,MONTH($A144),DAY($A144)),$A:$A,0))=""),"",AA144/INDEX(AA:AA,MATCH(DATE(YEAR($A144)-1,MONTH($A144),DAY($A144)),$A:$A,0))-1),"")</f>
        <v/>
      </c>
      <c r="AE144" s="26">
        <f>IFERROR(IF(OR(AB144="",INDEX(AB:AB,MATCH(DATE(YEAR($A144)-1,MONTH($A144),DAY($A144)),$A:$A,0))=""),"",AB144/INDEX(AB:AB,MATCH(DATE(YEAR($A144)-1,MONTH($A144),DAY($A144)),$A:$A,0))-1),"")</f>
        <v/>
      </c>
      <c r="AF144" s="26">
        <f>IFERROR(IF(OR(AC144="",INDEX(AC:AC,MATCH(DATE(YEAR($A144)-1,MONTH($A144),DAY($A144)),$A:$A,0))=""),"",AC144/INDEX(AC:AC,MATCH(DATE(YEAR($A144)-1,MONTH($A144),DAY($A144)),$A:$A,0))-1),"")</f>
        <v/>
      </c>
      <c r="AG144" s="26">
        <f>IF(OR(AA144="",AA143=""),"",AA144/AA143-1)</f>
        <v/>
      </c>
      <c r="AH144" s="26">
        <f>IF(OR(AB144="",AB143=""),"",AB144/AB143-1)</f>
        <v/>
      </c>
      <c r="AI144" s="26">
        <f>IF(OR(AC144="",AC143=""),"",AC144/AC143-1)</f>
        <v/>
      </c>
      <c r="AJ144" s="26">
        <f>IF(AC144="","",AA144/AC144)</f>
        <v/>
      </c>
      <c r="AK144" s="26">
        <f>IF(AC144="","",AB144/AC144)</f>
        <v/>
      </c>
      <c r="AL144" s="29" t="n">
        <v>22.8325</v>
      </c>
      <c r="AM144" s="30" t="n">
        <v>23.1675</v>
      </c>
      <c r="AN144" s="30" t="n">
        <v>22.1225</v>
      </c>
      <c r="AO144" s="30" t="n">
        <v>22.195</v>
      </c>
      <c r="AP144" s="31" t="n">
        <v>-0.0279</v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18">
        <f>IF(SUMIFS('Daily NSE Equity Options'!$K:$K,'Daily NSE Equity Options'!$A:$A,$A145)=0,"",SUMIFS('Daily NSE Equity Options'!$K:$K,'Daily NSE Equity Options'!$A:$A,$A145))</f>
        <v/>
      </c>
      <c r="F145" s="7">
        <f>IF(SUMIFS('Daily BSE Equity Options'!$K:$K,'Daily BSE Equity Options'!$A:$A,$A145)=0,"",SUMIFS('Daily BSE Equity Options'!$K:$K,'Daily BSE Equity Options'!$A:$A,$A145))</f>
        <v/>
      </c>
      <c r="G145" s="7">
        <f>IF(OR(E145="",F145=""),"",E145+F145)</f>
        <v/>
      </c>
      <c r="H145" s="20">
        <f>IFERROR(IF(OR(E145="",INDEX(E:E,MATCH(DATE(YEAR($A145)-1,MONTH($A145),DAY($A145)),$A:$A,0))=""),"",E145/INDEX(E:E,MATCH(DATE(YEAR($A145)-1,MONTH($A145),DAY($A145)),$A:$A,0))-1),"")</f>
        <v/>
      </c>
      <c r="I145" s="20">
        <f>IFERROR(IF(OR(F145="",INDEX(F:F,MATCH(DATE(YEAR($A145)-1,MONTH($A145),DAY($A145)),$A:$A,0))=""),"",F145/INDEX(F:F,MATCH(DATE(YEAR($A145)-1,MONTH($A145),DAY($A145)),$A:$A,0))-1),"")</f>
        <v/>
      </c>
      <c r="J145" s="20">
        <f>IFERROR(IF(OR(G145="",INDEX(G:G,MATCH(DATE(YEAR($A145)-1,MONTH($A145),DAY($A145)),$A:$A,0))=""),"",G145/INDEX(G:G,MATCH(DATE(YEAR($A145)-1,MONTH($A145),DAY($A145)),$A:$A,0))-1),"")</f>
        <v/>
      </c>
      <c r="K145" s="20">
        <f>IF(OR(E145="",E144=""),"",E145/E144-1)</f>
        <v/>
      </c>
      <c r="L145" s="20">
        <f>IF(OR(F145="",F144=""),"",F145/F144-1)</f>
        <v/>
      </c>
      <c r="M145" s="20">
        <f>IF(OR(G145="",G144=""),"",G145/G144-1)</f>
        <v/>
      </c>
      <c r="N145" s="20">
        <f>IF(G145="","",E145/G145)</f>
        <v/>
      </c>
      <c r="O145" s="20">
        <f>IF(G145="","",F145/G145)</f>
        <v/>
      </c>
      <c r="P145" s="21">
        <f>IF(SUMIFS('Daily NSE Equity Options'!$L:$L,'Daily NSE Equity Options'!$A:$A,$A145)=0,"",SUMIFS('Daily NSE Equity Options'!$L:$L,'Daily NSE Equity Options'!$A:$A,$A145))</f>
        <v/>
      </c>
      <c r="Q145" s="8">
        <f>IF(SUMIFS('Daily BSE Equity Options'!$L:$L,'Daily BSE Equity Options'!$A:$A,$A145)=0,"",SUMIFS('Daily BSE Equity Options'!$L:$L,'Daily BSE Equity Options'!$A:$A,$A145))</f>
        <v/>
      </c>
      <c r="R145" s="8">
        <f>IF(OR(P145="",Q145=""),"",P145+Q145)</f>
        <v/>
      </c>
      <c r="S145" s="23">
        <f>IFERROR(IF(OR(P145="",INDEX(P:P,MATCH(DATE(YEAR($A145)-1,MONTH($A145),DAY($A145)),$A:$A,0))=""),"",P145/INDEX(P:P,MATCH(DATE(YEAR($A145)-1,MONTH($A145),DAY($A145)),$A:$A,0))-1),"")</f>
        <v/>
      </c>
      <c r="T145" s="23">
        <f>IFERROR(IF(OR(Q145="",INDEX(Q:Q,MATCH(DATE(YEAR($A145)-1,MONTH($A145),DAY($A145)),$A:$A,0))=""),"",Q145/INDEX(Q:Q,MATCH(DATE(YEAR($A145)-1,MONTH($A145),DAY($A145)),$A:$A,0))-1),"")</f>
        <v/>
      </c>
      <c r="U145" s="23">
        <f>IFERROR(IF(OR(R145="",INDEX(R:R,MATCH(DATE(YEAR($A145)-1,MONTH($A145),DAY($A145)),$A:$A,0))=""),"",R145/INDEX(R:R,MATCH(DATE(YEAR($A145)-1,MONTH($A145),DAY($A145)),$A:$A,0))-1),"")</f>
        <v/>
      </c>
      <c r="V145" s="23">
        <f>IF(OR(P145="",P144=""),"",P145/P144-1)</f>
        <v/>
      </c>
      <c r="W145" s="23">
        <f>IF(OR(Q145="",Q144=""),"",Q145/Q144-1)</f>
        <v/>
      </c>
      <c r="X145" s="23">
        <f>IF(OR(R145="",R144=""),"",R145/R144-1)</f>
        <v/>
      </c>
      <c r="Y145" s="23">
        <f>IF(R145="","",P145/R145)</f>
        <v/>
      </c>
      <c r="Z145" s="23">
        <f>IF(R145="","",Q145/R145)</f>
        <v/>
      </c>
      <c r="AA145" s="24">
        <f>IF(SUMIFS('Daily NSE Equity Options'!$M:$M,'Daily NSE Equity Options'!$A:$A,$A145)=0,"",SUMIFS('Daily NSE Equity Options'!$M:$M,'Daily NSE Equity Options'!$A:$A,$A145))</f>
        <v/>
      </c>
      <c r="AB145" s="9">
        <f>IF(SUMIFS('Daily BSE Equity Options'!$M:$M,'Daily BSE Equity Options'!$A:$A,$A145)=0,"",SUMIFS('Daily BSE Equity Options'!$M:$M,'Daily BSE Equity Options'!$A:$A,$A145))</f>
        <v/>
      </c>
      <c r="AC145" s="9">
        <f>IF(OR(AA145="",AB145=""),"",AA145+AB145)</f>
        <v/>
      </c>
      <c r="AD145" s="26">
        <f>IFERROR(IF(OR(AA145="",INDEX(AA:AA,MATCH(DATE(YEAR($A145)-1,MONTH($A145),DAY($A145)),$A:$A,0))=""),"",AA145/INDEX(AA:AA,MATCH(DATE(YEAR($A145)-1,MONTH($A145),DAY($A145)),$A:$A,0))-1),"")</f>
        <v/>
      </c>
      <c r="AE145" s="26">
        <f>IFERROR(IF(OR(AB145="",INDEX(AB:AB,MATCH(DATE(YEAR($A145)-1,MONTH($A145),DAY($A145)),$A:$A,0))=""),"",AB145/INDEX(AB:AB,MATCH(DATE(YEAR($A145)-1,MONTH($A145),DAY($A145)),$A:$A,0))-1),"")</f>
        <v/>
      </c>
      <c r="AF145" s="26">
        <f>IFERROR(IF(OR(AC145="",INDEX(AC:AC,MATCH(DATE(YEAR($A145)-1,MONTH($A145),DAY($A145)),$A:$A,0))=""),"",AC145/INDEX(AC:AC,MATCH(DATE(YEAR($A145)-1,MONTH($A145),DAY($A145)),$A:$A,0))-1),"")</f>
        <v/>
      </c>
      <c r="AG145" s="26">
        <f>IF(OR(AA145="",AA144=""),"",AA145/AA144-1)</f>
        <v/>
      </c>
      <c r="AH145" s="26">
        <f>IF(OR(AB145="",AB144=""),"",AB145/AB144-1)</f>
        <v/>
      </c>
      <c r="AI145" s="26">
        <f>IF(OR(AC145="",AC144=""),"",AC145/AC144-1)</f>
        <v/>
      </c>
      <c r="AJ145" s="26">
        <f>IF(AC145="","",AA145/AC145)</f>
        <v/>
      </c>
      <c r="AK145" s="26">
        <f>IF(AC145="","",AB145/AC145)</f>
        <v/>
      </c>
      <c r="AL145" s="29" t="n">
        <v>22.195</v>
      </c>
      <c r="AM145" s="30" t="n">
        <v>23.465</v>
      </c>
      <c r="AN145" s="30" t="n">
        <v>20.08</v>
      </c>
      <c r="AO145" s="30" t="n">
        <v>23.28</v>
      </c>
      <c r="AP145" s="31" t="n">
        <v>0.0489</v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18">
        <f>IF(SUMIFS('Daily NSE Equity Options'!$K:$K,'Daily NSE Equity Options'!$A:$A,$A146)=0,"",SUMIFS('Daily NSE Equity Options'!$K:$K,'Daily NSE Equity Options'!$A:$A,$A146))</f>
        <v/>
      </c>
      <c r="F146" s="7">
        <f>IF(SUMIFS('Daily BSE Equity Options'!$K:$K,'Daily BSE Equity Options'!$A:$A,$A146)=0,"",SUMIFS('Daily BSE Equity Options'!$K:$K,'Daily BSE Equity Options'!$A:$A,$A146))</f>
        <v/>
      </c>
      <c r="G146" s="7">
        <f>IF(OR(E146="",F146=""),"",E146+F146)</f>
        <v/>
      </c>
      <c r="H146" s="20">
        <f>IFERROR(IF(OR(E146="",INDEX(E:E,MATCH(DATE(YEAR($A146)-1,MONTH($A146),DAY($A146)),$A:$A,0))=""),"",E146/INDEX(E:E,MATCH(DATE(YEAR($A146)-1,MONTH($A146),DAY($A146)),$A:$A,0))-1),"")</f>
        <v/>
      </c>
      <c r="I146" s="20">
        <f>IFERROR(IF(OR(F146="",INDEX(F:F,MATCH(DATE(YEAR($A146)-1,MONTH($A146),DAY($A146)),$A:$A,0))=""),"",F146/INDEX(F:F,MATCH(DATE(YEAR($A146)-1,MONTH($A146),DAY($A146)),$A:$A,0))-1),"")</f>
        <v/>
      </c>
      <c r="J146" s="20">
        <f>IFERROR(IF(OR(G146="",INDEX(G:G,MATCH(DATE(YEAR($A146)-1,MONTH($A146),DAY($A146)),$A:$A,0))=""),"",G146/INDEX(G:G,MATCH(DATE(YEAR($A146)-1,MONTH($A146),DAY($A146)),$A:$A,0))-1),"")</f>
        <v/>
      </c>
      <c r="K146" s="20">
        <f>IF(OR(E146="",E145=""),"",E146/E145-1)</f>
        <v/>
      </c>
      <c r="L146" s="20">
        <f>IF(OR(F146="",F145=""),"",F146/F145-1)</f>
        <v/>
      </c>
      <c r="M146" s="20">
        <f>IF(OR(G146="",G145=""),"",G146/G145-1)</f>
        <v/>
      </c>
      <c r="N146" s="20">
        <f>IF(G146="","",E146/G146)</f>
        <v/>
      </c>
      <c r="O146" s="20">
        <f>IF(G146="","",F146/G146)</f>
        <v/>
      </c>
      <c r="P146" s="21">
        <f>IF(SUMIFS('Daily NSE Equity Options'!$L:$L,'Daily NSE Equity Options'!$A:$A,$A146)=0,"",SUMIFS('Daily NSE Equity Options'!$L:$L,'Daily NSE Equity Options'!$A:$A,$A146))</f>
        <v/>
      </c>
      <c r="Q146" s="8">
        <f>IF(SUMIFS('Daily BSE Equity Options'!$L:$L,'Daily BSE Equity Options'!$A:$A,$A146)=0,"",SUMIFS('Daily BSE Equity Options'!$L:$L,'Daily BSE Equity Options'!$A:$A,$A146))</f>
        <v/>
      </c>
      <c r="R146" s="8">
        <f>IF(OR(P146="",Q146=""),"",P146+Q146)</f>
        <v/>
      </c>
      <c r="S146" s="23">
        <f>IFERROR(IF(OR(P146="",INDEX(P:P,MATCH(DATE(YEAR($A146)-1,MONTH($A146),DAY($A146)),$A:$A,0))=""),"",P146/INDEX(P:P,MATCH(DATE(YEAR($A146)-1,MONTH($A146),DAY($A146)),$A:$A,0))-1),"")</f>
        <v/>
      </c>
      <c r="T146" s="23">
        <f>IFERROR(IF(OR(Q146="",INDEX(Q:Q,MATCH(DATE(YEAR($A146)-1,MONTH($A146),DAY($A146)),$A:$A,0))=""),"",Q146/INDEX(Q:Q,MATCH(DATE(YEAR($A146)-1,MONTH($A146),DAY($A146)),$A:$A,0))-1),"")</f>
        <v/>
      </c>
      <c r="U146" s="23">
        <f>IFERROR(IF(OR(R146="",INDEX(R:R,MATCH(DATE(YEAR($A146)-1,MONTH($A146),DAY($A146)),$A:$A,0))=""),"",R146/INDEX(R:R,MATCH(DATE(YEAR($A146)-1,MONTH($A146),DAY($A146)),$A:$A,0))-1),"")</f>
        <v/>
      </c>
      <c r="V146" s="23">
        <f>IF(OR(P146="",P145=""),"",P146/P145-1)</f>
        <v/>
      </c>
      <c r="W146" s="23">
        <f>IF(OR(Q146="",Q145=""),"",Q146/Q145-1)</f>
        <v/>
      </c>
      <c r="X146" s="23">
        <f>IF(OR(R146="",R145=""),"",R146/R145-1)</f>
        <v/>
      </c>
      <c r="Y146" s="23">
        <f>IF(R146="","",P146/R146)</f>
        <v/>
      </c>
      <c r="Z146" s="23">
        <f>IF(R146="","",Q146/R146)</f>
        <v/>
      </c>
      <c r="AA146" s="24">
        <f>IF(SUMIFS('Daily NSE Equity Options'!$M:$M,'Daily NSE Equity Options'!$A:$A,$A146)=0,"",SUMIFS('Daily NSE Equity Options'!$M:$M,'Daily NSE Equity Options'!$A:$A,$A146))</f>
        <v/>
      </c>
      <c r="AB146" s="9">
        <f>IF(SUMIFS('Daily BSE Equity Options'!$M:$M,'Daily BSE Equity Options'!$A:$A,$A146)=0,"",SUMIFS('Daily BSE Equity Options'!$M:$M,'Daily BSE Equity Options'!$A:$A,$A146))</f>
        <v/>
      </c>
      <c r="AC146" s="9">
        <f>IF(OR(AA146="",AB146=""),"",AA146+AB146)</f>
        <v/>
      </c>
      <c r="AD146" s="26">
        <f>IFERROR(IF(OR(AA146="",INDEX(AA:AA,MATCH(DATE(YEAR($A146)-1,MONTH($A146),DAY($A146)),$A:$A,0))=""),"",AA146/INDEX(AA:AA,MATCH(DATE(YEAR($A146)-1,MONTH($A146),DAY($A146)),$A:$A,0))-1),"")</f>
        <v/>
      </c>
      <c r="AE146" s="26">
        <f>IFERROR(IF(OR(AB146="",INDEX(AB:AB,MATCH(DATE(YEAR($A146)-1,MONTH($A146),DAY($A146)),$A:$A,0))=""),"",AB146/INDEX(AB:AB,MATCH(DATE(YEAR($A146)-1,MONTH($A146),DAY($A146)),$A:$A,0))-1),"")</f>
        <v/>
      </c>
      <c r="AF146" s="26">
        <f>IFERROR(IF(OR(AC146="",INDEX(AC:AC,MATCH(DATE(YEAR($A146)-1,MONTH($A146),DAY($A146)),$A:$A,0))=""),"",AC146/INDEX(AC:AC,MATCH(DATE(YEAR($A146)-1,MONTH($A146),DAY($A146)),$A:$A,0))-1),"")</f>
        <v/>
      </c>
      <c r="AG146" s="26">
        <f>IF(OR(AA146="",AA145=""),"",AA146/AA145-1)</f>
        <v/>
      </c>
      <c r="AH146" s="26">
        <f>IF(OR(AB146="",AB145=""),"",AB146/AB145-1)</f>
        <v/>
      </c>
      <c r="AI146" s="26">
        <f>IF(OR(AC146="",AC145=""),"",AC146/AC145-1)</f>
        <v/>
      </c>
      <c r="AJ146" s="26">
        <f>IF(AC146="","",AA146/AC146)</f>
        <v/>
      </c>
      <c r="AK146" s="26">
        <f>IF(AC146="","",AB146/AC146)</f>
        <v/>
      </c>
      <c r="AL146" s="29" t="n">
        <v>23.28</v>
      </c>
      <c r="AM146" s="30" t="n">
        <v>24.36</v>
      </c>
      <c r="AN146" s="30" t="n">
        <v>22.2825</v>
      </c>
      <c r="AO146" s="30" t="n">
        <v>24.0225</v>
      </c>
      <c r="AP146" s="31" t="n">
        <v>0.0319</v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18">
        <f>IF(SUMIFS('Daily NSE Equity Options'!$K:$K,'Daily NSE Equity Options'!$A:$A,$A147)=0,"",SUMIFS('Daily NSE Equity Options'!$K:$K,'Daily NSE Equity Options'!$A:$A,$A147))</f>
        <v/>
      </c>
      <c r="F147" s="7">
        <f>IF(SUMIFS('Daily BSE Equity Options'!$K:$K,'Daily BSE Equity Options'!$A:$A,$A147)=0,"",SUMIFS('Daily BSE Equity Options'!$K:$K,'Daily BSE Equity Options'!$A:$A,$A147))</f>
        <v/>
      </c>
      <c r="G147" s="7">
        <f>IF(OR(E147="",F147=""),"",E147+F147)</f>
        <v/>
      </c>
      <c r="H147" s="20">
        <f>IFERROR(IF(OR(E147="",INDEX(E:E,MATCH(DATE(YEAR($A147)-1,MONTH($A147),DAY($A147)),$A:$A,0))=""),"",E147/INDEX(E:E,MATCH(DATE(YEAR($A147)-1,MONTH($A147),DAY($A147)),$A:$A,0))-1),"")</f>
        <v/>
      </c>
      <c r="I147" s="20">
        <f>IFERROR(IF(OR(F147="",INDEX(F:F,MATCH(DATE(YEAR($A147)-1,MONTH($A147),DAY($A147)),$A:$A,0))=""),"",F147/INDEX(F:F,MATCH(DATE(YEAR($A147)-1,MONTH($A147),DAY($A147)),$A:$A,0))-1),"")</f>
        <v/>
      </c>
      <c r="J147" s="20">
        <f>IFERROR(IF(OR(G147="",INDEX(G:G,MATCH(DATE(YEAR($A147)-1,MONTH($A147),DAY($A147)),$A:$A,0))=""),"",G147/INDEX(G:G,MATCH(DATE(YEAR($A147)-1,MONTH($A147),DAY($A147)),$A:$A,0))-1),"")</f>
        <v/>
      </c>
      <c r="K147" s="20">
        <f>IF(OR(E147="",E146=""),"",E147/E146-1)</f>
        <v/>
      </c>
      <c r="L147" s="20">
        <f>IF(OR(F147="",F146=""),"",F147/F146-1)</f>
        <v/>
      </c>
      <c r="M147" s="20">
        <f>IF(OR(G147="",G146=""),"",G147/G146-1)</f>
        <v/>
      </c>
      <c r="N147" s="20">
        <f>IF(G147="","",E147/G147)</f>
        <v/>
      </c>
      <c r="O147" s="20">
        <f>IF(G147="","",F147/G147)</f>
        <v/>
      </c>
      <c r="P147" s="21">
        <f>IF(SUMIFS('Daily NSE Equity Options'!$L:$L,'Daily NSE Equity Options'!$A:$A,$A147)=0,"",SUMIFS('Daily NSE Equity Options'!$L:$L,'Daily NSE Equity Options'!$A:$A,$A147))</f>
        <v/>
      </c>
      <c r="Q147" s="8">
        <f>IF(SUMIFS('Daily BSE Equity Options'!$L:$L,'Daily BSE Equity Options'!$A:$A,$A147)=0,"",SUMIFS('Daily BSE Equity Options'!$L:$L,'Daily BSE Equity Options'!$A:$A,$A147))</f>
        <v/>
      </c>
      <c r="R147" s="8">
        <f>IF(OR(P147="",Q147=""),"",P147+Q147)</f>
        <v/>
      </c>
      <c r="S147" s="23">
        <f>IFERROR(IF(OR(P147="",INDEX(P:P,MATCH(DATE(YEAR($A147)-1,MONTH($A147),DAY($A147)),$A:$A,0))=""),"",P147/INDEX(P:P,MATCH(DATE(YEAR($A147)-1,MONTH($A147),DAY($A147)),$A:$A,0))-1),"")</f>
        <v/>
      </c>
      <c r="T147" s="23">
        <f>IFERROR(IF(OR(Q147="",INDEX(Q:Q,MATCH(DATE(YEAR($A147)-1,MONTH($A147),DAY($A147)),$A:$A,0))=""),"",Q147/INDEX(Q:Q,MATCH(DATE(YEAR($A147)-1,MONTH($A147),DAY($A147)),$A:$A,0))-1),"")</f>
        <v/>
      </c>
      <c r="U147" s="23">
        <f>IFERROR(IF(OR(R147="",INDEX(R:R,MATCH(DATE(YEAR($A147)-1,MONTH($A147),DAY($A147)),$A:$A,0))=""),"",R147/INDEX(R:R,MATCH(DATE(YEAR($A147)-1,MONTH($A147),DAY($A147)),$A:$A,0))-1),"")</f>
        <v/>
      </c>
      <c r="V147" s="23">
        <f>IF(OR(P147="",P146=""),"",P147/P146-1)</f>
        <v/>
      </c>
      <c r="W147" s="23">
        <f>IF(OR(Q147="",Q146=""),"",Q147/Q146-1)</f>
        <v/>
      </c>
      <c r="X147" s="23">
        <f>IF(OR(R147="",R146=""),"",R147/R146-1)</f>
        <v/>
      </c>
      <c r="Y147" s="23">
        <f>IF(R147="","",P147/R147)</f>
        <v/>
      </c>
      <c r="Z147" s="23">
        <f>IF(R147="","",Q147/R147)</f>
        <v/>
      </c>
      <c r="AA147" s="24">
        <f>IF(SUMIFS('Daily NSE Equity Options'!$M:$M,'Daily NSE Equity Options'!$A:$A,$A147)=0,"",SUMIFS('Daily NSE Equity Options'!$M:$M,'Daily NSE Equity Options'!$A:$A,$A147))</f>
        <v/>
      </c>
      <c r="AB147" s="9">
        <f>IF(SUMIFS('Daily BSE Equity Options'!$M:$M,'Daily BSE Equity Options'!$A:$A,$A147)=0,"",SUMIFS('Daily BSE Equity Options'!$M:$M,'Daily BSE Equity Options'!$A:$A,$A147))</f>
        <v/>
      </c>
      <c r="AC147" s="9">
        <f>IF(OR(AA147="",AB147=""),"",AA147+AB147)</f>
        <v/>
      </c>
      <c r="AD147" s="26">
        <f>IFERROR(IF(OR(AA147="",INDEX(AA:AA,MATCH(DATE(YEAR($A147)-1,MONTH($A147),DAY($A147)),$A:$A,0))=""),"",AA147/INDEX(AA:AA,MATCH(DATE(YEAR($A147)-1,MONTH($A147),DAY($A147)),$A:$A,0))-1),"")</f>
        <v/>
      </c>
      <c r="AE147" s="26">
        <f>IFERROR(IF(OR(AB147="",INDEX(AB:AB,MATCH(DATE(YEAR($A147)-1,MONTH($A147),DAY($A147)),$A:$A,0))=""),"",AB147/INDEX(AB:AB,MATCH(DATE(YEAR($A147)-1,MONTH($A147),DAY($A147)),$A:$A,0))-1),"")</f>
        <v/>
      </c>
      <c r="AF147" s="26">
        <f>IFERROR(IF(OR(AC147="",INDEX(AC:AC,MATCH(DATE(YEAR($A147)-1,MONTH($A147),DAY($A147)),$A:$A,0))=""),"",AC147/INDEX(AC:AC,MATCH(DATE(YEAR($A147)-1,MONTH($A147),DAY($A147)),$A:$A,0))-1),"")</f>
        <v/>
      </c>
      <c r="AG147" s="26">
        <f>IF(OR(AA147="",AA146=""),"",AA147/AA146-1)</f>
        <v/>
      </c>
      <c r="AH147" s="26">
        <f>IF(OR(AB147="",AB146=""),"",AB147/AB146-1)</f>
        <v/>
      </c>
      <c r="AI147" s="26">
        <f>IF(OR(AC147="",AC146=""),"",AC147/AC146-1)</f>
        <v/>
      </c>
      <c r="AJ147" s="26">
        <f>IF(AC147="","",AA147/AC147)</f>
        <v/>
      </c>
      <c r="AK147" s="26">
        <f>IF(AC147="","",AB147/AC147)</f>
        <v/>
      </c>
      <c r="AL147" s="29" t="n">
        <v>24.0225</v>
      </c>
      <c r="AM147" s="30" t="n">
        <v>26.3</v>
      </c>
      <c r="AN147" s="30" t="n">
        <v>21.725</v>
      </c>
      <c r="AO147" s="30" t="n">
        <v>24.7525</v>
      </c>
      <c r="AP147" s="31" t="n">
        <v>0.0304</v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18">
        <f>IF(SUMIFS('Daily NSE Equity Options'!$K:$K,'Daily NSE Equity Options'!$A:$A,$A148)=0,"",SUMIFS('Daily NSE Equity Options'!$K:$K,'Daily NSE Equity Options'!$A:$A,$A148))</f>
        <v/>
      </c>
      <c r="F148" s="7">
        <f>IF(SUMIFS('Daily BSE Equity Options'!$K:$K,'Daily BSE Equity Options'!$A:$A,$A148)=0,"",SUMIFS('Daily BSE Equity Options'!$K:$K,'Daily BSE Equity Options'!$A:$A,$A148))</f>
        <v/>
      </c>
      <c r="G148" s="7">
        <f>IF(OR(E148="",F148=""),"",E148+F148)</f>
        <v/>
      </c>
      <c r="H148" s="20">
        <f>IFERROR(IF(OR(E148="",INDEX(E:E,MATCH(DATE(YEAR($A148)-1,MONTH($A148),DAY($A148)),$A:$A,0))=""),"",E148/INDEX(E:E,MATCH(DATE(YEAR($A148)-1,MONTH($A148),DAY($A148)),$A:$A,0))-1),"")</f>
        <v/>
      </c>
      <c r="I148" s="20">
        <f>IFERROR(IF(OR(F148="",INDEX(F:F,MATCH(DATE(YEAR($A148)-1,MONTH($A148),DAY($A148)),$A:$A,0))=""),"",F148/INDEX(F:F,MATCH(DATE(YEAR($A148)-1,MONTH($A148),DAY($A148)),$A:$A,0))-1),"")</f>
        <v/>
      </c>
      <c r="J148" s="20">
        <f>IFERROR(IF(OR(G148="",INDEX(G:G,MATCH(DATE(YEAR($A148)-1,MONTH($A148),DAY($A148)),$A:$A,0))=""),"",G148/INDEX(G:G,MATCH(DATE(YEAR($A148)-1,MONTH($A148),DAY($A148)),$A:$A,0))-1),"")</f>
        <v/>
      </c>
      <c r="K148" s="20">
        <f>IF(OR(E148="",E147=""),"",E148/E147-1)</f>
        <v/>
      </c>
      <c r="L148" s="20">
        <f>IF(OR(F148="",F147=""),"",F148/F147-1)</f>
        <v/>
      </c>
      <c r="M148" s="20">
        <f>IF(OR(G148="",G147=""),"",G148/G147-1)</f>
        <v/>
      </c>
      <c r="N148" s="20">
        <f>IF(G148="","",E148/G148)</f>
        <v/>
      </c>
      <c r="O148" s="20">
        <f>IF(G148="","",F148/G148)</f>
        <v/>
      </c>
      <c r="P148" s="21">
        <f>IF(SUMIFS('Daily NSE Equity Options'!$L:$L,'Daily NSE Equity Options'!$A:$A,$A148)=0,"",SUMIFS('Daily NSE Equity Options'!$L:$L,'Daily NSE Equity Options'!$A:$A,$A148))</f>
        <v/>
      </c>
      <c r="Q148" s="8">
        <f>IF(SUMIFS('Daily BSE Equity Options'!$L:$L,'Daily BSE Equity Options'!$A:$A,$A148)=0,"",SUMIFS('Daily BSE Equity Options'!$L:$L,'Daily BSE Equity Options'!$A:$A,$A148))</f>
        <v/>
      </c>
      <c r="R148" s="8">
        <f>IF(OR(P148="",Q148=""),"",P148+Q148)</f>
        <v/>
      </c>
      <c r="S148" s="23">
        <f>IFERROR(IF(OR(P148="",INDEX(P:P,MATCH(DATE(YEAR($A148)-1,MONTH($A148),DAY($A148)),$A:$A,0))=""),"",P148/INDEX(P:P,MATCH(DATE(YEAR($A148)-1,MONTH($A148),DAY($A148)),$A:$A,0))-1),"")</f>
        <v/>
      </c>
      <c r="T148" s="23">
        <f>IFERROR(IF(OR(Q148="",INDEX(Q:Q,MATCH(DATE(YEAR($A148)-1,MONTH($A148),DAY($A148)),$A:$A,0))=""),"",Q148/INDEX(Q:Q,MATCH(DATE(YEAR($A148)-1,MONTH($A148),DAY($A148)),$A:$A,0))-1),"")</f>
        <v/>
      </c>
      <c r="U148" s="23">
        <f>IFERROR(IF(OR(R148="",INDEX(R:R,MATCH(DATE(YEAR($A148)-1,MONTH($A148),DAY($A148)),$A:$A,0))=""),"",R148/INDEX(R:R,MATCH(DATE(YEAR($A148)-1,MONTH($A148),DAY($A148)),$A:$A,0))-1),"")</f>
        <v/>
      </c>
      <c r="V148" s="23">
        <f>IF(OR(P148="",P147=""),"",P148/P147-1)</f>
        <v/>
      </c>
      <c r="W148" s="23">
        <f>IF(OR(Q148="",Q147=""),"",Q148/Q147-1)</f>
        <v/>
      </c>
      <c r="X148" s="23">
        <f>IF(OR(R148="",R147=""),"",R148/R147-1)</f>
        <v/>
      </c>
      <c r="Y148" s="23">
        <f>IF(R148="","",P148/R148)</f>
        <v/>
      </c>
      <c r="Z148" s="23">
        <f>IF(R148="","",Q148/R148)</f>
        <v/>
      </c>
      <c r="AA148" s="24">
        <f>IF(SUMIFS('Daily NSE Equity Options'!$M:$M,'Daily NSE Equity Options'!$A:$A,$A148)=0,"",SUMIFS('Daily NSE Equity Options'!$M:$M,'Daily NSE Equity Options'!$A:$A,$A148))</f>
        <v/>
      </c>
      <c r="AB148" s="9">
        <f>IF(SUMIFS('Daily BSE Equity Options'!$M:$M,'Daily BSE Equity Options'!$A:$A,$A148)=0,"",SUMIFS('Daily BSE Equity Options'!$M:$M,'Daily BSE Equity Options'!$A:$A,$A148))</f>
        <v/>
      </c>
      <c r="AC148" s="9">
        <f>IF(OR(AA148="",AB148=""),"",AA148+AB148)</f>
        <v/>
      </c>
      <c r="AD148" s="26">
        <f>IFERROR(IF(OR(AA148="",INDEX(AA:AA,MATCH(DATE(YEAR($A148)-1,MONTH($A148),DAY($A148)),$A:$A,0))=""),"",AA148/INDEX(AA:AA,MATCH(DATE(YEAR($A148)-1,MONTH($A148),DAY($A148)),$A:$A,0))-1),"")</f>
        <v/>
      </c>
      <c r="AE148" s="26">
        <f>IFERROR(IF(OR(AB148="",INDEX(AB:AB,MATCH(DATE(YEAR($A148)-1,MONTH($A148),DAY($A148)),$A:$A,0))=""),"",AB148/INDEX(AB:AB,MATCH(DATE(YEAR($A148)-1,MONTH($A148),DAY($A148)),$A:$A,0))-1),"")</f>
        <v/>
      </c>
      <c r="AF148" s="26">
        <f>IFERROR(IF(OR(AC148="",INDEX(AC:AC,MATCH(DATE(YEAR($A148)-1,MONTH($A148),DAY($A148)),$A:$A,0))=""),"",AC148/INDEX(AC:AC,MATCH(DATE(YEAR($A148)-1,MONTH($A148),DAY($A148)),$A:$A,0))-1),"")</f>
        <v/>
      </c>
      <c r="AG148" s="26">
        <f>IF(OR(AA148="",AA147=""),"",AA148/AA147-1)</f>
        <v/>
      </c>
      <c r="AH148" s="26">
        <f>IF(OR(AB148="",AB147=""),"",AB148/AB147-1)</f>
        <v/>
      </c>
      <c r="AI148" s="26">
        <f>IF(OR(AC148="",AC147=""),"",AC148/AC147-1)</f>
        <v/>
      </c>
      <c r="AJ148" s="26">
        <f>IF(AC148="","",AA148/AC148)</f>
        <v/>
      </c>
      <c r="AK148" s="26">
        <f>IF(AC148="","",AB148/AC148)</f>
        <v/>
      </c>
      <c r="AL148" s="29" t="n">
        <v>24.7525</v>
      </c>
      <c r="AM148" s="30" t="n">
        <v>25.9175</v>
      </c>
      <c r="AN148" s="30" t="n">
        <v>24.22</v>
      </c>
      <c r="AO148" s="30" t="n">
        <v>25.21</v>
      </c>
      <c r="AP148" s="31" t="n">
        <v>0.0185</v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18">
        <f>IF(SUMIFS('Daily NSE Equity Options'!$K:$K,'Daily NSE Equity Options'!$A:$A,$A149)=0,"",SUMIFS('Daily NSE Equity Options'!$K:$K,'Daily NSE Equity Options'!$A:$A,$A149))</f>
        <v/>
      </c>
      <c r="F149" s="7">
        <f>IF(SUMIFS('Daily BSE Equity Options'!$K:$K,'Daily BSE Equity Options'!$A:$A,$A149)=0,"",SUMIFS('Daily BSE Equity Options'!$K:$K,'Daily BSE Equity Options'!$A:$A,$A149))</f>
        <v/>
      </c>
      <c r="G149" s="7">
        <f>IF(OR(E149="",F149=""),"",E149+F149)</f>
        <v/>
      </c>
      <c r="H149" s="20">
        <f>IFERROR(IF(OR(E149="",INDEX(E:E,MATCH(DATE(YEAR($A149)-1,MONTH($A149),DAY($A149)),$A:$A,0))=""),"",E149/INDEX(E:E,MATCH(DATE(YEAR($A149)-1,MONTH($A149),DAY($A149)),$A:$A,0))-1),"")</f>
        <v/>
      </c>
      <c r="I149" s="20">
        <f>IFERROR(IF(OR(F149="",INDEX(F:F,MATCH(DATE(YEAR($A149)-1,MONTH($A149),DAY($A149)),$A:$A,0))=""),"",F149/INDEX(F:F,MATCH(DATE(YEAR($A149)-1,MONTH($A149),DAY($A149)),$A:$A,0))-1),"")</f>
        <v/>
      </c>
      <c r="J149" s="20">
        <f>IFERROR(IF(OR(G149="",INDEX(G:G,MATCH(DATE(YEAR($A149)-1,MONTH($A149),DAY($A149)),$A:$A,0))=""),"",G149/INDEX(G:G,MATCH(DATE(YEAR($A149)-1,MONTH($A149),DAY($A149)),$A:$A,0))-1),"")</f>
        <v/>
      </c>
      <c r="K149" s="20">
        <f>IF(OR(E149="",E148=""),"",E149/E148-1)</f>
        <v/>
      </c>
      <c r="L149" s="20">
        <f>IF(OR(F149="",F148=""),"",F149/F148-1)</f>
        <v/>
      </c>
      <c r="M149" s="20">
        <f>IF(OR(G149="",G148=""),"",G149/G148-1)</f>
        <v/>
      </c>
      <c r="N149" s="20">
        <f>IF(G149="","",E149/G149)</f>
        <v/>
      </c>
      <c r="O149" s="20">
        <f>IF(G149="","",F149/G149)</f>
        <v/>
      </c>
      <c r="P149" s="21">
        <f>IF(SUMIFS('Daily NSE Equity Options'!$L:$L,'Daily NSE Equity Options'!$A:$A,$A149)=0,"",SUMIFS('Daily NSE Equity Options'!$L:$L,'Daily NSE Equity Options'!$A:$A,$A149))</f>
        <v/>
      </c>
      <c r="Q149" s="8">
        <f>IF(SUMIFS('Daily BSE Equity Options'!$L:$L,'Daily BSE Equity Options'!$A:$A,$A149)=0,"",SUMIFS('Daily BSE Equity Options'!$L:$L,'Daily BSE Equity Options'!$A:$A,$A149))</f>
        <v/>
      </c>
      <c r="R149" s="8">
        <f>IF(OR(P149="",Q149=""),"",P149+Q149)</f>
        <v/>
      </c>
      <c r="S149" s="23">
        <f>IFERROR(IF(OR(P149="",INDEX(P:P,MATCH(DATE(YEAR($A149)-1,MONTH($A149),DAY($A149)),$A:$A,0))=""),"",P149/INDEX(P:P,MATCH(DATE(YEAR($A149)-1,MONTH($A149),DAY($A149)),$A:$A,0))-1),"")</f>
        <v/>
      </c>
      <c r="T149" s="23">
        <f>IFERROR(IF(OR(Q149="",INDEX(Q:Q,MATCH(DATE(YEAR($A149)-1,MONTH($A149),DAY($A149)),$A:$A,0))=""),"",Q149/INDEX(Q:Q,MATCH(DATE(YEAR($A149)-1,MONTH($A149),DAY($A149)),$A:$A,0))-1),"")</f>
        <v/>
      </c>
      <c r="U149" s="23">
        <f>IFERROR(IF(OR(R149="",INDEX(R:R,MATCH(DATE(YEAR($A149)-1,MONTH($A149),DAY($A149)),$A:$A,0))=""),"",R149/INDEX(R:R,MATCH(DATE(YEAR($A149)-1,MONTH($A149),DAY($A149)),$A:$A,0))-1),"")</f>
        <v/>
      </c>
      <c r="V149" s="23">
        <f>IF(OR(P149="",P148=""),"",P149/P148-1)</f>
        <v/>
      </c>
      <c r="W149" s="23">
        <f>IF(OR(Q149="",Q148=""),"",Q149/Q148-1)</f>
        <v/>
      </c>
      <c r="X149" s="23">
        <f>IF(OR(R149="",R148=""),"",R149/R148-1)</f>
        <v/>
      </c>
      <c r="Y149" s="23">
        <f>IF(R149="","",P149/R149)</f>
        <v/>
      </c>
      <c r="Z149" s="23">
        <f>IF(R149="","",Q149/R149)</f>
        <v/>
      </c>
      <c r="AA149" s="24">
        <f>IF(SUMIFS('Daily NSE Equity Options'!$M:$M,'Daily NSE Equity Options'!$A:$A,$A149)=0,"",SUMIFS('Daily NSE Equity Options'!$M:$M,'Daily NSE Equity Options'!$A:$A,$A149))</f>
        <v/>
      </c>
      <c r="AB149" s="9">
        <f>IF(SUMIFS('Daily BSE Equity Options'!$M:$M,'Daily BSE Equity Options'!$A:$A,$A149)=0,"",SUMIFS('Daily BSE Equity Options'!$M:$M,'Daily BSE Equity Options'!$A:$A,$A149))</f>
        <v/>
      </c>
      <c r="AC149" s="9">
        <f>IF(OR(AA149="",AB149=""),"",AA149+AB149)</f>
        <v/>
      </c>
      <c r="AD149" s="26">
        <f>IFERROR(IF(OR(AA149="",INDEX(AA:AA,MATCH(DATE(YEAR($A149)-1,MONTH($A149),DAY($A149)),$A:$A,0))=""),"",AA149/INDEX(AA:AA,MATCH(DATE(YEAR($A149)-1,MONTH($A149),DAY($A149)),$A:$A,0))-1),"")</f>
        <v/>
      </c>
      <c r="AE149" s="26">
        <f>IFERROR(IF(OR(AB149="",INDEX(AB:AB,MATCH(DATE(YEAR($A149)-1,MONTH($A149),DAY($A149)),$A:$A,0))=""),"",AB149/INDEX(AB:AB,MATCH(DATE(YEAR($A149)-1,MONTH($A149),DAY($A149)),$A:$A,0))-1),"")</f>
        <v/>
      </c>
      <c r="AF149" s="26">
        <f>IFERROR(IF(OR(AC149="",INDEX(AC:AC,MATCH(DATE(YEAR($A149)-1,MONTH($A149),DAY($A149)),$A:$A,0))=""),"",AC149/INDEX(AC:AC,MATCH(DATE(YEAR($A149)-1,MONTH($A149),DAY($A149)),$A:$A,0))-1),"")</f>
        <v/>
      </c>
      <c r="AG149" s="26">
        <f>IF(OR(AA149="",AA148=""),"",AA149/AA148-1)</f>
        <v/>
      </c>
      <c r="AH149" s="26">
        <f>IF(OR(AB149="",AB148=""),"",AB149/AB148-1)</f>
        <v/>
      </c>
      <c r="AI149" s="26">
        <f>IF(OR(AC149="",AC148=""),"",AC149/AC148-1)</f>
        <v/>
      </c>
      <c r="AJ149" s="26">
        <f>IF(AC149="","",AA149/AC149)</f>
        <v/>
      </c>
      <c r="AK149" s="26">
        <f>IF(AC149="","",AB149/AC149)</f>
        <v/>
      </c>
      <c r="AL149" s="29" t="n">
        <v>25.21</v>
      </c>
      <c r="AM149" s="30" t="n">
        <v>25.3325</v>
      </c>
      <c r="AN149" s="30" t="n">
        <v>22.9175</v>
      </c>
      <c r="AO149" s="30" t="n">
        <v>24.24</v>
      </c>
      <c r="AP149" s="31" t="n">
        <v>-0.0385</v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18">
        <f>IF(SUMIFS('Daily NSE Equity Options'!$K:$K,'Daily NSE Equity Options'!$A:$A,$A150)=0,"",SUMIFS('Daily NSE Equity Options'!$K:$K,'Daily NSE Equity Options'!$A:$A,$A150))</f>
        <v/>
      </c>
      <c r="F150" s="7">
        <f>IF(SUMIFS('Daily BSE Equity Options'!$K:$K,'Daily BSE Equity Options'!$A:$A,$A150)=0,"",SUMIFS('Daily BSE Equity Options'!$K:$K,'Daily BSE Equity Options'!$A:$A,$A150))</f>
        <v/>
      </c>
      <c r="G150" s="7">
        <f>IF(OR(E150="",F150=""),"",E150+F150)</f>
        <v/>
      </c>
      <c r="H150" s="20">
        <f>IFERROR(IF(OR(E150="",INDEX(E:E,MATCH(DATE(YEAR($A150)-1,MONTH($A150),DAY($A150)),$A:$A,0))=""),"",E150/INDEX(E:E,MATCH(DATE(YEAR($A150)-1,MONTH($A150),DAY($A150)),$A:$A,0))-1),"")</f>
        <v/>
      </c>
      <c r="I150" s="20">
        <f>IFERROR(IF(OR(F150="",INDEX(F:F,MATCH(DATE(YEAR($A150)-1,MONTH($A150),DAY($A150)),$A:$A,0))=""),"",F150/INDEX(F:F,MATCH(DATE(YEAR($A150)-1,MONTH($A150),DAY($A150)),$A:$A,0))-1),"")</f>
        <v/>
      </c>
      <c r="J150" s="20">
        <f>IFERROR(IF(OR(G150="",INDEX(G:G,MATCH(DATE(YEAR($A150)-1,MONTH($A150),DAY($A150)),$A:$A,0))=""),"",G150/INDEX(G:G,MATCH(DATE(YEAR($A150)-1,MONTH($A150),DAY($A150)),$A:$A,0))-1),"")</f>
        <v/>
      </c>
      <c r="K150" s="20">
        <f>IF(OR(E150="",E149=""),"",E150/E149-1)</f>
        <v/>
      </c>
      <c r="L150" s="20">
        <f>IF(OR(F150="",F149=""),"",F150/F149-1)</f>
        <v/>
      </c>
      <c r="M150" s="20">
        <f>IF(OR(G150="",G149=""),"",G150/G149-1)</f>
        <v/>
      </c>
      <c r="N150" s="20">
        <f>IF(G150="","",E150/G150)</f>
        <v/>
      </c>
      <c r="O150" s="20">
        <f>IF(G150="","",F150/G150)</f>
        <v/>
      </c>
      <c r="P150" s="21">
        <f>IF(SUMIFS('Daily NSE Equity Options'!$L:$L,'Daily NSE Equity Options'!$A:$A,$A150)=0,"",SUMIFS('Daily NSE Equity Options'!$L:$L,'Daily NSE Equity Options'!$A:$A,$A150))</f>
        <v/>
      </c>
      <c r="Q150" s="8">
        <f>IF(SUMIFS('Daily BSE Equity Options'!$L:$L,'Daily BSE Equity Options'!$A:$A,$A150)=0,"",SUMIFS('Daily BSE Equity Options'!$L:$L,'Daily BSE Equity Options'!$A:$A,$A150))</f>
        <v/>
      </c>
      <c r="R150" s="8">
        <f>IF(OR(P150="",Q150=""),"",P150+Q150)</f>
        <v/>
      </c>
      <c r="S150" s="23">
        <f>IFERROR(IF(OR(P150="",INDEX(P:P,MATCH(DATE(YEAR($A150)-1,MONTH($A150),DAY($A150)),$A:$A,0))=""),"",P150/INDEX(P:P,MATCH(DATE(YEAR($A150)-1,MONTH($A150),DAY($A150)),$A:$A,0))-1),"")</f>
        <v/>
      </c>
      <c r="T150" s="23">
        <f>IFERROR(IF(OR(Q150="",INDEX(Q:Q,MATCH(DATE(YEAR($A150)-1,MONTH($A150),DAY($A150)),$A:$A,0))=""),"",Q150/INDEX(Q:Q,MATCH(DATE(YEAR($A150)-1,MONTH($A150),DAY($A150)),$A:$A,0))-1),"")</f>
        <v/>
      </c>
      <c r="U150" s="23">
        <f>IFERROR(IF(OR(R150="",INDEX(R:R,MATCH(DATE(YEAR($A150)-1,MONTH($A150),DAY($A150)),$A:$A,0))=""),"",R150/INDEX(R:R,MATCH(DATE(YEAR($A150)-1,MONTH($A150),DAY($A150)),$A:$A,0))-1),"")</f>
        <v/>
      </c>
      <c r="V150" s="23">
        <f>IF(OR(P150="",P149=""),"",P150/P149-1)</f>
        <v/>
      </c>
      <c r="W150" s="23">
        <f>IF(OR(Q150="",Q149=""),"",Q150/Q149-1)</f>
        <v/>
      </c>
      <c r="X150" s="23">
        <f>IF(OR(R150="",R149=""),"",R150/R149-1)</f>
        <v/>
      </c>
      <c r="Y150" s="23">
        <f>IF(R150="","",P150/R150)</f>
        <v/>
      </c>
      <c r="Z150" s="23">
        <f>IF(R150="","",Q150/R150)</f>
        <v/>
      </c>
      <c r="AA150" s="24">
        <f>IF(SUMIFS('Daily NSE Equity Options'!$M:$M,'Daily NSE Equity Options'!$A:$A,$A150)=0,"",SUMIFS('Daily NSE Equity Options'!$M:$M,'Daily NSE Equity Options'!$A:$A,$A150))</f>
        <v/>
      </c>
      <c r="AB150" s="9">
        <f>IF(SUMIFS('Daily BSE Equity Options'!$M:$M,'Daily BSE Equity Options'!$A:$A,$A150)=0,"",SUMIFS('Daily BSE Equity Options'!$M:$M,'Daily BSE Equity Options'!$A:$A,$A150))</f>
        <v/>
      </c>
      <c r="AC150" s="9">
        <f>IF(OR(AA150="",AB150=""),"",AA150+AB150)</f>
        <v/>
      </c>
      <c r="AD150" s="26">
        <f>IFERROR(IF(OR(AA150="",INDEX(AA:AA,MATCH(DATE(YEAR($A150)-1,MONTH($A150),DAY($A150)),$A:$A,0))=""),"",AA150/INDEX(AA:AA,MATCH(DATE(YEAR($A150)-1,MONTH($A150),DAY($A150)),$A:$A,0))-1),"")</f>
        <v/>
      </c>
      <c r="AE150" s="26">
        <f>IFERROR(IF(OR(AB150="",INDEX(AB:AB,MATCH(DATE(YEAR($A150)-1,MONTH($A150),DAY($A150)),$A:$A,0))=""),"",AB150/INDEX(AB:AB,MATCH(DATE(YEAR($A150)-1,MONTH($A150),DAY($A150)),$A:$A,0))-1),"")</f>
        <v/>
      </c>
      <c r="AF150" s="26">
        <f>IFERROR(IF(OR(AC150="",INDEX(AC:AC,MATCH(DATE(YEAR($A150)-1,MONTH($A150),DAY($A150)),$A:$A,0))=""),"",AC150/INDEX(AC:AC,MATCH(DATE(YEAR($A150)-1,MONTH($A150),DAY($A150)),$A:$A,0))-1),"")</f>
        <v/>
      </c>
      <c r="AG150" s="26">
        <f>IF(OR(AA150="",AA149=""),"",AA150/AA149-1)</f>
        <v/>
      </c>
      <c r="AH150" s="26">
        <f>IF(OR(AB150="",AB149=""),"",AB150/AB149-1)</f>
        <v/>
      </c>
      <c r="AI150" s="26">
        <f>IF(OR(AC150="",AC149=""),"",AC150/AC149-1)</f>
        <v/>
      </c>
      <c r="AJ150" s="26">
        <f>IF(AC150="","",AA150/AC150)</f>
        <v/>
      </c>
      <c r="AK150" s="26">
        <f>IF(AC150="","",AB150/AC150)</f>
        <v/>
      </c>
      <c r="AL150" s="29" t="n">
        <v>24.24</v>
      </c>
      <c r="AM150" s="30" t="n">
        <v>24.24</v>
      </c>
      <c r="AN150" s="30" t="n">
        <v>20.6725</v>
      </c>
      <c r="AO150" s="30" t="n">
        <v>23.2</v>
      </c>
      <c r="AP150" s="31" t="n">
        <v>-0.0429</v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18">
        <f>IF(SUMIFS('Daily NSE Equity Options'!$K:$K,'Daily NSE Equity Options'!$A:$A,$A151)=0,"",SUMIFS('Daily NSE Equity Options'!$K:$K,'Daily NSE Equity Options'!$A:$A,$A151))</f>
        <v/>
      </c>
      <c r="F151" s="7">
        <f>IF(SUMIFS('Daily BSE Equity Options'!$K:$K,'Daily BSE Equity Options'!$A:$A,$A151)=0,"",SUMIFS('Daily BSE Equity Options'!$K:$K,'Daily BSE Equity Options'!$A:$A,$A151))</f>
        <v/>
      </c>
      <c r="G151" s="7">
        <f>IF(OR(E151="",F151=""),"",E151+F151)</f>
        <v/>
      </c>
      <c r="H151" s="20">
        <f>IFERROR(IF(OR(E151="",INDEX(E:E,MATCH(DATE(YEAR($A151)-1,MONTH($A151),DAY($A151)),$A:$A,0))=""),"",E151/INDEX(E:E,MATCH(DATE(YEAR($A151)-1,MONTH($A151),DAY($A151)),$A:$A,0))-1),"")</f>
        <v/>
      </c>
      <c r="I151" s="20">
        <f>IFERROR(IF(OR(F151="",INDEX(F:F,MATCH(DATE(YEAR($A151)-1,MONTH($A151),DAY($A151)),$A:$A,0))=""),"",F151/INDEX(F:F,MATCH(DATE(YEAR($A151)-1,MONTH($A151),DAY($A151)),$A:$A,0))-1),"")</f>
        <v/>
      </c>
      <c r="J151" s="20">
        <f>IFERROR(IF(OR(G151="",INDEX(G:G,MATCH(DATE(YEAR($A151)-1,MONTH($A151),DAY($A151)),$A:$A,0))=""),"",G151/INDEX(G:G,MATCH(DATE(YEAR($A151)-1,MONTH($A151),DAY($A151)),$A:$A,0))-1),"")</f>
        <v/>
      </c>
      <c r="K151" s="20">
        <f>IF(OR(E151="",E150=""),"",E151/E150-1)</f>
        <v/>
      </c>
      <c r="L151" s="20">
        <f>IF(OR(F151="",F150=""),"",F151/F150-1)</f>
        <v/>
      </c>
      <c r="M151" s="20">
        <f>IF(OR(G151="",G150=""),"",G151/G150-1)</f>
        <v/>
      </c>
      <c r="N151" s="20">
        <f>IF(G151="","",E151/G151)</f>
        <v/>
      </c>
      <c r="O151" s="20">
        <f>IF(G151="","",F151/G151)</f>
        <v/>
      </c>
      <c r="P151" s="21">
        <f>IF(SUMIFS('Daily NSE Equity Options'!$L:$L,'Daily NSE Equity Options'!$A:$A,$A151)=0,"",SUMIFS('Daily NSE Equity Options'!$L:$L,'Daily NSE Equity Options'!$A:$A,$A151))</f>
        <v/>
      </c>
      <c r="Q151" s="8">
        <f>IF(SUMIFS('Daily BSE Equity Options'!$L:$L,'Daily BSE Equity Options'!$A:$A,$A151)=0,"",SUMIFS('Daily BSE Equity Options'!$L:$L,'Daily BSE Equity Options'!$A:$A,$A151))</f>
        <v/>
      </c>
      <c r="R151" s="8">
        <f>IF(OR(P151="",Q151=""),"",P151+Q151)</f>
        <v/>
      </c>
      <c r="S151" s="23">
        <f>IFERROR(IF(OR(P151="",INDEX(P:P,MATCH(DATE(YEAR($A151)-1,MONTH($A151),DAY($A151)),$A:$A,0))=""),"",P151/INDEX(P:P,MATCH(DATE(YEAR($A151)-1,MONTH($A151),DAY($A151)),$A:$A,0))-1),"")</f>
        <v/>
      </c>
      <c r="T151" s="23">
        <f>IFERROR(IF(OR(Q151="",INDEX(Q:Q,MATCH(DATE(YEAR($A151)-1,MONTH($A151),DAY($A151)),$A:$A,0))=""),"",Q151/INDEX(Q:Q,MATCH(DATE(YEAR($A151)-1,MONTH($A151),DAY($A151)),$A:$A,0))-1),"")</f>
        <v/>
      </c>
      <c r="U151" s="23">
        <f>IFERROR(IF(OR(R151="",INDEX(R:R,MATCH(DATE(YEAR($A151)-1,MONTH($A151),DAY($A151)),$A:$A,0))=""),"",R151/INDEX(R:R,MATCH(DATE(YEAR($A151)-1,MONTH($A151),DAY($A151)),$A:$A,0))-1),"")</f>
        <v/>
      </c>
      <c r="V151" s="23">
        <f>IF(OR(P151="",P150=""),"",P151/P150-1)</f>
        <v/>
      </c>
      <c r="W151" s="23">
        <f>IF(OR(Q151="",Q150=""),"",Q151/Q150-1)</f>
        <v/>
      </c>
      <c r="X151" s="23">
        <f>IF(OR(R151="",R150=""),"",R151/R150-1)</f>
        <v/>
      </c>
      <c r="Y151" s="23">
        <f>IF(R151="","",P151/R151)</f>
        <v/>
      </c>
      <c r="Z151" s="23">
        <f>IF(R151="","",Q151/R151)</f>
        <v/>
      </c>
      <c r="AA151" s="24">
        <f>IF(SUMIFS('Daily NSE Equity Options'!$M:$M,'Daily NSE Equity Options'!$A:$A,$A151)=0,"",SUMIFS('Daily NSE Equity Options'!$M:$M,'Daily NSE Equity Options'!$A:$A,$A151))</f>
        <v/>
      </c>
      <c r="AB151" s="9">
        <f>IF(SUMIFS('Daily BSE Equity Options'!$M:$M,'Daily BSE Equity Options'!$A:$A,$A151)=0,"",SUMIFS('Daily BSE Equity Options'!$M:$M,'Daily BSE Equity Options'!$A:$A,$A151))</f>
        <v/>
      </c>
      <c r="AC151" s="9">
        <f>IF(OR(AA151="",AB151=""),"",AA151+AB151)</f>
        <v/>
      </c>
      <c r="AD151" s="26">
        <f>IFERROR(IF(OR(AA151="",INDEX(AA:AA,MATCH(DATE(YEAR($A151)-1,MONTH($A151),DAY($A151)),$A:$A,0))=""),"",AA151/INDEX(AA:AA,MATCH(DATE(YEAR($A151)-1,MONTH($A151),DAY($A151)),$A:$A,0))-1),"")</f>
        <v/>
      </c>
      <c r="AE151" s="26">
        <f>IFERROR(IF(OR(AB151="",INDEX(AB:AB,MATCH(DATE(YEAR($A151)-1,MONTH($A151),DAY($A151)),$A:$A,0))=""),"",AB151/INDEX(AB:AB,MATCH(DATE(YEAR($A151)-1,MONTH($A151),DAY($A151)),$A:$A,0))-1),"")</f>
        <v/>
      </c>
      <c r="AF151" s="26">
        <f>IFERROR(IF(OR(AC151="",INDEX(AC:AC,MATCH(DATE(YEAR($A151)-1,MONTH($A151),DAY($A151)),$A:$A,0))=""),"",AC151/INDEX(AC:AC,MATCH(DATE(YEAR($A151)-1,MONTH($A151),DAY($A151)),$A:$A,0))-1),"")</f>
        <v/>
      </c>
      <c r="AG151" s="26">
        <f>IF(OR(AA151="",AA150=""),"",AA151/AA150-1)</f>
        <v/>
      </c>
      <c r="AH151" s="26">
        <f>IF(OR(AB151="",AB150=""),"",AB151/AB150-1)</f>
        <v/>
      </c>
      <c r="AI151" s="26">
        <f>IF(OR(AC151="",AC150=""),"",AC151/AC150-1)</f>
        <v/>
      </c>
      <c r="AJ151" s="26">
        <f>IF(AC151="","",AA151/AC151)</f>
        <v/>
      </c>
      <c r="AK151" s="26">
        <f>IF(AC151="","",AB151/AC151)</f>
        <v/>
      </c>
      <c r="AL151" s="29" t="n">
        <v>23.2</v>
      </c>
      <c r="AM151" s="30" t="n">
        <v>23.2</v>
      </c>
      <c r="AN151" s="30" t="n">
        <v>19.99</v>
      </c>
      <c r="AO151" s="30" t="n">
        <v>20.965</v>
      </c>
      <c r="AP151" s="31" t="n">
        <v>-0.0963</v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18">
        <f>IF(SUMIFS('Daily NSE Equity Options'!$K:$K,'Daily NSE Equity Options'!$A:$A,$A152)=0,"",SUMIFS('Daily NSE Equity Options'!$K:$K,'Daily NSE Equity Options'!$A:$A,$A152))</f>
        <v/>
      </c>
      <c r="F152" s="7">
        <f>IF(SUMIFS('Daily BSE Equity Options'!$K:$K,'Daily BSE Equity Options'!$A:$A,$A152)=0,"",SUMIFS('Daily BSE Equity Options'!$K:$K,'Daily BSE Equity Options'!$A:$A,$A152))</f>
        <v/>
      </c>
      <c r="G152" s="7">
        <f>IF(OR(E152="",F152=""),"",E152+F152)</f>
        <v/>
      </c>
      <c r="H152" s="20">
        <f>IFERROR(IF(OR(E152="",INDEX(E:E,MATCH(DATE(YEAR($A152)-1,MONTH($A152),DAY($A152)),$A:$A,0))=""),"",E152/INDEX(E:E,MATCH(DATE(YEAR($A152)-1,MONTH($A152),DAY($A152)),$A:$A,0))-1),"")</f>
        <v/>
      </c>
      <c r="I152" s="20">
        <f>IFERROR(IF(OR(F152="",INDEX(F:F,MATCH(DATE(YEAR($A152)-1,MONTH($A152),DAY($A152)),$A:$A,0))=""),"",F152/INDEX(F:F,MATCH(DATE(YEAR($A152)-1,MONTH($A152),DAY($A152)),$A:$A,0))-1),"")</f>
        <v/>
      </c>
      <c r="J152" s="20">
        <f>IFERROR(IF(OR(G152="",INDEX(G:G,MATCH(DATE(YEAR($A152)-1,MONTH($A152),DAY($A152)),$A:$A,0))=""),"",G152/INDEX(G:G,MATCH(DATE(YEAR($A152)-1,MONTH($A152),DAY($A152)),$A:$A,0))-1),"")</f>
        <v/>
      </c>
      <c r="K152" s="20">
        <f>IF(OR(E152="",E151=""),"",E152/E151-1)</f>
        <v/>
      </c>
      <c r="L152" s="20">
        <f>IF(OR(F152="",F151=""),"",F152/F151-1)</f>
        <v/>
      </c>
      <c r="M152" s="20">
        <f>IF(OR(G152="",G151=""),"",G152/G151-1)</f>
        <v/>
      </c>
      <c r="N152" s="20">
        <f>IF(G152="","",E152/G152)</f>
        <v/>
      </c>
      <c r="O152" s="20">
        <f>IF(G152="","",F152/G152)</f>
        <v/>
      </c>
      <c r="P152" s="21">
        <f>IF(SUMIFS('Daily NSE Equity Options'!$L:$L,'Daily NSE Equity Options'!$A:$A,$A152)=0,"",SUMIFS('Daily NSE Equity Options'!$L:$L,'Daily NSE Equity Options'!$A:$A,$A152))</f>
        <v/>
      </c>
      <c r="Q152" s="8">
        <f>IF(SUMIFS('Daily BSE Equity Options'!$L:$L,'Daily BSE Equity Options'!$A:$A,$A152)=0,"",SUMIFS('Daily BSE Equity Options'!$L:$L,'Daily BSE Equity Options'!$A:$A,$A152))</f>
        <v/>
      </c>
      <c r="R152" s="8">
        <f>IF(OR(P152="",Q152=""),"",P152+Q152)</f>
        <v/>
      </c>
      <c r="S152" s="23">
        <f>IFERROR(IF(OR(P152="",INDEX(P:P,MATCH(DATE(YEAR($A152)-1,MONTH($A152),DAY($A152)),$A:$A,0))=""),"",P152/INDEX(P:P,MATCH(DATE(YEAR($A152)-1,MONTH($A152),DAY($A152)),$A:$A,0))-1),"")</f>
        <v/>
      </c>
      <c r="T152" s="23">
        <f>IFERROR(IF(OR(Q152="",INDEX(Q:Q,MATCH(DATE(YEAR($A152)-1,MONTH($A152),DAY($A152)),$A:$A,0))=""),"",Q152/INDEX(Q:Q,MATCH(DATE(YEAR($A152)-1,MONTH($A152),DAY($A152)),$A:$A,0))-1),"")</f>
        <v/>
      </c>
      <c r="U152" s="23">
        <f>IFERROR(IF(OR(R152="",INDEX(R:R,MATCH(DATE(YEAR($A152)-1,MONTH($A152),DAY($A152)),$A:$A,0))=""),"",R152/INDEX(R:R,MATCH(DATE(YEAR($A152)-1,MONTH($A152),DAY($A152)),$A:$A,0))-1),"")</f>
        <v/>
      </c>
      <c r="V152" s="23">
        <f>IF(OR(P152="",P151=""),"",P152/P151-1)</f>
        <v/>
      </c>
      <c r="W152" s="23">
        <f>IF(OR(Q152="",Q151=""),"",Q152/Q151-1)</f>
        <v/>
      </c>
      <c r="X152" s="23">
        <f>IF(OR(R152="",R151=""),"",R152/R151-1)</f>
        <v/>
      </c>
      <c r="Y152" s="23">
        <f>IF(R152="","",P152/R152)</f>
        <v/>
      </c>
      <c r="Z152" s="23">
        <f>IF(R152="","",Q152/R152)</f>
        <v/>
      </c>
      <c r="AA152" s="24">
        <f>IF(SUMIFS('Daily NSE Equity Options'!$M:$M,'Daily NSE Equity Options'!$A:$A,$A152)=0,"",SUMIFS('Daily NSE Equity Options'!$M:$M,'Daily NSE Equity Options'!$A:$A,$A152))</f>
        <v/>
      </c>
      <c r="AB152" s="9">
        <f>IF(SUMIFS('Daily BSE Equity Options'!$M:$M,'Daily BSE Equity Options'!$A:$A,$A152)=0,"",SUMIFS('Daily BSE Equity Options'!$M:$M,'Daily BSE Equity Options'!$A:$A,$A152))</f>
        <v/>
      </c>
      <c r="AC152" s="9">
        <f>IF(OR(AA152="",AB152=""),"",AA152+AB152)</f>
        <v/>
      </c>
      <c r="AD152" s="26">
        <f>IFERROR(IF(OR(AA152="",INDEX(AA:AA,MATCH(DATE(YEAR($A152)-1,MONTH($A152),DAY($A152)),$A:$A,0))=""),"",AA152/INDEX(AA:AA,MATCH(DATE(YEAR($A152)-1,MONTH($A152),DAY($A152)),$A:$A,0))-1),"")</f>
        <v/>
      </c>
      <c r="AE152" s="26">
        <f>IFERROR(IF(OR(AB152="",INDEX(AB:AB,MATCH(DATE(YEAR($A152)-1,MONTH($A152),DAY($A152)),$A:$A,0))=""),"",AB152/INDEX(AB:AB,MATCH(DATE(YEAR($A152)-1,MONTH($A152),DAY($A152)),$A:$A,0))-1),"")</f>
        <v/>
      </c>
      <c r="AF152" s="26">
        <f>IFERROR(IF(OR(AC152="",INDEX(AC:AC,MATCH(DATE(YEAR($A152)-1,MONTH($A152),DAY($A152)),$A:$A,0))=""),"",AC152/INDEX(AC:AC,MATCH(DATE(YEAR($A152)-1,MONTH($A152),DAY($A152)),$A:$A,0))-1),"")</f>
        <v/>
      </c>
      <c r="AG152" s="26">
        <f>IF(OR(AA152="",AA151=""),"",AA152/AA151-1)</f>
        <v/>
      </c>
      <c r="AH152" s="26">
        <f>IF(OR(AB152="",AB151=""),"",AB152/AB151-1)</f>
        <v/>
      </c>
      <c r="AI152" s="26">
        <f>IF(OR(AC152="",AC151=""),"",AC152/AC151-1)</f>
        <v/>
      </c>
      <c r="AJ152" s="26">
        <f>IF(AC152="","",AA152/AC152)</f>
        <v/>
      </c>
      <c r="AK152" s="26">
        <f>IF(AC152="","",AB152/AC152)</f>
        <v/>
      </c>
      <c r="AL152" s="29" t="n">
        <v>20.965</v>
      </c>
      <c r="AM152" s="30" t="n">
        <v>20.965</v>
      </c>
      <c r="AN152" s="30" t="n">
        <v>19.2825</v>
      </c>
      <c r="AO152" s="30" t="n">
        <v>20.4975</v>
      </c>
      <c r="AP152" s="31" t="n">
        <v>-0.0223</v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18">
        <f>IF(SUMIFS('Daily NSE Equity Options'!$K:$K,'Daily NSE Equity Options'!$A:$A,$A153)=0,"",SUMIFS('Daily NSE Equity Options'!$K:$K,'Daily NSE Equity Options'!$A:$A,$A153))</f>
        <v/>
      </c>
      <c r="F153" s="7">
        <f>IF(SUMIFS('Daily BSE Equity Options'!$K:$K,'Daily BSE Equity Options'!$A:$A,$A153)=0,"",SUMIFS('Daily BSE Equity Options'!$K:$K,'Daily BSE Equity Options'!$A:$A,$A153))</f>
        <v/>
      </c>
      <c r="G153" s="7">
        <f>IF(OR(E153="",F153=""),"",E153+F153)</f>
        <v/>
      </c>
      <c r="H153" s="20">
        <f>IFERROR(IF(OR(E153="",INDEX(E:E,MATCH(DATE(YEAR($A153)-1,MONTH($A153),DAY($A153)),$A:$A,0))=""),"",E153/INDEX(E:E,MATCH(DATE(YEAR($A153)-1,MONTH($A153),DAY($A153)),$A:$A,0))-1),"")</f>
        <v/>
      </c>
      <c r="I153" s="20">
        <f>IFERROR(IF(OR(F153="",INDEX(F:F,MATCH(DATE(YEAR($A153)-1,MONTH($A153),DAY($A153)),$A:$A,0))=""),"",F153/INDEX(F:F,MATCH(DATE(YEAR($A153)-1,MONTH($A153),DAY($A153)),$A:$A,0))-1),"")</f>
        <v/>
      </c>
      <c r="J153" s="20">
        <f>IFERROR(IF(OR(G153="",INDEX(G:G,MATCH(DATE(YEAR($A153)-1,MONTH($A153),DAY($A153)),$A:$A,0))=""),"",G153/INDEX(G:G,MATCH(DATE(YEAR($A153)-1,MONTH($A153),DAY($A153)),$A:$A,0))-1),"")</f>
        <v/>
      </c>
      <c r="K153" s="20">
        <f>IF(OR(E153="",E152=""),"",E153/E152-1)</f>
        <v/>
      </c>
      <c r="L153" s="20">
        <f>IF(OR(F153="",F152=""),"",F153/F152-1)</f>
        <v/>
      </c>
      <c r="M153" s="20">
        <f>IF(OR(G153="",G152=""),"",G153/G152-1)</f>
        <v/>
      </c>
      <c r="N153" s="20">
        <f>IF(G153="","",E153/G153)</f>
        <v/>
      </c>
      <c r="O153" s="20">
        <f>IF(G153="","",F153/G153)</f>
        <v/>
      </c>
      <c r="P153" s="21">
        <f>IF(SUMIFS('Daily NSE Equity Options'!$L:$L,'Daily NSE Equity Options'!$A:$A,$A153)=0,"",SUMIFS('Daily NSE Equity Options'!$L:$L,'Daily NSE Equity Options'!$A:$A,$A153))</f>
        <v/>
      </c>
      <c r="Q153" s="8">
        <f>IF(SUMIFS('Daily BSE Equity Options'!$L:$L,'Daily BSE Equity Options'!$A:$A,$A153)=0,"",SUMIFS('Daily BSE Equity Options'!$L:$L,'Daily BSE Equity Options'!$A:$A,$A153))</f>
        <v/>
      </c>
      <c r="R153" s="8">
        <f>IF(OR(P153="",Q153=""),"",P153+Q153)</f>
        <v/>
      </c>
      <c r="S153" s="23">
        <f>IFERROR(IF(OR(P153="",INDEX(P:P,MATCH(DATE(YEAR($A153)-1,MONTH($A153),DAY($A153)),$A:$A,0))=""),"",P153/INDEX(P:P,MATCH(DATE(YEAR($A153)-1,MONTH($A153),DAY($A153)),$A:$A,0))-1),"")</f>
        <v/>
      </c>
      <c r="T153" s="23">
        <f>IFERROR(IF(OR(Q153="",INDEX(Q:Q,MATCH(DATE(YEAR($A153)-1,MONTH($A153),DAY($A153)),$A:$A,0))=""),"",Q153/INDEX(Q:Q,MATCH(DATE(YEAR($A153)-1,MONTH($A153),DAY($A153)),$A:$A,0))-1),"")</f>
        <v/>
      </c>
      <c r="U153" s="23">
        <f>IFERROR(IF(OR(R153="",INDEX(R:R,MATCH(DATE(YEAR($A153)-1,MONTH($A153),DAY($A153)),$A:$A,0))=""),"",R153/INDEX(R:R,MATCH(DATE(YEAR($A153)-1,MONTH($A153),DAY($A153)),$A:$A,0))-1),"")</f>
        <v/>
      </c>
      <c r="V153" s="23">
        <f>IF(OR(P153="",P152=""),"",P153/P152-1)</f>
        <v/>
      </c>
      <c r="W153" s="23">
        <f>IF(OR(Q153="",Q152=""),"",Q153/Q152-1)</f>
        <v/>
      </c>
      <c r="X153" s="23">
        <f>IF(OR(R153="",R152=""),"",R153/R152-1)</f>
        <v/>
      </c>
      <c r="Y153" s="23">
        <f>IF(R153="","",P153/R153)</f>
        <v/>
      </c>
      <c r="Z153" s="23">
        <f>IF(R153="","",Q153/R153)</f>
        <v/>
      </c>
      <c r="AA153" s="24">
        <f>IF(SUMIFS('Daily NSE Equity Options'!$M:$M,'Daily NSE Equity Options'!$A:$A,$A153)=0,"",SUMIFS('Daily NSE Equity Options'!$M:$M,'Daily NSE Equity Options'!$A:$A,$A153))</f>
        <v/>
      </c>
      <c r="AB153" s="9">
        <f>IF(SUMIFS('Daily BSE Equity Options'!$M:$M,'Daily BSE Equity Options'!$A:$A,$A153)=0,"",SUMIFS('Daily BSE Equity Options'!$M:$M,'Daily BSE Equity Options'!$A:$A,$A153))</f>
        <v/>
      </c>
      <c r="AC153" s="9">
        <f>IF(OR(AA153="",AB153=""),"",AA153+AB153)</f>
        <v/>
      </c>
      <c r="AD153" s="26">
        <f>IFERROR(IF(OR(AA153="",INDEX(AA:AA,MATCH(DATE(YEAR($A153)-1,MONTH($A153),DAY($A153)),$A:$A,0))=""),"",AA153/INDEX(AA:AA,MATCH(DATE(YEAR($A153)-1,MONTH($A153),DAY($A153)),$A:$A,0))-1),"")</f>
        <v/>
      </c>
      <c r="AE153" s="26">
        <f>IFERROR(IF(OR(AB153="",INDEX(AB:AB,MATCH(DATE(YEAR($A153)-1,MONTH($A153),DAY($A153)),$A:$A,0))=""),"",AB153/INDEX(AB:AB,MATCH(DATE(YEAR($A153)-1,MONTH($A153),DAY($A153)),$A:$A,0))-1),"")</f>
        <v/>
      </c>
      <c r="AF153" s="26">
        <f>IFERROR(IF(OR(AC153="",INDEX(AC:AC,MATCH(DATE(YEAR($A153)-1,MONTH($A153),DAY($A153)),$A:$A,0))=""),"",AC153/INDEX(AC:AC,MATCH(DATE(YEAR($A153)-1,MONTH($A153),DAY($A153)),$A:$A,0))-1),"")</f>
        <v/>
      </c>
      <c r="AG153" s="26">
        <f>IF(OR(AA153="",AA152=""),"",AA153/AA152-1)</f>
        <v/>
      </c>
      <c r="AH153" s="26">
        <f>IF(OR(AB153="",AB152=""),"",AB153/AB152-1)</f>
        <v/>
      </c>
      <c r="AI153" s="26">
        <f>IF(OR(AC153="",AC152=""),"",AC153/AC152-1)</f>
        <v/>
      </c>
      <c r="AJ153" s="26">
        <f>IF(AC153="","",AA153/AC153)</f>
        <v/>
      </c>
      <c r="AK153" s="26">
        <f>IF(AC153="","",AB153/AC153)</f>
        <v/>
      </c>
      <c r="AL153" s="29" t="n">
        <v>20.4975</v>
      </c>
      <c r="AM153" s="30" t="n">
        <v>21.0475</v>
      </c>
      <c r="AN153" s="30" t="n">
        <v>17.58</v>
      </c>
      <c r="AO153" s="30" t="n">
        <v>20.1125</v>
      </c>
      <c r="AP153" s="31" t="n">
        <v>-0.0188</v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18">
        <f>IF(SUMIFS('Daily NSE Equity Options'!$K:$K,'Daily NSE Equity Options'!$A:$A,$A154)=0,"",SUMIFS('Daily NSE Equity Options'!$K:$K,'Daily NSE Equity Options'!$A:$A,$A154))</f>
        <v/>
      </c>
      <c r="F154" s="7">
        <f>IF(SUMIFS('Daily BSE Equity Options'!$K:$K,'Daily BSE Equity Options'!$A:$A,$A154)=0,"",SUMIFS('Daily BSE Equity Options'!$K:$K,'Daily BSE Equity Options'!$A:$A,$A154))</f>
        <v/>
      </c>
      <c r="G154" s="7">
        <f>IF(OR(E154="",F154=""),"",E154+F154)</f>
        <v/>
      </c>
      <c r="H154" s="20">
        <f>IFERROR(IF(OR(E154="",INDEX(E:E,MATCH(DATE(YEAR($A154)-1,MONTH($A154),DAY($A154)),$A:$A,0))=""),"",E154/INDEX(E:E,MATCH(DATE(YEAR($A154)-1,MONTH($A154),DAY($A154)),$A:$A,0))-1),"")</f>
        <v/>
      </c>
      <c r="I154" s="20">
        <f>IFERROR(IF(OR(F154="",INDEX(F:F,MATCH(DATE(YEAR($A154)-1,MONTH($A154),DAY($A154)),$A:$A,0))=""),"",F154/INDEX(F:F,MATCH(DATE(YEAR($A154)-1,MONTH($A154),DAY($A154)),$A:$A,0))-1),"")</f>
        <v/>
      </c>
      <c r="J154" s="20">
        <f>IFERROR(IF(OR(G154="",INDEX(G:G,MATCH(DATE(YEAR($A154)-1,MONTH($A154),DAY($A154)),$A:$A,0))=""),"",G154/INDEX(G:G,MATCH(DATE(YEAR($A154)-1,MONTH($A154),DAY($A154)),$A:$A,0))-1),"")</f>
        <v/>
      </c>
      <c r="K154" s="20">
        <f>IF(OR(E154="",E153=""),"",E154/E153-1)</f>
        <v/>
      </c>
      <c r="L154" s="20">
        <f>IF(OR(F154="",F153=""),"",F154/F153-1)</f>
        <v/>
      </c>
      <c r="M154" s="20">
        <f>IF(OR(G154="",G153=""),"",G154/G153-1)</f>
        <v/>
      </c>
      <c r="N154" s="20">
        <f>IF(G154="","",E154/G154)</f>
        <v/>
      </c>
      <c r="O154" s="20">
        <f>IF(G154="","",F154/G154)</f>
        <v/>
      </c>
      <c r="P154" s="21">
        <f>IF(SUMIFS('Daily NSE Equity Options'!$L:$L,'Daily NSE Equity Options'!$A:$A,$A154)=0,"",SUMIFS('Daily NSE Equity Options'!$L:$L,'Daily NSE Equity Options'!$A:$A,$A154))</f>
        <v/>
      </c>
      <c r="Q154" s="8">
        <f>IF(SUMIFS('Daily BSE Equity Options'!$L:$L,'Daily BSE Equity Options'!$A:$A,$A154)=0,"",SUMIFS('Daily BSE Equity Options'!$L:$L,'Daily BSE Equity Options'!$A:$A,$A154))</f>
        <v/>
      </c>
      <c r="R154" s="8">
        <f>IF(OR(P154="",Q154=""),"",P154+Q154)</f>
        <v/>
      </c>
      <c r="S154" s="23">
        <f>IFERROR(IF(OR(P154="",INDEX(P:P,MATCH(DATE(YEAR($A154)-1,MONTH($A154),DAY($A154)),$A:$A,0))=""),"",P154/INDEX(P:P,MATCH(DATE(YEAR($A154)-1,MONTH($A154),DAY($A154)),$A:$A,0))-1),"")</f>
        <v/>
      </c>
      <c r="T154" s="23">
        <f>IFERROR(IF(OR(Q154="",INDEX(Q:Q,MATCH(DATE(YEAR($A154)-1,MONTH($A154),DAY($A154)),$A:$A,0))=""),"",Q154/INDEX(Q:Q,MATCH(DATE(YEAR($A154)-1,MONTH($A154),DAY($A154)),$A:$A,0))-1),"")</f>
        <v/>
      </c>
      <c r="U154" s="23">
        <f>IFERROR(IF(OR(R154="",INDEX(R:R,MATCH(DATE(YEAR($A154)-1,MONTH($A154),DAY($A154)),$A:$A,0))=""),"",R154/INDEX(R:R,MATCH(DATE(YEAR($A154)-1,MONTH($A154),DAY($A154)),$A:$A,0))-1),"")</f>
        <v/>
      </c>
      <c r="V154" s="23">
        <f>IF(OR(P154="",P153=""),"",P154/P153-1)</f>
        <v/>
      </c>
      <c r="W154" s="23">
        <f>IF(OR(Q154="",Q153=""),"",Q154/Q153-1)</f>
        <v/>
      </c>
      <c r="X154" s="23">
        <f>IF(OR(R154="",R153=""),"",R154/R153-1)</f>
        <v/>
      </c>
      <c r="Y154" s="23">
        <f>IF(R154="","",P154/R154)</f>
        <v/>
      </c>
      <c r="Z154" s="23">
        <f>IF(R154="","",Q154/R154)</f>
        <v/>
      </c>
      <c r="AA154" s="24">
        <f>IF(SUMIFS('Daily NSE Equity Options'!$M:$M,'Daily NSE Equity Options'!$A:$A,$A154)=0,"",SUMIFS('Daily NSE Equity Options'!$M:$M,'Daily NSE Equity Options'!$A:$A,$A154))</f>
        <v/>
      </c>
      <c r="AB154" s="9">
        <f>IF(SUMIFS('Daily BSE Equity Options'!$M:$M,'Daily BSE Equity Options'!$A:$A,$A154)=0,"",SUMIFS('Daily BSE Equity Options'!$M:$M,'Daily BSE Equity Options'!$A:$A,$A154))</f>
        <v/>
      </c>
      <c r="AC154" s="9">
        <f>IF(OR(AA154="",AB154=""),"",AA154+AB154)</f>
        <v/>
      </c>
      <c r="AD154" s="26">
        <f>IFERROR(IF(OR(AA154="",INDEX(AA:AA,MATCH(DATE(YEAR($A154)-1,MONTH($A154),DAY($A154)),$A:$A,0))=""),"",AA154/INDEX(AA:AA,MATCH(DATE(YEAR($A154)-1,MONTH($A154),DAY($A154)),$A:$A,0))-1),"")</f>
        <v/>
      </c>
      <c r="AE154" s="26">
        <f>IFERROR(IF(OR(AB154="",INDEX(AB:AB,MATCH(DATE(YEAR($A154)-1,MONTH($A154),DAY($A154)),$A:$A,0))=""),"",AB154/INDEX(AB:AB,MATCH(DATE(YEAR($A154)-1,MONTH($A154),DAY($A154)),$A:$A,0))-1),"")</f>
        <v/>
      </c>
      <c r="AF154" s="26">
        <f>IFERROR(IF(OR(AC154="",INDEX(AC:AC,MATCH(DATE(YEAR($A154)-1,MONTH($A154),DAY($A154)),$A:$A,0))=""),"",AC154/INDEX(AC:AC,MATCH(DATE(YEAR($A154)-1,MONTH($A154),DAY($A154)),$A:$A,0))-1),"")</f>
        <v/>
      </c>
      <c r="AG154" s="26">
        <f>IF(OR(AA154="",AA153=""),"",AA154/AA153-1)</f>
        <v/>
      </c>
      <c r="AH154" s="26">
        <f>IF(OR(AB154="",AB153=""),"",AB154/AB153-1)</f>
        <v/>
      </c>
      <c r="AI154" s="26">
        <f>IF(OR(AC154="",AC153=""),"",AC154/AC153-1)</f>
        <v/>
      </c>
      <c r="AJ154" s="26">
        <f>IF(AC154="","",AA154/AC154)</f>
        <v/>
      </c>
      <c r="AK154" s="26">
        <f>IF(AC154="","",AB154/AC154)</f>
        <v/>
      </c>
      <c r="AL154" s="29" t="n">
        <v>20.1125</v>
      </c>
      <c r="AM154" s="30" t="n">
        <v>21.845</v>
      </c>
      <c r="AN154" s="30" t="n">
        <v>19.895</v>
      </c>
      <c r="AO154" s="30" t="n">
        <v>21.5775</v>
      </c>
      <c r="AP154" s="31" t="n">
        <v>0.0728</v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18">
        <f>IF(SUMIFS('Daily NSE Equity Options'!$K:$K,'Daily NSE Equity Options'!$A:$A,$A155)=0,"",SUMIFS('Daily NSE Equity Options'!$K:$K,'Daily NSE Equity Options'!$A:$A,$A155))</f>
        <v/>
      </c>
      <c r="F155" s="7">
        <f>IF(SUMIFS('Daily BSE Equity Options'!$K:$K,'Daily BSE Equity Options'!$A:$A,$A155)=0,"",SUMIFS('Daily BSE Equity Options'!$K:$K,'Daily BSE Equity Options'!$A:$A,$A155))</f>
        <v/>
      </c>
      <c r="G155" s="7">
        <f>IF(OR(E155="",F155=""),"",E155+F155)</f>
        <v/>
      </c>
      <c r="H155" s="20">
        <f>IFERROR(IF(OR(E155="",INDEX(E:E,MATCH(DATE(YEAR($A155)-1,MONTH($A155),DAY($A155)),$A:$A,0))=""),"",E155/INDEX(E:E,MATCH(DATE(YEAR($A155)-1,MONTH($A155),DAY($A155)),$A:$A,0))-1),"")</f>
        <v/>
      </c>
      <c r="I155" s="20">
        <f>IFERROR(IF(OR(F155="",INDEX(F:F,MATCH(DATE(YEAR($A155)-1,MONTH($A155),DAY($A155)),$A:$A,0))=""),"",F155/INDEX(F:F,MATCH(DATE(YEAR($A155)-1,MONTH($A155),DAY($A155)),$A:$A,0))-1),"")</f>
        <v/>
      </c>
      <c r="J155" s="20">
        <f>IFERROR(IF(OR(G155="",INDEX(G:G,MATCH(DATE(YEAR($A155)-1,MONTH($A155),DAY($A155)),$A:$A,0))=""),"",G155/INDEX(G:G,MATCH(DATE(YEAR($A155)-1,MONTH($A155),DAY($A155)),$A:$A,0))-1),"")</f>
        <v/>
      </c>
      <c r="K155" s="20">
        <f>IF(OR(E155="",E154=""),"",E155/E154-1)</f>
        <v/>
      </c>
      <c r="L155" s="20">
        <f>IF(OR(F155="",F154=""),"",F155/F154-1)</f>
        <v/>
      </c>
      <c r="M155" s="20">
        <f>IF(OR(G155="",G154=""),"",G155/G154-1)</f>
        <v/>
      </c>
      <c r="N155" s="20">
        <f>IF(G155="","",E155/G155)</f>
        <v/>
      </c>
      <c r="O155" s="20">
        <f>IF(G155="","",F155/G155)</f>
        <v/>
      </c>
      <c r="P155" s="21">
        <f>IF(SUMIFS('Daily NSE Equity Options'!$L:$L,'Daily NSE Equity Options'!$A:$A,$A155)=0,"",SUMIFS('Daily NSE Equity Options'!$L:$L,'Daily NSE Equity Options'!$A:$A,$A155))</f>
        <v/>
      </c>
      <c r="Q155" s="8">
        <f>IF(SUMIFS('Daily BSE Equity Options'!$L:$L,'Daily BSE Equity Options'!$A:$A,$A155)=0,"",SUMIFS('Daily BSE Equity Options'!$L:$L,'Daily BSE Equity Options'!$A:$A,$A155))</f>
        <v/>
      </c>
      <c r="R155" s="8">
        <f>IF(OR(P155="",Q155=""),"",P155+Q155)</f>
        <v/>
      </c>
      <c r="S155" s="23">
        <f>IFERROR(IF(OR(P155="",INDEX(P:P,MATCH(DATE(YEAR($A155)-1,MONTH($A155),DAY($A155)),$A:$A,0))=""),"",P155/INDEX(P:P,MATCH(DATE(YEAR($A155)-1,MONTH($A155),DAY($A155)),$A:$A,0))-1),"")</f>
        <v/>
      </c>
      <c r="T155" s="23">
        <f>IFERROR(IF(OR(Q155="",INDEX(Q:Q,MATCH(DATE(YEAR($A155)-1,MONTH($A155),DAY($A155)),$A:$A,0))=""),"",Q155/INDEX(Q:Q,MATCH(DATE(YEAR($A155)-1,MONTH($A155),DAY($A155)),$A:$A,0))-1),"")</f>
        <v/>
      </c>
      <c r="U155" s="23">
        <f>IFERROR(IF(OR(R155="",INDEX(R:R,MATCH(DATE(YEAR($A155)-1,MONTH($A155),DAY($A155)),$A:$A,0))=""),"",R155/INDEX(R:R,MATCH(DATE(YEAR($A155)-1,MONTH($A155),DAY($A155)),$A:$A,0))-1),"")</f>
        <v/>
      </c>
      <c r="V155" s="23">
        <f>IF(OR(P155="",P154=""),"",P155/P154-1)</f>
        <v/>
      </c>
      <c r="W155" s="23">
        <f>IF(OR(Q155="",Q154=""),"",Q155/Q154-1)</f>
        <v/>
      </c>
      <c r="X155" s="23">
        <f>IF(OR(R155="",R154=""),"",R155/R154-1)</f>
        <v/>
      </c>
      <c r="Y155" s="23">
        <f>IF(R155="","",P155/R155)</f>
        <v/>
      </c>
      <c r="Z155" s="23">
        <f>IF(R155="","",Q155/R155)</f>
        <v/>
      </c>
      <c r="AA155" s="24">
        <f>IF(SUMIFS('Daily NSE Equity Options'!$M:$M,'Daily NSE Equity Options'!$A:$A,$A155)=0,"",SUMIFS('Daily NSE Equity Options'!$M:$M,'Daily NSE Equity Options'!$A:$A,$A155))</f>
        <v/>
      </c>
      <c r="AB155" s="9">
        <f>IF(SUMIFS('Daily BSE Equity Options'!$M:$M,'Daily BSE Equity Options'!$A:$A,$A155)=0,"",SUMIFS('Daily BSE Equity Options'!$M:$M,'Daily BSE Equity Options'!$A:$A,$A155))</f>
        <v/>
      </c>
      <c r="AC155" s="9">
        <f>IF(OR(AA155="",AB155=""),"",AA155+AB155)</f>
        <v/>
      </c>
      <c r="AD155" s="26">
        <f>IFERROR(IF(OR(AA155="",INDEX(AA:AA,MATCH(DATE(YEAR($A155)-1,MONTH($A155),DAY($A155)),$A:$A,0))=""),"",AA155/INDEX(AA:AA,MATCH(DATE(YEAR($A155)-1,MONTH($A155),DAY($A155)),$A:$A,0))-1),"")</f>
        <v/>
      </c>
      <c r="AE155" s="26">
        <f>IFERROR(IF(OR(AB155="",INDEX(AB:AB,MATCH(DATE(YEAR($A155)-1,MONTH($A155),DAY($A155)),$A:$A,0))=""),"",AB155/INDEX(AB:AB,MATCH(DATE(YEAR($A155)-1,MONTH($A155),DAY($A155)),$A:$A,0))-1),"")</f>
        <v/>
      </c>
      <c r="AF155" s="26">
        <f>IFERROR(IF(OR(AC155="",INDEX(AC:AC,MATCH(DATE(YEAR($A155)-1,MONTH($A155),DAY($A155)),$A:$A,0))=""),"",AC155/INDEX(AC:AC,MATCH(DATE(YEAR($A155)-1,MONTH($A155),DAY($A155)),$A:$A,0))-1),"")</f>
        <v/>
      </c>
      <c r="AG155" s="26">
        <f>IF(OR(AA155="",AA154=""),"",AA155/AA154-1)</f>
        <v/>
      </c>
      <c r="AH155" s="26">
        <f>IF(OR(AB155="",AB154=""),"",AB155/AB154-1)</f>
        <v/>
      </c>
      <c r="AI155" s="26">
        <f>IF(OR(AC155="",AC154=""),"",AC155/AC154-1)</f>
        <v/>
      </c>
      <c r="AJ155" s="26">
        <f>IF(AC155="","",AA155/AC155)</f>
        <v/>
      </c>
      <c r="AK155" s="26">
        <f>IF(AC155="","",AB155/AC155)</f>
        <v/>
      </c>
      <c r="AL155" s="29" t="n">
        <v>21.5775</v>
      </c>
      <c r="AM155" s="30" t="n">
        <v>22.375</v>
      </c>
      <c r="AN155" s="30" t="n">
        <v>18.995</v>
      </c>
      <c r="AO155" s="30" t="n">
        <v>22.0325</v>
      </c>
      <c r="AP155" s="31" t="n">
        <v>0.0211</v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18">
        <f>IF(SUMIFS('Daily NSE Equity Options'!$K:$K,'Daily NSE Equity Options'!$A:$A,$A156)=0,"",SUMIFS('Daily NSE Equity Options'!$K:$K,'Daily NSE Equity Options'!$A:$A,$A156))</f>
        <v/>
      </c>
      <c r="F156" s="7">
        <f>IF(SUMIFS('Daily BSE Equity Options'!$K:$K,'Daily BSE Equity Options'!$A:$A,$A156)=0,"",SUMIFS('Daily BSE Equity Options'!$K:$K,'Daily BSE Equity Options'!$A:$A,$A156))</f>
        <v/>
      </c>
      <c r="G156" s="7">
        <f>IF(OR(E156="",F156=""),"",E156+F156)</f>
        <v/>
      </c>
      <c r="H156" s="20">
        <f>IFERROR(IF(OR(E156="",INDEX(E:E,MATCH(DATE(YEAR($A156)-1,MONTH($A156),DAY($A156)),$A:$A,0))=""),"",E156/INDEX(E:E,MATCH(DATE(YEAR($A156)-1,MONTH($A156),DAY($A156)),$A:$A,0))-1),"")</f>
        <v/>
      </c>
      <c r="I156" s="20">
        <f>IFERROR(IF(OR(F156="",INDEX(F:F,MATCH(DATE(YEAR($A156)-1,MONTH($A156),DAY($A156)),$A:$A,0))=""),"",F156/INDEX(F:F,MATCH(DATE(YEAR($A156)-1,MONTH($A156),DAY($A156)),$A:$A,0))-1),"")</f>
        <v/>
      </c>
      <c r="J156" s="20">
        <f>IFERROR(IF(OR(G156="",INDEX(G:G,MATCH(DATE(YEAR($A156)-1,MONTH($A156),DAY($A156)),$A:$A,0))=""),"",G156/INDEX(G:G,MATCH(DATE(YEAR($A156)-1,MONTH($A156),DAY($A156)),$A:$A,0))-1),"")</f>
        <v/>
      </c>
      <c r="K156" s="20">
        <f>IF(OR(E156="",E155=""),"",E156/E155-1)</f>
        <v/>
      </c>
      <c r="L156" s="20">
        <f>IF(OR(F156="",F155=""),"",F156/F155-1)</f>
        <v/>
      </c>
      <c r="M156" s="20">
        <f>IF(OR(G156="",G155=""),"",G156/G155-1)</f>
        <v/>
      </c>
      <c r="N156" s="20">
        <f>IF(G156="","",E156/G156)</f>
        <v/>
      </c>
      <c r="O156" s="20">
        <f>IF(G156="","",F156/G156)</f>
        <v/>
      </c>
      <c r="P156" s="21">
        <f>IF(SUMIFS('Daily NSE Equity Options'!$L:$L,'Daily NSE Equity Options'!$A:$A,$A156)=0,"",SUMIFS('Daily NSE Equity Options'!$L:$L,'Daily NSE Equity Options'!$A:$A,$A156))</f>
        <v/>
      </c>
      <c r="Q156" s="8">
        <f>IF(SUMIFS('Daily BSE Equity Options'!$L:$L,'Daily BSE Equity Options'!$A:$A,$A156)=0,"",SUMIFS('Daily BSE Equity Options'!$L:$L,'Daily BSE Equity Options'!$A:$A,$A156))</f>
        <v/>
      </c>
      <c r="R156" s="8">
        <f>IF(OR(P156="",Q156=""),"",P156+Q156)</f>
        <v/>
      </c>
      <c r="S156" s="23">
        <f>IFERROR(IF(OR(P156="",INDEX(P:P,MATCH(DATE(YEAR($A156)-1,MONTH($A156),DAY($A156)),$A:$A,0))=""),"",P156/INDEX(P:P,MATCH(DATE(YEAR($A156)-1,MONTH($A156),DAY($A156)),$A:$A,0))-1),"")</f>
        <v/>
      </c>
      <c r="T156" s="23">
        <f>IFERROR(IF(OR(Q156="",INDEX(Q:Q,MATCH(DATE(YEAR($A156)-1,MONTH($A156),DAY($A156)),$A:$A,0))=""),"",Q156/INDEX(Q:Q,MATCH(DATE(YEAR($A156)-1,MONTH($A156),DAY($A156)),$A:$A,0))-1),"")</f>
        <v/>
      </c>
      <c r="U156" s="23">
        <f>IFERROR(IF(OR(R156="",INDEX(R:R,MATCH(DATE(YEAR($A156)-1,MONTH($A156),DAY($A156)),$A:$A,0))=""),"",R156/INDEX(R:R,MATCH(DATE(YEAR($A156)-1,MONTH($A156),DAY($A156)),$A:$A,0))-1),"")</f>
        <v/>
      </c>
      <c r="V156" s="23">
        <f>IF(OR(P156="",P155=""),"",P156/P155-1)</f>
        <v/>
      </c>
      <c r="W156" s="23">
        <f>IF(OR(Q156="",Q155=""),"",Q156/Q155-1)</f>
        <v/>
      </c>
      <c r="X156" s="23">
        <f>IF(OR(R156="",R155=""),"",R156/R155-1)</f>
        <v/>
      </c>
      <c r="Y156" s="23">
        <f>IF(R156="","",P156/R156)</f>
        <v/>
      </c>
      <c r="Z156" s="23">
        <f>IF(R156="","",Q156/R156)</f>
        <v/>
      </c>
      <c r="AA156" s="24">
        <f>IF(SUMIFS('Daily NSE Equity Options'!$M:$M,'Daily NSE Equity Options'!$A:$A,$A156)=0,"",SUMIFS('Daily NSE Equity Options'!$M:$M,'Daily NSE Equity Options'!$A:$A,$A156))</f>
        <v/>
      </c>
      <c r="AB156" s="9">
        <f>IF(SUMIFS('Daily BSE Equity Options'!$M:$M,'Daily BSE Equity Options'!$A:$A,$A156)=0,"",SUMIFS('Daily BSE Equity Options'!$M:$M,'Daily BSE Equity Options'!$A:$A,$A156))</f>
        <v/>
      </c>
      <c r="AC156" s="9">
        <f>IF(OR(AA156="",AB156=""),"",AA156+AB156)</f>
        <v/>
      </c>
      <c r="AD156" s="26">
        <f>IFERROR(IF(OR(AA156="",INDEX(AA:AA,MATCH(DATE(YEAR($A156)-1,MONTH($A156),DAY($A156)),$A:$A,0))=""),"",AA156/INDEX(AA:AA,MATCH(DATE(YEAR($A156)-1,MONTH($A156),DAY($A156)),$A:$A,0))-1),"")</f>
        <v/>
      </c>
      <c r="AE156" s="26">
        <f>IFERROR(IF(OR(AB156="",INDEX(AB:AB,MATCH(DATE(YEAR($A156)-1,MONTH($A156),DAY($A156)),$A:$A,0))=""),"",AB156/INDEX(AB:AB,MATCH(DATE(YEAR($A156)-1,MONTH($A156),DAY($A156)),$A:$A,0))-1),"")</f>
        <v/>
      </c>
      <c r="AF156" s="26">
        <f>IFERROR(IF(OR(AC156="",INDEX(AC:AC,MATCH(DATE(YEAR($A156)-1,MONTH($A156),DAY($A156)),$A:$A,0))=""),"",AC156/INDEX(AC:AC,MATCH(DATE(YEAR($A156)-1,MONTH($A156),DAY($A156)),$A:$A,0))-1),"")</f>
        <v/>
      </c>
      <c r="AG156" s="26">
        <f>IF(OR(AA156="",AA155=""),"",AA156/AA155-1)</f>
        <v/>
      </c>
      <c r="AH156" s="26">
        <f>IF(OR(AB156="",AB155=""),"",AB156/AB155-1)</f>
        <v/>
      </c>
      <c r="AI156" s="26">
        <f>IF(OR(AC156="",AC155=""),"",AC156/AC155-1)</f>
        <v/>
      </c>
      <c r="AJ156" s="26">
        <f>IF(AC156="","",AA156/AC156)</f>
        <v/>
      </c>
      <c r="AK156" s="26">
        <f>IF(AC156="","",AB156/AC156)</f>
        <v/>
      </c>
      <c r="AL156" s="29" t="n">
        <v>22.0325</v>
      </c>
      <c r="AM156" s="30" t="n">
        <v>22.0325</v>
      </c>
      <c r="AN156" s="30" t="n">
        <v>19.7875</v>
      </c>
      <c r="AO156" s="30" t="n">
        <v>20.62</v>
      </c>
      <c r="AP156" s="31" t="n">
        <v>-0.0641</v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18">
        <f>IF(SUMIFS('Daily NSE Equity Options'!$K:$K,'Daily NSE Equity Options'!$A:$A,$A157)=0,"",SUMIFS('Daily NSE Equity Options'!$K:$K,'Daily NSE Equity Options'!$A:$A,$A157))</f>
        <v/>
      </c>
      <c r="F157" s="7">
        <f>IF(SUMIFS('Daily BSE Equity Options'!$K:$K,'Daily BSE Equity Options'!$A:$A,$A157)=0,"",SUMIFS('Daily BSE Equity Options'!$K:$K,'Daily BSE Equity Options'!$A:$A,$A157))</f>
        <v/>
      </c>
      <c r="G157" s="7">
        <f>IF(OR(E157="",F157=""),"",E157+F157)</f>
        <v/>
      </c>
      <c r="H157" s="20">
        <f>IFERROR(IF(OR(E157="",INDEX(E:E,MATCH(DATE(YEAR($A157)-1,MONTH($A157),DAY($A157)),$A:$A,0))=""),"",E157/INDEX(E:E,MATCH(DATE(YEAR($A157)-1,MONTH($A157),DAY($A157)),$A:$A,0))-1),"")</f>
        <v/>
      </c>
      <c r="I157" s="20">
        <f>IFERROR(IF(OR(F157="",INDEX(F:F,MATCH(DATE(YEAR($A157)-1,MONTH($A157),DAY($A157)),$A:$A,0))=""),"",F157/INDEX(F:F,MATCH(DATE(YEAR($A157)-1,MONTH($A157),DAY($A157)),$A:$A,0))-1),"")</f>
        <v/>
      </c>
      <c r="J157" s="20">
        <f>IFERROR(IF(OR(G157="",INDEX(G:G,MATCH(DATE(YEAR($A157)-1,MONTH($A157),DAY($A157)),$A:$A,0))=""),"",G157/INDEX(G:G,MATCH(DATE(YEAR($A157)-1,MONTH($A157),DAY($A157)),$A:$A,0))-1),"")</f>
        <v/>
      </c>
      <c r="K157" s="20">
        <f>IF(OR(E157="",E156=""),"",E157/E156-1)</f>
        <v/>
      </c>
      <c r="L157" s="20">
        <f>IF(OR(F157="",F156=""),"",F157/F156-1)</f>
        <v/>
      </c>
      <c r="M157" s="20">
        <f>IF(OR(G157="",G156=""),"",G157/G156-1)</f>
        <v/>
      </c>
      <c r="N157" s="20">
        <f>IF(G157="","",E157/G157)</f>
        <v/>
      </c>
      <c r="O157" s="20">
        <f>IF(G157="","",F157/G157)</f>
        <v/>
      </c>
      <c r="P157" s="21">
        <f>IF(SUMIFS('Daily NSE Equity Options'!$L:$L,'Daily NSE Equity Options'!$A:$A,$A157)=0,"",SUMIFS('Daily NSE Equity Options'!$L:$L,'Daily NSE Equity Options'!$A:$A,$A157))</f>
        <v/>
      </c>
      <c r="Q157" s="8">
        <f>IF(SUMIFS('Daily BSE Equity Options'!$L:$L,'Daily BSE Equity Options'!$A:$A,$A157)=0,"",SUMIFS('Daily BSE Equity Options'!$L:$L,'Daily BSE Equity Options'!$A:$A,$A157))</f>
        <v/>
      </c>
      <c r="R157" s="8">
        <f>IF(OR(P157="",Q157=""),"",P157+Q157)</f>
        <v/>
      </c>
      <c r="S157" s="23">
        <f>IFERROR(IF(OR(P157="",INDEX(P:P,MATCH(DATE(YEAR($A157)-1,MONTH($A157),DAY($A157)),$A:$A,0))=""),"",P157/INDEX(P:P,MATCH(DATE(YEAR($A157)-1,MONTH($A157),DAY($A157)),$A:$A,0))-1),"")</f>
        <v/>
      </c>
      <c r="T157" s="23">
        <f>IFERROR(IF(OR(Q157="",INDEX(Q:Q,MATCH(DATE(YEAR($A157)-1,MONTH($A157),DAY($A157)),$A:$A,0))=""),"",Q157/INDEX(Q:Q,MATCH(DATE(YEAR($A157)-1,MONTH($A157),DAY($A157)),$A:$A,0))-1),"")</f>
        <v/>
      </c>
      <c r="U157" s="23">
        <f>IFERROR(IF(OR(R157="",INDEX(R:R,MATCH(DATE(YEAR($A157)-1,MONTH($A157),DAY($A157)),$A:$A,0))=""),"",R157/INDEX(R:R,MATCH(DATE(YEAR($A157)-1,MONTH($A157),DAY($A157)),$A:$A,0))-1),"")</f>
        <v/>
      </c>
      <c r="V157" s="23">
        <f>IF(OR(P157="",P156=""),"",P157/P156-1)</f>
        <v/>
      </c>
      <c r="W157" s="23">
        <f>IF(OR(Q157="",Q156=""),"",Q157/Q156-1)</f>
        <v/>
      </c>
      <c r="X157" s="23">
        <f>IF(OR(R157="",R156=""),"",R157/R156-1)</f>
        <v/>
      </c>
      <c r="Y157" s="23">
        <f>IF(R157="","",P157/R157)</f>
        <v/>
      </c>
      <c r="Z157" s="23">
        <f>IF(R157="","",Q157/R157)</f>
        <v/>
      </c>
      <c r="AA157" s="24">
        <f>IF(SUMIFS('Daily NSE Equity Options'!$M:$M,'Daily NSE Equity Options'!$A:$A,$A157)=0,"",SUMIFS('Daily NSE Equity Options'!$M:$M,'Daily NSE Equity Options'!$A:$A,$A157))</f>
        <v/>
      </c>
      <c r="AB157" s="9">
        <f>IF(SUMIFS('Daily BSE Equity Options'!$M:$M,'Daily BSE Equity Options'!$A:$A,$A157)=0,"",SUMIFS('Daily BSE Equity Options'!$M:$M,'Daily BSE Equity Options'!$A:$A,$A157))</f>
        <v/>
      </c>
      <c r="AC157" s="9">
        <f>IF(OR(AA157="",AB157=""),"",AA157+AB157)</f>
        <v/>
      </c>
      <c r="AD157" s="26">
        <f>IFERROR(IF(OR(AA157="",INDEX(AA:AA,MATCH(DATE(YEAR($A157)-1,MONTH($A157),DAY($A157)),$A:$A,0))=""),"",AA157/INDEX(AA:AA,MATCH(DATE(YEAR($A157)-1,MONTH($A157),DAY($A157)),$A:$A,0))-1),"")</f>
        <v/>
      </c>
      <c r="AE157" s="26">
        <f>IFERROR(IF(OR(AB157="",INDEX(AB:AB,MATCH(DATE(YEAR($A157)-1,MONTH($A157),DAY($A157)),$A:$A,0))=""),"",AB157/INDEX(AB:AB,MATCH(DATE(YEAR($A157)-1,MONTH($A157),DAY($A157)),$A:$A,0))-1),"")</f>
        <v/>
      </c>
      <c r="AF157" s="26">
        <f>IFERROR(IF(OR(AC157="",INDEX(AC:AC,MATCH(DATE(YEAR($A157)-1,MONTH($A157),DAY($A157)),$A:$A,0))=""),"",AC157/INDEX(AC:AC,MATCH(DATE(YEAR($A157)-1,MONTH($A157),DAY($A157)),$A:$A,0))-1),"")</f>
        <v/>
      </c>
      <c r="AG157" s="26">
        <f>IF(OR(AA157="",AA156=""),"",AA157/AA156-1)</f>
        <v/>
      </c>
      <c r="AH157" s="26">
        <f>IF(OR(AB157="",AB156=""),"",AB157/AB156-1)</f>
        <v/>
      </c>
      <c r="AI157" s="26">
        <f>IF(OR(AC157="",AC156=""),"",AC157/AC156-1)</f>
        <v/>
      </c>
      <c r="AJ157" s="26">
        <f>IF(AC157="","",AA157/AC157)</f>
        <v/>
      </c>
      <c r="AK157" s="26">
        <f>IF(AC157="","",AB157/AC157)</f>
        <v/>
      </c>
      <c r="AL157" s="29" t="n">
        <v>20.62</v>
      </c>
      <c r="AM157" s="30" t="n">
        <v>29.525</v>
      </c>
      <c r="AN157" s="30" t="n">
        <v>19.5575</v>
      </c>
      <c r="AO157" s="30" t="n">
        <v>19.7025</v>
      </c>
      <c r="AP157" s="31" t="n">
        <v>-0.0445</v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18">
        <f>IF(SUMIFS('Daily NSE Equity Options'!$K:$K,'Daily NSE Equity Options'!$A:$A,$A158)=0,"",SUMIFS('Daily NSE Equity Options'!$K:$K,'Daily NSE Equity Options'!$A:$A,$A158))</f>
        <v/>
      </c>
      <c r="F158" s="7">
        <f>IF(SUMIFS('Daily BSE Equity Options'!$K:$K,'Daily BSE Equity Options'!$A:$A,$A158)=0,"",SUMIFS('Daily BSE Equity Options'!$K:$K,'Daily BSE Equity Options'!$A:$A,$A158))</f>
        <v/>
      </c>
      <c r="G158" s="7">
        <f>IF(OR(E158="",F158=""),"",E158+F158)</f>
        <v/>
      </c>
      <c r="H158" s="20">
        <f>IFERROR(IF(OR(E158="",INDEX(E:E,MATCH(DATE(YEAR($A158)-1,MONTH($A158),DAY($A158)),$A:$A,0))=""),"",E158/INDEX(E:E,MATCH(DATE(YEAR($A158)-1,MONTH($A158),DAY($A158)),$A:$A,0))-1),"")</f>
        <v/>
      </c>
      <c r="I158" s="20">
        <f>IFERROR(IF(OR(F158="",INDEX(F:F,MATCH(DATE(YEAR($A158)-1,MONTH($A158),DAY($A158)),$A:$A,0))=""),"",F158/INDEX(F:F,MATCH(DATE(YEAR($A158)-1,MONTH($A158),DAY($A158)),$A:$A,0))-1),"")</f>
        <v/>
      </c>
      <c r="J158" s="20">
        <f>IFERROR(IF(OR(G158="",INDEX(G:G,MATCH(DATE(YEAR($A158)-1,MONTH($A158),DAY($A158)),$A:$A,0))=""),"",G158/INDEX(G:G,MATCH(DATE(YEAR($A158)-1,MONTH($A158),DAY($A158)),$A:$A,0))-1),"")</f>
        <v/>
      </c>
      <c r="K158" s="20">
        <f>IF(OR(E158="",E157=""),"",E158/E157-1)</f>
        <v/>
      </c>
      <c r="L158" s="20">
        <f>IF(OR(F158="",F157=""),"",F158/F157-1)</f>
        <v/>
      </c>
      <c r="M158" s="20">
        <f>IF(OR(G158="",G157=""),"",G158/G157-1)</f>
        <v/>
      </c>
      <c r="N158" s="20">
        <f>IF(G158="","",E158/G158)</f>
        <v/>
      </c>
      <c r="O158" s="20">
        <f>IF(G158="","",F158/G158)</f>
        <v/>
      </c>
      <c r="P158" s="21">
        <f>IF(SUMIFS('Daily NSE Equity Options'!$L:$L,'Daily NSE Equity Options'!$A:$A,$A158)=0,"",SUMIFS('Daily NSE Equity Options'!$L:$L,'Daily NSE Equity Options'!$A:$A,$A158))</f>
        <v/>
      </c>
      <c r="Q158" s="8">
        <f>IF(SUMIFS('Daily BSE Equity Options'!$L:$L,'Daily BSE Equity Options'!$A:$A,$A158)=0,"",SUMIFS('Daily BSE Equity Options'!$L:$L,'Daily BSE Equity Options'!$A:$A,$A158))</f>
        <v/>
      </c>
      <c r="R158" s="8">
        <f>IF(OR(P158="",Q158=""),"",P158+Q158)</f>
        <v/>
      </c>
      <c r="S158" s="23">
        <f>IFERROR(IF(OR(P158="",INDEX(P:P,MATCH(DATE(YEAR($A158)-1,MONTH($A158),DAY($A158)),$A:$A,0))=""),"",P158/INDEX(P:P,MATCH(DATE(YEAR($A158)-1,MONTH($A158),DAY($A158)),$A:$A,0))-1),"")</f>
        <v/>
      </c>
      <c r="T158" s="23">
        <f>IFERROR(IF(OR(Q158="",INDEX(Q:Q,MATCH(DATE(YEAR($A158)-1,MONTH($A158),DAY($A158)),$A:$A,0))=""),"",Q158/INDEX(Q:Q,MATCH(DATE(YEAR($A158)-1,MONTH($A158),DAY($A158)),$A:$A,0))-1),"")</f>
        <v/>
      </c>
      <c r="U158" s="23">
        <f>IFERROR(IF(OR(R158="",INDEX(R:R,MATCH(DATE(YEAR($A158)-1,MONTH($A158),DAY($A158)),$A:$A,0))=""),"",R158/INDEX(R:R,MATCH(DATE(YEAR($A158)-1,MONTH($A158),DAY($A158)),$A:$A,0))-1),"")</f>
        <v/>
      </c>
      <c r="V158" s="23">
        <f>IF(OR(P158="",P157=""),"",P158/P157-1)</f>
        <v/>
      </c>
      <c r="W158" s="23">
        <f>IF(OR(Q158="",Q157=""),"",Q158/Q157-1)</f>
        <v/>
      </c>
      <c r="X158" s="23">
        <f>IF(OR(R158="",R157=""),"",R158/R157-1)</f>
        <v/>
      </c>
      <c r="Y158" s="23">
        <f>IF(R158="","",P158/R158)</f>
        <v/>
      </c>
      <c r="Z158" s="23">
        <f>IF(R158="","",Q158/R158)</f>
        <v/>
      </c>
      <c r="AA158" s="24">
        <f>IF(SUMIFS('Daily NSE Equity Options'!$M:$M,'Daily NSE Equity Options'!$A:$A,$A158)=0,"",SUMIFS('Daily NSE Equity Options'!$M:$M,'Daily NSE Equity Options'!$A:$A,$A158))</f>
        <v/>
      </c>
      <c r="AB158" s="9">
        <f>IF(SUMIFS('Daily BSE Equity Options'!$M:$M,'Daily BSE Equity Options'!$A:$A,$A158)=0,"",SUMIFS('Daily BSE Equity Options'!$M:$M,'Daily BSE Equity Options'!$A:$A,$A158))</f>
        <v/>
      </c>
      <c r="AC158" s="9">
        <f>IF(OR(AA158="",AB158=""),"",AA158+AB158)</f>
        <v/>
      </c>
      <c r="AD158" s="26">
        <f>IFERROR(IF(OR(AA158="",INDEX(AA:AA,MATCH(DATE(YEAR($A158)-1,MONTH($A158),DAY($A158)),$A:$A,0))=""),"",AA158/INDEX(AA:AA,MATCH(DATE(YEAR($A158)-1,MONTH($A158),DAY($A158)),$A:$A,0))-1),"")</f>
        <v/>
      </c>
      <c r="AE158" s="26">
        <f>IFERROR(IF(OR(AB158="",INDEX(AB:AB,MATCH(DATE(YEAR($A158)-1,MONTH($A158),DAY($A158)),$A:$A,0))=""),"",AB158/INDEX(AB:AB,MATCH(DATE(YEAR($A158)-1,MONTH($A158),DAY($A158)),$A:$A,0))-1),"")</f>
        <v/>
      </c>
      <c r="AF158" s="26">
        <f>IFERROR(IF(OR(AC158="",INDEX(AC:AC,MATCH(DATE(YEAR($A158)-1,MONTH($A158),DAY($A158)),$A:$A,0))=""),"",AC158/INDEX(AC:AC,MATCH(DATE(YEAR($A158)-1,MONTH($A158),DAY($A158)),$A:$A,0))-1),"")</f>
        <v/>
      </c>
      <c r="AG158" s="26">
        <f>IF(OR(AA158="",AA157=""),"",AA158/AA157-1)</f>
        <v/>
      </c>
      <c r="AH158" s="26">
        <f>IF(OR(AB158="",AB157=""),"",AB158/AB157-1)</f>
        <v/>
      </c>
      <c r="AI158" s="26">
        <f>IF(OR(AC158="",AC157=""),"",AC158/AC157-1)</f>
        <v/>
      </c>
      <c r="AJ158" s="26">
        <f>IF(AC158="","",AA158/AC158)</f>
        <v/>
      </c>
      <c r="AK158" s="26">
        <f>IF(AC158="","",AB158/AC158)</f>
        <v/>
      </c>
      <c r="AL158" s="29" t="n">
        <v>19.7025</v>
      </c>
      <c r="AM158" s="30" t="n">
        <v>19.7025</v>
      </c>
      <c r="AN158" s="30" t="n">
        <v>16.175</v>
      </c>
      <c r="AO158" s="30" t="n">
        <v>19.13</v>
      </c>
      <c r="AP158" s="31" t="n">
        <v>-0.0291</v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18">
        <f>IF(SUMIFS('Daily NSE Equity Options'!$K:$K,'Daily NSE Equity Options'!$A:$A,$A159)=0,"",SUMIFS('Daily NSE Equity Options'!$K:$K,'Daily NSE Equity Options'!$A:$A,$A159))</f>
        <v/>
      </c>
      <c r="F159" s="7">
        <f>IF(SUMIFS('Daily BSE Equity Options'!$K:$K,'Daily BSE Equity Options'!$A:$A,$A159)=0,"",SUMIFS('Daily BSE Equity Options'!$K:$K,'Daily BSE Equity Options'!$A:$A,$A159))</f>
        <v/>
      </c>
      <c r="G159" s="7">
        <f>IF(OR(E159="",F159=""),"",E159+F159)</f>
        <v/>
      </c>
      <c r="H159" s="20">
        <f>IFERROR(IF(OR(E159="",INDEX(E:E,MATCH(DATE(YEAR($A159)-1,MONTH($A159),DAY($A159)),$A:$A,0))=""),"",E159/INDEX(E:E,MATCH(DATE(YEAR($A159)-1,MONTH($A159),DAY($A159)),$A:$A,0))-1),"")</f>
        <v/>
      </c>
      <c r="I159" s="20">
        <f>IFERROR(IF(OR(F159="",INDEX(F:F,MATCH(DATE(YEAR($A159)-1,MONTH($A159),DAY($A159)),$A:$A,0))=""),"",F159/INDEX(F:F,MATCH(DATE(YEAR($A159)-1,MONTH($A159),DAY($A159)),$A:$A,0))-1),"")</f>
        <v/>
      </c>
      <c r="J159" s="20">
        <f>IFERROR(IF(OR(G159="",INDEX(G:G,MATCH(DATE(YEAR($A159)-1,MONTH($A159),DAY($A159)),$A:$A,0))=""),"",G159/INDEX(G:G,MATCH(DATE(YEAR($A159)-1,MONTH($A159),DAY($A159)),$A:$A,0))-1),"")</f>
        <v/>
      </c>
      <c r="K159" s="20">
        <f>IF(OR(E159="",E158=""),"",E159/E158-1)</f>
        <v/>
      </c>
      <c r="L159" s="20">
        <f>IF(OR(F159="",F158=""),"",F159/F158-1)</f>
        <v/>
      </c>
      <c r="M159" s="20">
        <f>IF(OR(G159="",G158=""),"",G159/G158-1)</f>
        <v/>
      </c>
      <c r="N159" s="20">
        <f>IF(G159="","",E159/G159)</f>
        <v/>
      </c>
      <c r="O159" s="20">
        <f>IF(G159="","",F159/G159)</f>
        <v/>
      </c>
      <c r="P159" s="21">
        <f>IF(SUMIFS('Daily NSE Equity Options'!$L:$L,'Daily NSE Equity Options'!$A:$A,$A159)=0,"",SUMIFS('Daily NSE Equity Options'!$L:$L,'Daily NSE Equity Options'!$A:$A,$A159))</f>
        <v/>
      </c>
      <c r="Q159" s="8">
        <f>IF(SUMIFS('Daily BSE Equity Options'!$L:$L,'Daily BSE Equity Options'!$A:$A,$A159)=0,"",SUMIFS('Daily BSE Equity Options'!$L:$L,'Daily BSE Equity Options'!$A:$A,$A159))</f>
        <v/>
      </c>
      <c r="R159" s="8">
        <f>IF(OR(P159="",Q159=""),"",P159+Q159)</f>
        <v/>
      </c>
      <c r="S159" s="23">
        <f>IFERROR(IF(OR(P159="",INDEX(P:P,MATCH(DATE(YEAR($A159)-1,MONTH($A159),DAY($A159)),$A:$A,0))=""),"",P159/INDEX(P:P,MATCH(DATE(YEAR($A159)-1,MONTH($A159),DAY($A159)),$A:$A,0))-1),"")</f>
        <v/>
      </c>
      <c r="T159" s="23">
        <f>IFERROR(IF(OR(Q159="",INDEX(Q:Q,MATCH(DATE(YEAR($A159)-1,MONTH($A159),DAY($A159)),$A:$A,0))=""),"",Q159/INDEX(Q:Q,MATCH(DATE(YEAR($A159)-1,MONTH($A159),DAY($A159)),$A:$A,0))-1),"")</f>
        <v/>
      </c>
      <c r="U159" s="23">
        <f>IFERROR(IF(OR(R159="",INDEX(R:R,MATCH(DATE(YEAR($A159)-1,MONTH($A159),DAY($A159)),$A:$A,0))=""),"",R159/INDEX(R:R,MATCH(DATE(YEAR($A159)-1,MONTH($A159),DAY($A159)),$A:$A,0))-1),"")</f>
        <v/>
      </c>
      <c r="V159" s="23">
        <f>IF(OR(P159="",P158=""),"",P159/P158-1)</f>
        <v/>
      </c>
      <c r="W159" s="23">
        <f>IF(OR(Q159="",Q158=""),"",Q159/Q158-1)</f>
        <v/>
      </c>
      <c r="X159" s="23">
        <f>IF(OR(R159="",R158=""),"",R159/R158-1)</f>
        <v/>
      </c>
      <c r="Y159" s="23">
        <f>IF(R159="","",P159/R159)</f>
        <v/>
      </c>
      <c r="Z159" s="23">
        <f>IF(R159="","",Q159/R159)</f>
        <v/>
      </c>
      <c r="AA159" s="24">
        <f>IF(SUMIFS('Daily NSE Equity Options'!$M:$M,'Daily NSE Equity Options'!$A:$A,$A159)=0,"",SUMIFS('Daily NSE Equity Options'!$M:$M,'Daily NSE Equity Options'!$A:$A,$A159))</f>
        <v/>
      </c>
      <c r="AB159" s="9">
        <f>IF(SUMIFS('Daily BSE Equity Options'!$M:$M,'Daily BSE Equity Options'!$A:$A,$A159)=0,"",SUMIFS('Daily BSE Equity Options'!$M:$M,'Daily BSE Equity Options'!$A:$A,$A159))</f>
        <v/>
      </c>
      <c r="AC159" s="9">
        <f>IF(OR(AA159="",AB159=""),"",AA159+AB159)</f>
        <v/>
      </c>
      <c r="AD159" s="26">
        <f>IFERROR(IF(OR(AA159="",INDEX(AA:AA,MATCH(DATE(YEAR($A159)-1,MONTH($A159),DAY($A159)),$A:$A,0))=""),"",AA159/INDEX(AA:AA,MATCH(DATE(YEAR($A159)-1,MONTH($A159),DAY($A159)),$A:$A,0))-1),"")</f>
        <v/>
      </c>
      <c r="AE159" s="26">
        <f>IFERROR(IF(OR(AB159="",INDEX(AB:AB,MATCH(DATE(YEAR($A159)-1,MONTH($A159),DAY($A159)),$A:$A,0))=""),"",AB159/INDEX(AB:AB,MATCH(DATE(YEAR($A159)-1,MONTH($A159),DAY($A159)),$A:$A,0))-1),"")</f>
        <v/>
      </c>
      <c r="AF159" s="26">
        <f>IFERROR(IF(OR(AC159="",INDEX(AC:AC,MATCH(DATE(YEAR($A159)-1,MONTH($A159),DAY($A159)),$A:$A,0))=""),"",AC159/INDEX(AC:AC,MATCH(DATE(YEAR($A159)-1,MONTH($A159),DAY($A159)),$A:$A,0))-1),"")</f>
        <v/>
      </c>
      <c r="AG159" s="26">
        <f>IF(OR(AA159="",AA158=""),"",AA159/AA158-1)</f>
        <v/>
      </c>
      <c r="AH159" s="26">
        <f>IF(OR(AB159="",AB158=""),"",AB159/AB158-1)</f>
        <v/>
      </c>
      <c r="AI159" s="26">
        <f>IF(OR(AC159="",AC158=""),"",AC159/AC158-1)</f>
        <v/>
      </c>
      <c r="AJ159" s="26">
        <f>IF(AC159="","",AA159/AC159)</f>
        <v/>
      </c>
      <c r="AK159" s="26">
        <f>IF(AC159="","",AB159/AC159)</f>
        <v/>
      </c>
      <c r="AL159" s="29" t="n">
        <v>19.13</v>
      </c>
      <c r="AM159" s="30" t="n">
        <v>20.405</v>
      </c>
      <c r="AN159" s="30" t="n">
        <v>18.4025</v>
      </c>
      <c r="AO159" s="30" t="n">
        <v>19.8025</v>
      </c>
      <c r="AP159" s="31" t="n">
        <v>0.0352</v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18">
        <f>IF(SUMIFS('Daily NSE Equity Options'!$K:$K,'Daily NSE Equity Options'!$A:$A,$A160)=0,"",SUMIFS('Daily NSE Equity Options'!$K:$K,'Daily NSE Equity Options'!$A:$A,$A160))</f>
        <v/>
      </c>
      <c r="F160" s="7">
        <f>IF(SUMIFS('Daily BSE Equity Options'!$K:$K,'Daily BSE Equity Options'!$A:$A,$A160)=0,"",SUMIFS('Daily BSE Equity Options'!$K:$K,'Daily BSE Equity Options'!$A:$A,$A160))</f>
        <v/>
      </c>
      <c r="G160" s="7">
        <f>IF(OR(E160="",F160=""),"",E160+F160)</f>
        <v/>
      </c>
      <c r="H160" s="20">
        <f>IFERROR(IF(OR(E160="",INDEX(E:E,MATCH(DATE(YEAR($A160)-1,MONTH($A160),DAY($A160)),$A:$A,0))=""),"",E160/INDEX(E:E,MATCH(DATE(YEAR($A160)-1,MONTH($A160),DAY($A160)),$A:$A,0))-1),"")</f>
        <v/>
      </c>
      <c r="I160" s="20">
        <f>IFERROR(IF(OR(F160="",INDEX(F:F,MATCH(DATE(YEAR($A160)-1,MONTH($A160),DAY($A160)),$A:$A,0))=""),"",F160/INDEX(F:F,MATCH(DATE(YEAR($A160)-1,MONTH($A160),DAY($A160)),$A:$A,0))-1),"")</f>
        <v/>
      </c>
      <c r="J160" s="20">
        <f>IFERROR(IF(OR(G160="",INDEX(G:G,MATCH(DATE(YEAR($A160)-1,MONTH($A160),DAY($A160)),$A:$A,0))=""),"",G160/INDEX(G:G,MATCH(DATE(YEAR($A160)-1,MONTH($A160),DAY($A160)),$A:$A,0))-1),"")</f>
        <v/>
      </c>
      <c r="K160" s="20">
        <f>IF(OR(E160="",E159=""),"",E160/E159-1)</f>
        <v/>
      </c>
      <c r="L160" s="20">
        <f>IF(OR(F160="",F159=""),"",F160/F159-1)</f>
        <v/>
      </c>
      <c r="M160" s="20">
        <f>IF(OR(G160="",G159=""),"",G160/G159-1)</f>
        <v/>
      </c>
      <c r="N160" s="20">
        <f>IF(G160="","",E160/G160)</f>
        <v/>
      </c>
      <c r="O160" s="20">
        <f>IF(G160="","",F160/G160)</f>
        <v/>
      </c>
      <c r="P160" s="21">
        <f>IF(SUMIFS('Daily NSE Equity Options'!$L:$L,'Daily NSE Equity Options'!$A:$A,$A160)=0,"",SUMIFS('Daily NSE Equity Options'!$L:$L,'Daily NSE Equity Options'!$A:$A,$A160))</f>
        <v/>
      </c>
      <c r="Q160" s="8">
        <f>IF(SUMIFS('Daily BSE Equity Options'!$L:$L,'Daily BSE Equity Options'!$A:$A,$A160)=0,"",SUMIFS('Daily BSE Equity Options'!$L:$L,'Daily BSE Equity Options'!$A:$A,$A160))</f>
        <v/>
      </c>
      <c r="R160" s="8">
        <f>IF(OR(P160="",Q160=""),"",P160+Q160)</f>
        <v/>
      </c>
      <c r="S160" s="23">
        <f>IFERROR(IF(OR(P160="",INDEX(P:P,MATCH(DATE(YEAR($A160)-1,MONTH($A160),DAY($A160)),$A:$A,0))=""),"",P160/INDEX(P:P,MATCH(DATE(YEAR($A160)-1,MONTH($A160),DAY($A160)),$A:$A,0))-1),"")</f>
        <v/>
      </c>
      <c r="T160" s="23">
        <f>IFERROR(IF(OR(Q160="",INDEX(Q:Q,MATCH(DATE(YEAR($A160)-1,MONTH($A160),DAY($A160)),$A:$A,0))=""),"",Q160/INDEX(Q:Q,MATCH(DATE(YEAR($A160)-1,MONTH($A160),DAY($A160)),$A:$A,0))-1),"")</f>
        <v/>
      </c>
      <c r="U160" s="23">
        <f>IFERROR(IF(OR(R160="",INDEX(R:R,MATCH(DATE(YEAR($A160)-1,MONTH($A160),DAY($A160)),$A:$A,0))=""),"",R160/INDEX(R:R,MATCH(DATE(YEAR($A160)-1,MONTH($A160),DAY($A160)),$A:$A,0))-1),"")</f>
        <v/>
      </c>
      <c r="V160" s="23">
        <f>IF(OR(P160="",P159=""),"",P160/P159-1)</f>
        <v/>
      </c>
      <c r="W160" s="23">
        <f>IF(OR(Q160="",Q159=""),"",Q160/Q159-1)</f>
        <v/>
      </c>
      <c r="X160" s="23">
        <f>IF(OR(R160="",R159=""),"",R160/R159-1)</f>
        <v/>
      </c>
      <c r="Y160" s="23">
        <f>IF(R160="","",P160/R160)</f>
        <v/>
      </c>
      <c r="Z160" s="23">
        <f>IF(R160="","",Q160/R160)</f>
        <v/>
      </c>
      <c r="AA160" s="24">
        <f>IF(SUMIFS('Daily NSE Equity Options'!$M:$M,'Daily NSE Equity Options'!$A:$A,$A160)=0,"",SUMIFS('Daily NSE Equity Options'!$M:$M,'Daily NSE Equity Options'!$A:$A,$A160))</f>
        <v/>
      </c>
      <c r="AB160" s="9">
        <f>IF(SUMIFS('Daily BSE Equity Options'!$M:$M,'Daily BSE Equity Options'!$A:$A,$A160)=0,"",SUMIFS('Daily BSE Equity Options'!$M:$M,'Daily BSE Equity Options'!$A:$A,$A160))</f>
        <v/>
      </c>
      <c r="AC160" s="9">
        <f>IF(OR(AA160="",AB160=""),"",AA160+AB160)</f>
        <v/>
      </c>
      <c r="AD160" s="26">
        <f>IFERROR(IF(OR(AA160="",INDEX(AA:AA,MATCH(DATE(YEAR($A160)-1,MONTH($A160),DAY($A160)),$A:$A,0))=""),"",AA160/INDEX(AA:AA,MATCH(DATE(YEAR($A160)-1,MONTH($A160),DAY($A160)),$A:$A,0))-1),"")</f>
        <v/>
      </c>
      <c r="AE160" s="26">
        <f>IFERROR(IF(OR(AB160="",INDEX(AB:AB,MATCH(DATE(YEAR($A160)-1,MONTH($A160),DAY($A160)),$A:$A,0))=""),"",AB160/INDEX(AB:AB,MATCH(DATE(YEAR($A160)-1,MONTH($A160),DAY($A160)),$A:$A,0))-1),"")</f>
        <v/>
      </c>
      <c r="AF160" s="26">
        <f>IFERROR(IF(OR(AC160="",INDEX(AC:AC,MATCH(DATE(YEAR($A160)-1,MONTH($A160),DAY($A160)),$A:$A,0))=""),"",AC160/INDEX(AC:AC,MATCH(DATE(YEAR($A160)-1,MONTH($A160),DAY($A160)),$A:$A,0))-1),"")</f>
        <v/>
      </c>
      <c r="AG160" s="26">
        <f>IF(OR(AA160="",AA159=""),"",AA160/AA159-1)</f>
        <v/>
      </c>
      <c r="AH160" s="26">
        <f>IF(OR(AB160="",AB159=""),"",AB160/AB159-1)</f>
        <v/>
      </c>
      <c r="AI160" s="26">
        <f>IF(OR(AC160="",AC159=""),"",AC160/AC159-1)</f>
        <v/>
      </c>
      <c r="AJ160" s="26">
        <f>IF(AC160="","",AA160/AC160)</f>
        <v/>
      </c>
      <c r="AK160" s="26">
        <f>IF(AC160="","",AB160/AC160)</f>
        <v/>
      </c>
      <c r="AL160" s="29" t="n">
        <v>19.8025</v>
      </c>
      <c r="AM160" s="30" t="n">
        <v>19.8025</v>
      </c>
      <c r="AN160" s="30" t="n">
        <v>15.72</v>
      </c>
      <c r="AO160" s="30" t="n">
        <v>19.12</v>
      </c>
      <c r="AP160" s="31" t="n">
        <v>-0.0345</v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18">
        <f>IF(SUMIFS('Daily NSE Equity Options'!$K:$K,'Daily NSE Equity Options'!$A:$A,$A161)=0,"",SUMIFS('Daily NSE Equity Options'!$K:$K,'Daily NSE Equity Options'!$A:$A,$A161))</f>
        <v/>
      </c>
      <c r="F161" s="7">
        <f>IF(SUMIFS('Daily BSE Equity Options'!$K:$K,'Daily BSE Equity Options'!$A:$A,$A161)=0,"",SUMIFS('Daily BSE Equity Options'!$K:$K,'Daily BSE Equity Options'!$A:$A,$A161))</f>
        <v/>
      </c>
      <c r="G161" s="7">
        <f>IF(OR(E161="",F161=""),"",E161+F161)</f>
        <v/>
      </c>
      <c r="H161" s="20">
        <f>IFERROR(IF(OR(E161="",INDEX(E:E,MATCH(DATE(YEAR($A161)-1,MONTH($A161),DAY($A161)),$A:$A,0))=""),"",E161/INDEX(E:E,MATCH(DATE(YEAR($A161)-1,MONTH($A161),DAY($A161)),$A:$A,0))-1),"")</f>
        <v/>
      </c>
      <c r="I161" s="20">
        <f>IFERROR(IF(OR(F161="",INDEX(F:F,MATCH(DATE(YEAR($A161)-1,MONTH($A161),DAY($A161)),$A:$A,0))=""),"",F161/INDEX(F:F,MATCH(DATE(YEAR($A161)-1,MONTH($A161),DAY($A161)),$A:$A,0))-1),"")</f>
        <v/>
      </c>
      <c r="J161" s="20">
        <f>IFERROR(IF(OR(G161="",INDEX(G:G,MATCH(DATE(YEAR($A161)-1,MONTH($A161),DAY($A161)),$A:$A,0))=""),"",G161/INDEX(G:G,MATCH(DATE(YEAR($A161)-1,MONTH($A161),DAY($A161)),$A:$A,0))-1),"")</f>
        <v/>
      </c>
      <c r="K161" s="20">
        <f>IF(OR(E161="",E160=""),"",E161/E160-1)</f>
        <v/>
      </c>
      <c r="L161" s="20">
        <f>IF(OR(F161="",F160=""),"",F161/F160-1)</f>
        <v/>
      </c>
      <c r="M161" s="20">
        <f>IF(OR(G161="",G160=""),"",G161/G160-1)</f>
        <v/>
      </c>
      <c r="N161" s="20">
        <f>IF(G161="","",E161/G161)</f>
        <v/>
      </c>
      <c r="O161" s="20">
        <f>IF(G161="","",F161/G161)</f>
        <v/>
      </c>
      <c r="P161" s="21">
        <f>IF(SUMIFS('Daily NSE Equity Options'!$L:$L,'Daily NSE Equity Options'!$A:$A,$A161)=0,"",SUMIFS('Daily NSE Equity Options'!$L:$L,'Daily NSE Equity Options'!$A:$A,$A161))</f>
        <v/>
      </c>
      <c r="Q161" s="8">
        <f>IF(SUMIFS('Daily BSE Equity Options'!$L:$L,'Daily BSE Equity Options'!$A:$A,$A161)=0,"",SUMIFS('Daily BSE Equity Options'!$L:$L,'Daily BSE Equity Options'!$A:$A,$A161))</f>
        <v/>
      </c>
      <c r="R161" s="8">
        <f>IF(OR(P161="",Q161=""),"",P161+Q161)</f>
        <v/>
      </c>
      <c r="S161" s="23">
        <f>IFERROR(IF(OR(P161="",INDEX(P:P,MATCH(DATE(YEAR($A161)-1,MONTH($A161),DAY($A161)),$A:$A,0))=""),"",P161/INDEX(P:P,MATCH(DATE(YEAR($A161)-1,MONTH($A161),DAY($A161)),$A:$A,0))-1),"")</f>
        <v/>
      </c>
      <c r="T161" s="23">
        <f>IFERROR(IF(OR(Q161="",INDEX(Q:Q,MATCH(DATE(YEAR($A161)-1,MONTH($A161),DAY($A161)),$A:$A,0))=""),"",Q161/INDEX(Q:Q,MATCH(DATE(YEAR($A161)-1,MONTH($A161),DAY($A161)),$A:$A,0))-1),"")</f>
        <v/>
      </c>
      <c r="U161" s="23">
        <f>IFERROR(IF(OR(R161="",INDEX(R:R,MATCH(DATE(YEAR($A161)-1,MONTH($A161),DAY($A161)),$A:$A,0))=""),"",R161/INDEX(R:R,MATCH(DATE(YEAR($A161)-1,MONTH($A161),DAY($A161)),$A:$A,0))-1),"")</f>
        <v/>
      </c>
      <c r="V161" s="23">
        <f>IF(OR(P161="",P160=""),"",P161/P160-1)</f>
        <v/>
      </c>
      <c r="W161" s="23">
        <f>IF(OR(Q161="",Q160=""),"",Q161/Q160-1)</f>
        <v/>
      </c>
      <c r="X161" s="23">
        <f>IF(OR(R161="",R160=""),"",R161/R160-1)</f>
        <v/>
      </c>
      <c r="Y161" s="23">
        <f>IF(R161="","",P161/R161)</f>
        <v/>
      </c>
      <c r="Z161" s="23">
        <f>IF(R161="","",Q161/R161)</f>
        <v/>
      </c>
      <c r="AA161" s="24">
        <f>IF(SUMIFS('Daily NSE Equity Options'!$M:$M,'Daily NSE Equity Options'!$A:$A,$A161)=0,"",SUMIFS('Daily NSE Equity Options'!$M:$M,'Daily NSE Equity Options'!$A:$A,$A161))</f>
        <v/>
      </c>
      <c r="AB161" s="9">
        <f>IF(SUMIFS('Daily BSE Equity Options'!$M:$M,'Daily BSE Equity Options'!$A:$A,$A161)=0,"",SUMIFS('Daily BSE Equity Options'!$M:$M,'Daily BSE Equity Options'!$A:$A,$A161))</f>
        <v/>
      </c>
      <c r="AC161" s="9">
        <f>IF(OR(AA161="",AB161=""),"",AA161+AB161)</f>
        <v/>
      </c>
      <c r="AD161" s="26">
        <f>IFERROR(IF(OR(AA161="",INDEX(AA:AA,MATCH(DATE(YEAR($A161)-1,MONTH($A161),DAY($A161)),$A:$A,0))=""),"",AA161/INDEX(AA:AA,MATCH(DATE(YEAR($A161)-1,MONTH($A161),DAY($A161)),$A:$A,0))-1),"")</f>
        <v/>
      </c>
      <c r="AE161" s="26">
        <f>IFERROR(IF(OR(AB161="",INDEX(AB:AB,MATCH(DATE(YEAR($A161)-1,MONTH($A161),DAY($A161)),$A:$A,0))=""),"",AB161/INDEX(AB:AB,MATCH(DATE(YEAR($A161)-1,MONTH($A161),DAY($A161)),$A:$A,0))-1),"")</f>
        <v/>
      </c>
      <c r="AF161" s="26">
        <f>IFERROR(IF(OR(AC161="",INDEX(AC:AC,MATCH(DATE(YEAR($A161)-1,MONTH($A161),DAY($A161)),$A:$A,0))=""),"",AC161/INDEX(AC:AC,MATCH(DATE(YEAR($A161)-1,MONTH($A161),DAY($A161)),$A:$A,0))-1),"")</f>
        <v/>
      </c>
      <c r="AG161" s="26">
        <f>IF(OR(AA161="",AA160=""),"",AA161/AA160-1)</f>
        <v/>
      </c>
      <c r="AH161" s="26">
        <f>IF(OR(AB161="",AB160=""),"",AB161/AB160-1)</f>
        <v/>
      </c>
      <c r="AI161" s="26">
        <f>IF(OR(AC161="",AC160=""),"",AC161/AC160-1)</f>
        <v/>
      </c>
      <c r="AJ161" s="26">
        <f>IF(AC161="","",AA161/AC161)</f>
        <v/>
      </c>
      <c r="AK161" s="26">
        <f>IF(AC161="","",AB161/AC161)</f>
        <v/>
      </c>
      <c r="AL161" s="29" t="n">
        <v>19.12</v>
      </c>
      <c r="AM161" s="30" t="n">
        <v>19.9825</v>
      </c>
      <c r="AN161" s="30" t="n">
        <v>16.325</v>
      </c>
      <c r="AO161" s="30" t="n">
        <v>19.57</v>
      </c>
      <c r="AP161" s="31" t="n">
        <v>0.0235</v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18">
        <f>IF(SUMIFS('Daily NSE Equity Options'!$K:$K,'Daily NSE Equity Options'!$A:$A,$A162)=0,"",SUMIFS('Daily NSE Equity Options'!$K:$K,'Daily NSE Equity Options'!$A:$A,$A162))</f>
        <v/>
      </c>
      <c r="F162" s="7">
        <f>IF(SUMIFS('Daily BSE Equity Options'!$K:$K,'Daily BSE Equity Options'!$A:$A,$A162)=0,"",SUMIFS('Daily BSE Equity Options'!$K:$K,'Daily BSE Equity Options'!$A:$A,$A162))</f>
        <v/>
      </c>
      <c r="G162" s="7">
        <f>IF(OR(E162="",F162=""),"",E162+F162)</f>
        <v/>
      </c>
      <c r="H162" s="20">
        <f>IFERROR(IF(OR(E162="",INDEX(E:E,MATCH(DATE(YEAR($A162)-1,MONTH($A162),DAY($A162)),$A:$A,0))=""),"",E162/INDEX(E:E,MATCH(DATE(YEAR($A162)-1,MONTH($A162),DAY($A162)),$A:$A,0))-1),"")</f>
        <v/>
      </c>
      <c r="I162" s="20">
        <f>IFERROR(IF(OR(F162="",INDEX(F:F,MATCH(DATE(YEAR($A162)-1,MONTH($A162),DAY($A162)),$A:$A,0))=""),"",F162/INDEX(F:F,MATCH(DATE(YEAR($A162)-1,MONTH($A162),DAY($A162)),$A:$A,0))-1),"")</f>
        <v/>
      </c>
      <c r="J162" s="20">
        <f>IFERROR(IF(OR(G162="",INDEX(G:G,MATCH(DATE(YEAR($A162)-1,MONTH($A162),DAY($A162)),$A:$A,0))=""),"",G162/INDEX(G:G,MATCH(DATE(YEAR($A162)-1,MONTH($A162),DAY($A162)),$A:$A,0))-1),"")</f>
        <v/>
      </c>
      <c r="K162" s="20">
        <f>IF(OR(E162="",E161=""),"",E162/E161-1)</f>
        <v/>
      </c>
      <c r="L162" s="20">
        <f>IF(OR(F162="",F161=""),"",F162/F161-1)</f>
        <v/>
      </c>
      <c r="M162" s="20">
        <f>IF(OR(G162="",G161=""),"",G162/G161-1)</f>
        <v/>
      </c>
      <c r="N162" s="20">
        <f>IF(G162="","",E162/G162)</f>
        <v/>
      </c>
      <c r="O162" s="20">
        <f>IF(G162="","",F162/G162)</f>
        <v/>
      </c>
      <c r="P162" s="21">
        <f>IF(SUMIFS('Daily NSE Equity Options'!$L:$L,'Daily NSE Equity Options'!$A:$A,$A162)=0,"",SUMIFS('Daily NSE Equity Options'!$L:$L,'Daily NSE Equity Options'!$A:$A,$A162))</f>
        <v/>
      </c>
      <c r="Q162" s="8">
        <f>IF(SUMIFS('Daily BSE Equity Options'!$L:$L,'Daily BSE Equity Options'!$A:$A,$A162)=0,"",SUMIFS('Daily BSE Equity Options'!$L:$L,'Daily BSE Equity Options'!$A:$A,$A162))</f>
        <v/>
      </c>
      <c r="R162" s="8">
        <f>IF(OR(P162="",Q162=""),"",P162+Q162)</f>
        <v/>
      </c>
      <c r="S162" s="23">
        <f>IFERROR(IF(OR(P162="",INDEX(P:P,MATCH(DATE(YEAR($A162)-1,MONTH($A162),DAY($A162)),$A:$A,0))=""),"",P162/INDEX(P:P,MATCH(DATE(YEAR($A162)-1,MONTH($A162),DAY($A162)),$A:$A,0))-1),"")</f>
        <v/>
      </c>
      <c r="T162" s="23">
        <f>IFERROR(IF(OR(Q162="",INDEX(Q:Q,MATCH(DATE(YEAR($A162)-1,MONTH($A162),DAY($A162)),$A:$A,0))=""),"",Q162/INDEX(Q:Q,MATCH(DATE(YEAR($A162)-1,MONTH($A162),DAY($A162)),$A:$A,0))-1),"")</f>
        <v/>
      </c>
      <c r="U162" s="23">
        <f>IFERROR(IF(OR(R162="",INDEX(R:R,MATCH(DATE(YEAR($A162)-1,MONTH($A162),DAY($A162)),$A:$A,0))=""),"",R162/INDEX(R:R,MATCH(DATE(YEAR($A162)-1,MONTH($A162),DAY($A162)),$A:$A,0))-1),"")</f>
        <v/>
      </c>
      <c r="V162" s="23">
        <f>IF(OR(P162="",P161=""),"",P162/P161-1)</f>
        <v/>
      </c>
      <c r="W162" s="23">
        <f>IF(OR(Q162="",Q161=""),"",Q162/Q161-1)</f>
        <v/>
      </c>
      <c r="X162" s="23">
        <f>IF(OR(R162="",R161=""),"",R162/R161-1)</f>
        <v/>
      </c>
      <c r="Y162" s="23">
        <f>IF(R162="","",P162/R162)</f>
        <v/>
      </c>
      <c r="Z162" s="23">
        <f>IF(R162="","",Q162/R162)</f>
        <v/>
      </c>
      <c r="AA162" s="24">
        <f>IF(SUMIFS('Daily NSE Equity Options'!$M:$M,'Daily NSE Equity Options'!$A:$A,$A162)=0,"",SUMIFS('Daily NSE Equity Options'!$M:$M,'Daily NSE Equity Options'!$A:$A,$A162))</f>
        <v/>
      </c>
      <c r="AB162" s="9">
        <f>IF(SUMIFS('Daily BSE Equity Options'!$M:$M,'Daily BSE Equity Options'!$A:$A,$A162)=0,"",SUMIFS('Daily BSE Equity Options'!$M:$M,'Daily BSE Equity Options'!$A:$A,$A162))</f>
        <v/>
      </c>
      <c r="AC162" s="9">
        <f>IF(OR(AA162="",AB162=""),"",AA162+AB162)</f>
        <v/>
      </c>
      <c r="AD162" s="26">
        <f>IFERROR(IF(OR(AA162="",INDEX(AA:AA,MATCH(DATE(YEAR($A162)-1,MONTH($A162),DAY($A162)),$A:$A,0))=""),"",AA162/INDEX(AA:AA,MATCH(DATE(YEAR($A162)-1,MONTH($A162),DAY($A162)),$A:$A,0))-1),"")</f>
        <v/>
      </c>
      <c r="AE162" s="26">
        <f>IFERROR(IF(OR(AB162="",INDEX(AB:AB,MATCH(DATE(YEAR($A162)-1,MONTH($A162),DAY($A162)),$A:$A,0))=""),"",AB162/INDEX(AB:AB,MATCH(DATE(YEAR($A162)-1,MONTH($A162),DAY($A162)),$A:$A,0))-1),"")</f>
        <v/>
      </c>
      <c r="AF162" s="26">
        <f>IFERROR(IF(OR(AC162="",INDEX(AC:AC,MATCH(DATE(YEAR($A162)-1,MONTH($A162),DAY($A162)),$A:$A,0))=""),"",AC162/INDEX(AC:AC,MATCH(DATE(YEAR($A162)-1,MONTH($A162),DAY($A162)),$A:$A,0))-1),"")</f>
        <v/>
      </c>
      <c r="AG162" s="26">
        <f>IF(OR(AA162="",AA161=""),"",AA162/AA161-1)</f>
        <v/>
      </c>
      <c r="AH162" s="26">
        <f>IF(OR(AB162="",AB161=""),"",AB162/AB161-1)</f>
        <v/>
      </c>
      <c r="AI162" s="26">
        <f>IF(OR(AC162="",AC161=""),"",AC162/AC161-1)</f>
        <v/>
      </c>
      <c r="AJ162" s="26">
        <f>IF(AC162="","",AA162/AC162)</f>
        <v/>
      </c>
      <c r="AK162" s="26">
        <f>IF(AC162="","",AB162/AC162)</f>
        <v/>
      </c>
      <c r="AL162" s="29" t="n">
        <v>19.57</v>
      </c>
      <c r="AM162" s="30" t="n">
        <v>19.8075</v>
      </c>
      <c r="AN162" s="30" t="n">
        <v>16.9975</v>
      </c>
      <c r="AO162" s="30" t="n">
        <v>19.6175</v>
      </c>
      <c r="AP162" s="31" t="n">
        <v>0.0024</v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18">
        <f>IF(SUMIFS('Daily NSE Equity Options'!$K:$K,'Daily NSE Equity Options'!$A:$A,$A163)=0,"",SUMIFS('Daily NSE Equity Options'!$K:$K,'Daily NSE Equity Options'!$A:$A,$A163))</f>
        <v/>
      </c>
      <c r="F163" s="7">
        <f>IF(SUMIFS('Daily BSE Equity Options'!$K:$K,'Daily BSE Equity Options'!$A:$A,$A163)=0,"",SUMIFS('Daily BSE Equity Options'!$K:$K,'Daily BSE Equity Options'!$A:$A,$A163))</f>
        <v/>
      </c>
      <c r="G163" s="7">
        <f>IF(OR(E163="",F163=""),"",E163+F163)</f>
        <v/>
      </c>
      <c r="H163" s="20">
        <f>IFERROR(IF(OR(E163="",INDEX(E:E,MATCH(DATE(YEAR($A163)-1,MONTH($A163),DAY($A163)),$A:$A,0))=""),"",E163/INDEX(E:E,MATCH(DATE(YEAR($A163)-1,MONTH($A163),DAY($A163)),$A:$A,0))-1),"")</f>
        <v/>
      </c>
      <c r="I163" s="20">
        <f>IFERROR(IF(OR(F163="",INDEX(F:F,MATCH(DATE(YEAR($A163)-1,MONTH($A163),DAY($A163)),$A:$A,0))=""),"",F163/INDEX(F:F,MATCH(DATE(YEAR($A163)-1,MONTH($A163),DAY($A163)),$A:$A,0))-1),"")</f>
        <v/>
      </c>
      <c r="J163" s="20">
        <f>IFERROR(IF(OR(G163="",INDEX(G:G,MATCH(DATE(YEAR($A163)-1,MONTH($A163),DAY($A163)),$A:$A,0))=""),"",G163/INDEX(G:G,MATCH(DATE(YEAR($A163)-1,MONTH($A163),DAY($A163)),$A:$A,0))-1),"")</f>
        <v/>
      </c>
      <c r="K163" s="20">
        <f>IF(OR(E163="",E162=""),"",E163/E162-1)</f>
        <v/>
      </c>
      <c r="L163" s="20">
        <f>IF(OR(F163="",F162=""),"",F163/F162-1)</f>
        <v/>
      </c>
      <c r="M163" s="20">
        <f>IF(OR(G163="",G162=""),"",G163/G162-1)</f>
        <v/>
      </c>
      <c r="N163" s="20">
        <f>IF(G163="","",E163/G163)</f>
        <v/>
      </c>
      <c r="O163" s="20">
        <f>IF(G163="","",F163/G163)</f>
        <v/>
      </c>
      <c r="P163" s="21">
        <f>IF(SUMIFS('Daily NSE Equity Options'!$L:$L,'Daily NSE Equity Options'!$A:$A,$A163)=0,"",SUMIFS('Daily NSE Equity Options'!$L:$L,'Daily NSE Equity Options'!$A:$A,$A163))</f>
        <v/>
      </c>
      <c r="Q163" s="8">
        <f>IF(SUMIFS('Daily BSE Equity Options'!$L:$L,'Daily BSE Equity Options'!$A:$A,$A163)=0,"",SUMIFS('Daily BSE Equity Options'!$L:$L,'Daily BSE Equity Options'!$A:$A,$A163))</f>
        <v/>
      </c>
      <c r="R163" s="8">
        <f>IF(OR(P163="",Q163=""),"",P163+Q163)</f>
        <v/>
      </c>
      <c r="S163" s="23">
        <f>IFERROR(IF(OR(P163="",INDEX(P:P,MATCH(DATE(YEAR($A163)-1,MONTH($A163),DAY($A163)),$A:$A,0))=""),"",P163/INDEX(P:P,MATCH(DATE(YEAR($A163)-1,MONTH($A163),DAY($A163)),$A:$A,0))-1),"")</f>
        <v/>
      </c>
      <c r="T163" s="23">
        <f>IFERROR(IF(OR(Q163="",INDEX(Q:Q,MATCH(DATE(YEAR($A163)-1,MONTH($A163),DAY($A163)),$A:$A,0))=""),"",Q163/INDEX(Q:Q,MATCH(DATE(YEAR($A163)-1,MONTH($A163),DAY($A163)),$A:$A,0))-1),"")</f>
        <v/>
      </c>
      <c r="U163" s="23">
        <f>IFERROR(IF(OR(R163="",INDEX(R:R,MATCH(DATE(YEAR($A163)-1,MONTH($A163),DAY($A163)),$A:$A,0))=""),"",R163/INDEX(R:R,MATCH(DATE(YEAR($A163)-1,MONTH($A163),DAY($A163)),$A:$A,0))-1),"")</f>
        <v/>
      </c>
      <c r="V163" s="23">
        <f>IF(OR(P163="",P162=""),"",P163/P162-1)</f>
        <v/>
      </c>
      <c r="W163" s="23">
        <f>IF(OR(Q163="",Q162=""),"",Q163/Q162-1)</f>
        <v/>
      </c>
      <c r="X163" s="23">
        <f>IF(OR(R163="",R162=""),"",R163/R162-1)</f>
        <v/>
      </c>
      <c r="Y163" s="23">
        <f>IF(R163="","",P163/R163)</f>
        <v/>
      </c>
      <c r="Z163" s="23">
        <f>IF(R163="","",Q163/R163)</f>
        <v/>
      </c>
      <c r="AA163" s="24">
        <f>IF(SUMIFS('Daily NSE Equity Options'!$M:$M,'Daily NSE Equity Options'!$A:$A,$A163)=0,"",SUMIFS('Daily NSE Equity Options'!$M:$M,'Daily NSE Equity Options'!$A:$A,$A163))</f>
        <v/>
      </c>
      <c r="AB163" s="9">
        <f>IF(SUMIFS('Daily BSE Equity Options'!$M:$M,'Daily BSE Equity Options'!$A:$A,$A163)=0,"",SUMIFS('Daily BSE Equity Options'!$M:$M,'Daily BSE Equity Options'!$A:$A,$A163))</f>
        <v/>
      </c>
      <c r="AC163" s="9">
        <f>IF(OR(AA163="",AB163=""),"",AA163+AB163)</f>
        <v/>
      </c>
      <c r="AD163" s="26">
        <f>IFERROR(IF(OR(AA163="",INDEX(AA:AA,MATCH(DATE(YEAR($A163)-1,MONTH($A163),DAY($A163)),$A:$A,0))=""),"",AA163/INDEX(AA:AA,MATCH(DATE(YEAR($A163)-1,MONTH($A163),DAY($A163)),$A:$A,0))-1),"")</f>
        <v/>
      </c>
      <c r="AE163" s="26">
        <f>IFERROR(IF(OR(AB163="",INDEX(AB:AB,MATCH(DATE(YEAR($A163)-1,MONTH($A163),DAY($A163)),$A:$A,0))=""),"",AB163/INDEX(AB:AB,MATCH(DATE(YEAR($A163)-1,MONTH($A163),DAY($A163)),$A:$A,0))-1),"")</f>
        <v/>
      </c>
      <c r="AF163" s="26">
        <f>IFERROR(IF(OR(AC163="",INDEX(AC:AC,MATCH(DATE(YEAR($A163)-1,MONTH($A163),DAY($A163)),$A:$A,0))=""),"",AC163/INDEX(AC:AC,MATCH(DATE(YEAR($A163)-1,MONTH($A163),DAY($A163)),$A:$A,0))-1),"")</f>
        <v/>
      </c>
      <c r="AG163" s="26">
        <f>IF(OR(AA163="",AA162=""),"",AA163/AA162-1)</f>
        <v/>
      </c>
      <c r="AH163" s="26">
        <f>IF(OR(AB163="",AB162=""),"",AB163/AB162-1)</f>
        <v/>
      </c>
      <c r="AI163" s="26">
        <f>IF(OR(AC163="",AC162=""),"",AC163/AC162-1)</f>
        <v/>
      </c>
      <c r="AJ163" s="26">
        <f>IF(AC163="","",AA163/AC163)</f>
        <v/>
      </c>
      <c r="AK163" s="26">
        <f>IF(AC163="","",AB163/AC163)</f>
        <v/>
      </c>
      <c r="AL163" s="29" t="n">
        <v>19.6175</v>
      </c>
      <c r="AM163" s="30" t="n">
        <v>20.8625</v>
      </c>
      <c r="AN163" s="30" t="n">
        <v>16.91</v>
      </c>
      <c r="AO163" s="30" t="n">
        <v>20.7975</v>
      </c>
      <c r="AP163" s="31" t="n">
        <v>0.0602</v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18">
        <f>IF(SUMIFS('Daily NSE Equity Options'!$K:$K,'Daily NSE Equity Options'!$A:$A,$A164)=0,"",SUMIFS('Daily NSE Equity Options'!$K:$K,'Daily NSE Equity Options'!$A:$A,$A164))</f>
        <v/>
      </c>
      <c r="F164" s="7">
        <f>IF(SUMIFS('Daily BSE Equity Options'!$K:$K,'Daily BSE Equity Options'!$A:$A,$A164)=0,"",SUMIFS('Daily BSE Equity Options'!$K:$K,'Daily BSE Equity Options'!$A:$A,$A164))</f>
        <v/>
      </c>
      <c r="G164" s="7">
        <f>IF(OR(E164="",F164=""),"",E164+F164)</f>
        <v/>
      </c>
      <c r="H164" s="20">
        <f>IFERROR(IF(OR(E164="",INDEX(E:E,MATCH(DATE(YEAR($A164)-1,MONTH($A164),DAY($A164)),$A:$A,0))=""),"",E164/INDEX(E:E,MATCH(DATE(YEAR($A164)-1,MONTH($A164),DAY($A164)),$A:$A,0))-1),"")</f>
        <v/>
      </c>
      <c r="I164" s="20">
        <f>IFERROR(IF(OR(F164="",INDEX(F:F,MATCH(DATE(YEAR($A164)-1,MONTH($A164),DAY($A164)),$A:$A,0))=""),"",F164/INDEX(F:F,MATCH(DATE(YEAR($A164)-1,MONTH($A164),DAY($A164)),$A:$A,0))-1),"")</f>
        <v/>
      </c>
      <c r="J164" s="20">
        <f>IFERROR(IF(OR(G164="",INDEX(G:G,MATCH(DATE(YEAR($A164)-1,MONTH($A164),DAY($A164)),$A:$A,0))=""),"",G164/INDEX(G:G,MATCH(DATE(YEAR($A164)-1,MONTH($A164),DAY($A164)),$A:$A,0))-1),"")</f>
        <v/>
      </c>
      <c r="K164" s="20">
        <f>IF(OR(E164="",E163=""),"",E164/E163-1)</f>
        <v/>
      </c>
      <c r="L164" s="20">
        <f>IF(OR(F164="",F163=""),"",F164/F163-1)</f>
        <v/>
      </c>
      <c r="M164" s="20">
        <f>IF(OR(G164="",G163=""),"",G164/G163-1)</f>
        <v/>
      </c>
      <c r="N164" s="20">
        <f>IF(G164="","",E164/G164)</f>
        <v/>
      </c>
      <c r="O164" s="20">
        <f>IF(G164="","",F164/G164)</f>
        <v/>
      </c>
      <c r="P164" s="21">
        <f>IF(SUMIFS('Daily NSE Equity Options'!$L:$L,'Daily NSE Equity Options'!$A:$A,$A164)=0,"",SUMIFS('Daily NSE Equity Options'!$L:$L,'Daily NSE Equity Options'!$A:$A,$A164))</f>
        <v/>
      </c>
      <c r="Q164" s="8">
        <f>IF(SUMIFS('Daily BSE Equity Options'!$L:$L,'Daily BSE Equity Options'!$A:$A,$A164)=0,"",SUMIFS('Daily BSE Equity Options'!$L:$L,'Daily BSE Equity Options'!$A:$A,$A164))</f>
        <v/>
      </c>
      <c r="R164" s="8">
        <f>IF(OR(P164="",Q164=""),"",P164+Q164)</f>
        <v/>
      </c>
      <c r="S164" s="23">
        <f>IFERROR(IF(OR(P164="",INDEX(P:P,MATCH(DATE(YEAR($A164)-1,MONTH($A164),DAY($A164)),$A:$A,0))=""),"",P164/INDEX(P:P,MATCH(DATE(YEAR($A164)-1,MONTH($A164),DAY($A164)),$A:$A,0))-1),"")</f>
        <v/>
      </c>
      <c r="T164" s="23">
        <f>IFERROR(IF(OR(Q164="",INDEX(Q:Q,MATCH(DATE(YEAR($A164)-1,MONTH($A164),DAY($A164)),$A:$A,0))=""),"",Q164/INDEX(Q:Q,MATCH(DATE(YEAR($A164)-1,MONTH($A164),DAY($A164)),$A:$A,0))-1),"")</f>
        <v/>
      </c>
      <c r="U164" s="23">
        <f>IFERROR(IF(OR(R164="",INDEX(R:R,MATCH(DATE(YEAR($A164)-1,MONTH($A164),DAY($A164)),$A:$A,0))=""),"",R164/INDEX(R:R,MATCH(DATE(YEAR($A164)-1,MONTH($A164),DAY($A164)),$A:$A,0))-1),"")</f>
        <v/>
      </c>
      <c r="V164" s="23">
        <f>IF(OR(P164="",P163=""),"",P164/P163-1)</f>
        <v/>
      </c>
      <c r="W164" s="23">
        <f>IF(OR(Q164="",Q163=""),"",Q164/Q163-1)</f>
        <v/>
      </c>
      <c r="X164" s="23">
        <f>IF(OR(R164="",R163=""),"",R164/R163-1)</f>
        <v/>
      </c>
      <c r="Y164" s="23">
        <f>IF(R164="","",P164/R164)</f>
        <v/>
      </c>
      <c r="Z164" s="23">
        <f>IF(R164="","",Q164/R164)</f>
        <v/>
      </c>
      <c r="AA164" s="24">
        <f>IF(SUMIFS('Daily NSE Equity Options'!$M:$M,'Daily NSE Equity Options'!$A:$A,$A164)=0,"",SUMIFS('Daily NSE Equity Options'!$M:$M,'Daily NSE Equity Options'!$A:$A,$A164))</f>
        <v/>
      </c>
      <c r="AB164" s="9">
        <f>IF(SUMIFS('Daily BSE Equity Options'!$M:$M,'Daily BSE Equity Options'!$A:$A,$A164)=0,"",SUMIFS('Daily BSE Equity Options'!$M:$M,'Daily BSE Equity Options'!$A:$A,$A164))</f>
        <v/>
      </c>
      <c r="AC164" s="9">
        <f>IF(OR(AA164="",AB164=""),"",AA164+AB164)</f>
        <v/>
      </c>
      <c r="AD164" s="26">
        <f>IFERROR(IF(OR(AA164="",INDEX(AA:AA,MATCH(DATE(YEAR($A164)-1,MONTH($A164),DAY($A164)),$A:$A,0))=""),"",AA164/INDEX(AA:AA,MATCH(DATE(YEAR($A164)-1,MONTH($A164),DAY($A164)),$A:$A,0))-1),"")</f>
        <v/>
      </c>
      <c r="AE164" s="26">
        <f>IFERROR(IF(OR(AB164="",INDEX(AB:AB,MATCH(DATE(YEAR($A164)-1,MONTH($A164),DAY($A164)),$A:$A,0))=""),"",AB164/INDEX(AB:AB,MATCH(DATE(YEAR($A164)-1,MONTH($A164),DAY($A164)),$A:$A,0))-1),"")</f>
        <v/>
      </c>
      <c r="AF164" s="26">
        <f>IFERROR(IF(OR(AC164="",INDEX(AC:AC,MATCH(DATE(YEAR($A164)-1,MONTH($A164),DAY($A164)),$A:$A,0))=""),"",AC164/INDEX(AC:AC,MATCH(DATE(YEAR($A164)-1,MONTH($A164),DAY($A164)),$A:$A,0))-1),"")</f>
        <v/>
      </c>
      <c r="AG164" s="26">
        <f>IF(OR(AA164="",AA163=""),"",AA164/AA163-1)</f>
        <v/>
      </c>
      <c r="AH164" s="26">
        <f>IF(OR(AB164="",AB163=""),"",AB164/AB163-1)</f>
        <v/>
      </c>
      <c r="AI164" s="26">
        <f>IF(OR(AC164="",AC163=""),"",AC164/AC163-1)</f>
        <v/>
      </c>
      <c r="AJ164" s="26">
        <f>IF(AC164="","",AA164/AC164)</f>
        <v/>
      </c>
      <c r="AK164" s="26">
        <f>IF(AC164="","",AB164/AC164)</f>
        <v/>
      </c>
      <c r="AL164" s="29" t="n">
        <v>20.7975</v>
      </c>
      <c r="AM164" s="30" t="n">
        <v>22</v>
      </c>
      <c r="AN164" s="30" t="n">
        <v>20.025</v>
      </c>
      <c r="AO164" s="30" t="n">
        <v>21.0575</v>
      </c>
      <c r="AP164" s="31" t="n">
        <v>0.0125</v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18">
        <f>IF(SUMIFS('Daily NSE Equity Options'!$K:$K,'Daily NSE Equity Options'!$A:$A,$A165)=0,"",SUMIFS('Daily NSE Equity Options'!$K:$K,'Daily NSE Equity Options'!$A:$A,$A165))</f>
        <v/>
      </c>
      <c r="F165" s="7">
        <f>IF(SUMIFS('Daily BSE Equity Options'!$K:$K,'Daily BSE Equity Options'!$A:$A,$A165)=0,"",SUMIFS('Daily BSE Equity Options'!$K:$K,'Daily BSE Equity Options'!$A:$A,$A165))</f>
        <v/>
      </c>
      <c r="G165" s="7">
        <f>IF(OR(E165="",F165=""),"",E165+F165)</f>
        <v/>
      </c>
      <c r="H165" s="20">
        <f>IFERROR(IF(OR(E165="",INDEX(E:E,MATCH(DATE(YEAR($A165)-1,MONTH($A165),DAY($A165)),$A:$A,0))=""),"",E165/INDEX(E:E,MATCH(DATE(YEAR($A165)-1,MONTH($A165),DAY($A165)),$A:$A,0))-1),"")</f>
        <v/>
      </c>
      <c r="I165" s="20">
        <f>IFERROR(IF(OR(F165="",INDEX(F:F,MATCH(DATE(YEAR($A165)-1,MONTH($A165),DAY($A165)),$A:$A,0))=""),"",F165/INDEX(F:F,MATCH(DATE(YEAR($A165)-1,MONTH($A165),DAY($A165)),$A:$A,0))-1),"")</f>
        <v/>
      </c>
      <c r="J165" s="20">
        <f>IFERROR(IF(OR(G165="",INDEX(G:G,MATCH(DATE(YEAR($A165)-1,MONTH($A165),DAY($A165)),$A:$A,0))=""),"",G165/INDEX(G:G,MATCH(DATE(YEAR($A165)-1,MONTH($A165),DAY($A165)),$A:$A,0))-1),"")</f>
        <v/>
      </c>
      <c r="K165" s="20">
        <f>IF(OR(E165="",E164=""),"",E165/E164-1)</f>
        <v/>
      </c>
      <c r="L165" s="20">
        <f>IF(OR(F165="",F164=""),"",F165/F164-1)</f>
        <v/>
      </c>
      <c r="M165" s="20">
        <f>IF(OR(G165="",G164=""),"",G165/G164-1)</f>
        <v/>
      </c>
      <c r="N165" s="20">
        <f>IF(G165="","",E165/G165)</f>
        <v/>
      </c>
      <c r="O165" s="20">
        <f>IF(G165="","",F165/G165)</f>
        <v/>
      </c>
      <c r="P165" s="21">
        <f>IF(SUMIFS('Daily NSE Equity Options'!$L:$L,'Daily NSE Equity Options'!$A:$A,$A165)=0,"",SUMIFS('Daily NSE Equity Options'!$L:$L,'Daily NSE Equity Options'!$A:$A,$A165))</f>
        <v/>
      </c>
      <c r="Q165" s="8">
        <f>IF(SUMIFS('Daily BSE Equity Options'!$L:$L,'Daily BSE Equity Options'!$A:$A,$A165)=0,"",SUMIFS('Daily BSE Equity Options'!$L:$L,'Daily BSE Equity Options'!$A:$A,$A165))</f>
        <v/>
      </c>
      <c r="R165" s="8">
        <f>IF(OR(P165="",Q165=""),"",P165+Q165)</f>
        <v/>
      </c>
      <c r="S165" s="23">
        <f>IFERROR(IF(OR(P165="",INDEX(P:P,MATCH(DATE(YEAR($A165)-1,MONTH($A165),DAY($A165)),$A:$A,0))=""),"",P165/INDEX(P:P,MATCH(DATE(YEAR($A165)-1,MONTH($A165),DAY($A165)),$A:$A,0))-1),"")</f>
        <v/>
      </c>
      <c r="T165" s="23">
        <f>IFERROR(IF(OR(Q165="",INDEX(Q:Q,MATCH(DATE(YEAR($A165)-1,MONTH($A165),DAY($A165)),$A:$A,0))=""),"",Q165/INDEX(Q:Q,MATCH(DATE(YEAR($A165)-1,MONTH($A165),DAY($A165)),$A:$A,0))-1),"")</f>
        <v/>
      </c>
      <c r="U165" s="23">
        <f>IFERROR(IF(OR(R165="",INDEX(R:R,MATCH(DATE(YEAR($A165)-1,MONTH($A165),DAY($A165)),$A:$A,0))=""),"",R165/INDEX(R:R,MATCH(DATE(YEAR($A165)-1,MONTH($A165),DAY($A165)),$A:$A,0))-1),"")</f>
        <v/>
      </c>
      <c r="V165" s="23">
        <f>IF(OR(P165="",P164=""),"",P165/P164-1)</f>
        <v/>
      </c>
      <c r="W165" s="23">
        <f>IF(OR(Q165="",Q164=""),"",Q165/Q164-1)</f>
        <v/>
      </c>
      <c r="X165" s="23">
        <f>IF(OR(R165="",R164=""),"",R165/R164-1)</f>
        <v/>
      </c>
      <c r="Y165" s="23">
        <f>IF(R165="","",P165/R165)</f>
        <v/>
      </c>
      <c r="Z165" s="23">
        <f>IF(R165="","",Q165/R165)</f>
        <v/>
      </c>
      <c r="AA165" s="24">
        <f>IF(SUMIFS('Daily NSE Equity Options'!$M:$M,'Daily NSE Equity Options'!$A:$A,$A165)=0,"",SUMIFS('Daily NSE Equity Options'!$M:$M,'Daily NSE Equity Options'!$A:$A,$A165))</f>
        <v/>
      </c>
      <c r="AB165" s="9">
        <f>IF(SUMIFS('Daily BSE Equity Options'!$M:$M,'Daily BSE Equity Options'!$A:$A,$A165)=0,"",SUMIFS('Daily BSE Equity Options'!$M:$M,'Daily BSE Equity Options'!$A:$A,$A165))</f>
        <v/>
      </c>
      <c r="AC165" s="9">
        <f>IF(OR(AA165="",AB165=""),"",AA165+AB165)</f>
        <v/>
      </c>
      <c r="AD165" s="26">
        <f>IFERROR(IF(OR(AA165="",INDEX(AA:AA,MATCH(DATE(YEAR($A165)-1,MONTH($A165),DAY($A165)),$A:$A,0))=""),"",AA165/INDEX(AA:AA,MATCH(DATE(YEAR($A165)-1,MONTH($A165),DAY($A165)),$A:$A,0))-1),"")</f>
        <v/>
      </c>
      <c r="AE165" s="26">
        <f>IFERROR(IF(OR(AB165="",INDEX(AB:AB,MATCH(DATE(YEAR($A165)-1,MONTH($A165),DAY($A165)),$A:$A,0))=""),"",AB165/INDEX(AB:AB,MATCH(DATE(YEAR($A165)-1,MONTH($A165),DAY($A165)),$A:$A,0))-1),"")</f>
        <v/>
      </c>
      <c r="AF165" s="26">
        <f>IFERROR(IF(OR(AC165="",INDEX(AC:AC,MATCH(DATE(YEAR($A165)-1,MONTH($A165),DAY($A165)),$A:$A,0))=""),"",AC165/INDEX(AC:AC,MATCH(DATE(YEAR($A165)-1,MONTH($A165),DAY($A165)),$A:$A,0))-1),"")</f>
        <v/>
      </c>
      <c r="AG165" s="26">
        <f>IF(OR(AA165="",AA164=""),"",AA165/AA164-1)</f>
        <v/>
      </c>
      <c r="AH165" s="26">
        <f>IF(OR(AB165="",AB164=""),"",AB165/AB164-1)</f>
        <v/>
      </c>
      <c r="AI165" s="26">
        <f>IF(OR(AC165="",AC164=""),"",AC165/AC164-1)</f>
        <v/>
      </c>
      <c r="AJ165" s="26">
        <f>IF(AC165="","",AA165/AC165)</f>
        <v/>
      </c>
      <c r="AK165" s="26">
        <f>IF(AC165="","",AB165/AC165)</f>
        <v/>
      </c>
      <c r="AL165" s="29" t="n">
        <v>21.0575</v>
      </c>
      <c r="AM165" s="30" t="n">
        <v>23.495</v>
      </c>
      <c r="AN165" s="30" t="n">
        <v>20.68</v>
      </c>
      <c r="AO165" s="30" t="n">
        <v>23.1275</v>
      </c>
      <c r="AP165" s="31" t="n">
        <v>0.0983</v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18">
        <f>IF(SUMIFS('Daily NSE Equity Options'!$K:$K,'Daily NSE Equity Options'!$A:$A,$A166)=0,"",SUMIFS('Daily NSE Equity Options'!$K:$K,'Daily NSE Equity Options'!$A:$A,$A166))</f>
        <v/>
      </c>
      <c r="F166" s="7">
        <f>IF(SUMIFS('Daily BSE Equity Options'!$K:$K,'Daily BSE Equity Options'!$A:$A,$A166)=0,"",SUMIFS('Daily BSE Equity Options'!$K:$K,'Daily BSE Equity Options'!$A:$A,$A166))</f>
        <v/>
      </c>
      <c r="G166" s="7">
        <f>IF(OR(E166="",F166=""),"",E166+F166)</f>
        <v/>
      </c>
      <c r="H166" s="20">
        <f>IFERROR(IF(OR(E166="",INDEX(E:E,MATCH(DATE(YEAR($A166)-1,MONTH($A166),DAY($A166)),$A:$A,0))=""),"",E166/INDEX(E:E,MATCH(DATE(YEAR($A166)-1,MONTH($A166),DAY($A166)),$A:$A,0))-1),"")</f>
        <v/>
      </c>
      <c r="I166" s="20">
        <f>IFERROR(IF(OR(F166="",INDEX(F:F,MATCH(DATE(YEAR($A166)-1,MONTH($A166),DAY($A166)),$A:$A,0))=""),"",F166/INDEX(F:F,MATCH(DATE(YEAR($A166)-1,MONTH($A166),DAY($A166)),$A:$A,0))-1),"")</f>
        <v/>
      </c>
      <c r="J166" s="20">
        <f>IFERROR(IF(OR(G166="",INDEX(G:G,MATCH(DATE(YEAR($A166)-1,MONTH($A166),DAY($A166)),$A:$A,0))=""),"",G166/INDEX(G:G,MATCH(DATE(YEAR($A166)-1,MONTH($A166),DAY($A166)),$A:$A,0))-1),"")</f>
        <v/>
      </c>
      <c r="K166" s="20">
        <f>IF(OR(E166="",E165=""),"",E166/E165-1)</f>
        <v/>
      </c>
      <c r="L166" s="20">
        <f>IF(OR(F166="",F165=""),"",F166/F165-1)</f>
        <v/>
      </c>
      <c r="M166" s="20">
        <f>IF(OR(G166="",G165=""),"",G166/G165-1)</f>
        <v/>
      </c>
      <c r="N166" s="20">
        <f>IF(G166="","",E166/G166)</f>
        <v/>
      </c>
      <c r="O166" s="20">
        <f>IF(G166="","",F166/G166)</f>
        <v/>
      </c>
      <c r="P166" s="21">
        <f>IF(SUMIFS('Daily NSE Equity Options'!$L:$L,'Daily NSE Equity Options'!$A:$A,$A166)=0,"",SUMIFS('Daily NSE Equity Options'!$L:$L,'Daily NSE Equity Options'!$A:$A,$A166))</f>
        <v/>
      </c>
      <c r="Q166" s="8">
        <f>IF(SUMIFS('Daily BSE Equity Options'!$L:$L,'Daily BSE Equity Options'!$A:$A,$A166)=0,"",SUMIFS('Daily BSE Equity Options'!$L:$L,'Daily BSE Equity Options'!$A:$A,$A166))</f>
        <v/>
      </c>
      <c r="R166" s="8">
        <f>IF(OR(P166="",Q166=""),"",P166+Q166)</f>
        <v/>
      </c>
      <c r="S166" s="23">
        <f>IFERROR(IF(OR(P166="",INDEX(P:P,MATCH(DATE(YEAR($A166)-1,MONTH($A166),DAY($A166)),$A:$A,0))=""),"",P166/INDEX(P:P,MATCH(DATE(YEAR($A166)-1,MONTH($A166),DAY($A166)),$A:$A,0))-1),"")</f>
        <v/>
      </c>
      <c r="T166" s="23">
        <f>IFERROR(IF(OR(Q166="",INDEX(Q:Q,MATCH(DATE(YEAR($A166)-1,MONTH($A166),DAY($A166)),$A:$A,0))=""),"",Q166/INDEX(Q:Q,MATCH(DATE(YEAR($A166)-1,MONTH($A166),DAY($A166)),$A:$A,0))-1),"")</f>
        <v/>
      </c>
      <c r="U166" s="23">
        <f>IFERROR(IF(OR(R166="",INDEX(R:R,MATCH(DATE(YEAR($A166)-1,MONTH($A166),DAY($A166)),$A:$A,0))=""),"",R166/INDEX(R:R,MATCH(DATE(YEAR($A166)-1,MONTH($A166),DAY($A166)),$A:$A,0))-1),"")</f>
        <v/>
      </c>
      <c r="V166" s="23">
        <f>IF(OR(P166="",P165=""),"",P166/P165-1)</f>
        <v/>
      </c>
      <c r="W166" s="23">
        <f>IF(OR(Q166="",Q165=""),"",Q166/Q165-1)</f>
        <v/>
      </c>
      <c r="X166" s="23">
        <f>IF(OR(R166="",R165=""),"",R166/R165-1)</f>
        <v/>
      </c>
      <c r="Y166" s="23">
        <f>IF(R166="","",P166/R166)</f>
        <v/>
      </c>
      <c r="Z166" s="23">
        <f>IF(R166="","",Q166/R166)</f>
        <v/>
      </c>
      <c r="AA166" s="24">
        <f>IF(SUMIFS('Daily NSE Equity Options'!$M:$M,'Daily NSE Equity Options'!$A:$A,$A166)=0,"",SUMIFS('Daily NSE Equity Options'!$M:$M,'Daily NSE Equity Options'!$A:$A,$A166))</f>
        <v/>
      </c>
      <c r="AB166" s="9">
        <f>IF(SUMIFS('Daily BSE Equity Options'!$M:$M,'Daily BSE Equity Options'!$A:$A,$A166)=0,"",SUMIFS('Daily BSE Equity Options'!$M:$M,'Daily BSE Equity Options'!$A:$A,$A166))</f>
        <v/>
      </c>
      <c r="AC166" s="9">
        <f>IF(OR(AA166="",AB166=""),"",AA166+AB166)</f>
        <v/>
      </c>
      <c r="AD166" s="26">
        <f>IFERROR(IF(OR(AA166="",INDEX(AA:AA,MATCH(DATE(YEAR($A166)-1,MONTH($A166),DAY($A166)),$A:$A,0))=""),"",AA166/INDEX(AA:AA,MATCH(DATE(YEAR($A166)-1,MONTH($A166),DAY($A166)),$A:$A,0))-1),"")</f>
        <v/>
      </c>
      <c r="AE166" s="26">
        <f>IFERROR(IF(OR(AB166="",INDEX(AB:AB,MATCH(DATE(YEAR($A166)-1,MONTH($A166),DAY($A166)),$A:$A,0))=""),"",AB166/INDEX(AB:AB,MATCH(DATE(YEAR($A166)-1,MONTH($A166),DAY($A166)),$A:$A,0))-1),"")</f>
        <v/>
      </c>
      <c r="AF166" s="26">
        <f>IFERROR(IF(OR(AC166="",INDEX(AC:AC,MATCH(DATE(YEAR($A166)-1,MONTH($A166),DAY($A166)),$A:$A,0))=""),"",AC166/INDEX(AC:AC,MATCH(DATE(YEAR($A166)-1,MONTH($A166),DAY($A166)),$A:$A,0))-1),"")</f>
        <v/>
      </c>
      <c r="AG166" s="26">
        <f>IF(OR(AA166="",AA165=""),"",AA166/AA165-1)</f>
        <v/>
      </c>
      <c r="AH166" s="26">
        <f>IF(OR(AB166="",AB165=""),"",AB166/AB165-1)</f>
        <v/>
      </c>
      <c r="AI166" s="26">
        <f>IF(OR(AC166="",AC165=""),"",AC166/AC165-1)</f>
        <v/>
      </c>
      <c r="AJ166" s="26">
        <f>IF(AC166="","",AA166/AC166)</f>
        <v/>
      </c>
      <c r="AK166" s="26">
        <f>IF(AC166="","",AB166/AC166)</f>
        <v/>
      </c>
      <c r="AL166" s="29" t="n">
        <v>23.1275</v>
      </c>
      <c r="AM166" s="30" t="n">
        <v>23.1275</v>
      </c>
      <c r="AN166" s="30" t="n">
        <v>19.4375</v>
      </c>
      <c r="AO166" s="30" t="n">
        <v>20.0225</v>
      </c>
      <c r="AP166" s="31" t="n">
        <v>-0.1343</v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18">
        <f>IF(SUMIFS('Daily NSE Equity Options'!$K:$K,'Daily NSE Equity Options'!$A:$A,$A167)=0,"",SUMIFS('Daily NSE Equity Options'!$K:$K,'Daily NSE Equity Options'!$A:$A,$A167))</f>
        <v/>
      </c>
      <c r="F167" s="7">
        <f>IF(SUMIFS('Daily BSE Equity Options'!$K:$K,'Daily BSE Equity Options'!$A:$A,$A167)=0,"",SUMIFS('Daily BSE Equity Options'!$K:$K,'Daily BSE Equity Options'!$A:$A,$A167))</f>
        <v/>
      </c>
      <c r="G167" s="7">
        <f>IF(OR(E167="",F167=""),"",E167+F167)</f>
        <v/>
      </c>
      <c r="H167" s="20">
        <f>IFERROR(IF(OR(E167="",INDEX(E:E,MATCH(DATE(YEAR($A167)-1,MONTH($A167),DAY($A167)),$A:$A,0))=""),"",E167/INDEX(E:E,MATCH(DATE(YEAR($A167)-1,MONTH($A167),DAY($A167)),$A:$A,0))-1),"")</f>
        <v/>
      </c>
      <c r="I167" s="20">
        <f>IFERROR(IF(OR(F167="",INDEX(F:F,MATCH(DATE(YEAR($A167)-1,MONTH($A167),DAY($A167)),$A:$A,0))=""),"",F167/INDEX(F:F,MATCH(DATE(YEAR($A167)-1,MONTH($A167),DAY($A167)),$A:$A,0))-1),"")</f>
        <v/>
      </c>
      <c r="J167" s="20">
        <f>IFERROR(IF(OR(G167="",INDEX(G:G,MATCH(DATE(YEAR($A167)-1,MONTH($A167),DAY($A167)),$A:$A,0))=""),"",G167/INDEX(G:G,MATCH(DATE(YEAR($A167)-1,MONTH($A167),DAY($A167)),$A:$A,0))-1),"")</f>
        <v/>
      </c>
      <c r="K167" s="20">
        <f>IF(OR(E167="",E166=""),"",E167/E166-1)</f>
        <v/>
      </c>
      <c r="L167" s="20">
        <f>IF(OR(F167="",F166=""),"",F167/F166-1)</f>
        <v/>
      </c>
      <c r="M167" s="20">
        <f>IF(OR(G167="",G166=""),"",G167/G166-1)</f>
        <v/>
      </c>
      <c r="N167" s="20">
        <f>IF(G167="","",E167/G167)</f>
        <v/>
      </c>
      <c r="O167" s="20">
        <f>IF(G167="","",F167/G167)</f>
        <v/>
      </c>
      <c r="P167" s="21">
        <f>IF(SUMIFS('Daily NSE Equity Options'!$L:$L,'Daily NSE Equity Options'!$A:$A,$A167)=0,"",SUMIFS('Daily NSE Equity Options'!$L:$L,'Daily NSE Equity Options'!$A:$A,$A167))</f>
        <v/>
      </c>
      <c r="Q167" s="8">
        <f>IF(SUMIFS('Daily BSE Equity Options'!$L:$L,'Daily BSE Equity Options'!$A:$A,$A167)=0,"",SUMIFS('Daily BSE Equity Options'!$L:$L,'Daily BSE Equity Options'!$A:$A,$A167))</f>
        <v/>
      </c>
      <c r="R167" s="8">
        <f>IF(OR(P167="",Q167=""),"",P167+Q167)</f>
        <v/>
      </c>
      <c r="S167" s="23">
        <f>IFERROR(IF(OR(P167="",INDEX(P:P,MATCH(DATE(YEAR($A167)-1,MONTH($A167),DAY($A167)),$A:$A,0))=""),"",P167/INDEX(P:P,MATCH(DATE(YEAR($A167)-1,MONTH($A167),DAY($A167)),$A:$A,0))-1),"")</f>
        <v/>
      </c>
      <c r="T167" s="23">
        <f>IFERROR(IF(OR(Q167="",INDEX(Q:Q,MATCH(DATE(YEAR($A167)-1,MONTH($A167),DAY($A167)),$A:$A,0))=""),"",Q167/INDEX(Q:Q,MATCH(DATE(YEAR($A167)-1,MONTH($A167),DAY($A167)),$A:$A,0))-1),"")</f>
        <v/>
      </c>
      <c r="U167" s="23">
        <f>IFERROR(IF(OR(R167="",INDEX(R:R,MATCH(DATE(YEAR($A167)-1,MONTH($A167),DAY($A167)),$A:$A,0))=""),"",R167/INDEX(R:R,MATCH(DATE(YEAR($A167)-1,MONTH($A167),DAY($A167)),$A:$A,0))-1),"")</f>
        <v/>
      </c>
      <c r="V167" s="23">
        <f>IF(OR(P167="",P166=""),"",P167/P166-1)</f>
        <v/>
      </c>
      <c r="W167" s="23">
        <f>IF(OR(Q167="",Q166=""),"",Q167/Q166-1)</f>
        <v/>
      </c>
      <c r="X167" s="23">
        <f>IF(OR(R167="",R166=""),"",R167/R166-1)</f>
        <v/>
      </c>
      <c r="Y167" s="23">
        <f>IF(R167="","",P167/R167)</f>
        <v/>
      </c>
      <c r="Z167" s="23">
        <f>IF(R167="","",Q167/R167)</f>
        <v/>
      </c>
      <c r="AA167" s="24">
        <f>IF(SUMIFS('Daily NSE Equity Options'!$M:$M,'Daily NSE Equity Options'!$A:$A,$A167)=0,"",SUMIFS('Daily NSE Equity Options'!$M:$M,'Daily NSE Equity Options'!$A:$A,$A167))</f>
        <v/>
      </c>
      <c r="AB167" s="9">
        <f>IF(SUMIFS('Daily BSE Equity Options'!$M:$M,'Daily BSE Equity Options'!$A:$A,$A167)=0,"",SUMIFS('Daily BSE Equity Options'!$M:$M,'Daily BSE Equity Options'!$A:$A,$A167))</f>
        <v/>
      </c>
      <c r="AC167" s="9">
        <f>IF(OR(AA167="",AB167=""),"",AA167+AB167)</f>
        <v/>
      </c>
      <c r="AD167" s="26">
        <f>IFERROR(IF(OR(AA167="",INDEX(AA:AA,MATCH(DATE(YEAR($A167)-1,MONTH($A167),DAY($A167)),$A:$A,0))=""),"",AA167/INDEX(AA:AA,MATCH(DATE(YEAR($A167)-1,MONTH($A167),DAY($A167)),$A:$A,0))-1),"")</f>
        <v/>
      </c>
      <c r="AE167" s="26">
        <f>IFERROR(IF(OR(AB167="",INDEX(AB:AB,MATCH(DATE(YEAR($A167)-1,MONTH($A167),DAY($A167)),$A:$A,0))=""),"",AB167/INDEX(AB:AB,MATCH(DATE(YEAR($A167)-1,MONTH($A167),DAY($A167)),$A:$A,0))-1),"")</f>
        <v/>
      </c>
      <c r="AF167" s="26">
        <f>IFERROR(IF(OR(AC167="",INDEX(AC:AC,MATCH(DATE(YEAR($A167)-1,MONTH($A167),DAY($A167)),$A:$A,0))=""),"",AC167/INDEX(AC:AC,MATCH(DATE(YEAR($A167)-1,MONTH($A167),DAY($A167)),$A:$A,0))-1),"")</f>
        <v/>
      </c>
      <c r="AG167" s="26">
        <f>IF(OR(AA167="",AA166=""),"",AA167/AA166-1)</f>
        <v/>
      </c>
      <c r="AH167" s="26">
        <f>IF(OR(AB167="",AB166=""),"",AB167/AB166-1)</f>
        <v/>
      </c>
      <c r="AI167" s="26">
        <f>IF(OR(AC167="",AC166=""),"",AC167/AC166-1)</f>
        <v/>
      </c>
      <c r="AJ167" s="26">
        <f>IF(AC167="","",AA167/AC167)</f>
        <v/>
      </c>
      <c r="AK167" s="26">
        <f>IF(AC167="","",AB167/AC167)</f>
        <v/>
      </c>
      <c r="AL167" s="29" t="n">
        <v>20.0225</v>
      </c>
      <c r="AM167" s="30" t="n">
        <v>21.28</v>
      </c>
      <c r="AN167" s="30" t="n">
        <v>17.625</v>
      </c>
      <c r="AO167" s="30" t="n">
        <v>19.8175</v>
      </c>
      <c r="AP167" s="31" t="n">
        <v>-0.0102</v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>
        <f>IF(SUMIFS('Daily NSE Equity Options'!$K:$K,'Daily NSE Equity Options'!$A:$A,$A168)=0,"",SUMIFS('Daily NSE Equity Options'!$K:$K,'Daily NSE Equity Options'!$A:$A,$A168))</f>
        <v/>
      </c>
      <c r="F168" s="7">
        <f>IF(SUMIFS('Daily BSE Equity Options'!$K:$K,'Daily BSE Equity Options'!$A:$A,$A168)=0,"",SUMIFS('Daily BSE Equity Options'!$K:$K,'Daily BSE Equity Options'!$A:$A,$A168))</f>
        <v/>
      </c>
      <c r="G168" s="7">
        <f>IF(OR(E168="",F168=""),"",E168+F168)</f>
        <v/>
      </c>
      <c r="H168" s="20">
        <f>IFERROR(IF(OR(E168="",INDEX(E:E,MATCH(DATE(YEAR($A168)-1,MONTH($A168),DAY($A168)),$A:$A,0))=""),"",E168/INDEX(E:E,MATCH(DATE(YEAR($A168)-1,MONTH($A168),DAY($A168)),$A:$A,0))-1),"")</f>
        <v/>
      </c>
      <c r="I168" s="20">
        <f>IFERROR(IF(OR(F168="",INDEX(F:F,MATCH(DATE(YEAR($A168)-1,MONTH($A168),DAY($A168)),$A:$A,0))=""),"",F168/INDEX(F:F,MATCH(DATE(YEAR($A168)-1,MONTH($A168),DAY($A168)),$A:$A,0))-1),"")</f>
        <v/>
      </c>
      <c r="J168" s="20">
        <f>IFERROR(IF(OR(G168="",INDEX(G:G,MATCH(DATE(YEAR($A168)-1,MONTH($A168),DAY($A168)),$A:$A,0))=""),"",G168/INDEX(G:G,MATCH(DATE(YEAR($A168)-1,MONTH($A168),DAY($A168)),$A:$A,0))-1),"")</f>
        <v/>
      </c>
      <c r="K168" s="20">
        <f>IF(OR(E168="",E167=""),"",E168/E167-1)</f>
        <v/>
      </c>
      <c r="L168" s="20">
        <f>IF(OR(F168="",F167=""),"",F168/F167-1)</f>
        <v/>
      </c>
      <c r="M168" s="20">
        <f>IF(OR(G168="",G167=""),"",G168/G167-1)</f>
        <v/>
      </c>
      <c r="N168" s="20">
        <f>IF(G168="","",E168/G168)</f>
        <v/>
      </c>
      <c r="O168" s="20">
        <f>IF(G168="","",F168/G168)</f>
        <v/>
      </c>
      <c r="P168" s="21">
        <f>IF(SUMIFS('Daily NSE Equity Options'!$L:$L,'Daily NSE Equity Options'!$A:$A,$A168)=0,"",SUMIFS('Daily NSE Equity Options'!$L:$L,'Daily NSE Equity Options'!$A:$A,$A168))</f>
        <v/>
      </c>
      <c r="Q168" s="8">
        <f>IF(SUMIFS('Daily BSE Equity Options'!$L:$L,'Daily BSE Equity Options'!$A:$A,$A168)=0,"",SUMIFS('Daily BSE Equity Options'!$L:$L,'Daily BSE Equity Options'!$A:$A,$A168))</f>
        <v/>
      </c>
      <c r="R168" s="8">
        <f>IF(OR(P168="",Q168=""),"",P168+Q168)</f>
        <v/>
      </c>
      <c r="S168" s="23">
        <f>IFERROR(IF(OR(P168="",INDEX(P:P,MATCH(DATE(YEAR($A168)-1,MONTH($A168),DAY($A168)),$A:$A,0))=""),"",P168/INDEX(P:P,MATCH(DATE(YEAR($A168)-1,MONTH($A168),DAY($A168)),$A:$A,0))-1),"")</f>
        <v/>
      </c>
      <c r="T168" s="23">
        <f>IFERROR(IF(OR(Q168="",INDEX(Q:Q,MATCH(DATE(YEAR($A168)-1,MONTH($A168),DAY($A168)),$A:$A,0))=""),"",Q168/INDEX(Q:Q,MATCH(DATE(YEAR($A168)-1,MONTH($A168),DAY($A168)),$A:$A,0))-1),"")</f>
        <v/>
      </c>
      <c r="U168" s="23">
        <f>IFERROR(IF(OR(R168="",INDEX(R:R,MATCH(DATE(YEAR($A168)-1,MONTH($A168),DAY($A168)),$A:$A,0))=""),"",R168/INDEX(R:R,MATCH(DATE(YEAR($A168)-1,MONTH($A168),DAY($A168)),$A:$A,0))-1),"")</f>
        <v/>
      </c>
      <c r="V168" s="23">
        <f>IF(OR(P168="",P167=""),"",P168/P167-1)</f>
        <v/>
      </c>
      <c r="W168" s="23">
        <f>IF(OR(Q168="",Q167=""),"",Q168/Q167-1)</f>
        <v/>
      </c>
      <c r="X168" s="23">
        <f>IF(OR(R168="",R167=""),"",R168/R167-1)</f>
        <v/>
      </c>
      <c r="Y168" s="23">
        <f>IF(R168="","",P168/R168)</f>
        <v/>
      </c>
      <c r="Z168" s="23">
        <f>IF(R168="","",Q168/R168)</f>
        <v/>
      </c>
      <c r="AA168" s="24">
        <f>IF(SUMIFS('Daily NSE Equity Options'!$M:$M,'Daily NSE Equity Options'!$A:$A,$A168)=0,"",SUMIFS('Daily NSE Equity Options'!$M:$M,'Daily NSE Equity Options'!$A:$A,$A168))</f>
        <v/>
      </c>
      <c r="AB168" s="9">
        <f>IF(SUMIFS('Daily BSE Equity Options'!$M:$M,'Daily BSE Equity Options'!$A:$A,$A168)=0,"",SUMIFS('Daily BSE Equity Options'!$M:$M,'Daily BSE Equity Options'!$A:$A,$A168))</f>
        <v/>
      </c>
      <c r="AC168" s="9">
        <f>IF(OR(AA168="",AB168=""),"",AA168+AB168)</f>
        <v/>
      </c>
      <c r="AD168" s="26">
        <f>IFERROR(IF(OR(AA168="",INDEX(AA:AA,MATCH(DATE(YEAR($A168)-1,MONTH($A168),DAY($A168)),$A:$A,0))=""),"",AA168/INDEX(AA:AA,MATCH(DATE(YEAR($A168)-1,MONTH($A168),DAY($A168)),$A:$A,0))-1),"")</f>
        <v/>
      </c>
      <c r="AE168" s="26">
        <f>IFERROR(IF(OR(AB168="",INDEX(AB:AB,MATCH(DATE(YEAR($A168)-1,MONTH($A168),DAY($A168)),$A:$A,0))=""),"",AB168/INDEX(AB:AB,MATCH(DATE(YEAR($A168)-1,MONTH($A168),DAY($A168)),$A:$A,0))-1),"")</f>
        <v/>
      </c>
      <c r="AF168" s="26">
        <f>IFERROR(IF(OR(AC168="",INDEX(AC:AC,MATCH(DATE(YEAR($A168)-1,MONTH($A168),DAY($A168)),$A:$A,0))=""),"",AC168/INDEX(AC:AC,MATCH(DATE(YEAR($A168)-1,MONTH($A168),DAY($A168)),$A:$A,0))-1),"")</f>
        <v/>
      </c>
      <c r="AG168" s="26">
        <f>IF(OR(AA168="",AA167=""),"",AA168/AA167-1)</f>
        <v/>
      </c>
      <c r="AH168" s="26">
        <f>IF(OR(AB168="",AB167=""),"",AB168/AB167-1)</f>
        <v/>
      </c>
      <c r="AI168" s="26">
        <f>IF(OR(AC168="",AC167=""),"",AC168/AC167-1)</f>
        <v/>
      </c>
      <c r="AJ168" s="26">
        <f>IF(AC168="","",AA168/AC168)</f>
        <v/>
      </c>
      <c r="AK168" s="26">
        <f>IF(AC168="","",AB168/AC168)</f>
        <v/>
      </c>
      <c r="AL168" s="29" t="n">
        <v>19.8175</v>
      </c>
      <c r="AM168" s="30" t="n">
        <v>21.235</v>
      </c>
      <c r="AN168" s="30" t="n">
        <v>19.245</v>
      </c>
      <c r="AO168" s="30" t="n">
        <v>20.1825</v>
      </c>
      <c r="AP168" s="31" t="n">
        <v>0.0184</v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>
        <f>IF(SUMIFS('Daily NSE Equity Options'!$K:$K,'Daily NSE Equity Options'!$A:$A,$A169)=0,"",SUMIFS('Daily NSE Equity Options'!$K:$K,'Daily NSE Equity Options'!$A:$A,$A169))</f>
        <v/>
      </c>
      <c r="F169" s="7">
        <f>IF(SUMIFS('Daily BSE Equity Options'!$K:$K,'Daily BSE Equity Options'!$A:$A,$A169)=0,"",SUMIFS('Daily BSE Equity Options'!$K:$K,'Daily BSE Equity Options'!$A:$A,$A169))</f>
        <v/>
      </c>
      <c r="G169" s="7">
        <f>IF(OR(E169="",F169=""),"",E169+F169)</f>
        <v/>
      </c>
      <c r="H169" s="20">
        <f>IFERROR(IF(OR(E169="",INDEX(E:E,MATCH(DATE(YEAR($A169)-1,MONTH($A169),DAY($A169)),$A:$A,0))=""),"",E169/INDEX(E:E,MATCH(DATE(YEAR($A169)-1,MONTH($A169),DAY($A169)),$A:$A,0))-1),"")</f>
        <v/>
      </c>
      <c r="I169" s="20">
        <f>IFERROR(IF(OR(F169="",INDEX(F:F,MATCH(DATE(YEAR($A169)-1,MONTH($A169),DAY($A169)),$A:$A,0))=""),"",F169/INDEX(F:F,MATCH(DATE(YEAR($A169)-1,MONTH($A169),DAY($A169)),$A:$A,0))-1),"")</f>
        <v/>
      </c>
      <c r="J169" s="20">
        <f>IFERROR(IF(OR(G169="",INDEX(G:G,MATCH(DATE(YEAR($A169)-1,MONTH($A169),DAY($A169)),$A:$A,0))=""),"",G169/INDEX(G:G,MATCH(DATE(YEAR($A169)-1,MONTH($A169),DAY($A169)),$A:$A,0))-1),"")</f>
        <v/>
      </c>
      <c r="K169" s="20">
        <f>IF(OR(E169="",E168=""),"",E169/E168-1)</f>
        <v/>
      </c>
      <c r="L169" s="20">
        <f>IF(OR(F169="",F168=""),"",F169/F168-1)</f>
        <v/>
      </c>
      <c r="M169" s="20">
        <f>IF(OR(G169="",G168=""),"",G169/G168-1)</f>
        <v/>
      </c>
      <c r="N169" s="20">
        <f>IF(G169="","",E169/G169)</f>
        <v/>
      </c>
      <c r="O169" s="20">
        <f>IF(G169="","",F169/G169)</f>
        <v/>
      </c>
      <c r="P169" s="21">
        <f>IF(SUMIFS('Daily NSE Equity Options'!$L:$L,'Daily NSE Equity Options'!$A:$A,$A169)=0,"",SUMIFS('Daily NSE Equity Options'!$L:$L,'Daily NSE Equity Options'!$A:$A,$A169))</f>
        <v/>
      </c>
      <c r="Q169" s="8">
        <f>IF(SUMIFS('Daily BSE Equity Options'!$L:$L,'Daily BSE Equity Options'!$A:$A,$A169)=0,"",SUMIFS('Daily BSE Equity Options'!$L:$L,'Daily BSE Equity Options'!$A:$A,$A169))</f>
        <v/>
      </c>
      <c r="R169" s="8">
        <f>IF(OR(P169="",Q169=""),"",P169+Q169)</f>
        <v/>
      </c>
      <c r="S169" s="23">
        <f>IFERROR(IF(OR(P169="",INDEX(P:P,MATCH(DATE(YEAR($A169)-1,MONTH($A169),DAY($A169)),$A:$A,0))=""),"",P169/INDEX(P:P,MATCH(DATE(YEAR($A169)-1,MONTH($A169),DAY($A169)),$A:$A,0))-1),"")</f>
        <v/>
      </c>
      <c r="T169" s="23">
        <f>IFERROR(IF(OR(Q169="",INDEX(Q:Q,MATCH(DATE(YEAR($A169)-1,MONTH($A169),DAY($A169)),$A:$A,0))=""),"",Q169/INDEX(Q:Q,MATCH(DATE(YEAR($A169)-1,MONTH($A169),DAY($A169)),$A:$A,0))-1),"")</f>
        <v/>
      </c>
      <c r="U169" s="23">
        <f>IFERROR(IF(OR(R169="",INDEX(R:R,MATCH(DATE(YEAR($A169)-1,MONTH($A169),DAY($A169)),$A:$A,0))=""),"",R169/INDEX(R:R,MATCH(DATE(YEAR($A169)-1,MONTH($A169),DAY($A169)),$A:$A,0))-1),"")</f>
        <v/>
      </c>
      <c r="V169" s="23">
        <f>IF(OR(P169="",P168=""),"",P169/P168-1)</f>
        <v/>
      </c>
      <c r="W169" s="23">
        <f>IF(OR(Q169="",Q168=""),"",Q169/Q168-1)</f>
        <v/>
      </c>
      <c r="X169" s="23">
        <f>IF(OR(R169="",R168=""),"",R169/R168-1)</f>
        <v/>
      </c>
      <c r="Y169" s="23">
        <f>IF(R169="","",P169/R169)</f>
        <v/>
      </c>
      <c r="Z169" s="23">
        <f>IF(R169="","",Q169/R169)</f>
        <v/>
      </c>
      <c r="AA169" s="24">
        <f>IF(SUMIFS('Daily NSE Equity Options'!$M:$M,'Daily NSE Equity Options'!$A:$A,$A169)=0,"",SUMIFS('Daily NSE Equity Options'!$M:$M,'Daily NSE Equity Options'!$A:$A,$A169))</f>
        <v/>
      </c>
      <c r="AB169" s="9">
        <f>IF(SUMIFS('Daily BSE Equity Options'!$M:$M,'Daily BSE Equity Options'!$A:$A,$A169)=0,"",SUMIFS('Daily BSE Equity Options'!$M:$M,'Daily BSE Equity Options'!$A:$A,$A169))</f>
        <v/>
      </c>
      <c r="AC169" s="9">
        <f>IF(OR(AA169="",AB169=""),"",AA169+AB169)</f>
        <v/>
      </c>
      <c r="AD169" s="26">
        <f>IFERROR(IF(OR(AA169="",INDEX(AA:AA,MATCH(DATE(YEAR($A169)-1,MONTH($A169),DAY($A169)),$A:$A,0))=""),"",AA169/INDEX(AA:AA,MATCH(DATE(YEAR($A169)-1,MONTH($A169),DAY($A169)),$A:$A,0))-1),"")</f>
        <v/>
      </c>
      <c r="AE169" s="26">
        <f>IFERROR(IF(OR(AB169="",INDEX(AB:AB,MATCH(DATE(YEAR($A169)-1,MONTH($A169),DAY($A169)),$A:$A,0))=""),"",AB169/INDEX(AB:AB,MATCH(DATE(YEAR($A169)-1,MONTH($A169),DAY($A169)),$A:$A,0))-1),"")</f>
        <v/>
      </c>
      <c r="AF169" s="26">
        <f>IFERROR(IF(OR(AC169="",INDEX(AC:AC,MATCH(DATE(YEAR($A169)-1,MONTH($A169),DAY($A169)),$A:$A,0))=""),"",AC169/INDEX(AC:AC,MATCH(DATE(YEAR($A169)-1,MONTH($A169),DAY($A169)),$A:$A,0))-1),"")</f>
        <v/>
      </c>
      <c r="AG169" s="26">
        <f>IF(OR(AA169="",AA168=""),"",AA169/AA168-1)</f>
        <v/>
      </c>
      <c r="AH169" s="26">
        <f>IF(OR(AB169="",AB168=""),"",AB169/AB168-1)</f>
        <v/>
      </c>
      <c r="AI169" s="26">
        <f>IF(OR(AC169="",AC168=""),"",AC169/AC168-1)</f>
        <v/>
      </c>
      <c r="AJ169" s="26">
        <f>IF(AC169="","",AA169/AC169)</f>
        <v/>
      </c>
      <c r="AK169" s="26">
        <f>IF(AC169="","",AB169/AC169)</f>
        <v/>
      </c>
      <c r="AL169" s="29" t="n">
        <v>20.1825</v>
      </c>
      <c r="AM169" s="30" t="n">
        <v>20.5525</v>
      </c>
      <c r="AN169" s="30" t="n">
        <v>17.9625</v>
      </c>
      <c r="AO169" s="30" t="n">
        <v>19.9075</v>
      </c>
      <c r="AP169" s="31" t="n">
        <v>-0.0136</v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>
        <f>IF(SUMIFS('Daily NSE Equity Options'!$K:$K,'Daily NSE Equity Options'!$A:$A,$A170)=0,"",SUMIFS('Daily NSE Equity Options'!$K:$K,'Daily NSE Equity Options'!$A:$A,$A170))</f>
        <v/>
      </c>
      <c r="F170" s="7">
        <f>IF(SUMIFS('Daily BSE Equity Options'!$K:$K,'Daily BSE Equity Options'!$A:$A,$A170)=0,"",SUMIFS('Daily BSE Equity Options'!$K:$K,'Daily BSE Equity Options'!$A:$A,$A170))</f>
        <v/>
      </c>
      <c r="G170" s="7">
        <f>IF(OR(E170="",F170=""),"",E170+F170)</f>
        <v/>
      </c>
      <c r="H170" s="20">
        <f>IFERROR(IF(OR(E170="",INDEX(E:E,MATCH(DATE(YEAR($A170)-1,MONTH($A170),DAY($A170)),$A:$A,0))=""),"",E170/INDEX(E:E,MATCH(DATE(YEAR($A170)-1,MONTH($A170),DAY($A170)),$A:$A,0))-1),"")</f>
        <v/>
      </c>
      <c r="I170" s="20">
        <f>IFERROR(IF(OR(F170="",INDEX(F:F,MATCH(DATE(YEAR($A170)-1,MONTH($A170),DAY($A170)),$A:$A,0))=""),"",F170/INDEX(F:F,MATCH(DATE(YEAR($A170)-1,MONTH($A170),DAY($A170)),$A:$A,0))-1),"")</f>
        <v/>
      </c>
      <c r="J170" s="20">
        <f>IFERROR(IF(OR(G170="",INDEX(G:G,MATCH(DATE(YEAR($A170)-1,MONTH($A170),DAY($A170)),$A:$A,0))=""),"",G170/INDEX(G:G,MATCH(DATE(YEAR($A170)-1,MONTH($A170),DAY($A170)),$A:$A,0))-1),"")</f>
        <v/>
      </c>
      <c r="K170" s="20">
        <f>IF(OR(E170="",E169=""),"",E170/E169-1)</f>
        <v/>
      </c>
      <c r="L170" s="20">
        <f>IF(OR(F170="",F169=""),"",F170/F169-1)</f>
        <v/>
      </c>
      <c r="M170" s="20">
        <f>IF(OR(G170="",G169=""),"",G170/G169-1)</f>
        <v/>
      </c>
      <c r="N170" s="20">
        <f>IF(G170="","",E170/G170)</f>
        <v/>
      </c>
      <c r="O170" s="20">
        <f>IF(G170="","",F170/G170)</f>
        <v/>
      </c>
      <c r="P170" s="21">
        <f>IF(SUMIFS('Daily NSE Equity Options'!$L:$L,'Daily NSE Equity Options'!$A:$A,$A170)=0,"",SUMIFS('Daily NSE Equity Options'!$L:$L,'Daily NSE Equity Options'!$A:$A,$A170))</f>
        <v/>
      </c>
      <c r="Q170" s="8">
        <f>IF(SUMIFS('Daily BSE Equity Options'!$L:$L,'Daily BSE Equity Options'!$A:$A,$A170)=0,"",SUMIFS('Daily BSE Equity Options'!$L:$L,'Daily BSE Equity Options'!$A:$A,$A170))</f>
        <v/>
      </c>
      <c r="R170" s="8">
        <f>IF(OR(P170="",Q170=""),"",P170+Q170)</f>
        <v/>
      </c>
      <c r="S170" s="23">
        <f>IFERROR(IF(OR(P170="",INDEX(P:P,MATCH(DATE(YEAR($A170)-1,MONTH($A170),DAY($A170)),$A:$A,0))=""),"",P170/INDEX(P:P,MATCH(DATE(YEAR($A170)-1,MONTH($A170),DAY($A170)),$A:$A,0))-1),"")</f>
        <v/>
      </c>
      <c r="T170" s="23">
        <f>IFERROR(IF(OR(Q170="",INDEX(Q:Q,MATCH(DATE(YEAR($A170)-1,MONTH($A170),DAY($A170)),$A:$A,0))=""),"",Q170/INDEX(Q:Q,MATCH(DATE(YEAR($A170)-1,MONTH($A170),DAY($A170)),$A:$A,0))-1),"")</f>
        <v/>
      </c>
      <c r="U170" s="23">
        <f>IFERROR(IF(OR(R170="",INDEX(R:R,MATCH(DATE(YEAR($A170)-1,MONTH($A170),DAY($A170)),$A:$A,0))=""),"",R170/INDEX(R:R,MATCH(DATE(YEAR($A170)-1,MONTH($A170),DAY($A170)),$A:$A,0))-1),"")</f>
        <v/>
      </c>
      <c r="V170" s="23">
        <f>IF(OR(P170="",P169=""),"",P170/P169-1)</f>
        <v/>
      </c>
      <c r="W170" s="23">
        <f>IF(OR(Q170="",Q169=""),"",Q170/Q169-1)</f>
        <v/>
      </c>
      <c r="X170" s="23">
        <f>IF(OR(R170="",R169=""),"",R170/R169-1)</f>
        <v/>
      </c>
      <c r="Y170" s="23">
        <f>IF(R170="","",P170/R170)</f>
        <v/>
      </c>
      <c r="Z170" s="23">
        <f>IF(R170="","",Q170/R170)</f>
        <v/>
      </c>
      <c r="AA170" s="24">
        <f>IF(SUMIFS('Daily NSE Equity Options'!$M:$M,'Daily NSE Equity Options'!$A:$A,$A170)=0,"",SUMIFS('Daily NSE Equity Options'!$M:$M,'Daily NSE Equity Options'!$A:$A,$A170))</f>
        <v/>
      </c>
      <c r="AB170" s="9">
        <f>IF(SUMIFS('Daily BSE Equity Options'!$M:$M,'Daily BSE Equity Options'!$A:$A,$A170)=0,"",SUMIFS('Daily BSE Equity Options'!$M:$M,'Daily BSE Equity Options'!$A:$A,$A170))</f>
        <v/>
      </c>
      <c r="AC170" s="9">
        <f>IF(OR(AA170="",AB170=""),"",AA170+AB170)</f>
        <v/>
      </c>
      <c r="AD170" s="26">
        <f>IFERROR(IF(OR(AA170="",INDEX(AA:AA,MATCH(DATE(YEAR($A170)-1,MONTH($A170),DAY($A170)),$A:$A,0))=""),"",AA170/INDEX(AA:AA,MATCH(DATE(YEAR($A170)-1,MONTH($A170),DAY($A170)),$A:$A,0))-1),"")</f>
        <v/>
      </c>
      <c r="AE170" s="26">
        <f>IFERROR(IF(OR(AB170="",INDEX(AB:AB,MATCH(DATE(YEAR($A170)-1,MONTH($A170),DAY($A170)),$A:$A,0))=""),"",AB170/INDEX(AB:AB,MATCH(DATE(YEAR($A170)-1,MONTH($A170),DAY($A170)),$A:$A,0))-1),"")</f>
        <v/>
      </c>
      <c r="AF170" s="26">
        <f>IFERROR(IF(OR(AC170="",INDEX(AC:AC,MATCH(DATE(YEAR($A170)-1,MONTH($A170),DAY($A170)),$A:$A,0))=""),"",AC170/INDEX(AC:AC,MATCH(DATE(YEAR($A170)-1,MONTH($A170),DAY($A170)),$A:$A,0))-1),"")</f>
        <v/>
      </c>
      <c r="AG170" s="26">
        <f>IF(OR(AA170="",AA169=""),"",AA170/AA169-1)</f>
        <v/>
      </c>
      <c r="AH170" s="26">
        <f>IF(OR(AB170="",AB169=""),"",AB170/AB169-1)</f>
        <v/>
      </c>
      <c r="AI170" s="26">
        <f>IF(OR(AC170="",AC169=""),"",AC170/AC169-1)</f>
        <v/>
      </c>
      <c r="AJ170" s="26">
        <f>IF(AC170="","",AA170/AC170)</f>
        <v/>
      </c>
      <c r="AK170" s="26">
        <f>IF(AC170="","",AB170/AC170)</f>
        <v/>
      </c>
      <c r="AL170" s="29" t="n">
        <v>19.9075</v>
      </c>
      <c r="AM170" s="30" t="n">
        <v>19.9075</v>
      </c>
      <c r="AN170" s="30" t="n">
        <v>17.7225</v>
      </c>
      <c r="AO170" s="30" t="n">
        <v>19</v>
      </c>
      <c r="AP170" s="31" t="n">
        <v>-0.0456</v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18">
        <f>IF(SUMIFS('Daily NSE Equity Options'!$K:$K,'Daily NSE Equity Options'!$A:$A,$A171)=0,"",SUMIFS('Daily NSE Equity Options'!$K:$K,'Daily NSE Equity Options'!$A:$A,$A171))</f>
        <v/>
      </c>
      <c r="F171" s="7">
        <f>IF(SUMIFS('Daily BSE Equity Options'!$K:$K,'Daily BSE Equity Options'!$A:$A,$A171)=0,"",SUMIFS('Daily BSE Equity Options'!$K:$K,'Daily BSE Equity Options'!$A:$A,$A171))</f>
        <v/>
      </c>
      <c r="G171" s="7">
        <f>IF(OR(E171="",F171=""),"",E171+F171)</f>
        <v/>
      </c>
      <c r="H171" s="20">
        <f>IFERROR(IF(OR(E171="",INDEX(E:E,MATCH(DATE(YEAR($A171)-1,MONTH($A171),DAY($A171)),$A:$A,0))=""),"",E171/INDEX(E:E,MATCH(DATE(YEAR($A171)-1,MONTH($A171),DAY($A171)),$A:$A,0))-1),"")</f>
        <v/>
      </c>
      <c r="I171" s="20">
        <f>IFERROR(IF(OR(F171="",INDEX(F:F,MATCH(DATE(YEAR($A171)-1,MONTH($A171),DAY($A171)),$A:$A,0))=""),"",F171/INDEX(F:F,MATCH(DATE(YEAR($A171)-1,MONTH($A171),DAY($A171)),$A:$A,0))-1),"")</f>
        <v/>
      </c>
      <c r="J171" s="20">
        <f>IFERROR(IF(OR(G171="",INDEX(G:G,MATCH(DATE(YEAR($A171)-1,MONTH($A171),DAY($A171)),$A:$A,0))=""),"",G171/INDEX(G:G,MATCH(DATE(YEAR($A171)-1,MONTH($A171),DAY($A171)),$A:$A,0))-1),"")</f>
        <v/>
      </c>
      <c r="K171" s="20">
        <f>IF(OR(E171="",E170=""),"",E171/E170-1)</f>
        <v/>
      </c>
      <c r="L171" s="20">
        <f>IF(OR(F171="",F170=""),"",F171/F170-1)</f>
        <v/>
      </c>
      <c r="M171" s="20">
        <f>IF(OR(G171="",G170=""),"",G171/G170-1)</f>
        <v/>
      </c>
      <c r="N171" s="20">
        <f>IF(G171="","",E171/G171)</f>
        <v/>
      </c>
      <c r="O171" s="20">
        <f>IF(G171="","",F171/G171)</f>
        <v/>
      </c>
      <c r="P171" s="21">
        <f>IF(SUMIFS('Daily NSE Equity Options'!$L:$L,'Daily NSE Equity Options'!$A:$A,$A171)=0,"",SUMIFS('Daily NSE Equity Options'!$L:$L,'Daily NSE Equity Options'!$A:$A,$A171))</f>
        <v/>
      </c>
      <c r="Q171" s="8">
        <f>IF(SUMIFS('Daily BSE Equity Options'!$L:$L,'Daily BSE Equity Options'!$A:$A,$A171)=0,"",SUMIFS('Daily BSE Equity Options'!$L:$L,'Daily BSE Equity Options'!$A:$A,$A171))</f>
        <v/>
      </c>
      <c r="R171" s="8">
        <f>IF(OR(P171="",Q171=""),"",P171+Q171)</f>
        <v/>
      </c>
      <c r="S171" s="23">
        <f>IFERROR(IF(OR(P171="",INDEX(P:P,MATCH(DATE(YEAR($A171)-1,MONTH($A171),DAY($A171)),$A:$A,0))=""),"",P171/INDEX(P:P,MATCH(DATE(YEAR($A171)-1,MONTH($A171),DAY($A171)),$A:$A,0))-1),"")</f>
        <v/>
      </c>
      <c r="T171" s="23">
        <f>IFERROR(IF(OR(Q171="",INDEX(Q:Q,MATCH(DATE(YEAR($A171)-1,MONTH($A171),DAY($A171)),$A:$A,0))=""),"",Q171/INDEX(Q:Q,MATCH(DATE(YEAR($A171)-1,MONTH($A171),DAY($A171)),$A:$A,0))-1),"")</f>
        <v/>
      </c>
      <c r="U171" s="23">
        <f>IFERROR(IF(OR(R171="",INDEX(R:R,MATCH(DATE(YEAR($A171)-1,MONTH($A171),DAY($A171)),$A:$A,0))=""),"",R171/INDEX(R:R,MATCH(DATE(YEAR($A171)-1,MONTH($A171),DAY($A171)),$A:$A,0))-1),"")</f>
        <v/>
      </c>
      <c r="V171" s="23">
        <f>IF(OR(P171="",P170=""),"",P171/P170-1)</f>
        <v/>
      </c>
      <c r="W171" s="23">
        <f>IF(OR(Q171="",Q170=""),"",Q171/Q170-1)</f>
        <v/>
      </c>
      <c r="X171" s="23">
        <f>IF(OR(R171="",R170=""),"",R171/R170-1)</f>
        <v/>
      </c>
      <c r="Y171" s="23">
        <f>IF(R171="","",P171/R171)</f>
        <v/>
      </c>
      <c r="Z171" s="23">
        <f>IF(R171="","",Q171/R171)</f>
        <v/>
      </c>
      <c r="AA171" s="24">
        <f>IF(SUMIFS('Daily NSE Equity Options'!$M:$M,'Daily NSE Equity Options'!$A:$A,$A171)=0,"",SUMIFS('Daily NSE Equity Options'!$M:$M,'Daily NSE Equity Options'!$A:$A,$A171))</f>
        <v/>
      </c>
      <c r="AB171" s="9">
        <f>IF(SUMIFS('Daily BSE Equity Options'!$M:$M,'Daily BSE Equity Options'!$A:$A,$A171)=0,"",SUMIFS('Daily BSE Equity Options'!$M:$M,'Daily BSE Equity Options'!$A:$A,$A171))</f>
        <v/>
      </c>
      <c r="AC171" s="9">
        <f>IF(OR(AA171="",AB171=""),"",AA171+AB171)</f>
        <v/>
      </c>
      <c r="AD171" s="26">
        <f>IFERROR(IF(OR(AA171="",INDEX(AA:AA,MATCH(DATE(YEAR($A171)-1,MONTH($A171),DAY($A171)),$A:$A,0))=""),"",AA171/INDEX(AA:AA,MATCH(DATE(YEAR($A171)-1,MONTH($A171),DAY($A171)),$A:$A,0))-1),"")</f>
        <v/>
      </c>
      <c r="AE171" s="26">
        <f>IFERROR(IF(OR(AB171="",INDEX(AB:AB,MATCH(DATE(YEAR($A171)-1,MONTH($A171),DAY($A171)),$A:$A,0))=""),"",AB171/INDEX(AB:AB,MATCH(DATE(YEAR($A171)-1,MONTH($A171),DAY($A171)),$A:$A,0))-1),"")</f>
        <v/>
      </c>
      <c r="AF171" s="26">
        <f>IFERROR(IF(OR(AC171="",INDEX(AC:AC,MATCH(DATE(YEAR($A171)-1,MONTH($A171),DAY($A171)),$A:$A,0))=""),"",AC171/INDEX(AC:AC,MATCH(DATE(YEAR($A171)-1,MONTH($A171),DAY($A171)),$A:$A,0))-1),"")</f>
        <v/>
      </c>
      <c r="AG171" s="26">
        <f>IF(OR(AA171="",AA170=""),"",AA171/AA170-1)</f>
        <v/>
      </c>
      <c r="AH171" s="26">
        <f>IF(OR(AB171="",AB170=""),"",AB171/AB170-1)</f>
        <v/>
      </c>
      <c r="AI171" s="26">
        <f>IF(OR(AC171="",AC170=""),"",AC171/AC170-1)</f>
        <v/>
      </c>
      <c r="AJ171" s="26">
        <f>IF(AC171="","",AA171/AC171)</f>
        <v/>
      </c>
      <c r="AK171" s="26">
        <f>IF(AC171="","",AB171/AC171)</f>
        <v/>
      </c>
      <c r="AL171" s="29" t="n">
        <v>19</v>
      </c>
      <c r="AM171" s="30" t="n">
        <v>19.035</v>
      </c>
      <c r="AN171" s="30" t="n">
        <v>16.53</v>
      </c>
      <c r="AO171" s="30" t="n">
        <v>18.0275</v>
      </c>
      <c r="AP171" s="31" t="n">
        <v>-0.0512</v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18">
        <f>IF(SUMIFS('Daily NSE Equity Options'!$K:$K,'Daily NSE Equity Options'!$A:$A,$A172)=0,"",SUMIFS('Daily NSE Equity Options'!$K:$K,'Daily NSE Equity Options'!$A:$A,$A172))</f>
        <v/>
      </c>
      <c r="F172" s="7">
        <f>IF(SUMIFS('Daily BSE Equity Options'!$K:$K,'Daily BSE Equity Options'!$A:$A,$A172)=0,"",SUMIFS('Daily BSE Equity Options'!$K:$K,'Daily BSE Equity Options'!$A:$A,$A172))</f>
        <v/>
      </c>
      <c r="G172" s="7">
        <f>IF(OR(E172="",F172=""),"",E172+F172)</f>
        <v/>
      </c>
      <c r="H172" s="20">
        <f>IFERROR(IF(OR(E172="",INDEX(E:E,MATCH(DATE(YEAR($A172)-1,MONTH($A172),DAY($A172)),$A:$A,0))=""),"",E172/INDEX(E:E,MATCH(DATE(YEAR($A172)-1,MONTH($A172),DAY($A172)),$A:$A,0))-1),"")</f>
        <v/>
      </c>
      <c r="I172" s="20">
        <f>IFERROR(IF(OR(F172="",INDEX(F:F,MATCH(DATE(YEAR($A172)-1,MONTH($A172),DAY($A172)),$A:$A,0))=""),"",F172/INDEX(F:F,MATCH(DATE(YEAR($A172)-1,MONTH($A172),DAY($A172)),$A:$A,0))-1),"")</f>
        <v/>
      </c>
      <c r="J172" s="20">
        <f>IFERROR(IF(OR(G172="",INDEX(G:G,MATCH(DATE(YEAR($A172)-1,MONTH($A172),DAY($A172)),$A:$A,0))=""),"",G172/INDEX(G:G,MATCH(DATE(YEAR($A172)-1,MONTH($A172),DAY($A172)),$A:$A,0))-1),"")</f>
        <v/>
      </c>
      <c r="K172" s="20">
        <f>IF(OR(E172="",E171=""),"",E172/E171-1)</f>
        <v/>
      </c>
      <c r="L172" s="20">
        <f>IF(OR(F172="",F171=""),"",F172/F171-1)</f>
        <v/>
      </c>
      <c r="M172" s="20">
        <f>IF(OR(G172="",G171=""),"",G172/G171-1)</f>
        <v/>
      </c>
      <c r="N172" s="20">
        <f>IF(G172="","",E172/G172)</f>
        <v/>
      </c>
      <c r="O172" s="20">
        <f>IF(G172="","",F172/G172)</f>
        <v/>
      </c>
      <c r="P172" s="21">
        <f>IF(SUMIFS('Daily NSE Equity Options'!$L:$L,'Daily NSE Equity Options'!$A:$A,$A172)=0,"",SUMIFS('Daily NSE Equity Options'!$L:$L,'Daily NSE Equity Options'!$A:$A,$A172))</f>
        <v/>
      </c>
      <c r="Q172" s="8">
        <f>IF(SUMIFS('Daily BSE Equity Options'!$L:$L,'Daily BSE Equity Options'!$A:$A,$A172)=0,"",SUMIFS('Daily BSE Equity Options'!$L:$L,'Daily BSE Equity Options'!$A:$A,$A172))</f>
        <v/>
      </c>
      <c r="R172" s="8">
        <f>IF(OR(P172="",Q172=""),"",P172+Q172)</f>
        <v/>
      </c>
      <c r="S172" s="23">
        <f>IFERROR(IF(OR(P172="",INDEX(P:P,MATCH(DATE(YEAR($A172)-1,MONTH($A172),DAY($A172)),$A:$A,0))=""),"",P172/INDEX(P:P,MATCH(DATE(YEAR($A172)-1,MONTH($A172),DAY($A172)),$A:$A,0))-1),"")</f>
        <v/>
      </c>
      <c r="T172" s="23">
        <f>IFERROR(IF(OR(Q172="",INDEX(Q:Q,MATCH(DATE(YEAR($A172)-1,MONTH($A172),DAY($A172)),$A:$A,0))=""),"",Q172/INDEX(Q:Q,MATCH(DATE(YEAR($A172)-1,MONTH($A172),DAY($A172)),$A:$A,0))-1),"")</f>
        <v/>
      </c>
      <c r="U172" s="23">
        <f>IFERROR(IF(OR(R172="",INDEX(R:R,MATCH(DATE(YEAR($A172)-1,MONTH($A172),DAY($A172)),$A:$A,0))=""),"",R172/INDEX(R:R,MATCH(DATE(YEAR($A172)-1,MONTH($A172),DAY($A172)),$A:$A,0))-1),"")</f>
        <v/>
      </c>
      <c r="V172" s="23">
        <f>IF(OR(P172="",P171=""),"",P172/P171-1)</f>
        <v/>
      </c>
      <c r="W172" s="23">
        <f>IF(OR(Q172="",Q171=""),"",Q172/Q171-1)</f>
        <v/>
      </c>
      <c r="X172" s="23">
        <f>IF(OR(R172="",R171=""),"",R172/R171-1)</f>
        <v/>
      </c>
      <c r="Y172" s="23">
        <f>IF(R172="","",P172/R172)</f>
        <v/>
      </c>
      <c r="Z172" s="23">
        <f>IF(R172="","",Q172/R172)</f>
        <v/>
      </c>
      <c r="AA172" s="24">
        <f>IF(SUMIFS('Daily NSE Equity Options'!$M:$M,'Daily NSE Equity Options'!$A:$A,$A172)=0,"",SUMIFS('Daily NSE Equity Options'!$M:$M,'Daily NSE Equity Options'!$A:$A,$A172))</f>
        <v/>
      </c>
      <c r="AB172" s="9">
        <f>IF(SUMIFS('Daily BSE Equity Options'!$M:$M,'Daily BSE Equity Options'!$A:$A,$A172)=0,"",SUMIFS('Daily BSE Equity Options'!$M:$M,'Daily BSE Equity Options'!$A:$A,$A172))</f>
        <v/>
      </c>
      <c r="AC172" s="9">
        <f>IF(OR(AA172="",AB172=""),"",AA172+AB172)</f>
        <v/>
      </c>
      <c r="AD172" s="26">
        <f>IFERROR(IF(OR(AA172="",INDEX(AA:AA,MATCH(DATE(YEAR($A172)-1,MONTH($A172),DAY($A172)),$A:$A,0))=""),"",AA172/INDEX(AA:AA,MATCH(DATE(YEAR($A172)-1,MONTH($A172),DAY($A172)),$A:$A,0))-1),"")</f>
        <v/>
      </c>
      <c r="AE172" s="26">
        <f>IFERROR(IF(OR(AB172="",INDEX(AB:AB,MATCH(DATE(YEAR($A172)-1,MONTH($A172),DAY($A172)),$A:$A,0))=""),"",AB172/INDEX(AB:AB,MATCH(DATE(YEAR($A172)-1,MONTH($A172),DAY($A172)),$A:$A,0))-1),"")</f>
        <v/>
      </c>
      <c r="AF172" s="26">
        <f>IFERROR(IF(OR(AC172="",INDEX(AC:AC,MATCH(DATE(YEAR($A172)-1,MONTH($A172),DAY($A172)),$A:$A,0))=""),"",AC172/INDEX(AC:AC,MATCH(DATE(YEAR($A172)-1,MONTH($A172),DAY($A172)),$A:$A,0))-1),"")</f>
        <v/>
      </c>
      <c r="AG172" s="26">
        <f>IF(OR(AA172="",AA171=""),"",AA172/AA171-1)</f>
        <v/>
      </c>
      <c r="AH172" s="26">
        <f>IF(OR(AB172="",AB171=""),"",AB172/AB171-1)</f>
        <v/>
      </c>
      <c r="AI172" s="26">
        <f>IF(OR(AC172="",AC171=""),"",AC172/AC171-1)</f>
        <v/>
      </c>
      <c r="AJ172" s="26">
        <f>IF(AC172="","",AA172/AC172)</f>
        <v/>
      </c>
      <c r="AK172" s="26">
        <f>IF(AC172="","",AB172/AC172)</f>
        <v/>
      </c>
      <c r="AL172" s="29" t="n">
        <v>18.0275</v>
      </c>
      <c r="AM172" s="30" t="n">
        <v>18.315</v>
      </c>
      <c r="AN172" s="30" t="n">
        <v>16.95</v>
      </c>
      <c r="AO172" s="30" t="n">
        <v>18.025</v>
      </c>
      <c r="AP172" s="31" t="n">
        <v>-0.0001</v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18">
        <f>IF(SUMIFS('Daily NSE Equity Options'!$K:$K,'Daily NSE Equity Options'!$A:$A,$A173)=0,"",SUMIFS('Daily NSE Equity Options'!$K:$K,'Daily NSE Equity Options'!$A:$A,$A173))</f>
        <v/>
      </c>
      <c r="F173" s="7">
        <f>IF(SUMIFS('Daily BSE Equity Options'!$K:$K,'Daily BSE Equity Options'!$A:$A,$A173)=0,"",SUMIFS('Daily BSE Equity Options'!$K:$K,'Daily BSE Equity Options'!$A:$A,$A173))</f>
        <v/>
      </c>
      <c r="G173" s="7">
        <f>IF(OR(E173="",F173=""),"",E173+F173)</f>
        <v/>
      </c>
      <c r="H173" s="20">
        <f>IFERROR(IF(OR(E173="",INDEX(E:E,MATCH(DATE(YEAR($A173)-1,MONTH($A173),DAY($A173)),$A:$A,0))=""),"",E173/INDEX(E:E,MATCH(DATE(YEAR($A173)-1,MONTH($A173),DAY($A173)),$A:$A,0))-1),"")</f>
        <v/>
      </c>
      <c r="I173" s="20">
        <f>IFERROR(IF(OR(F173="",INDEX(F:F,MATCH(DATE(YEAR($A173)-1,MONTH($A173),DAY($A173)),$A:$A,0))=""),"",F173/INDEX(F:F,MATCH(DATE(YEAR($A173)-1,MONTH($A173),DAY($A173)),$A:$A,0))-1),"")</f>
        <v/>
      </c>
      <c r="J173" s="20">
        <f>IFERROR(IF(OR(G173="",INDEX(G:G,MATCH(DATE(YEAR($A173)-1,MONTH($A173),DAY($A173)),$A:$A,0))=""),"",G173/INDEX(G:G,MATCH(DATE(YEAR($A173)-1,MONTH($A173),DAY($A173)),$A:$A,0))-1),"")</f>
        <v/>
      </c>
      <c r="K173" s="20">
        <f>IF(OR(E173="",E172=""),"",E173/E172-1)</f>
        <v/>
      </c>
      <c r="L173" s="20">
        <f>IF(OR(F173="",F172=""),"",F173/F172-1)</f>
        <v/>
      </c>
      <c r="M173" s="20">
        <f>IF(OR(G173="",G172=""),"",G173/G172-1)</f>
        <v/>
      </c>
      <c r="N173" s="20">
        <f>IF(G173="","",E173/G173)</f>
        <v/>
      </c>
      <c r="O173" s="20">
        <f>IF(G173="","",F173/G173)</f>
        <v/>
      </c>
      <c r="P173" s="21">
        <f>IF(SUMIFS('Daily NSE Equity Options'!$L:$L,'Daily NSE Equity Options'!$A:$A,$A173)=0,"",SUMIFS('Daily NSE Equity Options'!$L:$L,'Daily NSE Equity Options'!$A:$A,$A173))</f>
        <v/>
      </c>
      <c r="Q173" s="8">
        <f>IF(SUMIFS('Daily BSE Equity Options'!$L:$L,'Daily BSE Equity Options'!$A:$A,$A173)=0,"",SUMIFS('Daily BSE Equity Options'!$L:$L,'Daily BSE Equity Options'!$A:$A,$A173))</f>
        <v/>
      </c>
      <c r="R173" s="8">
        <f>IF(OR(P173="",Q173=""),"",P173+Q173)</f>
        <v/>
      </c>
      <c r="S173" s="23">
        <f>IFERROR(IF(OR(P173="",INDEX(P:P,MATCH(DATE(YEAR($A173)-1,MONTH($A173),DAY($A173)),$A:$A,0))=""),"",P173/INDEX(P:P,MATCH(DATE(YEAR($A173)-1,MONTH($A173),DAY($A173)),$A:$A,0))-1),"")</f>
        <v/>
      </c>
      <c r="T173" s="23">
        <f>IFERROR(IF(OR(Q173="",INDEX(Q:Q,MATCH(DATE(YEAR($A173)-1,MONTH($A173),DAY($A173)),$A:$A,0))=""),"",Q173/INDEX(Q:Q,MATCH(DATE(YEAR($A173)-1,MONTH($A173),DAY($A173)),$A:$A,0))-1),"")</f>
        <v/>
      </c>
      <c r="U173" s="23">
        <f>IFERROR(IF(OR(R173="",INDEX(R:R,MATCH(DATE(YEAR($A173)-1,MONTH($A173),DAY($A173)),$A:$A,0))=""),"",R173/INDEX(R:R,MATCH(DATE(YEAR($A173)-1,MONTH($A173),DAY($A173)),$A:$A,0))-1),"")</f>
        <v/>
      </c>
      <c r="V173" s="23">
        <f>IF(OR(P173="",P172=""),"",P173/P172-1)</f>
        <v/>
      </c>
      <c r="W173" s="23">
        <f>IF(OR(Q173="",Q172=""),"",Q173/Q172-1)</f>
        <v/>
      </c>
      <c r="X173" s="23">
        <f>IF(OR(R173="",R172=""),"",R173/R172-1)</f>
        <v/>
      </c>
      <c r="Y173" s="23">
        <f>IF(R173="","",P173/R173)</f>
        <v/>
      </c>
      <c r="Z173" s="23">
        <f>IF(R173="","",Q173/R173)</f>
        <v/>
      </c>
      <c r="AA173" s="24">
        <f>IF(SUMIFS('Daily NSE Equity Options'!$M:$M,'Daily NSE Equity Options'!$A:$A,$A173)=0,"",SUMIFS('Daily NSE Equity Options'!$M:$M,'Daily NSE Equity Options'!$A:$A,$A173))</f>
        <v/>
      </c>
      <c r="AB173" s="9">
        <f>IF(SUMIFS('Daily BSE Equity Options'!$M:$M,'Daily BSE Equity Options'!$A:$A,$A173)=0,"",SUMIFS('Daily BSE Equity Options'!$M:$M,'Daily BSE Equity Options'!$A:$A,$A173))</f>
        <v/>
      </c>
      <c r="AC173" s="9">
        <f>IF(OR(AA173="",AB173=""),"",AA173+AB173)</f>
        <v/>
      </c>
      <c r="AD173" s="26">
        <f>IFERROR(IF(OR(AA173="",INDEX(AA:AA,MATCH(DATE(YEAR($A173)-1,MONTH($A173),DAY($A173)),$A:$A,0))=""),"",AA173/INDEX(AA:AA,MATCH(DATE(YEAR($A173)-1,MONTH($A173),DAY($A173)),$A:$A,0))-1),"")</f>
        <v/>
      </c>
      <c r="AE173" s="26">
        <f>IFERROR(IF(OR(AB173="",INDEX(AB:AB,MATCH(DATE(YEAR($A173)-1,MONTH($A173),DAY($A173)),$A:$A,0))=""),"",AB173/INDEX(AB:AB,MATCH(DATE(YEAR($A173)-1,MONTH($A173),DAY($A173)),$A:$A,0))-1),"")</f>
        <v/>
      </c>
      <c r="AF173" s="26">
        <f>IFERROR(IF(OR(AC173="",INDEX(AC:AC,MATCH(DATE(YEAR($A173)-1,MONTH($A173),DAY($A173)),$A:$A,0))=""),"",AC173/INDEX(AC:AC,MATCH(DATE(YEAR($A173)-1,MONTH($A173),DAY($A173)),$A:$A,0))-1),"")</f>
        <v/>
      </c>
      <c r="AG173" s="26">
        <f>IF(OR(AA173="",AA172=""),"",AA173/AA172-1)</f>
        <v/>
      </c>
      <c r="AH173" s="26">
        <f>IF(OR(AB173="",AB172=""),"",AB173/AB172-1)</f>
        <v/>
      </c>
      <c r="AI173" s="26">
        <f>IF(OR(AC173="",AC172=""),"",AC173/AC172-1)</f>
        <v/>
      </c>
      <c r="AJ173" s="26">
        <f>IF(AC173="","",AA173/AC173)</f>
        <v/>
      </c>
      <c r="AK173" s="26">
        <f>IF(AC173="","",AB173/AC173)</f>
        <v/>
      </c>
      <c r="AL173" s="29" t="n">
        <v>18.025</v>
      </c>
      <c r="AM173" s="30" t="n">
        <v>18.795</v>
      </c>
      <c r="AN173" s="30" t="n">
        <v>16.2675</v>
      </c>
      <c r="AO173" s="30" t="n">
        <v>18.6175</v>
      </c>
      <c r="AP173" s="31" t="n">
        <v>0.0329</v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18">
        <f>IF(SUMIFS('Daily NSE Equity Options'!$K:$K,'Daily NSE Equity Options'!$A:$A,$A174)=0,"",SUMIFS('Daily NSE Equity Options'!$K:$K,'Daily NSE Equity Options'!$A:$A,$A174))</f>
        <v/>
      </c>
      <c r="F174" s="7">
        <f>IF(SUMIFS('Daily BSE Equity Options'!$K:$K,'Daily BSE Equity Options'!$A:$A,$A174)=0,"",SUMIFS('Daily BSE Equity Options'!$K:$K,'Daily BSE Equity Options'!$A:$A,$A174))</f>
        <v/>
      </c>
      <c r="G174" s="7">
        <f>IF(OR(E174="",F174=""),"",E174+F174)</f>
        <v/>
      </c>
      <c r="H174" s="20">
        <f>IFERROR(IF(OR(E174="",INDEX(E:E,MATCH(DATE(YEAR($A174)-1,MONTH($A174),DAY($A174)),$A:$A,0))=""),"",E174/INDEX(E:E,MATCH(DATE(YEAR($A174)-1,MONTH($A174),DAY($A174)),$A:$A,0))-1),"")</f>
        <v/>
      </c>
      <c r="I174" s="20">
        <f>IFERROR(IF(OR(F174="",INDEX(F:F,MATCH(DATE(YEAR($A174)-1,MONTH($A174),DAY($A174)),$A:$A,0))=""),"",F174/INDEX(F:F,MATCH(DATE(YEAR($A174)-1,MONTH($A174),DAY($A174)),$A:$A,0))-1),"")</f>
        <v/>
      </c>
      <c r="J174" s="20">
        <f>IFERROR(IF(OR(G174="",INDEX(G:G,MATCH(DATE(YEAR($A174)-1,MONTH($A174),DAY($A174)),$A:$A,0))=""),"",G174/INDEX(G:G,MATCH(DATE(YEAR($A174)-1,MONTH($A174),DAY($A174)),$A:$A,0))-1),"")</f>
        <v/>
      </c>
      <c r="K174" s="20">
        <f>IF(OR(E174="",E173=""),"",E174/E173-1)</f>
        <v/>
      </c>
      <c r="L174" s="20">
        <f>IF(OR(F174="",F173=""),"",F174/F173-1)</f>
        <v/>
      </c>
      <c r="M174" s="20">
        <f>IF(OR(G174="",G173=""),"",G174/G173-1)</f>
        <v/>
      </c>
      <c r="N174" s="20">
        <f>IF(G174="","",E174/G174)</f>
        <v/>
      </c>
      <c r="O174" s="20">
        <f>IF(G174="","",F174/G174)</f>
        <v/>
      </c>
      <c r="P174" s="21">
        <f>IF(SUMIFS('Daily NSE Equity Options'!$L:$L,'Daily NSE Equity Options'!$A:$A,$A174)=0,"",SUMIFS('Daily NSE Equity Options'!$L:$L,'Daily NSE Equity Options'!$A:$A,$A174))</f>
        <v/>
      </c>
      <c r="Q174" s="8">
        <f>IF(SUMIFS('Daily BSE Equity Options'!$L:$L,'Daily BSE Equity Options'!$A:$A,$A174)=0,"",SUMIFS('Daily BSE Equity Options'!$L:$L,'Daily BSE Equity Options'!$A:$A,$A174))</f>
        <v/>
      </c>
      <c r="R174" s="8">
        <f>IF(OR(P174="",Q174=""),"",P174+Q174)</f>
        <v/>
      </c>
      <c r="S174" s="23">
        <f>IFERROR(IF(OR(P174="",INDEX(P:P,MATCH(DATE(YEAR($A174)-1,MONTH($A174),DAY($A174)),$A:$A,0))=""),"",P174/INDEX(P:P,MATCH(DATE(YEAR($A174)-1,MONTH($A174),DAY($A174)),$A:$A,0))-1),"")</f>
        <v/>
      </c>
      <c r="T174" s="23">
        <f>IFERROR(IF(OR(Q174="",INDEX(Q:Q,MATCH(DATE(YEAR($A174)-1,MONTH($A174),DAY($A174)),$A:$A,0))=""),"",Q174/INDEX(Q:Q,MATCH(DATE(YEAR($A174)-1,MONTH($A174),DAY($A174)),$A:$A,0))-1),"")</f>
        <v/>
      </c>
      <c r="U174" s="23">
        <f>IFERROR(IF(OR(R174="",INDEX(R:R,MATCH(DATE(YEAR($A174)-1,MONTH($A174),DAY($A174)),$A:$A,0))=""),"",R174/INDEX(R:R,MATCH(DATE(YEAR($A174)-1,MONTH($A174),DAY($A174)),$A:$A,0))-1),"")</f>
        <v/>
      </c>
      <c r="V174" s="23">
        <f>IF(OR(P174="",P173=""),"",P174/P173-1)</f>
        <v/>
      </c>
      <c r="W174" s="23">
        <f>IF(OR(Q174="",Q173=""),"",Q174/Q173-1)</f>
        <v/>
      </c>
      <c r="X174" s="23">
        <f>IF(OR(R174="",R173=""),"",R174/R173-1)</f>
        <v/>
      </c>
      <c r="Y174" s="23">
        <f>IF(R174="","",P174/R174)</f>
        <v/>
      </c>
      <c r="Z174" s="23">
        <f>IF(R174="","",Q174/R174)</f>
        <v/>
      </c>
      <c r="AA174" s="24">
        <f>IF(SUMIFS('Daily NSE Equity Options'!$M:$M,'Daily NSE Equity Options'!$A:$A,$A174)=0,"",SUMIFS('Daily NSE Equity Options'!$M:$M,'Daily NSE Equity Options'!$A:$A,$A174))</f>
        <v/>
      </c>
      <c r="AB174" s="9">
        <f>IF(SUMIFS('Daily BSE Equity Options'!$M:$M,'Daily BSE Equity Options'!$A:$A,$A174)=0,"",SUMIFS('Daily BSE Equity Options'!$M:$M,'Daily BSE Equity Options'!$A:$A,$A174))</f>
        <v/>
      </c>
      <c r="AC174" s="9">
        <f>IF(OR(AA174="",AB174=""),"",AA174+AB174)</f>
        <v/>
      </c>
      <c r="AD174" s="26">
        <f>IFERROR(IF(OR(AA174="",INDEX(AA:AA,MATCH(DATE(YEAR($A174)-1,MONTH($A174),DAY($A174)),$A:$A,0))=""),"",AA174/INDEX(AA:AA,MATCH(DATE(YEAR($A174)-1,MONTH($A174),DAY($A174)),$A:$A,0))-1),"")</f>
        <v/>
      </c>
      <c r="AE174" s="26">
        <f>IFERROR(IF(OR(AB174="",INDEX(AB:AB,MATCH(DATE(YEAR($A174)-1,MONTH($A174),DAY($A174)),$A:$A,0))=""),"",AB174/INDEX(AB:AB,MATCH(DATE(YEAR($A174)-1,MONTH($A174),DAY($A174)),$A:$A,0))-1),"")</f>
        <v/>
      </c>
      <c r="AF174" s="26">
        <f>IFERROR(IF(OR(AC174="",INDEX(AC:AC,MATCH(DATE(YEAR($A174)-1,MONTH($A174),DAY($A174)),$A:$A,0))=""),"",AC174/INDEX(AC:AC,MATCH(DATE(YEAR($A174)-1,MONTH($A174),DAY($A174)),$A:$A,0))-1),"")</f>
        <v/>
      </c>
      <c r="AG174" s="26">
        <f>IF(OR(AA174="",AA173=""),"",AA174/AA173-1)</f>
        <v/>
      </c>
      <c r="AH174" s="26">
        <f>IF(OR(AB174="",AB173=""),"",AB174/AB173-1)</f>
        <v/>
      </c>
      <c r="AI174" s="26">
        <f>IF(OR(AC174="",AC173=""),"",AC174/AC173-1)</f>
        <v/>
      </c>
      <c r="AJ174" s="26">
        <f>IF(AC174="","",AA174/AC174)</f>
        <v/>
      </c>
      <c r="AK174" s="26">
        <f>IF(AC174="","",AB174/AC174)</f>
        <v/>
      </c>
      <c r="AL174" s="29" t="n">
        <v>18.6175</v>
      </c>
      <c r="AM174" s="30" t="n">
        <v>19.63</v>
      </c>
      <c r="AN174" s="30" t="n">
        <v>16.22</v>
      </c>
      <c r="AO174" s="30" t="n">
        <v>18.92</v>
      </c>
      <c r="AP174" s="31" t="n">
        <v>0.0162</v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18">
        <f>IF(SUMIFS('Daily NSE Equity Options'!$K:$K,'Daily NSE Equity Options'!$A:$A,$A175)=0,"",SUMIFS('Daily NSE Equity Options'!$K:$K,'Daily NSE Equity Options'!$A:$A,$A175))</f>
        <v/>
      </c>
      <c r="F175" s="7">
        <f>IF(SUMIFS('Daily BSE Equity Options'!$K:$K,'Daily BSE Equity Options'!$A:$A,$A175)=0,"",SUMIFS('Daily BSE Equity Options'!$K:$K,'Daily BSE Equity Options'!$A:$A,$A175))</f>
        <v/>
      </c>
      <c r="G175" s="7">
        <f>IF(OR(E175="",F175=""),"",E175+F175)</f>
        <v/>
      </c>
      <c r="H175" s="20">
        <f>IFERROR(IF(OR(E175="",INDEX(E:E,MATCH(DATE(YEAR($A175)-1,MONTH($A175),DAY($A175)),$A:$A,0))=""),"",E175/INDEX(E:E,MATCH(DATE(YEAR($A175)-1,MONTH($A175),DAY($A175)),$A:$A,0))-1),"")</f>
        <v/>
      </c>
      <c r="I175" s="20">
        <f>IFERROR(IF(OR(F175="",INDEX(F:F,MATCH(DATE(YEAR($A175)-1,MONTH($A175),DAY($A175)),$A:$A,0))=""),"",F175/INDEX(F:F,MATCH(DATE(YEAR($A175)-1,MONTH($A175),DAY($A175)),$A:$A,0))-1),"")</f>
        <v/>
      </c>
      <c r="J175" s="20">
        <f>IFERROR(IF(OR(G175="",INDEX(G:G,MATCH(DATE(YEAR($A175)-1,MONTH($A175),DAY($A175)),$A:$A,0))=""),"",G175/INDEX(G:G,MATCH(DATE(YEAR($A175)-1,MONTH($A175),DAY($A175)),$A:$A,0))-1),"")</f>
        <v/>
      </c>
      <c r="K175" s="20">
        <f>IF(OR(E175="",E174=""),"",E175/E174-1)</f>
        <v/>
      </c>
      <c r="L175" s="20">
        <f>IF(OR(F175="",F174=""),"",F175/F174-1)</f>
        <v/>
      </c>
      <c r="M175" s="20">
        <f>IF(OR(G175="",G174=""),"",G175/G174-1)</f>
        <v/>
      </c>
      <c r="N175" s="20">
        <f>IF(G175="","",E175/G175)</f>
        <v/>
      </c>
      <c r="O175" s="20">
        <f>IF(G175="","",F175/G175)</f>
        <v/>
      </c>
      <c r="P175" s="21">
        <f>IF(SUMIFS('Daily NSE Equity Options'!$L:$L,'Daily NSE Equity Options'!$A:$A,$A175)=0,"",SUMIFS('Daily NSE Equity Options'!$L:$L,'Daily NSE Equity Options'!$A:$A,$A175))</f>
        <v/>
      </c>
      <c r="Q175" s="8">
        <f>IF(SUMIFS('Daily BSE Equity Options'!$L:$L,'Daily BSE Equity Options'!$A:$A,$A175)=0,"",SUMIFS('Daily BSE Equity Options'!$L:$L,'Daily BSE Equity Options'!$A:$A,$A175))</f>
        <v/>
      </c>
      <c r="R175" s="8">
        <f>IF(OR(P175="",Q175=""),"",P175+Q175)</f>
        <v/>
      </c>
      <c r="S175" s="23">
        <f>IFERROR(IF(OR(P175="",INDEX(P:P,MATCH(DATE(YEAR($A175)-1,MONTH($A175),DAY($A175)),$A:$A,0))=""),"",P175/INDEX(P:P,MATCH(DATE(YEAR($A175)-1,MONTH($A175),DAY($A175)),$A:$A,0))-1),"")</f>
        <v/>
      </c>
      <c r="T175" s="23">
        <f>IFERROR(IF(OR(Q175="",INDEX(Q:Q,MATCH(DATE(YEAR($A175)-1,MONTH($A175),DAY($A175)),$A:$A,0))=""),"",Q175/INDEX(Q:Q,MATCH(DATE(YEAR($A175)-1,MONTH($A175),DAY($A175)),$A:$A,0))-1),"")</f>
        <v/>
      </c>
      <c r="U175" s="23">
        <f>IFERROR(IF(OR(R175="",INDEX(R:R,MATCH(DATE(YEAR($A175)-1,MONTH($A175),DAY($A175)),$A:$A,0))=""),"",R175/INDEX(R:R,MATCH(DATE(YEAR($A175)-1,MONTH($A175),DAY($A175)),$A:$A,0))-1),"")</f>
        <v/>
      </c>
      <c r="V175" s="23">
        <f>IF(OR(P175="",P174=""),"",P175/P174-1)</f>
        <v/>
      </c>
      <c r="W175" s="23">
        <f>IF(OR(Q175="",Q174=""),"",Q175/Q174-1)</f>
        <v/>
      </c>
      <c r="X175" s="23">
        <f>IF(OR(R175="",R174=""),"",R175/R174-1)</f>
        <v/>
      </c>
      <c r="Y175" s="23">
        <f>IF(R175="","",P175/R175)</f>
        <v/>
      </c>
      <c r="Z175" s="23">
        <f>IF(R175="","",Q175/R175)</f>
        <v/>
      </c>
      <c r="AA175" s="24">
        <f>IF(SUMIFS('Daily NSE Equity Options'!$M:$M,'Daily NSE Equity Options'!$A:$A,$A175)=0,"",SUMIFS('Daily NSE Equity Options'!$M:$M,'Daily NSE Equity Options'!$A:$A,$A175))</f>
        <v/>
      </c>
      <c r="AB175" s="9">
        <f>IF(SUMIFS('Daily BSE Equity Options'!$M:$M,'Daily BSE Equity Options'!$A:$A,$A175)=0,"",SUMIFS('Daily BSE Equity Options'!$M:$M,'Daily BSE Equity Options'!$A:$A,$A175))</f>
        <v/>
      </c>
      <c r="AC175" s="9">
        <f>IF(OR(AA175="",AB175=""),"",AA175+AB175)</f>
        <v/>
      </c>
      <c r="AD175" s="26">
        <f>IFERROR(IF(OR(AA175="",INDEX(AA:AA,MATCH(DATE(YEAR($A175)-1,MONTH($A175),DAY($A175)),$A:$A,0))=""),"",AA175/INDEX(AA:AA,MATCH(DATE(YEAR($A175)-1,MONTH($A175),DAY($A175)),$A:$A,0))-1),"")</f>
        <v/>
      </c>
      <c r="AE175" s="26">
        <f>IFERROR(IF(OR(AB175="",INDEX(AB:AB,MATCH(DATE(YEAR($A175)-1,MONTH($A175),DAY($A175)),$A:$A,0))=""),"",AB175/INDEX(AB:AB,MATCH(DATE(YEAR($A175)-1,MONTH($A175),DAY($A175)),$A:$A,0))-1),"")</f>
        <v/>
      </c>
      <c r="AF175" s="26">
        <f>IFERROR(IF(OR(AC175="",INDEX(AC:AC,MATCH(DATE(YEAR($A175)-1,MONTH($A175),DAY($A175)),$A:$A,0))=""),"",AC175/INDEX(AC:AC,MATCH(DATE(YEAR($A175)-1,MONTH($A175),DAY($A175)),$A:$A,0))-1),"")</f>
        <v/>
      </c>
      <c r="AG175" s="26">
        <f>IF(OR(AA175="",AA174=""),"",AA175/AA174-1)</f>
        <v/>
      </c>
      <c r="AH175" s="26">
        <f>IF(OR(AB175="",AB174=""),"",AB175/AB174-1)</f>
        <v/>
      </c>
      <c r="AI175" s="26">
        <f>IF(OR(AC175="",AC174=""),"",AC175/AC174-1)</f>
        <v/>
      </c>
      <c r="AJ175" s="26">
        <f>IF(AC175="","",AA175/AC175)</f>
        <v/>
      </c>
      <c r="AK175" s="26">
        <f>IF(AC175="","",AB175/AC175)</f>
        <v/>
      </c>
      <c r="AL175" s="29" t="n">
        <v>18.92</v>
      </c>
      <c r="AM175" s="30" t="n">
        <v>19.385</v>
      </c>
      <c r="AN175" s="30" t="n">
        <v>17.4225</v>
      </c>
      <c r="AO175" s="30" t="n">
        <v>18.7125</v>
      </c>
      <c r="AP175" s="31" t="n">
        <v>-0.011</v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18">
        <f>IF(SUMIFS('Daily NSE Equity Options'!$K:$K,'Daily NSE Equity Options'!$A:$A,$A176)=0,"",SUMIFS('Daily NSE Equity Options'!$K:$K,'Daily NSE Equity Options'!$A:$A,$A176))</f>
        <v/>
      </c>
      <c r="F176" s="7">
        <f>IF(SUMIFS('Daily BSE Equity Options'!$K:$K,'Daily BSE Equity Options'!$A:$A,$A176)=0,"",SUMIFS('Daily BSE Equity Options'!$K:$K,'Daily BSE Equity Options'!$A:$A,$A176))</f>
        <v/>
      </c>
      <c r="G176" s="7">
        <f>IF(OR(E176="",F176=""),"",E176+F176)</f>
        <v/>
      </c>
      <c r="H176" s="20">
        <f>IFERROR(IF(OR(E176="",INDEX(E:E,MATCH(DATE(YEAR($A176)-1,MONTH($A176),DAY($A176)),$A:$A,0))=""),"",E176/INDEX(E:E,MATCH(DATE(YEAR($A176)-1,MONTH($A176),DAY($A176)),$A:$A,0))-1),"")</f>
        <v/>
      </c>
      <c r="I176" s="20">
        <f>IFERROR(IF(OR(F176="",INDEX(F:F,MATCH(DATE(YEAR($A176)-1,MONTH($A176),DAY($A176)),$A:$A,0))=""),"",F176/INDEX(F:F,MATCH(DATE(YEAR($A176)-1,MONTH($A176),DAY($A176)),$A:$A,0))-1),"")</f>
        <v/>
      </c>
      <c r="J176" s="20">
        <f>IFERROR(IF(OR(G176="",INDEX(G:G,MATCH(DATE(YEAR($A176)-1,MONTH($A176),DAY($A176)),$A:$A,0))=""),"",G176/INDEX(G:G,MATCH(DATE(YEAR($A176)-1,MONTH($A176),DAY($A176)),$A:$A,0))-1),"")</f>
        <v/>
      </c>
      <c r="K176" s="20">
        <f>IF(OR(E176="",E175=""),"",E176/E175-1)</f>
        <v/>
      </c>
      <c r="L176" s="20">
        <f>IF(OR(F176="",F175=""),"",F176/F175-1)</f>
        <v/>
      </c>
      <c r="M176" s="20">
        <f>IF(OR(G176="",G175=""),"",G176/G175-1)</f>
        <v/>
      </c>
      <c r="N176" s="20">
        <f>IF(G176="","",E176/G176)</f>
        <v/>
      </c>
      <c r="O176" s="20">
        <f>IF(G176="","",F176/G176)</f>
        <v/>
      </c>
      <c r="P176" s="21">
        <f>IF(SUMIFS('Daily NSE Equity Options'!$L:$L,'Daily NSE Equity Options'!$A:$A,$A176)=0,"",SUMIFS('Daily NSE Equity Options'!$L:$L,'Daily NSE Equity Options'!$A:$A,$A176))</f>
        <v/>
      </c>
      <c r="Q176" s="8">
        <f>IF(SUMIFS('Daily BSE Equity Options'!$L:$L,'Daily BSE Equity Options'!$A:$A,$A176)=0,"",SUMIFS('Daily BSE Equity Options'!$L:$L,'Daily BSE Equity Options'!$A:$A,$A176))</f>
        <v/>
      </c>
      <c r="R176" s="8">
        <f>IF(OR(P176="",Q176=""),"",P176+Q176)</f>
        <v/>
      </c>
      <c r="S176" s="23">
        <f>IFERROR(IF(OR(P176="",INDEX(P:P,MATCH(DATE(YEAR($A176)-1,MONTH($A176),DAY($A176)),$A:$A,0))=""),"",P176/INDEX(P:P,MATCH(DATE(YEAR($A176)-1,MONTH($A176),DAY($A176)),$A:$A,0))-1),"")</f>
        <v/>
      </c>
      <c r="T176" s="23">
        <f>IFERROR(IF(OR(Q176="",INDEX(Q:Q,MATCH(DATE(YEAR($A176)-1,MONTH($A176),DAY($A176)),$A:$A,0))=""),"",Q176/INDEX(Q:Q,MATCH(DATE(YEAR($A176)-1,MONTH($A176),DAY($A176)),$A:$A,0))-1),"")</f>
        <v/>
      </c>
      <c r="U176" s="23">
        <f>IFERROR(IF(OR(R176="",INDEX(R:R,MATCH(DATE(YEAR($A176)-1,MONTH($A176),DAY($A176)),$A:$A,0))=""),"",R176/INDEX(R:R,MATCH(DATE(YEAR($A176)-1,MONTH($A176),DAY($A176)),$A:$A,0))-1),"")</f>
        <v/>
      </c>
      <c r="V176" s="23">
        <f>IF(OR(P176="",P175=""),"",P176/P175-1)</f>
        <v/>
      </c>
      <c r="W176" s="23">
        <f>IF(OR(Q176="",Q175=""),"",Q176/Q175-1)</f>
        <v/>
      </c>
      <c r="X176" s="23">
        <f>IF(OR(R176="",R175=""),"",R176/R175-1)</f>
        <v/>
      </c>
      <c r="Y176" s="23">
        <f>IF(R176="","",P176/R176)</f>
        <v/>
      </c>
      <c r="Z176" s="23">
        <f>IF(R176="","",Q176/R176)</f>
        <v/>
      </c>
      <c r="AA176" s="24">
        <f>IF(SUMIFS('Daily NSE Equity Options'!$M:$M,'Daily NSE Equity Options'!$A:$A,$A176)=0,"",SUMIFS('Daily NSE Equity Options'!$M:$M,'Daily NSE Equity Options'!$A:$A,$A176))</f>
        <v/>
      </c>
      <c r="AB176" s="9">
        <f>IF(SUMIFS('Daily BSE Equity Options'!$M:$M,'Daily BSE Equity Options'!$A:$A,$A176)=0,"",SUMIFS('Daily BSE Equity Options'!$M:$M,'Daily BSE Equity Options'!$A:$A,$A176))</f>
        <v/>
      </c>
      <c r="AC176" s="9">
        <f>IF(OR(AA176="",AB176=""),"",AA176+AB176)</f>
        <v/>
      </c>
      <c r="AD176" s="26">
        <f>IFERROR(IF(OR(AA176="",INDEX(AA:AA,MATCH(DATE(YEAR($A176)-1,MONTH($A176),DAY($A176)),$A:$A,0))=""),"",AA176/INDEX(AA:AA,MATCH(DATE(YEAR($A176)-1,MONTH($A176),DAY($A176)),$A:$A,0))-1),"")</f>
        <v/>
      </c>
      <c r="AE176" s="26">
        <f>IFERROR(IF(OR(AB176="",INDEX(AB:AB,MATCH(DATE(YEAR($A176)-1,MONTH($A176),DAY($A176)),$A:$A,0))=""),"",AB176/INDEX(AB:AB,MATCH(DATE(YEAR($A176)-1,MONTH($A176),DAY($A176)),$A:$A,0))-1),"")</f>
        <v/>
      </c>
      <c r="AF176" s="26">
        <f>IFERROR(IF(OR(AC176="",INDEX(AC:AC,MATCH(DATE(YEAR($A176)-1,MONTH($A176),DAY($A176)),$A:$A,0))=""),"",AC176/INDEX(AC:AC,MATCH(DATE(YEAR($A176)-1,MONTH($A176),DAY($A176)),$A:$A,0))-1),"")</f>
        <v/>
      </c>
      <c r="AG176" s="26">
        <f>IF(OR(AA176="",AA175=""),"",AA176/AA175-1)</f>
        <v/>
      </c>
      <c r="AH176" s="26">
        <f>IF(OR(AB176="",AB175=""),"",AB176/AB175-1)</f>
        <v/>
      </c>
      <c r="AI176" s="26">
        <f>IF(OR(AC176="",AC175=""),"",AC176/AC175-1)</f>
        <v/>
      </c>
      <c r="AJ176" s="26">
        <f>IF(AC176="","",AA176/AC176)</f>
        <v/>
      </c>
      <c r="AK176" s="26">
        <f>IF(AC176="","",AB176/AC176)</f>
        <v/>
      </c>
      <c r="AL176" s="29" t="n">
        <v>18.7125</v>
      </c>
      <c r="AM176" s="30" t="n">
        <v>19.285</v>
      </c>
      <c r="AN176" s="30" t="n">
        <v>17.3625</v>
      </c>
      <c r="AO176" s="30" t="n">
        <v>18.79</v>
      </c>
      <c r="AP176" s="31" t="n">
        <v>0.0041</v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18">
        <f>IF(SUMIFS('Daily NSE Equity Options'!$K:$K,'Daily NSE Equity Options'!$A:$A,$A177)=0,"",SUMIFS('Daily NSE Equity Options'!$K:$K,'Daily NSE Equity Options'!$A:$A,$A177))</f>
        <v/>
      </c>
      <c r="F177" s="7">
        <f>IF(SUMIFS('Daily BSE Equity Options'!$K:$K,'Daily BSE Equity Options'!$A:$A,$A177)=0,"",SUMIFS('Daily BSE Equity Options'!$K:$K,'Daily BSE Equity Options'!$A:$A,$A177))</f>
        <v/>
      </c>
      <c r="G177" s="7">
        <f>IF(OR(E177="",F177=""),"",E177+F177)</f>
        <v/>
      </c>
      <c r="H177" s="20">
        <f>IFERROR(IF(OR(E177="",INDEX(E:E,MATCH(DATE(YEAR($A177)-1,MONTH($A177),DAY($A177)),$A:$A,0))=""),"",E177/INDEX(E:E,MATCH(DATE(YEAR($A177)-1,MONTH($A177),DAY($A177)),$A:$A,0))-1),"")</f>
        <v/>
      </c>
      <c r="I177" s="20">
        <f>IFERROR(IF(OR(F177="",INDEX(F:F,MATCH(DATE(YEAR($A177)-1,MONTH($A177),DAY($A177)),$A:$A,0))=""),"",F177/INDEX(F:F,MATCH(DATE(YEAR($A177)-1,MONTH($A177),DAY($A177)),$A:$A,0))-1),"")</f>
        <v/>
      </c>
      <c r="J177" s="20">
        <f>IFERROR(IF(OR(G177="",INDEX(G:G,MATCH(DATE(YEAR($A177)-1,MONTH($A177),DAY($A177)),$A:$A,0))=""),"",G177/INDEX(G:G,MATCH(DATE(YEAR($A177)-1,MONTH($A177),DAY($A177)),$A:$A,0))-1),"")</f>
        <v/>
      </c>
      <c r="K177" s="20">
        <f>IF(OR(E177="",E176=""),"",E177/E176-1)</f>
        <v/>
      </c>
      <c r="L177" s="20">
        <f>IF(OR(F177="",F176=""),"",F177/F176-1)</f>
        <v/>
      </c>
      <c r="M177" s="20">
        <f>IF(OR(G177="",G176=""),"",G177/G176-1)</f>
        <v/>
      </c>
      <c r="N177" s="20">
        <f>IF(G177="","",E177/G177)</f>
        <v/>
      </c>
      <c r="O177" s="20">
        <f>IF(G177="","",F177/G177)</f>
        <v/>
      </c>
      <c r="P177" s="21">
        <f>IF(SUMIFS('Daily NSE Equity Options'!$L:$L,'Daily NSE Equity Options'!$A:$A,$A177)=0,"",SUMIFS('Daily NSE Equity Options'!$L:$L,'Daily NSE Equity Options'!$A:$A,$A177))</f>
        <v/>
      </c>
      <c r="Q177" s="8">
        <f>IF(SUMIFS('Daily BSE Equity Options'!$L:$L,'Daily BSE Equity Options'!$A:$A,$A177)=0,"",SUMIFS('Daily BSE Equity Options'!$L:$L,'Daily BSE Equity Options'!$A:$A,$A177))</f>
        <v/>
      </c>
      <c r="R177" s="8">
        <f>IF(OR(P177="",Q177=""),"",P177+Q177)</f>
        <v/>
      </c>
      <c r="S177" s="23">
        <f>IFERROR(IF(OR(P177="",INDEX(P:P,MATCH(DATE(YEAR($A177)-1,MONTH($A177),DAY($A177)),$A:$A,0))=""),"",P177/INDEX(P:P,MATCH(DATE(YEAR($A177)-1,MONTH($A177),DAY($A177)),$A:$A,0))-1),"")</f>
        <v/>
      </c>
      <c r="T177" s="23">
        <f>IFERROR(IF(OR(Q177="",INDEX(Q:Q,MATCH(DATE(YEAR($A177)-1,MONTH($A177),DAY($A177)),$A:$A,0))=""),"",Q177/INDEX(Q:Q,MATCH(DATE(YEAR($A177)-1,MONTH($A177),DAY($A177)),$A:$A,0))-1),"")</f>
        <v/>
      </c>
      <c r="U177" s="23">
        <f>IFERROR(IF(OR(R177="",INDEX(R:R,MATCH(DATE(YEAR($A177)-1,MONTH($A177),DAY($A177)),$A:$A,0))=""),"",R177/INDEX(R:R,MATCH(DATE(YEAR($A177)-1,MONTH($A177),DAY($A177)),$A:$A,0))-1),"")</f>
        <v/>
      </c>
      <c r="V177" s="23">
        <f>IF(OR(P177="",P176=""),"",P177/P176-1)</f>
        <v/>
      </c>
      <c r="W177" s="23">
        <f>IF(OR(Q177="",Q176=""),"",Q177/Q176-1)</f>
        <v/>
      </c>
      <c r="X177" s="23">
        <f>IF(OR(R177="",R176=""),"",R177/R176-1)</f>
        <v/>
      </c>
      <c r="Y177" s="23">
        <f>IF(R177="","",P177/R177)</f>
        <v/>
      </c>
      <c r="Z177" s="23">
        <f>IF(R177="","",Q177/R177)</f>
        <v/>
      </c>
      <c r="AA177" s="24">
        <f>IF(SUMIFS('Daily NSE Equity Options'!$M:$M,'Daily NSE Equity Options'!$A:$A,$A177)=0,"",SUMIFS('Daily NSE Equity Options'!$M:$M,'Daily NSE Equity Options'!$A:$A,$A177))</f>
        <v/>
      </c>
      <c r="AB177" s="9">
        <f>IF(SUMIFS('Daily BSE Equity Options'!$M:$M,'Daily BSE Equity Options'!$A:$A,$A177)=0,"",SUMIFS('Daily BSE Equity Options'!$M:$M,'Daily BSE Equity Options'!$A:$A,$A177))</f>
        <v/>
      </c>
      <c r="AC177" s="9">
        <f>IF(OR(AA177="",AB177=""),"",AA177+AB177)</f>
        <v/>
      </c>
      <c r="AD177" s="26">
        <f>IFERROR(IF(OR(AA177="",INDEX(AA:AA,MATCH(DATE(YEAR($A177)-1,MONTH($A177),DAY($A177)),$A:$A,0))=""),"",AA177/INDEX(AA:AA,MATCH(DATE(YEAR($A177)-1,MONTH($A177),DAY($A177)),$A:$A,0))-1),"")</f>
        <v/>
      </c>
      <c r="AE177" s="26">
        <f>IFERROR(IF(OR(AB177="",INDEX(AB:AB,MATCH(DATE(YEAR($A177)-1,MONTH($A177),DAY($A177)),$A:$A,0))=""),"",AB177/INDEX(AB:AB,MATCH(DATE(YEAR($A177)-1,MONTH($A177),DAY($A177)),$A:$A,0))-1),"")</f>
        <v/>
      </c>
      <c r="AF177" s="26">
        <f>IFERROR(IF(OR(AC177="",INDEX(AC:AC,MATCH(DATE(YEAR($A177)-1,MONTH($A177),DAY($A177)),$A:$A,0))=""),"",AC177/INDEX(AC:AC,MATCH(DATE(YEAR($A177)-1,MONTH($A177),DAY($A177)),$A:$A,0))-1),"")</f>
        <v/>
      </c>
      <c r="AG177" s="26">
        <f>IF(OR(AA177="",AA176=""),"",AA177/AA176-1)</f>
        <v/>
      </c>
      <c r="AH177" s="26">
        <f>IF(OR(AB177="",AB176=""),"",AB177/AB176-1)</f>
        <v/>
      </c>
      <c r="AI177" s="26">
        <f>IF(OR(AC177="",AC176=""),"",AC177/AC176-1)</f>
        <v/>
      </c>
      <c r="AJ177" s="26">
        <f>IF(AC177="","",AA177/AC177)</f>
        <v/>
      </c>
      <c r="AK177" s="26">
        <f>IF(AC177="","",AB177/AC177)</f>
        <v/>
      </c>
      <c r="AL177" s="29" t="n">
        <v>18.79</v>
      </c>
      <c r="AM177" s="30" t="n">
        <v>19.6425</v>
      </c>
      <c r="AN177" s="30" t="n">
        <v>15.3275</v>
      </c>
      <c r="AO177" s="30" t="n">
        <v>19.4025</v>
      </c>
      <c r="AP177" s="31" t="n">
        <v>0.0326</v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18">
        <f>IF(SUMIFS('Daily NSE Equity Options'!$K:$K,'Daily NSE Equity Options'!$A:$A,$A178)=0,"",SUMIFS('Daily NSE Equity Options'!$K:$K,'Daily NSE Equity Options'!$A:$A,$A178))</f>
        <v/>
      </c>
      <c r="F178" s="7">
        <f>IF(SUMIFS('Daily BSE Equity Options'!$K:$K,'Daily BSE Equity Options'!$A:$A,$A178)=0,"",SUMIFS('Daily BSE Equity Options'!$K:$K,'Daily BSE Equity Options'!$A:$A,$A178))</f>
        <v/>
      </c>
      <c r="G178" s="7">
        <f>IF(OR(E178="",F178=""),"",E178+F178)</f>
        <v/>
      </c>
      <c r="H178" s="20">
        <f>IFERROR(IF(OR(E178="",INDEX(E:E,MATCH(DATE(YEAR($A178)-1,MONTH($A178),DAY($A178)),$A:$A,0))=""),"",E178/INDEX(E:E,MATCH(DATE(YEAR($A178)-1,MONTH($A178),DAY($A178)),$A:$A,0))-1),"")</f>
        <v/>
      </c>
      <c r="I178" s="20">
        <f>IFERROR(IF(OR(F178="",INDEX(F:F,MATCH(DATE(YEAR($A178)-1,MONTH($A178),DAY($A178)),$A:$A,0))=""),"",F178/INDEX(F:F,MATCH(DATE(YEAR($A178)-1,MONTH($A178),DAY($A178)),$A:$A,0))-1),"")</f>
        <v/>
      </c>
      <c r="J178" s="20">
        <f>IFERROR(IF(OR(G178="",INDEX(G:G,MATCH(DATE(YEAR($A178)-1,MONTH($A178),DAY($A178)),$A:$A,0))=""),"",G178/INDEX(G:G,MATCH(DATE(YEAR($A178)-1,MONTH($A178),DAY($A178)),$A:$A,0))-1),"")</f>
        <v/>
      </c>
      <c r="K178" s="20">
        <f>IF(OR(E178="",E177=""),"",E178/E177-1)</f>
        <v/>
      </c>
      <c r="L178" s="20">
        <f>IF(OR(F178="",F177=""),"",F178/F177-1)</f>
        <v/>
      </c>
      <c r="M178" s="20">
        <f>IF(OR(G178="",G177=""),"",G178/G177-1)</f>
        <v/>
      </c>
      <c r="N178" s="20">
        <f>IF(G178="","",E178/G178)</f>
        <v/>
      </c>
      <c r="O178" s="20">
        <f>IF(G178="","",F178/G178)</f>
        <v/>
      </c>
      <c r="P178" s="21">
        <f>IF(SUMIFS('Daily NSE Equity Options'!$L:$L,'Daily NSE Equity Options'!$A:$A,$A178)=0,"",SUMIFS('Daily NSE Equity Options'!$L:$L,'Daily NSE Equity Options'!$A:$A,$A178))</f>
        <v/>
      </c>
      <c r="Q178" s="8">
        <f>IF(SUMIFS('Daily BSE Equity Options'!$L:$L,'Daily BSE Equity Options'!$A:$A,$A178)=0,"",SUMIFS('Daily BSE Equity Options'!$L:$L,'Daily BSE Equity Options'!$A:$A,$A178))</f>
        <v/>
      </c>
      <c r="R178" s="8">
        <f>IF(OR(P178="",Q178=""),"",P178+Q178)</f>
        <v/>
      </c>
      <c r="S178" s="23">
        <f>IFERROR(IF(OR(P178="",INDEX(P:P,MATCH(DATE(YEAR($A178)-1,MONTH($A178),DAY($A178)),$A:$A,0))=""),"",P178/INDEX(P:P,MATCH(DATE(YEAR($A178)-1,MONTH($A178),DAY($A178)),$A:$A,0))-1),"")</f>
        <v/>
      </c>
      <c r="T178" s="23">
        <f>IFERROR(IF(OR(Q178="",INDEX(Q:Q,MATCH(DATE(YEAR($A178)-1,MONTH($A178),DAY($A178)),$A:$A,0))=""),"",Q178/INDEX(Q:Q,MATCH(DATE(YEAR($A178)-1,MONTH($A178),DAY($A178)),$A:$A,0))-1),"")</f>
        <v/>
      </c>
      <c r="U178" s="23">
        <f>IFERROR(IF(OR(R178="",INDEX(R:R,MATCH(DATE(YEAR($A178)-1,MONTH($A178),DAY($A178)),$A:$A,0))=""),"",R178/INDEX(R:R,MATCH(DATE(YEAR($A178)-1,MONTH($A178),DAY($A178)),$A:$A,0))-1),"")</f>
        <v/>
      </c>
      <c r="V178" s="23">
        <f>IF(OR(P178="",P177=""),"",P178/P177-1)</f>
        <v/>
      </c>
      <c r="W178" s="23">
        <f>IF(OR(Q178="",Q177=""),"",Q178/Q177-1)</f>
        <v/>
      </c>
      <c r="X178" s="23">
        <f>IF(OR(R178="",R177=""),"",R178/R177-1)</f>
        <v/>
      </c>
      <c r="Y178" s="23">
        <f>IF(R178="","",P178/R178)</f>
        <v/>
      </c>
      <c r="Z178" s="23">
        <f>IF(R178="","",Q178/R178)</f>
        <v/>
      </c>
      <c r="AA178" s="24">
        <f>IF(SUMIFS('Daily NSE Equity Options'!$M:$M,'Daily NSE Equity Options'!$A:$A,$A178)=0,"",SUMIFS('Daily NSE Equity Options'!$M:$M,'Daily NSE Equity Options'!$A:$A,$A178))</f>
        <v/>
      </c>
      <c r="AB178" s="9">
        <f>IF(SUMIFS('Daily BSE Equity Options'!$M:$M,'Daily BSE Equity Options'!$A:$A,$A178)=0,"",SUMIFS('Daily BSE Equity Options'!$M:$M,'Daily BSE Equity Options'!$A:$A,$A178))</f>
        <v/>
      </c>
      <c r="AC178" s="9">
        <f>IF(OR(AA178="",AB178=""),"",AA178+AB178)</f>
        <v/>
      </c>
      <c r="AD178" s="26">
        <f>IFERROR(IF(OR(AA178="",INDEX(AA:AA,MATCH(DATE(YEAR($A178)-1,MONTH($A178),DAY($A178)),$A:$A,0))=""),"",AA178/INDEX(AA:AA,MATCH(DATE(YEAR($A178)-1,MONTH($A178),DAY($A178)),$A:$A,0))-1),"")</f>
        <v/>
      </c>
      <c r="AE178" s="26">
        <f>IFERROR(IF(OR(AB178="",INDEX(AB:AB,MATCH(DATE(YEAR($A178)-1,MONTH($A178),DAY($A178)),$A:$A,0))=""),"",AB178/INDEX(AB:AB,MATCH(DATE(YEAR($A178)-1,MONTH($A178),DAY($A178)),$A:$A,0))-1),"")</f>
        <v/>
      </c>
      <c r="AF178" s="26">
        <f>IFERROR(IF(OR(AC178="",INDEX(AC:AC,MATCH(DATE(YEAR($A178)-1,MONTH($A178),DAY($A178)),$A:$A,0))=""),"",AC178/INDEX(AC:AC,MATCH(DATE(YEAR($A178)-1,MONTH($A178),DAY($A178)),$A:$A,0))-1),"")</f>
        <v/>
      </c>
      <c r="AG178" s="26">
        <f>IF(OR(AA178="",AA177=""),"",AA178/AA177-1)</f>
        <v/>
      </c>
      <c r="AH178" s="26">
        <f>IF(OR(AB178="",AB177=""),"",AB178/AB177-1)</f>
        <v/>
      </c>
      <c r="AI178" s="26">
        <f>IF(OR(AC178="",AC177=""),"",AC178/AC177-1)</f>
        <v/>
      </c>
      <c r="AJ178" s="26">
        <f>IF(AC178="","",AA178/AC178)</f>
        <v/>
      </c>
      <c r="AK178" s="26">
        <f>IF(AC178="","",AB178/AC178)</f>
        <v/>
      </c>
      <c r="AL178" s="29" t="n">
        <v>19.4025</v>
      </c>
      <c r="AM178" s="30" t="n">
        <v>19.8275</v>
      </c>
      <c r="AN178" s="30" t="n">
        <v>15.6925</v>
      </c>
      <c r="AO178" s="30" t="n">
        <v>19.345</v>
      </c>
      <c r="AP178" s="31" t="n">
        <v>-0.003</v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18">
        <f>IF(SUMIFS('Daily NSE Equity Options'!$K:$K,'Daily NSE Equity Options'!$A:$A,$A179)=0,"",SUMIFS('Daily NSE Equity Options'!$K:$K,'Daily NSE Equity Options'!$A:$A,$A179))</f>
        <v/>
      </c>
      <c r="F179" s="7">
        <f>IF(SUMIFS('Daily BSE Equity Options'!$K:$K,'Daily BSE Equity Options'!$A:$A,$A179)=0,"",SUMIFS('Daily BSE Equity Options'!$K:$K,'Daily BSE Equity Options'!$A:$A,$A179))</f>
        <v/>
      </c>
      <c r="G179" s="7">
        <f>IF(OR(E179="",F179=""),"",E179+F179)</f>
        <v/>
      </c>
      <c r="H179" s="20">
        <f>IFERROR(IF(OR(E179="",INDEX(E:E,MATCH(DATE(YEAR($A179)-1,MONTH($A179),DAY($A179)),$A:$A,0))=""),"",E179/INDEX(E:E,MATCH(DATE(YEAR($A179)-1,MONTH($A179),DAY($A179)),$A:$A,0))-1),"")</f>
        <v/>
      </c>
      <c r="I179" s="20">
        <f>IFERROR(IF(OR(F179="",INDEX(F:F,MATCH(DATE(YEAR($A179)-1,MONTH($A179),DAY($A179)),$A:$A,0))=""),"",F179/INDEX(F:F,MATCH(DATE(YEAR($A179)-1,MONTH($A179),DAY($A179)),$A:$A,0))-1),"")</f>
        <v/>
      </c>
      <c r="J179" s="20">
        <f>IFERROR(IF(OR(G179="",INDEX(G:G,MATCH(DATE(YEAR($A179)-1,MONTH($A179),DAY($A179)),$A:$A,0))=""),"",G179/INDEX(G:G,MATCH(DATE(YEAR($A179)-1,MONTH($A179),DAY($A179)),$A:$A,0))-1),"")</f>
        <v/>
      </c>
      <c r="K179" s="20">
        <f>IF(OR(E179="",E178=""),"",E179/E178-1)</f>
        <v/>
      </c>
      <c r="L179" s="20">
        <f>IF(OR(F179="",F178=""),"",F179/F178-1)</f>
        <v/>
      </c>
      <c r="M179" s="20">
        <f>IF(OR(G179="",G178=""),"",G179/G178-1)</f>
        <v/>
      </c>
      <c r="N179" s="20">
        <f>IF(G179="","",E179/G179)</f>
        <v/>
      </c>
      <c r="O179" s="20">
        <f>IF(G179="","",F179/G179)</f>
        <v/>
      </c>
      <c r="P179" s="21">
        <f>IF(SUMIFS('Daily NSE Equity Options'!$L:$L,'Daily NSE Equity Options'!$A:$A,$A179)=0,"",SUMIFS('Daily NSE Equity Options'!$L:$L,'Daily NSE Equity Options'!$A:$A,$A179))</f>
        <v/>
      </c>
      <c r="Q179" s="8">
        <f>IF(SUMIFS('Daily BSE Equity Options'!$L:$L,'Daily BSE Equity Options'!$A:$A,$A179)=0,"",SUMIFS('Daily BSE Equity Options'!$L:$L,'Daily BSE Equity Options'!$A:$A,$A179))</f>
        <v/>
      </c>
      <c r="R179" s="8">
        <f>IF(OR(P179="",Q179=""),"",P179+Q179)</f>
        <v/>
      </c>
      <c r="S179" s="23">
        <f>IFERROR(IF(OR(P179="",INDEX(P:P,MATCH(DATE(YEAR($A179)-1,MONTH($A179),DAY($A179)),$A:$A,0))=""),"",P179/INDEX(P:P,MATCH(DATE(YEAR($A179)-1,MONTH($A179),DAY($A179)),$A:$A,0))-1),"")</f>
        <v/>
      </c>
      <c r="T179" s="23">
        <f>IFERROR(IF(OR(Q179="",INDEX(Q:Q,MATCH(DATE(YEAR($A179)-1,MONTH($A179),DAY($A179)),$A:$A,0))=""),"",Q179/INDEX(Q:Q,MATCH(DATE(YEAR($A179)-1,MONTH($A179),DAY($A179)),$A:$A,0))-1),"")</f>
        <v/>
      </c>
      <c r="U179" s="23">
        <f>IFERROR(IF(OR(R179="",INDEX(R:R,MATCH(DATE(YEAR($A179)-1,MONTH($A179),DAY($A179)),$A:$A,0))=""),"",R179/INDEX(R:R,MATCH(DATE(YEAR($A179)-1,MONTH($A179),DAY($A179)),$A:$A,0))-1),"")</f>
        <v/>
      </c>
      <c r="V179" s="23">
        <f>IF(OR(P179="",P178=""),"",P179/P178-1)</f>
        <v/>
      </c>
      <c r="W179" s="23">
        <f>IF(OR(Q179="",Q178=""),"",Q179/Q178-1)</f>
        <v/>
      </c>
      <c r="X179" s="23">
        <f>IF(OR(R179="",R178=""),"",R179/R178-1)</f>
        <v/>
      </c>
      <c r="Y179" s="23">
        <f>IF(R179="","",P179/R179)</f>
        <v/>
      </c>
      <c r="Z179" s="23">
        <f>IF(R179="","",Q179/R179)</f>
        <v/>
      </c>
      <c r="AA179" s="24">
        <f>IF(SUMIFS('Daily NSE Equity Options'!$M:$M,'Daily NSE Equity Options'!$A:$A,$A179)=0,"",SUMIFS('Daily NSE Equity Options'!$M:$M,'Daily NSE Equity Options'!$A:$A,$A179))</f>
        <v/>
      </c>
      <c r="AB179" s="9">
        <f>IF(SUMIFS('Daily BSE Equity Options'!$M:$M,'Daily BSE Equity Options'!$A:$A,$A179)=0,"",SUMIFS('Daily BSE Equity Options'!$M:$M,'Daily BSE Equity Options'!$A:$A,$A179))</f>
        <v/>
      </c>
      <c r="AC179" s="9">
        <f>IF(OR(AA179="",AB179=""),"",AA179+AB179)</f>
        <v/>
      </c>
      <c r="AD179" s="26">
        <f>IFERROR(IF(OR(AA179="",INDEX(AA:AA,MATCH(DATE(YEAR($A179)-1,MONTH($A179),DAY($A179)),$A:$A,0))=""),"",AA179/INDEX(AA:AA,MATCH(DATE(YEAR($A179)-1,MONTH($A179),DAY($A179)),$A:$A,0))-1),"")</f>
        <v/>
      </c>
      <c r="AE179" s="26">
        <f>IFERROR(IF(OR(AB179="",INDEX(AB:AB,MATCH(DATE(YEAR($A179)-1,MONTH($A179),DAY($A179)),$A:$A,0))=""),"",AB179/INDEX(AB:AB,MATCH(DATE(YEAR($A179)-1,MONTH($A179),DAY($A179)),$A:$A,0))-1),"")</f>
        <v/>
      </c>
      <c r="AF179" s="26">
        <f>IFERROR(IF(OR(AC179="",INDEX(AC:AC,MATCH(DATE(YEAR($A179)-1,MONTH($A179),DAY($A179)),$A:$A,0))=""),"",AC179/INDEX(AC:AC,MATCH(DATE(YEAR($A179)-1,MONTH($A179),DAY($A179)),$A:$A,0))-1),"")</f>
        <v/>
      </c>
      <c r="AG179" s="26">
        <f>IF(OR(AA179="",AA178=""),"",AA179/AA178-1)</f>
        <v/>
      </c>
      <c r="AH179" s="26">
        <f>IF(OR(AB179="",AB178=""),"",AB179/AB178-1)</f>
        <v/>
      </c>
      <c r="AI179" s="26">
        <f>IF(OR(AC179="",AC178=""),"",AC179/AC178-1)</f>
        <v/>
      </c>
      <c r="AJ179" s="26">
        <f>IF(AC179="","",AA179/AC179)</f>
        <v/>
      </c>
      <c r="AK179" s="26">
        <f>IF(AC179="","",AB179/AC179)</f>
        <v/>
      </c>
      <c r="AL179" s="29" t="n">
        <v>19.345</v>
      </c>
      <c r="AM179" s="30" t="n">
        <v>19.3975</v>
      </c>
      <c r="AN179" s="30" t="n">
        <v>18.6075</v>
      </c>
      <c r="AO179" s="30" t="n">
        <v>19.2</v>
      </c>
      <c r="AP179" s="31" t="n">
        <v>-0.0075</v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18">
        <f>IF(SUMIFS('Daily NSE Equity Options'!$K:$K,'Daily NSE Equity Options'!$A:$A,$A180)=0,"",SUMIFS('Daily NSE Equity Options'!$K:$K,'Daily NSE Equity Options'!$A:$A,$A180))</f>
        <v/>
      </c>
      <c r="F180" s="7">
        <f>IF(SUMIFS('Daily BSE Equity Options'!$K:$K,'Daily BSE Equity Options'!$A:$A,$A180)=0,"",SUMIFS('Daily BSE Equity Options'!$K:$K,'Daily BSE Equity Options'!$A:$A,$A180))</f>
        <v/>
      </c>
      <c r="G180" s="7">
        <f>IF(OR(E180="",F180=""),"",E180+F180)</f>
        <v/>
      </c>
      <c r="H180" s="20">
        <f>IFERROR(IF(OR(E180="",INDEX(E:E,MATCH(DATE(YEAR($A180)-1,MONTH($A180),DAY($A180)),$A:$A,0))=""),"",E180/INDEX(E:E,MATCH(DATE(YEAR($A180)-1,MONTH($A180),DAY($A180)),$A:$A,0))-1),"")</f>
        <v/>
      </c>
      <c r="I180" s="20">
        <f>IFERROR(IF(OR(F180="",INDEX(F:F,MATCH(DATE(YEAR($A180)-1,MONTH($A180),DAY($A180)),$A:$A,0))=""),"",F180/INDEX(F:F,MATCH(DATE(YEAR($A180)-1,MONTH($A180),DAY($A180)),$A:$A,0))-1),"")</f>
        <v/>
      </c>
      <c r="J180" s="20">
        <f>IFERROR(IF(OR(G180="",INDEX(G:G,MATCH(DATE(YEAR($A180)-1,MONTH($A180),DAY($A180)),$A:$A,0))=""),"",G180/INDEX(G:G,MATCH(DATE(YEAR($A180)-1,MONTH($A180),DAY($A180)),$A:$A,0))-1),"")</f>
        <v/>
      </c>
      <c r="K180" s="20">
        <f>IF(OR(E180="",E179=""),"",E180/E179-1)</f>
        <v/>
      </c>
      <c r="L180" s="20">
        <f>IF(OR(F180="",F179=""),"",F180/F179-1)</f>
        <v/>
      </c>
      <c r="M180" s="20">
        <f>IF(OR(G180="",G179=""),"",G180/G179-1)</f>
        <v/>
      </c>
      <c r="N180" s="20">
        <f>IF(G180="","",E180/G180)</f>
        <v/>
      </c>
      <c r="O180" s="20">
        <f>IF(G180="","",F180/G180)</f>
        <v/>
      </c>
      <c r="P180" s="21">
        <f>IF(SUMIFS('Daily NSE Equity Options'!$L:$L,'Daily NSE Equity Options'!$A:$A,$A180)=0,"",SUMIFS('Daily NSE Equity Options'!$L:$L,'Daily NSE Equity Options'!$A:$A,$A180))</f>
        <v/>
      </c>
      <c r="Q180" s="8">
        <f>IF(SUMIFS('Daily BSE Equity Options'!$L:$L,'Daily BSE Equity Options'!$A:$A,$A180)=0,"",SUMIFS('Daily BSE Equity Options'!$L:$L,'Daily BSE Equity Options'!$A:$A,$A180))</f>
        <v/>
      </c>
      <c r="R180" s="8">
        <f>IF(OR(P180="",Q180=""),"",P180+Q180)</f>
        <v/>
      </c>
      <c r="S180" s="23">
        <f>IFERROR(IF(OR(P180="",INDEX(P:P,MATCH(DATE(YEAR($A180)-1,MONTH($A180),DAY($A180)),$A:$A,0))=""),"",P180/INDEX(P:P,MATCH(DATE(YEAR($A180)-1,MONTH($A180),DAY($A180)),$A:$A,0))-1),"")</f>
        <v/>
      </c>
      <c r="T180" s="23">
        <f>IFERROR(IF(OR(Q180="",INDEX(Q:Q,MATCH(DATE(YEAR($A180)-1,MONTH($A180),DAY($A180)),$A:$A,0))=""),"",Q180/INDEX(Q:Q,MATCH(DATE(YEAR($A180)-1,MONTH($A180),DAY($A180)),$A:$A,0))-1),"")</f>
        <v/>
      </c>
      <c r="U180" s="23">
        <f>IFERROR(IF(OR(R180="",INDEX(R:R,MATCH(DATE(YEAR($A180)-1,MONTH($A180),DAY($A180)),$A:$A,0))=""),"",R180/INDEX(R:R,MATCH(DATE(YEAR($A180)-1,MONTH($A180),DAY($A180)),$A:$A,0))-1),"")</f>
        <v/>
      </c>
      <c r="V180" s="23">
        <f>IF(OR(P180="",P179=""),"",P180/P179-1)</f>
        <v/>
      </c>
      <c r="W180" s="23">
        <f>IF(OR(Q180="",Q179=""),"",Q180/Q179-1)</f>
        <v/>
      </c>
      <c r="X180" s="23">
        <f>IF(OR(R180="",R179=""),"",R180/R179-1)</f>
        <v/>
      </c>
      <c r="Y180" s="23">
        <f>IF(R180="","",P180/R180)</f>
        <v/>
      </c>
      <c r="Z180" s="23">
        <f>IF(R180="","",Q180/R180)</f>
        <v/>
      </c>
      <c r="AA180" s="24">
        <f>IF(SUMIFS('Daily NSE Equity Options'!$M:$M,'Daily NSE Equity Options'!$A:$A,$A180)=0,"",SUMIFS('Daily NSE Equity Options'!$M:$M,'Daily NSE Equity Options'!$A:$A,$A180))</f>
        <v/>
      </c>
      <c r="AB180" s="9">
        <f>IF(SUMIFS('Daily BSE Equity Options'!$M:$M,'Daily BSE Equity Options'!$A:$A,$A180)=0,"",SUMIFS('Daily BSE Equity Options'!$M:$M,'Daily BSE Equity Options'!$A:$A,$A180))</f>
        <v/>
      </c>
      <c r="AC180" s="9">
        <f>IF(OR(AA180="",AB180=""),"",AA180+AB180)</f>
        <v/>
      </c>
      <c r="AD180" s="26">
        <f>IFERROR(IF(OR(AA180="",INDEX(AA:AA,MATCH(DATE(YEAR($A180)-1,MONTH($A180),DAY($A180)),$A:$A,0))=""),"",AA180/INDEX(AA:AA,MATCH(DATE(YEAR($A180)-1,MONTH($A180),DAY($A180)),$A:$A,0))-1),"")</f>
        <v/>
      </c>
      <c r="AE180" s="26">
        <f>IFERROR(IF(OR(AB180="",INDEX(AB:AB,MATCH(DATE(YEAR($A180)-1,MONTH($A180),DAY($A180)),$A:$A,0))=""),"",AB180/INDEX(AB:AB,MATCH(DATE(YEAR($A180)-1,MONTH($A180),DAY($A180)),$A:$A,0))-1),"")</f>
        <v/>
      </c>
      <c r="AF180" s="26">
        <f>IFERROR(IF(OR(AC180="",INDEX(AC:AC,MATCH(DATE(YEAR($A180)-1,MONTH($A180),DAY($A180)),$A:$A,0))=""),"",AC180/INDEX(AC:AC,MATCH(DATE(YEAR($A180)-1,MONTH($A180),DAY($A180)),$A:$A,0))-1),"")</f>
        <v/>
      </c>
      <c r="AG180" s="26">
        <f>IF(OR(AA180="",AA179=""),"",AA180/AA179-1)</f>
        <v/>
      </c>
      <c r="AH180" s="26">
        <f>IF(OR(AB180="",AB179=""),"",AB180/AB179-1)</f>
        <v/>
      </c>
      <c r="AI180" s="26">
        <f>IF(OR(AC180="",AC179=""),"",AC180/AC179-1)</f>
        <v/>
      </c>
      <c r="AJ180" s="26">
        <f>IF(AC180="","",AA180/AC180)</f>
        <v/>
      </c>
      <c r="AK180" s="26">
        <f>IF(AC180="","",AB180/AC180)</f>
        <v/>
      </c>
      <c r="AL180" s="29" t="n">
        <v>19.2</v>
      </c>
      <c r="AM180" s="30" t="n">
        <v>21.6225</v>
      </c>
      <c r="AN180" s="30" t="n">
        <v>14.0525</v>
      </c>
      <c r="AO180" s="30" t="n">
        <v>19.1575</v>
      </c>
      <c r="AP180" s="31" t="n">
        <v>-0.0022</v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18">
        <f>IF(SUMIFS('Daily NSE Equity Options'!$K:$K,'Daily NSE Equity Options'!$A:$A,$A181)=0,"",SUMIFS('Daily NSE Equity Options'!$K:$K,'Daily NSE Equity Options'!$A:$A,$A181))</f>
        <v/>
      </c>
      <c r="F181" s="7">
        <f>IF(SUMIFS('Daily BSE Equity Options'!$K:$K,'Daily BSE Equity Options'!$A:$A,$A181)=0,"",SUMIFS('Daily BSE Equity Options'!$K:$K,'Daily BSE Equity Options'!$A:$A,$A181))</f>
        <v/>
      </c>
      <c r="G181" s="7">
        <f>IF(OR(E181="",F181=""),"",E181+F181)</f>
        <v/>
      </c>
      <c r="H181" s="20">
        <f>IFERROR(IF(OR(E181="",INDEX(E:E,MATCH(DATE(YEAR($A181)-1,MONTH($A181),DAY($A181)),$A:$A,0))=""),"",E181/INDEX(E:E,MATCH(DATE(YEAR($A181)-1,MONTH($A181),DAY($A181)),$A:$A,0))-1),"")</f>
        <v/>
      </c>
      <c r="I181" s="20">
        <f>IFERROR(IF(OR(F181="",INDEX(F:F,MATCH(DATE(YEAR($A181)-1,MONTH($A181),DAY($A181)),$A:$A,0))=""),"",F181/INDEX(F:F,MATCH(DATE(YEAR($A181)-1,MONTH($A181),DAY($A181)),$A:$A,0))-1),"")</f>
        <v/>
      </c>
      <c r="J181" s="20">
        <f>IFERROR(IF(OR(G181="",INDEX(G:G,MATCH(DATE(YEAR($A181)-1,MONTH($A181),DAY($A181)),$A:$A,0))=""),"",G181/INDEX(G:G,MATCH(DATE(YEAR($A181)-1,MONTH($A181),DAY($A181)),$A:$A,0))-1),"")</f>
        <v/>
      </c>
      <c r="K181" s="20">
        <f>IF(OR(E181="",E180=""),"",E181/E180-1)</f>
        <v/>
      </c>
      <c r="L181" s="20">
        <f>IF(OR(F181="",F180=""),"",F181/F180-1)</f>
        <v/>
      </c>
      <c r="M181" s="20">
        <f>IF(OR(G181="",G180=""),"",G181/G180-1)</f>
        <v/>
      </c>
      <c r="N181" s="20">
        <f>IF(G181="","",E181/G181)</f>
        <v/>
      </c>
      <c r="O181" s="20">
        <f>IF(G181="","",F181/G181)</f>
        <v/>
      </c>
      <c r="P181" s="21">
        <f>IF(SUMIFS('Daily NSE Equity Options'!$L:$L,'Daily NSE Equity Options'!$A:$A,$A181)=0,"",SUMIFS('Daily NSE Equity Options'!$L:$L,'Daily NSE Equity Options'!$A:$A,$A181))</f>
        <v/>
      </c>
      <c r="Q181" s="8">
        <f>IF(SUMIFS('Daily BSE Equity Options'!$L:$L,'Daily BSE Equity Options'!$A:$A,$A181)=0,"",SUMIFS('Daily BSE Equity Options'!$L:$L,'Daily BSE Equity Options'!$A:$A,$A181))</f>
        <v/>
      </c>
      <c r="R181" s="8">
        <f>IF(OR(P181="",Q181=""),"",P181+Q181)</f>
        <v/>
      </c>
      <c r="S181" s="23">
        <f>IFERROR(IF(OR(P181="",INDEX(P:P,MATCH(DATE(YEAR($A181)-1,MONTH($A181),DAY($A181)),$A:$A,0))=""),"",P181/INDEX(P:P,MATCH(DATE(YEAR($A181)-1,MONTH($A181),DAY($A181)),$A:$A,0))-1),"")</f>
        <v/>
      </c>
      <c r="T181" s="23">
        <f>IFERROR(IF(OR(Q181="",INDEX(Q:Q,MATCH(DATE(YEAR($A181)-1,MONTH($A181),DAY($A181)),$A:$A,0))=""),"",Q181/INDEX(Q:Q,MATCH(DATE(YEAR($A181)-1,MONTH($A181),DAY($A181)),$A:$A,0))-1),"")</f>
        <v/>
      </c>
      <c r="U181" s="23">
        <f>IFERROR(IF(OR(R181="",INDEX(R:R,MATCH(DATE(YEAR($A181)-1,MONTH($A181),DAY($A181)),$A:$A,0))=""),"",R181/INDEX(R:R,MATCH(DATE(YEAR($A181)-1,MONTH($A181),DAY($A181)),$A:$A,0))-1),"")</f>
        <v/>
      </c>
      <c r="V181" s="23">
        <f>IF(OR(P181="",P180=""),"",P181/P180-1)</f>
        <v/>
      </c>
      <c r="W181" s="23">
        <f>IF(OR(Q181="",Q180=""),"",Q181/Q180-1)</f>
        <v/>
      </c>
      <c r="X181" s="23">
        <f>IF(OR(R181="",R180=""),"",R181/R180-1)</f>
        <v/>
      </c>
      <c r="Y181" s="23">
        <f>IF(R181="","",P181/R181)</f>
        <v/>
      </c>
      <c r="Z181" s="23">
        <f>IF(R181="","",Q181/R181)</f>
        <v/>
      </c>
      <c r="AA181" s="24">
        <f>IF(SUMIFS('Daily NSE Equity Options'!$M:$M,'Daily NSE Equity Options'!$A:$A,$A181)=0,"",SUMIFS('Daily NSE Equity Options'!$M:$M,'Daily NSE Equity Options'!$A:$A,$A181))</f>
        <v/>
      </c>
      <c r="AB181" s="9">
        <f>IF(SUMIFS('Daily BSE Equity Options'!$M:$M,'Daily BSE Equity Options'!$A:$A,$A181)=0,"",SUMIFS('Daily BSE Equity Options'!$M:$M,'Daily BSE Equity Options'!$A:$A,$A181))</f>
        <v/>
      </c>
      <c r="AC181" s="9">
        <f>IF(OR(AA181="",AB181=""),"",AA181+AB181)</f>
        <v/>
      </c>
      <c r="AD181" s="26">
        <f>IFERROR(IF(OR(AA181="",INDEX(AA:AA,MATCH(DATE(YEAR($A181)-1,MONTH($A181),DAY($A181)),$A:$A,0))=""),"",AA181/INDEX(AA:AA,MATCH(DATE(YEAR($A181)-1,MONTH($A181),DAY($A181)),$A:$A,0))-1),"")</f>
        <v/>
      </c>
      <c r="AE181" s="26">
        <f>IFERROR(IF(OR(AB181="",INDEX(AB:AB,MATCH(DATE(YEAR($A181)-1,MONTH($A181),DAY($A181)),$A:$A,0))=""),"",AB181/INDEX(AB:AB,MATCH(DATE(YEAR($A181)-1,MONTH($A181),DAY($A181)),$A:$A,0))-1),"")</f>
        <v/>
      </c>
      <c r="AF181" s="26">
        <f>IFERROR(IF(OR(AC181="",INDEX(AC:AC,MATCH(DATE(YEAR($A181)-1,MONTH($A181),DAY($A181)),$A:$A,0))=""),"",AC181/INDEX(AC:AC,MATCH(DATE(YEAR($A181)-1,MONTH($A181),DAY($A181)),$A:$A,0))-1),"")</f>
        <v/>
      </c>
      <c r="AG181" s="26">
        <f>IF(OR(AA181="",AA180=""),"",AA181/AA180-1)</f>
        <v/>
      </c>
      <c r="AH181" s="26">
        <f>IF(OR(AB181="",AB180=""),"",AB181/AB180-1)</f>
        <v/>
      </c>
      <c r="AI181" s="26">
        <f>IF(OR(AC181="",AC180=""),"",AC181/AC180-1)</f>
        <v/>
      </c>
      <c r="AJ181" s="26">
        <f>IF(AC181="","",AA181/AC181)</f>
        <v/>
      </c>
      <c r="AK181" s="26">
        <f>IF(AC181="","",AB181/AC181)</f>
        <v/>
      </c>
      <c r="AL181" s="29" t="n">
        <v>19.1575</v>
      </c>
      <c r="AM181" s="30" t="n">
        <v>19.4925</v>
      </c>
      <c r="AN181" s="30" t="n">
        <v>14.555</v>
      </c>
      <c r="AO181" s="30" t="n">
        <v>18.6225</v>
      </c>
      <c r="AP181" s="31" t="n">
        <v>-0.0279</v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18">
        <f>IF(SUMIFS('Daily NSE Equity Options'!$K:$K,'Daily NSE Equity Options'!$A:$A,$A182)=0,"",SUMIFS('Daily NSE Equity Options'!$K:$K,'Daily NSE Equity Options'!$A:$A,$A182))</f>
        <v/>
      </c>
      <c r="F182" s="7">
        <f>IF(SUMIFS('Daily BSE Equity Options'!$K:$K,'Daily BSE Equity Options'!$A:$A,$A182)=0,"",SUMIFS('Daily BSE Equity Options'!$K:$K,'Daily BSE Equity Options'!$A:$A,$A182))</f>
        <v/>
      </c>
      <c r="G182" s="7">
        <f>IF(OR(E182="",F182=""),"",E182+F182)</f>
        <v/>
      </c>
      <c r="H182" s="20">
        <f>IFERROR(IF(OR(E182="",INDEX(E:E,MATCH(DATE(YEAR($A182)-1,MONTH($A182),DAY($A182)),$A:$A,0))=""),"",E182/INDEX(E:E,MATCH(DATE(YEAR($A182)-1,MONTH($A182),DAY($A182)),$A:$A,0))-1),"")</f>
        <v/>
      </c>
      <c r="I182" s="20">
        <f>IFERROR(IF(OR(F182="",INDEX(F:F,MATCH(DATE(YEAR($A182)-1,MONTH($A182),DAY($A182)),$A:$A,0))=""),"",F182/INDEX(F:F,MATCH(DATE(YEAR($A182)-1,MONTH($A182),DAY($A182)),$A:$A,0))-1),"")</f>
        <v/>
      </c>
      <c r="J182" s="20">
        <f>IFERROR(IF(OR(G182="",INDEX(G:G,MATCH(DATE(YEAR($A182)-1,MONTH($A182),DAY($A182)),$A:$A,0))=""),"",G182/INDEX(G:G,MATCH(DATE(YEAR($A182)-1,MONTH($A182),DAY($A182)),$A:$A,0))-1),"")</f>
        <v/>
      </c>
      <c r="K182" s="20">
        <f>IF(OR(E182="",E181=""),"",E182/E181-1)</f>
        <v/>
      </c>
      <c r="L182" s="20">
        <f>IF(OR(F182="",F181=""),"",F182/F181-1)</f>
        <v/>
      </c>
      <c r="M182" s="20">
        <f>IF(OR(G182="",G181=""),"",G182/G181-1)</f>
        <v/>
      </c>
      <c r="N182" s="20">
        <f>IF(G182="","",E182/G182)</f>
        <v/>
      </c>
      <c r="O182" s="20">
        <f>IF(G182="","",F182/G182)</f>
        <v/>
      </c>
      <c r="P182" s="21">
        <f>IF(SUMIFS('Daily NSE Equity Options'!$L:$L,'Daily NSE Equity Options'!$A:$A,$A182)=0,"",SUMIFS('Daily NSE Equity Options'!$L:$L,'Daily NSE Equity Options'!$A:$A,$A182))</f>
        <v/>
      </c>
      <c r="Q182" s="8">
        <f>IF(SUMIFS('Daily BSE Equity Options'!$L:$L,'Daily BSE Equity Options'!$A:$A,$A182)=0,"",SUMIFS('Daily BSE Equity Options'!$L:$L,'Daily BSE Equity Options'!$A:$A,$A182))</f>
        <v/>
      </c>
      <c r="R182" s="8">
        <f>IF(OR(P182="",Q182=""),"",P182+Q182)</f>
        <v/>
      </c>
      <c r="S182" s="23">
        <f>IFERROR(IF(OR(P182="",INDEX(P:P,MATCH(DATE(YEAR($A182)-1,MONTH($A182),DAY($A182)),$A:$A,0))=""),"",P182/INDEX(P:P,MATCH(DATE(YEAR($A182)-1,MONTH($A182),DAY($A182)),$A:$A,0))-1),"")</f>
        <v/>
      </c>
      <c r="T182" s="23">
        <f>IFERROR(IF(OR(Q182="",INDEX(Q:Q,MATCH(DATE(YEAR($A182)-1,MONTH($A182),DAY($A182)),$A:$A,0))=""),"",Q182/INDEX(Q:Q,MATCH(DATE(YEAR($A182)-1,MONTH($A182),DAY($A182)),$A:$A,0))-1),"")</f>
        <v/>
      </c>
      <c r="U182" s="23">
        <f>IFERROR(IF(OR(R182="",INDEX(R:R,MATCH(DATE(YEAR($A182)-1,MONTH($A182),DAY($A182)),$A:$A,0))=""),"",R182/INDEX(R:R,MATCH(DATE(YEAR($A182)-1,MONTH($A182),DAY($A182)),$A:$A,0))-1),"")</f>
        <v/>
      </c>
      <c r="V182" s="23">
        <f>IF(OR(P182="",P181=""),"",P182/P181-1)</f>
        <v/>
      </c>
      <c r="W182" s="23">
        <f>IF(OR(Q182="",Q181=""),"",Q182/Q181-1)</f>
        <v/>
      </c>
      <c r="X182" s="23">
        <f>IF(OR(R182="",R181=""),"",R182/R181-1)</f>
        <v/>
      </c>
      <c r="Y182" s="23">
        <f>IF(R182="","",P182/R182)</f>
        <v/>
      </c>
      <c r="Z182" s="23">
        <f>IF(R182="","",Q182/R182)</f>
        <v/>
      </c>
      <c r="AA182" s="24">
        <f>IF(SUMIFS('Daily NSE Equity Options'!$M:$M,'Daily NSE Equity Options'!$A:$A,$A182)=0,"",SUMIFS('Daily NSE Equity Options'!$M:$M,'Daily NSE Equity Options'!$A:$A,$A182))</f>
        <v/>
      </c>
      <c r="AB182" s="9">
        <f>IF(SUMIFS('Daily BSE Equity Options'!$M:$M,'Daily BSE Equity Options'!$A:$A,$A182)=0,"",SUMIFS('Daily BSE Equity Options'!$M:$M,'Daily BSE Equity Options'!$A:$A,$A182))</f>
        <v/>
      </c>
      <c r="AC182" s="9">
        <f>IF(OR(AA182="",AB182=""),"",AA182+AB182)</f>
        <v/>
      </c>
      <c r="AD182" s="26">
        <f>IFERROR(IF(OR(AA182="",INDEX(AA:AA,MATCH(DATE(YEAR($A182)-1,MONTH($A182),DAY($A182)),$A:$A,0))=""),"",AA182/INDEX(AA:AA,MATCH(DATE(YEAR($A182)-1,MONTH($A182),DAY($A182)),$A:$A,0))-1),"")</f>
        <v/>
      </c>
      <c r="AE182" s="26">
        <f>IFERROR(IF(OR(AB182="",INDEX(AB:AB,MATCH(DATE(YEAR($A182)-1,MONTH($A182),DAY($A182)),$A:$A,0))=""),"",AB182/INDEX(AB:AB,MATCH(DATE(YEAR($A182)-1,MONTH($A182),DAY($A182)),$A:$A,0))-1),"")</f>
        <v/>
      </c>
      <c r="AF182" s="26">
        <f>IFERROR(IF(OR(AC182="",INDEX(AC:AC,MATCH(DATE(YEAR($A182)-1,MONTH($A182),DAY($A182)),$A:$A,0))=""),"",AC182/INDEX(AC:AC,MATCH(DATE(YEAR($A182)-1,MONTH($A182),DAY($A182)),$A:$A,0))-1),"")</f>
        <v/>
      </c>
      <c r="AG182" s="26">
        <f>IF(OR(AA182="",AA181=""),"",AA182/AA181-1)</f>
        <v/>
      </c>
      <c r="AH182" s="26">
        <f>IF(OR(AB182="",AB181=""),"",AB182/AB181-1)</f>
        <v/>
      </c>
      <c r="AI182" s="26">
        <f>IF(OR(AC182="",AC181=""),"",AC182/AC181-1)</f>
        <v/>
      </c>
      <c r="AJ182" s="26">
        <f>IF(AC182="","",AA182/AC182)</f>
        <v/>
      </c>
      <c r="AK182" s="26">
        <f>IF(AC182="","",AB182/AC182)</f>
        <v/>
      </c>
      <c r="AL182" s="29" t="n">
        <v>18.6225</v>
      </c>
      <c r="AM182" s="30" t="n">
        <v>23.68</v>
      </c>
      <c r="AN182" s="30" t="n">
        <v>18.6225</v>
      </c>
      <c r="AO182" s="30" t="n">
        <v>23.19</v>
      </c>
      <c r="AP182" s="31" t="n">
        <v>0.2453</v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18">
        <f>IF(SUMIFS('Daily NSE Equity Options'!$K:$K,'Daily NSE Equity Options'!$A:$A,$A183)=0,"",SUMIFS('Daily NSE Equity Options'!$K:$K,'Daily NSE Equity Options'!$A:$A,$A183))</f>
        <v/>
      </c>
      <c r="F183" s="7">
        <f>IF(SUMIFS('Daily BSE Equity Options'!$K:$K,'Daily BSE Equity Options'!$A:$A,$A183)=0,"",SUMIFS('Daily BSE Equity Options'!$K:$K,'Daily BSE Equity Options'!$A:$A,$A183))</f>
        <v/>
      </c>
      <c r="G183" s="7">
        <f>IF(OR(E183="",F183=""),"",E183+F183)</f>
        <v/>
      </c>
      <c r="H183" s="20">
        <f>IFERROR(IF(OR(E183="",INDEX(E:E,MATCH(DATE(YEAR($A183)-1,MONTH($A183),DAY($A183)),$A:$A,0))=""),"",E183/INDEX(E:E,MATCH(DATE(YEAR($A183)-1,MONTH($A183),DAY($A183)),$A:$A,0))-1),"")</f>
        <v/>
      </c>
      <c r="I183" s="20">
        <f>IFERROR(IF(OR(F183="",INDEX(F:F,MATCH(DATE(YEAR($A183)-1,MONTH($A183),DAY($A183)),$A:$A,0))=""),"",F183/INDEX(F:F,MATCH(DATE(YEAR($A183)-1,MONTH($A183),DAY($A183)),$A:$A,0))-1),"")</f>
        <v/>
      </c>
      <c r="J183" s="20">
        <f>IFERROR(IF(OR(G183="",INDEX(G:G,MATCH(DATE(YEAR($A183)-1,MONTH($A183),DAY($A183)),$A:$A,0))=""),"",G183/INDEX(G:G,MATCH(DATE(YEAR($A183)-1,MONTH($A183),DAY($A183)),$A:$A,0))-1),"")</f>
        <v/>
      </c>
      <c r="K183" s="20">
        <f>IF(OR(E183="",E182=""),"",E183/E182-1)</f>
        <v/>
      </c>
      <c r="L183" s="20">
        <f>IF(OR(F183="",F182=""),"",F183/F182-1)</f>
        <v/>
      </c>
      <c r="M183" s="20">
        <f>IF(OR(G183="",G182=""),"",G183/G182-1)</f>
        <v/>
      </c>
      <c r="N183" s="20">
        <f>IF(G183="","",E183/G183)</f>
        <v/>
      </c>
      <c r="O183" s="20">
        <f>IF(G183="","",F183/G183)</f>
        <v/>
      </c>
      <c r="P183" s="21">
        <f>IF(SUMIFS('Daily NSE Equity Options'!$L:$L,'Daily NSE Equity Options'!$A:$A,$A183)=0,"",SUMIFS('Daily NSE Equity Options'!$L:$L,'Daily NSE Equity Options'!$A:$A,$A183))</f>
        <v/>
      </c>
      <c r="Q183" s="8">
        <f>IF(SUMIFS('Daily BSE Equity Options'!$L:$L,'Daily BSE Equity Options'!$A:$A,$A183)=0,"",SUMIFS('Daily BSE Equity Options'!$L:$L,'Daily BSE Equity Options'!$A:$A,$A183))</f>
        <v/>
      </c>
      <c r="R183" s="8">
        <f>IF(OR(P183="",Q183=""),"",P183+Q183)</f>
        <v/>
      </c>
      <c r="S183" s="23">
        <f>IFERROR(IF(OR(P183="",INDEX(P:P,MATCH(DATE(YEAR($A183)-1,MONTH($A183),DAY($A183)),$A:$A,0))=""),"",P183/INDEX(P:P,MATCH(DATE(YEAR($A183)-1,MONTH($A183),DAY($A183)),$A:$A,0))-1),"")</f>
        <v/>
      </c>
      <c r="T183" s="23">
        <f>IFERROR(IF(OR(Q183="",INDEX(Q:Q,MATCH(DATE(YEAR($A183)-1,MONTH($A183),DAY($A183)),$A:$A,0))=""),"",Q183/INDEX(Q:Q,MATCH(DATE(YEAR($A183)-1,MONTH($A183),DAY($A183)),$A:$A,0))-1),"")</f>
        <v/>
      </c>
      <c r="U183" s="23">
        <f>IFERROR(IF(OR(R183="",INDEX(R:R,MATCH(DATE(YEAR($A183)-1,MONTH($A183),DAY($A183)),$A:$A,0))=""),"",R183/INDEX(R:R,MATCH(DATE(YEAR($A183)-1,MONTH($A183),DAY($A183)),$A:$A,0))-1),"")</f>
        <v/>
      </c>
      <c r="V183" s="23">
        <f>IF(OR(P183="",P182=""),"",P183/P182-1)</f>
        <v/>
      </c>
      <c r="W183" s="23">
        <f>IF(OR(Q183="",Q182=""),"",Q183/Q182-1)</f>
        <v/>
      </c>
      <c r="X183" s="23">
        <f>IF(OR(R183="",R182=""),"",R183/R182-1)</f>
        <v/>
      </c>
      <c r="Y183" s="23">
        <f>IF(R183="","",P183/R183)</f>
        <v/>
      </c>
      <c r="Z183" s="23">
        <f>IF(R183="","",Q183/R183)</f>
        <v/>
      </c>
      <c r="AA183" s="24">
        <f>IF(SUMIFS('Daily NSE Equity Options'!$M:$M,'Daily NSE Equity Options'!$A:$A,$A183)=0,"",SUMIFS('Daily NSE Equity Options'!$M:$M,'Daily NSE Equity Options'!$A:$A,$A183))</f>
        <v/>
      </c>
      <c r="AB183" s="9">
        <f>IF(SUMIFS('Daily BSE Equity Options'!$M:$M,'Daily BSE Equity Options'!$A:$A,$A183)=0,"",SUMIFS('Daily BSE Equity Options'!$M:$M,'Daily BSE Equity Options'!$A:$A,$A183))</f>
        <v/>
      </c>
      <c r="AC183" s="9">
        <f>IF(OR(AA183="",AB183=""),"",AA183+AB183)</f>
        <v/>
      </c>
      <c r="AD183" s="26">
        <f>IFERROR(IF(OR(AA183="",INDEX(AA:AA,MATCH(DATE(YEAR($A183)-1,MONTH($A183),DAY($A183)),$A:$A,0))=""),"",AA183/INDEX(AA:AA,MATCH(DATE(YEAR($A183)-1,MONTH($A183),DAY($A183)),$A:$A,0))-1),"")</f>
        <v/>
      </c>
      <c r="AE183" s="26">
        <f>IFERROR(IF(OR(AB183="",INDEX(AB:AB,MATCH(DATE(YEAR($A183)-1,MONTH($A183),DAY($A183)),$A:$A,0))=""),"",AB183/INDEX(AB:AB,MATCH(DATE(YEAR($A183)-1,MONTH($A183),DAY($A183)),$A:$A,0))-1),"")</f>
        <v/>
      </c>
      <c r="AF183" s="26">
        <f>IFERROR(IF(OR(AC183="",INDEX(AC:AC,MATCH(DATE(YEAR($A183)-1,MONTH($A183),DAY($A183)),$A:$A,0))=""),"",AC183/INDEX(AC:AC,MATCH(DATE(YEAR($A183)-1,MONTH($A183),DAY($A183)),$A:$A,0))-1),"")</f>
        <v/>
      </c>
      <c r="AG183" s="26">
        <f>IF(OR(AA183="",AA182=""),"",AA183/AA182-1)</f>
        <v/>
      </c>
      <c r="AH183" s="26">
        <f>IF(OR(AB183="",AB182=""),"",AB183/AB182-1)</f>
        <v/>
      </c>
      <c r="AI183" s="26">
        <f>IF(OR(AC183="",AC182=""),"",AC183/AC182-1)</f>
        <v/>
      </c>
      <c r="AJ183" s="26">
        <f>IF(AC183="","",AA183/AC183)</f>
        <v/>
      </c>
      <c r="AK183" s="26">
        <f>IF(AC183="","",AB183/AC183)</f>
        <v/>
      </c>
      <c r="AL183" s="29" t="n">
        <v>23.19</v>
      </c>
      <c r="AM183" s="30" t="n">
        <v>24.48</v>
      </c>
      <c r="AN183" s="30" t="n">
        <v>16.5925</v>
      </c>
      <c r="AO183" s="30" t="n">
        <v>21.985</v>
      </c>
      <c r="AP183" s="31" t="n">
        <v>-0.052</v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18">
        <f>IF(SUMIFS('Daily NSE Equity Options'!$K:$K,'Daily NSE Equity Options'!$A:$A,$A184)=0,"",SUMIFS('Daily NSE Equity Options'!$K:$K,'Daily NSE Equity Options'!$A:$A,$A184))</f>
        <v/>
      </c>
      <c r="F184" s="7">
        <f>IF(SUMIFS('Daily BSE Equity Options'!$K:$K,'Daily BSE Equity Options'!$A:$A,$A184)=0,"",SUMIFS('Daily BSE Equity Options'!$K:$K,'Daily BSE Equity Options'!$A:$A,$A184))</f>
        <v/>
      </c>
      <c r="G184" s="7">
        <f>IF(OR(E184="",F184=""),"",E184+F184)</f>
        <v/>
      </c>
      <c r="H184" s="20">
        <f>IFERROR(IF(OR(E184="",INDEX(E:E,MATCH(DATE(YEAR($A184)-1,MONTH($A184),DAY($A184)),$A:$A,0))=""),"",E184/INDEX(E:E,MATCH(DATE(YEAR($A184)-1,MONTH($A184),DAY($A184)),$A:$A,0))-1),"")</f>
        <v/>
      </c>
      <c r="I184" s="20">
        <f>IFERROR(IF(OR(F184="",INDEX(F:F,MATCH(DATE(YEAR($A184)-1,MONTH($A184),DAY($A184)),$A:$A,0))=""),"",F184/INDEX(F:F,MATCH(DATE(YEAR($A184)-1,MONTH($A184),DAY($A184)),$A:$A,0))-1),"")</f>
        <v/>
      </c>
      <c r="J184" s="20">
        <f>IFERROR(IF(OR(G184="",INDEX(G:G,MATCH(DATE(YEAR($A184)-1,MONTH($A184),DAY($A184)),$A:$A,0))=""),"",G184/INDEX(G:G,MATCH(DATE(YEAR($A184)-1,MONTH($A184),DAY($A184)),$A:$A,0))-1),"")</f>
        <v/>
      </c>
      <c r="K184" s="20">
        <f>IF(OR(E184="",E183=""),"",E184/E183-1)</f>
        <v/>
      </c>
      <c r="L184" s="20">
        <f>IF(OR(F184="",F183=""),"",F184/F183-1)</f>
        <v/>
      </c>
      <c r="M184" s="20">
        <f>IF(OR(G184="",G183=""),"",G184/G183-1)</f>
        <v/>
      </c>
      <c r="N184" s="20">
        <f>IF(G184="","",E184/G184)</f>
        <v/>
      </c>
      <c r="O184" s="20">
        <f>IF(G184="","",F184/G184)</f>
        <v/>
      </c>
      <c r="P184" s="21">
        <f>IF(SUMIFS('Daily NSE Equity Options'!$L:$L,'Daily NSE Equity Options'!$A:$A,$A184)=0,"",SUMIFS('Daily NSE Equity Options'!$L:$L,'Daily NSE Equity Options'!$A:$A,$A184))</f>
        <v/>
      </c>
      <c r="Q184" s="8">
        <f>IF(SUMIFS('Daily BSE Equity Options'!$L:$L,'Daily BSE Equity Options'!$A:$A,$A184)=0,"",SUMIFS('Daily BSE Equity Options'!$L:$L,'Daily BSE Equity Options'!$A:$A,$A184))</f>
        <v/>
      </c>
      <c r="R184" s="8">
        <f>IF(OR(P184="",Q184=""),"",P184+Q184)</f>
        <v/>
      </c>
      <c r="S184" s="23">
        <f>IFERROR(IF(OR(P184="",INDEX(P:P,MATCH(DATE(YEAR($A184)-1,MONTH($A184),DAY($A184)),$A:$A,0))=""),"",P184/INDEX(P:P,MATCH(DATE(YEAR($A184)-1,MONTH($A184),DAY($A184)),$A:$A,0))-1),"")</f>
        <v/>
      </c>
      <c r="T184" s="23">
        <f>IFERROR(IF(OR(Q184="",INDEX(Q:Q,MATCH(DATE(YEAR($A184)-1,MONTH($A184),DAY($A184)),$A:$A,0))=""),"",Q184/INDEX(Q:Q,MATCH(DATE(YEAR($A184)-1,MONTH($A184),DAY($A184)),$A:$A,0))-1),"")</f>
        <v/>
      </c>
      <c r="U184" s="23">
        <f>IFERROR(IF(OR(R184="",INDEX(R:R,MATCH(DATE(YEAR($A184)-1,MONTH($A184),DAY($A184)),$A:$A,0))=""),"",R184/INDEX(R:R,MATCH(DATE(YEAR($A184)-1,MONTH($A184),DAY($A184)),$A:$A,0))-1),"")</f>
        <v/>
      </c>
      <c r="V184" s="23">
        <f>IF(OR(P184="",P183=""),"",P184/P183-1)</f>
        <v/>
      </c>
      <c r="W184" s="23">
        <f>IF(OR(Q184="",Q183=""),"",Q184/Q183-1)</f>
        <v/>
      </c>
      <c r="X184" s="23">
        <f>IF(OR(R184="",R183=""),"",R184/R183-1)</f>
        <v/>
      </c>
      <c r="Y184" s="23">
        <f>IF(R184="","",P184/R184)</f>
        <v/>
      </c>
      <c r="Z184" s="23">
        <f>IF(R184="","",Q184/R184)</f>
        <v/>
      </c>
      <c r="AA184" s="24">
        <f>IF(SUMIFS('Daily NSE Equity Options'!$M:$M,'Daily NSE Equity Options'!$A:$A,$A184)=0,"",SUMIFS('Daily NSE Equity Options'!$M:$M,'Daily NSE Equity Options'!$A:$A,$A184))</f>
        <v/>
      </c>
      <c r="AB184" s="9">
        <f>IF(SUMIFS('Daily BSE Equity Options'!$M:$M,'Daily BSE Equity Options'!$A:$A,$A184)=0,"",SUMIFS('Daily BSE Equity Options'!$M:$M,'Daily BSE Equity Options'!$A:$A,$A184))</f>
        <v/>
      </c>
      <c r="AC184" s="9">
        <f>IF(OR(AA184="",AB184=""),"",AA184+AB184)</f>
        <v/>
      </c>
      <c r="AD184" s="26">
        <f>IFERROR(IF(OR(AA184="",INDEX(AA:AA,MATCH(DATE(YEAR($A184)-1,MONTH($A184),DAY($A184)),$A:$A,0))=""),"",AA184/INDEX(AA:AA,MATCH(DATE(YEAR($A184)-1,MONTH($A184),DAY($A184)),$A:$A,0))-1),"")</f>
        <v/>
      </c>
      <c r="AE184" s="26">
        <f>IFERROR(IF(OR(AB184="",INDEX(AB:AB,MATCH(DATE(YEAR($A184)-1,MONTH($A184),DAY($A184)),$A:$A,0))=""),"",AB184/INDEX(AB:AB,MATCH(DATE(YEAR($A184)-1,MONTH($A184),DAY($A184)),$A:$A,0))-1),"")</f>
        <v/>
      </c>
      <c r="AF184" s="26">
        <f>IFERROR(IF(OR(AC184="",INDEX(AC:AC,MATCH(DATE(YEAR($A184)-1,MONTH($A184),DAY($A184)),$A:$A,0))=""),"",AC184/INDEX(AC:AC,MATCH(DATE(YEAR($A184)-1,MONTH($A184),DAY($A184)),$A:$A,0))-1),"")</f>
        <v/>
      </c>
      <c r="AG184" s="26">
        <f>IF(OR(AA184="",AA183=""),"",AA184/AA183-1)</f>
        <v/>
      </c>
      <c r="AH184" s="26">
        <f>IF(OR(AB184="",AB183=""),"",AB184/AB183-1)</f>
        <v/>
      </c>
      <c r="AI184" s="26">
        <f>IF(OR(AC184="",AC183=""),"",AC184/AC183-1)</f>
        <v/>
      </c>
      <c r="AJ184" s="26">
        <f>IF(AC184="","",AA184/AC184)</f>
        <v/>
      </c>
      <c r="AK184" s="26">
        <f>IF(AC184="","",AB184/AC184)</f>
        <v/>
      </c>
      <c r="AL184" s="29" t="n">
        <v>21.985</v>
      </c>
      <c r="AM184" s="30" t="n">
        <v>22.0825</v>
      </c>
      <c r="AN184" s="30" t="n">
        <v>19.395</v>
      </c>
      <c r="AO184" s="30" t="n">
        <v>20.495</v>
      </c>
      <c r="AP184" s="31" t="n">
        <v>-0.0678</v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18">
        <f>IF(SUMIFS('Daily NSE Equity Options'!$K:$K,'Daily NSE Equity Options'!$A:$A,$A185)=0,"",SUMIFS('Daily NSE Equity Options'!$K:$K,'Daily NSE Equity Options'!$A:$A,$A185))</f>
        <v/>
      </c>
      <c r="F185" s="7">
        <f>IF(SUMIFS('Daily BSE Equity Options'!$K:$K,'Daily BSE Equity Options'!$A:$A,$A185)=0,"",SUMIFS('Daily BSE Equity Options'!$K:$K,'Daily BSE Equity Options'!$A:$A,$A185))</f>
        <v/>
      </c>
      <c r="G185" s="7">
        <f>IF(OR(E185="",F185=""),"",E185+F185)</f>
        <v/>
      </c>
      <c r="H185" s="20">
        <f>IFERROR(IF(OR(E185="",INDEX(E:E,MATCH(DATE(YEAR($A185)-1,MONTH($A185),DAY($A185)),$A:$A,0))=""),"",E185/INDEX(E:E,MATCH(DATE(YEAR($A185)-1,MONTH($A185),DAY($A185)),$A:$A,0))-1),"")</f>
        <v/>
      </c>
      <c r="I185" s="20">
        <f>IFERROR(IF(OR(F185="",INDEX(F:F,MATCH(DATE(YEAR($A185)-1,MONTH($A185),DAY($A185)),$A:$A,0))=""),"",F185/INDEX(F:F,MATCH(DATE(YEAR($A185)-1,MONTH($A185),DAY($A185)),$A:$A,0))-1),"")</f>
        <v/>
      </c>
      <c r="J185" s="20">
        <f>IFERROR(IF(OR(G185="",INDEX(G:G,MATCH(DATE(YEAR($A185)-1,MONTH($A185),DAY($A185)),$A:$A,0))=""),"",G185/INDEX(G:G,MATCH(DATE(YEAR($A185)-1,MONTH($A185),DAY($A185)),$A:$A,0))-1),"")</f>
        <v/>
      </c>
      <c r="K185" s="20">
        <f>IF(OR(E185="",E184=""),"",E185/E184-1)</f>
        <v/>
      </c>
      <c r="L185" s="20">
        <f>IF(OR(F185="",F184=""),"",F185/F184-1)</f>
        <v/>
      </c>
      <c r="M185" s="20">
        <f>IF(OR(G185="",G184=""),"",G185/G184-1)</f>
        <v/>
      </c>
      <c r="N185" s="20">
        <f>IF(G185="","",E185/G185)</f>
        <v/>
      </c>
      <c r="O185" s="20">
        <f>IF(G185="","",F185/G185)</f>
        <v/>
      </c>
      <c r="P185" s="21">
        <f>IF(SUMIFS('Daily NSE Equity Options'!$L:$L,'Daily NSE Equity Options'!$A:$A,$A185)=0,"",SUMIFS('Daily NSE Equity Options'!$L:$L,'Daily NSE Equity Options'!$A:$A,$A185))</f>
        <v/>
      </c>
      <c r="Q185" s="8">
        <f>IF(SUMIFS('Daily BSE Equity Options'!$L:$L,'Daily BSE Equity Options'!$A:$A,$A185)=0,"",SUMIFS('Daily BSE Equity Options'!$L:$L,'Daily BSE Equity Options'!$A:$A,$A185))</f>
        <v/>
      </c>
      <c r="R185" s="8">
        <f>IF(OR(P185="",Q185=""),"",P185+Q185)</f>
        <v/>
      </c>
      <c r="S185" s="23">
        <f>IFERROR(IF(OR(P185="",INDEX(P:P,MATCH(DATE(YEAR($A185)-1,MONTH($A185),DAY($A185)),$A:$A,0))=""),"",P185/INDEX(P:P,MATCH(DATE(YEAR($A185)-1,MONTH($A185),DAY($A185)),$A:$A,0))-1),"")</f>
        <v/>
      </c>
      <c r="T185" s="23">
        <f>IFERROR(IF(OR(Q185="",INDEX(Q:Q,MATCH(DATE(YEAR($A185)-1,MONTH($A185),DAY($A185)),$A:$A,0))=""),"",Q185/INDEX(Q:Q,MATCH(DATE(YEAR($A185)-1,MONTH($A185),DAY($A185)),$A:$A,0))-1),"")</f>
        <v/>
      </c>
      <c r="U185" s="23">
        <f>IFERROR(IF(OR(R185="",INDEX(R:R,MATCH(DATE(YEAR($A185)-1,MONTH($A185),DAY($A185)),$A:$A,0))=""),"",R185/INDEX(R:R,MATCH(DATE(YEAR($A185)-1,MONTH($A185),DAY($A185)),$A:$A,0))-1),"")</f>
        <v/>
      </c>
      <c r="V185" s="23">
        <f>IF(OR(P185="",P184=""),"",P185/P184-1)</f>
        <v/>
      </c>
      <c r="W185" s="23">
        <f>IF(OR(Q185="",Q184=""),"",Q185/Q184-1)</f>
        <v/>
      </c>
      <c r="X185" s="23">
        <f>IF(OR(R185="",R184=""),"",R185/R184-1)</f>
        <v/>
      </c>
      <c r="Y185" s="23">
        <f>IF(R185="","",P185/R185)</f>
        <v/>
      </c>
      <c r="Z185" s="23">
        <f>IF(R185="","",Q185/R185)</f>
        <v/>
      </c>
      <c r="AA185" s="24">
        <f>IF(SUMIFS('Daily NSE Equity Options'!$M:$M,'Daily NSE Equity Options'!$A:$A,$A185)=0,"",SUMIFS('Daily NSE Equity Options'!$M:$M,'Daily NSE Equity Options'!$A:$A,$A185))</f>
        <v/>
      </c>
      <c r="AB185" s="9">
        <f>IF(SUMIFS('Daily BSE Equity Options'!$M:$M,'Daily BSE Equity Options'!$A:$A,$A185)=0,"",SUMIFS('Daily BSE Equity Options'!$M:$M,'Daily BSE Equity Options'!$A:$A,$A185))</f>
        <v/>
      </c>
      <c r="AC185" s="9">
        <f>IF(OR(AA185="",AB185=""),"",AA185+AB185)</f>
        <v/>
      </c>
      <c r="AD185" s="26">
        <f>IFERROR(IF(OR(AA185="",INDEX(AA:AA,MATCH(DATE(YEAR($A185)-1,MONTH($A185),DAY($A185)),$A:$A,0))=""),"",AA185/INDEX(AA:AA,MATCH(DATE(YEAR($A185)-1,MONTH($A185),DAY($A185)),$A:$A,0))-1),"")</f>
        <v/>
      </c>
      <c r="AE185" s="26">
        <f>IFERROR(IF(OR(AB185="",INDEX(AB:AB,MATCH(DATE(YEAR($A185)-1,MONTH($A185),DAY($A185)),$A:$A,0))=""),"",AB185/INDEX(AB:AB,MATCH(DATE(YEAR($A185)-1,MONTH($A185),DAY($A185)),$A:$A,0))-1),"")</f>
        <v/>
      </c>
      <c r="AF185" s="26">
        <f>IFERROR(IF(OR(AC185="",INDEX(AC:AC,MATCH(DATE(YEAR($A185)-1,MONTH($A185),DAY($A185)),$A:$A,0))=""),"",AC185/INDEX(AC:AC,MATCH(DATE(YEAR($A185)-1,MONTH($A185),DAY($A185)),$A:$A,0))-1),"")</f>
        <v/>
      </c>
      <c r="AG185" s="26">
        <f>IF(OR(AA185="",AA184=""),"",AA185/AA184-1)</f>
        <v/>
      </c>
      <c r="AH185" s="26">
        <f>IF(OR(AB185="",AB184=""),"",AB185/AB184-1)</f>
        <v/>
      </c>
      <c r="AI185" s="26">
        <f>IF(OR(AC185="",AC184=""),"",AC185/AC184-1)</f>
        <v/>
      </c>
      <c r="AJ185" s="26">
        <f>IF(AC185="","",AA185/AC185)</f>
        <v/>
      </c>
      <c r="AK185" s="26">
        <f>IF(AC185="","",AB185/AC185)</f>
        <v/>
      </c>
      <c r="AL185" s="29" t="n">
        <v>20.495</v>
      </c>
      <c r="AM185" s="30" t="n">
        <v>20.9525</v>
      </c>
      <c r="AN185" s="30" t="n">
        <v>15.645</v>
      </c>
      <c r="AO185" s="30" t="n">
        <v>19.9675</v>
      </c>
      <c r="AP185" s="31" t="n">
        <v>-0.0257</v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18">
        <f>IF(SUMIFS('Daily NSE Equity Options'!$K:$K,'Daily NSE Equity Options'!$A:$A,$A186)=0,"",SUMIFS('Daily NSE Equity Options'!$K:$K,'Daily NSE Equity Options'!$A:$A,$A186))</f>
        <v/>
      </c>
      <c r="F186" s="7">
        <f>IF(SUMIFS('Daily BSE Equity Options'!$K:$K,'Daily BSE Equity Options'!$A:$A,$A186)=0,"",SUMIFS('Daily BSE Equity Options'!$K:$K,'Daily BSE Equity Options'!$A:$A,$A186))</f>
        <v/>
      </c>
      <c r="G186" s="7">
        <f>IF(OR(E186="",F186=""),"",E186+F186)</f>
        <v/>
      </c>
      <c r="H186" s="20">
        <f>IFERROR(IF(OR(E186="",INDEX(E:E,MATCH(DATE(YEAR($A186)-1,MONTH($A186),DAY($A186)),$A:$A,0))=""),"",E186/INDEX(E:E,MATCH(DATE(YEAR($A186)-1,MONTH($A186),DAY($A186)),$A:$A,0))-1),"")</f>
        <v/>
      </c>
      <c r="I186" s="20">
        <f>IFERROR(IF(OR(F186="",INDEX(F:F,MATCH(DATE(YEAR($A186)-1,MONTH($A186),DAY($A186)),$A:$A,0))=""),"",F186/INDEX(F:F,MATCH(DATE(YEAR($A186)-1,MONTH($A186),DAY($A186)),$A:$A,0))-1),"")</f>
        <v/>
      </c>
      <c r="J186" s="20">
        <f>IFERROR(IF(OR(G186="",INDEX(G:G,MATCH(DATE(YEAR($A186)-1,MONTH($A186),DAY($A186)),$A:$A,0))=""),"",G186/INDEX(G:G,MATCH(DATE(YEAR($A186)-1,MONTH($A186),DAY($A186)),$A:$A,0))-1),"")</f>
        <v/>
      </c>
      <c r="K186" s="20">
        <f>IF(OR(E186="",E185=""),"",E186/E185-1)</f>
        <v/>
      </c>
      <c r="L186" s="20">
        <f>IF(OR(F186="",F185=""),"",F186/F185-1)</f>
        <v/>
      </c>
      <c r="M186" s="20">
        <f>IF(OR(G186="",G185=""),"",G186/G185-1)</f>
        <v/>
      </c>
      <c r="N186" s="20">
        <f>IF(G186="","",E186/G186)</f>
        <v/>
      </c>
      <c r="O186" s="20">
        <f>IF(G186="","",F186/G186)</f>
        <v/>
      </c>
      <c r="P186" s="21">
        <f>IF(SUMIFS('Daily NSE Equity Options'!$L:$L,'Daily NSE Equity Options'!$A:$A,$A186)=0,"",SUMIFS('Daily NSE Equity Options'!$L:$L,'Daily NSE Equity Options'!$A:$A,$A186))</f>
        <v/>
      </c>
      <c r="Q186" s="8">
        <f>IF(SUMIFS('Daily BSE Equity Options'!$L:$L,'Daily BSE Equity Options'!$A:$A,$A186)=0,"",SUMIFS('Daily BSE Equity Options'!$L:$L,'Daily BSE Equity Options'!$A:$A,$A186))</f>
        <v/>
      </c>
      <c r="R186" s="8">
        <f>IF(OR(P186="",Q186=""),"",P186+Q186)</f>
        <v/>
      </c>
      <c r="S186" s="23">
        <f>IFERROR(IF(OR(P186="",INDEX(P:P,MATCH(DATE(YEAR($A186)-1,MONTH($A186),DAY($A186)),$A:$A,0))=""),"",P186/INDEX(P:P,MATCH(DATE(YEAR($A186)-1,MONTH($A186),DAY($A186)),$A:$A,0))-1),"")</f>
        <v/>
      </c>
      <c r="T186" s="23">
        <f>IFERROR(IF(OR(Q186="",INDEX(Q:Q,MATCH(DATE(YEAR($A186)-1,MONTH($A186),DAY($A186)),$A:$A,0))=""),"",Q186/INDEX(Q:Q,MATCH(DATE(YEAR($A186)-1,MONTH($A186),DAY($A186)),$A:$A,0))-1),"")</f>
        <v/>
      </c>
      <c r="U186" s="23">
        <f>IFERROR(IF(OR(R186="",INDEX(R:R,MATCH(DATE(YEAR($A186)-1,MONTH($A186),DAY($A186)),$A:$A,0))=""),"",R186/INDEX(R:R,MATCH(DATE(YEAR($A186)-1,MONTH($A186),DAY($A186)),$A:$A,0))-1),"")</f>
        <v/>
      </c>
      <c r="V186" s="23">
        <f>IF(OR(P186="",P185=""),"",P186/P185-1)</f>
        <v/>
      </c>
      <c r="W186" s="23">
        <f>IF(OR(Q186="",Q185=""),"",Q186/Q185-1)</f>
        <v/>
      </c>
      <c r="X186" s="23">
        <f>IF(OR(R186="",R185=""),"",R186/R185-1)</f>
        <v/>
      </c>
      <c r="Y186" s="23">
        <f>IF(R186="","",P186/R186)</f>
        <v/>
      </c>
      <c r="Z186" s="23">
        <f>IF(R186="","",Q186/R186)</f>
        <v/>
      </c>
      <c r="AA186" s="24">
        <f>IF(SUMIFS('Daily NSE Equity Options'!$M:$M,'Daily NSE Equity Options'!$A:$A,$A186)=0,"",SUMIFS('Daily NSE Equity Options'!$M:$M,'Daily NSE Equity Options'!$A:$A,$A186))</f>
        <v/>
      </c>
      <c r="AB186" s="9">
        <f>IF(SUMIFS('Daily BSE Equity Options'!$M:$M,'Daily BSE Equity Options'!$A:$A,$A186)=0,"",SUMIFS('Daily BSE Equity Options'!$M:$M,'Daily BSE Equity Options'!$A:$A,$A186))</f>
        <v/>
      </c>
      <c r="AC186" s="9">
        <f>IF(OR(AA186="",AB186=""),"",AA186+AB186)</f>
        <v/>
      </c>
      <c r="AD186" s="26">
        <f>IFERROR(IF(OR(AA186="",INDEX(AA:AA,MATCH(DATE(YEAR($A186)-1,MONTH($A186),DAY($A186)),$A:$A,0))=""),"",AA186/INDEX(AA:AA,MATCH(DATE(YEAR($A186)-1,MONTH($A186),DAY($A186)),$A:$A,0))-1),"")</f>
        <v/>
      </c>
      <c r="AE186" s="26">
        <f>IFERROR(IF(OR(AB186="",INDEX(AB:AB,MATCH(DATE(YEAR($A186)-1,MONTH($A186),DAY($A186)),$A:$A,0))=""),"",AB186/INDEX(AB:AB,MATCH(DATE(YEAR($A186)-1,MONTH($A186),DAY($A186)),$A:$A,0))-1),"")</f>
        <v/>
      </c>
      <c r="AF186" s="26">
        <f>IFERROR(IF(OR(AC186="",INDEX(AC:AC,MATCH(DATE(YEAR($A186)-1,MONTH($A186),DAY($A186)),$A:$A,0))=""),"",AC186/INDEX(AC:AC,MATCH(DATE(YEAR($A186)-1,MONTH($A186),DAY($A186)),$A:$A,0))-1),"")</f>
        <v/>
      </c>
      <c r="AG186" s="26">
        <f>IF(OR(AA186="",AA185=""),"",AA186/AA185-1)</f>
        <v/>
      </c>
      <c r="AH186" s="26">
        <f>IF(OR(AB186="",AB185=""),"",AB186/AB185-1)</f>
        <v/>
      </c>
      <c r="AI186" s="26">
        <f>IF(OR(AC186="",AC185=""),"",AC186/AC185-1)</f>
        <v/>
      </c>
      <c r="AJ186" s="26">
        <f>IF(AC186="","",AA186/AC186)</f>
        <v/>
      </c>
      <c r="AK186" s="26">
        <f>IF(AC186="","",AB186/AC186)</f>
        <v/>
      </c>
      <c r="AL186" s="29" t="n">
        <v>19.9675</v>
      </c>
      <c r="AM186" s="30" t="n">
        <v>21.0225</v>
      </c>
      <c r="AN186" s="30" t="n">
        <v>18.5975</v>
      </c>
      <c r="AO186" s="30" t="n">
        <v>20.4275</v>
      </c>
      <c r="AP186" s="31" t="n">
        <v>0.023</v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18">
        <f>IF(SUMIFS('Daily NSE Equity Options'!$K:$K,'Daily NSE Equity Options'!$A:$A,$A187)=0,"",SUMIFS('Daily NSE Equity Options'!$K:$K,'Daily NSE Equity Options'!$A:$A,$A187))</f>
        <v/>
      </c>
      <c r="F187" s="7">
        <f>IF(SUMIFS('Daily BSE Equity Options'!$K:$K,'Daily BSE Equity Options'!$A:$A,$A187)=0,"",SUMIFS('Daily BSE Equity Options'!$K:$K,'Daily BSE Equity Options'!$A:$A,$A187))</f>
        <v/>
      </c>
      <c r="G187" s="7">
        <f>IF(OR(E187="",F187=""),"",E187+F187)</f>
        <v/>
      </c>
      <c r="H187" s="20">
        <f>IFERROR(IF(OR(E187="",INDEX(E:E,MATCH(DATE(YEAR($A187)-1,MONTH($A187),DAY($A187)),$A:$A,0))=""),"",E187/INDEX(E:E,MATCH(DATE(YEAR($A187)-1,MONTH($A187),DAY($A187)),$A:$A,0))-1),"")</f>
        <v/>
      </c>
      <c r="I187" s="20">
        <f>IFERROR(IF(OR(F187="",INDEX(F:F,MATCH(DATE(YEAR($A187)-1,MONTH($A187),DAY($A187)),$A:$A,0))=""),"",F187/INDEX(F:F,MATCH(DATE(YEAR($A187)-1,MONTH($A187),DAY($A187)),$A:$A,0))-1),"")</f>
        <v/>
      </c>
      <c r="J187" s="20">
        <f>IFERROR(IF(OR(G187="",INDEX(G:G,MATCH(DATE(YEAR($A187)-1,MONTH($A187),DAY($A187)),$A:$A,0))=""),"",G187/INDEX(G:G,MATCH(DATE(YEAR($A187)-1,MONTH($A187),DAY($A187)),$A:$A,0))-1),"")</f>
        <v/>
      </c>
      <c r="K187" s="20">
        <f>IF(OR(E187="",E186=""),"",E187/E186-1)</f>
        <v/>
      </c>
      <c r="L187" s="20">
        <f>IF(OR(F187="",F186=""),"",F187/F186-1)</f>
        <v/>
      </c>
      <c r="M187" s="20">
        <f>IF(OR(G187="",G186=""),"",G187/G186-1)</f>
        <v/>
      </c>
      <c r="N187" s="20">
        <f>IF(G187="","",E187/G187)</f>
        <v/>
      </c>
      <c r="O187" s="20">
        <f>IF(G187="","",F187/G187)</f>
        <v/>
      </c>
      <c r="P187" s="21">
        <f>IF(SUMIFS('Daily NSE Equity Options'!$L:$L,'Daily NSE Equity Options'!$A:$A,$A187)=0,"",SUMIFS('Daily NSE Equity Options'!$L:$L,'Daily NSE Equity Options'!$A:$A,$A187))</f>
        <v/>
      </c>
      <c r="Q187" s="8">
        <f>IF(SUMIFS('Daily BSE Equity Options'!$L:$L,'Daily BSE Equity Options'!$A:$A,$A187)=0,"",SUMIFS('Daily BSE Equity Options'!$L:$L,'Daily BSE Equity Options'!$A:$A,$A187))</f>
        <v/>
      </c>
      <c r="R187" s="8">
        <f>IF(OR(P187="",Q187=""),"",P187+Q187)</f>
        <v/>
      </c>
      <c r="S187" s="23">
        <f>IFERROR(IF(OR(P187="",INDEX(P:P,MATCH(DATE(YEAR($A187)-1,MONTH($A187),DAY($A187)),$A:$A,0))=""),"",P187/INDEX(P:P,MATCH(DATE(YEAR($A187)-1,MONTH($A187),DAY($A187)),$A:$A,0))-1),"")</f>
        <v/>
      </c>
      <c r="T187" s="23">
        <f>IFERROR(IF(OR(Q187="",INDEX(Q:Q,MATCH(DATE(YEAR($A187)-1,MONTH($A187),DAY($A187)),$A:$A,0))=""),"",Q187/INDEX(Q:Q,MATCH(DATE(YEAR($A187)-1,MONTH($A187),DAY($A187)),$A:$A,0))-1),"")</f>
        <v/>
      </c>
      <c r="U187" s="23">
        <f>IFERROR(IF(OR(R187="",INDEX(R:R,MATCH(DATE(YEAR($A187)-1,MONTH($A187),DAY($A187)),$A:$A,0))=""),"",R187/INDEX(R:R,MATCH(DATE(YEAR($A187)-1,MONTH($A187),DAY($A187)),$A:$A,0))-1),"")</f>
        <v/>
      </c>
      <c r="V187" s="23">
        <f>IF(OR(P187="",P186=""),"",P187/P186-1)</f>
        <v/>
      </c>
      <c r="W187" s="23">
        <f>IF(OR(Q187="",Q186=""),"",Q187/Q186-1)</f>
        <v/>
      </c>
      <c r="X187" s="23">
        <f>IF(OR(R187="",R186=""),"",R187/R186-1)</f>
        <v/>
      </c>
      <c r="Y187" s="23">
        <f>IF(R187="","",P187/R187)</f>
        <v/>
      </c>
      <c r="Z187" s="23">
        <f>IF(R187="","",Q187/R187)</f>
        <v/>
      </c>
      <c r="AA187" s="24">
        <f>IF(SUMIFS('Daily NSE Equity Options'!$M:$M,'Daily NSE Equity Options'!$A:$A,$A187)=0,"",SUMIFS('Daily NSE Equity Options'!$M:$M,'Daily NSE Equity Options'!$A:$A,$A187))</f>
        <v/>
      </c>
      <c r="AB187" s="9">
        <f>IF(SUMIFS('Daily BSE Equity Options'!$M:$M,'Daily BSE Equity Options'!$A:$A,$A187)=0,"",SUMIFS('Daily BSE Equity Options'!$M:$M,'Daily BSE Equity Options'!$A:$A,$A187))</f>
        <v/>
      </c>
      <c r="AC187" s="9">
        <f>IF(OR(AA187="",AB187=""),"",AA187+AB187)</f>
        <v/>
      </c>
      <c r="AD187" s="26">
        <f>IFERROR(IF(OR(AA187="",INDEX(AA:AA,MATCH(DATE(YEAR($A187)-1,MONTH($A187),DAY($A187)),$A:$A,0))=""),"",AA187/INDEX(AA:AA,MATCH(DATE(YEAR($A187)-1,MONTH($A187),DAY($A187)),$A:$A,0))-1),"")</f>
        <v/>
      </c>
      <c r="AE187" s="26">
        <f>IFERROR(IF(OR(AB187="",INDEX(AB:AB,MATCH(DATE(YEAR($A187)-1,MONTH($A187),DAY($A187)),$A:$A,0))=""),"",AB187/INDEX(AB:AB,MATCH(DATE(YEAR($A187)-1,MONTH($A187),DAY($A187)),$A:$A,0))-1),"")</f>
        <v/>
      </c>
      <c r="AF187" s="26">
        <f>IFERROR(IF(OR(AC187="",INDEX(AC:AC,MATCH(DATE(YEAR($A187)-1,MONTH($A187),DAY($A187)),$A:$A,0))=""),"",AC187/INDEX(AC:AC,MATCH(DATE(YEAR($A187)-1,MONTH($A187),DAY($A187)),$A:$A,0))-1),"")</f>
        <v/>
      </c>
      <c r="AG187" s="26">
        <f>IF(OR(AA187="",AA186=""),"",AA187/AA186-1)</f>
        <v/>
      </c>
      <c r="AH187" s="26">
        <f>IF(OR(AB187="",AB186=""),"",AB187/AB186-1)</f>
        <v/>
      </c>
      <c r="AI187" s="26">
        <f>IF(OR(AC187="",AC186=""),"",AC187/AC186-1)</f>
        <v/>
      </c>
      <c r="AJ187" s="26">
        <f>IF(AC187="","",AA187/AC187)</f>
        <v/>
      </c>
      <c r="AK187" s="26">
        <f>IF(AC187="","",AB187/AC187)</f>
        <v/>
      </c>
      <c r="AL187" s="29" t="n">
        <v>20.4275</v>
      </c>
      <c r="AM187" s="30" t="n">
        <v>21.2125</v>
      </c>
      <c r="AN187" s="30" t="n">
        <v>17.6275</v>
      </c>
      <c r="AO187" s="30" t="n">
        <v>20.79</v>
      </c>
      <c r="AP187" s="31" t="n">
        <v>0.0177</v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18">
        <f>IF(SUMIFS('Daily NSE Equity Options'!$K:$K,'Daily NSE Equity Options'!$A:$A,$A188)=0,"",SUMIFS('Daily NSE Equity Options'!$K:$K,'Daily NSE Equity Options'!$A:$A,$A188))</f>
        <v/>
      </c>
      <c r="F188" s="7">
        <f>IF(SUMIFS('Daily BSE Equity Options'!$K:$K,'Daily BSE Equity Options'!$A:$A,$A188)=0,"",SUMIFS('Daily BSE Equity Options'!$K:$K,'Daily BSE Equity Options'!$A:$A,$A188))</f>
        <v/>
      </c>
      <c r="G188" s="7">
        <f>IF(OR(E188="",F188=""),"",E188+F188)</f>
        <v/>
      </c>
      <c r="H188" s="20">
        <f>IFERROR(IF(OR(E188="",INDEX(E:E,MATCH(DATE(YEAR($A188)-1,MONTH($A188),DAY($A188)),$A:$A,0))=""),"",E188/INDEX(E:E,MATCH(DATE(YEAR($A188)-1,MONTH($A188),DAY($A188)),$A:$A,0))-1),"")</f>
        <v/>
      </c>
      <c r="I188" s="20">
        <f>IFERROR(IF(OR(F188="",INDEX(F:F,MATCH(DATE(YEAR($A188)-1,MONTH($A188),DAY($A188)),$A:$A,0))=""),"",F188/INDEX(F:F,MATCH(DATE(YEAR($A188)-1,MONTH($A188),DAY($A188)),$A:$A,0))-1),"")</f>
        <v/>
      </c>
      <c r="J188" s="20">
        <f>IFERROR(IF(OR(G188="",INDEX(G:G,MATCH(DATE(YEAR($A188)-1,MONTH($A188),DAY($A188)),$A:$A,0))=""),"",G188/INDEX(G:G,MATCH(DATE(YEAR($A188)-1,MONTH($A188),DAY($A188)),$A:$A,0))-1),"")</f>
        <v/>
      </c>
      <c r="K188" s="20">
        <f>IF(OR(E188="",E187=""),"",E188/E187-1)</f>
        <v/>
      </c>
      <c r="L188" s="20">
        <f>IF(OR(F188="",F187=""),"",F188/F187-1)</f>
        <v/>
      </c>
      <c r="M188" s="20">
        <f>IF(OR(G188="",G187=""),"",G188/G187-1)</f>
        <v/>
      </c>
      <c r="N188" s="20">
        <f>IF(G188="","",E188/G188)</f>
        <v/>
      </c>
      <c r="O188" s="20">
        <f>IF(G188="","",F188/G188)</f>
        <v/>
      </c>
      <c r="P188" s="21">
        <f>IF(SUMIFS('Daily NSE Equity Options'!$L:$L,'Daily NSE Equity Options'!$A:$A,$A188)=0,"",SUMIFS('Daily NSE Equity Options'!$L:$L,'Daily NSE Equity Options'!$A:$A,$A188))</f>
        <v/>
      </c>
      <c r="Q188" s="8">
        <f>IF(SUMIFS('Daily BSE Equity Options'!$L:$L,'Daily BSE Equity Options'!$A:$A,$A188)=0,"",SUMIFS('Daily BSE Equity Options'!$L:$L,'Daily BSE Equity Options'!$A:$A,$A188))</f>
        <v/>
      </c>
      <c r="R188" s="8">
        <f>IF(OR(P188="",Q188=""),"",P188+Q188)</f>
        <v/>
      </c>
      <c r="S188" s="23">
        <f>IFERROR(IF(OR(P188="",INDEX(P:P,MATCH(DATE(YEAR($A188)-1,MONTH($A188),DAY($A188)),$A:$A,0))=""),"",P188/INDEX(P:P,MATCH(DATE(YEAR($A188)-1,MONTH($A188),DAY($A188)),$A:$A,0))-1),"")</f>
        <v/>
      </c>
      <c r="T188" s="23">
        <f>IFERROR(IF(OR(Q188="",INDEX(Q:Q,MATCH(DATE(YEAR($A188)-1,MONTH($A188),DAY($A188)),$A:$A,0))=""),"",Q188/INDEX(Q:Q,MATCH(DATE(YEAR($A188)-1,MONTH($A188),DAY($A188)),$A:$A,0))-1),"")</f>
        <v/>
      </c>
      <c r="U188" s="23">
        <f>IFERROR(IF(OR(R188="",INDEX(R:R,MATCH(DATE(YEAR($A188)-1,MONTH($A188),DAY($A188)),$A:$A,0))=""),"",R188/INDEX(R:R,MATCH(DATE(YEAR($A188)-1,MONTH($A188),DAY($A188)),$A:$A,0))-1),"")</f>
        <v/>
      </c>
      <c r="V188" s="23">
        <f>IF(OR(P188="",P187=""),"",P188/P187-1)</f>
        <v/>
      </c>
      <c r="W188" s="23">
        <f>IF(OR(Q188="",Q187=""),"",Q188/Q187-1)</f>
        <v/>
      </c>
      <c r="X188" s="23">
        <f>IF(OR(R188="",R187=""),"",R188/R187-1)</f>
        <v/>
      </c>
      <c r="Y188" s="23">
        <f>IF(R188="","",P188/R188)</f>
        <v/>
      </c>
      <c r="Z188" s="23">
        <f>IF(R188="","",Q188/R188)</f>
        <v/>
      </c>
      <c r="AA188" s="24">
        <f>IF(SUMIFS('Daily NSE Equity Options'!$M:$M,'Daily NSE Equity Options'!$A:$A,$A188)=0,"",SUMIFS('Daily NSE Equity Options'!$M:$M,'Daily NSE Equity Options'!$A:$A,$A188))</f>
        <v/>
      </c>
      <c r="AB188" s="9">
        <f>IF(SUMIFS('Daily BSE Equity Options'!$M:$M,'Daily BSE Equity Options'!$A:$A,$A188)=0,"",SUMIFS('Daily BSE Equity Options'!$M:$M,'Daily BSE Equity Options'!$A:$A,$A188))</f>
        <v/>
      </c>
      <c r="AC188" s="9">
        <f>IF(OR(AA188="",AB188=""),"",AA188+AB188)</f>
        <v/>
      </c>
      <c r="AD188" s="26">
        <f>IFERROR(IF(OR(AA188="",INDEX(AA:AA,MATCH(DATE(YEAR($A188)-1,MONTH($A188),DAY($A188)),$A:$A,0))=""),"",AA188/INDEX(AA:AA,MATCH(DATE(YEAR($A188)-1,MONTH($A188),DAY($A188)),$A:$A,0))-1),"")</f>
        <v/>
      </c>
      <c r="AE188" s="26">
        <f>IFERROR(IF(OR(AB188="",INDEX(AB:AB,MATCH(DATE(YEAR($A188)-1,MONTH($A188),DAY($A188)),$A:$A,0))=""),"",AB188/INDEX(AB:AB,MATCH(DATE(YEAR($A188)-1,MONTH($A188),DAY($A188)),$A:$A,0))-1),"")</f>
        <v/>
      </c>
      <c r="AF188" s="26">
        <f>IFERROR(IF(OR(AC188="",INDEX(AC:AC,MATCH(DATE(YEAR($A188)-1,MONTH($A188),DAY($A188)),$A:$A,0))=""),"",AC188/INDEX(AC:AC,MATCH(DATE(YEAR($A188)-1,MONTH($A188),DAY($A188)),$A:$A,0))-1),"")</f>
        <v/>
      </c>
      <c r="AG188" s="26">
        <f>IF(OR(AA188="",AA187=""),"",AA188/AA187-1)</f>
        <v/>
      </c>
      <c r="AH188" s="26">
        <f>IF(OR(AB188="",AB187=""),"",AB188/AB187-1)</f>
        <v/>
      </c>
      <c r="AI188" s="26">
        <f>IF(OR(AC188="",AC187=""),"",AC188/AC187-1)</f>
        <v/>
      </c>
      <c r="AJ188" s="26">
        <f>IF(AC188="","",AA188/AC188)</f>
        <v/>
      </c>
      <c r="AK188" s="26">
        <f>IF(AC188="","",AB188/AC188)</f>
        <v/>
      </c>
      <c r="AL188" s="29" t="n">
        <v>20.79</v>
      </c>
      <c r="AM188" s="30" t="n">
        <v>21.5875</v>
      </c>
      <c r="AN188" s="30" t="n">
        <v>20.79</v>
      </c>
      <c r="AO188" s="30" t="n">
        <v>21.11</v>
      </c>
      <c r="AP188" s="31" t="n">
        <v>0.0154</v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18">
        <f>IF(SUMIFS('Daily NSE Equity Options'!$K:$K,'Daily NSE Equity Options'!$A:$A,$A189)=0,"",SUMIFS('Daily NSE Equity Options'!$K:$K,'Daily NSE Equity Options'!$A:$A,$A189))</f>
        <v/>
      </c>
      <c r="F189" s="7">
        <f>IF(SUMIFS('Daily BSE Equity Options'!$K:$K,'Daily BSE Equity Options'!$A:$A,$A189)=0,"",SUMIFS('Daily BSE Equity Options'!$K:$K,'Daily BSE Equity Options'!$A:$A,$A189))</f>
        <v/>
      </c>
      <c r="G189" s="7">
        <f>IF(OR(E189="",F189=""),"",E189+F189)</f>
        <v/>
      </c>
      <c r="H189" s="20">
        <f>IFERROR(IF(OR(E189="",INDEX(E:E,MATCH(DATE(YEAR($A189)-1,MONTH($A189),DAY($A189)),$A:$A,0))=""),"",E189/INDEX(E:E,MATCH(DATE(YEAR($A189)-1,MONTH($A189),DAY($A189)),$A:$A,0))-1),"")</f>
        <v/>
      </c>
      <c r="I189" s="20">
        <f>IFERROR(IF(OR(F189="",INDEX(F:F,MATCH(DATE(YEAR($A189)-1,MONTH($A189),DAY($A189)),$A:$A,0))=""),"",F189/INDEX(F:F,MATCH(DATE(YEAR($A189)-1,MONTH($A189),DAY($A189)),$A:$A,0))-1),"")</f>
        <v/>
      </c>
      <c r="J189" s="20">
        <f>IFERROR(IF(OR(G189="",INDEX(G:G,MATCH(DATE(YEAR($A189)-1,MONTH($A189),DAY($A189)),$A:$A,0))=""),"",G189/INDEX(G:G,MATCH(DATE(YEAR($A189)-1,MONTH($A189),DAY($A189)),$A:$A,0))-1),"")</f>
        <v/>
      </c>
      <c r="K189" s="20">
        <f>IF(OR(E189="",E188=""),"",E189/E188-1)</f>
        <v/>
      </c>
      <c r="L189" s="20">
        <f>IF(OR(F189="",F188=""),"",F189/F188-1)</f>
        <v/>
      </c>
      <c r="M189" s="20">
        <f>IF(OR(G189="",G188=""),"",G189/G188-1)</f>
        <v/>
      </c>
      <c r="N189" s="20">
        <f>IF(G189="","",E189/G189)</f>
        <v/>
      </c>
      <c r="O189" s="20">
        <f>IF(G189="","",F189/G189)</f>
        <v/>
      </c>
      <c r="P189" s="21">
        <f>IF(SUMIFS('Daily NSE Equity Options'!$L:$L,'Daily NSE Equity Options'!$A:$A,$A189)=0,"",SUMIFS('Daily NSE Equity Options'!$L:$L,'Daily NSE Equity Options'!$A:$A,$A189))</f>
        <v/>
      </c>
      <c r="Q189" s="8">
        <f>IF(SUMIFS('Daily BSE Equity Options'!$L:$L,'Daily BSE Equity Options'!$A:$A,$A189)=0,"",SUMIFS('Daily BSE Equity Options'!$L:$L,'Daily BSE Equity Options'!$A:$A,$A189))</f>
        <v/>
      </c>
      <c r="R189" s="8">
        <f>IF(OR(P189="",Q189=""),"",P189+Q189)</f>
        <v/>
      </c>
      <c r="S189" s="23">
        <f>IFERROR(IF(OR(P189="",INDEX(P:P,MATCH(DATE(YEAR($A189)-1,MONTH($A189),DAY($A189)),$A:$A,0))=""),"",P189/INDEX(P:P,MATCH(DATE(YEAR($A189)-1,MONTH($A189),DAY($A189)),$A:$A,0))-1),"")</f>
        <v/>
      </c>
      <c r="T189" s="23">
        <f>IFERROR(IF(OR(Q189="",INDEX(Q:Q,MATCH(DATE(YEAR($A189)-1,MONTH($A189),DAY($A189)),$A:$A,0))=""),"",Q189/INDEX(Q:Q,MATCH(DATE(YEAR($A189)-1,MONTH($A189),DAY($A189)),$A:$A,0))-1),"")</f>
        <v/>
      </c>
      <c r="U189" s="23">
        <f>IFERROR(IF(OR(R189="",INDEX(R:R,MATCH(DATE(YEAR($A189)-1,MONTH($A189),DAY($A189)),$A:$A,0))=""),"",R189/INDEX(R:R,MATCH(DATE(YEAR($A189)-1,MONTH($A189),DAY($A189)),$A:$A,0))-1),"")</f>
        <v/>
      </c>
      <c r="V189" s="23">
        <f>IF(OR(P189="",P188=""),"",P189/P188-1)</f>
        <v/>
      </c>
      <c r="W189" s="23">
        <f>IF(OR(Q189="",Q188=""),"",Q189/Q188-1)</f>
        <v/>
      </c>
      <c r="X189" s="23">
        <f>IF(OR(R189="",R188=""),"",R189/R188-1)</f>
        <v/>
      </c>
      <c r="Y189" s="23">
        <f>IF(R189="","",P189/R189)</f>
        <v/>
      </c>
      <c r="Z189" s="23">
        <f>IF(R189="","",Q189/R189)</f>
        <v/>
      </c>
      <c r="AA189" s="24">
        <f>IF(SUMIFS('Daily NSE Equity Options'!$M:$M,'Daily NSE Equity Options'!$A:$A,$A189)=0,"",SUMIFS('Daily NSE Equity Options'!$M:$M,'Daily NSE Equity Options'!$A:$A,$A189))</f>
        <v/>
      </c>
      <c r="AB189" s="9">
        <f>IF(SUMIFS('Daily BSE Equity Options'!$M:$M,'Daily BSE Equity Options'!$A:$A,$A189)=0,"",SUMIFS('Daily BSE Equity Options'!$M:$M,'Daily BSE Equity Options'!$A:$A,$A189))</f>
        <v/>
      </c>
      <c r="AC189" s="9">
        <f>IF(OR(AA189="",AB189=""),"",AA189+AB189)</f>
        <v/>
      </c>
      <c r="AD189" s="26">
        <f>IFERROR(IF(OR(AA189="",INDEX(AA:AA,MATCH(DATE(YEAR($A189)-1,MONTH($A189),DAY($A189)),$A:$A,0))=""),"",AA189/INDEX(AA:AA,MATCH(DATE(YEAR($A189)-1,MONTH($A189),DAY($A189)),$A:$A,0))-1),"")</f>
        <v/>
      </c>
      <c r="AE189" s="26">
        <f>IFERROR(IF(OR(AB189="",INDEX(AB:AB,MATCH(DATE(YEAR($A189)-1,MONTH($A189),DAY($A189)),$A:$A,0))=""),"",AB189/INDEX(AB:AB,MATCH(DATE(YEAR($A189)-1,MONTH($A189),DAY($A189)),$A:$A,0))-1),"")</f>
        <v/>
      </c>
      <c r="AF189" s="26">
        <f>IFERROR(IF(OR(AC189="",INDEX(AC:AC,MATCH(DATE(YEAR($A189)-1,MONTH($A189),DAY($A189)),$A:$A,0))=""),"",AC189/INDEX(AC:AC,MATCH(DATE(YEAR($A189)-1,MONTH($A189),DAY($A189)),$A:$A,0))-1),"")</f>
        <v/>
      </c>
      <c r="AG189" s="26">
        <f>IF(OR(AA189="",AA188=""),"",AA189/AA188-1)</f>
        <v/>
      </c>
      <c r="AH189" s="26">
        <f>IF(OR(AB189="",AB188=""),"",AB189/AB188-1)</f>
        <v/>
      </c>
      <c r="AI189" s="26">
        <f>IF(OR(AC189="",AC188=""),"",AC189/AC188-1)</f>
        <v/>
      </c>
      <c r="AJ189" s="26">
        <f>IF(AC189="","",AA189/AC189)</f>
        <v/>
      </c>
      <c r="AK189" s="26">
        <f>IF(AC189="","",AB189/AC189)</f>
        <v/>
      </c>
      <c r="AL189" s="29" t="n">
        <v>21.11</v>
      </c>
      <c r="AM189" s="30" t="n">
        <v>21.505</v>
      </c>
      <c r="AN189" s="30" t="n">
        <v>19.19</v>
      </c>
      <c r="AO189" s="30" t="n">
        <v>21.095</v>
      </c>
      <c r="AP189" s="31" t="n">
        <v>-0.0007</v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>
        <f>IF(SUMIFS('Daily NSE Equity Options'!$K:$K,'Daily NSE Equity Options'!$A:$A,$A190)=0,"",SUMIFS('Daily NSE Equity Options'!$K:$K,'Daily NSE Equity Options'!$A:$A,$A190))</f>
        <v/>
      </c>
      <c r="F190" s="7">
        <f>IF(SUMIFS('Daily BSE Equity Options'!$K:$K,'Daily BSE Equity Options'!$A:$A,$A190)=0,"",SUMIFS('Daily BSE Equity Options'!$K:$K,'Daily BSE Equity Options'!$A:$A,$A190))</f>
        <v/>
      </c>
      <c r="G190" s="7">
        <f>IF(OR(E190="",F190=""),"",E190+F190)</f>
        <v/>
      </c>
      <c r="H190" s="20">
        <f>IFERROR(IF(OR(E190="",INDEX(E:E,MATCH(DATE(YEAR($A190)-1,MONTH($A190),DAY($A190)),$A:$A,0))=""),"",E190/INDEX(E:E,MATCH(DATE(YEAR($A190)-1,MONTH($A190),DAY($A190)),$A:$A,0))-1),"")</f>
        <v/>
      </c>
      <c r="I190" s="20">
        <f>IFERROR(IF(OR(F190="",INDEX(F:F,MATCH(DATE(YEAR($A190)-1,MONTH($A190),DAY($A190)),$A:$A,0))=""),"",F190/INDEX(F:F,MATCH(DATE(YEAR($A190)-1,MONTH($A190),DAY($A190)),$A:$A,0))-1),"")</f>
        <v/>
      </c>
      <c r="J190" s="20">
        <f>IFERROR(IF(OR(G190="",INDEX(G:G,MATCH(DATE(YEAR($A190)-1,MONTH($A190),DAY($A190)),$A:$A,0))=""),"",G190/INDEX(G:G,MATCH(DATE(YEAR($A190)-1,MONTH($A190),DAY($A190)),$A:$A,0))-1),"")</f>
        <v/>
      </c>
      <c r="K190" s="20">
        <f>IF(OR(E190="",E189=""),"",E190/E189-1)</f>
        <v/>
      </c>
      <c r="L190" s="20">
        <f>IF(OR(F190="",F189=""),"",F190/F189-1)</f>
        <v/>
      </c>
      <c r="M190" s="20">
        <f>IF(OR(G190="",G189=""),"",G190/G189-1)</f>
        <v/>
      </c>
      <c r="N190" s="20">
        <f>IF(G190="","",E190/G190)</f>
        <v/>
      </c>
      <c r="O190" s="20">
        <f>IF(G190="","",F190/G190)</f>
        <v/>
      </c>
      <c r="P190" s="21">
        <f>IF(SUMIFS('Daily NSE Equity Options'!$L:$L,'Daily NSE Equity Options'!$A:$A,$A190)=0,"",SUMIFS('Daily NSE Equity Options'!$L:$L,'Daily NSE Equity Options'!$A:$A,$A190))</f>
        <v/>
      </c>
      <c r="Q190" s="8">
        <f>IF(SUMIFS('Daily BSE Equity Options'!$L:$L,'Daily BSE Equity Options'!$A:$A,$A190)=0,"",SUMIFS('Daily BSE Equity Options'!$L:$L,'Daily BSE Equity Options'!$A:$A,$A190))</f>
        <v/>
      </c>
      <c r="R190" s="8">
        <f>IF(OR(P190="",Q190=""),"",P190+Q190)</f>
        <v/>
      </c>
      <c r="S190" s="23">
        <f>IFERROR(IF(OR(P190="",INDEX(P:P,MATCH(DATE(YEAR($A190)-1,MONTH($A190),DAY($A190)),$A:$A,0))=""),"",P190/INDEX(P:P,MATCH(DATE(YEAR($A190)-1,MONTH($A190),DAY($A190)),$A:$A,0))-1),"")</f>
        <v/>
      </c>
      <c r="T190" s="23">
        <f>IFERROR(IF(OR(Q190="",INDEX(Q:Q,MATCH(DATE(YEAR($A190)-1,MONTH($A190),DAY($A190)),$A:$A,0))=""),"",Q190/INDEX(Q:Q,MATCH(DATE(YEAR($A190)-1,MONTH($A190),DAY($A190)),$A:$A,0))-1),"")</f>
        <v/>
      </c>
      <c r="U190" s="23">
        <f>IFERROR(IF(OR(R190="",INDEX(R:R,MATCH(DATE(YEAR($A190)-1,MONTH($A190),DAY($A190)),$A:$A,0))=""),"",R190/INDEX(R:R,MATCH(DATE(YEAR($A190)-1,MONTH($A190),DAY($A190)),$A:$A,0))-1),"")</f>
        <v/>
      </c>
      <c r="V190" s="23">
        <f>IF(OR(P190="",P189=""),"",P190/P189-1)</f>
        <v/>
      </c>
      <c r="W190" s="23">
        <f>IF(OR(Q190="",Q189=""),"",Q190/Q189-1)</f>
        <v/>
      </c>
      <c r="X190" s="23">
        <f>IF(OR(R190="",R189=""),"",R190/R189-1)</f>
        <v/>
      </c>
      <c r="Y190" s="23">
        <f>IF(R190="","",P190/R190)</f>
        <v/>
      </c>
      <c r="Z190" s="23">
        <f>IF(R190="","",Q190/R190)</f>
        <v/>
      </c>
      <c r="AA190" s="24">
        <f>IF(SUMIFS('Daily NSE Equity Options'!$M:$M,'Daily NSE Equity Options'!$A:$A,$A190)=0,"",SUMIFS('Daily NSE Equity Options'!$M:$M,'Daily NSE Equity Options'!$A:$A,$A190))</f>
        <v/>
      </c>
      <c r="AB190" s="9">
        <f>IF(SUMIFS('Daily BSE Equity Options'!$M:$M,'Daily BSE Equity Options'!$A:$A,$A190)=0,"",SUMIFS('Daily BSE Equity Options'!$M:$M,'Daily BSE Equity Options'!$A:$A,$A190))</f>
        <v/>
      </c>
      <c r="AC190" s="9">
        <f>IF(OR(AA190="",AB190=""),"",AA190+AB190)</f>
        <v/>
      </c>
      <c r="AD190" s="26">
        <f>IFERROR(IF(OR(AA190="",INDEX(AA:AA,MATCH(DATE(YEAR($A190)-1,MONTH($A190),DAY($A190)),$A:$A,0))=""),"",AA190/INDEX(AA:AA,MATCH(DATE(YEAR($A190)-1,MONTH($A190),DAY($A190)),$A:$A,0))-1),"")</f>
        <v/>
      </c>
      <c r="AE190" s="26">
        <f>IFERROR(IF(OR(AB190="",INDEX(AB:AB,MATCH(DATE(YEAR($A190)-1,MONTH($A190),DAY($A190)),$A:$A,0))=""),"",AB190/INDEX(AB:AB,MATCH(DATE(YEAR($A190)-1,MONTH($A190),DAY($A190)),$A:$A,0))-1),"")</f>
        <v/>
      </c>
      <c r="AF190" s="26">
        <f>IFERROR(IF(OR(AC190="",INDEX(AC:AC,MATCH(DATE(YEAR($A190)-1,MONTH($A190),DAY($A190)),$A:$A,0))=""),"",AC190/INDEX(AC:AC,MATCH(DATE(YEAR($A190)-1,MONTH($A190),DAY($A190)),$A:$A,0))-1),"")</f>
        <v/>
      </c>
      <c r="AG190" s="26">
        <f>IF(OR(AA190="",AA189=""),"",AA190/AA189-1)</f>
        <v/>
      </c>
      <c r="AH190" s="26">
        <f>IF(OR(AB190="",AB189=""),"",AB190/AB189-1)</f>
        <v/>
      </c>
      <c r="AI190" s="26">
        <f>IF(OR(AC190="",AC189=""),"",AC190/AC189-1)</f>
        <v/>
      </c>
      <c r="AJ190" s="26">
        <f>IF(AC190="","",AA190/AC190)</f>
        <v/>
      </c>
      <c r="AK190" s="26">
        <f>IF(AC190="","",AB190/AC190)</f>
        <v/>
      </c>
      <c r="AL190" s="29" t="n">
        <v>21.095</v>
      </c>
      <c r="AM190" s="30" t="n">
        <v>21.3325</v>
      </c>
      <c r="AN190" s="30" t="n">
        <v>19.2625</v>
      </c>
      <c r="AO190" s="30" t="n">
        <v>19.56</v>
      </c>
      <c r="AP190" s="31" t="n">
        <v>-0.0728</v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18">
        <f>IF(SUMIFS('Daily NSE Equity Options'!$K:$K,'Daily NSE Equity Options'!$A:$A,$A191)=0,"",SUMIFS('Daily NSE Equity Options'!$K:$K,'Daily NSE Equity Options'!$A:$A,$A191))</f>
        <v/>
      </c>
      <c r="F191" s="7">
        <f>IF(SUMIFS('Daily BSE Equity Options'!$K:$K,'Daily BSE Equity Options'!$A:$A,$A191)=0,"",SUMIFS('Daily BSE Equity Options'!$K:$K,'Daily BSE Equity Options'!$A:$A,$A191))</f>
        <v/>
      </c>
      <c r="G191" s="7">
        <f>IF(OR(E191="",F191=""),"",E191+F191)</f>
        <v/>
      </c>
      <c r="H191" s="20">
        <f>IFERROR(IF(OR(E191="",INDEX(E:E,MATCH(DATE(YEAR($A191)-1,MONTH($A191),DAY($A191)),$A:$A,0))=""),"",E191/INDEX(E:E,MATCH(DATE(YEAR($A191)-1,MONTH($A191),DAY($A191)),$A:$A,0))-1),"")</f>
        <v/>
      </c>
      <c r="I191" s="20">
        <f>IFERROR(IF(OR(F191="",INDEX(F:F,MATCH(DATE(YEAR($A191)-1,MONTH($A191),DAY($A191)),$A:$A,0))=""),"",F191/INDEX(F:F,MATCH(DATE(YEAR($A191)-1,MONTH($A191),DAY($A191)),$A:$A,0))-1),"")</f>
        <v/>
      </c>
      <c r="J191" s="20">
        <f>IFERROR(IF(OR(G191="",INDEX(G:G,MATCH(DATE(YEAR($A191)-1,MONTH($A191),DAY($A191)),$A:$A,0))=""),"",G191/INDEX(G:G,MATCH(DATE(YEAR($A191)-1,MONTH($A191),DAY($A191)),$A:$A,0))-1),"")</f>
        <v/>
      </c>
      <c r="K191" s="20">
        <f>IF(OR(E191="",E190=""),"",E191/E190-1)</f>
        <v/>
      </c>
      <c r="L191" s="20">
        <f>IF(OR(F191="",F190=""),"",F191/F190-1)</f>
        <v/>
      </c>
      <c r="M191" s="20">
        <f>IF(OR(G191="",G190=""),"",G191/G190-1)</f>
        <v/>
      </c>
      <c r="N191" s="20">
        <f>IF(G191="","",E191/G191)</f>
        <v/>
      </c>
      <c r="O191" s="20">
        <f>IF(G191="","",F191/G191)</f>
        <v/>
      </c>
      <c r="P191" s="21">
        <f>IF(SUMIFS('Daily NSE Equity Options'!$L:$L,'Daily NSE Equity Options'!$A:$A,$A191)=0,"",SUMIFS('Daily NSE Equity Options'!$L:$L,'Daily NSE Equity Options'!$A:$A,$A191))</f>
        <v/>
      </c>
      <c r="Q191" s="8">
        <f>IF(SUMIFS('Daily BSE Equity Options'!$L:$L,'Daily BSE Equity Options'!$A:$A,$A191)=0,"",SUMIFS('Daily BSE Equity Options'!$L:$L,'Daily BSE Equity Options'!$A:$A,$A191))</f>
        <v/>
      </c>
      <c r="R191" s="8">
        <f>IF(OR(P191="",Q191=""),"",P191+Q191)</f>
        <v/>
      </c>
      <c r="S191" s="23">
        <f>IFERROR(IF(OR(P191="",INDEX(P:P,MATCH(DATE(YEAR($A191)-1,MONTH($A191),DAY($A191)),$A:$A,0))=""),"",P191/INDEX(P:P,MATCH(DATE(YEAR($A191)-1,MONTH($A191),DAY($A191)),$A:$A,0))-1),"")</f>
        <v/>
      </c>
      <c r="T191" s="23">
        <f>IFERROR(IF(OR(Q191="",INDEX(Q:Q,MATCH(DATE(YEAR($A191)-1,MONTH($A191),DAY($A191)),$A:$A,0))=""),"",Q191/INDEX(Q:Q,MATCH(DATE(YEAR($A191)-1,MONTH($A191),DAY($A191)),$A:$A,0))-1),"")</f>
        <v/>
      </c>
      <c r="U191" s="23">
        <f>IFERROR(IF(OR(R191="",INDEX(R:R,MATCH(DATE(YEAR($A191)-1,MONTH($A191),DAY($A191)),$A:$A,0))=""),"",R191/INDEX(R:R,MATCH(DATE(YEAR($A191)-1,MONTH($A191),DAY($A191)),$A:$A,0))-1),"")</f>
        <v/>
      </c>
      <c r="V191" s="23">
        <f>IF(OR(P191="",P190=""),"",P191/P190-1)</f>
        <v/>
      </c>
      <c r="W191" s="23">
        <f>IF(OR(Q191="",Q190=""),"",Q191/Q190-1)</f>
        <v/>
      </c>
      <c r="X191" s="23">
        <f>IF(OR(R191="",R190=""),"",R191/R190-1)</f>
        <v/>
      </c>
      <c r="Y191" s="23">
        <f>IF(R191="","",P191/R191)</f>
        <v/>
      </c>
      <c r="Z191" s="23">
        <f>IF(R191="","",Q191/R191)</f>
        <v/>
      </c>
      <c r="AA191" s="24">
        <f>IF(SUMIFS('Daily NSE Equity Options'!$M:$M,'Daily NSE Equity Options'!$A:$A,$A191)=0,"",SUMIFS('Daily NSE Equity Options'!$M:$M,'Daily NSE Equity Options'!$A:$A,$A191))</f>
        <v/>
      </c>
      <c r="AB191" s="9">
        <f>IF(SUMIFS('Daily BSE Equity Options'!$M:$M,'Daily BSE Equity Options'!$A:$A,$A191)=0,"",SUMIFS('Daily BSE Equity Options'!$M:$M,'Daily BSE Equity Options'!$A:$A,$A191))</f>
        <v/>
      </c>
      <c r="AC191" s="9">
        <f>IF(OR(AA191="",AB191=""),"",AA191+AB191)</f>
        <v/>
      </c>
      <c r="AD191" s="26">
        <f>IFERROR(IF(OR(AA191="",INDEX(AA:AA,MATCH(DATE(YEAR($A191)-1,MONTH($A191),DAY($A191)),$A:$A,0))=""),"",AA191/INDEX(AA:AA,MATCH(DATE(YEAR($A191)-1,MONTH($A191),DAY($A191)),$A:$A,0))-1),"")</f>
        <v/>
      </c>
      <c r="AE191" s="26">
        <f>IFERROR(IF(OR(AB191="",INDEX(AB:AB,MATCH(DATE(YEAR($A191)-1,MONTH($A191),DAY($A191)),$A:$A,0))=""),"",AB191/INDEX(AB:AB,MATCH(DATE(YEAR($A191)-1,MONTH($A191),DAY($A191)),$A:$A,0))-1),"")</f>
        <v/>
      </c>
      <c r="AF191" s="26">
        <f>IFERROR(IF(OR(AC191="",INDEX(AC:AC,MATCH(DATE(YEAR($A191)-1,MONTH($A191),DAY($A191)),$A:$A,0))=""),"",AC191/INDEX(AC:AC,MATCH(DATE(YEAR($A191)-1,MONTH($A191),DAY($A191)),$A:$A,0))-1),"")</f>
        <v/>
      </c>
      <c r="AG191" s="26">
        <f>IF(OR(AA191="",AA190=""),"",AA191/AA190-1)</f>
        <v/>
      </c>
      <c r="AH191" s="26">
        <f>IF(OR(AB191="",AB190=""),"",AB191/AB190-1)</f>
        <v/>
      </c>
      <c r="AI191" s="26">
        <f>IF(OR(AC191="",AC190=""),"",AC191/AC190-1)</f>
        <v/>
      </c>
      <c r="AJ191" s="26">
        <f>IF(AC191="","",AA191/AC191)</f>
        <v/>
      </c>
      <c r="AK191" s="26">
        <f>IF(AC191="","",AB191/AC191)</f>
        <v/>
      </c>
      <c r="AL191" s="29" t="n">
        <v>19.56</v>
      </c>
      <c r="AM191" s="30" t="n">
        <v>21.0275</v>
      </c>
      <c r="AN191" s="30" t="n">
        <v>19.335</v>
      </c>
      <c r="AO191" s="30" t="n">
        <v>20.03</v>
      </c>
      <c r="AP191" s="31" t="n">
        <v>0.024</v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18">
        <f>IF(SUMIFS('Daily NSE Equity Options'!$K:$K,'Daily NSE Equity Options'!$A:$A,$A192)=0,"",SUMIFS('Daily NSE Equity Options'!$K:$K,'Daily NSE Equity Options'!$A:$A,$A192))</f>
        <v/>
      </c>
      <c r="F192" s="7">
        <f>IF(SUMIFS('Daily BSE Equity Options'!$K:$K,'Daily BSE Equity Options'!$A:$A,$A192)=0,"",SUMIFS('Daily BSE Equity Options'!$K:$K,'Daily BSE Equity Options'!$A:$A,$A192))</f>
        <v/>
      </c>
      <c r="G192" s="7">
        <f>IF(OR(E192="",F192=""),"",E192+F192)</f>
        <v/>
      </c>
      <c r="H192" s="20">
        <f>IFERROR(IF(OR(E192="",INDEX(E:E,MATCH(DATE(YEAR($A192)-1,MONTH($A192),DAY($A192)),$A:$A,0))=""),"",E192/INDEX(E:E,MATCH(DATE(YEAR($A192)-1,MONTH($A192),DAY($A192)),$A:$A,0))-1),"")</f>
        <v/>
      </c>
      <c r="I192" s="20">
        <f>IFERROR(IF(OR(F192="",INDEX(F:F,MATCH(DATE(YEAR($A192)-1,MONTH($A192),DAY($A192)),$A:$A,0))=""),"",F192/INDEX(F:F,MATCH(DATE(YEAR($A192)-1,MONTH($A192),DAY($A192)),$A:$A,0))-1),"")</f>
        <v/>
      </c>
      <c r="J192" s="20">
        <f>IFERROR(IF(OR(G192="",INDEX(G:G,MATCH(DATE(YEAR($A192)-1,MONTH($A192),DAY($A192)),$A:$A,0))=""),"",G192/INDEX(G:G,MATCH(DATE(YEAR($A192)-1,MONTH($A192),DAY($A192)),$A:$A,0))-1),"")</f>
        <v/>
      </c>
      <c r="K192" s="20">
        <f>IF(OR(E192="",E191=""),"",E192/E191-1)</f>
        <v/>
      </c>
      <c r="L192" s="20">
        <f>IF(OR(F192="",F191=""),"",F192/F191-1)</f>
        <v/>
      </c>
      <c r="M192" s="20">
        <f>IF(OR(G192="",G191=""),"",G192/G191-1)</f>
        <v/>
      </c>
      <c r="N192" s="20">
        <f>IF(G192="","",E192/G192)</f>
        <v/>
      </c>
      <c r="O192" s="20">
        <f>IF(G192="","",F192/G192)</f>
        <v/>
      </c>
      <c r="P192" s="21">
        <f>IF(SUMIFS('Daily NSE Equity Options'!$L:$L,'Daily NSE Equity Options'!$A:$A,$A192)=0,"",SUMIFS('Daily NSE Equity Options'!$L:$L,'Daily NSE Equity Options'!$A:$A,$A192))</f>
        <v/>
      </c>
      <c r="Q192" s="8">
        <f>IF(SUMIFS('Daily BSE Equity Options'!$L:$L,'Daily BSE Equity Options'!$A:$A,$A192)=0,"",SUMIFS('Daily BSE Equity Options'!$L:$L,'Daily BSE Equity Options'!$A:$A,$A192))</f>
        <v/>
      </c>
      <c r="R192" s="8">
        <f>IF(OR(P192="",Q192=""),"",P192+Q192)</f>
        <v/>
      </c>
      <c r="S192" s="23">
        <f>IFERROR(IF(OR(P192="",INDEX(P:P,MATCH(DATE(YEAR($A192)-1,MONTH($A192),DAY($A192)),$A:$A,0))=""),"",P192/INDEX(P:P,MATCH(DATE(YEAR($A192)-1,MONTH($A192),DAY($A192)),$A:$A,0))-1),"")</f>
        <v/>
      </c>
      <c r="T192" s="23">
        <f>IFERROR(IF(OR(Q192="",INDEX(Q:Q,MATCH(DATE(YEAR($A192)-1,MONTH($A192),DAY($A192)),$A:$A,0))=""),"",Q192/INDEX(Q:Q,MATCH(DATE(YEAR($A192)-1,MONTH($A192),DAY($A192)),$A:$A,0))-1),"")</f>
        <v/>
      </c>
      <c r="U192" s="23">
        <f>IFERROR(IF(OR(R192="",INDEX(R:R,MATCH(DATE(YEAR($A192)-1,MONTH($A192),DAY($A192)),$A:$A,0))=""),"",R192/INDEX(R:R,MATCH(DATE(YEAR($A192)-1,MONTH($A192),DAY($A192)),$A:$A,0))-1),"")</f>
        <v/>
      </c>
      <c r="V192" s="23">
        <f>IF(OR(P192="",P191=""),"",P192/P191-1)</f>
        <v/>
      </c>
      <c r="W192" s="23">
        <f>IF(OR(Q192="",Q191=""),"",Q192/Q191-1)</f>
        <v/>
      </c>
      <c r="X192" s="23">
        <f>IF(OR(R192="",R191=""),"",R192/R191-1)</f>
        <v/>
      </c>
      <c r="Y192" s="23">
        <f>IF(R192="","",P192/R192)</f>
        <v/>
      </c>
      <c r="Z192" s="23">
        <f>IF(R192="","",Q192/R192)</f>
        <v/>
      </c>
      <c r="AA192" s="24">
        <f>IF(SUMIFS('Daily NSE Equity Options'!$M:$M,'Daily NSE Equity Options'!$A:$A,$A192)=0,"",SUMIFS('Daily NSE Equity Options'!$M:$M,'Daily NSE Equity Options'!$A:$A,$A192))</f>
        <v/>
      </c>
      <c r="AB192" s="9">
        <f>IF(SUMIFS('Daily BSE Equity Options'!$M:$M,'Daily BSE Equity Options'!$A:$A,$A192)=0,"",SUMIFS('Daily BSE Equity Options'!$M:$M,'Daily BSE Equity Options'!$A:$A,$A192))</f>
        <v/>
      </c>
      <c r="AC192" s="9">
        <f>IF(OR(AA192="",AB192=""),"",AA192+AB192)</f>
        <v/>
      </c>
      <c r="AD192" s="26">
        <f>IFERROR(IF(OR(AA192="",INDEX(AA:AA,MATCH(DATE(YEAR($A192)-1,MONTH($A192),DAY($A192)),$A:$A,0))=""),"",AA192/INDEX(AA:AA,MATCH(DATE(YEAR($A192)-1,MONTH($A192),DAY($A192)),$A:$A,0))-1),"")</f>
        <v/>
      </c>
      <c r="AE192" s="26">
        <f>IFERROR(IF(OR(AB192="",INDEX(AB:AB,MATCH(DATE(YEAR($A192)-1,MONTH($A192),DAY($A192)),$A:$A,0))=""),"",AB192/INDEX(AB:AB,MATCH(DATE(YEAR($A192)-1,MONTH($A192),DAY($A192)),$A:$A,0))-1),"")</f>
        <v/>
      </c>
      <c r="AF192" s="26">
        <f>IFERROR(IF(OR(AC192="",INDEX(AC:AC,MATCH(DATE(YEAR($A192)-1,MONTH($A192),DAY($A192)),$A:$A,0))=""),"",AC192/INDEX(AC:AC,MATCH(DATE(YEAR($A192)-1,MONTH($A192),DAY($A192)),$A:$A,0))-1),"")</f>
        <v/>
      </c>
      <c r="AG192" s="26">
        <f>IF(OR(AA192="",AA191=""),"",AA192/AA191-1)</f>
        <v/>
      </c>
      <c r="AH192" s="26">
        <f>IF(OR(AB192="",AB191=""),"",AB192/AB191-1)</f>
        <v/>
      </c>
      <c r="AI192" s="26">
        <f>IF(OR(AC192="",AC191=""),"",AC192/AC191-1)</f>
        <v/>
      </c>
      <c r="AJ192" s="26">
        <f>IF(AC192="","",AA192/AC192)</f>
        <v/>
      </c>
      <c r="AK192" s="26">
        <f>IF(AC192="","",AB192/AC192)</f>
        <v/>
      </c>
      <c r="AL192" s="29" t="n">
        <v>20.03</v>
      </c>
      <c r="AM192" s="30" t="n">
        <v>21.005</v>
      </c>
      <c r="AN192" s="30" t="n">
        <v>20.03</v>
      </c>
      <c r="AO192" s="30" t="n">
        <v>20.46</v>
      </c>
      <c r="AP192" s="31" t="n">
        <v>0.0215</v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18">
        <f>IF(SUMIFS('Daily NSE Equity Options'!$K:$K,'Daily NSE Equity Options'!$A:$A,$A193)=0,"",SUMIFS('Daily NSE Equity Options'!$K:$K,'Daily NSE Equity Options'!$A:$A,$A193))</f>
        <v/>
      </c>
      <c r="F193" s="7">
        <f>IF(SUMIFS('Daily BSE Equity Options'!$K:$K,'Daily BSE Equity Options'!$A:$A,$A193)=0,"",SUMIFS('Daily BSE Equity Options'!$K:$K,'Daily BSE Equity Options'!$A:$A,$A193))</f>
        <v/>
      </c>
      <c r="G193" s="7">
        <f>IF(OR(E193="",F193=""),"",E193+F193)</f>
        <v/>
      </c>
      <c r="H193" s="20">
        <f>IFERROR(IF(OR(E193="",INDEX(E:E,MATCH(DATE(YEAR($A193)-1,MONTH($A193),DAY($A193)),$A:$A,0))=""),"",E193/INDEX(E:E,MATCH(DATE(YEAR($A193)-1,MONTH($A193),DAY($A193)),$A:$A,0))-1),"")</f>
        <v/>
      </c>
      <c r="I193" s="20">
        <f>IFERROR(IF(OR(F193="",INDEX(F:F,MATCH(DATE(YEAR($A193)-1,MONTH($A193),DAY($A193)),$A:$A,0))=""),"",F193/INDEX(F:F,MATCH(DATE(YEAR($A193)-1,MONTH($A193),DAY($A193)),$A:$A,0))-1),"")</f>
        <v/>
      </c>
      <c r="J193" s="20">
        <f>IFERROR(IF(OR(G193="",INDEX(G:G,MATCH(DATE(YEAR($A193)-1,MONTH($A193),DAY($A193)),$A:$A,0))=""),"",G193/INDEX(G:G,MATCH(DATE(YEAR($A193)-1,MONTH($A193),DAY($A193)),$A:$A,0))-1),"")</f>
        <v/>
      </c>
      <c r="K193" s="20">
        <f>IF(OR(E193="",E192=""),"",E193/E192-1)</f>
        <v/>
      </c>
      <c r="L193" s="20">
        <f>IF(OR(F193="",F192=""),"",F193/F192-1)</f>
        <v/>
      </c>
      <c r="M193" s="20">
        <f>IF(OR(G193="",G192=""),"",G193/G192-1)</f>
        <v/>
      </c>
      <c r="N193" s="20">
        <f>IF(G193="","",E193/G193)</f>
        <v/>
      </c>
      <c r="O193" s="20">
        <f>IF(G193="","",F193/G193)</f>
        <v/>
      </c>
      <c r="P193" s="21">
        <f>IF(SUMIFS('Daily NSE Equity Options'!$L:$L,'Daily NSE Equity Options'!$A:$A,$A193)=0,"",SUMIFS('Daily NSE Equity Options'!$L:$L,'Daily NSE Equity Options'!$A:$A,$A193))</f>
        <v/>
      </c>
      <c r="Q193" s="8">
        <f>IF(SUMIFS('Daily BSE Equity Options'!$L:$L,'Daily BSE Equity Options'!$A:$A,$A193)=0,"",SUMIFS('Daily BSE Equity Options'!$L:$L,'Daily BSE Equity Options'!$A:$A,$A193))</f>
        <v/>
      </c>
      <c r="R193" s="8">
        <f>IF(OR(P193="",Q193=""),"",P193+Q193)</f>
        <v/>
      </c>
      <c r="S193" s="23">
        <f>IFERROR(IF(OR(P193="",INDEX(P:P,MATCH(DATE(YEAR($A193)-1,MONTH($A193),DAY($A193)),$A:$A,0))=""),"",P193/INDEX(P:P,MATCH(DATE(YEAR($A193)-1,MONTH($A193),DAY($A193)),$A:$A,0))-1),"")</f>
        <v/>
      </c>
      <c r="T193" s="23">
        <f>IFERROR(IF(OR(Q193="",INDEX(Q:Q,MATCH(DATE(YEAR($A193)-1,MONTH($A193),DAY($A193)),$A:$A,0))=""),"",Q193/INDEX(Q:Q,MATCH(DATE(YEAR($A193)-1,MONTH($A193),DAY($A193)),$A:$A,0))-1),"")</f>
        <v/>
      </c>
      <c r="U193" s="23">
        <f>IFERROR(IF(OR(R193="",INDEX(R:R,MATCH(DATE(YEAR($A193)-1,MONTH($A193),DAY($A193)),$A:$A,0))=""),"",R193/INDEX(R:R,MATCH(DATE(YEAR($A193)-1,MONTH($A193),DAY($A193)),$A:$A,0))-1),"")</f>
        <v/>
      </c>
      <c r="V193" s="23">
        <f>IF(OR(P193="",P192=""),"",P193/P192-1)</f>
        <v/>
      </c>
      <c r="W193" s="23">
        <f>IF(OR(Q193="",Q192=""),"",Q193/Q192-1)</f>
        <v/>
      </c>
      <c r="X193" s="23">
        <f>IF(OR(R193="",R192=""),"",R193/R192-1)</f>
        <v/>
      </c>
      <c r="Y193" s="23">
        <f>IF(R193="","",P193/R193)</f>
        <v/>
      </c>
      <c r="Z193" s="23">
        <f>IF(R193="","",Q193/R193)</f>
        <v/>
      </c>
      <c r="AA193" s="24">
        <f>IF(SUMIFS('Daily NSE Equity Options'!$M:$M,'Daily NSE Equity Options'!$A:$A,$A193)=0,"",SUMIFS('Daily NSE Equity Options'!$M:$M,'Daily NSE Equity Options'!$A:$A,$A193))</f>
        <v/>
      </c>
      <c r="AB193" s="9">
        <f>IF(SUMIFS('Daily BSE Equity Options'!$M:$M,'Daily BSE Equity Options'!$A:$A,$A193)=0,"",SUMIFS('Daily BSE Equity Options'!$M:$M,'Daily BSE Equity Options'!$A:$A,$A193))</f>
        <v/>
      </c>
      <c r="AC193" s="9">
        <f>IF(OR(AA193="",AB193=""),"",AA193+AB193)</f>
        <v/>
      </c>
      <c r="AD193" s="26">
        <f>IFERROR(IF(OR(AA193="",INDEX(AA:AA,MATCH(DATE(YEAR($A193)-1,MONTH($A193),DAY($A193)),$A:$A,0))=""),"",AA193/INDEX(AA:AA,MATCH(DATE(YEAR($A193)-1,MONTH($A193),DAY($A193)),$A:$A,0))-1),"")</f>
        <v/>
      </c>
      <c r="AE193" s="26">
        <f>IFERROR(IF(OR(AB193="",INDEX(AB:AB,MATCH(DATE(YEAR($A193)-1,MONTH($A193),DAY($A193)),$A:$A,0))=""),"",AB193/INDEX(AB:AB,MATCH(DATE(YEAR($A193)-1,MONTH($A193),DAY($A193)),$A:$A,0))-1),"")</f>
        <v/>
      </c>
      <c r="AF193" s="26">
        <f>IFERROR(IF(OR(AC193="",INDEX(AC:AC,MATCH(DATE(YEAR($A193)-1,MONTH($A193),DAY($A193)),$A:$A,0))=""),"",AC193/INDEX(AC:AC,MATCH(DATE(YEAR($A193)-1,MONTH($A193),DAY($A193)),$A:$A,0))-1),"")</f>
        <v/>
      </c>
      <c r="AG193" s="26">
        <f>IF(OR(AA193="",AA192=""),"",AA193/AA192-1)</f>
        <v/>
      </c>
      <c r="AH193" s="26">
        <f>IF(OR(AB193="",AB192=""),"",AB193/AB192-1)</f>
        <v/>
      </c>
      <c r="AI193" s="26">
        <f>IF(OR(AC193="",AC192=""),"",AC193/AC192-1)</f>
        <v/>
      </c>
      <c r="AJ193" s="26">
        <f>IF(AC193="","",AA193/AC193)</f>
        <v/>
      </c>
      <c r="AK193" s="26">
        <f>IF(AC193="","",AB193/AC193)</f>
        <v/>
      </c>
      <c r="AL193" s="29" t="n">
        <v>20.46</v>
      </c>
      <c r="AM193" s="30" t="n">
        <v>21.63</v>
      </c>
      <c r="AN193" s="30" t="n">
        <v>20.425</v>
      </c>
      <c r="AO193" s="30" t="n">
        <v>20.995</v>
      </c>
      <c r="AP193" s="31" t="n">
        <v>0.0261</v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18">
        <f>IF(SUMIFS('Daily NSE Equity Options'!$K:$K,'Daily NSE Equity Options'!$A:$A,$A194)=0,"",SUMIFS('Daily NSE Equity Options'!$K:$K,'Daily NSE Equity Options'!$A:$A,$A194))</f>
        <v/>
      </c>
      <c r="F194" s="7">
        <f>IF(SUMIFS('Daily BSE Equity Options'!$K:$K,'Daily BSE Equity Options'!$A:$A,$A194)=0,"",SUMIFS('Daily BSE Equity Options'!$K:$K,'Daily BSE Equity Options'!$A:$A,$A194))</f>
        <v/>
      </c>
      <c r="G194" s="7">
        <f>IF(OR(E194="",F194=""),"",E194+F194)</f>
        <v/>
      </c>
      <c r="H194" s="20">
        <f>IFERROR(IF(OR(E194="",INDEX(E:E,MATCH(DATE(YEAR($A194)-1,MONTH($A194),DAY($A194)),$A:$A,0))=""),"",E194/INDEX(E:E,MATCH(DATE(YEAR($A194)-1,MONTH($A194),DAY($A194)),$A:$A,0))-1),"")</f>
        <v/>
      </c>
      <c r="I194" s="20">
        <f>IFERROR(IF(OR(F194="",INDEX(F:F,MATCH(DATE(YEAR($A194)-1,MONTH($A194),DAY($A194)),$A:$A,0))=""),"",F194/INDEX(F:F,MATCH(DATE(YEAR($A194)-1,MONTH($A194),DAY($A194)),$A:$A,0))-1),"")</f>
        <v/>
      </c>
      <c r="J194" s="20">
        <f>IFERROR(IF(OR(G194="",INDEX(G:G,MATCH(DATE(YEAR($A194)-1,MONTH($A194),DAY($A194)),$A:$A,0))=""),"",G194/INDEX(G:G,MATCH(DATE(YEAR($A194)-1,MONTH($A194),DAY($A194)),$A:$A,0))-1),"")</f>
        <v/>
      </c>
      <c r="K194" s="20">
        <f>IF(OR(E194="",E193=""),"",E194/E193-1)</f>
        <v/>
      </c>
      <c r="L194" s="20">
        <f>IF(OR(F194="",F193=""),"",F194/F193-1)</f>
        <v/>
      </c>
      <c r="M194" s="20">
        <f>IF(OR(G194="",G193=""),"",G194/G193-1)</f>
        <v/>
      </c>
      <c r="N194" s="20">
        <f>IF(G194="","",E194/G194)</f>
        <v/>
      </c>
      <c r="O194" s="20">
        <f>IF(G194="","",F194/G194)</f>
        <v/>
      </c>
      <c r="P194" s="21">
        <f>IF(SUMIFS('Daily NSE Equity Options'!$L:$L,'Daily NSE Equity Options'!$A:$A,$A194)=0,"",SUMIFS('Daily NSE Equity Options'!$L:$L,'Daily NSE Equity Options'!$A:$A,$A194))</f>
        <v/>
      </c>
      <c r="Q194" s="8">
        <f>IF(SUMIFS('Daily BSE Equity Options'!$L:$L,'Daily BSE Equity Options'!$A:$A,$A194)=0,"",SUMIFS('Daily BSE Equity Options'!$L:$L,'Daily BSE Equity Options'!$A:$A,$A194))</f>
        <v/>
      </c>
      <c r="R194" s="8">
        <f>IF(OR(P194="",Q194=""),"",P194+Q194)</f>
        <v/>
      </c>
      <c r="S194" s="23">
        <f>IFERROR(IF(OR(P194="",INDEX(P:P,MATCH(DATE(YEAR($A194)-1,MONTH($A194),DAY($A194)),$A:$A,0))=""),"",P194/INDEX(P:P,MATCH(DATE(YEAR($A194)-1,MONTH($A194),DAY($A194)),$A:$A,0))-1),"")</f>
        <v/>
      </c>
      <c r="T194" s="23">
        <f>IFERROR(IF(OR(Q194="",INDEX(Q:Q,MATCH(DATE(YEAR($A194)-1,MONTH($A194),DAY($A194)),$A:$A,0))=""),"",Q194/INDEX(Q:Q,MATCH(DATE(YEAR($A194)-1,MONTH($A194),DAY($A194)),$A:$A,0))-1),"")</f>
        <v/>
      </c>
      <c r="U194" s="23">
        <f>IFERROR(IF(OR(R194="",INDEX(R:R,MATCH(DATE(YEAR($A194)-1,MONTH($A194),DAY($A194)),$A:$A,0))=""),"",R194/INDEX(R:R,MATCH(DATE(YEAR($A194)-1,MONTH($A194),DAY($A194)),$A:$A,0))-1),"")</f>
        <v/>
      </c>
      <c r="V194" s="23">
        <f>IF(OR(P194="",P193=""),"",P194/P193-1)</f>
        <v/>
      </c>
      <c r="W194" s="23">
        <f>IF(OR(Q194="",Q193=""),"",Q194/Q193-1)</f>
        <v/>
      </c>
      <c r="X194" s="23">
        <f>IF(OR(R194="",R193=""),"",R194/R193-1)</f>
        <v/>
      </c>
      <c r="Y194" s="23">
        <f>IF(R194="","",P194/R194)</f>
        <v/>
      </c>
      <c r="Z194" s="23">
        <f>IF(R194="","",Q194/R194)</f>
        <v/>
      </c>
      <c r="AA194" s="24">
        <f>IF(SUMIFS('Daily NSE Equity Options'!$M:$M,'Daily NSE Equity Options'!$A:$A,$A194)=0,"",SUMIFS('Daily NSE Equity Options'!$M:$M,'Daily NSE Equity Options'!$A:$A,$A194))</f>
        <v/>
      </c>
      <c r="AB194" s="9">
        <f>IF(SUMIFS('Daily BSE Equity Options'!$M:$M,'Daily BSE Equity Options'!$A:$A,$A194)=0,"",SUMIFS('Daily BSE Equity Options'!$M:$M,'Daily BSE Equity Options'!$A:$A,$A194))</f>
        <v/>
      </c>
      <c r="AC194" s="9">
        <f>IF(OR(AA194="",AB194=""),"",AA194+AB194)</f>
        <v/>
      </c>
      <c r="AD194" s="26">
        <f>IFERROR(IF(OR(AA194="",INDEX(AA:AA,MATCH(DATE(YEAR($A194)-1,MONTH($A194),DAY($A194)),$A:$A,0))=""),"",AA194/INDEX(AA:AA,MATCH(DATE(YEAR($A194)-1,MONTH($A194),DAY($A194)),$A:$A,0))-1),"")</f>
        <v/>
      </c>
      <c r="AE194" s="26">
        <f>IFERROR(IF(OR(AB194="",INDEX(AB:AB,MATCH(DATE(YEAR($A194)-1,MONTH($A194),DAY($A194)),$A:$A,0))=""),"",AB194/INDEX(AB:AB,MATCH(DATE(YEAR($A194)-1,MONTH($A194),DAY($A194)),$A:$A,0))-1),"")</f>
        <v/>
      </c>
      <c r="AF194" s="26">
        <f>IFERROR(IF(OR(AC194="",INDEX(AC:AC,MATCH(DATE(YEAR($A194)-1,MONTH($A194),DAY($A194)),$A:$A,0))=""),"",AC194/INDEX(AC:AC,MATCH(DATE(YEAR($A194)-1,MONTH($A194),DAY($A194)),$A:$A,0))-1),"")</f>
        <v/>
      </c>
      <c r="AG194" s="26">
        <f>IF(OR(AA194="",AA193=""),"",AA194/AA193-1)</f>
        <v/>
      </c>
      <c r="AH194" s="26">
        <f>IF(OR(AB194="",AB193=""),"",AB194/AB193-1)</f>
        <v/>
      </c>
      <c r="AI194" s="26">
        <f>IF(OR(AC194="",AC193=""),"",AC194/AC193-1)</f>
        <v/>
      </c>
      <c r="AJ194" s="26">
        <f>IF(AC194="","",AA194/AC194)</f>
        <v/>
      </c>
      <c r="AK194" s="26">
        <f>IF(AC194="","",AB194/AC194)</f>
        <v/>
      </c>
      <c r="AL194" s="29" t="n">
        <v>20.995</v>
      </c>
      <c r="AM194" s="30" t="n">
        <v>20.995</v>
      </c>
      <c r="AN194" s="30" t="n">
        <v>20.1375</v>
      </c>
      <c r="AO194" s="30" t="n">
        <v>20.615</v>
      </c>
      <c r="AP194" s="31" t="n">
        <v>-0.0181</v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18">
        <f>IF(SUMIFS('Daily NSE Equity Options'!$K:$K,'Daily NSE Equity Options'!$A:$A,$A195)=0,"",SUMIFS('Daily NSE Equity Options'!$K:$K,'Daily NSE Equity Options'!$A:$A,$A195))</f>
        <v/>
      </c>
      <c r="F195" s="7">
        <f>IF(SUMIFS('Daily BSE Equity Options'!$K:$K,'Daily BSE Equity Options'!$A:$A,$A195)=0,"",SUMIFS('Daily BSE Equity Options'!$K:$K,'Daily BSE Equity Options'!$A:$A,$A195))</f>
        <v/>
      </c>
      <c r="G195" s="7">
        <f>IF(OR(E195="",F195=""),"",E195+F195)</f>
        <v/>
      </c>
      <c r="H195" s="20">
        <f>IFERROR(IF(OR(E195="",INDEX(E:E,MATCH(DATE(YEAR($A195)-1,MONTH($A195),DAY($A195)),$A:$A,0))=""),"",E195/INDEX(E:E,MATCH(DATE(YEAR($A195)-1,MONTH($A195),DAY($A195)),$A:$A,0))-1),"")</f>
        <v/>
      </c>
      <c r="I195" s="20">
        <f>IFERROR(IF(OR(F195="",INDEX(F:F,MATCH(DATE(YEAR($A195)-1,MONTH($A195),DAY($A195)),$A:$A,0))=""),"",F195/INDEX(F:F,MATCH(DATE(YEAR($A195)-1,MONTH($A195),DAY($A195)),$A:$A,0))-1),"")</f>
        <v/>
      </c>
      <c r="J195" s="20">
        <f>IFERROR(IF(OR(G195="",INDEX(G:G,MATCH(DATE(YEAR($A195)-1,MONTH($A195),DAY($A195)),$A:$A,0))=""),"",G195/INDEX(G:G,MATCH(DATE(YEAR($A195)-1,MONTH($A195),DAY($A195)),$A:$A,0))-1),"")</f>
        <v/>
      </c>
      <c r="K195" s="20">
        <f>IF(OR(E195="",E194=""),"",E195/E194-1)</f>
        <v/>
      </c>
      <c r="L195" s="20">
        <f>IF(OR(F195="",F194=""),"",F195/F194-1)</f>
        <v/>
      </c>
      <c r="M195" s="20">
        <f>IF(OR(G195="",G194=""),"",G195/G194-1)</f>
        <v/>
      </c>
      <c r="N195" s="20">
        <f>IF(G195="","",E195/G195)</f>
        <v/>
      </c>
      <c r="O195" s="20">
        <f>IF(G195="","",F195/G195)</f>
        <v/>
      </c>
      <c r="P195" s="21">
        <f>IF(SUMIFS('Daily NSE Equity Options'!$L:$L,'Daily NSE Equity Options'!$A:$A,$A195)=0,"",SUMIFS('Daily NSE Equity Options'!$L:$L,'Daily NSE Equity Options'!$A:$A,$A195))</f>
        <v/>
      </c>
      <c r="Q195" s="8">
        <f>IF(SUMIFS('Daily BSE Equity Options'!$L:$L,'Daily BSE Equity Options'!$A:$A,$A195)=0,"",SUMIFS('Daily BSE Equity Options'!$L:$L,'Daily BSE Equity Options'!$A:$A,$A195))</f>
        <v/>
      </c>
      <c r="R195" s="8">
        <f>IF(OR(P195="",Q195=""),"",P195+Q195)</f>
        <v/>
      </c>
      <c r="S195" s="23">
        <f>IFERROR(IF(OR(P195="",INDEX(P:P,MATCH(DATE(YEAR($A195)-1,MONTH($A195),DAY($A195)),$A:$A,0))=""),"",P195/INDEX(P:P,MATCH(DATE(YEAR($A195)-1,MONTH($A195),DAY($A195)),$A:$A,0))-1),"")</f>
        <v/>
      </c>
      <c r="T195" s="23">
        <f>IFERROR(IF(OR(Q195="",INDEX(Q:Q,MATCH(DATE(YEAR($A195)-1,MONTH($A195),DAY($A195)),$A:$A,0))=""),"",Q195/INDEX(Q:Q,MATCH(DATE(YEAR($A195)-1,MONTH($A195),DAY($A195)),$A:$A,0))-1),"")</f>
        <v/>
      </c>
      <c r="U195" s="23">
        <f>IFERROR(IF(OR(R195="",INDEX(R:R,MATCH(DATE(YEAR($A195)-1,MONTH($A195),DAY($A195)),$A:$A,0))=""),"",R195/INDEX(R:R,MATCH(DATE(YEAR($A195)-1,MONTH($A195),DAY($A195)),$A:$A,0))-1),"")</f>
        <v/>
      </c>
      <c r="V195" s="23">
        <f>IF(OR(P195="",P194=""),"",P195/P194-1)</f>
        <v/>
      </c>
      <c r="W195" s="23">
        <f>IF(OR(Q195="",Q194=""),"",Q195/Q194-1)</f>
        <v/>
      </c>
      <c r="X195" s="23">
        <f>IF(OR(R195="",R194=""),"",R195/R194-1)</f>
        <v/>
      </c>
      <c r="Y195" s="23">
        <f>IF(R195="","",P195/R195)</f>
        <v/>
      </c>
      <c r="Z195" s="23">
        <f>IF(R195="","",Q195/R195)</f>
        <v/>
      </c>
      <c r="AA195" s="24">
        <f>IF(SUMIFS('Daily NSE Equity Options'!$M:$M,'Daily NSE Equity Options'!$A:$A,$A195)=0,"",SUMIFS('Daily NSE Equity Options'!$M:$M,'Daily NSE Equity Options'!$A:$A,$A195))</f>
        <v/>
      </c>
      <c r="AB195" s="9">
        <f>IF(SUMIFS('Daily BSE Equity Options'!$M:$M,'Daily BSE Equity Options'!$A:$A,$A195)=0,"",SUMIFS('Daily BSE Equity Options'!$M:$M,'Daily BSE Equity Options'!$A:$A,$A195))</f>
        <v/>
      </c>
      <c r="AC195" s="9">
        <f>IF(OR(AA195="",AB195=""),"",AA195+AB195)</f>
        <v/>
      </c>
      <c r="AD195" s="26">
        <f>IFERROR(IF(OR(AA195="",INDEX(AA:AA,MATCH(DATE(YEAR($A195)-1,MONTH($A195),DAY($A195)),$A:$A,0))=""),"",AA195/INDEX(AA:AA,MATCH(DATE(YEAR($A195)-1,MONTH($A195),DAY($A195)),$A:$A,0))-1),"")</f>
        <v/>
      </c>
      <c r="AE195" s="26">
        <f>IFERROR(IF(OR(AB195="",INDEX(AB:AB,MATCH(DATE(YEAR($A195)-1,MONTH($A195),DAY($A195)),$A:$A,0))=""),"",AB195/INDEX(AB:AB,MATCH(DATE(YEAR($A195)-1,MONTH($A195),DAY($A195)),$A:$A,0))-1),"")</f>
        <v/>
      </c>
      <c r="AF195" s="26">
        <f>IFERROR(IF(OR(AC195="",INDEX(AC:AC,MATCH(DATE(YEAR($A195)-1,MONTH($A195),DAY($A195)),$A:$A,0))=""),"",AC195/INDEX(AC:AC,MATCH(DATE(YEAR($A195)-1,MONTH($A195),DAY($A195)),$A:$A,0))-1),"")</f>
        <v/>
      </c>
      <c r="AG195" s="26">
        <f>IF(OR(AA195="",AA194=""),"",AA195/AA194-1)</f>
        <v/>
      </c>
      <c r="AH195" s="26">
        <f>IF(OR(AB195="",AB194=""),"",AB195/AB194-1)</f>
        <v/>
      </c>
      <c r="AI195" s="26">
        <f>IF(OR(AC195="",AC194=""),"",AC195/AC194-1)</f>
        <v/>
      </c>
      <c r="AJ195" s="26">
        <f>IF(AC195="","",AA195/AC195)</f>
        <v/>
      </c>
      <c r="AK195" s="26">
        <f>IF(AC195="","",AB195/AC195)</f>
        <v/>
      </c>
      <c r="AL195" s="29" t="n">
        <v>20.615</v>
      </c>
      <c r="AM195" s="30" t="n">
        <v>20.85</v>
      </c>
      <c r="AN195" s="30" t="n">
        <v>17.38</v>
      </c>
      <c r="AO195" s="30" t="n">
        <v>20.64</v>
      </c>
      <c r="AP195" s="31" t="n">
        <v>0.0012</v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18">
        <f>IF(SUMIFS('Daily NSE Equity Options'!$K:$K,'Daily NSE Equity Options'!$A:$A,$A196)=0,"",SUMIFS('Daily NSE Equity Options'!$K:$K,'Daily NSE Equity Options'!$A:$A,$A196))</f>
        <v/>
      </c>
      <c r="F196" s="7">
        <f>IF(SUMIFS('Daily BSE Equity Options'!$K:$K,'Daily BSE Equity Options'!$A:$A,$A196)=0,"",SUMIFS('Daily BSE Equity Options'!$K:$K,'Daily BSE Equity Options'!$A:$A,$A196))</f>
        <v/>
      </c>
      <c r="G196" s="7">
        <f>IF(OR(E196="",F196=""),"",E196+F196)</f>
        <v/>
      </c>
      <c r="H196" s="20">
        <f>IFERROR(IF(OR(E196="",INDEX(E:E,MATCH(DATE(YEAR($A196)-1,MONTH($A196),DAY($A196)),$A:$A,0))=""),"",E196/INDEX(E:E,MATCH(DATE(YEAR($A196)-1,MONTH($A196),DAY($A196)),$A:$A,0))-1),"")</f>
        <v/>
      </c>
      <c r="I196" s="20">
        <f>IFERROR(IF(OR(F196="",INDEX(F:F,MATCH(DATE(YEAR($A196)-1,MONTH($A196),DAY($A196)),$A:$A,0))=""),"",F196/INDEX(F:F,MATCH(DATE(YEAR($A196)-1,MONTH($A196),DAY($A196)),$A:$A,0))-1),"")</f>
        <v/>
      </c>
      <c r="J196" s="20">
        <f>IFERROR(IF(OR(G196="",INDEX(G:G,MATCH(DATE(YEAR($A196)-1,MONTH($A196),DAY($A196)),$A:$A,0))=""),"",G196/INDEX(G:G,MATCH(DATE(YEAR($A196)-1,MONTH($A196),DAY($A196)),$A:$A,0))-1),"")</f>
        <v/>
      </c>
      <c r="K196" s="20">
        <f>IF(OR(E196="",E195=""),"",E196/E195-1)</f>
        <v/>
      </c>
      <c r="L196" s="20">
        <f>IF(OR(F196="",F195=""),"",F196/F195-1)</f>
        <v/>
      </c>
      <c r="M196" s="20">
        <f>IF(OR(G196="",G195=""),"",G196/G195-1)</f>
        <v/>
      </c>
      <c r="N196" s="20">
        <f>IF(G196="","",E196/G196)</f>
        <v/>
      </c>
      <c r="O196" s="20">
        <f>IF(G196="","",F196/G196)</f>
        <v/>
      </c>
      <c r="P196" s="21">
        <f>IF(SUMIFS('Daily NSE Equity Options'!$L:$L,'Daily NSE Equity Options'!$A:$A,$A196)=0,"",SUMIFS('Daily NSE Equity Options'!$L:$L,'Daily NSE Equity Options'!$A:$A,$A196))</f>
        <v/>
      </c>
      <c r="Q196" s="8">
        <f>IF(SUMIFS('Daily BSE Equity Options'!$L:$L,'Daily BSE Equity Options'!$A:$A,$A196)=0,"",SUMIFS('Daily BSE Equity Options'!$L:$L,'Daily BSE Equity Options'!$A:$A,$A196))</f>
        <v/>
      </c>
      <c r="R196" s="8">
        <f>IF(OR(P196="",Q196=""),"",P196+Q196)</f>
        <v/>
      </c>
      <c r="S196" s="23">
        <f>IFERROR(IF(OR(P196="",INDEX(P:P,MATCH(DATE(YEAR($A196)-1,MONTH($A196),DAY($A196)),$A:$A,0))=""),"",P196/INDEX(P:P,MATCH(DATE(YEAR($A196)-1,MONTH($A196),DAY($A196)),$A:$A,0))-1),"")</f>
        <v/>
      </c>
      <c r="T196" s="23">
        <f>IFERROR(IF(OR(Q196="",INDEX(Q:Q,MATCH(DATE(YEAR($A196)-1,MONTH($A196),DAY($A196)),$A:$A,0))=""),"",Q196/INDEX(Q:Q,MATCH(DATE(YEAR($A196)-1,MONTH($A196),DAY($A196)),$A:$A,0))-1),"")</f>
        <v/>
      </c>
      <c r="U196" s="23">
        <f>IFERROR(IF(OR(R196="",INDEX(R:R,MATCH(DATE(YEAR($A196)-1,MONTH($A196),DAY($A196)),$A:$A,0))=""),"",R196/INDEX(R:R,MATCH(DATE(YEAR($A196)-1,MONTH($A196),DAY($A196)),$A:$A,0))-1),"")</f>
        <v/>
      </c>
      <c r="V196" s="23">
        <f>IF(OR(P196="",P195=""),"",P196/P195-1)</f>
        <v/>
      </c>
      <c r="W196" s="23">
        <f>IF(OR(Q196="",Q195=""),"",Q196/Q195-1)</f>
        <v/>
      </c>
      <c r="X196" s="23">
        <f>IF(OR(R196="",R195=""),"",R196/R195-1)</f>
        <v/>
      </c>
      <c r="Y196" s="23">
        <f>IF(R196="","",P196/R196)</f>
        <v/>
      </c>
      <c r="Z196" s="23">
        <f>IF(R196="","",Q196/R196)</f>
        <v/>
      </c>
      <c r="AA196" s="24">
        <f>IF(SUMIFS('Daily NSE Equity Options'!$M:$M,'Daily NSE Equity Options'!$A:$A,$A196)=0,"",SUMIFS('Daily NSE Equity Options'!$M:$M,'Daily NSE Equity Options'!$A:$A,$A196))</f>
        <v/>
      </c>
      <c r="AB196" s="9">
        <f>IF(SUMIFS('Daily BSE Equity Options'!$M:$M,'Daily BSE Equity Options'!$A:$A,$A196)=0,"",SUMIFS('Daily BSE Equity Options'!$M:$M,'Daily BSE Equity Options'!$A:$A,$A196))</f>
        <v/>
      </c>
      <c r="AC196" s="9">
        <f>IF(OR(AA196="",AB196=""),"",AA196+AB196)</f>
        <v/>
      </c>
      <c r="AD196" s="26">
        <f>IFERROR(IF(OR(AA196="",INDEX(AA:AA,MATCH(DATE(YEAR($A196)-1,MONTH($A196),DAY($A196)),$A:$A,0))=""),"",AA196/INDEX(AA:AA,MATCH(DATE(YEAR($A196)-1,MONTH($A196),DAY($A196)),$A:$A,0))-1),"")</f>
        <v/>
      </c>
      <c r="AE196" s="26">
        <f>IFERROR(IF(OR(AB196="",INDEX(AB:AB,MATCH(DATE(YEAR($A196)-1,MONTH($A196),DAY($A196)),$A:$A,0))=""),"",AB196/INDEX(AB:AB,MATCH(DATE(YEAR($A196)-1,MONTH($A196),DAY($A196)),$A:$A,0))-1),"")</f>
        <v/>
      </c>
      <c r="AF196" s="26">
        <f>IFERROR(IF(OR(AC196="",INDEX(AC:AC,MATCH(DATE(YEAR($A196)-1,MONTH($A196),DAY($A196)),$A:$A,0))=""),"",AC196/INDEX(AC:AC,MATCH(DATE(YEAR($A196)-1,MONTH($A196),DAY($A196)),$A:$A,0))-1),"")</f>
        <v/>
      </c>
      <c r="AG196" s="26">
        <f>IF(OR(AA196="",AA195=""),"",AA196/AA195-1)</f>
        <v/>
      </c>
      <c r="AH196" s="26">
        <f>IF(OR(AB196="",AB195=""),"",AB196/AB195-1)</f>
        <v/>
      </c>
      <c r="AI196" s="26">
        <f>IF(OR(AC196="",AC195=""),"",AC196/AC195-1)</f>
        <v/>
      </c>
      <c r="AJ196" s="26">
        <f>IF(AC196="","",AA196/AC196)</f>
        <v/>
      </c>
      <c r="AK196" s="26">
        <f>IF(AC196="","",AB196/AC196)</f>
        <v/>
      </c>
      <c r="AL196" s="29" t="n">
        <v>20.64</v>
      </c>
      <c r="AM196" s="30" t="n">
        <v>22.745</v>
      </c>
      <c r="AN196" s="30" t="n">
        <v>20.64</v>
      </c>
      <c r="AO196" s="30" t="n">
        <v>22.3825</v>
      </c>
      <c r="AP196" s="31" t="n">
        <v>0.0844</v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18">
        <f>IF(SUMIFS('Daily NSE Equity Options'!$K:$K,'Daily NSE Equity Options'!$A:$A,$A197)=0,"",SUMIFS('Daily NSE Equity Options'!$K:$K,'Daily NSE Equity Options'!$A:$A,$A197))</f>
        <v/>
      </c>
      <c r="F197" s="7">
        <f>IF(SUMIFS('Daily BSE Equity Options'!$K:$K,'Daily BSE Equity Options'!$A:$A,$A197)=0,"",SUMIFS('Daily BSE Equity Options'!$K:$K,'Daily BSE Equity Options'!$A:$A,$A197))</f>
        <v/>
      </c>
      <c r="G197" s="7">
        <f>IF(OR(E197="",F197=""),"",E197+F197)</f>
        <v/>
      </c>
      <c r="H197" s="20">
        <f>IFERROR(IF(OR(E197="",INDEX(E:E,MATCH(DATE(YEAR($A197)-1,MONTH($A197),DAY($A197)),$A:$A,0))=""),"",E197/INDEX(E:E,MATCH(DATE(YEAR($A197)-1,MONTH($A197),DAY($A197)),$A:$A,0))-1),"")</f>
        <v/>
      </c>
      <c r="I197" s="20">
        <f>IFERROR(IF(OR(F197="",INDEX(F:F,MATCH(DATE(YEAR($A197)-1,MONTH($A197),DAY($A197)),$A:$A,0))=""),"",F197/INDEX(F:F,MATCH(DATE(YEAR($A197)-1,MONTH($A197),DAY($A197)),$A:$A,0))-1),"")</f>
        <v/>
      </c>
      <c r="J197" s="20">
        <f>IFERROR(IF(OR(G197="",INDEX(G:G,MATCH(DATE(YEAR($A197)-1,MONTH($A197),DAY($A197)),$A:$A,0))=""),"",G197/INDEX(G:G,MATCH(DATE(YEAR($A197)-1,MONTH($A197),DAY($A197)),$A:$A,0))-1),"")</f>
        <v/>
      </c>
      <c r="K197" s="20">
        <f>IF(OR(E197="",E196=""),"",E197/E196-1)</f>
        <v/>
      </c>
      <c r="L197" s="20">
        <f>IF(OR(F197="",F196=""),"",F197/F196-1)</f>
        <v/>
      </c>
      <c r="M197" s="20">
        <f>IF(OR(G197="",G196=""),"",G197/G196-1)</f>
        <v/>
      </c>
      <c r="N197" s="20">
        <f>IF(G197="","",E197/G197)</f>
        <v/>
      </c>
      <c r="O197" s="20">
        <f>IF(G197="","",F197/G197)</f>
        <v/>
      </c>
      <c r="P197" s="21">
        <f>IF(SUMIFS('Daily NSE Equity Options'!$L:$L,'Daily NSE Equity Options'!$A:$A,$A197)=0,"",SUMIFS('Daily NSE Equity Options'!$L:$L,'Daily NSE Equity Options'!$A:$A,$A197))</f>
        <v/>
      </c>
      <c r="Q197" s="8">
        <f>IF(SUMIFS('Daily BSE Equity Options'!$L:$L,'Daily BSE Equity Options'!$A:$A,$A197)=0,"",SUMIFS('Daily BSE Equity Options'!$L:$L,'Daily BSE Equity Options'!$A:$A,$A197))</f>
        <v/>
      </c>
      <c r="R197" s="8">
        <f>IF(OR(P197="",Q197=""),"",P197+Q197)</f>
        <v/>
      </c>
      <c r="S197" s="23">
        <f>IFERROR(IF(OR(P197="",INDEX(P:P,MATCH(DATE(YEAR($A197)-1,MONTH($A197),DAY($A197)),$A:$A,0))=""),"",P197/INDEX(P:P,MATCH(DATE(YEAR($A197)-1,MONTH($A197),DAY($A197)),$A:$A,0))-1),"")</f>
        <v/>
      </c>
      <c r="T197" s="23">
        <f>IFERROR(IF(OR(Q197="",INDEX(Q:Q,MATCH(DATE(YEAR($A197)-1,MONTH($A197),DAY($A197)),$A:$A,0))=""),"",Q197/INDEX(Q:Q,MATCH(DATE(YEAR($A197)-1,MONTH($A197),DAY($A197)),$A:$A,0))-1),"")</f>
        <v/>
      </c>
      <c r="U197" s="23">
        <f>IFERROR(IF(OR(R197="",INDEX(R:R,MATCH(DATE(YEAR($A197)-1,MONTH($A197),DAY($A197)),$A:$A,0))=""),"",R197/INDEX(R:R,MATCH(DATE(YEAR($A197)-1,MONTH($A197),DAY($A197)),$A:$A,0))-1),"")</f>
        <v/>
      </c>
      <c r="V197" s="23">
        <f>IF(OR(P197="",P196=""),"",P197/P196-1)</f>
        <v/>
      </c>
      <c r="W197" s="23">
        <f>IF(OR(Q197="",Q196=""),"",Q197/Q196-1)</f>
        <v/>
      </c>
      <c r="X197" s="23">
        <f>IF(OR(R197="",R196=""),"",R197/R196-1)</f>
        <v/>
      </c>
      <c r="Y197" s="23">
        <f>IF(R197="","",P197/R197)</f>
        <v/>
      </c>
      <c r="Z197" s="23">
        <f>IF(R197="","",Q197/R197)</f>
        <v/>
      </c>
      <c r="AA197" s="24">
        <f>IF(SUMIFS('Daily NSE Equity Options'!$M:$M,'Daily NSE Equity Options'!$A:$A,$A197)=0,"",SUMIFS('Daily NSE Equity Options'!$M:$M,'Daily NSE Equity Options'!$A:$A,$A197))</f>
        <v/>
      </c>
      <c r="AB197" s="9">
        <f>IF(SUMIFS('Daily BSE Equity Options'!$M:$M,'Daily BSE Equity Options'!$A:$A,$A197)=0,"",SUMIFS('Daily BSE Equity Options'!$M:$M,'Daily BSE Equity Options'!$A:$A,$A197))</f>
        <v/>
      </c>
      <c r="AC197" s="9">
        <f>IF(OR(AA197="",AB197=""),"",AA197+AB197)</f>
        <v/>
      </c>
      <c r="AD197" s="26">
        <f>IFERROR(IF(OR(AA197="",INDEX(AA:AA,MATCH(DATE(YEAR($A197)-1,MONTH($A197),DAY($A197)),$A:$A,0))=""),"",AA197/INDEX(AA:AA,MATCH(DATE(YEAR($A197)-1,MONTH($A197),DAY($A197)),$A:$A,0))-1),"")</f>
        <v/>
      </c>
      <c r="AE197" s="26">
        <f>IFERROR(IF(OR(AB197="",INDEX(AB:AB,MATCH(DATE(YEAR($A197)-1,MONTH($A197),DAY($A197)),$A:$A,0))=""),"",AB197/INDEX(AB:AB,MATCH(DATE(YEAR($A197)-1,MONTH($A197),DAY($A197)),$A:$A,0))-1),"")</f>
        <v/>
      </c>
      <c r="AF197" s="26">
        <f>IFERROR(IF(OR(AC197="",INDEX(AC:AC,MATCH(DATE(YEAR($A197)-1,MONTH($A197),DAY($A197)),$A:$A,0))=""),"",AC197/INDEX(AC:AC,MATCH(DATE(YEAR($A197)-1,MONTH($A197),DAY($A197)),$A:$A,0))-1),"")</f>
        <v/>
      </c>
      <c r="AG197" s="26">
        <f>IF(OR(AA197="",AA196=""),"",AA197/AA196-1)</f>
        <v/>
      </c>
      <c r="AH197" s="26">
        <f>IF(OR(AB197="",AB196=""),"",AB197/AB196-1)</f>
        <v/>
      </c>
      <c r="AI197" s="26">
        <f>IF(OR(AC197="",AC196=""),"",AC197/AC196-1)</f>
        <v/>
      </c>
      <c r="AJ197" s="26">
        <f>IF(AC197="","",AA197/AC197)</f>
        <v/>
      </c>
      <c r="AK197" s="26">
        <f>IF(AC197="","",AB197/AC197)</f>
        <v/>
      </c>
      <c r="AL197" s="29" t="n">
        <v>22.3825</v>
      </c>
      <c r="AM197" s="30" t="n">
        <v>23.26</v>
      </c>
      <c r="AN197" s="30" t="n">
        <v>22.2925</v>
      </c>
      <c r="AO197" s="30" t="n">
        <v>22.8475</v>
      </c>
      <c r="AP197" s="31" t="n">
        <v>0.0208</v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18">
        <f>IF(SUMIFS('Daily NSE Equity Options'!$K:$K,'Daily NSE Equity Options'!$A:$A,$A198)=0,"",SUMIFS('Daily NSE Equity Options'!$K:$K,'Daily NSE Equity Options'!$A:$A,$A198))</f>
        <v/>
      </c>
      <c r="F198" s="7">
        <f>IF(SUMIFS('Daily BSE Equity Options'!$K:$K,'Daily BSE Equity Options'!$A:$A,$A198)=0,"",SUMIFS('Daily BSE Equity Options'!$K:$K,'Daily BSE Equity Options'!$A:$A,$A198))</f>
        <v/>
      </c>
      <c r="G198" s="7">
        <f>IF(OR(E198="",F198=""),"",E198+F198)</f>
        <v/>
      </c>
      <c r="H198" s="20">
        <f>IFERROR(IF(OR(E198="",INDEX(E:E,MATCH(DATE(YEAR($A198)-1,MONTH($A198),DAY($A198)),$A:$A,0))=""),"",E198/INDEX(E:E,MATCH(DATE(YEAR($A198)-1,MONTH($A198),DAY($A198)),$A:$A,0))-1),"")</f>
        <v/>
      </c>
      <c r="I198" s="20">
        <f>IFERROR(IF(OR(F198="",INDEX(F:F,MATCH(DATE(YEAR($A198)-1,MONTH($A198),DAY($A198)),$A:$A,0))=""),"",F198/INDEX(F:F,MATCH(DATE(YEAR($A198)-1,MONTH($A198),DAY($A198)),$A:$A,0))-1),"")</f>
        <v/>
      </c>
      <c r="J198" s="20">
        <f>IFERROR(IF(OR(G198="",INDEX(G:G,MATCH(DATE(YEAR($A198)-1,MONTH($A198),DAY($A198)),$A:$A,0))=""),"",G198/INDEX(G:G,MATCH(DATE(YEAR($A198)-1,MONTH($A198),DAY($A198)),$A:$A,0))-1),"")</f>
        <v/>
      </c>
      <c r="K198" s="20">
        <f>IF(OR(E198="",E197=""),"",E198/E197-1)</f>
        <v/>
      </c>
      <c r="L198" s="20">
        <f>IF(OR(F198="",F197=""),"",F198/F197-1)</f>
        <v/>
      </c>
      <c r="M198" s="20">
        <f>IF(OR(G198="",G197=""),"",G198/G197-1)</f>
        <v/>
      </c>
      <c r="N198" s="20">
        <f>IF(G198="","",E198/G198)</f>
        <v/>
      </c>
      <c r="O198" s="20">
        <f>IF(G198="","",F198/G198)</f>
        <v/>
      </c>
      <c r="P198" s="21">
        <f>IF(SUMIFS('Daily NSE Equity Options'!$L:$L,'Daily NSE Equity Options'!$A:$A,$A198)=0,"",SUMIFS('Daily NSE Equity Options'!$L:$L,'Daily NSE Equity Options'!$A:$A,$A198))</f>
        <v/>
      </c>
      <c r="Q198" s="8">
        <f>IF(SUMIFS('Daily BSE Equity Options'!$L:$L,'Daily BSE Equity Options'!$A:$A,$A198)=0,"",SUMIFS('Daily BSE Equity Options'!$L:$L,'Daily BSE Equity Options'!$A:$A,$A198))</f>
        <v/>
      </c>
      <c r="R198" s="8">
        <f>IF(OR(P198="",Q198=""),"",P198+Q198)</f>
        <v/>
      </c>
      <c r="S198" s="23">
        <f>IFERROR(IF(OR(P198="",INDEX(P:P,MATCH(DATE(YEAR($A198)-1,MONTH($A198),DAY($A198)),$A:$A,0))=""),"",P198/INDEX(P:P,MATCH(DATE(YEAR($A198)-1,MONTH($A198),DAY($A198)),$A:$A,0))-1),"")</f>
        <v/>
      </c>
      <c r="T198" s="23">
        <f>IFERROR(IF(OR(Q198="",INDEX(Q:Q,MATCH(DATE(YEAR($A198)-1,MONTH($A198),DAY($A198)),$A:$A,0))=""),"",Q198/INDEX(Q:Q,MATCH(DATE(YEAR($A198)-1,MONTH($A198),DAY($A198)),$A:$A,0))-1),"")</f>
        <v/>
      </c>
      <c r="U198" s="23">
        <f>IFERROR(IF(OR(R198="",INDEX(R:R,MATCH(DATE(YEAR($A198)-1,MONTH($A198),DAY($A198)),$A:$A,0))=""),"",R198/INDEX(R:R,MATCH(DATE(YEAR($A198)-1,MONTH($A198),DAY($A198)),$A:$A,0))-1),"")</f>
        <v/>
      </c>
      <c r="V198" s="23">
        <f>IF(OR(P198="",P197=""),"",P198/P197-1)</f>
        <v/>
      </c>
      <c r="W198" s="23">
        <f>IF(OR(Q198="",Q197=""),"",Q198/Q197-1)</f>
        <v/>
      </c>
      <c r="X198" s="23">
        <f>IF(OR(R198="",R197=""),"",R198/R197-1)</f>
        <v/>
      </c>
      <c r="Y198" s="23">
        <f>IF(R198="","",P198/R198)</f>
        <v/>
      </c>
      <c r="Z198" s="23">
        <f>IF(R198="","",Q198/R198)</f>
        <v/>
      </c>
      <c r="AA198" s="24">
        <f>IF(SUMIFS('Daily NSE Equity Options'!$M:$M,'Daily NSE Equity Options'!$A:$A,$A198)=0,"",SUMIFS('Daily NSE Equity Options'!$M:$M,'Daily NSE Equity Options'!$A:$A,$A198))</f>
        <v/>
      </c>
      <c r="AB198" s="9">
        <f>IF(SUMIFS('Daily BSE Equity Options'!$M:$M,'Daily BSE Equity Options'!$A:$A,$A198)=0,"",SUMIFS('Daily BSE Equity Options'!$M:$M,'Daily BSE Equity Options'!$A:$A,$A198))</f>
        <v/>
      </c>
      <c r="AC198" s="9">
        <f>IF(OR(AA198="",AB198=""),"",AA198+AB198)</f>
        <v/>
      </c>
      <c r="AD198" s="26">
        <f>IFERROR(IF(OR(AA198="",INDEX(AA:AA,MATCH(DATE(YEAR($A198)-1,MONTH($A198),DAY($A198)),$A:$A,0))=""),"",AA198/INDEX(AA:AA,MATCH(DATE(YEAR($A198)-1,MONTH($A198),DAY($A198)),$A:$A,0))-1),"")</f>
        <v/>
      </c>
      <c r="AE198" s="26">
        <f>IFERROR(IF(OR(AB198="",INDEX(AB:AB,MATCH(DATE(YEAR($A198)-1,MONTH($A198),DAY($A198)),$A:$A,0))=""),"",AB198/INDEX(AB:AB,MATCH(DATE(YEAR($A198)-1,MONTH($A198),DAY($A198)),$A:$A,0))-1),"")</f>
        <v/>
      </c>
      <c r="AF198" s="26">
        <f>IFERROR(IF(OR(AC198="",INDEX(AC:AC,MATCH(DATE(YEAR($A198)-1,MONTH($A198),DAY($A198)),$A:$A,0))=""),"",AC198/INDEX(AC:AC,MATCH(DATE(YEAR($A198)-1,MONTH($A198),DAY($A198)),$A:$A,0))-1),"")</f>
        <v/>
      </c>
      <c r="AG198" s="26">
        <f>IF(OR(AA198="",AA197=""),"",AA198/AA197-1)</f>
        <v/>
      </c>
      <c r="AH198" s="26">
        <f>IF(OR(AB198="",AB197=""),"",AB198/AB197-1)</f>
        <v/>
      </c>
      <c r="AI198" s="26">
        <f>IF(OR(AC198="",AC197=""),"",AC198/AC197-1)</f>
        <v/>
      </c>
      <c r="AJ198" s="26">
        <f>IF(AC198="","",AA198/AC198)</f>
        <v/>
      </c>
      <c r="AK198" s="26">
        <f>IF(AC198="","",AB198/AC198)</f>
        <v/>
      </c>
      <c r="AL198" s="29" t="n">
        <v>22.8475</v>
      </c>
      <c r="AM198" s="30" t="n">
        <v>24.0475</v>
      </c>
      <c r="AN198" s="30" t="n">
        <v>22.37</v>
      </c>
      <c r="AO198" s="30" t="n">
        <v>23.2925</v>
      </c>
      <c r="AP198" s="31" t="n">
        <v>0.0195</v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18">
        <f>IF(SUMIFS('Daily NSE Equity Options'!$K:$K,'Daily NSE Equity Options'!$A:$A,$A199)=0,"",SUMIFS('Daily NSE Equity Options'!$K:$K,'Daily NSE Equity Options'!$A:$A,$A199))</f>
        <v/>
      </c>
      <c r="F199" s="7">
        <f>IF(SUMIFS('Daily BSE Equity Options'!$K:$K,'Daily BSE Equity Options'!$A:$A,$A199)=0,"",SUMIFS('Daily BSE Equity Options'!$K:$K,'Daily BSE Equity Options'!$A:$A,$A199))</f>
        <v/>
      </c>
      <c r="G199" s="7">
        <f>IF(OR(E199="",F199=""),"",E199+F199)</f>
        <v/>
      </c>
      <c r="H199" s="20">
        <f>IFERROR(IF(OR(E199="",INDEX(E:E,MATCH(DATE(YEAR($A199)-1,MONTH($A199),DAY($A199)),$A:$A,0))=""),"",E199/INDEX(E:E,MATCH(DATE(YEAR($A199)-1,MONTH($A199),DAY($A199)),$A:$A,0))-1),"")</f>
        <v/>
      </c>
      <c r="I199" s="20">
        <f>IFERROR(IF(OR(F199="",INDEX(F:F,MATCH(DATE(YEAR($A199)-1,MONTH($A199),DAY($A199)),$A:$A,0))=""),"",F199/INDEX(F:F,MATCH(DATE(YEAR($A199)-1,MONTH($A199),DAY($A199)),$A:$A,0))-1),"")</f>
        <v/>
      </c>
      <c r="J199" s="20">
        <f>IFERROR(IF(OR(G199="",INDEX(G:G,MATCH(DATE(YEAR($A199)-1,MONTH($A199),DAY($A199)),$A:$A,0))=""),"",G199/INDEX(G:G,MATCH(DATE(YEAR($A199)-1,MONTH($A199),DAY($A199)),$A:$A,0))-1),"")</f>
        <v/>
      </c>
      <c r="K199" s="20">
        <f>IF(OR(E199="",E198=""),"",E199/E198-1)</f>
        <v/>
      </c>
      <c r="L199" s="20">
        <f>IF(OR(F199="",F198=""),"",F199/F198-1)</f>
        <v/>
      </c>
      <c r="M199" s="20">
        <f>IF(OR(G199="",G198=""),"",G199/G198-1)</f>
        <v/>
      </c>
      <c r="N199" s="20">
        <f>IF(G199="","",E199/G199)</f>
        <v/>
      </c>
      <c r="O199" s="20">
        <f>IF(G199="","",F199/G199)</f>
        <v/>
      </c>
      <c r="P199" s="21">
        <f>IF(SUMIFS('Daily NSE Equity Options'!$L:$L,'Daily NSE Equity Options'!$A:$A,$A199)=0,"",SUMIFS('Daily NSE Equity Options'!$L:$L,'Daily NSE Equity Options'!$A:$A,$A199))</f>
        <v/>
      </c>
      <c r="Q199" s="8">
        <f>IF(SUMIFS('Daily BSE Equity Options'!$L:$L,'Daily BSE Equity Options'!$A:$A,$A199)=0,"",SUMIFS('Daily BSE Equity Options'!$L:$L,'Daily BSE Equity Options'!$A:$A,$A199))</f>
        <v/>
      </c>
      <c r="R199" s="8">
        <f>IF(OR(P199="",Q199=""),"",P199+Q199)</f>
        <v/>
      </c>
      <c r="S199" s="23">
        <f>IFERROR(IF(OR(P199="",INDEX(P:P,MATCH(DATE(YEAR($A199)-1,MONTH($A199),DAY($A199)),$A:$A,0))=""),"",P199/INDEX(P:P,MATCH(DATE(YEAR($A199)-1,MONTH($A199),DAY($A199)),$A:$A,0))-1),"")</f>
        <v/>
      </c>
      <c r="T199" s="23">
        <f>IFERROR(IF(OR(Q199="",INDEX(Q:Q,MATCH(DATE(YEAR($A199)-1,MONTH($A199),DAY($A199)),$A:$A,0))=""),"",Q199/INDEX(Q:Q,MATCH(DATE(YEAR($A199)-1,MONTH($A199),DAY($A199)),$A:$A,0))-1),"")</f>
        <v/>
      </c>
      <c r="U199" s="23">
        <f>IFERROR(IF(OR(R199="",INDEX(R:R,MATCH(DATE(YEAR($A199)-1,MONTH($A199),DAY($A199)),$A:$A,0))=""),"",R199/INDEX(R:R,MATCH(DATE(YEAR($A199)-1,MONTH($A199),DAY($A199)),$A:$A,0))-1),"")</f>
        <v/>
      </c>
      <c r="V199" s="23">
        <f>IF(OR(P199="",P198=""),"",P199/P198-1)</f>
        <v/>
      </c>
      <c r="W199" s="23">
        <f>IF(OR(Q199="",Q198=""),"",Q199/Q198-1)</f>
        <v/>
      </c>
      <c r="X199" s="23">
        <f>IF(OR(R199="",R198=""),"",R199/R198-1)</f>
        <v/>
      </c>
      <c r="Y199" s="23">
        <f>IF(R199="","",P199/R199)</f>
        <v/>
      </c>
      <c r="Z199" s="23">
        <f>IF(R199="","",Q199/R199)</f>
        <v/>
      </c>
      <c r="AA199" s="24">
        <f>IF(SUMIFS('Daily NSE Equity Options'!$M:$M,'Daily NSE Equity Options'!$A:$A,$A199)=0,"",SUMIFS('Daily NSE Equity Options'!$M:$M,'Daily NSE Equity Options'!$A:$A,$A199))</f>
        <v/>
      </c>
      <c r="AB199" s="9">
        <f>IF(SUMIFS('Daily BSE Equity Options'!$M:$M,'Daily BSE Equity Options'!$A:$A,$A199)=0,"",SUMIFS('Daily BSE Equity Options'!$M:$M,'Daily BSE Equity Options'!$A:$A,$A199))</f>
        <v/>
      </c>
      <c r="AC199" s="9">
        <f>IF(OR(AA199="",AB199=""),"",AA199+AB199)</f>
        <v/>
      </c>
      <c r="AD199" s="26">
        <f>IFERROR(IF(OR(AA199="",INDEX(AA:AA,MATCH(DATE(YEAR($A199)-1,MONTH($A199),DAY($A199)),$A:$A,0))=""),"",AA199/INDEX(AA:AA,MATCH(DATE(YEAR($A199)-1,MONTH($A199),DAY($A199)),$A:$A,0))-1),"")</f>
        <v/>
      </c>
      <c r="AE199" s="26">
        <f>IFERROR(IF(OR(AB199="",INDEX(AB:AB,MATCH(DATE(YEAR($A199)-1,MONTH($A199),DAY($A199)),$A:$A,0))=""),"",AB199/INDEX(AB:AB,MATCH(DATE(YEAR($A199)-1,MONTH($A199),DAY($A199)),$A:$A,0))-1),"")</f>
        <v/>
      </c>
      <c r="AF199" s="26">
        <f>IFERROR(IF(OR(AC199="",INDEX(AC:AC,MATCH(DATE(YEAR($A199)-1,MONTH($A199),DAY($A199)),$A:$A,0))=""),"",AC199/INDEX(AC:AC,MATCH(DATE(YEAR($A199)-1,MONTH($A199),DAY($A199)),$A:$A,0))-1),"")</f>
        <v/>
      </c>
      <c r="AG199" s="26">
        <f>IF(OR(AA199="",AA198=""),"",AA199/AA198-1)</f>
        <v/>
      </c>
      <c r="AH199" s="26">
        <f>IF(OR(AB199="",AB198=""),"",AB199/AB198-1)</f>
        <v/>
      </c>
      <c r="AI199" s="26">
        <f>IF(OR(AC199="",AC198=""),"",AC199/AC198-1)</f>
        <v/>
      </c>
      <c r="AJ199" s="26">
        <f>IF(AC199="","",AA199/AC199)</f>
        <v/>
      </c>
      <c r="AK199" s="26">
        <f>IF(AC199="","",AB199/AC199)</f>
        <v/>
      </c>
      <c r="AL199" s="29" t="n">
        <v>23.2925</v>
      </c>
      <c r="AM199" s="30" t="n">
        <v>23.7025</v>
      </c>
      <c r="AN199" s="30" t="n">
        <v>22.8075</v>
      </c>
      <c r="AO199" s="30" t="n">
        <v>23.0275</v>
      </c>
      <c r="AP199" s="31" t="n">
        <v>-0.0114</v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18">
        <f>IF(SUMIFS('Daily NSE Equity Options'!$K:$K,'Daily NSE Equity Options'!$A:$A,$A200)=0,"",SUMIFS('Daily NSE Equity Options'!$K:$K,'Daily NSE Equity Options'!$A:$A,$A200))</f>
        <v/>
      </c>
      <c r="F200" s="7">
        <f>IF(SUMIFS('Daily BSE Equity Options'!$K:$K,'Daily BSE Equity Options'!$A:$A,$A200)=0,"",SUMIFS('Daily BSE Equity Options'!$K:$K,'Daily BSE Equity Options'!$A:$A,$A200))</f>
        <v/>
      </c>
      <c r="G200" s="7">
        <f>IF(OR(E200="",F200=""),"",E200+F200)</f>
        <v/>
      </c>
      <c r="H200" s="20">
        <f>IFERROR(IF(OR(E200="",INDEX(E:E,MATCH(DATE(YEAR($A200)-1,MONTH($A200),DAY($A200)),$A:$A,0))=""),"",E200/INDEX(E:E,MATCH(DATE(YEAR($A200)-1,MONTH($A200),DAY($A200)),$A:$A,0))-1),"")</f>
        <v/>
      </c>
      <c r="I200" s="20">
        <f>IFERROR(IF(OR(F200="",INDEX(F:F,MATCH(DATE(YEAR($A200)-1,MONTH($A200),DAY($A200)),$A:$A,0))=""),"",F200/INDEX(F:F,MATCH(DATE(YEAR($A200)-1,MONTH($A200),DAY($A200)),$A:$A,0))-1),"")</f>
        <v/>
      </c>
      <c r="J200" s="20">
        <f>IFERROR(IF(OR(G200="",INDEX(G:G,MATCH(DATE(YEAR($A200)-1,MONTH($A200),DAY($A200)),$A:$A,0))=""),"",G200/INDEX(G:G,MATCH(DATE(YEAR($A200)-1,MONTH($A200),DAY($A200)),$A:$A,0))-1),"")</f>
        <v/>
      </c>
      <c r="K200" s="20">
        <f>IF(OR(E200="",E199=""),"",E200/E199-1)</f>
        <v/>
      </c>
      <c r="L200" s="20">
        <f>IF(OR(F200="",F199=""),"",F200/F199-1)</f>
        <v/>
      </c>
      <c r="M200" s="20">
        <f>IF(OR(G200="",G199=""),"",G200/G199-1)</f>
        <v/>
      </c>
      <c r="N200" s="20">
        <f>IF(G200="","",E200/G200)</f>
        <v/>
      </c>
      <c r="O200" s="20">
        <f>IF(G200="","",F200/G200)</f>
        <v/>
      </c>
      <c r="P200" s="21">
        <f>IF(SUMIFS('Daily NSE Equity Options'!$L:$L,'Daily NSE Equity Options'!$A:$A,$A200)=0,"",SUMIFS('Daily NSE Equity Options'!$L:$L,'Daily NSE Equity Options'!$A:$A,$A200))</f>
        <v/>
      </c>
      <c r="Q200" s="8">
        <f>IF(SUMIFS('Daily BSE Equity Options'!$L:$L,'Daily BSE Equity Options'!$A:$A,$A200)=0,"",SUMIFS('Daily BSE Equity Options'!$L:$L,'Daily BSE Equity Options'!$A:$A,$A200))</f>
        <v/>
      </c>
      <c r="R200" s="8">
        <f>IF(OR(P200="",Q200=""),"",P200+Q200)</f>
        <v/>
      </c>
      <c r="S200" s="23">
        <f>IFERROR(IF(OR(P200="",INDEX(P:P,MATCH(DATE(YEAR($A200)-1,MONTH($A200),DAY($A200)),$A:$A,0))=""),"",P200/INDEX(P:P,MATCH(DATE(YEAR($A200)-1,MONTH($A200),DAY($A200)),$A:$A,0))-1),"")</f>
        <v/>
      </c>
      <c r="T200" s="23">
        <f>IFERROR(IF(OR(Q200="",INDEX(Q:Q,MATCH(DATE(YEAR($A200)-1,MONTH($A200),DAY($A200)),$A:$A,0))=""),"",Q200/INDEX(Q:Q,MATCH(DATE(YEAR($A200)-1,MONTH($A200),DAY($A200)),$A:$A,0))-1),"")</f>
        <v/>
      </c>
      <c r="U200" s="23">
        <f>IFERROR(IF(OR(R200="",INDEX(R:R,MATCH(DATE(YEAR($A200)-1,MONTH($A200),DAY($A200)),$A:$A,0))=""),"",R200/INDEX(R:R,MATCH(DATE(YEAR($A200)-1,MONTH($A200),DAY($A200)),$A:$A,0))-1),"")</f>
        <v/>
      </c>
      <c r="V200" s="23">
        <f>IF(OR(P200="",P199=""),"",P200/P199-1)</f>
        <v/>
      </c>
      <c r="W200" s="23">
        <f>IF(OR(Q200="",Q199=""),"",Q200/Q199-1)</f>
        <v/>
      </c>
      <c r="X200" s="23">
        <f>IF(OR(R200="",R199=""),"",R200/R199-1)</f>
        <v/>
      </c>
      <c r="Y200" s="23">
        <f>IF(R200="","",P200/R200)</f>
        <v/>
      </c>
      <c r="Z200" s="23">
        <f>IF(R200="","",Q200/R200)</f>
        <v/>
      </c>
      <c r="AA200" s="24">
        <f>IF(SUMIFS('Daily NSE Equity Options'!$M:$M,'Daily NSE Equity Options'!$A:$A,$A200)=0,"",SUMIFS('Daily NSE Equity Options'!$M:$M,'Daily NSE Equity Options'!$A:$A,$A200))</f>
        <v/>
      </c>
      <c r="AB200" s="9">
        <f>IF(SUMIFS('Daily BSE Equity Options'!$M:$M,'Daily BSE Equity Options'!$A:$A,$A200)=0,"",SUMIFS('Daily BSE Equity Options'!$M:$M,'Daily BSE Equity Options'!$A:$A,$A200))</f>
        <v/>
      </c>
      <c r="AC200" s="9">
        <f>IF(OR(AA200="",AB200=""),"",AA200+AB200)</f>
        <v/>
      </c>
      <c r="AD200" s="26">
        <f>IFERROR(IF(OR(AA200="",INDEX(AA:AA,MATCH(DATE(YEAR($A200)-1,MONTH($A200),DAY($A200)),$A:$A,0))=""),"",AA200/INDEX(AA:AA,MATCH(DATE(YEAR($A200)-1,MONTH($A200),DAY($A200)),$A:$A,0))-1),"")</f>
        <v/>
      </c>
      <c r="AE200" s="26">
        <f>IFERROR(IF(OR(AB200="",INDEX(AB:AB,MATCH(DATE(YEAR($A200)-1,MONTH($A200),DAY($A200)),$A:$A,0))=""),"",AB200/INDEX(AB:AB,MATCH(DATE(YEAR($A200)-1,MONTH($A200),DAY($A200)),$A:$A,0))-1),"")</f>
        <v/>
      </c>
      <c r="AF200" s="26">
        <f>IFERROR(IF(OR(AC200="",INDEX(AC:AC,MATCH(DATE(YEAR($A200)-1,MONTH($A200),DAY($A200)),$A:$A,0))=""),"",AC200/INDEX(AC:AC,MATCH(DATE(YEAR($A200)-1,MONTH($A200),DAY($A200)),$A:$A,0))-1),"")</f>
        <v/>
      </c>
      <c r="AG200" s="26">
        <f>IF(OR(AA200="",AA199=""),"",AA200/AA199-1)</f>
        <v/>
      </c>
      <c r="AH200" s="26">
        <f>IF(OR(AB200="",AB199=""),"",AB200/AB199-1)</f>
        <v/>
      </c>
      <c r="AI200" s="26">
        <f>IF(OR(AC200="",AC199=""),"",AC200/AC199-1)</f>
        <v/>
      </c>
      <c r="AJ200" s="26">
        <f>IF(AC200="","",AA200/AC200)</f>
        <v/>
      </c>
      <c r="AK200" s="26">
        <f>IF(AC200="","",AB200/AC200)</f>
        <v/>
      </c>
      <c r="AL200" s="29" t="n">
        <v>23.0275</v>
      </c>
      <c r="AM200" s="30" t="n">
        <v>24.6775</v>
      </c>
      <c r="AN200" s="30" t="n">
        <v>23.0275</v>
      </c>
      <c r="AO200" s="30" t="n">
        <v>24.01</v>
      </c>
      <c r="AP200" s="31" t="n">
        <v>0.0427</v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18">
        <f>IF(SUMIFS('Daily NSE Equity Options'!$K:$K,'Daily NSE Equity Options'!$A:$A,$A201)=0,"",SUMIFS('Daily NSE Equity Options'!$K:$K,'Daily NSE Equity Options'!$A:$A,$A201))</f>
        <v/>
      </c>
      <c r="F201" s="7">
        <f>IF(SUMIFS('Daily BSE Equity Options'!$K:$K,'Daily BSE Equity Options'!$A:$A,$A201)=0,"",SUMIFS('Daily BSE Equity Options'!$K:$K,'Daily BSE Equity Options'!$A:$A,$A201))</f>
        <v/>
      </c>
      <c r="G201" s="7">
        <f>IF(OR(E201="",F201=""),"",E201+F201)</f>
        <v/>
      </c>
      <c r="H201" s="20">
        <f>IFERROR(IF(OR(E201="",INDEX(E:E,MATCH(DATE(YEAR($A201)-1,MONTH($A201),DAY($A201)),$A:$A,0))=""),"",E201/INDEX(E:E,MATCH(DATE(YEAR($A201)-1,MONTH($A201),DAY($A201)),$A:$A,0))-1),"")</f>
        <v/>
      </c>
      <c r="I201" s="20">
        <f>IFERROR(IF(OR(F201="",INDEX(F:F,MATCH(DATE(YEAR($A201)-1,MONTH($A201),DAY($A201)),$A:$A,0))=""),"",F201/INDEX(F:F,MATCH(DATE(YEAR($A201)-1,MONTH($A201),DAY($A201)),$A:$A,0))-1),"")</f>
        <v/>
      </c>
      <c r="J201" s="20">
        <f>IFERROR(IF(OR(G201="",INDEX(G:G,MATCH(DATE(YEAR($A201)-1,MONTH($A201),DAY($A201)),$A:$A,0))=""),"",G201/INDEX(G:G,MATCH(DATE(YEAR($A201)-1,MONTH($A201),DAY($A201)),$A:$A,0))-1),"")</f>
        <v/>
      </c>
      <c r="K201" s="20">
        <f>IF(OR(E201="",E200=""),"",E201/E200-1)</f>
        <v/>
      </c>
      <c r="L201" s="20">
        <f>IF(OR(F201="",F200=""),"",F201/F200-1)</f>
        <v/>
      </c>
      <c r="M201" s="20">
        <f>IF(OR(G201="",G200=""),"",G201/G200-1)</f>
        <v/>
      </c>
      <c r="N201" s="20">
        <f>IF(G201="","",E201/G201)</f>
        <v/>
      </c>
      <c r="O201" s="20">
        <f>IF(G201="","",F201/G201)</f>
        <v/>
      </c>
      <c r="P201" s="21">
        <f>IF(SUMIFS('Daily NSE Equity Options'!$L:$L,'Daily NSE Equity Options'!$A:$A,$A201)=0,"",SUMIFS('Daily NSE Equity Options'!$L:$L,'Daily NSE Equity Options'!$A:$A,$A201))</f>
        <v/>
      </c>
      <c r="Q201" s="8">
        <f>IF(SUMIFS('Daily BSE Equity Options'!$L:$L,'Daily BSE Equity Options'!$A:$A,$A201)=0,"",SUMIFS('Daily BSE Equity Options'!$L:$L,'Daily BSE Equity Options'!$A:$A,$A201))</f>
        <v/>
      </c>
      <c r="R201" s="8">
        <f>IF(OR(P201="",Q201=""),"",P201+Q201)</f>
        <v/>
      </c>
      <c r="S201" s="23">
        <f>IFERROR(IF(OR(P201="",INDEX(P:P,MATCH(DATE(YEAR($A201)-1,MONTH($A201),DAY($A201)),$A:$A,0))=""),"",P201/INDEX(P:P,MATCH(DATE(YEAR($A201)-1,MONTH($A201),DAY($A201)),$A:$A,0))-1),"")</f>
        <v/>
      </c>
      <c r="T201" s="23">
        <f>IFERROR(IF(OR(Q201="",INDEX(Q:Q,MATCH(DATE(YEAR($A201)-1,MONTH($A201),DAY($A201)),$A:$A,0))=""),"",Q201/INDEX(Q:Q,MATCH(DATE(YEAR($A201)-1,MONTH($A201),DAY($A201)),$A:$A,0))-1),"")</f>
        <v/>
      </c>
      <c r="U201" s="23">
        <f>IFERROR(IF(OR(R201="",INDEX(R:R,MATCH(DATE(YEAR($A201)-1,MONTH($A201),DAY($A201)),$A:$A,0))=""),"",R201/INDEX(R:R,MATCH(DATE(YEAR($A201)-1,MONTH($A201),DAY($A201)),$A:$A,0))-1),"")</f>
        <v/>
      </c>
      <c r="V201" s="23">
        <f>IF(OR(P201="",P200=""),"",P201/P200-1)</f>
        <v/>
      </c>
      <c r="W201" s="23">
        <f>IF(OR(Q201="",Q200=""),"",Q201/Q200-1)</f>
        <v/>
      </c>
      <c r="X201" s="23">
        <f>IF(OR(R201="",R200=""),"",R201/R200-1)</f>
        <v/>
      </c>
      <c r="Y201" s="23">
        <f>IF(R201="","",P201/R201)</f>
        <v/>
      </c>
      <c r="Z201" s="23">
        <f>IF(R201="","",Q201/R201)</f>
        <v/>
      </c>
      <c r="AA201" s="24">
        <f>IF(SUMIFS('Daily NSE Equity Options'!$M:$M,'Daily NSE Equity Options'!$A:$A,$A201)=0,"",SUMIFS('Daily NSE Equity Options'!$M:$M,'Daily NSE Equity Options'!$A:$A,$A201))</f>
        <v/>
      </c>
      <c r="AB201" s="9">
        <f>IF(SUMIFS('Daily BSE Equity Options'!$M:$M,'Daily BSE Equity Options'!$A:$A,$A201)=0,"",SUMIFS('Daily BSE Equity Options'!$M:$M,'Daily BSE Equity Options'!$A:$A,$A201))</f>
        <v/>
      </c>
      <c r="AC201" s="9">
        <f>IF(OR(AA201="",AB201=""),"",AA201+AB201)</f>
        <v/>
      </c>
      <c r="AD201" s="26">
        <f>IFERROR(IF(OR(AA201="",INDEX(AA:AA,MATCH(DATE(YEAR($A201)-1,MONTH($A201),DAY($A201)),$A:$A,0))=""),"",AA201/INDEX(AA:AA,MATCH(DATE(YEAR($A201)-1,MONTH($A201),DAY($A201)),$A:$A,0))-1),"")</f>
        <v/>
      </c>
      <c r="AE201" s="26">
        <f>IFERROR(IF(OR(AB201="",INDEX(AB:AB,MATCH(DATE(YEAR($A201)-1,MONTH($A201),DAY($A201)),$A:$A,0))=""),"",AB201/INDEX(AB:AB,MATCH(DATE(YEAR($A201)-1,MONTH($A201),DAY($A201)),$A:$A,0))-1),"")</f>
        <v/>
      </c>
      <c r="AF201" s="26">
        <f>IFERROR(IF(OR(AC201="",INDEX(AC:AC,MATCH(DATE(YEAR($A201)-1,MONTH($A201),DAY($A201)),$A:$A,0))=""),"",AC201/INDEX(AC:AC,MATCH(DATE(YEAR($A201)-1,MONTH($A201),DAY($A201)),$A:$A,0))-1),"")</f>
        <v/>
      </c>
      <c r="AG201" s="26">
        <f>IF(OR(AA201="",AA200=""),"",AA201/AA200-1)</f>
        <v/>
      </c>
      <c r="AH201" s="26">
        <f>IF(OR(AB201="",AB200=""),"",AB201/AB200-1)</f>
        <v/>
      </c>
      <c r="AI201" s="26">
        <f>IF(OR(AC201="",AC200=""),"",AC201/AC200-1)</f>
        <v/>
      </c>
      <c r="AJ201" s="26">
        <f>IF(AC201="","",AA201/AC201)</f>
        <v/>
      </c>
      <c r="AK201" s="26">
        <f>IF(AC201="","",AB201/AC201)</f>
        <v/>
      </c>
      <c r="AL201" s="29" t="n">
        <v>24.01</v>
      </c>
      <c r="AM201" s="30" t="n">
        <v>25.4125</v>
      </c>
      <c r="AN201" s="30" t="n">
        <v>23.5675</v>
      </c>
      <c r="AO201" s="30" t="n">
        <v>24.395</v>
      </c>
      <c r="AP201" s="31" t="n">
        <v>0.016</v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18">
        <f>IF(SUMIFS('Daily NSE Equity Options'!$K:$K,'Daily NSE Equity Options'!$A:$A,$A202)=0,"",SUMIFS('Daily NSE Equity Options'!$K:$K,'Daily NSE Equity Options'!$A:$A,$A202))</f>
        <v/>
      </c>
      <c r="F202" s="7">
        <f>IF(SUMIFS('Daily BSE Equity Options'!$K:$K,'Daily BSE Equity Options'!$A:$A,$A202)=0,"",SUMIFS('Daily BSE Equity Options'!$K:$K,'Daily BSE Equity Options'!$A:$A,$A202))</f>
        <v/>
      </c>
      <c r="G202" s="7">
        <f>IF(OR(E202="",F202=""),"",E202+F202)</f>
        <v/>
      </c>
      <c r="H202" s="20">
        <f>IFERROR(IF(OR(E202="",INDEX(E:E,MATCH(DATE(YEAR($A202)-1,MONTH($A202),DAY($A202)),$A:$A,0))=""),"",E202/INDEX(E:E,MATCH(DATE(YEAR($A202)-1,MONTH($A202),DAY($A202)),$A:$A,0))-1),"")</f>
        <v/>
      </c>
      <c r="I202" s="20">
        <f>IFERROR(IF(OR(F202="",INDEX(F:F,MATCH(DATE(YEAR($A202)-1,MONTH($A202),DAY($A202)),$A:$A,0))=""),"",F202/INDEX(F:F,MATCH(DATE(YEAR($A202)-1,MONTH($A202),DAY($A202)),$A:$A,0))-1),"")</f>
        <v/>
      </c>
      <c r="J202" s="20">
        <f>IFERROR(IF(OR(G202="",INDEX(G:G,MATCH(DATE(YEAR($A202)-1,MONTH($A202),DAY($A202)),$A:$A,0))=""),"",G202/INDEX(G:G,MATCH(DATE(YEAR($A202)-1,MONTH($A202),DAY($A202)),$A:$A,0))-1),"")</f>
        <v/>
      </c>
      <c r="K202" s="20">
        <f>IF(OR(E202="",E201=""),"",E202/E201-1)</f>
        <v/>
      </c>
      <c r="L202" s="20">
        <f>IF(OR(F202="",F201=""),"",F202/F201-1)</f>
        <v/>
      </c>
      <c r="M202" s="20">
        <f>IF(OR(G202="",G201=""),"",G202/G201-1)</f>
        <v/>
      </c>
      <c r="N202" s="20">
        <f>IF(G202="","",E202/G202)</f>
        <v/>
      </c>
      <c r="O202" s="20">
        <f>IF(G202="","",F202/G202)</f>
        <v/>
      </c>
      <c r="P202" s="21">
        <f>IF(SUMIFS('Daily NSE Equity Options'!$L:$L,'Daily NSE Equity Options'!$A:$A,$A202)=0,"",SUMIFS('Daily NSE Equity Options'!$L:$L,'Daily NSE Equity Options'!$A:$A,$A202))</f>
        <v/>
      </c>
      <c r="Q202" s="8">
        <f>IF(SUMIFS('Daily BSE Equity Options'!$L:$L,'Daily BSE Equity Options'!$A:$A,$A202)=0,"",SUMIFS('Daily BSE Equity Options'!$L:$L,'Daily BSE Equity Options'!$A:$A,$A202))</f>
        <v/>
      </c>
      <c r="R202" s="8">
        <f>IF(OR(P202="",Q202=""),"",P202+Q202)</f>
        <v/>
      </c>
      <c r="S202" s="23">
        <f>IFERROR(IF(OR(P202="",INDEX(P:P,MATCH(DATE(YEAR($A202)-1,MONTH($A202),DAY($A202)),$A:$A,0))=""),"",P202/INDEX(P:P,MATCH(DATE(YEAR($A202)-1,MONTH($A202),DAY($A202)),$A:$A,0))-1),"")</f>
        <v/>
      </c>
      <c r="T202" s="23">
        <f>IFERROR(IF(OR(Q202="",INDEX(Q:Q,MATCH(DATE(YEAR($A202)-1,MONTH($A202),DAY($A202)),$A:$A,0))=""),"",Q202/INDEX(Q:Q,MATCH(DATE(YEAR($A202)-1,MONTH($A202),DAY($A202)),$A:$A,0))-1),"")</f>
        <v/>
      </c>
      <c r="U202" s="23">
        <f>IFERROR(IF(OR(R202="",INDEX(R:R,MATCH(DATE(YEAR($A202)-1,MONTH($A202),DAY($A202)),$A:$A,0))=""),"",R202/INDEX(R:R,MATCH(DATE(YEAR($A202)-1,MONTH($A202),DAY($A202)),$A:$A,0))-1),"")</f>
        <v/>
      </c>
      <c r="V202" s="23">
        <f>IF(OR(P202="",P201=""),"",P202/P201-1)</f>
        <v/>
      </c>
      <c r="W202" s="23">
        <f>IF(OR(Q202="",Q201=""),"",Q202/Q201-1)</f>
        <v/>
      </c>
      <c r="X202" s="23">
        <f>IF(OR(R202="",R201=""),"",R202/R201-1)</f>
        <v/>
      </c>
      <c r="Y202" s="23">
        <f>IF(R202="","",P202/R202)</f>
        <v/>
      </c>
      <c r="Z202" s="23">
        <f>IF(R202="","",Q202/R202)</f>
        <v/>
      </c>
      <c r="AA202" s="24">
        <f>IF(SUMIFS('Daily NSE Equity Options'!$M:$M,'Daily NSE Equity Options'!$A:$A,$A202)=0,"",SUMIFS('Daily NSE Equity Options'!$M:$M,'Daily NSE Equity Options'!$A:$A,$A202))</f>
        <v/>
      </c>
      <c r="AB202" s="9">
        <f>IF(SUMIFS('Daily BSE Equity Options'!$M:$M,'Daily BSE Equity Options'!$A:$A,$A202)=0,"",SUMIFS('Daily BSE Equity Options'!$M:$M,'Daily BSE Equity Options'!$A:$A,$A202))</f>
        <v/>
      </c>
      <c r="AC202" s="9">
        <f>IF(OR(AA202="",AB202=""),"",AA202+AB202)</f>
        <v/>
      </c>
      <c r="AD202" s="26">
        <f>IFERROR(IF(OR(AA202="",INDEX(AA:AA,MATCH(DATE(YEAR($A202)-1,MONTH($A202),DAY($A202)),$A:$A,0))=""),"",AA202/INDEX(AA:AA,MATCH(DATE(YEAR($A202)-1,MONTH($A202),DAY($A202)),$A:$A,0))-1),"")</f>
        <v/>
      </c>
      <c r="AE202" s="26">
        <f>IFERROR(IF(OR(AB202="",INDEX(AB:AB,MATCH(DATE(YEAR($A202)-1,MONTH($A202),DAY($A202)),$A:$A,0))=""),"",AB202/INDEX(AB:AB,MATCH(DATE(YEAR($A202)-1,MONTH($A202),DAY($A202)),$A:$A,0))-1),"")</f>
        <v/>
      </c>
      <c r="AF202" s="26">
        <f>IFERROR(IF(OR(AC202="",INDEX(AC:AC,MATCH(DATE(YEAR($A202)-1,MONTH($A202),DAY($A202)),$A:$A,0))=""),"",AC202/INDEX(AC:AC,MATCH(DATE(YEAR($A202)-1,MONTH($A202),DAY($A202)),$A:$A,0))-1),"")</f>
        <v/>
      </c>
      <c r="AG202" s="26">
        <f>IF(OR(AA202="",AA201=""),"",AA202/AA201-1)</f>
        <v/>
      </c>
      <c r="AH202" s="26">
        <f>IF(OR(AB202="",AB201=""),"",AB202/AB201-1)</f>
        <v/>
      </c>
      <c r="AI202" s="26">
        <f>IF(OR(AC202="",AC201=""),"",AC202/AC201-1)</f>
        <v/>
      </c>
      <c r="AJ202" s="26">
        <f>IF(AC202="","",AA202/AC202)</f>
        <v/>
      </c>
      <c r="AK202" s="26">
        <f>IF(AC202="","",AB202/AC202)</f>
        <v/>
      </c>
      <c r="AL202" s="29" t="n">
        <v>24.395</v>
      </c>
      <c r="AM202" s="30" t="n">
        <v>24.395</v>
      </c>
      <c r="AN202" s="30" t="n">
        <v>20.36</v>
      </c>
      <c r="AO202" s="30" t="n">
        <v>22.8975</v>
      </c>
      <c r="AP202" s="31" t="n">
        <v>-0.0614</v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18">
        <f>IF(SUMIFS('Daily NSE Equity Options'!$K:$K,'Daily NSE Equity Options'!$A:$A,$A203)=0,"",SUMIFS('Daily NSE Equity Options'!$K:$K,'Daily NSE Equity Options'!$A:$A,$A203))</f>
        <v/>
      </c>
      <c r="F203" s="7">
        <f>IF(SUMIFS('Daily BSE Equity Options'!$K:$K,'Daily BSE Equity Options'!$A:$A,$A203)=0,"",SUMIFS('Daily BSE Equity Options'!$K:$K,'Daily BSE Equity Options'!$A:$A,$A203))</f>
        <v/>
      </c>
      <c r="G203" s="7">
        <f>IF(OR(E203="",F203=""),"",E203+F203)</f>
        <v/>
      </c>
      <c r="H203" s="20">
        <f>IFERROR(IF(OR(E203="",INDEX(E:E,MATCH(DATE(YEAR($A203)-1,MONTH($A203),DAY($A203)),$A:$A,0))=""),"",E203/INDEX(E:E,MATCH(DATE(YEAR($A203)-1,MONTH($A203),DAY($A203)),$A:$A,0))-1),"")</f>
        <v/>
      </c>
      <c r="I203" s="20">
        <f>IFERROR(IF(OR(F203="",INDEX(F:F,MATCH(DATE(YEAR($A203)-1,MONTH($A203),DAY($A203)),$A:$A,0))=""),"",F203/INDEX(F:F,MATCH(DATE(YEAR($A203)-1,MONTH($A203),DAY($A203)),$A:$A,0))-1),"")</f>
        <v/>
      </c>
      <c r="J203" s="20">
        <f>IFERROR(IF(OR(G203="",INDEX(G:G,MATCH(DATE(YEAR($A203)-1,MONTH($A203),DAY($A203)),$A:$A,0))=""),"",G203/INDEX(G:G,MATCH(DATE(YEAR($A203)-1,MONTH($A203),DAY($A203)),$A:$A,0))-1),"")</f>
        <v/>
      </c>
      <c r="K203" s="20">
        <f>IF(OR(E203="",E202=""),"",E203/E202-1)</f>
        <v/>
      </c>
      <c r="L203" s="20">
        <f>IF(OR(F203="",F202=""),"",F203/F202-1)</f>
        <v/>
      </c>
      <c r="M203" s="20">
        <f>IF(OR(G203="",G202=""),"",G203/G202-1)</f>
        <v/>
      </c>
      <c r="N203" s="20">
        <f>IF(G203="","",E203/G203)</f>
        <v/>
      </c>
      <c r="O203" s="20">
        <f>IF(G203="","",F203/G203)</f>
        <v/>
      </c>
      <c r="P203" s="21">
        <f>IF(SUMIFS('Daily NSE Equity Options'!$L:$L,'Daily NSE Equity Options'!$A:$A,$A203)=0,"",SUMIFS('Daily NSE Equity Options'!$L:$L,'Daily NSE Equity Options'!$A:$A,$A203))</f>
        <v/>
      </c>
      <c r="Q203" s="8">
        <f>IF(SUMIFS('Daily BSE Equity Options'!$L:$L,'Daily BSE Equity Options'!$A:$A,$A203)=0,"",SUMIFS('Daily BSE Equity Options'!$L:$L,'Daily BSE Equity Options'!$A:$A,$A203))</f>
        <v/>
      </c>
      <c r="R203" s="8">
        <f>IF(OR(P203="",Q203=""),"",P203+Q203)</f>
        <v/>
      </c>
      <c r="S203" s="23">
        <f>IFERROR(IF(OR(P203="",INDEX(P:P,MATCH(DATE(YEAR($A203)-1,MONTH($A203),DAY($A203)),$A:$A,0))=""),"",P203/INDEX(P:P,MATCH(DATE(YEAR($A203)-1,MONTH($A203),DAY($A203)),$A:$A,0))-1),"")</f>
        <v/>
      </c>
      <c r="T203" s="23">
        <f>IFERROR(IF(OR(Q203="",INDEX(Q:Q,MATCH(DATE(YEAR($A203)-1,MONTH($A203),DAY($A203)),$A:$A,0))=""),"",Q203/INDEX(Q:Q,MATCH(DATE(YEAR($A203)-1,MONTH($A203),DAY($A203)),$A:$A,0))-1),"")</f>
        <v/>
      </c>
      <c r="U203" s="23">
        <f>IFERROR(IF(OR(R203="",INDEX(R:R,MATCH(DATE(YEAR($A203)-1,MONTH($A203),DAY($A203)),$A:$A,0))=""),"",R203/INDEX(R:R,MATCH(DATE(YEAR($A203)-1,MONTH($A203),DAY($A203)),$A:$A,0))-1),"")</f>
        <v/>
      </c>
      <c r="V203" s="23">
        <f>IF(OR(P203="",P202=""),"",P203/P202-1)</f>
        <v/>
      </c>
      <c r="W203" s="23">
        <f>IF(OR(Q203="",Q202=""),"",Q203/Q202-1)</f>
        <v/>
      </c>
      <c r="X203" s="23">
        <f>IF(OR(R203="",R202=""),"",R203/R202-1)</f>
        <v/>
      </c>
      <c r="Y203" s="23">
        <f>IF(R203="","",P203/R203)</f>
        <v/>
      </c>
      <c r="Z203" s="23">
        <f>IF(R203="","",Q203/R203)</f>
        <v/>
      </c>
      <c r="AA203" s="24">
        <f>IF(SUMIFS('Daily NSE Equity Options'!$M:$M,'Daily NSE Equity Options'!$A:$A,$A203)=0,"",SUMIFS('Daily NSE Equity Options'!$M:$M,'Daily NSE Equity Options'!$A:$A,$A203))</f>
        <v/>
      </c>
      <c r="AB203" s="9">
        <f>IF(SUMIFS('Daily BSE Equity Options'!$M:$M,'Daily BSE Equity Options'!$A:$A,$A203)=0,"",SUMIFS('Daily BSE Equity Options'!$M:$M,'Daily BSE Equity Options'!$A:$A,$A203))</f>
        <v/>
      </c>
      <c r="AC203" s="9">
        <f>IF(OR(AA203="",AB203=""),"",AA203+AB203)</f>
        <v/>
      </c>
      <c r="AD203" s="26">
        <f>IFERROR(IF(OR(AA203="",INDEX(AA:AA,MATCH(DATE(YEAR($A203)-1,MONTH($A203),DAY($A203)),$A:$A,0))=""),"",AA203/INDEX(AA:AA,MATCH(DATE(YEAR($A203)-1,MONTH($A203),DAY($A203)),$A:$A,0))-1),"")</f>
        <v/>
      </c>
      <c r="AE203" s="26">
        <f>IFERROR(IF(OR(AB203="",INDEX(AB:AB,MATCH(DATE(YEAR($A203)-1,MONTH($A203),DAY($A203)),$A:$A,0))=""),"",AB203/INDEX(AB:AB,MATCH(DATE(YEAR($A203)-1,MONTH($A203),DAY($A203)),$A:$A,0))-1),"")</f>
        <v/>
      </c>
      <c r="AF203" s="26">
        <f>IFERROR(IF(OR(AC203="",INDEX(AC:AC,MATCH(DATE(YEAR($A203)-1,MONTH($A203),DAY($A203)),$A:$A,0))=""),"",AC203/INDEX(AC:AC,MATCH(DATE(YEAR($A203)-1,MONTH($A203),DAY($A203)),$A:$A,0))-1),"")</f>
        <v/>
      </c>
      <c r="AG203" s="26">
        <f>IF(OR(AA203="",AA202=""),"",AA203/AA202-1)</f>
        <v/>
      </c>
      <c r="AH203" s="26">
        <f>IF(OR(AB203="",AB202=""),"",AB203/AB202-1)</f>
        <v/>
      </c>
      <c r="AI203" s="26">
        <f>IF(OR(AC203="",AC202=""),"",AC203/AC202-1)</f>
        <v/>
      </c>
      <c r="AJ203" s="26">
        <f>IF(AC203="","",AA203/AC203)</f>
        <v/>
      </c>
      <c r="AK203" s="26">
        <f>IF(AC203="","",AB203/AC203)</f>
        <v/>
      </c>
      <c r="AL203" s="29" t="n">
        <v>22.8975</v>
      </c>
      <c r="AM203" s="30" t="n">
        <v>23.185</v>
      </c>
      <c r="AN203" s="30" t="n">
        <v>19.33</v>
      </c>
      <c r="AO203" s="30" t="n">
        <v>21.55</v>
      </c>
      <c r="AP203" s="31" t="n">
        <v>-0.0588</v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18">
        <f>IF(SUMIFS('Daily NSE Equity Options'!$K:$K,'Daily NSE Equity Options'!$A:$A,$A204)=0,"",SUMIFS('Daily NSE Equity Options'!$K:$K,'Daily NSE Equity Options'!$A:$A,$A204))</f>
        <v/>
      </c>
      <c r="F204" s="7">
        <f>IF(SUMIFS('Daily BSE Equity Options'!$K:$K,'Daily BSE Equity Options'!$A:$A,$A204)=0,"",SUMIFS('Daily BSE Equity Options'!$K:$K,'Daily BSE Equity Options'!$A:$A,$A204))</f>
        <v/>
      </c>
      <c r="G204" s="7">
        <f>IF(OR(E204="",F204=""),"",E204+F204)</f>
        <v/>
      </c>
      <c r="H204" s="20">
        <f>IFERROR(IF(OR(E204="",INDEX(E:E,MATCH(DATE(YEAR($A204)-1,MONTH($A204),DAY($A204)),$A:$A,0))=""),"",E204/INDEX(E:E,MATCH(DATE(YEAR($A204)-1,MONTH($A204),DAY($A204)),$A:$A,0))-1),"")</f>
        <v/>
      </c>
      <c r="I204" s="20">
        <f>IFERROR(IF(OR(F204="",INDEX(F:F,MATCH(DATE(YEAR($A204)-1,MONTH($A204),DAY($A204)),$A:$A,0))=""),"",F204/INDEX(F:F,MATCH(DATE(YEAR($A204)-1,MONTH($A204),DAY($A204)),$A:$A,0))-1),"")</f>
        <v/>
      </c>
      <c r="J204" s="20">
        <f>IFERROR(IF(OR(G204="",INDEX(G:G,MATCH(DATE(YEAR($A204)-1,MONTH($A204),DAY($A204)),$A:$A,0))=""),"",G204/INDEX(G:G,MATCH(DATE(YEAR($A204)-1,MONTH($A204),DAY($A204)),$A:$A,0))-1),"")</f>
        <v/>
      </c>
      <c r="K204" s="20">
        <f>IF(OR(E204="",E203=""),"",E204/E203-1)</f>
        <v/>
      </c>
      <c r="L204" s="20">
        <f>IF(OR(F204="",F203=""),"",F204/F203-1)</f>
        <v/>
      </c>
      <c r="M204" s="20">
        <f>IF(OR(G204="",G203=""),"",G204/G203-1)</f>
        <v/>
      </c>
      <c r="N204" s="20">
        <f>IF(G204="","",E204/G204)</f>
        <v/>
      </c>
      <c r="O204" s="20">
        <f>IF(G204="","",F204/G204)</f>
        <v/>
      </c>
      <c r="P204" s="21">
        <f>IF(SUMIFS('Daily NSE Equity Options'!$L:$L,'Daily NSE Equity Options'!$A:$A,$A204)=0,"",SUMIFS('Daily NSE Equity Options'!$L:$L,'Daily NSE Equity Options'!$A:$A,$A204))</f>
        <v/>
      </c>
      <c r="Q204" s="8">
        <f>IF(SUMIFS('Daily BSE Equity Options'!$L:$L,'Daily BSE Equity Options'!$A:$A,$A204)=0,"",SUMIFS('Daily BSE Equity Options'!$L:$L,'Daily BSE Equity Options'!$A:$A,$A204))</f>
        <v/>
      </c>
      <c r="R204" s="8">
        <f>IF(OR(P204="",Q204=""),"",P204+Q204)</f>
        <v/>
      </c>
      <c r="S204" s="23">
        <f>IFERROR(IF(OR(P204="",INDEX(P:P,MATCH(DATE(YEAR($A204)-1,MONTH($A204),DAY($A204)),$A:$A,0))=""),"",P204/INDEX(P:P,MATCH(DATE(YEAR($A204)-1,MONTH($A204),DAY($A204)),$A:$A,0))-1),"")</f>
        <v/>
      </c>
      <c r="T204" s="23">
        <f>IFERROR(IF(OR(Q204="",INDEX(Q:Q,MATCH(DATE(YEAR($A204)-1,MONTH($A204),DAY($A204)),$A:$A,0))=""),"",Q204/INDEX(Q:Q,MATCH(DATE(YEAR($A204)-1,MONTH($A204),DAY($A204)),$A:$A,0))-1),"")</f>
        <v/>
      </c>
      <c r="U204" s="23">
        <f>IFERROR(IF(OR(R204="",INDEX(R:R,MATCH(DATE(YEAR($A204)-1,MONTH($A204),DAY($A204)),$A:$A,0))=""),"",R204/INDEX(R:R,MATCH(DATE(YEAR($A204)-1,MONTH($A204),DAY($A204)),$A:$A,0))-1),"")</f>
        <v/>
      </c>
      <c r="V204" s="23">
        <f>IF(OR(P204="",P203=""),"",P204/P203-1)</f>
        <v/>
      </c>
      <c r="W204" s="23">
        <f>IF(OR(Q204="",Q203=""),"",Q204/Q203-1)</f>
        <v/>
      </c>
      <c r="X204" s="23">
        <f>IF(OR(R204="",R203=""),"",R204/R203-1)</f>
        <v/>
      </c>
      <c r="Y204" s="23">
        <f>IF(R204="","",P204/R204)</f>
        <v/>
      </c>
      <c r="Z204" s="23">
        <f>IF(R204="","",Q204/R204)</f>
        <v/>
      </c>
      <c r="AA204" s="24">
        <f>IF(SUMIFS('Daily NSE Equity Options'!$M:$M,'Daily NSE Equity Options'!$A:$A,$A204)=0,"",SUMIFS('Daily NSE Equity Options'!$M:$M,'Daily NSE Equity Options'!$A:$A,$A204))</f>
        <v/>
      </c>
      <c r="AB204" s="9">
        <f>IF(SUMIFS('Daily BSE Equity Options'!$M:$M,'Daily BSE Equity Options'!$A:$A,$A204)=0,"",SUMIFS('Daily BSE Equity Options'!$M:$M,'Daily BSE Equity Options'!$A:$A,$A204))</f>
        <v/>
      </c>
      <c r="AC204" s="9">
        <f>IF(OR(AA204="",AB204=""),"",AA204+AB204)</f>
        <v/>
      </c>
      <c r="AD204" s="26">
        <f>IFERROR(IF(OR(AA204="",INDEX(AA:AA,MATCH(DATE(YEAR($A204)-1,MONTH($A204),DAY($A204)),$A:$A,0))=""),"",AA204/INDEX(AA:AA,MATCH(DATE(YEAR($A204)-1,MONTH($A204),DAY($A204)),$A:$A,0))-1),"")</f>
        <v/>
      </c>
      <c r="AE204" s="26">
        <f>IFERROR(IF(OR(AB204="",INDEX(AB:AB,MATCH(DATE(YEAR($A204)-1,MONTH($A204),DAY($A204)),$A:$A,0))=""),"",AB204/INDEX(AB:AB,MATCH(DATE(YEAR($A204)-1,MONTH($A204),DAY($A204)),$A:$A,0))-1),"")</f>
        <v/>
      </c>
      <c r="AF204" s="26">
        <f>IFERROR(IF(OR(AC204="",INDEX(AC:AC,MATCH(DATE(YEAR($A204)-1,MONTH($A204),DAY($A204)),$A:$A,0))=""),"",AC204/INDEX(AC:AC,MATCH(DATE(YEAR($A204)-1,MONTH($A204),DAY($A204)),$A:$A,0))-1),"")</f>
        <v/>
      </c>
      <c r="AG204" s="26">
        <f>IF(OR(AA204="",AA203=""),"",AA204/AA203-1)</f>
        <v/>
      </c>
      <c r="AH204" s="26">
        <f>IF(OR(AB204="",AB203=""),"",AB204/AB203-1)</f>
        <v/>
      </c>
      <c r="AI204" s="26">
        <f>IF(OR(AC204="",AC203=""),"",AC204/AC203-1)</f>
        <v/>
      </c>
      <c r="AJ204" s="26">
        <f>IF(AC204="","",AA204/AC204)</f>
        <v/>
      </c>
      <c r="AK204" s="26">
        <f>IF(AC204="","",AB204/AC204)</f>
        <v/>
      </c>
      <c r="AL204" s="29" t="n">
        <v>21.55</v>
      </c>
      <c r="AM204" s="30" t="n">
        <v>22.7775</v>
      </c>
      <c r="AN204" s="30" t="n">
        <v>18.6175</v>
      </c>
      <c r="AO204" s="30" t="n">
        <v>22.18</v>
      </c>
      <c r="AP204" s="31" t="n">
        <v>0.0292</v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18">
        <f>IF(SUMIFS('Daily NSE Equity Options'!$K:$K,'Daily NSE Equity Options'!$A:$A,$A205)=0,"",SUMIFS('Daily NSE Equity Options'!$K:$K,'Daily NSE Equity Options'!$A:$A,$A205))</f>
        <v/>
      </c>
      <c r="F205" s="7">
        <f>IF(SUMIFS('Daily BSE Equity Options'!$K:$K,'Daily BSE Equity Options'!$A:$A,$A205)=0,"",SUMIFS('Daily BSE Equity Options'!$K:$K,'Daily BSE Equity Options'!$A:$A,$A205))</f>
        <v/>
      </c>
      <c r="G205" s="7">
        <f>IF(OR(E205="",F205=""),"",E205+F205)</f>
        <v/>
      </c>
      <c r="H205" s="20">
        <f>IFERROR(IF(OR(E205="",INDEX(E:E,MATCH(DATE(YEAR($A205)-1,MONTH($A205),DAY($A205)),$A:$A,0))=""),"",E205/INDEX(E:E,MATCH(DATE(YEAR($A205)-1,MONTH($A205),DAY($A205)),$A:$A,0))-1),"")</f>
        <v/>
      </c>
      <c r="I205" s="20">
        <f>IFERROR(IF(OR(F205="",INDEX(F:F,MATCH(DATE(YEAR($A205)-1,MONTH($A205),DAY($A205)),$A:$A,0))=""),"",F205/INDEX(F:F,MATCH(DATE(YEAR($A205)-1,MONTH($A205),DAY($A205)),$A:$A,0))-1),"")</f>
        <v/>
      </c>
      <c r="J205" s="20">
        <f>IFERROR(IF(OR(G205="",INDEX(G:G,MATCH(DATE(YEAR($A205)-1,MONTH($A205),DAY($A205)),$A:$A,0))=""),"",G205/INDEX(G:G,MATCH(DATE(YEAR($A205)-1,MONTH($A205),DAY($A205)),$A:$A,0))-1),"")</f>
        <v/>
      </c>
      <c r="K205" s="20">
        <f>IF(OR(E205="",E204=""),"",E205/E204-1)</f>
        <v/>
      </c>
      <c r="L205" s="20">
        <f>IF(OR(F205="",F204=""),"",F205/F204-1)</f>
        <v/>
      </c>
      <c r="M205" s="20">
        <f>IF(OR(G205="",G204=""),"",G205/G204-1)</f>
        <v/>
      </c>
      <c r="N205" s="20">
        <f>IF(G205="","",E205/G205)</f>
        <v/>
      </c>
      <c r="O205" s="20">
        <f>IF(G205="","",F205/G205)</f>
        <v/>
      </c>
      <c r="P205" s="21">
        <f>IF(SUMIFS('Daily NSE Equity Options'!$L:$L,'Daily NSE Equity Options'!$A:$A,$A205)=0,"",SUMIFS('Daily NSE Equity Options'!$L:$L,'Daily NSE Equity Options'!$A:$A,$A205))</f>
        <v/>
      </c>
      <c r="Q205" s="8">
        <f>IF(SUMIFS('Daily BSE Equity Options'!$L:$L,'Daily BSE Equity Options'!$A:$A,$A205)=0,"",SUMIFS('Daily BSE Equity Options'!$L:$L,'Daily BSE Equity Options'!$A:$A,$A205))</f>
        <v/>
      </c>
      <c r="R205" s="8">
        <f>IF(OR(P205="",Q205=""),"",P205+Q205)</f>
        <v/>
      </c>
      <c r="S205" s="23">
        <f>IFERROR(IF(OR(P205="",INDEX(P:P,MATCH(DATE(YEAR($A205)-1,MONTH($A205),DAY($A205)),$A:$A,0))=""),"",P205/INDEX(P:P,MATCH(DATE(YEAR($A205)-1,MONTH($A205),DAY($A205)),$A:$A,0))-1),"")</f>
        <v/>
      </c>
      <c r="T205" s="23">
        <f>IFERROR(IF(OR(Q205="",INDEX(Q:Q,MATCH(DATE(YEAR($A205)-1,MONTH($A205),DAY($A205)),$A:$A,0))=""),"",Q205/INDEX(Q:Q,MATCH(DATE(YEAR($A205)-1,MONTH($A205),DAY($A205)),$A:$A,0))-1),"")</f>
        <v/>
      </c>
      <c r="U205" s="23">
        <f>IFERROR(IF(OR(R205="",INDEX(R:R,MATCH(DATE(YEAR($A205)-1,MONTH($A205),DAY($A205)),$A:$A,0))=""),"",R205/INDEX(R:R,MATCH(DATE(YEAR($A205)-1,MONTH($A205),DAY($A205)),$A:$A,0))-1),"")</f>
        <v/>
      </c>
      <c r="V205" s="23">
        <f>IF(OR(P205="",P204=""),"",P205/P204-1)</f>
        <v/>
      </c>
      <c r="W205" s="23">
        <f>IF(OR(Q205="",Q204=""),"",Q205/Q204-1)</f>
        <v/>
      </c>
      <c r="X205" s="23">
        <f>IF(OR(R205="",R204=""),"",R205/R204-1)</f>
        <v/>
      </c>
      <c r="Y205" s="23">
        <f>IF(R205="","",P205/R205)</f>
        <v/>
      </c>
      <c r="Z205" s="23">
        <f>IF(R205="","",Q205/R205)</f>
        <v/>
      </c>
      <c r="AA205" s="24">
        <f>IF(SUMIFS('Daily NSE Equity Options'!$M:$M,'Daily NSE Equity Options'!$A:$A,$A205)=0,"",SUMIFS('Daily NSE Equity Options'!$M:$M,'Daily NSE Equity Options'!$A:$A,$A205))</f>
        <v/>
      </c>
      <c r="AB205" s="9">
        <f>IF(SUMIFS('Daily BSE Equity Options'!$M:$M,'Daily BSE Equity Options'!$A:$A,$A205)=0,"",SUMIFS('Daily BSE Equity Options'!$M:$M,'Daily BSE Equity Options'!$A:$A,$A205))</f>
        <v/>
      </c>
      <c r="AC205" s="9">
        <f>IF(OR(AA205="",AB205=""),"",AA205+AB205)</f>
        <v/>
      </c>
      <c r="AD205" s="26">
        <f>IFERROR(IF(OR(AA205="",INDEX(AA:AA,MATCH(DATE(YEAR($A205)-1,MONTH($A205),DAY($A205)),$A:$A,0))=""),"",AA205/INDEX(AA:AA,MATCH(DATE(YEAR($A205)-1,MONTH($A205),DAY($A205)),$A:$A,0))-1),"")</f>
        <v/>
      </c>
      <c r="AE205" s="26">
        <f>IFERROR(IF(OR(AB205="",INDEX(AB:AB,MATCH(DATE(YEAR($A205)-1,MONTH($A205),DAY($A205)),$A:$A,0))=""),"",AB205/INDEX(AB:AB,MATCH(DATE(YEAR($A205)-1,MONTH($A205),DAY($A205)),$A:$A,0))-1),"")</f>
        <v/>
      </c>
      <c r="AF205" s="26">
        <f>IFERROR(IF(OR(AC205="",INDEX(AC:AC,MATCH(DATE(YEAR($A205)-1,MONTH($A205),DAY($A205)),$A:$A,0))=""),"",AC205/INDEX(AC:AC,MATCH(DATE(YEAR($A205)-1,MONTH($A205),DAY($A205)),$A:$A,0))-1),"")</f>
        <v/>
      </c>
      <c r="AG205" s="26">
        <f>IF(OR(AA205="",AA204=""),"",AA205/AA204-1)</f>
        <v/>
      </c>
      <c r="AH205" s="26">
        <f>IF(OR(AB205="",AB204=""),"",AB205/AB204-1)</f>
        <v/>
      </c>
      <c r="AI205" s="26">
        <f>IF(OR(AC205="",AC204=""),"",AC205/AC204-1)</f>
        <v/>
      </c>
      <c r="AJ205" s="26">
        <f>IF(AC205="","",AA205/AC205)</f>
        <v/>
      </c>
      <c r="AK205" s="26">
        <f>IF(AC205="","",AB205/AC205)</f>
        <v/>
      </c>
      <c r="AL205" s="29" t="n">
        <v>22.18</v>
      </c>
      <c r="AM205" s="30" t="n">
        <v>23.04</v>
      </c>
      <c r="AN205" s="30" t="n">
        <v>18.73</v>
      </c>
      <c r="AO205" s="30" t="n">
        <v>22.4225</v>
      </c>
      <c r="AP205" s="31" t="n">
        <v>0.0109</v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18">
        <f>IF(SUMIFS('Daily NSE Equity Options'!$K:$K,'Daily NSE Equity Options'!$A:$A,$A206)=0,"",SUMIFS('Daily NSE Equity Options'!$K:$K,'Daily NSE Equity Options'!$A:$A,$A206))</f>
        <v/>
      </c>
      <c r="F206" s="7">
        <f>IF(SUMIFS('Daily BSE Equity Options'!$K:$K,'Daily BSE Equity Options'!$A:$A,$A206)=0,"",SUMIFS('Daily BSE Equity Options'!$K:$K,'Daily BSE Equity Options'!$A:$A,$A206))</f>
        <v/>
      </c>
      <c r="G206" s="7">
        <f>IF(OR(E206="",F206=""),"",E206+F206)</f>
        <v/>
      </c>
      <c r="H206" s="20">
        <f>IFERROR(IF(OR(E206="",INDEX(E:E,MATCH(DATE(YEAR($A206)-1,MONTH($A206),DAY($A206)),$A:$A,0))=""),"",E206/INDEX(E:E,MATCH(DATE(YEAR($A206)-1,MONTH($A206),DAY($A206)),$A:$A,0))-1),"")</f>
        <v/>
      </c>
      <c r="I206" s="20">
        <f>IFERROR(IF(OR(F206="",INDEX(F:F,MATCH(DATE(YEAR($A206)-1,MONTH($A206),DAY($A206)),$A:$A,0))=""),"",F206/INDEX(F:F,MATCH(DATE(YEAR($A206)-1,MONTH($A206),DAY($A206)),$A:$A,0))-1),"")</f>
        <v/>
      </c>
      <c r="J206" s="20">
        <f>IFERROR(IF(OR(G206="",INDEX(G:G,MATCH(DATE(YEAR($A206)-1,MONTH($A206),DAY($A206)),$A:$A,0))=""),"",G206/INDEX(G:G,MATCH(DATE(YEAR($A206)-1,MONTH($A206),DAY($A206)),$A:$A,0))-1),"")</f>
        <v/>
      </c>
      <c r="K206" s="20">
        <f>IF(OR(E206="",E205=""),"",E206/E205-1)</f>
        <v/>
      </c>
      <c r="L206" s="20">
        <f>IF(OR(F206="",F205=""),"",F206/F205-1)</f>
        <v/>
      </c>
      <c r="M206" s="20">
        <f>IF(OR(G206="",G205=""),"",G206/G205-1)</f>
        <v/>
      </c>
      <c r="N206" s="20">
        <f>IF(G206="","",E206/G206)</f>
        <v/>
      </c>
      <c r="O206" s="20">
        <f>IF(G206="","",F206/G206)</f>
        <v/>
      </c>
      <c r="P206" s="21">
        <f>IF(SUMIFS('Daily NSE Equity Options'!$L:$L,'Daily NSE Equity Options'!$A:$A,$A206)=0,"",SUMIFS('Daily NSE Equity Options'!$L:$L,'Daily NSE Equity Options'!$A:$A,$A206))</f>
        <v/>
      </c>
      <c r="Q206" s="8">
        <f>IF(SUMIFS('Daily BSE Equity Options'!$L:$L,'Daily BSE Equity Options'!$A:$A,$A206)=0,"",SUMIFS('Daily BSE Equity Options'!$L:$L,'Daily BSE Equity Options'!$A:$A,$A206))</f>
        <v/>
      </c>
      <c r="R206" s="8">
        <f>IF(OR(P206="",Q206=""),"",P206+Q206)</f>
        <v/>
      </c>
      <c r="S206" s="23">
        <f>IFERROR(IF(OR(P206="",INDEX(P:P,MATCH(DATE(YEAR($A206)-1,MONTH($A206),DAY($A206)),$A:$A,0))=""),"",P206/INDEX(P:P,MATCH(DATE(YEAR($A206)-1,MONTH($A206),DAY($A206)),$A:$A,0))-1),"")</f>
        <v/>
      </c>
      <c r="T206" s="23">
        <f>IFERROR(IF(OR(Q206="",INDEX(Q:Q,MATCH(DATE(YEAR($A206)-1,MONTH($A206),DAY($A206)),$A:$A,0))=""),"",Q206/INDEX(Q:Q,MATCH(DATE(YEAR($A206)-1,MONTH($A206),DAY($A206)),$A:$A,0))-1),"")</f>
        <v/>
      </c>
      <c r="U206" s="23">
        <f>IFERROR(IF(OR(R206="",INDEX(R:R,MATCH(DATE(YEAR($A206)-1,MONTH($A206),DAY($A206)),$A:$A,0))=""),"",R206/INDEX(R:R,MATCH(DATE(YEAR($A206)-1,MONTH($A206),DAY($A206)),$A:$A,0))-1),"")</f>
        <v/>
      </c>
      <c r="V206" s="23">
        <f>IF(OR(P206="",P205=""),"",P206/P205-1)</f>
        <v/>
      </c>
      <c r="W206" s="23">
        <f>IF(OR(Q206="",Q205=""),"",Q206/Q205-1)</f>
        <v/>
      </c>
      <c r="X206" s="23">
        <f>IF(OR(R206="",R205=""),"",R206/R205-1)</f>
        <v/>
      </c>
      <c r="Y206" s="23">
        <f>IF(R206="","",P206/R206)</f>
        <v/>
      </c>
      <c r="Z206" s="23">
        <f>IF(R206="","",Q206/R206)</f>
        <v/>
      </c>
      <c r="AA206" s="24">
        <f>IF(SUMIFS('Daily NSE Equity Options'!$M:$M,'Daily NSE Equity Options'!$A:$A,$A206)=0,"",SUMIFS('Daily NSE Equity Options'!$M:$M,'Daily NSE Equity Options'!$A:$A,$A206))</f>
        <v/>
      </c>
      <c r="AB206" s="9">
        <f>IF(SUMIFS('Daily BSE Equity Options'!$M:$M,'Daily BSE Equity Options'!$A:$A,$A206)=0,"",SUMIFS('Daily BSE Equity Options'!$M:$M,'Daily BSE Equity Options'!$A:$A,$A206))</f>
        <v/>
      </c>
      <c r="AC206" s="9">
        <f>IF(OR(AA206="",AB206=""),"",AA206+AB206)</f>
        <v/>
      </c>
      <c r="AD206" s="26">
        <f>IFERROR(IF(OR(AA206="",INDEX(AA:AA,MATCH(DATE(YEAR($A206)-1,MONTH($A206),DAY($A206)),$A:$A,0))=""),"",AA206/INDEX(AA:AA,MATCH(DATE(YEAR($A206)-1,MONTH($A206),DAY($A206)),$A:$A,0))-1),"")</f>
        <v/>
      </c>
      <c r="AE206" s="26">
        <f>IFERROR(IF(OR(AB206="",INDEX(AB:AB,MATCH(DATE(YEAR($A206)-1,MONTH($A206),DAY($A206)),$A:$A,0))=""),"",AB206/INDEX(AB:AB,MATCH(DATE(YEAR($A206)-1,MONTH($A206),DAY($A206)),$A:$A,0))-1),"")</f>
        <v/>
      </c>
      <c r="AF206" s="26">
        <f>IFERROR(IF(OR(AC206="",INDEX(AC:AC,MATCH(DATE(YEAR($A206)-1,MONTH($A206),DAY($A206)),$A:$A,0))=""),"",AC206/INDEX(AC:AC,MATCH(DATE(YEAR($A206)-1,MONTH($A206),DAY($A206)),$A:$A,0))-1),"")</f>
        <v/>
      </c>
      <c r="AG206" s="26">
        <f>IF(OR(AA206="",AA205=""),"",AA206/AA205-1)</f>
        <v/>
      </c>
      <c r="AH206" s="26">
        <f>IF(OR(AB206="",AB205=""),"",AB206/AB205-1)</f>
        <v/>
      </c>
      <c r="AI206" s="26">
        <f>IF(OR(AC206="",AC205=""),"",AC206/AC205-1)</f>
        <v/>
      </c>
      <c r="AJ206" s="26">
        <f>IF(AC206="","",AA206/AC206)</f>
        <v/>
      </c>
      <c r="AK206" s="26">
        <f>IF(AC206="","",AB206/AC206)</f>
        <v/>
      </c>
      <c r="AL206" s="29" t="n">
        <v>22.4225</v>
      </c>
      <c r="AM206" s="30" t="n">
        <v>23.81</v>
      </c>
      <c r="AN206" s="30" t="n">
        <v>20.3375</v>
      </c>
      <c r="AO206" s="30" t="n">
        <v>23.245</v>
      </c>
      <c r="AP206" s="31" t="n">
        <v>0.0367</v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18">
        <f>IF(SUMIFS('Daily NSE Equity Options'!$K:$K,'Daily NSE Equity Options'!$A:$A,$A207)=0,"",SUMIFS('Daily NSE Equity Options'!$K:$K,'Daily NSE Equity Options'!$A:$A,$A207))</f>
        <v/>
      </c>
      <c r="F207" s="7">
        <f>IF(SUMIFS('Daily BSE Equity Options'!$K:$K,'Daily BSE Equity Options'!$A:$A,$A207)=0,"",SUMIFS('Daily BSE Equity Options'!$K:$K,'Daily BSE Equity Options'!$A:$A,$A207))</f>
        <v/>
      </c>
      <c r="G207" s="7">
        <f>IF(OR(E207="",F207=""),"",E207+F207)</f>
        <v/>
      </c>
      <c r="H207" s="20">
        <f>IFERROR(IF(OR(E207="",INDEX(E:E,MATCH(DATE(YEAR($A207)-1,MONTH($A207),DAY($A207)),$A:$A,0))=""),"",E207/INDEX(E:E,MATCH(DATE(YEAR($A207)-1,MONTH($A207),DAY($A207)),$A:$A,0))-1),"")</f>
        <v/>
      </c>
      <c r="I207" s="20">
        <f>IFERROR(IF(OR(F207="",INDEX(F:F,MATCH(DATE(YEAR($A207)-1,MONTH($A207),DAY($A207)),$A:$A,0))=""),"",F207/INDEX(F:F,MATCH(DATE(YEAR($A207)-1,MONTH($A207),DAY($A207)),$A:$A,0))-1),"")</f>
        <v/>
      </c>
      <c r="J207" s="20">
        <f>IFERROR(IF(OR(G207="",INDEX(G:G,MATCH(DATE(YEAR($A207)-1,MONTH($A207),DAY($A207)),$A:$A,0))=""),"",G207/INDEX(G:G,MATCH(DATE(YEAR($A207)-1,MONTH($A207),DAY($A207)),$A:$A,0))-1),"")</f>
        <v/>
      </c>
      <c r="K207" s="20">
        <f>IF(OR(E207="",E206=""),"",E207/E206-1)</f>
        <v/>
      </c>
      <c r="L207" s="20">
        <f>IF(OR(F207="",F206=""),"",F207/F206-1)</f>
        <v/>
      </c>
      <c r="M207" s="20">
        <f>IF(OR(G207="",G206=""),"",G207/G206-1)</f>
        <v/>
      </c>
      <c r="N207" s="20">
        <f>IF(G207="","",E207/G207)</f>
        <v/>
      </c>
      <c r="O207" s="20">
        <f>IF(G207="","",F207/G207)</f>
        <v/>
      </c>
      <c r="P207" s="21">
        <f>IF(SUMIFS('Daily NSE Equity Options'!$L:$L,'Daily NSE Equity Options'!$A:$A,$A207)=0,"",SUMIFS('Daily NSE Equity Options'!$L:$L,'Daily NSE Equity Options'!$A:$A,$A207))</f>
        <v/>
      </c>
      <c r="Q207" s="8">
        <f>IF(SUMIFS('Daily BSE Equity Options'!$L:$L,'Daily BSE Equity Options'!$A:$A,$A207)=0,"",SUMIFS('Daily BSE Equity Options'!$L:$L,'Daily BSE Equity Options'!$A:$A,$A207))</f>
        <v/>
      </c>
      <c r="R207" s="8">
        <f>IF(OR(P207="",Q207=""),"",P207+Q207)</f>
        <v/>
      </c>
      <c r="S207" s="23">
        <f>IFERROR(IF(OR(P207="",INDEX(P:P,MATCH(DATE(YEAR($A207)-1,MONTH($A207),DAY($A207)),$A:$A,0))=""),"",P207/INDEX(P:P,MATCH(DATE(YEAR($A207)-1,MONTH($A207),DAY($A207)),$A:$A,0))-1),"")</f>
        <v/>
      </c>
      <c r="T207" s="23">
        <f>IFERROR(IF(OR(Q207="",INDEX(Q:Q,MATCH(DATE(YEAR($A207)-1,MONTH($A207),DAY($A207)),$A:$A,0))=""),"",Q207/INDEX(Q:Q,MATCH(DATE(YEAR($A207)-1,MONTH($A207),DAY($A207)),$A:$A,0))-1),"")</f>
        <v/>
      </c>
      <c r="U207" s="23">
        <f>IFERROR(IF(OR(R207="",INDEX(R:R,MATCH(DATE(YEAR($A207)-1,MONTH($A207),DAY($A207)),$A:$A,0))=""),"",R207/INDEX(R:R,MATCH(DATE(YEAR($A207)-1,MONTH($A207),DAY($A207)),$A:$A,0))-1),"")</f>
        <v/>
      </c>
      <c r="V207" s="23">
        <f>IF(OR(P207="",P206=""),"",P207/P206-1)</f>
        <v/>
      </c>
      <c r="W207" s="23">
        <f>IF(OR(Q207="",Q206=""),"",Q207/Q206-1)</f>
        <v/>
      </c>
      <c r="X207" s="23">
        <f>IF(OR(R207="",R206=""),"",R207/R206-1)</f>
        <v/>
      </c>
      <c r="Y207" s="23">
        <f>IF(R207="","",P207/R207)</f>
        <v/>
      </c>
      <c r="Z207" s="23">
        <f>IF(R207="","",Q207/R207)</f>
        <v/>
      </c>
      <c r="AA207" s="24">
        <f>IF(SUMIFS('Daily NSE Equity Options'!$M:$M,'Daily NSE Equity Options'!$A:$A,$A207)=0,"",SUMIFS('Daily NSE Equity Options'!$M:$M,'Daily NSE Equity Options'!$A:$A,$A207))</f>
        <v/>
      </c>
      <c r="AB207" s="9">
        <f>IF(SUMIFS('Daily BSE Equity Options'!$M:$M,'Daily BSE Equity Options'!$A:$A,$A207)=0,"",SUMIFS('Daily BSE Equity Options'!$M:$M,'Daily BSE Equity Options'!$A:$A,$A207))</f>
        <v/>
      </c>
      <c r="AC207" s="9">
        <f>IF(OR(AA207="",AB207=""),"",AA207+AB207)</f>
        <v/>
      </c>
      <c r="AD207" s="26">
        <f>IFERROR(IF(OR(AA207="",INDEX(AA:AA,MATCH(DATE(YEAR($A207)-1,MONTH($A207),DAY($A207)),$A:$A,0))=""),"",AA207/INDEX(AA:AA,MATCH(DATE(YEAR($A207)-1,MONTH($A207),DAY($A207)),$A:$A,0))-1),"")</f>
        <v/>
      </c>
      <c r="AE207" s="26">
        <f>IFERROR(IF(OR(AB207="",INDEX(AB:AB,MATCH(DATE(YEAR($A207)-1,MONTH($A207),DAY($A207)),$A:$A,0))=""),"",AB207/INDEX(AB:AB,MATCH(DATE(YEAR($A207)-1,MONTH($A207),DAY($A207)),$A:$A,0))-1),"")</f>
        <v/>
      </c>
      <c r="AF207" s="26">
        <f>IFERROR(IF(OR(AC207="",INDEX(AC:AC,MATCH(DATE(YEAR($A207)-1,MONTH($A207),DAY($A207)),$A:$A,0))=""),"",AC207/INDEX(AC:AC,MATCH(DATE(YEAR($A207)-1,MONTH($A207),DAY($A207)),$A:$A,0))-1),"")</f>
        <v/>
      </c>
      <c r="AG207" s="26">
        <f>IF(OR(AA207="",AA206=""),"",AA207/AA206-1)</f>
        <v/>
      </c>
      <c r="AH207" s="26">
        <f>IF(OR(AB207="",AB206=""),"",AB207/AB206-1)</f>
        <v/>
      </c>
      <c r="AI207" s="26">
        <f>IF(OR(AC207="",AC206=""),"",AC207/AC206-1)</f>
        <v/>
      </c>
      <c r="AJ207" s="26">
        <f>IF(AC207="","",AA207/AC207)</f>
        <v/>
      </c>
      <c r="AK207" s="26">
        <f>IF(AC207="","",AB207/AC207)</f>
        <v/>
      </c>
      <c r="AL207" s="29" t="n">
        <v>23.245</v>
      </c>
      <c r="AM207" s="30" t="n">
        <v>24.7475</v>
      </c>
      <c r="AN207" s="30" t="n">
        <v>20.83</v>
      </c>
      <c r="AO207" s="30" t="n">
        <v>24.3925</v>
      </c>
      <c r="AP207" s="31" t="n">
        <v>0.0494</v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18">
        <f>IF(SUMIFS('Daily NSE Equity Options'!$K:$K,'Daily NSE Equity Options'!$A:$A,$A208)=0,"",SUMIFS('Daily NSE Equity Options'!$K:$K,'Daily NSE Equity Options'!$A:$A,$A208))</f>
        <v/>
      </c>
      <c r="F208" s="7">
        <f>IF(SUMIFS('Daily BSE Equity Options'!$K:$K,'Daily BSE Equity Options'!$A:$A,$A208)=0,"",SUMIFS('Daily BSE Equity Options'!$K:$K,'Daily BSE Equity Options'!$A:$A,$A208))</f>
        <v/>
      </c>
      <c r="G208" s="7">
        <f>IF(OR(E208="",F208=""),"",E208+F208)</f>
        <v/>
      </c>
      <c r="H208" s="20">
        <f>IFERROR(IF(OR(E208="",INDEX(E:E,MATCH(DATE(YEAR($A208)-1,MONTH($A208),DAY($A208)),$A:$A,0))=""),"",E208/INDEX(E:E,MATCH(DATE(YEAR($A208)-1,MONTH($A208),DAY($A208)),$A:$A,0))-1),"")</f>
        <v/>
      </c>
      <c r="I208" s="20">
        <f>IFERROR(IF(OR(F208="",INDEX(F:F,MATCH(DATE(YEAR($A208)-1,MONTH($A208),DAY($A208)),$A:$A,0))=""),"",F208/INDEX(F:F,MATCH(DATE(YEAR($A208)-1,MONTH($A208),DAY($A208)),$A:$A,0))-1),"")</f>
        <v/>
      </c>
      <c r="J208" s="20">
        <f>IFERROR(IF(OR(G208="",INDEX(G:G,MATCH(DATE(YEAR($A208)-1,MONTH($A208),DAY($A208)),$A:$A,0))=""),"",G208/INDEX(G:G,MATCH(DATE(YEAR($A208)-1,MONTH($A208),DAY($A208)),$A:$A,0))-1),"")</f>
        <v/>
      </c>
      <c r="K208" s="20">
        <f>IF(OR(E208="",E207=""),"",E208/E207-1)</f>
        <v/>
      </c>
      <c r="L208" s="20">
        <f>IF(OR(F208="",F207=""),"",F208/F207-1)</f>
        <v/>
      </c>
      <c r="M208" s="20">
        <f>IF(OR(G208="",G207=""),"",G208/G207-1)</f>
        <v/>
      </c>
      <c r="N208" s="20">
        <f>IF(G208="","",E208/G208)</f>
        <v/>
      </c>
      <c r="O208" s="20">
        <f>IF(G208="","",F208/G208)</f>
        <v/>
      </c>
      <c r="P208" s="21">
        <f>IF(SUMIFS('Daily NSE Equity Options'!$L:$L,'Daily NSE Equity Options'!$A:$A,$A208)=0,"",SUMIFS('Daily NSE Equity Options'!$L:$L,'Daily NSE Equity Options'!$A:$A,$A208))</f>
        <v/>
      </c>
      <c r="Q208" s="8">
        <f>IF(SUMIFS('Daily BSE Equity Options'!$L:$L,'Daily BSE Equity Options'!$A:$A,$A208)=0,"",SUMIFS('Daily BSE Equity Options'!$L:$L,'Daily BSE Equity Options'!$A:$A,$A208))</f>
        <v/>
      </c>
      <c r="R208" s="8">
        <f>IF(OR(P208="",Q208=""),"",P208+Q208)</f>
        <v/>
      </c>
      <c r="S208" s="23">
        <f>IFERROR(IF(OR(P208="",INDEX(P:P,MATCH(DATE(YEAR($A208)-1,MONTH($A208),DAY($A208)),$A:$A,0))=""),"",P208/INDEX(P:P,MATCH(DATE(YEAR($A208)-1,MONTH($A208),DAY($A208)),$A:$A,0))-1),"")</f>
        <v/>
      </c>
      <c r="T208" s="23">
        <f>IFERROR(IF(OR(Q208="",INDEX(Q:Q,MATCH(DATE(YEAR($A208)-1,MONTH($A208),DAY($A208)),$A:$A,0))=""),"",Q208/INDEX(Q:Q,MATCH(DATE(YEAR($A208)-1,MONTH($A208),DAY($A208)),$A:$A,0))-1),"")</f>
        <v/>
      </c>
      <c r="U208" s="23">
        <f>IFERROR(IF(OR(R208="",INDEX(R:R,MATCH(DATE(YEAR($A208)-1,MONTH($A208),DAY($A208)),$A:$A,0))=""),"",R208/INDEX(R:R,MATCH(DATE(YEAR($A208)-1,MONTH($A208),DAY($A208)),$A:$A,0))-1),"")</f>
        <v/>
      </c>
      <c r="V208" s="23">
        <f>IF(OR(P208="",P207=""),"",P208/P207-1)</f>
        <v/>
      </c>
      <c r="W208" s="23">
        <f>IF(OR(Q208="",Q207=""),"",Q208/Q207-1)</f>
        <v/>
      </c>
      <c r="X208" s="23">
        <f>IF(OR(R208="",R207=""),"",R208/R207-1)</f>
        <v/>
      </c>
      <c r="Y208" s="23">
        <f>IF(R208="","",P208/R208)</f>
        <v/>
      </c>
      <c r="Z208" s="23">
        <f>IF(R208="","",Q208/R208)</f>
        <v/>
      </c>
      <c r="AA208" s="24">
        <f>IF(SUMIFS('Daily NSE Equity Options'!$M:$M,'Daily NSE Equity Options'!$A:$A,$A208)=0,"",SUMIFS('Daily NSE Equity Options'!$M:$M,'Daily NSE Equity Options'!$A:$A,$A208))</f>
        <v/>
      </c>
      <c r="AB208" s="9">
        <f>IF(SUMIFS('Daily BSE Equity Options'!$M:$M,'Daily BSE Equity Options'!$A:$A,$A208)=0,"",SUMIFS('Daily BSE Equity Options'!$M:$M,'Daily BSE Equity Options'!$A:$A,$A208))</f>
        <v/>
      </c>
      <c r="AC208" s="9">
        <f>IF(OR(AA208="",AB208=""),"",AA208+AB208)</f>
        <v/>
      </c>
      <c r="AD208" s="26">
        <f>IFERROR(IF(OR(AA208="",INDEX(AA:AA,MATCH(DATE(YEAR($A208)-1,MONTH($A208),DAY($A208)),$A:$A,0))=""),"",AA208/INDEX(AA:AA,MATCH(DATE(YEAR($A208)-1,MONTH($A208),DAY($A208)),$A:$A,0))-1),"")</f>
        <v/>
      </c>
      <c r="AE208" s="26">
        <f>IFERROR(IF(OR(AB208="",INDEX(AB:AB,MATCH(DATE(YEAR($A208)-1,MONTH($A208),DAY($A208)),$A:$A,0))=""),"",AB208/INDEX(AB:AB,MATCH(DATE(YEAR($A208)-1,MONTH($A208),DAY($A208)),$A:$A,0))-1),"")</f>
        <v/>
      </c>
      <c r="AF208" s="26">
        <f>IFERROR(IF(OR(AC208="",INDEX(AC:AC,MATCH(DATE(YEAR($A208)-1,MONTH($A208),DAY($A208)),$A:$A,0))=""),"",AC208/INDEX(AC:AC,MATCH(DATE(YEAR($A208)-1,MONTH($A208),DAY($A208)),$A:$A,0))-1),"")</f>
        <v/>
      </c>
      <c r="AG208" s="26">
        <f>IF(OR(AA208="",AA207=""),"",AA208/AA207-1)</f>
        <v/>
      </c>
      <c r="AH208" s="26">
        <f>IF(OR(AB208="",AB207=""),"",AB208/AB207-1)</f>
        <v/>
      </c>
      <c r="AI208" s="26">
        <f>IF(OR(AC208="",AC207=""),"",AC208/AC207-1)</f>
        <v/>
      </c>
      <c r="AJ208" s="26">
        <f>IF(AC208="","",AA208/AC208)</f>
        <v/>
      </c>
      <c r="AK208" s="26">
        <f>IF(AC208="","",AB208/AC208)</f>
        <v/>
      </c>
      <c r="AL208" s="29" t="n">
        <v>24.3925</v>
      </c>
      <c r="AM208" s="30" t="n">
        <v>25.295</v>
      </c>
      <c r="AN208" s="30" t="n">
        <v>23.435</v>
      </c>
      <c r="AO208" s="30" t="n">
        <v>24.29</v>
      </c>
      <c r="AP208" s="31" t="n">
        <v>-0.0042</v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18">
        <f>IF(SUMIFS('Daily NSE Equity Options'!$K:$K,'Daily NSE Equity Options'!$A:$A,$A209)=0,"",SUMIFS('Daily NSE Equity Options'!$K:$K,'Daily NSE Equity Options'!$A:$A,$A209))</f>
        <v/>
      </c>
      <c r="F209" s="7">
        <f>IF(SUMIFS('Daily BSE Equity Options'!$K:$K,'Daily BSE Equity Options'!$A:$A,$A209)=0,"",SUMIFS('Daily BSE Equity Options'!$K:$K,'Daily BSE Equity Options'!$A:$A,$A209))</f>
        <v/>
      </c>
      <c r="G209" s="7">
        <f>IF(OR(E209="",F209=""),"",E209+F209)</f>
        <v/>
      </c>
      <c r="H209" s="20">
        <f>IFERROR(IF(OR(E209="",INDEX(E:E,MATCH(DATE(YEAR($A209)-1,MONTH($A209),DAY($A209)),$A:$A,0))=""),"",E209/INDEX(E:E,MATCH(DATE(YEAR($A209)-1,MONTH($A209),DAY($A209)),$A:$A,0))-1),"")</f>
        <v/>
      </c>
      <c r="I209" s="20">
        <f>IFERROR(IF(OR(F209="",INDEX(F:F,MATCH(DATE(YEAR($A209)-1,MONTH($A209),DAY($A209)),$A:$A,0))=""),"",F209/INDEX(F:F,MATCH(DATE(YEAR($A209)-1,MONTH($A209),DAY($A209)),$A:$A,0))-1),"")</f>
        <v/>
      </c>
      <c r="J209" s="20">
        <f>IFERROR(IF(OR(G209="",INDEX(G:G,MATCH(DATE(YEAR($A209)-1,MONTH($A209),DAY($A209)),$A:$A,0))=""),"",G209/INDEX(G:G,MATCH(DATE(YEAR($A209)-1,MONTH($A209),DAY($A209)),$A:$A,0))-1),"")</f>
        <v/>
      </c>
      <c r="K209" s="20">
        <f>IF(OR(E209="",E208=""),"",E209/E208-1)</f>
        <v/>
      </c>
      <c r="L209" s="20">
        <f>IF(OR(F209="",F208=""),"",F209/F208-1)</f>
        <v/>
      </c>
      <c r="M209" s="20">
        <f>IF(OR(G209="",G208=""),"",G209/G208-1)</f>
        <v/>
      </c>
      <c r="N209" s="20">
        <f>IF(G209="","",E209/G209)</f>
        <v/>
      </c>
      <c r="O209" s="20">
        <f>IF(G209="","",F209/G209)</f>
        <v/>
      </c>
      <c r="P209" s="21">
        <f>IF(SUMIFS('Daily NSE Equity Options'!$L:$L,'Daily NSE Equity Options'!$A:$A,$A209)=0,"",SUMIFS('Daily NSE Equity Options'!$L:$L,'Daily NSE Equity Options'!$A:$A,$A209))</f>
        <v/>
      </c>
      <c r="Q209" s="8">
        <f>IF(SUMIFS('Daily BSE Equity Options'!$L:$L,'Daily BSE Equity Options'!$A:$A,$A209)=0,"",SUMIFS('Daily BSE Equity Options'!$L:$L,'Daily BSE Equity Options'!$A:$A,$A209))</f>
        <v/>
      </c>
      <c r="R209" s="8">
        <f>IF(OR(P209="",Q209=""),"",P209+Q209)</f>
        <v/>
      </c>
      <c r="S209" s="23">
        <f>IFERROR(IF(OR(P209="",INDEX(P:P,MATCH(DATE(YEAR($A209)-1,MONTH($A209),DAY($A209)),$A:$A,0))=""),"",P209/INDEX(P:P,MATCH(DATE(YEAR($A209)-1,MONTH($A209),DAY($A209)),$A:$A,0))-1),"")</f>
        <v/>
      </c>
      <c r="T209" s="23">
        <f>IFERROR(IF(OR(Q209="",INDEX(Q:Q,MATCH(DATE(YEAR($A209)-1,MONTH($A209),DAY($A209)),$A:$A,0))=""),"",Q209/INDEX(Q:Q,MATCH(DATE(YEAR($A209)-1,MONTH($A209),DAY($A209)),$A:$A,0))-1),"")</f>
        <v/>
      </c>
      <c r="U209" s="23">
        <f>IFERROR(IF(OR(R209="",INDEX(R:R,MATCH(DATE(YEAR($A209)-1,MONTH($A209),DAY($A209)),$A:$A,0))=""),"",R209/INDEX(R:R,MATCH(DATE(YEAR($A209)-1,MONTH($A209),DAY($A209)),$A:$A,0))-1),"")</f>
        <v/>
      </c>
      <c r="V209" s="23">
        <f>IF(OR(P209="",P208=""),"",P209/P208-1)</f>
        <v/>
      </c>
      <c r="W209" s="23">
        <f>IF(OR(Q209="",Q208=""),"",Q209/Q208-1)</f>
        <v/>
      </c>
      <c r="X209" s="23">
        <f>IF(OR(R209="",R208=""),"",R209/R208-1)</f>
        <v/>
      </c>
      <c r="Y209" s="23">
        <f>IF(R209="","",P209/R209)</f>
        <v/>
      </c>
      <c r="Z209" s="23">
        <f>IF(R209="","",Q209/R209)</f>
        <v/>
      </c>
      <c r="AA209" s="24">
        <f>IF(SUMIFS('Daily NSE Equity Options'!$M:$M,'Daily NSE Equity Options'!$A:$A,$A209)=0,"",SUMIFS('Daily NSE Equity Options'!$M:$M,'Daily NSE Equity Options'!$A:$A,$A209))</f>
        <v/>
      </c>
      <c r="AB209" s="9">
        <f>IF(SUMIFS('Daily BSE Equity Options'!$M:$M,'Daily BSE Equity Options'!$A:$A,$A209)=0,"",SUMIFS('Daily BSE Equity Options'!$M:$M,'Daily BSE Equity Options'!$A:$A,$A209))</f>
        <v/>
      </c>
      <c r="AC209" s="9">
        <f>IF(OR(AA209="",AB209=""),"",AA209+AB209)</f>
        <v/>
      </c>
      <c r="AD209" s="26">
        <f>IFERROR(IF(OR(AA209="",INDEX(AA:AA,MATCH(DATE(YEAR($A209)-1,MONTH($A209),DAY($A209)),$A:$A,0))=""),"",AA209/INDEX(AA:AA,MATCH(DATE(YEAR($A209)-1,MONTH($A209),DAY($A209)),$A:$A,0))-1),"")</f>
        <v/>
      </c>
      <c r="AE209" s="26">
        <f>IFERROR(IF(OR(AB209="",INDEX(AB:AB,MATCH(DATE(YEAR($A209)-1,MONTH($A209),DAY($A209)),$A:$A,0))=""),"",AB209/INDEX(AB:AB,MATCH(DATE(YEAR($A209)-1,MONTH($A209),DAY($A209)),$A:$A,0))-1),"")</f>
        <v/>
      </c>
      <c r="AF209" s="26">
        <f>IFERROR(IF(OR(AC209="",INDEX(AC:AC,MATCH(DATE(YEAR($A209)-1,MONTH($A209),DAY($A209)),$A:$A,0))=""),"",AC209/INDEX(AC:AC,MATCH(DATE(YEAR($A209)-1,MONTH($A209),DAY($A209)),$A:$A,0))-1),"")</f>
        <v/>
      </c>
      <c r="AG209" s="26">
        <f>IF(OR(AA209="",AA208=""),"",AA209/AA208-1)</f>
        <v/>
      </c>
      <c r="AH209" s="26">
        <f>IF(OR(AB209="",AB208=""),"",AB209/AB208-1)</f>
        <v/>
      </c>
      <c r="AI209" s="26">
        <f>IF(OR(AC209="",AC208=""),"",AC209/AC208-1)</f>
        <v/>
      </c>
      <c r="AJ209" s="26">
        <f>IF(AC209="","",AA209/AC209)</f>
        <v/>
      </c>
      <c r="AK209" s="26">
        <f>IF(AC209="","",AB209/AC209)</f>
        <v/>
      </c>
      <c r="AL209" s="29" t="n">
        <v>24.29</v>
      </c>
      <c r="AM209" s="30" t="n">
        <v>25.99</v>
      </c>
      <c r="AN209" s="30" t="n">
        <v>22.08</v>
      </c>
      <c r="AO209" s="30" t="n">
        <v>25.3425</v>
      </c>
      <c r="AP209" s="31" t="n">
        <v>0.0433</v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18">
        <f>IF(SUMIFS('Daily NSE Equity Options'!$K:$K,'Daily NSE Equity Options'!$A:$A,$A210)=0,"",SUMIFS('Daily NSE Equity Options'!$K:$K,'Daily NSE Equity Options'!$A:$A,$A210))</f>
        <v/>
      </c>
      <c r="F210" s="7">
        <f>IF(SUMIFS('Daily BSE Equity Options'!$K:$K,'Daily BSE Equity Options'!$A:$A,$A210)=0,"",SUMIFS('Daily BSE Equity Options'!$K:$K,'Daily BSE Equity Options'!$A:$A,$A210))</f>
        <v/>
      </c>
      <c r="G210" s="7">
        <f>IF(OR(E210="",F210=""),"",E210+F210)</f>
        <v/>
      </c>
      <c r="H210" s="20">
        <f>IFERROR(IF(OR(E210="",INDEX(E:E,MATCH(DATE(YEAR($A210)-1,MONTH($A210),DAY($A210)),$A:$A,0))=""),"",E210/INDEX(E:E,MATCH(DATE(YEAR($A210)-1,MONTH($A210),DAY($A210)),$A:$A,0))-1),"")</f>
        <v/>
      </c>
      <c r="I210" s="20">
        <f>IFERROR(IF(OR(F210="",INDEX(F:F,MATCH(DATE(YEAR($A210)-1,MONTH($A210),DAY($A210)),$A:$A,0))=""),"",F210/INDEX(F:F,MATCH(DATE(YEAR($A210)-1,MONTH($A210),DAY($A210)),$A:$A,0))-1),"")</f>
        <v/>
      </c>
      <c r="J210" s="20">
        <f>IFERROR(IF(OR(G210="",INDEX(G:G,MATCH(DATE(YEAR($A210)-1,MONTH($A210),DAY($A210)),$A:$A,0))=""),"",G210/INDEX(G:G,MATCH(DATE(YEAR($A210)-1,MONTH($A210),DAY($A210)),$A:$A,0))-1),"")</f>
        <v/>
      </c>
      <c r="K210" s="20">
        <f>IF(OR(E210="",E209=""),"",E210/E209-1)</f>
        <v/>
      </c>
      <c r="L210" s="20">
        <f>IF(OR(F210="",F209=""),"",F210/F209-1)</f>
        <v/>
      </c>
      <c r="M210" s="20">
        <f>IF(OR(G210="",G209=""),"",G210/G209-1)</f>
        <v/>
      </c>
      <c r="N210" s="20">
        <f>IF(G210="","",E210/G210)</f>
        <v/>
      </c>
      <c r="O210" s="20">
        <f>IF(G210="","",F210/G210)</f>
        <v/>
      </c>
      <c r="P210" s="21">
        <f>IF(SUMIFS('Daily NSE Equity Options'!$L:$L,'Daily NSE Equity Options'!$A:$A,$A210)=0,"",SUMIFS('Daily NSE Equity Options'!$L:$L,'Daily NSE Equity Options'!$A:$A,$A210))</f>
        <v/>
      </c>
      <c r="Q210" s="8">
        <f>IF(SUMIFS('Daily BSE Equity Options'!$L:$L,'Daily BSE Equity Options'!$A:$A,$A210)=0,"",SUMIFS('Daily BSE Equity Options'!$L:$L,'Daily BSE Equity Options'!$A:$A,$A210))</f>
        <v/>
      </c>
      <c r="R210" s="8">
        <f>IF(OR(P210="",Q210=""),"",P210+Q210)</f>
        <v/>
      </c>
      <c r="S210" s="23">
        <f>IFERROR(IF(OR(P210="",INDEX(P:P,MATCH(DATE(YEAR($A210)-1,MONTH($A210),DAY($A210)),$A:$A,0))=""),"",P210/INDEX(P:P,MATCH(DATE(YEAR($A210)-1,MONTH($A210),DAY($A210)),$A:$A,0))-1),"")</f>
        <v/>
      </c>
      <c r="T210" s="23">
        <f>IFERROR(IF(OR(Q210="",INDEX(Q:Q,MATCH(DATE(YEAR($A210)-1,MONTH($A210),DAY($A210)),$A:$A,0))=""),"",Q210/INDEX(Q:Q,MATCH(DATE(YEAR($A210)-1,MONTH($A210),DAY($A210)),$A:$A,0))-1),"")</f>
        <v/>
      </c>
      <c r="U210" s="23">
        <f>IFERROR(IF(OR(R210="",INDEX(R:R,MATCH(DATE(YEAR($A210)-1,MONTH($A210),DAY($A210)),$A:$A,0))=""),"",R210/INDEX(R:R,MATCH(DATE(YEAR($A210)-1,MONTH($A210),DAY($A210)),$A:$A,0))-1),"")</f>
        <v/>
      </c>
      <c r="V210" s="23">
        <f>IF(OR(P210="",P209=""),"",P210/P209-1)</f>
        <v/>
      </c>
      <c r="W210" s="23">
        <f>IF(OR(Q210="",Q209=""),"",Q210/Q209-1)</f>
        <v/>
      </c>
      <c r="X210" s="23">
        <f>IF(OR(R210="",R209=""),"",R210/R209-1)</f>
        <v/>
      </c>
      <c r="Y210" s="23">
        <f>IF(R210="","",P210/R210)</f>
        <v/>
      </c>
      <c r="Z210" s="23">
        <f>IF(R210="","",Q210/R210)</f>
        <v/>
      </c>
      <c r="AA210" s="24">
        <f>IF(SUMIFS('Daily NSE Equity Options'!$M:$M,'Daily NSE Equity Options'!$A:$A,$A210)=0,"",SUMIFS('Daily NSE Equity Options'!$M:$M,'Daily NSE Equity Options'!$A:$A,$A210))</f>
        <v/>
      </c>
      <c r="AB210" s="9">
        <f>IF(SUMIFS('Daily BSE Equity Options'!$M:$M,'Daily BSE Equity Options'!$A:$A,$A210)=0,"",SUMIFS('Daily BSE Equity Options'!$M:$M,'Daily BSE Equity Options'!$A:$A,$A210))</f>
        <v/>
      </c>
      <c r="AC210" s="9">
        <f>IF(OR(AA210="",AB210=""),"",AA210+AB210)</f>
        <v/>
      </c>
      <c r="AD210" s="26">
        <f>IFERROR(IF(OR(AA210="",INDEX(AA:AA,MATCH(DATE(YEAR($A210)-1,MONTH($A210),DAY($A210)),$A:$A,0))=""),"",AA210/INDEX(AA:AA,MATCH(DATE(YEAR($A210)-1,MONTH($A210),DAY($A210)),$A:$A,0))-1),"")</f>
        <v/>
      </c>
      <c r="AE210" s="26">
        <f>IFERROR(IF(OR(AB210="",INDEX(AB:AB,MATCH(DATE(YEAR($A210)-1,MONTH($A210),DAY($A210)),$A:$A,0))=""),"",AB210/INDEX(AB:AB,MATCH(DATE(YEAR($A210)-1,MONTH($A210),DAY($A210)),$A:$A,0))-1),"")</f>
        <v/>
      </c>
      <c r="AF210" s="26">
        <f>IFERROR(IF(OR(AC210="",INDEX(AC:AC,MATCH(DATE(YEAR($A210)-1,MONTH($A210),DAY($A210)),$A:$A,0))=""),"",AC210/INDEX(AC:AC,MATCH(DATE(YEAR($A210)-1,MONTH($A210),DAY($A210)),$A:$A,0))-1),"")</f>
        <v/>
      </c>
      <c r="AG210" s="26">
        <f>IF(OR(AA210="",AA209=""),"",AA210/AA209-1)</f>
        <v/>
      </c>
      <c r="AH210" s="26">
        <f>IF(OR(AB210="",AB209=""),"",AB210/AB209-1)</f>
        <v/>
      </c>
      <c r="AI210" s="26">
        <f>IF(OR(AC210="",AC209=""),"",AC210/AC209-1)</f>
        <v/>
      </c>
      <c r="AJ210" s="26">
        <f>IF(AC210="","",AA210/AC210)</f>
        <v/>
      </c>
      <c r="AK210" s="26">
        <f>IF(AC210="","",AB210/AC210)</f>
        <v/>
      </c>
      <c r="AL210" s="29" t="n">
        <v>25.3425</v>
      </c>
      <c r="AM210" s="30" t="n">
        <v>25.925</v>
      </c>
      <c r="AN210" s="30" t="n">
        <v>22.6</v>
      </c>
      <c r="AO210" s="30" t="n">
        <v>23.3225</v>
      </c>
      <c r="AP210" s="31" t="n">
        <v>-0.07969999999999999</v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18">
        <f>IF(SUMIFS('Daily NSE Equity Options'!$K:$K,'Daily NSE Equity Options'!$A:$A,$A211)=0,"",SUMIFS('Daily NSE Equity Options'!$K:$K,'Daily NSE Equity Options'!$A:$A,$A211))</f>
        <v/>
      </c>
      <c r="F211" s="7">
        <f>IF(SUMIFS('Daily BSE Equity Options'!$K:$K,'Daily BSE Equity Options'!$A:$A,$A211)=0,"",SUMIFS('Daily BSE Equity Options'!$K:$K,'Daily BSE Equity Options'!$A:$A,$A211))</f>
        <v/>
      </c>
      <c r="G211" s="7">
        <f>IF(OR(E211="",F211=""),"",E211+F211)</f>
        <v/>
      </c>
      <c r="H211" s="20">
        <f>IFERROR(IF(OR(E211="",INDEX(E:E,MATCH(DATE(YEAR($A211)-1,MONTH($A211),DAY($A211)),$A:$A,0))=""),"",E211/INDEX(E:E,MATCH(DATE(YEAR($A211)-1,MONTH($A211),DAY($A211)),$A:$A,0))-1),"")</f>
        <v/>
      </c>
      <c r="I211" s="20">
        <f>IFERROR(IF(OR(F211="",INDEX(F:F,MATCH(DATE(YEAR($A211)-1,MONTH($A211),DAY($A211)),$A:$A,0))=""),"",F211/INDEX(F:F,MATCH(DATE(YEAR($A211)-1,MONTH($A211),DAY($A211)),$A:$A,0))-1),"")</f>
        <v/>
      </c>
      <c r="J211" s="20">
        <f>IFERROR(IF(OR(G211="",INDEX(G:G,MATCH(DATE(YEAR($A211)-1,MONTH($A211),DAY($A211)),$A:$A,0))=""),"",G211/INDEX(G:G,MATCH(DATE(YEAR($A211)-1,MONTH($A211),DAY($A211)),$A:$A,0))-1),"")</f>
        <v/>
      </c>
      <c r="K211" s="20">
        <f>IF(OR(E211="",E210=""),"",E211/E210-1)</f>
        <v/>
      </c>
      <c r="L211" s="20">
        <f>IF(OR(F211="",F210=""),"",F211/F210-1)</f>
        <v/>
      </c>
      <c r="M211" s="20">
        <f>IF(OR(G211="",G210=""),"",G211/G210-1)</f>
        <v/>
      </c>
      <c r="N211" s="20">
        <f>IF(G211="","",E211/G211)</f>
        <v/>
      </c>
      <c r="O211" s="20">
        <f>IF(G211="","",F211/G211)</f>
        <v/>
      </c>
      <c r="P211" s="21">
        <f>IF(SUMIFS('Daily NSE Equity Options'!$L:$L,'Daily NSE Equity Options'!$A:$A,$A211)=0,"",SUMIFS('Daily NSE Equity Options'!$L:$L,'Daily NSE Equity Options'!$A:$A,$A211))</f>
        <v/>
      </c>
      <c r="Q211" s="8">
        <f>IF(SUMIFS('Daily BSE Equity Options'!$L:$L,'Daily BSE Equity Options'!$A:$A,$A211)=0,"",SUMIFS('Daily BSE Equity Options'!$L:$L,'Daily BSE Equity Options'!$A:$A,$A211))</f>
        <v/>
      </c>
      <c r="R211" s="8">
        <f>IF(OR(P211="",Q211=""),"",P211+Q211)</f>
        <v/>
      </c>
      <c r="S211" s="23">
        <f>IFERROR(IF(OR(P211="",INDEX(P:P,MATCH(DATE(YEAR($A211)-1,MONTH($A211),DAY($A211)),$A:$A,0))=""),"",P211/INDEX(P:P,MATCH(DATE(YEAR($A211)-1,MONTH($A211),DAY($A211)),$A:$A,0))-1),"")</f>
        <v/>
      </c>
      <c r="T211" s="23">
        <f>IFERROR(IF(OR(Q211="",INDEX(Q:Q,MATCH(DATE(YEAR($A211)-1,MONTH($A211),DAY($A211)),$A:$A,0))=""),"",Q211/INDEX(Q:Q,MATCH(DATE(YEAR($A211)-1,MONTH($A211),DAY($A211)),$A:$A,0))-1),"")</f>
        <v/>
      </c>
      <c r="U211" s="23">
        <f>IFERROR(IF(OR(R211="",INDEX(R:R,MATCH(DATE(YEAR($A211)-1,MONTH($A211),DAY($A211)),$A:$A,0))=""),"",R211/INDEX(R:R,MATCH(DATE(YEAR($A211)-1,MONTH($A211),DAY($A211)),$A:$A,0))-1),"")</f>
        <v/>
      </c>
      <c r="V211" s="23">
        <f>IF(OR(P211="",P210=""),"",P211/P210-1)</f>
        <v/>
      </c>
      <c r="W211" s="23">
        <f>IF(OR(Q211="",Q210=""),"",Q211/Q210-1)</f>
        <v/>
      </c>
      <c r="X211" s="23">
        <f>IF(OR(R211="",R210=""),"",R211/R210-1)</f>
        <v/>
      </c>
      <c r="Y211" s="23">
        <f>IF(R211="","",P211/R211)</f>
        <v/>
      </c>
      <c r="Z211" s="23">
        <f>IF(R211="","",Q211/R211)</f>
        <v/>
      </c>
      <c r="AA211" s="24">
        <f>IF(SUMIFS('Daily NSE Equity Options'!$M:$M,'Daily NSE Equity Options'!$A:$A,$A211)=0,"",SUMIFS('Daily NSE Equity Options'!$M:$M,'Daily NSE Equity Options'!$A:$A,$A211))</f>
        <v/>
      </c>
      <c r="AB211" s="9">
        <f>IF(SUMIFS('Daily BSE Equity Options'!$M:$M,'Daily BSE Equity Options'!$A:$A,$A211)=0,"",SUMIFS('Daily BSE Equity Options'!$M:$M,'Daily BSE Equity Options'!$A:$A,$A211))</f>
        <v/>
      </c>
      <c r="AC211" s="9">
        <f>IF(OR(AA211="",AB211=""),"",AA211+AB211)</f>
        <v/>
      </c>
      <c r="AD211" s="26">
        <f>IFERROR(IF(OR(AA211="",INDEX(AA:AA,MATCH(DATE(YEAR($A211)-1,MONTH($A211),DAY($A211)),$A:$A,0))=""),"",AA211/INDEX(AA:AA,MATCH(DATE(YEAR($A211)-1,MONTH($A211),DAY($A211)),$A:$A,0))-1),"")</f>
        <v/>
      </c>
      <c r="AE211" s="26">
        <f>IFERROR(IF(OR(AB211="",INDEX(AB:AB,MATCH(DATE(YEAR($A211)-1,MONTH($A211),DAY($A211)),$A:$A,0))=""),"",AB211/INDEX(AB:AB,MATCH(DATE(YEAR($A211)-1,MONTH($A211),DAY($A211)),$A:$A,0))-1),"")</f>
        <v/>
      </c>
      <c r="AF211" s="26">
        <f>IFERROR(IF(OR(AC211="",INDEX(AC:AC,MATCH(DATE(YEAR($A211)-1,MONTH($A211),DAY($A211)),$A:$A,0))=""),"",AC211/INDEX(AC:AC,MATCH(DATE(YEAR($A211)-1,MONTH($A211),DAY($A211)),$A:$A,0))-1),"")</f>
        <v/>
      </c>
      <c r="AG211" s="26">
        <f>IF(OR(AA211="",AA210=""),"",AA211/AA210-1)</f>
        <v/>
      </c>
      <c r="AH211" s="26">
        <f>IF(OR(AB211="",AB210=""),"",AB211/AB210-1)</f>
        <v/>
      </c>
      <c r="AI211" s="26">
        <f>IF(OR(AC211="",AC210=""),"",AC211/AC210-1)</f>
        <v/>
      </c>
      <c r="AJ211" s="26">
        <f>IF(AC211="","",AA211/AC211)</f>
        <v/>
      </c>
      <c r="AK211" s="26">
        <f>IF(AC211="","",AB211/AC211)</f>
        <v/>
      </c>
      <c r="AL211" s="29" t="n">
        <v>23.3225</v>
      </c>
      <c r="AM211" s="30" t="n">
        <v>23.61</v>
      </c>
      <c r="AN211" s="30" t="n">
        <v>21.0025</v>
      </c>
      <c r="AO211" s="30" t="n">
        <v>23.345</v>
      </c>
      <c r="AP211" s="31" t="n">
        <v>0.001</v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18">
        <f>IF(SUMIFS('Daily NSE Equity Options'!$K:$K,'Daily NSE Equity Options'!$A:$A,$A212)=0,"",SUMIFS('Daily NSE Equity Options'!$K:$K,'Daily NSE Equity Options'!$A:$A,$A212))</f>
        <v/>
      </c>
      <c r="F212" s="7">
        <f>IF(SUMIFS('Daily BSE Equity Options'!$K:$K,'Daily BSE Equity Options'!$A:$A,$A212)=0,"",SUMIFS('Daily BSE Equity Options'!$K:$K,'Daily BSE Equity Options'!$A:$A,$A212))</f>
        <v/>
      </c>
      <c r="G212" s="7">
        <f>IF(OR(E212="",F212=""),"",E212+F212)</f>
        <v/>
      </c>
      <c r="H212" s="20">
        <f>IFERROR(IF(OR(E212="",INDEX(E:E,MATCH(DATE(YEAR($A212)-1,MONTH($A212),DAY($A212)),$A:$A,0))=""),"",E212/INDEX(E:E,MATCH(DATE(YEAR($A212)-1,MONTH($A212),DAY($A212)),$A:$A,0))-1),"")</f>
        <v/>
      </c>
      <c r="I212" s="20">
        <f>IFERROR(IF(OR(F212="",INDEX(F:F,MATCH(DATE(YEAR($A212)-1,MONTH($A212),DAY($A212)),$A:$A,0))=""),"",F212/INDEX(F:F,MATCH(DATE(YEAR($A212)-1,MONTH($A212),DAY($A212)),$A:$A,0))-1),"")</f>
        <v/>
      </c>
      <c r="J212" s="20">
        <f>IFERROR(IF(OR(G212="",INDEX(G:G,MATCH(DATE(YEAR($A212)-1,MONTH($A212),DAY($A212)),$A:$A,0))=""),"",G212/INDEX(G:G,MATCH(DATE(YEAR($A212)-1,MONTH($A212),DAY($A212)),$A:$A,0))-1),"")</f>
        <v/>
      </c>
      <c r="K212" s="20">
        <f>IF(OR(E212="",E211=""),"",E212/E211-1)</f>
        <v/>
      </c>
      <c r="L212" s="20">
        <f>IF(OR(F212="",F211=""),"",F212/F211-1)</f>
        <v/>
      </c>
      <c r="M212" s="20">
        <f>IF(OR(G212="",G211=""),"",G212/G211-1)</f>
        <v/>
      </c>
      <c r="N212" s="20">
        <f>IF(G212="","",E212/G212)</f>
        <v/>
      </c>
      <c r="O212" s="20">
        <f>IF(G212="","",F212/G212)</f>
        <v/>
      </c>
      <c r="P212" s="21">
        <f>IF(SUMIFS('Daily NSE Equity Options'!$L:$L,'Daily NSE Equity Options'!$A:$A,$A212)=0,"",SUMIFS('Daily NSE Equity Options'!$L:$L,'Daily NSE Equity Options'!$A:$A,$A212))</f>
        <v/>
      </c>
      <c r="Q212" s="8">
        <f>IF(SUMIFS('Daily BSE Equity Options'!$L:$L,'Daily BSE Equity Options'!$A:$A,$A212)=0,"",SUMIFS('Daily BSE Equity Options'!$L:$L,'Daily BSE Equity Options'!$A:$A,$A212))</f>
        <v/>
      </c>
      <c r="R212" s="8">
        <f>IF(OR(P212="",Q212=""),"",P212+Q212)</f>
        <v/>
      </c>
      <c r="S212" s="23">
        <f>IFERROR(IF(OR(P212="",INDEX(P:P,MATCH(DATE(YEAR($A212)-1,MONTH($A212),DAY($A212)),$A:$A,0))=""),"",P212/INDEX(P:P,MATCH(DATE(YEAR($A212)-1,MONTH($A212),DAY($A212)),$A:$A,0))-1),"")</f>
        <v/>
      </c>
      <c r="T212" s="23">
        <f>IFERROR(IF(OR(Q212="",INDEX(Q:Q,MATCH(DATE(YEAR($A212)-1,MONTH($A212),DAY($A212)),$A:$A,0))=""),"",Q212/INDEX(Q:Q,MATCH(DATE(YEAR($A212)-1,MONTH($A212),DAY($A212)),$A:$A,0))-1),"")</f>
        <v/>
      </c>
      <c r="U212" s="23">
        <f>IFERROR(IF(OR(R212="",INDEX(R:R,MATCH(DATE(YEAR($A212)-1,MONTH($A212),DAY($A212)),$A:$A,0))=""),"",R212/INDEX(R:R,MATCH(DATE(YEAR($A212)-1,MONTH($A212),DAY($A212)),$A:$A,0))-1),"")</f>
        <v/>
      </c>
      <c r="V212" s="23">
        <f>IF(OR(P212="",P211=""),"",P212/P211-1)</f>
        <v/>
      </c>
      <c r="W212" s="23">
        <f>IF(OR(Q212="",Q211=""),"",Q212/Q211-1)</f>
        <v/>
      </c>
      <c r="X212" s="23">
        <f>IF(OR(R212="",R211=""),"",R212/R211-1)</f>
        <v/>
      </c>
      <c r="Y212" s="23">
        <f>IF(R212="","",P212/R212)</f>
        <v/>
      </c>
      <c r="Z212" s="23">
        <f>IF(R212="","",Q212/R212)</f>
        <v/>
      </c>
      <c r="AA212" s="24">
        <f>IF(SUMIFS('Daily NSE Equity Options'!$M:$M,'Daily NSE Equity Options'!$A:$A,$A212)=0,"",SUMIFS('Daily NSE Equity Options'!$M:$M,'Daily NSE Equity Options'!$A:$A,$A212))</f>
        <v/>
      </c>
      <c r="AB212" s="9">
        <f>IF(SUMIFS('Daily BSE Equity Options'!$M:$M,'Daily BSE Equity Options'!$A:$A,$A212)=0,"",SUMIFS('Daily BSE Equity Options'!$M:$M,'Daily BSE Equity Options'!$A:$A,$A212))</f>
        <v/>
      </c>
      <c r="AC212" s="9">
        <f>IF(OR(AA212="",AB212=""),"",AA212+AB212)</f>
        <v/>
      </c>
      <c r="AD212" s="26">
        <f>IFERROR(IF(OR(AA212="",INDEX(AA:AA,MATCH(DATE(YEAR($A212)-1,MONTH($A212),DAY($A212)),$A:$A,0))=""),"",AA212/INDEX(AA:AA,MATCH(DATE(YEAR($A212)-1,MONTH($A212),DAY($A212)),$A:$A,0))-1),"")</f>
        <v/>
      </c>
      <c r="AE212" s="26">
        <f>IFERROR(IF(OR(AB212="",INDEX(AB:AB,MATCH(DATE(YEAR($A212)-1,MONTH($A212),DAY($A212)),$A:$A,0))=""),"",AB212/INDEX(AB:AB,MATCH(DATE(YEAR($A212)-1,MONTH($A212),DAY($A212)),$A:$A,0))-1),"")</f>
        <v/>
      </c>
      <c r="AF212" s="26">
        <f>IFERROR(IF(OR(AC212="",INDEX(AC:AC,MATCH(DATE(YEAR($A212)-1,MONTH($A212),DAY($A212)),$A:$A,0))=""),"",AC212/INDEX(AC:AC,MATCH(DATE(YEAR($A212)-1,MONTH($A212),DAY($A212)),$A:$A,0))-1),"")</f>
        <v/>
      </c>
      <c r="AG212" s="26">
        <f>IF(OR(AA212="",AA211=""),"",AA212/AA211-1)</f>
        <v/>
      </c>
      <c r="AH212" s="26">
        <f>IF(OR(AB212="",AB211=""),"",AB212/AB211-1)</f>
        <v/>
      </c>
      <c r="AI212" s="26">
        <f>IF(OR(AC212="",AC211=""),"",AC212/AC211-1)</f>
        <v/>
      </c>
      <c r="AJ212" s="26">
        <f>IF(AC212="","",AA212/AC212)</f>
        <v/>
      </c>
      <c r="AK212" s="26">
        <f>IF(AC212="","",AB212/AC212)</f>
        <v/>
      </c>
      <c r="AL212" s="29" t="n">
        <v>23.345</v>
      </c>
      <c r="AM212" s="30" t="n">
        <v>24.1975</v>
      </c>
      <c r="AN212" s="30" t="n">
        <v>20.9475</v>
      </c>
      <c r="AO212" s="30" t="n">
        <v>23.745</v>
      </c>
      <c r="AP212" s="31" t="n">
        <v>0.0171</v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18">
        <f>IF(SUMIFS('Daily NSE Equity Options'!$K:$K,'Daily NSE Equity Options'!$A:$A,$A213)=0,"",SUMIFS('Daily NSE Equity Options'!$K:$K,'Daily NSE Equity Options'!$A:$A,$A213))</f>
        <v/>
      </c>
      <c r="F213" s="7">
        <f>IF(SUMIFS('Daily BSE Equity Options'!$K:$K,'Daily BSE Equity Options'!$A:$A,$A213)=0,"",SUMIFS('Daily BSE Equity Options'!$K:$K,'Daily BSE Equity Options'!$A:$A,$A213))</f>
        <v/>
      </c>
      <c r="G213" s="7">
        <f>IF(OR(E213="",F213=""),"",E213+F213)</f>
        <v/>
      </c>
      <c r="H213" s="20">
        <f>IFERROR(IF(OR(E213="",INDEX(E:E,MATCH(DATE(YEAR($A213)-1,MONTH($A213),DAY($A213)),$A:$A,0))=""),"",E213/INDEX(E:E,MATCH(DATE(YEAR($A213)-1,MONTH($A213),DAY($A213)),$A:$A,0))-1),"")</f>
        <v/>
      </c>
      <c r="I213" s="20">
        <f>IFERROR(IF(OR(F213="",INDEX(F:F,MATCH(DATE(YEAR($A213)-1,MONTH($A213),DAY($A213)),$A:$A,0))=""),"",F213/INDEX(F:F,MATCH(DATE(YEAR($A213)-1,MONTH($A213),DAY($A213)),$A:$A,0))-1),"")</f>
        <v/>
      </c>
      <c r="J213" s="20">
        <f>IFERROR(IF(OR(G213="",INDEX(G:G,MATCH(DATE(YEAR($A213)-1,MONTH($A213),DAY($A213)),$A:$A,0))=""),"",G213/INDEX(G:G,MATCH(DATE(YEAR($A213)-1,MONTH($A213),DAY($A213)),$A:$A,0))-1),"")</f>
        <v/>
      </c>
      <c r="K213" s="20">
        <f>IF(OR(E213="",E212=""),"",E213/E212-1)</f>
        <v/>
      </c>
      <c r="L213" s="20">
        <f>IF(OR(F213="",F212=""),"",F213/F212-1)</f>
        <v/>
      </c>
      <c r="M213" s="20">
        <f>IF(OR(G213="",G212=""),"",G213/G212-1)</f>
        <v/>
      </c>
      <c r="N213" s="20">
        <f>IF(G213="","",E213/G213)</f>
        <v/>
      </c>
      <c r="O213" s="20">
        <f>IF(G213="","",F213/G213)</f>
        <v/>
      </c>
      <c r="P213" s="21">
        <f>IF(SUMIFS('Daily NSE Equity Options'!$L:$L,'Daily NSE Equity Options'!$A:$A,$A213)=0,"",SUMIFS('Daily NSE Equity Options'!$L:$L,'Daily NSE Equity Options'!$A:$A,$A213))</f>
        <v/>
      </c>
      <c r="Q213" s="8">
        <f>IF(SUMIFS('Daily BSE Equity Options'!$L:$L,'Daily BSE Equity Options'!$A:$A,$A213)=0,"",SUMIFS('Daily BSE Equity Options'!$L:$L,'Daily BSE Equity Options'!$A:$A,$A213))</f>
        <v/>
      </c>
      <c r="R213" s="8">
        <f>IF(OR(P213="",Q213=""),"",P213+Q213)</f>
        <v/>
      </c>
      <c r="S213" s="23">
        <f>IFERROR(IF(OR(P213="",INDEX(P:P,MATCH(DATE(YEAR($A213)-1,MONTH($A213),DAY($A213)),$A:$A,0))=""),"",P213/INDEX(P:P,MATCH(DATE(YEAR($A213)-1,MONTH($A213),DAY($A213)),$A:$A,0))-1),"")</f>
        <v/>
      </c>
      <c r="T213" s="23">
        <f>IFERROR(IF(OR(Q213="",INDEX(Q:Q,MATCH(DATE(YEAR($A213)-1,MONTH($A213),DAY($A213)),$A:$A,0))=""),"",Q213/INDEX(Q:Q,MATCH(DATE(YEAR($A213)-1,MONTH($A213),DAY($A213)),$A:$A,0))-1),"")</f>
        <v/>
      </c>
      <c r="U213" s="23">
        <f>IFERROR(IF(OR(R213="",INDEX(R:R,MATCH(DATE(YEAR($A213)-1,MONTH($A213),DAY($A213)),$A:$A,0))=""),"",R213/INDEX(R:R,MATCH(DATE(YEAR($A213)-1,MONTH($A213),DAY($A213)),$A:$A,0))-1),"")</f>
        <v/>
      </c>
      <c r="V213" s="23">
        <f>IF(OR(P213="",P212=""),"",P213/P212-1)</f>
        <v/>
      </c>
      <c r="W213" s="23">
        <f>IF(OR(Q213="",Q212=""),"",Q213/Q212-1)</f>
        <v/>
      </c>
      <c r="X213" s="23">
        <f>IF(OR(R213="",R212=""),"",R213/R212-1)</f>
        <v/>
      </c>
      <c r="Y213" s="23">
        <f>IF(R213="","",P213/R213)</f>
        <v/>
      </c>
      <c r="Z213" s="23">
        <f>IF(R213="","",Q213/R213)</f>
        <v/>
      </c>
      <c r="AA213" s="24">
        <f>IF(SUMIFS('Daily NSE Equity Options'!$M:$M,'Daily NSE Equity Options'!$A:$A,$A213)=0,"",SUMIFS('Daily NSE Equity Options'!$M:$M,'Daily NSE Equity Options'!$A:$A,$A213))</f>
        <v/>
      </c>
      <c r="AB213" s="9">
        <f>IF(SUMIFS('Daily BSE Equity Options'!$M:$M,'Daily BSE Equity Options'!$A:$A,$A213)=0,"",SUMIFS('Daily BSE Equity Options'!$M:$M,'Daily BSE Equity Options'!$A:$A,$A213))</f>
        <v/>
      </c>
      <c r="AC213" s="9">
        <f>IF(OR(AA213="",AB213=""),"",AA213+AB213)</f>
        <v/>
      </c>
      <c r="AD213" s="26">
        <f>IFERROR(IF(OR(AA213="",INDEX(AA:AA,MATCH(DATE(YEAR($A213)-1,MONTH($A213),DAY($A213)),$A:$A,0))=""),"",AA213/INDEX(AA:AA,MATCH(DATE(YEAR($A213)-1,MONTH($A213),DAY($A213)),$A:$A,0))-1),"")</f>
        <v/>
      </c>
      <c r="AE213" s="26">
        <f>IFERROR(IF(OR(AB213="",INDEX(AB:AB,MATCH(DATE(YEAR($A213)-1,MONTH($A213),DAY($A213)),$A:$A,0))=""),"",AB213/INDEX(AB:AB,MATCH(DATE(YEAR($A213)-1,MONTH($A213),DAY($A213)),$A:$A,0))-1),"")</f>
        <v/>
      </c>
      <c r="AF213" s="26">
        <f>IFERROR(IF(OR(AC213="",INDEX(AC:AC,MATCH(DATE(YEAR($A213)-1,MONTH($A213),DAY($A213)),$A:$A,0))=""),"",AC213/INDEX(AC:AC,MATCH(DATE(YEAR($A213)-1,MONTH($A213),DAY($A213)),$A:$A,0))-1),"")</f>
        <v/>
      </c>
      <c r="AG213" s="26">
        <f>IF(OR(AA213="",AA212=""),"",AA213/AA212-1)</f>
        <v/>
      </c>
      <c r="AH213" s="26">
        <f>IF(OR(AB213="",AB212=""),"",AB213/AB212-1)</f>
        <v/>
      </c>
      <c r="AI213" s="26">
        <f>IF(OR(AC213="",AC212=""),"",AC213/AC212-1)</f>
        <v/>
      </c>
      <c r="AJ213" s="26">
        <f>IF(AC213="","",AA213/AC213)</f>
        <v/>
      </c>
      <c r="AK213" s="26">
        <f>IF(AC213="","",AB213/AC213)</f>
        <v/>
      </c>
      <c r="AL213" s="29" t="n">
        <v>23.745</v>
      </c>
      <c r="AM213" s="30" t="n">
        <v>23.9325</v>
      </c>
      <c r="AN213" s="30" t="n">
        <v>22.09</v>
      </c>
      <c r="AO213" s="30" t="n">
        <v>23.1225</v>
      </c>
      <c r="AP213" s="31" t="n">
        <v>-0.0262</v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18">
        <f>IF(SUMIFS('Daily NSE Equity Options'!$K:$K,'Daily NSE Equity Options'!$A:$A,$A214)=0,"",SUMIFS('Daily NSE Equity Options'!$K:$K,'Daily NSE Equity Options'!$A:$A,$A214))</f>
        <v/>
      </c>
      <c r="F214" s="7">
        <f>IF(SUMIFS('Daily BSE Equity Options'!$K:$K,'Daily BSE Equity Options'!$A:$A,$A214)=0,"",SUMIFS('Daily BSE Equity Options'!$K:$K,'Daily BSE Equity Options'!$A:$A,$A214))</f>
        <v/>
      </c>
      <c r="G214" s="7">
        <f>IF(OR(E214="",F214=""),"",E214+F214)</f>
        <v/>
      </c>
      <c r="H214" s="20">
        <f>IFERROR(IF(OR(E214="",INDEX(E:E,MATCH(DATE(YEAR($A214)-1,MONTH($A214),DAY($A214)),$A:$A,0))=""),"",E214/INDEX(E:E,MATCH(DATE(YEAR($A214)-1,MONTH($A214),DAY($A214)),$A:$A,0))-1),"")</f>
        <v/>
      </c>
      <c r="I214" s="20">
        <f>IFERROR(IF(OR(F214="",INDEX(F:F,MATCH(DATE(YEAR($A214)-1,MONTH($A214),DAY($A214)),$A:$A,0))=""),"",F214/INDEX(F:F,MATCH(DATE(YEAR($A214)-1,MONTH($A214),DAY($A214)),$A:$A,0))-1),"")</f>
        <v/>
      </c>
      <c r="J214" s="20">
        <f>IFERROR(IF(OR(G214="",INDEX(G:G,MATCH(DATE(YEAR($A214)-1,MONTH($A214),DAY($A214)),$A:$A,0))=""),"",G214/INDEX(G:G,MATCH(DATE(YEAR($A214)-1,MONTH($A214),DAY($A214)),$A:$A,0))-1),"")</f>
        <v/>
      </c>
      <c r="K214" s="20">
        <f>IF(OR(E214="",E213=""),"",E214/E213-1)</f>
        <v/>
      </c>
      <c r="L214" s="20">
        <f>IF(OR(F214="",F213=""),"",F214/F213-1)</f>
        <v/>
      </c>
      <c r="M214" s="20">
        <f>IF(OR(G214="",G213=""),"",G214/G213-1)</f>
        <v/>
      </c>
      <c r="N214" s="20">
        <f>IF(G214="","",E214/G214)</f>
        <v/>
      </c>
      <c r="O214" s="20">
        <f>IF(G214="","",F214/G214)</f>
        <v/>
      </c>
      <c r="P214" s="21">
        <f>IF(SUMIFS('Daily NSE Equity Options'!$L:$L,'Daily NSE Equity Options'!$A:$A,$A214)=0,"",SUMIFS('Daily NSE Equity Options'!$L:$L,'Daily NSE Equity Options'!$A:$A,$A214))</f>
        <v/>
      </c>
      <c r="Q214" s="8">
        <f>IF(SUMIFS('Daily BSE Equity Options'!$L:$L,'Daily BSE Equity Options'!$A:$A,$A214)=0,"",SUMIFS('Daily BSE Equity Options'!$L:$L,'Daily BSE Equity Options'!$A:$A,$A214))</f>
        <v/>
      </c>
      <c r="R214" s="8">
        <f>IF(OR(P214="",Q214=""),"",P214+Q214)</f>
        <v/>
      </c>
      <c r="S214" s="23">
        <f>IFERROR(IF(OR(P214="",INDEX(P:P,MATCH(DATE(YEAR($A214)-1,MONTH($A214),DAY($A214)),$A:$A,0))=""),"",P214/INDEX(P:P,MATCH(DATE(YEAR($A214)-1,MONTH($A214),DAY($A214)),$A:$A,0))-1),"")</f>
        <v/>
      </c>
      <c r="T214" s="23">
        <f>IFERROR(IF(OR(Q214="",INDEX(Q:Q,MATCH(DATE(YEAR($A214)-1,MONTH($A214),DAY($A214)),$A:$A,0))=""),"",Q214/INDEX(Q:Q,MATCH(DATE(YEAR($A214)-1,MONTH($A214),DAY($A214)),$A:$A,0))-1),"")</f>
        <v/>
      </c>
      <c r="U214" s="23">
        <f>IFERROR(IF(OR(R214="",INDEX(R:R,MATCH(DATE(YEAR($A214)-1,MONTH($A214),DAY($A214)),$A:$A,0))=""),"",R214/INDEX(R:R,MATCH(DATE(YEAR($A214)-1,MONTH($A214),DAY($A214)),$A:$A,0))-1),"")</f>
        <v/>
      </c>
      <c r="V214" s="23">
        <f>IF(OR(P214="",P213=""),"",P214/P213-1)</f>
        <v/>
      </c>
      <c r="W214" s="23">
        <f>IF(OR(Q214="",Q213=""),"",Q214/Q213-1)</f>
        <v/>
      </c>
      <c r="X214" s="23">
        <f>IF(OR(R214="",R213=""),"",R214/R213-1)</f>
        <v/>
      </c>
      <c r="Y214" s="23">
        <f>IF(R214="","",P214/R214)</f>
        <v/>
      </c>
      <c r="Z214" s="23">
        <f>IF(R214="","",Q214/R214)</f>
        <v/>
      </c>
      <c r="AA214" s="24">
        <f>IF(SUMIFS('Daily NSE Equity Options'!$M:$M,'Daily NSE Equity Options'!$A:$A,$A214)=0,"",SUMIFS('Daily NSE Equity Options'!$M:$M,'Daily NSE Equity Options'!$A:$A,$A214))</f>
        <v/>
      </c>
      <c r="AB214" s="9">
        <f>IF(SUMIFS('Daily BSE Equity Options'!$M:$M,'Daily BSE Equity Options'!$A:$A,$A214)=0,"",SUMIFS('Daily BSE Equity Options'!$M:$M,'Daily BSE Equity Options'!$A:$A,$A214))</f>
        <v/>
      </c>
      <c r="AC214" s="9">
        <f>IF(OR(AA214="",AB214=""),"",AA214+AB214)</f>
        <v/>
      </c>
      <c r="AD214" s="26">
        <f>IFERROR(IF(OR(AA214="",INDEX(AA:AA,MATCH(DATE(YEAR($A214)-1,MONTH($A214),DAY($A214)),$A:$A,0))=""),"",AA214/INDEX(AA:AA,MATCH(DATE(YEAR($A214)-1,MONTH($A214),DAY($A214)),$A:$A,0))-1),"")</f>
        <v/>
      </c>
      <c r="AE214" s="26">
        <f>IFERROR(IF(OR(AB214="",INDEX(AB:AB,MATCH(DATE(YEAR($A214)-1,MONTH($A214),DAY($A214)),$A:$A,0))=""),"",AB214/INDEX(AB:AB,MATCH(DATE(YEAR($A214)-1,MONTH($A214),DAY($A214)),$A:$A,0))-1),"")</f>
        <v/>
      </c>
      <c r="AF214" s="26">
        <f>IFERROR(IF(OR(AC214="",INDEX(AC:AC,MATCH(DATE(YEAR($A214)-1,MONTH($A214),DAY($A214)),$A:$A,0))=""),"",AC214/INDEX(AC:AC,MATCH(DATE(YEAR($A214)-1,MONTH($A214),DAY($A214)),$A:$A,0))-1),"")</f>
        <v/>
      </c>
      <c r="AG214" s="26">
        <f>IF(OR(AA214="",AA213=""),"",AA214/AA213-1)</f>
        <v/>
      </c>
      <c r="AH214" s="26">
        <f>IF(OR(AB214="",AB213=""),"",AB214/AB213-1)</f>
        <v/>
      </c>
      <c r="AI214" s="26">
        <f>IF(OR(AC214="",AC213=""),"",AC214/AC213-1)</f>
        <v/>
      </c>
      <c r="AJ214" s="26">
        <f>IF(AC214="","",AA214/AC214)</f>
        <v/>
      </c>
      <c r="AK214" s="26">
        <f>IF(AC214="","",AB214/AC214)</f>
        <v/>
      </c>
      <c r="AL214" s="29" t="n">
        <v>23.1225</v>
      </c>
      <c r="AM214" s="30" t="n">
        <v>23.935</v>
      </c>
      <c r="AN214" s="30" t="n">
        <v>20.08</v>
      </c>
      <c r="AO214" s="30" t="n">
        <v>23.415</v>
      </c>
      <c r="AP214" s="31" t="n">
        <v>0.0127</v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18">
        <f>IF(SUMIFS('Daily NSE Equity Options'!$K:$K,'Daily NSE Equity Options'!$A:$A,$A215)=0,"",SUMIFS('Daily NSE Equity Options'!$K:$K,'Daily NSE Equity Options'!$A:$A,$A215))</f>
        <v/>
      </c>
      <c r="F215" s="7">
        <f>IF(SUMIFS('Daily BSE Equity Options'!$K:$K,'Daily BSE Equity Options'!$A:$A,$A215)=0,"",SUMIFS('Daily BSE Equity Options'!$K:$K,'Daily BSE Equity Options'!$A:$A,$A215))</f>
        <v/>
      </c>
      <c r="G215" s="7">
        <f>IF(OR(E215="",F215=""),"",E215+F215)</f>
        <v/>
      </c>
      <c r="H215" s="20">
        <f>IFERROR(IF(OR(E215="",INDEX(E:E,MATCH(DATE(YEAR($A215)-1,MONTH($A215),DAY($A215)),$A:$A,0))=""),"",E215/INDEX(E:E,MATCH(DATE(YEAR($A215)-1,MONTH($A215),DAY($A215)),$A:$A,0))-1),"")</f>
        <v/>
      </c>
      <c r="I215" s="20">
        <f>IFERROR(IF(OR(F215="",INDEX(F:F,MATCH(DATE(YEAR($A215)-1,MONTH($A215),DAY($A215)),$A:$A,0))=""),"",F215/INDEX(F:F,MATCH(DATE(YEAR($A215)-1,MONTH($A215),DAY($A215)),$A:$A,0))-1),"")</f>
        <v/>
      </c>
      <c r="J215" s="20">
        <f>IFERROR(IF(OR(G215="",INDEX(G:G,MATCH(DATE(YEAR($A215)-1,MONTH($A215),DAY($A215)),$A:$A,0))=""),"",G215/INDEX(G:G,MATCH(DATE(YEAR($A215)-1,MONTH($A215),DAY($A215)),$A:$A,0))-1),"")</f>
        <v/>
      </c>
      <c r="K215" s="20">
        <f>IF(OR(E215="",E214=""),"",E215/E214-1)</f>
        <v/>
      </c>
      <c r="L215" s="20">
        <f>IF(OR(F215="",F214=""),"",F215/F214-1)</f>
        <v/>
      </c>
      <c r="M215" s="20">
        <f>IF(OR(G215="",G214=""),"",G215/G214-1)</f>
        <v/>
      </c>
      <c r="N215" s="20">
        <f>IF(G215="","",E215/G215)</f>
        <v/>
      </c>
      <c r="O215" s="20">
        <f>IF(G215="","",F215/G215)</f>
        <v/>
      </c>
      <c r="P215" s="21">
        <f>IF(SUMIFS('Daily NSE Equity Options'!$L:$L,'Daily NSE Equity Options'!$A:$A,$A215)=0,"",SUMIFS('Daily NSE Equity Options'!$L:$L,'Daily NSE Equity Options'!$A:$A,$A215))</f>
        <v/>
      </c>
      <c r="Q215" s="8">
        <f>IF(SUMIFS('Daily BSE Equity Options'!$L:$L,'Daily BSE Equity Options'!$A:$A,$A215)=0,"",SUMIFS('Daily BSE Equity Options'!$L:$L,'Daily BSE Equity Options'!$A:$A,$A215))</f>
        <v/>
      </c>
      <c r="R215" s="8">
        <f>IF(OR(P215="",Q215=""),"",P215+Q215)</f>
        <v/>
      </c>
      <c r="S215" s="23">
        <f>IFERROR(IF(OR(P215="",INDEX(P:P,MATCH(DATE(YEAR($A215)-1,MONTH($A215),DAY($A215)),$A:$A,0))=""),"",P215/INDEX(P:P,MATCH(DATE(YEAR($A215)-1,MONTH($A215),DAY($A215)),$A:$A,0))-1),"")</f>
        <v/>
      </c>
      <c r="T215" s="23">
        <f>IFERROR(IF(OR(Q215="",INDEX(Q:Q,MATCH(DATE(YEAR($A215)-1,MONTH($A215),DAY($A215)),$A:$A,0))=""),"",Q215/INDEX(Q:Q,MATCH(DATE(YEAR($A215)-1,MONTH($A215),DAY($A215)),$A:$A,0))-1),"")</f>
        <v/>
      </c>
      <c r="U215" s="23">
        <f>IFERROR(IF(OR(R215="",INDEX(R:R,MATCH(DATE(YEAR($A215)-1,MONTH($A215),DAY($A215)),$A:$A,0))=""),"",R215/INDEX(R:R,MATCH(DATE(YEAR($A215)-1,MONTH($A215),DAY($A215)),$A:$A,0))-1),"")</f>
        <v/>
      </c>
      <c r="V215" s="23">
        <f>IF(OR(P215="",P214=""),"",P215/P214-1)</f>
        <v/>
      </c>
      <c r="W215" s="23">
        <f>IF(OR(Q215="",Q214=""),"",Q215/Q214-1)</f>
        <v/>
      </c>
      <c r="X215" s="23">
        <f>IF(OR(R215="",R214=""),"",R215/R214-1)</f>
        <v/>
      </c>
      <c r="Y215" s="23">
        <f>IF(R215="","",P215/R215)</f>
        <v/>
      </c>
      <c r="Z215" s="23">
        <f>IF(R215="","",Q215/R215)</f>
        <v/>
      </c>
      <c r="AA215" s="24">
        <f>IF(SUMIFS('Daily NSE Equity Options'!$M:$M,'Daily NSE Equity Options'!$A:$A,$A215)=0,"",SUMIFS('Daily NSE Equity Options'!$M:$M,'Daily NSE Equity Options'!$A:$A,$A215))</f>
        <v/>
      </c>
      <c r="AB215" s="9">
        <f>IF(SUMIFS('Daily BSE Equity Options'!$M:$M,'Daily BSE Equity Options'!$A:$A,$A215)=0,"",SUMIFS('Daily BSE Equity Options'!$M:$M,'Daily BSE Equity Options'!$A:$A,$A215))</f>
        <v/>
      </c>
      <c r="AC215" s="9">
        <f>IF(OR(AA215="",AB215=""),"",AA215+AB215)</f>
        <v/>
      </c>
      <c r="AD215" s="26">
        <f>IFERROR(IF(OR(AA215="",INDEX(AA:AA,MATCH(DATE(YEAR($A215)-1,MONTH($A215),DAY($A215)),$A:$A,0))=""),"",AA215/INDEX(AA:AA,MATCH(DATE(YEAR($A215)-1,MONTH($A215),DAY($A215)),$A:$A,0))-1),"")</f>
        <v/>
      </c>
      <c r="AE215" s="26">
        <f>IFERROR(IF(OR(AB215="",INDEX(AB:AB,MATCH(DATE(YEAR($A215)-1,MONTH($A215),DAY($A215)),$A:$A,0))=""),"",AB215/INDEX(AB:AB,MATCH(DATE(YEAR($A215)-1,MONTH($A215),DAY($A215)),$A:$A,0))-1),"")</f>
        <v/>
      </c>
      <c r="AF215" s="26">
        <f>IFERROR(IF(OR(AC215="",INDEX(AC:AC,MATCH(DATE(YEAR($A215)-1,MONTH($A215),DAY($A215)),$A:$A,0))=""),"",AC215/INDEX(AC:AC,MATCH(DATE(YEAR($A215)-1,MONTH($A215),DAY($A215)),$A:$A,0))-1),"")</f>
        <v/>
      </c>
      <c r="AG215" s="26">
        <f>IF(OR(AA215="",AA214=""),"",AA215/AA214-1)</f>
        <v/>
      </c>
      <c r="AH215" s="26">
        <f>IF(OR(AB215="",AB214=""),"",AB215/AB214-1)</f>
        <v/>
      </c>
      <c r="AI215" s="26">
        <f>IF(OR(AC215="",AC214=""),"",AC215/AC214-1)</f>
        <v/>
      </c>
      <c r="AJ215" s="26">
        <f>IF(AC215="","",AA215/AC215)</f>
        <v/>
      </c>
      <c r="AK215" s="26">
        <f>IF(AC215="","",AB215/AC215)</f>
        <v/>
      </c>
      <c r="AL215" s="29" t="n">
        <v>23.415</v>
      </c>
      <c r="AM215" s="30" t="n">
        <v>24.345</v>
      </c>
      <c r="AN215" s="30" t="n">
        <v>22.1775</v>
      </c>
      <c r="AO215" s="30" t="n">
        <v>23.9575</v>
      </c>
      <c r="AP215" s="31" t="n">
        <v>0.0232</v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18">
        <f>IF(SUMIFS('Daily NSE Equity Options'!$K:$K,'Daily NSE Equity Options'!$A:$A,$A216)=0,"",SUMIFS('Daily NSE Equity Options'!$K:$K,'Daily NSE Equity Options'!$A:$A,$A216))</f>
        <v/>
      </c>
      <c r="F216" s="7">
        <f>IF(SUMIFS('Daily BSE Equity Options'!$K:$K,'Daily BSE Equity Options'!$A:$A,$A216)=0,"",SUMIFS('Daily BSE Equity Options'!$K:$K,'Daily BSE Equity Options'!$A:$A,$A216))</f>
        <v/>
      </c>
      <c r="G216" s="7">
        <f>IF(OR(E216="",F216=""),"",E216+F216)</f>
        <v/>
      </c>
      <c r="H216" s="20">
        <f>IFERROR(IF(OR(E216="",INDEX(E:E,MATCH(DATE(YEAR($A216)-1,MONTH($A216),DAY($A216)),$A:$A,0))=""),"",E216/INDEX(E:E,MATCH(DATE(YEAR($A216)-1,MONTH($A216),DAY($A216)),$A:$A,0))-1),"")</f>
        <v/>
      </c>
      <c r="I216" s="20">
        <f>IFERROR(IF(OR(F216="",INDEX(F:F,MATCH(DATE(YEAR($A216)-1,MONTH($A216),DAY($A216)),$A:$A,0))=""),"",F216/INDEX(F:F,MATCH(DATE(YEAR($A216)-1,MONTH($A216),DAY($A216)),$A:$A,0))-1),"")</f>
        <v/>
      </c>
      <c r="J216" s="20">
        <f>IFERROR(IF(OR(G216="",INDEX(G:G,MATCH(DATE(YEAR($A216)-1,MONTH($A216),DAY($A216)),$A:$A,0))=""),"",G216/INDEX(G:G,MATCH(DATE(YEAR($A216)-1,MONTH($A216),DAY($A216)),$A:$A,0))-1),"")</f>
        <v/>
      </c>
      <c r="K216" s="20">
        <f>IF(OR(E216="",E215=""),"",E216/E215-1)</f>
        <v/>
      </c>
      <c r="L216" s="20">
        <f>IF(OR(F216="",F215=""),"",F216/F215-1)</f>
        <v/>
      </c>
      <c r="M216" s="20">
        <f>IF(OR(G216="",G215=""),"",G216/G215-1)</f>
        <v/>
      </c>
      <c r="N216" s="20">
        <f>IF(G216="","",E216/G216)</f>
        <v/>
      </c>
      <c r="O216" s="20">
        <f>IF(G216="","",F216/G216)</f>
        <v/>
      </c>
      <c r="P216" s="21">
        <f>IF(SUMIFS('Daily NSE Equity Options'!$L:$L,'Daily NSE Equity Options'!$A:$A,$A216)=0,"",SUMIFS('Daily NSE Equity Options'!$L:$L,'Daily NSE Equity Options'!$A:$A,$A216))</f>
        <v/>
      </c>
      <c r="Q216" s="8">
        <f>IF(SUMIFS('Daily BSE Equity Options'!$L:$L,'Daily BSE Equity Options'!$A:$A,$A216)=0,"",SUMIFS('Daily BSE Equity Options'!$L:$L,'Daily BSE Equity Options'!$A:$A,$A216))</f>
        <v/>
      </c>
      <c r="R216" s="8">
        <f>IF(OR(P216="",Q216=""),"",P216+Q216)</f>
        <v/>
      </c>
      <c r="S216" s="23">
        <f>IFERROR(IF(OR(P216="",INDEX(P:P,MATCH(DATE(YEAR($A216)-1,MONTH($A216),DAY($A216)),$A:$A,0))=""),"",P216/INDEX(P:P,MATCH(DATE(YEAR($A216)-1,MONTH($A216),DAY($A216)),$A:$A,0))-1),"")</f>
        <v/>
      </c>
      <c r="T216" s="23">
        <f>IFERROR(IF(OR(Q216="",INDEX(Q:Q,MATCH(DATE(YEAR($A216)-1,MONTH($A216),DAY($A216)),$A:$A,0))=""),"",Q216/INDEX(Q:Q,MATCH(DATE(YEAR($A216)-1,MONTH($A216),DAY($A216)),$A:$A,0))-1),"")</f>
        <v/>
      </c>
      <c r="U216" s="23">
        <f>IFERROR(IF(OR(R216="",INDEX(R:R,MATCH(DATE(YEAR($A216)-1,MONTH($A216),DAY($A216)),$A:$A,0))=""),"",R216/INDEX(R:R,MATCH(DATE(YEAR($A216)-1,MONTH($A216),DAY($A216)),$A:$A,0))-1),"")</f>
        <v/>
      </c>
      <c r="V216" s="23">
        <f>IF(OR(P216="",P215=""),"",P216/P215-1)</f>
        <v/>
      </c>
      <c r="W216" s="23">
        <f>IF(OR(Q216="",Q215=""),"",Q216/Q215-1)</f>
        <v/>
      </c>
      <c r="X216" s="23">
        <f>IF(OR(R216="",R215=""),"",R216/R215-1)</f>
        <v/>
      </c>
      <c r="Y216" s="23">
        <f>IF(R216="","",P216/R216)</f>
        <v/>
      </c>
      <c r="Z216" s="23">
        <f>IF(R216="","",Q216/R216)</f>
        <v/>
      </c>
      <c r="AA216" s="24">
        <f>IF(SUMIFS('Daily NSE Equity Options'!$M:$M,'Daily NSE Equity Options'!$A:$A,$A216)=0,"",SUMIFS('Daily NSE Equity Options'!$M:$M,'Daily NSE Equity Options'!$A:$A,$A216))</f>
        <v/>
      </c>
      <c r="AB216" s="9">
        <f>IF(SUMIFS('Daily BSE Equity Options'!$M:$M,'Daily BSE Equity Options'!$A:$A,$A216)=0,"",SUMIFS('Daily BSE Equity Options'!$M:$M,'Daily BSE Equity Options'!$A:$A,$A216))</f>
        <v/>
      </c>
      <c r="AC216" s="9">
        <f>IF(OR(AA216="",AB216=""),"",AA216+AB216)</f>
        <v/>
      </c>
      <c r="AD216" s="26">
        <f>IFERROR(IF(OR(AA216="",INDEX(AA:AA,MATCH(DATE(YEAR($A216)-1,MONTH($A216),DAY($A216)),$A:$A,0))=""),"",AA216/INDEX(AA:AA,MATCH(DATE(YEAR($A216)-1,MONTH($A216),DAY($A216)),$A:$A,0))-1),"")</f>
        <v/>
      </c>
      <c r="AE216" s="26">
        <f>IFERROR(IF(OR(AB216="",INDEX(AB:AB,MATCH(DATE(YEAR($A216)-1,MONTH($A216),DAY($A216)),$A:$A,0))=""),"",AB216/INDEX(AB:AB,MATCH(DATE(YEAR($A216)-1,MONTH($A216),DAY($A216)),$A:$A,0))-1),"")</f>
        <v/>
      </c>
      <c r="AF216" s="26">
        <f>IFERROR(IF(OR(AC216="",INDEX(AC:AC,MATCH(DATE(YEAR($A216)-1,MONTH($A216),DAY($A216)),$A:$A,0))=""),"",AC216/INDEX(AC:AC,MATCH(DATE(YEAR($A216)-1,MONTH($A216),DAY($A216)),$A:$A,0))-1),"")</f>
        <v/>
      </c>
      <c r="AG216" s="26">
        <f>IF(OR(AA216="",AA215=""),"",AA216/AA215-1)</f>
        <v/>
      </c>
      <c r="AH216" s="26">
        <f>IF(OR(AB216="",AB215=""),"",AB216/AB215-1)</f>
        <v/>
      </c>
      <c r="AI216" s="26">
        <f>IF(OR(AC216="",AC215=""),"",AC216/AC215-1)</f>
        <v/>
      </c>
      <c r="AJ216" s="26">
        <f>IF(AC216="","",AA216/AC216)</f>
        <v/>
      </c>
      <c r="AK216" s="26">
        <f>IF(AC216="","",AB216/AC216)</f>
        <v/>
      </c>
      <c r="AL216" s="29" t="n">
        <v>23.9575</v>
      </c>
      <c r="AM216" s="30" t="n">
        <v>24.4675</v>
      </c>
      <c r="AN216" s="30" t="n">
        <v>21.4325</v>
      </c>
      <c r="AO216" s="30" t="n">
        <v>24.27</v>
      </c>
      <c r="AP216" s="31" t="n">
        <v>0.013</v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18">
        <f>IF(SUMIFS('Daily NSE Equity Options'!$K:$K,'Daily NSE Equity Options'!$A:$A,$A217)=0,"",SUMIFS('Daily NSE Equity Options'!$K:$K,'Daily NSE Equity Options'!$A:$A,$A217))</f>
        <v/>
      </c>
      <c r="F217" s="7">
        <f>IF(SUMIFS('Daily BSE Equity Options'!$K:$K,'Daily BSE Equity Options'!$A:$A,$A217)=0,"",SUMIFS('Daily BSE Equity Options'!$K:$K,'Daily BSE Equity Options'!$A:$A,$A217))</f>
        <v/>
      </c>
      <c r="G217" s="7">
        <f>IF(OR(E217="",F217=""),"",E217+F217)</f>
        <v/>
      </c>
      <c r="H217" s="20">
        <f>IFERROR(IF(OR(E217="",INDEX(E:E,MATCH(DATE(YEAR($A217)-1,MONTH($A217),DAY($A217)),$A:$A,0))=""),"",E217/INDEX(E:E,MATCH(DATE(YEAR($A217)-1,MONTH($A217),DAY($A217)),$A:$A,0))-1),"")</f>
        <v/>
      </c>
      <c r="I217" s="20">
        <f>IFERROR(IF(OR(F217="",INDEX(F:F,MATCH(DATE(YEAR($A217)-1,MONTH($A217),DAY($A217)),$A:$A,0))=""),"",F217/INDEX(F:F,MATCH(DATE(YEAR($A217)-1,MONTH($A217),DAY($A217)),$A:$A,0))-1),"")</f>
        <v/>
      </c>
      <c r="J217" s="20">
        <f>IFERROR(IF(OR(G217="",INDEX(G:G,MATCH(DATE(YEAR($A217)-1,MONTH($A217),DAY($A217)),$A:$A,0))=""),"",G217/INDEX(G:G,MATCH(DATE(YEAR($A217)-1,MONTH($A217),DAY($A217)),$A:$A,0))-1),"")</f>
        <v/>
      </c>
      <c r="K217" s="20">
        <f>IF(OR(E217="",E216=""),"",E217/E216-1)</f>
        <v/>
      </c>
      <c r="L217" s="20">
        <f>IF(OR(F217="",F216=""),"",F217/F216-1)</f>
        <v/>
      </c>
      <c r="M217" s="20">
        <f>IF(OR(G217="",G216=""),"",G217/G216-1)</f>
        <v/>
      </c>
      <c r="N217" s="20">
        <f>IF(G217="","",E217/G217)</f>
        <v/>
      </c>
      <c r="O217" s="20">
        <f>IF(G217="","",F217/G217)</f>
        <v/>
      </c>
      <c r="P217" s="21">
        <f>IF(SUMIFS('Daily NSE Equity Options'!$L:$L,'Daily NSE Equity Options'!$A:$A,$A217)=0,"",SUMIFS('Daily NSE Equity Options'!$L:$L,'Daily NSE Equity Options'!$A:$A,$A217))</f>
        <v/>
      </c>
      <c r="Q217" s="8">
        <f>IF(SUMIFS('Daily BSE Equity Options'!$L:$L,'Daily BSE Equity Options'!$A:$A,$A217)=0,"",SUMIFS('Daily BSE Equity Options'!$L:$L,'Daily BSE Equity Options'!$A:$A,$A217))</f>
        <v/>
      </c>
      <c r="R217" s="8">
        <f>IF(OR(P217="",Q217=""),"",P217+Q217)</f>
        <v/>
      </c>
      <c r="S217" s="23">
        <f>IFERROR(IF(OR(P217="",INDEX(P:P,MATCH(DATE(YEAR($A217)-1,MONTH($A217),DAY($A217)),$A:$A,0))=""),"",P217/INDEX(P:P,MATCH(DATE(YEAR($A217)-1,MONTH($A217),DAY($A217)),$A:$A,0))-1),"")</f>
        <v/>
      </c>
      <c r="T217" s="23">
        <f>IFERROR(IF(OR(Q217="",INDEX(Q:Q,MATCH(DATE(YEAR($A217)-1,MONTH($A217),DAY($A217)),$A:$A,0))=""),"",Q217/INDEX(Q:Q,MATCH(DATE(YEAR($A217)-1,MONTH($A217),DAY($A217)),$A:$A,0))-1),"")</f>
        <v/>
      </c>
      <c r="U217" s="23">
        <f>IFERROR(IF(OR(R217="",INDEX(R:R,MATCH(DATE(YEAR($A217)-1,MONTH($A217),DAY($A217)),$A:$A,0))=""),"",R217/INDEX(R:R,MATCH(DATE(YEAR($A217)-1,MONTH($A217),DAY($A217)),$A:$A,0))-1),"")</f>
        <v/>
      </c>
      <c r="V217" s="23">
        <f>IF(OR(P217="",P216=""),"",P217/P216-1)</f>
        <v/>
      </c>
      <c r="W217" s="23">
        <f>IF(OR(Q217="",Q216=""),"",Q217/Q216-1)</f>
        <v/>
      </c>
      <c r="X217" s="23">
        <f>IF(OR(R217="",R216=""),"",R217/R216-1)</f>
        <v/>
      </c>
      <c r="Y217" s="23">
        <f>IF(R217="","",P217/R217)</f>
        <v/>
      </c>
      <c r="Z217" s="23">
        <f>IF(R217="","",Q217/R217)</f>
        <v/>
      </c>
      <c r="AA217" s="24">
        <f>IF(SUMIFS('Daily NSE Equity Options'!$M:$M,'Daily NSE Equity Options'!$A:$A,$A217)=0,"",SUMIFS('Daily NSE Equity Options'!$M:$M,'Daily NSE Equity Options'!$A:$A,$A217))</f>
        <v/>
      </c>
      <c r="AB217" s="9">
        <f>IF(SUMIFS('Daily BSE Equity Options'!$M:$M,'Daily BSE Equity Options'!$A:$A,$A217)=0,"",SUMIFS('Daily BSE Equity Options'!$M:$M,'Daily BSE Equity Options'!$A:$A,$A217))</f>
        <v/>
      </c>
      <c r="AC217" s="9">
        <f>IF(OR(AA217="",AB217=""),"",AA217+AB217)</f>
        <v/>
      </c>
      <c r="AD217" s="26">
        <f>IFERROR(IF(OR(AA217="",INDEX(AA:AA,MATCH(DATE(YEAR($A217)-1,MONTH($A217),DAY($A217)),$A:$A,0))=""),"",AA217/INDEX(AA:AA,MATCH(DATE(YEAR($A217)-1,MONTH($A217),DAY($A217)),$A:$A,0))-1),"")</f>
        <v/>
      </c>
      <c r="AE217" s="26">
        <f>IFERROR(IF(OR(AB217="",INDEX(AB:AB,MATCH(DATE(YEAR($A217)-1,MONTH($A217),DAY($A217)),$A:$A,0))=""),"",AB217/INDEX(AB:AB,MATCH(DATE(YEAR($A217)-1,MONTH($A217),DAY($A217)),$A:$A,0))-1),"")</f>
        <v/>
      </c>
      <c r="AF217" s="26">
        <f>IFERROR(IF(OR(AC217="",INDEX(AC:AC,MATCH(DATE(YEAR($A217)-1,MONTH($A217),DAY($A217)),$A:$A,0))=""),"",AC217/INDEX(AC:AC,MATCH(DATE(YEAR($A217)-1,MONTH($A217),DAY($A217)),$A:$A,0))-1),"")</f>
        <v/>
      </c>
      <c r="AG217" s="26">
        <f>IF(OR(AA217="",AA216=""),"",AA217/AA216-1)</f>
        <v/>
      </c>
      <c r="AH217" s="26">
        <f>IF(OR(AB217="",AB216=""),"",AB217/AB216-1)</f>
        <v/>
      </c>
      <c r="AI217" s="26">
        <f>IF(OR(AC217="",AC216=""),"",AC217/AC216-1)</f>
        <v/>
      </c>
      <c r="AJ217" s="26">
        <f>IF(AC217="","",AA217/AC217)</f>
        <v/>
      </c>
      <c r="AK217" s="26">
        <f>IF(AC217="","",AB217/AC217)</f>
        <v/>
      </c>
      <c r="AL217" s="29" t="n">
        <v>24.27</v>
      </c>
      <c r="AM217" s="30" t="n">
        <v>24.955</v>
      </c>
      <c r="AN217" s="30" t="n">
        <v>20.9075</v>
      </c>
      <c r="AO217" s="30" t="n">
        <v>23.9525</v>
      </c>
      <c r="AP217" s="31" t="n">
        <v>-0.0131</v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18">
        <f>IF(SUMIFS('Daily NSE Equity Options'!$K:$K,'Daily NSE Equity Options'!$A:$A,$A218)=0,"",SUMIFS('Daily NSE Equity Options'!$K:$K,'Daily NSE Equity Options'!$A:$A,$A218))</f>
        <v/>
      </c>
      <c r="F218" s="7">
        <f>IF(SUMIFS('Daily BSE Equity Options'!$K:$K,'Daily BSE Equity Options'!$A:$A,$A218)=0,"",SUMIFS('Daily BSE Equity Options'!$K:$K,'Daily BSE Equity Options'!$A:$A,$A218))</f>
        <v/>
      </c>
      <c r="G218" s="7">
        <f>IF(OR(E218="",F218=""),"",E218+F218)</f>
        <v/>
      </c>
      <c r="H218" s="20">
        <f>IFERROR(IF(OR(E218="",INDEX(E:E,MATCH(DATE(YEAR($A218)-1,MONTH($A218),DAY($A218)),$A:$A,0))=""),"",E218/INDEX(E:E,MATCH(DATE(YEAR($A218)-1,MONTH($A218),DAY($A218)),$A:$A,0))-1),"")</f>
        <v/>
      </c>
      <c r="I218" s="20">
        <f>IFERROR(IF(OR(F218="",INDEX(F:F,MATCH(DATE(YEAR($A218)-1,MONTH($A218),DAY($A218)),$A:$A,0))=""),"",F218/INDEX(F:F,MATCH(DATE(YEAR($A218)-1,MONTH($A218),DAY($A218)),$A:$A,0))-1),"")</f>
        <v/>
      </c>
      <c r="J218" s="20">
        <f>IFERROR(IF(OR(G218="",INDEX(G:G,MATCH(DATE(YEAR($A218)-1,MONTH($A218),DAY($A218)),$A:$A,0))=""),"",G218/INDEX(G:G,MATCH(DATE(YEAR($A218)-1,MONTH($A218),DAY($A218)),$A:$A,0))-1),"")</f>
        <v/>
      </c>
      <c r="K218" s="20">
        <f>IF(OR(E218="",E217=""),"",E218/E217-1)</f>
        <v/>
      </c>
      <c r="L218" s="20">
        <f>IF(OR(F218="",F217=""),"",F218/F217-1)</f>
        <v/>
      </c>
      <c r="M218" s="20">
        <f>IF(OR(G218="",G217=""),"",G218/G217-1)</f>
        <v/>
      </c>
      <c r="N218" s="20">
        <f>IF(G218="","",E218/G218)</f>
        <v/>
      </c>
      <c r="O218" s="20">
        <f>IF(G218="","",F218/G218)</f>
        <v/>
      </c>
      <c r="P218" s="21">
        <f>IF(SUMIFS('Daily NSE Equity Options'!$L:$L,'Daily NSE Equity Options'!$A:$A,$A218)=0,"",SUMIFS('Daily NSE Equity Options'!$L:$L,'Daily NSE Equity Options'!$A:$A,$A218))</f>
        <v/>
      </c>
      <c r="Q218" s="8">
        <f>IF(SUMIFS('Daily BSE Equity Options'!$L:$L,'Daily BSE Equity Options'!$A:$A,$A218)=0,"",SUMIFS('Daily BSE Equity Options'!$L:$L,'Daily BSE Equity Options'!$A:$A,$A218))</f>
        <v/>
      </c>
      <c r="R218" s="8">
        <f>IF(OR(P218="",Q218=""),"",P218+Q218)</f>
        <v/>
      </c>
      <c r="S218" s="23">
        <f>IFERROR(IF(OR(P218="",INDEX(P:P,MATCH(DATE(YEAR($A218)-1,MONTH($A218),DAY($A218)),$A:$A,0))=""),"",P218/INDEX(P:P,MATCH(DATE(YEAR($A218)-1,MONTH($A218),DAY($A218)),$A:$A,0))-1),"")</f>
        <v/>
      </c>
      <c r="T218" s="23">
        <f>IFERROR(IF(OR(Q218="",INDEX(Q:Q,MATCH(DATE(YEAR($A218)-1,MONTH($A218),DAY($A218)),$A:$A,0))=""),"",Q218/INDEX(Q:Q,MATCH(DATE(YEAR($A218)-1,MONTH($A218),DAY($A218)),$A:$A,0))-1),"")</f>
        <v/>
      </c>
      <c r="U218" s="23">
        <f>IFERROR(IF(OR(R218="",INDEX(R:R,MATCH(DATE(YEAR($A218)-1,MONTH($A218),DAY($A218)),$A:$A,0))=""),"",R218/INDEX(R:R,MATCH(DATE(YEAR($A218)-1,MONTH($A218),DAY($A218)),$A:$A,0))-1),"")</f>
        <v/>
      </c>
      <c r="V218" s="23">
        <f>IF(OR(P218="",P217=""),"",P218/P217-1)</f>
        <v/>
      </c>
      <c r="W218" s="23">
        <f>IF(OR(Q218="",Q217=""),"",Q218/Q217-1)</f>
        <v/>
      </c>
      <c r="X218" s="23">
        <f>IF(OR(R218="",R217=""),"",R218/R217-1)</f>
        <v/>
      </c>
      <c r="Y218" s="23">
        <f>IF(R218="","",P218/R218)</f>
        <v/>
      </c>
      <c r="Z218" s="23">
        <f>IF(R218="","",Q218/R218)</f>
        <v/>
      </c>
      <c r="AA218" s="24">
        <f>IF(SUMIFS('Daily NSE Equity Options'!$M:$M,'Daily NSE Equity Options'!$A:$A,$A218)=0,"",SUMIFS('Daily NSE Equity Options'!$M:$M,'Daily NSE Equity Options'!$A:$A,$A218))</f>
        <v/>
      </c>
      <c r="AB218" s="9">
        <f>IF(SUMIFS('Daily BSE Equity Options'!$M:$M,'Daily BSE Equity Options'!$A:$A,$A218)=0,"",SUMIFS('Daily BSE Equity Options'!$M:$M,'Daily BSE Equity Options'!$A:$A,$A218))</f>
        <v/>
      </c>
      <c r="AC218" s="9">
        <f>IF(OR(AA218="",AB218=""),"",AA218+AB218)</f>
        <v/>
      </c>
      <c r="AD218" s="26">
        <f>IFERROR(IF(OR(AA218="",INDEX(AA:AA,MATCH(DATE(YEAR($A218)-1,MONTH($A218),DAY($A218)),$A:$A,0))=""),"",AA218/INDEX(AA:AA,MATCH(DATE(YEAR($A218)-1,MONTH($A218),DAY($A218)),$A:$A,0))-1),"")</f>
        <v/>
      </c>
      <c r="AE218" s="26">
        <f>IFERROR(IF(OR(AB218="",INDEX(AB:AB,MATCH(DATE(YEAR($A218)-1,MONTH($A218),DAY($A218)),$A:$A,0))=""),"",AB218/INDEX(AB:AB,MATCH(DATE(YEAR($A218)-1,MONTH($A218),DAY($A218)),$A:$A,0))-1),"")</f>
        <v/>
      </c>
      <c r="AF218" s="26">
        <f>IFERROR(IF(OR(AC218="",INDEX(AC:AC,MATCH(DATE(YEAR($A218)-1,MONTH($A218),DAY($A218)),$A:$A,0))=""),"",AC218/INDEX(AC:AC,MATCH(DATE(YEAR($A218)-1,MONTH($A218),DAY($A218)),$A:$A,0))-1),"")</f>
        <v/>
      </c>
      <c r="AG218" s="26">
        <f>IF(OR(AA218="",AA217=""),"",AA218/AA217-1)</f>
        <v/>
      </c>
      <c r="AH218" s="26">
        <f>IF(OR(AB218="",AB217=""),"",AB218/AB217-1)</f>
        <v/>
      </c>
      <c r="AI218" s="26">
        <f>IF(OR(AC218="",AC217=""),"",AC218/AC217-1)</f>
        <v/>
      </c>
      <c r="AJ218" s="26">
        <f>IF(AC218="","",AA218/AC218)</f>
        <v/>
      </c>
      <c r="AK218" s="26">
        <f>IF(AC218="","",AB218/AC218)</f>
        <v/>
      </c>
      <c r="AL218" s="29" t="n">
        <v>23.9525</v>
      </c>
      <c r="AM218" s="30" t="n">
        <v>24.2225</v>
      </c>
      <c r="AN218" s="30" t="n">
        <v>21.0175</v>
      </c>
      <c r="AO218" s="30" t="n">
        <v>23.045</v>
      </c>
      <c r="AP218" s="31" t="n">
        <v>-0.0379</v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18">
        <f>IF(SUMIFS('Daily NSE Equity Options'!$K:$K,'Daily NSE Equity Options'!$A:$A,$A219)=0,"",SUMIFS('Daily NSE Equity Options'!$K:$K,'Daily NSE Equity Options'!$A:$A,$A219))</f>
        <v/>
      </c>
      <c r="F219" s="7">
        <f>IF(SUMIFS('Daily BSE Equity Options'!$K:$K,'Daily BSE Equity Options'!$A:$A,$A219)=0,"",SUMIFS('Daily BSE Equity Options'!$K:$K,'Daily BSE Equity Options'!$A:$A,$A219))</f>
        <v/>
      </c>
      <c r="G219" s="7">
        <f>IF(OR(E219="",F219=""),"",E219+F219)</f>
        <v/>
      </c>
      <c r="H219" s="20">
        <f>IFERROR(IF(OR(E219="",INDEX(E:E,MATCH(DATE(YEAR($A219)-1,MONTH($A219),DAY($A219)),$A:$A,0))=""),"",E219/INDEX(E:E,MATCH(DATE(YEAR($A219)-1,MONTH($A219),DAY($A219)),$A:$A,0))-1),"")</f>
        <v/>
      </c>
      <c r="I219" s="20">
        <f>IFERROR(IF(OR(F219="",INDEX(F:F,MATCH(DATE(YEAR($A219)-1,MONTH($A219),DAY($A219)),$A:$A,0))=""),"",F219/INDEX(F:F,MATCH(DATE(YEAR($A219)-1,MONTH($A219),DAY($A219)),$A:$A,0))-1),"")</f>
        <v/>
      </c>
      <c r="J219" s="20">
        <f>IFERROR(IF(OR(G219="",INDEX(G:G,MATCH(DATE(YEAR($A219)-1,MONTH($A219),DAY($A219)),$A:$A,0))=""),"",G219/INDEX(G:G,MATCH(DATE(YEAR($A219)-1,MONTH($A219),DAY($A219)),$A:$A,0))-1),"")</f>
        <v/>
      </c>
      <c r="K219" s="20">
        <f>IF(OR(E219="",E218=""),"",E219/E218-1)</f>
        <v/>
      </c>
      <c r="L219" s="20">
        <f>IF(OR(F219="",F218=""),"",F219/F218-1)</f>
        <v/>
      </c>
      <c r="M219" s="20">
        <f>IF(OR(G219="",G218=""),"",G219/G218-1)</f>
        <v/>
      </c>
      <c r="N219" s="20">
        <f>IF(G219="","",E219/G219)</f>
        <v/>
      </c>
      <c r="O219" s="20">
        <f>IF(G219="","",F219/G219)</f>
        <v/>
      </c>
      <c r="P219" s="21">
        <f>IF(SUMIFS('Daily NSE Equity Options'!$L:$L,'Daily NSE Equity Options'!$A:$A,$A219)=0,"",SUMIFS('Daily NSE Equity Options'!$L:$L,'Daily NSE Equity Options'!$A:$A,$A219))</f>
        <v/>
      </c>
      <c r="Q219" s="8">
        <f>IF(SUMIFS('Daily BSE Equity Options'!$L:$L,'Daily BSE Equity Options'!$A:$A,$A219)=0,"",SUMIFS('Daily BSE Equity Options'!$L:$L,'Daily BSE Equity Options'!$A:$A,$A219))</f>
        <v/>
      </c>
      <c r="R219" s="8">
        <f>IF(OR(P219="",Q219=""),"",P219+Q219)</f>
        <v/>
      </c>
      <c r="S219" s="23">
        <f>IFERROR(IF(OR(P219="",INDEX(P:P,MATCH(DATE(YEAR($A219)-1,MONTH($A219),DAY($A219)),$A:$A,0))=""),"",P219/INDEX(P:P,MATCH(DATE(YEAR($A219)-1,MONTH($A219),DAY($A219)),$A:$A,0))-1),"")</f>
        <v/>
      </c>
      <c r="T219" s="23">
        <f>IFERROR(IF(OR(Q219="",INDEX(Q:Q,MATCH(DATE(YEAR($A219)-1,MONTH($A219),DAY($A219)),$A:$A,0))=""),"",Q219/INDEX(Q:Q,MATCH(DATE(YEAR($A219)-1,MONTH($A219),DAY($A219)),$A:$A,0))-1),"")</f>
        <v/>
      </c>
      <c r="U219" s="23">
        <f>IFERROR(IF(OR(R219="",INDEX(R:R,MATCH(DATE(YEAR($A219)-1,MONTH($A219),DAY($A219)),$A:$A,0))=""),"",R219/INDEX(R:R,MATCH(DATE(YEAR($A219)-1,MONTH($A219),DAY($A219)),$A:$A,0))-1),"")</f>
        <v/>
      </c>
      <c r="V219" s="23">
        <f>IF(OR(P219="",P218=""),"",P219/P218-1)</f>
        <v/>
      </c>
      <c r="W219" s="23">
        <f>IF(OR(Q219="",Q218=""),"",Q219/Q218-1)</f>
        <v/>
      </c>
      <c r="X219" s="23">
        <f>IF(OR(R219="",R218=""),"",R219/R218-1)</f>
        <v/>
      </c>
      <c r="Y219" s="23">
        <f>IF(R219="","",P219/R219)</f>
        <v/>
      </c>
      <c r="Z219" s="23">
        <f>IF(R219="","",Q219/R219)</f>
        <v/>
      </c>
      <c r="AA219" s="24">
        <f>IF(SUMIFS('Daily NSE Equity Options'!$M:$M,'Daily NSE Equity Options'!$A:$A,$A219)=0,"",SUMIFS('Daily NSE Equity Options'!$M:$M,'Daily NSE Equity Options'!$A:$A,$A219))</f>
        <v/>
      </c>
      <c r="AB219" s="9">
        <f>IF(SUMIFS('Daily BSE Equity Options'!$M:$M,'Daily BSE Equity Options'!$A:$A,$A219)=0,"",SUMIFS('Daily BSE Equity Options'!$M:$M,'Daily BSE Equity Options'!$A:$A,$A219))</f>
        <v/>
      </c>
      <c r="AC219" s="9">
        <f>IF(OR(AA219="",AB219=""),"",AA219+AB219)</f>
        <v/>
      </c>
      <c r="AD219" s="26">
        <f>IFERROR(IF(OR(AA219="",INDEX(AA:AA,MATCH(DATE(YEAR($A219)-1,MONTH($A219),DAY($A219)),$A:$A,0))=""),"",AA219/INDEX(AA:AA,MATCH(DATE(YEAR($A219)-1,MONTH($A219),DAY($A219)),$A:$A,0))-1),"")</f>
        <v/>
      </c>
      <c r="AE219" s="26">
        <f>IFERROR(IF(OR(AB219="",INDEX(AB:AB,MATCH(DATE(YEAR($A219)-1,MONTH($A219),DAY($A219)),$A:$A,0))=""),"",AB219/INDEX(AB:AB,MATCH(DATE(YEAR($A219)-1,MONTH($A219),DAY($A219)),$A:$A,0))-1),"")</f>
        <v/>
      </c>
      <c r="AF219" s="26">
        <f>IFERROR(IF(OR(AC219="",INDEX(AC:AC,MATCH(DATE(YEAR($A219)-1,MONTH($A219),DAY($A219)),$A:$A,0))=""),"",AC219/INDEX(AC:AC,MATCH(DATE(YEAR($A219)-1,MONTH($A219),DAY($A219)),$A:$A,0))-1),"")</f>
        <v/>
      </c>
      <c r="AG219" s="26">
        <f>IF(OR(AA219="",AA218=""),"",AA219/AA218-1)</f>
        <v/>
      </c>
      <c r="AH219" s="26">
        <f>IF(OR(AB219="",AB218=""),"",AB219/AB218-1)</f>
        <v/>
      </c>
      <c r="AI219" s="26">
        <f>IF(OR(AC219="",AC218=""),"",AC219/AC218-1)</f>
        <v/>
      </c>
      <c r="AJ219" s="26">
        <f>IF(AC219="","",AA219/AC219)</f>
        <v/>
      </c>
      <c r="AK219" s="26">
        <f>IF(AC219="","",AB219/AC219)</f>
        <v/>
      </c>
      <c r="AL219" s="29" t="n">
        <v>0</v>
      </c>
      <c r="AM219" s="30" t="n">
        <v>0</v>
      </c>
      <c r="AN219" s="30" t="n">
        <v>0</v>
      </c>
      <c r="AO219" s="30" t="n">
        <v>23.045</v>
      </c>
      <c r="AP219" s="31" t="n"/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18">
        <f>IF(SUMIFS('Daily NSE Equity Options'!$K:$K,'Daily NSE Equity Options'!$A:$A,$A220)=0,"",SUMIFS('Daily NSE Equity Options'!$K:$K,'Daily NSE Equity Options'!$A:$A,$A220))</f>
        <v/>
      </c>
      <c r="F220" s="7">
        <f>IF(SUMIFS('Daily BSE Equity Options'!$K:$K,'Daily BSE Equity Options'!$A:$A,$A220)=0,"",SUMIFS('Daily BSE Equity Options'!$K:$K,'Daily BSE Equity Options'!$A:$A,$A220))</f>
        <v/>
      </c>
      <c r="G220" s="7">
        <f>IF(OR(E220="",F220=""),"",E220+F220)</f>
        <v/>
      </c>
      <c r="H220" s="20">
        <f>IFERROR(IF(OR(E220="",INDEX(E:E,MATCH(DATE(YEAR($A220)-1,MONTH($A220),DAY($A220)),$A:$A,0))=""),"",E220/INDEX(E:E,MATCH(DATE(YEAR($A220)-1,MONTH($A220),DAY($A220)),$A:$A,0))-1),"")</f>
        <v/>
      </c>
      <c r="I220" s="20">
        <f>IFERROR(IF(OR(F220="",INDEX(F:F,MATCH(DATE(YEAR($A220)-1,MONTH($A220),DAY($A220)),$A:$A,0))=""),"",F220/INDEX(F:F,MATCH(DATE(YEAR($A220)-1,MONTH($A220),DAY($A220)),$A:$A,0))-1),"")</f>
        <v/>
      </c>
      <c r="J220" s="20">
        <f>IFERROR(IF(OR(G220="",INDEX(G:G,MATCH(DATE(YEAR($A220)-1,MONTH($A220),DAY($A220)),$A:$A,0))=""),"",G220/INDEX(G:G,MATCH(DATE(YEAR($A220)-1,MONTH($A220),DAY($A220)),$A:$A,0))-1),"")</f>
        <v/>
      </c>
      <c r="K220" s="20">
        <f>IF(OR(E220="",E219=""),"",E220/E219-1)</f>
        <v/>
      </c>
      <c r="L220" s="20">
        <f>IF(OR(F220="",F219=""),"",F220/F219-1)</f>
        <v/>
      </c>
      <c r="M220" s="20">
        <f>IF(OR(G220="",G219=""),"",G220/G219-1)</f>
        <v/>
      </c>
      <c r="N220" s="20">
        <f>IF(G220="","",E220/G220)</f>
        <v/>
      </c>
      <c r="O220" s="20">
        <f>IF(G220="","",F220/G220)</f>
        <v/>
      </c>
      <c r="P220" s="21">
        <f>IF(SUMIFS('Daily NSE Equity Options'!$L:$L,'Daily NSE Equity Options'!$A:$A,$A220)=0,"",SUMIFS('Daily NSE Equity Options'!$L:$L,'Daily NSE Equity Options'!$A:$A,$A220))</f>
        <v/>
      </c>
      <c r="Q220" s="8">
        <f>IF(SUMIFS('Daily BSE Equity Options'!$L:$L,'Daily BSE Equity Options'!$A:$A,$A220)=0,"",SUMIFS('Daily BSE Equity Options'!$L:$L,'Daily BSE Equity Options'!$A:$A,$A220))</f>
        <v/>
      </c>
      <c r="R220" s="8">
        <f>IF(OR(P220="",Q220=""),"",P220+Q220)</f>
        <v/>
      </c>
      <c r="S220" s="23">
        <f>IFERROR(IF(OR(P220="",INDEX(P:P,MATCH(DATE(YEAR($A220)-1,MONTH($A220),DAY($A220)),$A:$A,0))=""),"",P220/INDEX(P:P,MATCH(DATE(YEAR($A220)-1,MONTH($A220),DAY($A220)),$A:$A,0))-1),"")</f>
        <v/>
      </c>
      <c r="T220" s="23">
        <f>IFERROR(IF(OR(Q220="",INDEX(Q:Q,MATCH(DATE(YEAR($A220)-1,MONTH($A220),DAY($A220)),$A:$A,0))=""),"",Q220/INDEX(Q:Q,MATCH(DATE(YEAR($A220)-1,MONTH($A220),DAY($A220)),$A:$A,0))-1),"")</f>
        <v/>
      </c>
      <c r="U220" s="23">
        <f>IFERROR(IF(OR(R220="",INDEX(R:R,MATCH(DATE(YEAR($A220)-1,MONTH($A220),DAY($A220)),$A:$A,0))=""),"",R220/INDEX(R:R,MATCH(DATE(YEAR($A220)-1,MONTH($A220),DAY($A220)),$A:$A,0))-1),"")</f>
        <v/>
      </c>
      <c r="V220" s="23">
        <f>IF(OR(P220="",P219=""),"",P220/P219-1)</f>
        <v/>
      </c>
      <c r="W220" s="23">
        <f>IF(OR(Q220="",Q219=""),"",Q220/Q219-1)</f>
        <v/>
      </c>
      <c r="X220" s="23">
        <f>IF(OR(R220="",R219=""),"",R220/R219-1)</f>
        <v/>
      </c>
      <c r="Y220" s="23">
        <f>IF(R220="","",P220/R220)</f>
        <v/>
      </c>
      <c r="Z220" s="23">
        <f>IF(R220="","",Q220/R220)</f>
        <v/>
      </c>
      <c r="AA220" s="24">
        <f>IF(SUMIFS('Daily NSE Equity Options'!$M:$M,'Daily NSE Equity Options'!$A:$A,$A220)=0,"",SUMIFS('Daily NSE Equity Options'!$M:$M,'Daily NSE Equity Options'!$A:$A,$A220))</f>
        <v/>
      </c>
      <c r="AB220" s="9">
        <f>IF(SUMIFS('Daily BSE Equity Options'!$M:$M,'Daily BSE Equity Options'!$A:$A,$A220)=0,"",SUMIFS('Daily BSE Equity Options'!$M:$M,'Daily BSE Equity Options'!$A:$A,$A220))</f>
        <v/>
      </c>
      <c r="AC220" s="9">
        <f>IF(OR(AA220="",AB220=""),"",AA220+AB220)</f>
        <v/>
      </c>
      <c r="AD220" s="26">
        <f>IFERROR(IF(OR(AA220="",INDEX(AA:AA,MATCH(DATE(YEAR($A220)-1,MONTH($A220),DAY($A220)),$A:$A,0))=""),"",AA220/INDEX(AA:AA,MATCH(DATE(YEAR($A220)-1,MONTH($A220),DAY($A220)),$A:$A,0))-1),"")</f>
        <v/>
      </c>
      <c r="AE220" s="26">
        <f>IFERROR(IF(OR(AB220="",INDEX(AB:AB,MATCH(DATE(YEAR($A220)-1,MONTH($A220),DAY($A220)),$A:$A,0))=""),"",AB220/INDEX(AB:AB,MATCH(DATE(YEAR($A220)-1,MONTH($A220),DAY($A220)),$A:$A,0))-1),"")</f>
        <v/>
      </c>
      <c r="AF220" s="26">
        <f>IFERROR(IF(OR(AC220="",INDEX(AC:AC,MATCH(DATE(YEAR($A220)-1,MONTH($A220),DAY($A220)),$A:$A,0))=""),"",AC220/INDEX(AC:AC,MATCH(DATE(YEAR($A220)-1,MONTH($A220),DAY($A220)),$A:$A,0))-1),"")</f>
        <v/>
      </c>
      <c r="AG220" s="26">
        <f>IF(OR(AA220="",AA219=""),"",AA220/AA219-1)</f>
        <v/>
      </c>
      <c r="AH220" s="26">
        <f>IF(OR(AB220="",AB219=""),"",AB220/AB219-1)</f>
        <v/>
      </c>
      <c r="AI220" s="26">
        <f>IF(OR(AC220="",AC219=""),"",AC220/AC219-1)</f>
        <v/>
      </c>
      <c r="AJ220" s="26">
        <f>IF(AC220="","",AA220/AC220)</f>
        <v/>
      </c>
      <c r="AK220" s="26">
        <f>IF(AC220="","",AB220/AC220)</f>
        <v/>
      </c>
      <c r="AL220" s="29" t="n">
        <v>22.0425</v>
      </c>
      <c r="AM220" s="30" t="n">
        <v>22.39</v>
      </c>
      <c r="AN220" s="30" t="n">
        <v>20.8225</v>
      </c>
      <c r="AO220" s="30" t="n">
        <v>21.475</v>
      </c>
      <c r="AP220" s="31" t="n">
        <v>-0.0257</v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18">
        <f>IF(SUMIFS('Daily NSE Equity Options'!$K:$K,'Daily NSE Equity Options'!$A:$A,$A221)=0,"",SUMIFS('Daily NSE Equity Options'!$K:$K,'Daily NSE Equity Options'!$A:$A,$A221))</f>
        <v/>
      </c>
      <c r="F221" s="7">
        <f>IF(SUMIFS('Daily BSE Equity Options'!$K:$K,'Daily BSE Equity Options'!$A:$A,$A221)=0,"",SUMIFS('Daily BSE Equity Options'!$K:$K,'Daily BSE Equity Options'!$A:$A,$A221))</f>
        <v/>
      </c>
      <c r="G221" s="7">
        <f>IF(OR(E221="",F221=""),"",E221+F221)</f>
        <v/>
      </c>
      <c r="H221" s="20">
        <f>IFERROR(IF(OR(E221="",INDEX(E:E,MATCH(DATE(YEAR($A221)-1,MONTH($A221),DAY($A221)),$A:$A,0))=""),"",E221/INDEX(E:E,MATCH(DATE(YEAR($A221)-1,MONTH($A221),DAY($A221)),$A:$A,0))-1),"")</f>
        <v/>
      </c>
      <c r="I221" s="20">
        <f>IFERROR(IF(OR(F221="",INDEX(F:F,MATCH(DATE(YEAR($A221)-1,MONTH($A221),DAY($A221)),$A:$A,0))=""),"",F221/INDEX(F:F,MATCH(DATE(YEAR($A221)-1,MONTH($A221),DAY($A221)),$A:$A,0))-1),"")</f>
        <v/>
      </c>
      <c r="J221" s="20">
        <f>IFERROR(IF(OR(G221="",INDEX(G:G,MATCH(DATE(YEAR($A221)-1,MONTH($A221),DAY($A221)),$A:$A,0))=""),"",G221/INDEX(G:G,MATCH(DATE(YEAR($A221)-1,MONTH($A221),DAY($A221)),$A:$A,0))-1),"")</f>
        <v/>
      </c>
      <c r="K221" s="20">
        <f>IF(OR(E221="",E220=""),"",E221/E220-1)</f>
        <v/>
      </c>
      <c r="L221" s="20">
        <f>IF(OR(F221="",F220=""),"",F221/F220-1)</f>
        <v/>
      </c>
      <c r="M221" s="20">
        <f>IF(OR(G221="",G220=""),"",G221/G220-1)</f>
        <v/>
      </c>
      <c r="N221" s="20">
        <f>IF(G221="","",E221/G221)</f>
        <v/>
      </c>
      <c r="O221" s="20">
        <f>IF(G221="","",F221/G221)</f>
        <v/>
      </c>
      <c r="P221" s="21">
        <f>IF(SUMIFS('Daily NSE Equity Options'!$L:$L,'Daily NSE Equity Options'!$A:$A,$A221)=0,"",SUMIFS('Daily NSE Equity Options'!$L:$L,'Daily NSE Equity Options'!$A:$A,$A221))</f>
        <v/>
      </c>
      <c r="Q221" s="8">
        <f>IF(SUMIFS('Daily BSE Equity Options'!$L:$L,'Daily BSE Equity Options'!$A:$A,$A221)=0,"",SUMIFS('Daily BSE Equity Options'!$L:$L,'Daily BSE Equity Options'!$A:$A,$A221))</f>
        <v/>
      </c>
      <c r="R221" s="8">
        <f>IF(OR(P221="",Q221=""),"",P221+Q221)</f>
        <v/>
      </c>
      <c r="S221" s="23">
        <f>IFERROR(IF(OR(P221="",INDEX(P:P,MATCH(DATE(YEAR($A221)-1,MONTH($A221),DAY($A221)),$A:$A,0))=""),"",P221/INDEX(P:P,MATCH(DATE(YEAR($A221)-1,MONTH($A221),DAY($A221)),$A:$A,0))-1),"")</f>
        <v/>
      </c>
      <c r="T221" s="23">
        <f>IFERROR(IF(OR(Q221="",INDEX(Q:Q,MATCH(DATE(YEAR($A221)-1,MONTH($A221),DAY($A221)),$A:$A,0))=""),"",Q221/INDEX(Q:Q,MATCH(DATE(YEAR($A221)-1,MONTH($A221),DAY($A221)),$A:$A,0))-1),"")</f>
        <v/>
      </c>
      <c r="U221" s="23">
        <f>IFERROR(IF(OR(R221="",INDEX(R:R,MATCH(DATE(YEAR($A221)-1,MONTH($A221),DAY($A221)),$A:$A,0))=""),"",R221/INDEX(R:R,MATCH(DATE(YEAR($A221)-1,MONTH($A221),DAY($A221)),$A:$A,0))-1),"")</f>
        <v/>
      </c>
      <c r="V221" s="23">
        <f>IF(OR(P221="",P220=""),"",P221/P220-1)</f>
        <v/>
      </c>
      <c r="W221" s="23">
        <f>IF(OR(Q221="",Q220=""),"",Q221/Q220-1)</f>
        <v/>
      </c>
      <c r="X221" s="23">
        <f>IF(OR(R221="",R220=""),"",R221/R220-1)</f>
        <v/>
      </c>
      <c r="Y221" s="23">
        <f>IF(R221="","",P221/R221)</f>
        <v/>
      </c>
      <c r="Z221" s="23">
        <f>IF(R221="","",Q221/R221)</f>
        <v/>
      </c>
      <c r="AA221" s="24">
        <f>IF(SUMIFS('Daily NSE Equity Options'!$M:$M,'Daily NSE Equity Options'!$A:$A,$A221)=0,"",SUMIFS('Daily NSE Equity Options'!$M:$M,'Daily NSE Equity Options'!$A:$A,$A221))</f>
        <v/>
      </c>
      <c r="AB221" s="9">
        <f>IF(SUMIFS('Daily BSE Equity Options'!$M:$M,'Daily BSE Equity Options'!$A:$A,$A221)=0,"",SUMIFS('Daily BSE Equity Options'!$M:$M,'Daily BSE Equity Options'!$A:$A,$A221))</f>
        <v/>
      </c>
      <c r="AC221" s="9">
        <f>IF(OR(AA221="",AB221=""),"",AA221+AB221)</f>
        <v/>
      </c>
      <c r="AD221" s="26">
        <f>IFERROR(IF(OR(AA221="",INDEX(AA:AA,MATCH(DATE(YEAR($A221)-1,MONTH($A221),DAY($A221)),$A:$A,0))=""),"",AA221/INDEX(AA:AA,MATCH(DATE(YEAR($A221)-1,MONTH($A221),DAY($A221)),$A:$A,0))-1),"")</f>
        <v/>
      </c>
      <c r="AE221" s="26">
        <f>IFERROR(IF(OR(AB221="",INDEX(AB:AB,MATCH(DATE(YEAR($A221)-1,MONTH($A221),DAY($A221)),$A:$A,0))=""),"",AB221/INDEX(AB:AB,MATCH(DATE(YEAR($A221)-1,MONTH($A221),DAY($A221)),$A:$A,0))-1),"")</f>
        <v/>
      </c>
      <c r="AF221" s="26">
        <f>IFERROR(IF(OR(AC221="",INDEX(AC:AC,MATCH(DATE(YEAR($A221)-1,MONTH($A221),DAY($A221)),$A:$A,0))=""),"",AC221/INDEX(AC:AC,MATCH(DATE(YEAR($A221)-1,MONTH($A221),DAY($A221)),$A:$A,0))-1),"")</f>
        <v/>
      </c>
      <c r="AG221" s="26">
        <f>IF(OR(AA221="",AA220=""),"",AA221/AA220-1)</f>
        <v/>
      </c>
      <c r="AH221" s="26">
        <f>IF(OR(AB221="",AB220=""),"",AB221/AB220-1)</f>
        <v/>
      </c>
      <c r="AI221" s="26">
        <f>IF(OR(AC221="",AC220=""),"",AC221/AC220-1)</f>
        <v/>
      </c>
      <c r="AJ221" s="26">
        <f>IF(AC221="","",AA221/AC221)</f>
        <v/>
      </c>
      <c r="AK221" s="26">
        <f>IF(AC221="","",AB221/AC221)</f>
        <v/>
      </c>
      <c r="AL221" s="29" t="n">
        <v>21.475</v>
      </c>
      <c r="AM221" s="30" t="n">
        <v>22.115</v>
      </c>
      <c r="AN221" s="30" t="n">
        <v>20.535</v>
      </c>
      <c r="AO221" s="30" t="n">
        <v>21.78</v>
      </c>
      <c r="AP221" s="31" t="n">
        <v>0.0142</v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18">
        <f>IF(SUMIFS('Daily NSE Equity Options'!$K:$K,'Daily NSE Equity Options'!$A:$A,$A222)=0,"",SUMIFS('Daily NSE Equity Options'!$K:$K,'Daily NSE Equity Options'!$A:$A,$A222))</f>
        <v/>
      </c>
      <c r="F222" s="7">
        <f>IF(SUMIFS('Daily BSE Equity Options'!$K:$K,'Daily BSE Equity Options'!$A:$A,$A222)=0,"",SUMIFS('Daily BSE Equity Options'!$K:$K,'Daily BSE Equity Options'!$A:$A,$A222))</f>
        <v/>
      </c>
      <c r="G222" s="7">
        <f>IF(OR(E222="",F222=""),"",E222+F222)</f>
        <v/>
      </c>
      <c r="H222" s="20">
        <f>IFERROR(IF(OR(E222="",INDEX(E:E,MATCH(DATE(YEAR($A222)-1,MONTH($A222),DAY($A222)),$A:$A,0))=""),"",E222/INDEX(E:E,MATCH(DATE(YEAR($A222)-1,MONTH($A222),DAY($A222)),$A:$A,0))-1),"")</f>
        <v/>
      </c>
      <c r="I222" s="20">
        <f>IFERROR(IF(OR(F222="",INDEX(F:F,MATCH(DATE(YEAR($A222)-1,MONTH($A222),DAY($A222)),$A:$A,0))=""),"",F222/INDEX(F:F,MATCH(DATE(YEAR($A222)-1,MONTH($A222),DAY($A222)),$A:$A,0))-1),"")</f>
        <v/>
      </c>
      <c r="J222" s="20">
        <f>IFERROR(IF(OR(G222="",INDEX(G:G,MATCH(DATE(YEAR($A222)-1,MONTH($A222),DAY($A222)),$A:$A,0))=""),"",G222/INDEX(G:G,MATCH(DATE(YEAR($A222)-1,MONTH($A222),DAY($A222)),$A:$A,0))-1),"")</f>
        <v/>
      </c>
      <c r="K222" s="20">
        <f>IF(OR(E222="",E221=""),"",E222/E221-1)</f>
        <v/>
      </c>
      <c r="L222" s="20">
        <f>IF(OR(F222="",F221=""),"",F222/F221-1)</f>
        <v/>
      </c>
      <c r="M222" s="20">
        <f>IF(OR(G222="",G221=""),"",G222/G221-1)</f>
        <v/>
      </c>
      <c r="N222" s="20">
        <f>IF(G222="","",E222/G222)</f>
        <v/>
      </c>
      <c r="O222" s="20">
        <f>IF(G222="","",F222/G222)</f>
        <v/>
      </c>
      <c r="P222" s="21">
        <f>IF(SUMIFS('Daily NSE Equity Options'!$L:$L,'Daily NSE Equity Options'!$A:$A,$A222)=0,"",SUMIFS('Daily NSE Equity Options'!$L:$L,'Daily NSE Equity Options'!$A:$A,$A222))</f>
        <v/>
      </c>
      <c r="Q222" s="8">
        <f>IF(SUMIFS('Daily BSE Equity Options'!$L:$L,'Daily BSE Equity Options'!$A:$A,$A222)=0,"",SUMIFS('Daily BSE Equity Options'!$L:$L,'Daily BSE Equity Options'!$A:$A,$A222))</f>
        <v/>
      </c>
      <c r="R222" s="8">
        <f>IF(OR(P222="",Q222=""),"",P222+Q222)</f>
        <v/>
      </c>
      <c r="S222" s="23">
        <f>IFERROR(IF(OR(P222="",INDEX(P:P,MATCH(DATE(YEAR($A222)-1,MONTH($A222),DAY($A222)),$A:$A,0))=""),"",P222/INDEX(P:P,MATCH(DATE(YEAR($A222)-1,MONTH($A222),DAY($A222)),$A:$A,0))-1),"")</f>
        <v/>
      </c>
      <c r="T222" s="23">
        <f>IFERROR(IF(OR(Q222="",INDEX(Q:Q,MATCH(DATE(YEAR($A222)-1,MONTH($A222),DAY($A222)),$A:$A,0))=""),"",Q222/INDEX(Q:Q,MATCH(DATE(YEAR($A222)-1,MONTH($A222),DAY($A222)),$A:$A,0))-1),"")</f>
        <v/>
      </c>
      <c r="U222" s="23">
        <f>IFERROR(IF(OR(R222="",INDEX(R:R,MATCH(DATE(YEAR($A222)-1,MONTH($A222),DAY($A222)),$A:$A,0))=""),"",R222/INDEX(R:R,MATCH(DATE(YEAR($A222)-1,MONTH($A222),DAY($A222)),$A:$A,0))-1),"")</f>
        <v/>
      </c>
      <c r="V222" s="23">
        <f>IF(OR(P222="",P221=""),"",P222/P221-1)</f>
        <v/>
      </c>
      <c r="W222" s="23">
        <f>IF(OR(Q222="",Q221=""),"",Q222/Q221-1)</f>
        <v/>
      </c>
      <c r="X222" s="23">
        <f>IF(OR(R222="",R221=""),"",R222/R221-1)</f>
        <v/>
      </c>
      <c r="Y222" s="23">
        <f>IF(R222="","",P222/R222)</f>
        <v/>
      </c>
      <c r="Z222" s="23">
        <f>IF(R222="","",Q222/R222)</f>
        <v/>
      </c>
      <c r="AA222" s="24">
        <f>IF(SUMIFS('Daily NSE Equity Options'!$M:$M,'Daily NSE Equity Options'!$A:$A,$A222)=0,"",SUMIFS('Daily NSE Equity Options'!$M:$M,'Daily NSE Equity Options'!$A:$A,$A222))</f>
        <v/>
      </c>
      <c r="AB222" s="9">
        <f>IF(SUMIFS('Daily BSE Equity Options'!$M:$M,'Daily BSE Equity Options'!$A:$A,$A222)=0,"",SUMIFS('Daily BSE Equity Options'!$M:$M,'Daily BSE Equity Options'!$A:$A,$A222))</f>
        <v/>
      </c>
      <c r="AC222" s="9">
        <f>IF(OR(AA222="",AB222=""),"",AA222+AB222)</f>
        <v/>
      </c>
      <c r="AD222" s="26">
        <f>IFERROR(IF(OR(AA222="",INDEX(AA:AA,MATCH(DATE(YEAR($A222)-1,MONTH($A222),DAY($A222)),$A:$A,0))=""),"",AA222/INDEX(AA:AA,MATCH(DATE(YEAR($A222)-1,MONTH($A222),DAY($A222)),$A:$A,0))-1),"")</f>
        <v/>
      </c>
      <c r="AE222" s="26">
        <f>IFERROR(IF(OR(AB222="",INDEX(AB:AB,MATCH(DATE(YEAR($A222)-1,MONTH($A222),DAY($A222)),$A:$A,0))=""),"",AB222/INDEX(AB:AB,MATCH(DATE(YEAR($A222)-1,MONTH($A222),DAY($A222)),$A:$A,0))-1),"")</f>
        <v/>
      </c>
      <c r="AF222" s="26">
        <f>IFERROR(IF(OR(AC222="",INDEX(AC:AC,MATCH(DATE(YEAR($A222)-1,MONTH($A222),DAY($A222)),$A:$A,0))=""),"",AC222/INDEX(AC:AC,MATCH(DATE(YEAR($A222)-1,MONTH($A222),DAY($A222)),$A:$A,0))-1),"")</f>
        <v/>
      </c>
      <c r="AG222" s="26">
        <f>IF(OR(AA222="",AA221=""),"",AA222/AA221-1)</f>
        <v/>
      </c>
      <c r="AH222" s="26">
        <f>IF(OR(AB222="",AB221=""),"",AB222/AB221-1)</f>
        <v/>
      </c>
      <c r="AI222" s="26">
        <f>IF(OR(AC222="",AC221=""),"",AC222/AC221-1)</f>
        <v/>
      </c>
      <c r="AJ222" s="26">
        <f>IF(AC222="","",AA222/AC222)</f>
        <v/>
      </c>
      <c r="AK222" s="26">
        <f>IF(AC222="","",AB222/AC222)</f>
        <v/>
      </c>
      <c r="AL222" s="29" t="n">
        <v>21.78</v>
      </c>
      <c r="AM222" s="30" t="n">
        <v>21.88</v>
      </c>
      <c r="AN222" s="30" t="n">
        <v>21.0975</v>
      </c>
      <c r="AO222" s="30" t="n">
        <v>21.505</v>
      </c>
      <c r="AP222" s="31" t="n">
        <v>-0.0126</v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18">
        <f>IF(SUMIFS('Daily NSE Equity Options'!$K:$K,'Daily NSE Equity Options'!$A:$A,$A223)=0,"",SUMIFS('Daily NSE Equity Options'!$K:$K,'Daily NSE Equity Options'!$A:$A,$A223))</f>
        <v/>
      </c>
      <c r="F223" s="7">
        <f>IF(SUMIFS('Daily BSE Equity Options'!$K:$K,'Daily BSE Equity Options'!$A:$A,$A223)=0,"",SUMIFS('Daily BSE Equity Options'!$K:$K,'Daily BSE Equity Options'!$A:$A,$A223))</f>
        <v/>
      </c>
      <c r="G223" s="7">
        <f>IF(OR(E223="",F223=""),"",E223+F223)</f>
        <v/>
      </c>
      <c r="H223" s="20">
        <f>IFERROR(IF(OR(E223="",INDEX(E:E,MATCH(DATE(YEAR($A223)-1,MONTH($A223),DAY($A223)),$A:$A,0))=""),"",E223/INDEX(E:E,MATCH(DATE(YEAR($A223)-1,MONTH($A223),DAY($A223)),$A:$A,0))-1),"")</f>
        <v/>
      </c>
      <c r="I223" s="20">
        <f>IFERROR(IF(OR(F223="",INDEX(F:F,MATCH(DATE(YEAR($A223)-1,MONTH($A223),DAY($A223)),$A:$A,0))=""),"",F223/INDEX(F:F,MATCH(DATE(YEAR($A223)-1,MONTH($A223),DAY($A223)),$A:$A,0))-1),"")</f>
        <v/>
      </c>
      <c r="J223" s="20">
        <f>IFERROR(IF(OR(G223="",INDEX(G:G,MATCH(DATE(YEAR($A223)-1,MONTH($A223),DAY($A223)),$A:$A,0))=""),"",G223/INDEX(G:G,MATCH(DATE(YEAR($A223)-1,MONTH($A223),DAY($A223)),$A:$A,0))-1),"")</f>
        <v/>
      </c>
      <c r="K223" s="20">
        <f>IF(OR(E223="",E222=""),"",E223/E222-1)</f>
        <v/>
      </c>
      <c r="L223" s="20">
        <f>IF(OR(F223="",F222=""),"",F223/F222-1)</f>
        <v/>
      </c>
      <c r="M223" s="20">
        <f>IF(OR(G223="",G222=""),"",G223/G222-1)</f>
        <v/>
      </c>
      <c r="N223" s="20">
        <f>IF(G223="","",E223/G223)</f>
        <v/>
      </c>
      <c r="O223" s="20">
        <f>IF(G223="","",F223/G223)</f>
        <v/>
      </c>
      <c r="P223" s="21">
        <f>IF(SUMIFS('Daily NSE Equity Options'!$L:$L,'Daily NSE Equity Options'!$A:$A,$A223)=0,"",SUMIFS('Daily NSE Equity Options'!$L:$L,'Daily NSE Equity Options'!$A:$A,$A223))</f>
        <v/>
      </c>
      <c r="Q223" s="8">
        <f>IF(SUMIFS('Daily BSE Equity Options'!$L:$L,'Daily BSE Equity Options'!$A:$A,$A223)=0,"",SUMIFS('Daily BSE Equity Options'!$L:$L,'Daily BSE Equity Options'!$A:$A,$A223))</f>
        <v/>
      </c>
      <c r="R223" s="8">
        <f>IF(OR(P223="",Q223=""),"",P223+Q223)</f>
        <v/>
      </c>
      <c r="S223" s="23">
        <f>IFERROR(IF(OR(P223="",INDEX(P:P,MATCH(DATE(YEAR($A223)-1,MONTH($A223),DAY($A223)),$A:$A,0))=""),"",P223/INDEX(P:P,MATCH(DATE(YEAR($A223)-1,MONTH($A223),DAY($A223)),$A:$A,0))-1),"")</f>
        <v/>
      </c>
      <c r="T223" s="23">
        <f>IFERROR(IF(OR(Q223="",INDEX(Q:Q,MATCH(DATE(YEAR($A223)-1,MONTH($A223),DAY($A223)),$A:$A,0))=""),"",Q223/INDEX(Q:Q,MATCH(DATE(YEAR($A223)-1,MONTH($A223),DAY($A223)),$A:$A,0))-1),"")</f>
        <v/>
      </c>
      <c r="U223" s="23">
        <f>IFERROR(IF(OR(R223="",INDEX(R:R,MATCH(DATE(YEAR($A223)-1,MONTH($A223),DAY($A223)),$A:$A,0))=""),"",R223/INDEX(R:R,MATCH(DATE(YEAR($A223)-1,MONTH($A223),DAY($A223)),$A:$A,0))-1),"")</f>
        <v/>
      </c>
      <c r="V223" s="23">
        <f>IF(OR(P223="",P222=""),"",P223/P222-1)</f>
        <v/>
      </c>
      <c r="W223" s="23">
        <f>IF(OR(Q223="",Q222=""),"",Q223/Q222-1)</f>
        <v/>
      </c>
      <c r="X223" s="23">
        <f>IF(OR(R223="",R222=""),"",R223/R222-1)</f>
        <v/>
      </c>
      <c r="Y223" s="23">
        <f>IF(R223="","",P223/R223)</f>
        <v/>
      </c>
      <c r="Z223" s="23">
        <f>IF(R223="","",Q223/R223)</f>
        <v/>
      </c>
      <c r="AA223" s="24">
        <f>IF(SUMIFS('Daily NSE Equity Options'!$M:$M,'Daily NSE Equity Options'!$A:$A,$A223)=0,"",SUMIFS('Daily NSE Equity Options'!$M:$M,'Daily NSE Equity Options'!$A:$A,$A223))</f>
        <v/>
      </c>
      <c r="AB223" s="9">
        <f>IF(SUMIFS('Daily BSE Equity Options'!$M:$M,'Daily BSE Equity Options'!$A:$A,$A223)=0,"",SUMIFS('Daily BSE Equity Options'!$M:$M,'Daily BSE Equity Options'!$A:$A,$A223))</f>
        <v/>
      </c>
      <c r="AC223" s="9">
        <f>IF(OR(AA223="",AB223=""),"",AA223+AB223)</f>
        <v/>
      </c>
      <c r="AD223" s="26">
        <f>IFERROR(IF(OR(AA223="",INDEX(AA:AA,MATCH(DATE(YEAR($A223)-1,MONTH($A223),DAY($A223)),$A:$A,0))=""),"",AA223/INDEX(AA:AA,MATCH(DATE(YEAR($A223)-1,MONTH($A223),DAY($A223)),$A:$A,0))-1),"")</f>
        <v/>
      </c>
      <c r="AE223" s="26">
        <f>IFERROR(IF(OR(AB223="",INDEX(AB:AB,MATCH(DATE(YEAR($A223)-1,MONTH($A223),DAY($A223)),$A:$A,0))=""),"",AB223/INDEX(AB:AB,MATCH(DATE(YEAR($A223)-1,MONTH($A223),DAY($A223)),$A:$A,0))-1),"")</f>
        <v/>
      </c>
      <c r="AF223" s="26">
        <f>IFERROR(IF(OR(AC223="",INDEX(AC:AC,MATCH(DATE(YEAR($A223)-1,MONTH($A223),DAY($A223)),$A:$A,0))=""),"",AC223/INDEX(AC:AC,MATCH(DATE(YEAR($A223)-1,MONTH($A223),DAY($A223)),$A:$A,0))-1),"")</f>
        <v/>
      </c>
      <c r="AG223" s="26">
        <f>IF(OR(AA223="",AA222=""),"",AA223/AA222-1)</f>
        <v/>
      </c>
      <c r="AH223" s="26">
        <f>IF(OR(AB223="",AB222=""),"",AB223/AB222-1)</f>
        <v/>
      </c>
      <c r="AI223" s="26">
        <f>IF(OR(AC223="",AC222=""),"",AC223/AC222-1)</f>
        <v/>
      </c>
      <c r="AJ223" s="26">
        <f>IF(AC223="","",AA223/AC223)</f>
        <v/>
      </c>
      <c r="AK223" s="26">
        <f>IF(AC223="","",AB223/AC223)</f>
        <v/>
      </c>
      <c r="AL223" s="29" t="n">
        <v>21.505</v>
      </c>
      <c r="AM223" s="30" t="n">
        <v>22.085</v>
      </c>
      <c r="AN223" s="30" t="n">
        <v>19.9625</v>
      </c>
      <c r="AO223" s="30" t="n">
        <v>21.5425</v>
      </c>
      <c r="AP223" s="31" t="n">
        <v>0.0017</v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18">
        <f>IF(SUMIFS('Daily NSE Equity Options'!$K:$K,'Daily NSE Equity Options'!$A:$A,$A224)=0,"",SUMIFS('Daily NSE Equity Options'!$K:$K,'Daily NSE Equity Options'!$A:$A,$A224))</f>
        <v/>
      </c>
      <c r="F224" s="7">
        <f>IF(SUMIFS('Daily BSE Equity Options'!$K:$K,'Daily BSE Equity Options'!$A:$A,$A224)=0,"",SUMIFS('Daily BSE Equity Options'!$K:$K,'Daily BSE Equity Options'!$A:$A,$A224))</f>
        <v/>
      </c>
      <c r="G224" s="7">
        <f>IF(OR(E224="",F224=""),"",E224+F224)</f>
        <v/>
      </c>
      <c r="H224" s="20">
        <f>IFERROR(IF(OR(E224="",INDEX(E:E,MATCH(DATE(YEAR($A224)-1,MONTH($A224),DAY($A224)),$A:$A,0))=""),"",E224/INDEX(E:E,MATCH(DATE(YEAR($A224)-1,MONTH($A224),DAY($A224)),$A:$A,0))-1),"")</f>
        <v/>
      </c>
      <c r="I224" s="20">
        <f>IFERROR(IF(OR(F224="",INDEX(F:F,MATCH(DATE(YEAR($A224)-1,MONTH($A224),DAY($A224)),$A:$A,0))=""),"",F224/INDEX(F:F,MATCH(DATE(YEAR($A224)-1,MONTH($A224),DAY($A224)),$A:$A,0))-1),"")</f>
        <v/>
      </c>
      <c r="J224" s="20">
        <f>IFERROR(IF(OR(G224="",INDEX(G:G,MATCH(DATE(YEAR($A224)-1,MONTH($A224),DAY($A224)),$A:$A,0))=""),"",G224/INDEX(G:G,MATCH(DATE(YEAR($A224)-1,MONTH($A224),DAY($A224)),$A:$A,0))-1),"")</f>
        <v/>
      </c>
      <c r="K224" s="20">
        <f>IF(OR(E224="",E223=""),"",E224/E223-1)</f>
        <v/>
      </c>
      <c r="L224" s="20">
        <f>IF(OR(F224="",F223=""),"",F224/F223-1)</f>
        <v/>
      </c>
      <c r="M224" s="20">
        <f>IF(OR(G224="",G223=""),"",G224/G223-1)</f>
        <v/>
      </c>
      <c r="N224" s="20">
        <f>IF(G224="","",E224/G224)</f>
        <v/>
      </c>
      <c r="O224" s="20">
        <f>IF(G224="","",F224/G224)</f>
        <v/>
      </c>
      <c r="P224" s="21">
        <f>IF(SUMIFS('Daily NSE Equity Options'!$L:$L,'Daily NSE Equity Options'!$A:$A,$A224)=0,"",SUMIFS('Daily NSE Equity Options'!$L:$L,'Daily NSE Equity Options'!$A:$A,$A224))</f>
        <v/>
      </c>
      <c r="Q224" s="8">
        <f>IF(SUMIFS('Daily BSE Equity Options'!$L:$L,'Daily BSE Equity Options'!$A:$A,$A224)=0,"",SUMIFS('Daily BSE Equity Options'!$L:$L,'Daily BSE Equity Options'!$A:$A,$A224))</f>
        <v/>
      </c>
      <c r="R224" s="8">
        <f>IF(OR(P224="",Q224=""),"",P224+Q224)</f>
        <v/>
      </c>
      <c r="S224" s="23">
        <f>IFERROR(IF(OR(P224="",INDEX(P:P,MATCH(DATE(YEAR($A224)-1,MONTH($A224),DAY($A224)),$A:$A,0))=""),"",P224/INDEX(P:P,MATCH(DATE(YEAR($A224)-1,MONTH($A224),DAY($A224)),$A:$A,0))-1),"")</f>
        <v/>
      </c>
      <c r="T224" s="23">
        <f>IFERROR(IF(OR(Q224="",INDEX(Q:Q,MATCH(DATE(YEAR($A224)-1,MONTH($A224),DAY($A224)),$A:$A,0))=""),"",Q224/INDEX(Q:Q,MATCH(DATE(YEAR($A224)-1,MONTH($A224),DAY($A224)),$A:$A,0))-1),"")</f>
        <v/>
      </c>
      <c r="U224" s="23">
        <f>IFERROR(IF(OR(R224="",INDEX(R:R,MATCH(DATE(YEAR($A224)-1,MONTH($A224),DAY($A224)),$A:$A,0))=""),"",R224/INDEX(R:R,MATCH(DATE(YEAR($A224)-1,MONTH($A224),DAY($A224)),$A:$A,0))-1),"")</f>
        <v/>
      </c>
      <c r="V224" s="23">
        <f>IF(OR(P224="",P223=""),"",P224/P223-1)</f>
        <v/>
      </c>
      <c r="W224" s="23">
        <f>IF(OR(Q224="",Q223=""),"",Q224/Q223-1)</f>
        <v/>
      </c>
      <c r="X224" s="23">
        <f>IF(OR(R224="",R223=""),"",R224/R223-1)</f>
        <v/>
      </c>
      <c r="Y224" s="23">
        <f>IF(R224="","",P224/R224)</f>
        <v/>
      </c>
      <c r="Z224" s="23">
        <f>IF(R224="","",Q224/R224)</f>
        <v/>
      </c>
      <c r="AA224" s="24">
        <f>IF(SUMIFS('Daily NSE Equity Options'!$M:$M,'Daily NSE Equity Options'!$A:$A,$A224)=0,"",SUMIFS('Daily NSE Equity Options'!$M:$M,'Daily NSE Equity Options'!$A:$A,$A224))</f>
        <v/>
      </c>
      <c r="AB224" s="9">
        <f>IF(SUMIFS('Daily BSE Equity Options'!$M:$M,'Daily BSE Equity Options'!$A:$A,$A224)=0,"",SUMIFS('Daily BSE Equity Options'!$M:$M,'Daily BSE Equity Options'!$A:$A,$A224))</f>
        <v/>
      </c>
      <c r="AC224" s="9">
        <f>IF(OR(AA224="",AB224=""),"",AA224+AB224)</f>
        <v/>
      </c>
      <c r="AD224" s="26">
        <f>IFERROR(IF(OR(AA224="",INDEX(AA:AA,MATCH(DATE(YEAR($A224)-1,MONTH($A224),DAY($A224)),$A:$A,0))=""),"",AA224/INDEX(AA:AA,MATCH(DATE(YEAR($A224)-1,MONTH($A224),DAY($A224)),$A:$A,0))-1),"")</f>
        <v/>
      </c>
      <c r="AE224" s="26">
        <f>IFERROR(IF(OR(AB224="",INDEX(AB:AB,MATCH(DATE(YEAR($A224)-1,MONTH($A224),DAY($A224)),$A:$A,0))=""),"",AB224/INDEX(AB:AB,MATCH(DATE(YEAR($A224)-1,MONTH($A224),DAY($A224)),$A:$A,0))-1),"")</f>
        <v/>
      </c>
      <c r="AF224" s="26">
        <f>IFERROR(IF(OR(AC224="",INDEX(AC:AC,MATCH(DATE(YEAR($A224)-1,MONTH($A224),DAY($A224)),$A:$A,0))=""),"",AC224/INDEX(AC:AC,MATCH(DATE(YEAR($A224)-1,MONTH($A224),DAY($A224)),$A:$A,0))-1),"")</f>
        <v/>
      </c>
      <c r="AG224" s="26">
        <f>IF(OR(AA224="",AA223=""),"",AA224/AA223-1)</f>
        <v/>
      </c>
      <c r="AH224" s="26">
        <f>IF(OR(AB224="",AB223=""),"",AB224/AB223-1)</f>
        <v/>
      </c>
      <c r="AI224" s="26">
        <f>IF(OR(AC224="",AC223=""),"",AC224/AC223-1)</f>
        <v/>
      </c>
      <c r="AJ224" s="26">
        <f>IF(AC224="","",AA224/AC224)</f>
        <v/>
      </c>
      <c r="AK224" s="26">
        <f>IF(AC224="","",AB224/AC224)</f>
        <v/>
      </c>
      <c r="AL224" s="29" t="n">
        <v>21.5425</v>
      </c>
      <c r="AM224" s="30" t="n">
        <v>22.8675</v>
      </c>
      <c r="AN224" s="30" t="n">
        <v>19.345</v>
      </c>
      <c r="AO224" s="30" t="n">
        <v>22.25</v>
      </c>
      <c r="AP224" s="31" t="n">
        <v>0.0328</v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18">
        <f>IF(SUMIFS('Daily NSE Equity Options'!$K:$K,'Daily NSE Equity Options'!$A:$A,$A225)=0,"",SUMIFS('Daily NSE Equity Options'!$K:$K,'Daily NSE Equity Options'!$A:$A,$A225))</f>
        <v/>
      </c>
      <c r="F225" s="7">
        <f>IF(SUMIFS('Daily BSE Equity Options'!$K:$K,'Daily BSE Equity Options'!$A:$A,$A225)=0,"",SUMIFS('Daily BSE Equity Options'!$K:$K,'Daily BSE Equity Options'!$A:$A,$A225))</f>
        <v/>
      </c>
      <c r="G225" s="7">
        <f>IF(OR(E225="",F225=""),"",E225+F225)</f>
        <v/>
      </c>
      <c r="H225" s="20">
        <f>IFERROR(IF(OR(E225="",INDEX(E:E,MATCH(DATE(YEAR($A225)-1,MONTH($A225),DAY($A225)),$A:$A,0))=""),"",E225/INDEX(E:E,MATCH(DATE(YEAR($A225)-1,MONTH($A225),DAY($A225)),$A:$A,0))-1),"")</f>
        <v/>
      </c>
      <c r="I225" s="20">
        <f>IFERROR(IF(OR(F225="",INDEX(F:F,MATCH(DATE(YEAR($A225)-1,MONTH($A225),DAY($A225)),$A:$A,0))=""),"",F225/INDEX(F:F,MATCH(DATE(YEAR($A225)-1,MONTH($A225),DAY($A225)),$A:$A,0))-1),"")</f>
        <v/>
      </c>
      <c r="J225" s="20">
        <f>IFERROR(IF(OR(G225="",INDEX(G:G,MATCH(DATE(YEAR($A225)-1,MONTH($A225),DAY($A225)),$A:$A,0))=""),"",G225/INDEX(G:G,MATCH(DATE(YEAR($A225)-1,MONTH($A225),DAY($A225)),$A:$A,0))-1),"")</f>
        <v/>
      </c>
      <c r="K225" s="20">
        <f>IF(OR(E225="",E224=""),"",E225/E224-1)</f>
        <v/>
      </c>
      <c r="L225" s="20">
        <f>IF(OR(F225="",F224=""),"",F225/F224-1)</f>
        <v/>
      </c>
      <c r="M225" s="20">
        <f>IF(OR(G225="",G224=""),"",G225/G224-1)</f>
        <v/>
      </c>
      <c r="N225" s="20">
        <f>IF(G225="","",E225/G225)</f>
        <v/>
      </c>
      <c r="O225" s="20">
        <f>IF(G225="","",F225/G225)</f>
        <v/>
      </c>
      <c r="P225" s="21">
        <f>IF(SUMIFS('Daily NSE Equity Options'!$L:$L,'Daily NSE Equity Options'!$A:$A,$A225)=0,"",SUMIFS('Daily NSE Equity Options'!$L:$L,'Daily NSE Equity Options'!$A:$A,$A225))</f>
        <v/>
      </c>
      <c r="Q225" s="8">
        <f>IF(SUMIFS('Daily BSE Equity Options'!$L:$L,'Daily BSE Equity Options'!$A:$A,$A225)=0,"",SUMIFS('Daily BSE Equity Options'!$L:$L,'Daily BSE Equity Options'!$A:$A,$A225))</f>
        <v/>
      </c>
      <c r="R225" s="8">
        <f>IF(OR(P225="",Q225=""),"",P225+Q225)</f>
        <v/>
      </c>
      <c r="S225" s="23">
        <f>IFERROR(IF(OR(P225="",INDEX(P:P,MATCH(DATE(YEAR($A225)-1,MONTH($A225),DAY($A225)),$A:$A,0))=""),"",P225/INDEX(P:P,MATCH(DATE(YEAR($A225)-1,MONTH($A225),DAY($A225)),$A:$A,0))-1),"")</f>
        <v/>
      </c>
      <c r="T225" s="23">
        <f>IFERROR(IF(OR(Q225="",INDEX(Q:Q,MATCH(DATE(YEAR($A225)-1,MONTH($A225),DAY($A225)),$A:$A,0))=""),"",Q225/INDEX(Q:Q,MATCH(DATE(YEAR($A225)-1,MONTH($A225),DAY($A225)),$A:$A,0))-1),"")</f>
        <v/>
      </c>
      <c r="U225" s="23">
        <f>IFERROR(IF(OR(R225="",INDEX(R:R,MATCH(DATE(YEAR($A225)-1,MONTH($A225),DAY($A225)),$A:$A,0))=""),"",R225/INDEX(R:R,MATCH(DATE(YEAR($A225)-1,MONTH($A225),DAY($A225)),$A:$A,0))-1),"")</f>
        <v/>
      </c>
      <c r="V225" s="23">
        <f>IF(OR(P225="",P224=""),"",P225/P224-1)</f>
        <v/>
      </c>
      <c r="W225" s="23">
        <f>IF(OR(Q225="",Q224=""),"",Q225/Q224-1)</f>
        <v/>
      </c>
      <c r="X225" s="23">
        <f>IF(OR(R225="",R224=""),"",R225/R224-1)</f>
        <v/>
      </c>
      <c r="Y225" s="23">
        <f>IF(R225="","",P225/R225)</f>
        <v/>
      </c>
      <c r="Z225" s="23">
        <f>IF(R225="","",Q225/R225)</f>
        <v/>
      </c>
      <c r="AA225" s="24">
        <f>IF(SUMIFS('Daily NSE Equity Options'!$M:$M,'Daily NSE Equity Options'!$A:$A,$A225)=0,"",SUMIFS('Daily NSE Equity Options'!$M:$M,'Daily NSE Equity Options'!$A:$A,$A225))</f>
        <v/>
      </c>
      <c r="AB225" s="9">
        <f>IF(SUMIFS('Daily BSE Equity Options'!$M:$M,'Daily BSE Equity Options'!$A:$A,$A225)=0,"",SUMIFS('Daily BSE Equity Options'!$M:$M,'Daily BSE Equity Options'!$A:$A,$A225))</f>
        <v/>
      </c>
      <c r="AC225" s="9">
        <f>IF(OR(AA225="",AB225=""),"",AA225+AB225)</f>
        <v/>
      </c>
      <c r="AD225" s="26">
        <f>IFERROR(IF(OR(AA225="",INDEX(AA:AA,MATCH(DATE(YEAR($A225)-1,MONTH($A225),DAY($A225)),$A:$A,0))=""),"",AA225/INDEX(AA:AA,MATCH(DATE(YEAR($A225)-1,MONTH($A225),DAY($A225)),$A:$A,0))-1),"")</f>
        <v/>
      </c>
      <c r="AE225" s="26">
        <f>IFERROR(IF(OR(AB225="",INDEX(AB:AB,MATCH(DATE(YEAR($A225)-1,MONTH($A225),DAY($A225)),$A:$A,0))=""),"",AB225/INDEX(AB:AB,MATCH(DATE(YEAR($A225)-1,MONTH($A225),DAY($A225)),$A:$A,0))-1),"")</f>
        <v/>
      </c>
      <c r="AF225" s="26">
        <f>IFERROR(IF(OR(AC225="",INDEX(AC:AC,MATCH(DATE(YEAR($A225)-1,MONTH($A225),DAY($A225)),$A:$A,0))=""),"",AC225/INDEX(AC:AC,MATCH(DATE(YEAR($A225)-1,MONTH($A225),DAY($A225)),$A:$A,0))-1),"")</f>
        <v/>
      </c>
      <c r="AG225" s="26">
        <f>IF(OR(AA225="",AA224=""),"",AA225/AA224-1)</f>
        <v/>
      </c>
      <c r="AH225" s="26">
        <f>IF(OR(AB225="",AB224=""),"",AB225/AB224-1)</f>
        <v/>
      </c>
      <c r="AI225" s="26">
        <f>IF(OR(AC225="",AC224=""),"",AC225/AC224-1)</f>
        <v/>
      </c>
      <c r="AJ225" s="26">
        <f>IF(AC225="","",AA225/AC225)</f>
        <v/>
      </c>
      <c r="AK225" s="26">
        <f>IF(AC225="","",AB225/AC225)</f>
        <v/>
      </c>
      <c r="AL225" s="29" t="n">
        <v>22.25</v>
      </c>
      <c r="AM225" s="30" t="n">
        <v>25.82</v>
      </c>
      <c r="AN225" s="30" t="n">
        <v>20.0225</v>
      </c>
      <c r="AO225" s="30" t="n">
        <v>25.47</v>
      </c>
      <c r="AP225" s="31" t="n">
        <v>0.1447</v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18">
        <f>IF(SUMIFS('Daily NSE Equity Options'!$K:$K,'Daily NSE Equity Options'!$A:$A,$A226)=0,"",SUMIFS('Daily NSE Equity Options'!$K:$K,'Daily NSE Equity Options'!$A:$A,$A226))</f>
        <v/>
      </c>
      <c r="F226" s="7">
        <f>IF(SUMIFS('Daily BSE Equity Options'!$K:$K,'Daily BSE Equity Options'!$A:$A,$A226)=0,"",SUMIFS('Daily BSE Equity Options'!$K:$K,'Daily BSE Equity Options'!$A:$A,$A226))</f>
        <v/>
      </c>
      <c r="G226" s="7">
        <f>IF(OR(E226="",F226=""),"",E226+F226)</f>
        <v/>
      </c>
      <c r="H226" s="20">
        <f>IFERROR(IF(OR(E226="",INDEX(E:E,MATCH(DATE(YEAR($A226)-1,MONTH($A226),DAY($A226)),$A:$A,0))=""),"",E226/INDEX(E:E,MATCH(DATE(YEAR($A226)-1,MONTH($A226),DAY($A226)),$A:$A,0))-1),"")</f>
        <v/>
      </c>
      <c r="I226" s="20">
        <f>IFERROR(IF(OR(F226="",INDEX(F:F,MATCH(DATE(YEAR($A226)-1,MONTH($A226),DAY($A226)),$A:$A,0))=""),"",F226/INDEX(F:F,MATCH(DATE(YEAR($A226)-1,MONTH($A226),DAY($A226)),$A:$A,0))-1),"")</f>
        <v/>
      </c>
      <c r="J226" s="20">
        <f>IFERROR(IF(OR(G226="",INDEX(G:G,MATCH(DATE(YEAR($A226)-1,MONTH($A226),DAY($A226)),$A:$A,0))=""),"",G226/INDEX(G:G,MATCH(DATE(YEAR($A226)-1,MONTH($A226),DAY($A226)),$A:$A,0))-1),"")</f>
        <v/>
      </c>
      <c r="K226" s="20">
        <f>IF(OR(E226="",E225=""),"",E226/E225-1)</f>
        <v/>
      </c>
      <c r="L226" s="20">
        <f>IF(OR(F226="",F225=""),"",F226/F225-1)</f>
        <v/>
      </c>
      <c r="M226" s="20">
        <f>IF(OR(G226="",G225=""),"",G226/G225-1)</f>
        <v/>
      </c>
      <c r="N226" s="20">
        <f>IF(G226="","",E226/G226)</f>
        <v/>
      </c>
      <c r="O226" s="20">
        <f>IF(G226="","",F226/G226)</f>
        <v/>
      </c>
      <c r="P226" s="21">
        <f>IF(SUMIFS('Daily NSE Equity Options'!$L:$L,'Daily NSE Equity Options'!$A:$A,$A226)=0,"",SUMIFS('Daily NSE Equity Options'!$L:$L,'Daily NSE Equity Options'!$A:$A,$A226))</f>
        <v/>
      </c>
      <c r="Q226" s="8">
        <f>IF(SUMIFS('Daily BSE Equity Options'!$L:$L,'Daily BSE Equity Options'!$A:$A,$A226)=0,"",SUMIFS('Daily BSE Equity Options'!$L:$L,'Daily BSE Equity Options'!$A:$A,$A226))</f>
        <v/>
      </c>
      <c r="R226" s="8">
        <f>IF(OR(P226="",Q226=""),"",P226+Q226)</f>
        <v/>
      </c>
      <c r="S226" s="23">
        <f>IFERROR(IF(OR(P226="",INDEX(P:P,MATCH(DATE(YEAR($A226)-1,MONTH($A226),DAY($A226)),$A:$A,0))=""),"",P226/INDEX(P:P,MATCH(DATE(YEAR($A226)-1,MONTH($A226),DAY($A226)),$A:$A,0))-1),"")</f>
        <v/>
      </c>
      <c r="T226" s="23">
        <f>IFERROR(IF(OR(Q226="",INDEX(Q:Q,MATCH(DATE(YEAR($A226)-1,MONTH($A226),DAY($A226)),$A:$A,0))=""),"",Q226/INDEX(Q:Q,MATCH(DATE(YEAR($A226)-1,MONTH($A226),DAY($A226)),$A:$A,0))-1),"")</f>
        <v/>
      </c>
      <c r="U226" s="23">
        <f>IFERROR(IF(OR(R226="",INDEX(R:R,MATCH(DATE(YEAR($A226)-1,MONTH($A226),DAY($A226)),$A:$A,0))=""),"",R226/INDEX(R:R,MATCH(DATE(YEAR($A226)-1,MONTH($A226),DAY($A226)),$A:$A,0))-1),"")</f>
        <v/>
      </c>
      <c r="V226" s="23">
        <f>IF(OR(P226="",P225=""),"",P226/P225-1)</f>
        <v/>
      </c>
      <c r="W226" s="23">
        <f>IF(OR(Q226="",Q225=""),"",Q226/Q225-1)</f>
        <v/>
      </c>
      <c r="X226" s="23">
        <f>IF(OR(R226="",R225=""),"",R226/R225-1)</f>
        <v/>
      </c>
      <c r="Y226" s="23">
        <f>IF(R226="","",P226/R226)</f>
        <v/>
      </c>
      <c r="Z226" s="23">
        <f>IF(R226="","",Q226/R226)</f>
        <v/>
      </c>
      <c r="AA226" s="24">
        <f>IF(SUMIFS('Daily NSE Equity Options'!$M:$M,'Daily NSE Equity Options'!$A:$A,$A226)=0,"",SUMIFS('Daily NSE Equity Options'!$M:$M,'Daily NSE Equity Options'!$A:$A,$A226))</f>
        <v/>
      </c>
      <c r="AB226" s="9">
        <f>IF(SUMIFS('Daily BSE Equity Options'!$M:$M,'Daily BSE Equity Options'!$A:$A,$A226)=0,"",SUMIFS('Daily BSE Equity Options'!$M:$M,'Daily BSE Equity Options'!$A:$A,$A226))</f>
        <v/>
      </c>
      <c r="AC226" s="9">
        <f>IF(OR(AA226="",AB226=""),"",AA226+AB226)</f>
        <v/>
      </c>
      <c r="AD226" s="26">
        <f>IFERROR(IF(OR(AA226="",INDEX(AA:AA,MATCH(DATE(YEAR($A226)-1,MONTH($A226),DAY($A226)),$A:$A,0))=""),"",AA226/INDEX(AA:AA,MATCH(DATE(YEAR($A226)-1,MONTH($A226),DAY($A226)),$A:$A,0))-1),"")</f>
        <v/>
      </c>
      <c r="AE226" s="26">
        <f>IFERROR(IF(OR(AB226="",INDEX(AB:AB,MATCH(DATE(YEAR($A226)-1,MONTH($A226),DAY($A226)),$A:$A,0))=""),"",AB226/INDEX(AB:AB,MATCH(DATE(YEAR($A226)-1,MONTH($A226),DAY($A226)),$A:$A,0))-1),"")</f>
        <v/>
      </c>
      <c r="AF226" s="26">
        <f>IFERROR(IF(OR(AC226="",INDEX(AC:AC,MATCH(DATE(YEAR($A226)-1,MONTH($A226),DAY($A226)),$A:$A,0))=""),"",AC226/INDEX(AC:AC,MATCH(DATE(YEAR($A226)-1,MONTH($A226),DAY($A226)),$A:$A,0))-1),"")</f>
        <v/>
      </c>
      <c r="AG226" s="26">
        <f>IF(OR(AA226="",AA225=""),"",AA226/AA225-1)</f>
        <v/>
      </c>
      <c r="AH226" s="26">
        <f>IF(OR(AB226="",AB225=""),"",AB226/AB225-1)</f>
        <v/>
      </c>
      <c r="AI226" s="26">
        <f>IF(OR(AC226="",AC225=""),"",AC226/AC225-1)</f>
        <v/>
      </c>
      <c r="AJ226" s="26">
        <f>IF(AC226="","",AA226/AC226)</f>
        <v/>
      </c>
      <c r="AK226" s="26">
        <f>IF(AC226="","",AB226/AC226)</f>
        <v/>
      </c>
      <c r="AL226" s="29" t="n">
        <v>25.47</v>
      </c>
      <c r="AM226" s="30" t="n">
        <v>25.6425</v>
      </c>
      <c r="AN226" s="30" t="n">
        <v>23.8575</v>
      </c>
      <c r="AO226" s="30" t="n">
        <v>25.2275</v>
      </c>
      <c r="AP226" s="31" t="n">
        <v>-0.0095</v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18">
        <f>IF(SUMIFS('Daily NSE Equity Options'!$K:$K,'Daily NSE Equity Options'!$A:$A,$A227)=0,"",SUMIFS('Daily NSE Equity Options'!$K:$K,'Daily NSE Equity Options'!$A:$A,$A227))</f>
        <v/>
      </c>
      <c r="F227" s="7">
        <f>IF(SUMIFS('Daily BSE Equity Options'!$K:$K,'Daily BSE Equity Options'!$A:$A,$A227)=0,"",SUMIFS('Daily BSE Equity Options'!$K:$K,'Daily BSE Equity Options'!$A:$A,$A227))</f>
        <v/>
      </c>
      <c r="G227" s="7">
        <f>IF(OR(E227="",F227=""),"",E227+F227)</f>
        <v/>
      </c>
      <c r="H227" s="20">
        <f>IFERROR(IF(OR(E227="",INDEX(E:E,MATCH(DATE(YEAR($A227)-1,MONTH($A227),DAY($A227)),$A:$A,0))=""),"",E227/INDEX(E:E,MATCH(DATE(YEAR($A227)-1,MONTH($A227),DAY($A227)),$A:$A,0))-1),"")</f>
        <v/>
      </c>
      <c r="I227" s="20">
        <f>IFERROR(IF(OR(F227="",INDEX(F:F,MATCH(DATE(YEAR($A227)-1,MONTH($A227),DAY($A227)),$A:$A,0))=""),"",F227/INDEX(F:F,MATCH(DATE(YEAR($A227)-1,MONTH($A227),DAY($A227)),$A:$A,0))-1),"")</f>
        <v/>
      </c>
      <c r="J227" s="20">
        <f>IFERROR(IF(OR(G227="",INDEX(G:G,MATCH(DATE(YEAR($A227)-1,MONTH($A227),DAY($A227)),$A:$A,0))=""),"",G227/INDEX(G:G,MATCH(DATE(YEAR($A227)-1,MONTH($A227),DAY($A227)),$A:$A,0))-1),"")</f>
        <v/>
      </c>
      <c r="K227" s="20">
        <f>IF(OR(E227="",E226=""),"",E227/E226-1)</f>
        <v/>
      </c>
      <c r="L227" s="20">
        <f>IF(OR(F227="",F226=""),"",F227/F226-1)</f>
        <v/>
      </c>
      <c r="M227" s="20">
        <f>IF(OR(G227="",G226=""),"",G227/G226-1)</f>
        <v/>
      </c>
      <c r="N227" s="20">
        <f>IF(G227="","",E227/G227)</f>
        <v/>
      </c>
      <c r="O227" s="20">
        <f>IF(G227="","",F227/G227)</f>
        <v/>
      </c>
      <c r="P227" s="21">
        <f>IF(SUMIFS('Daily NSE Equity Options'!$L:$L,'Daily NSE Equity Options'!$A:$A,$A227)=0,"",SUMIFS('Daily NSE Equity Options'!$L:$L,'Daily NSE Equity Options'!$A:$A,$A227))</f>
        <v/>
      </c>
      <c r="Q227" s="8">
        <f>IF(SUMIFS('Daily BSE Equity Options'!$L:$L,'Daily BSE Equity Options'!$A:$A,$A227)=0,"",SUMIFS('Daily BSE Equity Options'!$L:$L,'Daily BSE Equity Options'!$A:$A,$A227))</f>
        <v/>
      </c>
      <c r="R227" s="8">
        <f>IF(OR(P227="",Q227=""),"",P227+Q227)</f>
        <v/>
      </c>
      <c r="S227" s="23">
        <f>IFERROR(IF(OR(P227="",INDEX(P:P,MATCH(DATE(YEAR($A227)-1,MONTH($A227),DAY($A227)),$A:$A,0))=""),"",P227/INDEX(P:P,MATCH(DATE(YEAR($A227)-1,MONTH($A227),DAY($A227)),$A:$A,0))-1),"")</f>
        <v/>
      </c>
      <c r="T227" s="23">
        <f>IFERROR(IF(OR(Q227="",INDEX(Q:Q,MATCH(DATE(YEAR($A227)-1,MONTH($A227),DAY($A227)),$A:$A,0))=""),"",Q227/INDEX(Q:Q,MATCH(DATE(YEAR($A227)-1,MONTH($A227),DAY($A227)),$A:$A,0))-1),"")</f>
        <v/>
      </c>
      <c r="U227" s="23">
        <f>IFERROR(IF(OR(R227="",INDEX(R:R,MATCH(DATE(YEAR($A227)-1,MONTH($A227),DAY($A227)),$A:$A,0))=""),"",R227/INDEX(R:R,MATCH(DATE(YEAR($A227)-1,MONTH($A227),DAY($A227)),$A:$A,0))-1),"")</f>
        <v/>
      </c>
      <c r="V227" s="23">
        <f>IF(OR(P227="",P226=""),"",P227/P226-1)</f>
        <v/>
      </c>
      <c r="W227" s="23">
        <f>IF(OR(Q227="",Q226=""),"",Q227/Q226-1)</f>
        <v/>
      </c>
      <c r="X227" s="23">
        <f>IF(OR(R227="",R226=""),"",R227/R226-1)</f>
        <v/>
      </c>
      <c r="Y227" s="23">
        <f>IF(R227="","",P227/R227)</f>
        <v/>
      </c>
      <c r="Z227" s="23">
        <f>IF(R227="","",Q227/R227)</f>
        <v/>
      </c>
      <c r="AA227" s="24">
        <f>IF(SUMIFS('Daily NSE Equity Options'!$M:$M,'Daily NSE Equity Options'!$A:$A,$A227)=0,"",SUMIFS('Daily NSE Equity Options'!$M:$M,'Daily NSE Equity Options'!$A:$A,$A227))</f>
        <v/>
      </c>
      <c r="AB227" s="9">
        <f>IF(SUMIFS('Daily BSE Equity Options'!$M:$M,'Daily BSE Equity Options'!$A:$A,$A227)=0,"",SUMIFS('Daily BSE Equity Options'!$M:$M,'Daily BSE Equity Options'!$A:$A,$A227))</f>
        <v/>
      </c>
      <c r="AC227" s="9">
        <f>IF(OR(AA227="",AB227=""),"",AA227+AB227)</f>
        <v/>
      </c>
      <c r="AD227" s="26">
        <f>IFERROR(IF(OR(AA227="",INDEX(AA:AA,MATCH(DATE(YEAR($A227)-1,MONTH($A227),DAY($A227)),$A:$A,0))=""),"",AA227/INDEX(AA:AA,MATCH(DATE(YEAR($A227)-1,MONTH($A227),DAY($A227)),$A:$A,0))-1),"")</f>
        <v/>
      </c>
      <c r="AE227" s="26">
        <f>IFERROR(IF(OR(AB227="",INDEX(AB:AB,MATCH(DATE(YEAR($A227)-1,MONTH($A227),DAY($A227)),$A:$A,0))=""),"",AB227/INDEX(AB:AB,MATCH(DATE(YEAR($A227)-1,MONTH($A227),DAY($A227)),$A:$A,0))-1),"")</f>
        <v/>
      </c>
      <c r="AF227" s="26">
        <f>IFERROR(IF(OR(AC227="",INDEX(AC:AC,MATCH(DATE(YEAR($A227)-1,MONTH($A227),DAY($A227)),$A:$A,0))=""),"",AC227/INDEX(AC:AC,MATCH(DATE(YEAR($A227)-1,MONTH($A227),DAY($A227)),$A:$A,0))-1),"")</f>
        <v/>
      </c>
      <c r="AG227" s="26">
        <f>IF(OR(AA227="",AA226=""),"",AA227/AA226-1)</f>
        <v/>
      </c>
      <c r="AH227" s="26">
        <f>IF(OR(AB227="",AB226=""),"",AB227/AB226-1)</f>
        <v/>
      </c>
      <c r="AI227" s="26">
        <f>IF(OR(AC227="",AC226=""),"",AC227/AC226-1)</f>
        <v/>
      </c>
      <c r="AJ227" s="26">
        <f>IF(AC227="","",AA227/AC227)</f>
        <v/>
      </c>
      <c r="AK227" s="26">
        <f>IF(AC227="","",AB227/AC227)</f>
        <v/>
      </c>
      <c r="AL227" s="29" t="n">
        <v>25.2275</v>
      </c>
      <c r="AM227" s="30" t="n">
        <v>25.2275</v>
      </c>
      <c r="AN227" s="30" t="n">
        <v>23.4825</v>
      </c>
      <c r="AO227" s="30" t="n">
        <v>24.1675</v>
      </c>
      <c r="AP227" s="31" t="n">
        <v>-0.042</v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18">
        <f>IF(SUMIFS('Daily NSE Equity Options'!$K:$K,'Daily NSE Equity Options'!$A:$A,$A228)=0,"",SUMIFS('Daily NSE Equity Options'!$K:$K,'Daily NSE Equity Options'!$A:$A,$A228))</f>
        <v/>
      </c>
      <c r="F228" s="7">
        <f>IF(SUMIFS('Daily BSE Equity Options'!$K:$K,'Daily BSE Equity Options'!$A:$A,$A228)=0,"",SUMIFS('Daily BSE Equity Options'!$K:$K,'Daily BSE Equity Options'!$A:$A,$A228))</f>
        <v/>
      </c>
      <c r="G228" s="7">
        <f>IF(OR(E228="",F228=""),"",E228+F228)</f>
        <v/>
      </c>
      <c r="H228" s="20">
        <f>IFERROR(IF(OR(E228="",INDEX(E:E,MATCH(DATE(YEAR($A228)-1,MONTH($A228),DAY($A228)),$A:$A,0))=""),"",E228/INDEX(E:E,MATCH(DATE(YEAR($A228)-1,MONTH($A228),DAY($A228)),$A:$A,0))-1),"")</f>
        <v/>
      </c>
      <c r="I228" s="20">
        <f>IFERROR(IF(OR(F228="",INDEX(F:F,MATCH(DATE(YEAR($A228)-1,MONTH($A228),DAY($A228)),$A:$A,0))=""),"",F228/INDEX(F:F,MATCH(DATE(YEAR($A228)-1,MONTH($A228),DAY($A228)),$A:$A,0))-1),"")</f>
        <v/>
      </c>
      <c r="J228" s="20">
        <f>IFERROR(IF(OR(G228="",INDEX(G:G,MATCH(DATE(YEAR($A228)-1,MONTH($A228),DAY($A228)),$A:$A,0))=""),"",G228/INDEX(G:G,MATCH(DATE(YEAR($A228)-1,MONTH($A228),DAY($A228)),$A:$A,0))-1),"")</f>
        <v/>
      </c>
      <c r="K228" s="20">
        <f>IF(OR(E228="",E227=""),"",E228/E227-1)</f>
        <v/>
      </c>
      <c r="L228" s="20">
        <f>IF(OR(F228="",F227=""),"",F228/F227-1)</f>
        <v/>
      </c>
      <c r="M228" s="20">
        <f>IF(OR(G228="",G227=""),"",G228/G227-1)</f>
        <v/>
      </c>
      <c r="N228" s="20">
        <f>IF(G228="","",E228/G228)</f>
        <v/>
      </c>
      <c r="O228" s="20">
        <f>IF(G228="","",F228/G228)</f>
        <v/>
      </c>
      <c r="P228" s="21">
        <f>IF(SUMIFS('Daily NSE Equity Options'!$L:$L,'Daily NSE Equity Options'!$A:$A,$A228)=0,"",SUMIFS('Daily NSE Equity Options'!$L:$L,'Daily NSE Equity Options'!$A:$A,$A228))</f>
        <v/>
      </c>
      <c r="Q228" s="8">
        <f>IF(SUMIFS('Daily BSE Equity Options'!$L:$L,'Daily BSE Equity Options'!$A:$A,$A228)=0,"",SUMIFS('Daily BSE Equity Options'!$L:$L,'Daily BSE Equity Options'!$A:$A,$A228))</f>
        <v/>
      </c>
      <c r="R228" s="8">
        <f>IF(OR(P228="",Q228=""),"",P228+Q228)</f>
        <v/>
      </c>
      <c r="S228" s="23">
        <f>IFERROR(IF(OR(P228="",INDEX(P:P,MATCH(DATE(YEAR($A228)-1,MONTH($A228),DAY($A228)),$A:$A,0))=""),"",P228/INDEX(P:P,MATCH(DATE(YEAR($A228)-1,MONTH($A228),DAY($A228)),$A:$A,0))-1),"")</f>
        <v/>
      </c>
      <c r="T228" s="23">
        <f>IFERROR(IF(OR(Q228="",INDEX(Q:Q,MATCH(DATE(YEAR($A228)-1,MONTH($A228),DAY($A228)),$A:$A,0))=""),"",Q228/INDEX(Q:Q,MATCH(DATE(YEAR($A228)-1,MONTH($A228),DAY($A228)),$A:$A,0))-1),"")</f>
        <v/>
      </c>
      <c r="U228" s="23">
        <f>IFERROR(IF(OR(R228="",INDEX(R:R,MATCH(DATE(YEAR($A228)-1,MONTH($A228),DAY($A228)),$A:$A,0))=""),"",R228/INDEX(R:R,MATCH(DATE(YEAR($A228)-1,MONTH($A228),DAY($A228)),$A:$A,0))-1),"")</f>
        <v/>
      </c>
      <c r="V228" s="23">
        <f>IF(OR(P228="",P227=""),"",P228/P227-1)</f>
        <v/>
      </c>
      <c r="W228" s="23">
        <f>IF(OR(Q228="",Q227=""),"",Q228/Q227-1)</f>
        <v/>
      </c>
      <c r="X228" s="23">
        <f>IF(OR(R228="",R227=""),"",R228/R227-1)</f>
        <v/>
      </c>
      <c r="Y228" s="23">
        <f>IF(R228="","",P228/R228)</f>
        <v/>
      </c>
      <c r="Z228" s="23">
        <f>IF(R228="","",Q228/R228)</f>
        <v/>
      </c>
      <c r="AA228" s="24">
        <f>IF(SUMIFS('Daily NSE Equity Options'!$M:$M,'Daily NSE Equity Options'!$A:$A,$A228)=0,"",SUMIFS('Daily NSE Equity Options'!$M:$M,'Daily NSE Equity Options'!$A:$A,$A228))</f>
        <v/>
      </c>
      <c r="AB228" s="9">
        <f>IF(SUMIFS('Daily BSE Equity Options'!$M:$M,'Daily BSE Equity Options'!$A:$A,$A228)=0,"",SUMIFS('Daily BSE Equity Options'!$M:$M,'Daily BSE Equity Options'!$A:$A,$A228))</f>
        <v/>
      </c>
      <c r="AC228" s="9">
        <f>IF(OR(AA228="",AB228=""),"",AA228+AB228)</f>
        <v/>
      </c>
      <c r="AD228" s="26">
        <f>IFERROR(IF(OR(AA228="",INDEX(AA:AA,MATCH(DATE(YEAR($A228)-1,MONTH($A228),DAY($A228)),$A:$A,0))=""),"",AA228/INDEX(AA:AA,MATCH(DATE(YEAR($A228)-1,MONTH($A228),DAY($A228)),$A:$A,0))-1),"")</f>
        <v/>
      </c>
      <c r="AE228" s="26">
        <f>IFERROR(IF(OR(AB228="",INDEX(AB:AB,MATCH(DATE(YEAR($A228)-1,MONTH($A228),DAY($A228)),$A:$A,0))=""),"",AB228/INDEX(AB:AB,MATCH(DATE(YEAR($A228)-1,MONTH($A228),DAY($A228)),$A:$A,0))-1),"")</f>
        <v/>
      </c>
      <c r="AF228" s="26">
        <f>IFERROR(IF(OR(AC228="",INDEX(AC:AC,MATCH(DATE(YEAR($A228)-1,MONTH($A228),DAY($A228)),$A:$A,0))=""),"",AC228/INDEX(AC:AC,MATCH(DATE(YEAR($A228)-1,MONTH($A228),DAY($A228)),$A:$A,0))-1),"")</f>
        <v/>
      </c>
      <c r="AG228" s="26">
        <f>IF(OR(AA228="",AA227=""),"",AA228/AA227-1)</f>
        <v/>
      </c>
      <c r="AH228" s="26">
        <f>IF(OR(AB228="",AB227=""),"",AB228/AB227-1)</f>
        <v/>
      </c>
      <c r="AI228" s="26">
        <f>IF(OR(AC228="",AC227=""),"",AC228/AC227-1)</f>
        <v/>
      </c>
      <c r="AJ228" s="26">
        <f>IF(AC228="","",AA228/AC228)</f>
        <v/>
      </c>
      <c r="AK228" s="26">
        <f>IF(AC228="","",AB228/AC228)</f>
        <v/>
      </c>
      <c r="AL228" s="29" t="n">
        <v>24.1675</v>
      </c>
      <c r="AM228" s="30" t="n">
        <v>24.1675</v>
      </c>
      <c r="AN228" s="30" t="n">
        <v>22.6275</v>
      </c>
      <c r="AO228" s="30" t="n">
        <v>22.8925</v>
      </c>
      <c r="AP228" s="31" t="n">
        <v>-0.0528</v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18">
        <f>IF(SUMIFS('Daily NSE Equity Options'!$K:$K,'Daily NSE Equity Options'!$A:$A,$A229)=0,"",SUMIFS('Daily NSE Equity Options'!$K:$K,'Daily NSE Equity Options'!$A:$A,$A229))</f>
        <v/>
      </c>
      <c r="F229" s="7">
        <f>IF(SUMIFS('Daily BSE Equity Options'!$K:$K,'Daily BSE Equity Options'!$A:$A,$A229)=0,"",SUMIFS('Daily BSE Equity Options'!$K:$K,'Daily BSE Equity Options'!$A:$A,$A229))</f>
        <v/>
      </c>
      <c r="G229" s="7">
        <f>IF(OR(E229="",F229=""),"",E229+F229)</f>
        <v/>
      </c>
      <c r="H229" s="20">
        <f>IFERROR(IF(OR(E229="",INDEX(E:E,MATCH(DATE(YEAR($A229)-1,MONTH($A229),DAY($A229)),$A:$A,0))=""),"",E229/INDEX(E:E,MATCH(DATE(YEAR($A229)-1,MONTH($A229),DAY($A229)),$A:$A,0))-1),"")</f>
        <v/>
      </c>
      <c r="I229" s="20">
        <f>IFERROR(IF(OR(F229="",INDEX(F:F,MATCH(DATE(YEAR($A229)-1,MONTH($A229),DAY($A229)),$A:$A,0))=""),"",F229/INDEX(F:F,MATCH(DATE(YEAR($A229)-1,MONTH($A229),DAY($A229)),$A:$A,0))-1),"")</f>
        <v/>
      </c>
      <c r="J229" s="20">
        <f>IFERROR(IF(OR(G229="",INDEX(G:G,MATCH(DATE(YEAR($A229)-1,MONTH($A229),DAY($A229)),$A:$A,0))=""),"",G229/INDEX(G:G,MATCH(DATE(YEAR($A229)-1,MONTH($A229),DAY($A229)),$A:$A,0))-1),"")</f>
        <v/>
      </c>
      <c r="K229" s="20">
        <f>IF(OR(E229="",E228=""),"",E229/E228-1)</f>
        <v/>
      </c>
      <c r="L229" s="20">
        <f>IF(OR(F229="",F228=""),"",F229/F228-1)</f>
        <v/>
      </c>
      <c r="M229" s="20">
        <f>IF(OR(G229="",G228=""),"",G229/G228-1)</f>
        <v/>
      </c>
      <c r="N229" s="20">
        <f>IF(G229="","",E229/G229)</f>
        <v/>
      </c>
      <c r="O229" s="20">
        <f>IF(G229="","",F229/G229)</f>
        <v/>
      </c>
      <c r="P229" s="21">
        <f>IF(SUMIFS('Daily NSE Equity Options'!$L:$L,'Daily NSE Equity Options'!$A:$A,$A229)=0,"",SUMIFS('Daily NSE Equity Options'!$L:$L,'Daily NSE Equity Options'!$A:$A,$A229))</f>
        <v/>
      </c>
      <c r="Q229" s="8">
        <f>IF(SUMIFS('Daily BSE Equity Options'!$L:$L,'Daily BSE Equity Options'!$A:$A,$A229)=0,"",SUMIFS('Daily BSE Equity Options'!$L:$L,'Daily BSE Equity Options'!$A:$A,$A229))</f>
        <v/>
      </c>
      <c r="R229" s="8">
        <f>IF(OR(P229="",Q229=""),"",P229+Q229)</f>
        <v/>
      </c>
      <c r="S229" s="23">
        <f>IFERROR(IF(OR(P229="",INDEX(P:P,MATCH(DATE(YEAR($A229)-1,MONTH($A229),DAY($A229)),$A:$A,0))=""),"",P229/INDEX(P:P,MATCH(DATE(YEAR($A229)-1,MONTH($A229),DAY($A229)),$A:$A,0))-1),"")</f>
        <v/>
      </c>
      <c r="T229" s="23">
        <f>IFERROR(IF(OR(Q229="",INDEX(Q:Q,MATCH(DATE(YEAR($A229)-1,MONTH($A229),DAY($A229)),$A:$A,0))=""),"",Q229/INDEX(Q:Q,MATCH(DATE(YEAR($A229)-1,MONTH($A229),DAY($A229)),$A:$A,0))-1),"")</f>
        <v/>
      </c>
      <c r="U229" s="23">
        <f>IFERROR(IF(OR(R229="",INDEX(R:R,MATCH(DATE(YEAR($A229)-1,MONTH($A229),DAY($A229)),$A:$A,0))=""),"",R229/INDEX(R:R,MATCH(DATE(YEAR($A229)-1,MONTH($A229),DAY($A229)),$A:$A,0))-1),"")</f>
        <v/>
      </c>
      <c r="V229" s="23">
        <f>IF(OR(P229="",P228=""),"",P229/P228-1)</f>
        <v/>
      </c>
      <c r="W229" s="23">
        <f>IF(OR(Q229="",Q228=""),"",Q229/Q228-1)</f>
        <v/>
      </c>
      <c r="X229" s="23">
        <f>IF(OR(R229="",R228=""),"",R229/R228-1)</f>
        <v/>
      </c>
      <c r="Y229" s="23">
        <f>IF(R229="","",P229/R229)</f>
        <v/>
      </c>
      <c r="Z229" s="23">
        <f>IF(R229="","",Q229/R229)</f>
        <v/>
      </c>
      <c r="AA229" s="24">
        <f>IF(SUMIFS('Daily NSE Equity Options'!$M:$M,'Daily NSE Equity Options'!$A:$A,$A229)=0,"",SUMIFS('Daily NSE Equity Options'!$M:$M,'Daily NSE Equity Options'!$A:$A,$A229))</f>
        <v/>
      </c>
      <c r="AB229" s="9">
        <f>IF(SUMIFS('Daily BSE Equity Options'!$M:$M,'Daily BSE Equity Options'!$A:$A,$A229)=0,"",SUMIFS('Daily BSE Equity Options'!$M:$M,'Daily BSE Equity Options'!$A:$A,$A229))</f>
        <v/>
      </c>
      <c r="AC229" s="9">
        <f>IF(OR(AA229="",AB229=""),"",AA229+AB229)</f>
        <v/>
      </c>
      <c r="AD229" s="26">
        <f>IFERROR(IF(OR(AA229="",INDEX(AA:AA,MATCH(DATE(YEAR($A229)-1,MONTH($A229),DAY($A229)),$A:$A,0))=""),"",AA229/INDEX(AA:AA,MATCH(DATE(YEAR($A229)-1,MONTH($A229),DAY($A229)),$A:$A,0))-1),"")</f>
        <v/>
      </c>
      <c r="AE229" s="26">
        <f>IFERROR(IF(OR(AB229="",INDEX(AB:AB,MATCH(DATE(YEAR($A229)-1,MONTH($A229),DAY($A229)),$A:$A,0))=""),"",AB229/INDEX(AB:AB,MATCH(DATE(YEAR($A229)-1,MONTH($A229),DAY($A229)),$A:$A,0))-1),"")</f>
        <v/>
      </c>
      <c r="AF229" s="26">
        <f>IFERROR(IF(OR(AC229="",INDEX(AC:AC,MATCH(DATE(YEAR($A229)-1,MONTH($A229),DAY($A229)),$A:$A,0))=""),"",AC229/INDEX(AC:AC,MATCH(DATE(YEAR($A229)-1,MONTH($A229),DAY($A229)),$A:$A,0))-1),"")</f>
        <v/>
      </c>
      <c r="AG229" s="26">
        <f>IF(OR(AA229="",AA228=""),"",AA229/AA228-1)</f>
        <v/>
      </c>
      <c r="AH229" s="26">
        <f>IF(OR(AB229="",AB228=""),"",AB229/AB228-1)</f>
        <v/>
      </c>
      <c r="AI229" s="26">
        <f>IF(OR(AC229="",AC228=""),"",AC229/AC228-1)</f>
        <v/>
      </c>
      <c r="AJ229" s="26">
        <f>IF(AC229="","",AA229/AC229)</f>
        <v/>
      </c>
      <c r="AK229" s="26">
        <f>IF(AC229="","",AB229/AC229)</f>
        <v/>
      </c>
      <c r="AL229" s="29" t="n">
        <v>22.8925</v>
      </c>
      <c r="AM229" s="30" t="n">
        <v>29.645</v>
      </c>
      <c r="AN229" s="30" t="n">
        <v>22.8925</v>
      </c>
      <c r="AO229" s="30" t="n">
        <v>28.1425</v>
      </c>
      <c r="AP229" s="31" t="n">
        <v>0.2293</v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18">
        <f>IF(SUMIFS('Daily NSE Equity Options'!$K:$K,'Daily NSE Equity Options'!$A:$A,$A230)=0,"",SUMIFS('Daily NSE Equity Options'!$K:$K,'Daily NSE Equity Options'!$A:$A,$A230))</f>
        <v/>
      </c>
      <c r="F230" s="7">
        <f>IF(SUMIFS('Daily BSE Equity Options'!$K:$K,'Daily BSE Equity Options'!$A:$A,$A230)=0,"",SUMIFS('Daily BSE Equity Options'!$K:$K,'Daily BSE Equity Options'!$A:$A,$A230))</f>
        <v/>
      </c>
      <c r="G230" s="7">
        <f>IF(OR(E230="",F230=""),"",E230+F230)</f>
        <v/>
      </c>
      <c r="H230" s="20">
        <f>IFERROR(IF(OR(E230="",INDEX(E:E,MATCH(DATE(YEAR($A230)-1,MONTH($A230),DAY($A230)),$A:$A,0))=""),"",E230/INDEX(E:E,MATCH(DATE(YEAR($A230)-1,MONTH($A230),DAY($A230)),$A:$A,0))-1),"")</f>
        <v/>
      </c>
      <c r="I230" s="20">
        <f>IFERROR(IF(OR(F230="",INDEX(F:F,MATCH(DATE(YEAR($A230)-1,MONTH($A230),DAY($A230)),$A:$A,0))=""),"",F230/INDEX(F:F,MATCH(DATE(YEAR($A230)-1,MONTH($A230),DAY($A230)),$A:$A,0))-1),"")</f>
        <v/>
      </c>
      <c r="J230" s="20">
        <f>IFERROR(IF(OR(G230="",INDEX(G:G,MATCH(DATE(YEAR($A230)-1,MONTH($A230),DAY($A230)),$A:$A,0))=""),"",G230/INDEX(G:G,MATCH(DATE(YEAR($A230)-1,MONTH($A230),DAY($A230)),$A:$A,0))-1),"")</f>
        <v/>
      </c>
      <c r="K230" s="20">
        <f>IF(OR(E230="",E229=""),"",E230/E229-1)</f>
        <v/>
      </c>
      <c r="L230" s="20">
        <f>IF(OR(F230="",F229=""),"",F230/F229-1)</f>
        <v/>
      </c>
      <c r="M230" s="20">
        <f>IF(OR(G230="",G229=""),"",G230/G229-1)</f>
        <v/>
      </c>
      <c r="N230" s="20">
        <f>IF(G230="","",E230/G230)</f>
        <v/>
      </c>
      <c r="O230" s="20">
        <f>IF(G230="","",F230/G230)</f>
        <v/>
      </c>
      <c r="P230" s="21">
        <f>IF(SUMIFS('Daily NSE Equity Options'!$L:$L,'Daily NSE Equity Options'!$A:$A,$A230)=0,"",SUMIFS('Daily NSE Equity Options'!$L:$L,'Daily NSE Equity Options'!$A:$A,$A230))</f>
        <v/>
      </c>
      <c r="Q230" s="8">
        <f>IF(SUMIFS('Daily BSE Equity Options'!$L:$L,'Daily BSE Equity Options'!$A:$A,$A230)=0,"",SUMIFS('Daily BSE Equity Options'!$L:$L,'Daily BSE Equity Options'!$A:$A,$A230))</f>
        <v/>
      </c>
      <c r="R230" s="8">
        <f>IF(OR(P230="",Q230=""),"",P230+Q230)</f>
        <v/>
      </c>
      <c r="S230" s="23">
        <f>IFERROR(IF(OR(P230="",INDEX(P:P,MATCH(DATE(YEAR($A230)-1,MONTH($A230),DAY($A230)),$A:$A,0))=""),"",P230/INDEX(P:P,MATCH(DATE(YEAR($A230)-1,MONTH($A230),DAY($A230)),$A:$A,0))-1),"")</f>
        <v/>
      </c>
      <c r="T230" s="23">
        <f>IFERROR(IF(OR(Q230="",INDEX(Q:Q,MATCH(DATE(YEAR($A230)-1,MONTH($A230),DAY($A230)),$A:$A,0))=""),"",Q230/INDEX(Q:Q,MATCH(DATE(YEAR($A230)-1,MONTH($A230),DAY($A230)),$A:$A,0))-1),"")</f>
        <v/>
      </c>
      <c r="U230" s="23">
        <f>IFERROR(IF(OR(R230="",INDEX(R:R,MATCH(DATE(YEAR($A230)-1,MONTH($A230),DAY($A230)),$A:$A,0))=""),"",R230/INDEX(R:R,MATCH(DATE(YEAR($A230)-1,MONTH($A230),DAY($A230)),$A:$A,0))-1),"")</f>
        <v/>
      </c>
      <c r="V230" s="23">
        <f>IF(OR(P230="",P229=""),"",P230/P229-1)</f>
        <v/>
      </c>
      <c r="W230" s="23">
        <f>IF(OR(Q230="",Q229=""),"",Q230/Q229-1)</f>
        <v/>
      </c>
      <c r="X230" s="23">
        <f>IF(OR(R230="",R229=""),"",R230/R229-1)</f>
        <v/>
      </c>
      <c r="Y230" s="23">
        <f>IF(R230="","",P230/R230)</f>
        <v/>
      </c>
      <c r="Z230" s="23">
        <f>IF(R230="","",Q230/R230)</f>
        <v/>
      </c>
      <c r="AA230" s="24">
        <f>IF(SUMIFS('Daily NSE Equity Options'!$M:$M,'Daily NSE Equity Options'!$A:$A,$A230)=0,"",SUMIFS('Daily NSE Equity Options'!$M:$M,'Daily NSE Equity Options'!$A:$A,$A230))</f>
        <v/>
      </c>
      <c r="AB230" s="9">
        <f>IF(SUMIFS('Daily BSE Equity Options'!$M:$M,'Daily BSE Equity Options'!$A:$A,$A230)=0,"",SUMIFS('Daily BSE Equity Options'!$M:$M,'Daily BSE Equity Options'!$A:$A,$A230))</f>
        <v/>
      </c>
      <c r="AC230" s="9">
        <f>IF(OR(AA230="",AB230=""),"",AA230+AB230)</f>
        <v/>
      </c>
      <c r="AD230" s="26">
        <f>IFERROR(IF(OR(AA230="",INDEX(AA:AA,MATCH(DATE(YEAR($A230)-1,MONTH($A230),DAY($A230)),$A:$A,0))=""),"",AA230/INDEX(AA:AA,MATCH(DATE(YEAR($A230)-1,MONTH($A230),DAY($A230)),$A:$A,0))-1),"")</f>
        <v/>
      </c>
      <c r="AE230" s="26">
        <f>IFERROR(IF(OR(AB230="",INDEX(AB:AB,MATCH(DATE(YEAR($A230)-1,MONTH($A230),DAY($A230)),$A:$A,0))=""),"",AB230/INDEX(AB:AB,MATCH(DATE(YEAR($A230)-1,MONTH($A230),DAY($A230)),$A:$A,0))-1),"")</f>
        <v/>
      </c>
      <c r="AF230" s="26">
        <f>IFERROR(IF(OR(AC230="",INDEX(AC:AC,MATCH(DATE(YEAR($A230)-1,MONTH($A230),DAY($A230)),$A:$A,0))=""),"",AC230/INDEX(AC:AC,MATCH(DATE(YEAR($A230)-1,MONTH($A230),DAY($A230)),$A:$A,0))-1),"")</f>
        <v/>
      </c>
      <c r="AG230" s="26">
        <f>IF(OR(AA230="",AA229=""),"",AA230/AA229-1)</f>
        <v/>
      </c>
      <c r="AH230" s="26">
        <f>IF(OR(AB230="",AB229=""),"",AB230/AB229-1)</f>
        <v/>
      </c>
      <c r="AI230" s="26">
        <f>IF(OR(AC230="",AC229=""),"",AC230/AC229-1)</f>
        <v/>
      </c>
      <c r="AJ230" s="26">
        <f>IF(AC230="","",AA230/AC230)</f>
        <v/>
      </c>
      <c r="AK230" s="26">
        <f>IF(AC230="","",AB230/AC230)</f>
        <v/>
      </c>
      <c r="AL230" s="29" t="n">
        <v>28.1425</v>
      </c>
      <c r="AM230" s="30" t="n">
        <v>28.1425</v>
      </c>
      <c r="AN230" s="30" t="n">
        <v>24.95</v>
      </c>
      <c r="AO230" s="30" t="n">
        <v>25.625</v>
      </c>
      <c r="AP230" s="31" t="n">
        <v>-0.0895</v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18">
        <f>IF(SUMIFS('Daily NSE Equity Options'!$K:$K,'Daily NSE Equity Options'!$A:$A,$A231)=0,"",SUMIFS('Daily NSE Equity Options'!$K:$K,'Daily NSE Equity Options'!$A:$A,$A231))</f>
        <v/>
      </c>
      <c r="F231" s="7">
        <f>IF(SUMIFS('Daily BSE Equity Options'!$K:$K,'Daily BSE Equity Options'!$A:$A,$A231)=0,"",SUMIFS('Daily BSE Equity Options'!$K:$K,'Daily BSE Equity Options'!$A:$A,$A231))</f>
        <v/>
      </c>
      <c r="G231" s="7">
        <f>IF(OR(E231="",F231=""),"",E231+F231)</f>
        <v/>
      </c>
      <c r="H231" s="20">
        <f>IFERROR(IF(OR(E231="",INDEX(E:E,MATCH(DATE(YEAR($A231)-1,MONTH($A231),DAY($A231)),$A:$A,0))=""),"",E231/INDEX(E:E,MATCH(DATE(YEAR($A231)-1,MONTH($A231),DAY($A231)),$A:$A,0))-1),"")</f>
        <v/>
      </c>
      <c r="I231" s="20">
        <f>IFERROR(IF(OR(F231="",INDEX(F:F,MATCH(DATE(YEAR($A231)-1,MONTH($A231),DAY($A231)),$A:$A,0))=""),"",F231/INDEX(F:F,MATCH(DATE(YEAR($A231)-1,MONTH($A231),DAY($A231)),$A:$A,0))-1),"")</f>
        <v/>
      </c>
      <c r="J231" s="20">
        <f>IFERROR(IF(OR(G231="",INDEX(G:G,MATCH(DATE(YEAR($A231)-1,MONTH($A231),DAY($A231)),$A:$A,0))=""),"",G231/INDEX(G:G,MATCH(DATE(YEAR($A231)-1,MONTH($A231),DAY($A231)),$A:$A,0))-1),"")</f>
        <v/>
      </c>
      <c r="K231" s="20">
        <f>IF(OR(E231="",E230=""),"",E231/E230-1)</f>
        <v/>
      </c>
      <c r="L231" s="20">
        <f>IF(OR(F231="",F230=""),"",F231/F230-1)</f>
        <v/>
      </c>
      <c r="M231" s="20">
        <f>IF(OR(G231="",G230=""),"",G231/G230-1)</f>
        <v/>
      </c>
      <c r="N231" s="20">
        <f>IF(G231="","",E231/G231)</f>
        <v/>
      </c>
      <c r="O231" s="20">
        <f>IF(G231="","",F231/G231)</f>
        <v/>
      </c>
      <c r="P231" s="21">
        <f>IF(SUMIFS('Daily NSE Equity Options'!$L:$L,'Daily NSE Equity Options'!$A:$A,$A231)=0,"",SUMIFS('Daily NSE Equity Options'!$L:$L,'Daily NSE Equity Options'!$A:$A,$A231))</f>
        <v/>
      </c>
      <c r="Q231" s="8">
        <f>IF(SUMIFS('Daily BSE Equity Options'!$L:$L,'Daily BSE Equity Options'!$A:$A,$A231)=0,"",SUMIFS('Daily BSE Equity Options'!$L:$L,'Daily BSE Equity Options'!$A:$A,$A231))</f>
        <v/>
      </c>
      <c r="R231" s="8">
        <f>IF(OR(P231="",Q231=""),"",P231+Q231)</f>
        <v/>
      </c>
      <c r="S231" s="23">
        <f>IFERROR(IF(OR(P231="",INDEX(P:P,MATCH(DATE(YEAR($A231)-1,MONTH($A231),DAY($A231)),$A:$A,0))=""),"",P231/INDEX(P:P,MATCH(DATE(YEAR($A231)-1,MONTH($A231),DAY($A231)),$A:$A,0))-1),"")</f>
        <v/>
      </c>
      <c r="T231" s="23">
        <f>IFERROR(IF(OR(Q231="",INDEX(Q:Q,MATCH(DATE(YEAR($A231)-1,MONTH($A231),DAY($A231)),$A:$A,0))=""),"",Q231/INDEX(Q:Q,MATCH(DATE(YEAR($A231)-1,MONTH($A231),DAY($A231)),$A:$A,0))-1),"")</f>
        <v/>
      </c>
      <c r="U231" s="23">
        <f>IFERROR(IF(OR(R231="",INDEX(R:R,MATCH(DATE(YEAR($A231)-1,MONTH($A231),DAY($A231)),$A:$A,0))=""),"",R231/INDEX(R:R,MATCH(DATE(YEAR($A231)-1,MONTH($A231),DAY($A231)),$A:$A,0))-1),"")</f>
        <v/>
      </c>
      <c r="V231" s="23">
        <f>IF(OR(P231="",P230=""),"",P231/P230-1)</f>
        <v/>
      </c>
      <c r="W231" s="23">
        <f>IF(OR(Q231="",Q230=""),"",Q231/Q230-1)</f>
        <v/>
      </c>
      <c r="X231" s="23">
        <f>IF(OR(R231="",R230=""),"",R231/R230-1)</f>
        <v/>
      </c>
      <c r="Y231" s="23">
        <f>IF(R231="","",P231/R231)</f>
        <v/>
      </c>
      <c r="Z231" s="23">
        <f>IF(R231="","",Q231/R231)</f>
        <v/>
      </c>
      <c r="AA231" s="24">
        <f>IF(SUMIFS('Daily NSE Equity Options'!$M:$M,'Daily NSE Equity Options'!$A:$A,$A231)=0,"",SUMIFS('Daily NSE Equity Options'!$M:$M,'Daily NSE Equity Options'!$A:$A,$A231))</f>
        <v/>
      </c>
      <c r="AB231" s="9">
        <f>IF(SUMIFS('Daily BSE Equity Options'!$M:$M,'Daily BSE Equity Options'!$A:$A,$A231)=0,"",SUMIFS('Daily BSE Equity Options'!$M:$M,'Daily BSE Equity Options'!$A:$A,$A231))</f>
        <v/>
      </c>
      <c r="AC231" s="9">
        <f>IF(OR(AA231="",AB231=""),"",AA231+AB231)</f>
        <v/>
      </c>
      <c r="AD231" s="26">
        <f>IFERROR(IF(OR(AA231="",INDEX(AA:AA,MATCH(DATE(YEAR($A231)-1,MONTH($A231),DAY($A231)),$A:$A,0))=""),"",AA231/INDEX(AA:AA,MATCH(DATE(YEAR($A231)-1,MONTH($A231),DAY($A231)),$A:$A,0))-1),"")</f>
        <v/>
      </c>
      <c r="AE231" s="26">
        <f>IFERROR(IF(OR(AB231="",INDEX(AB:AB,MATCH(DATE(YEAR($A231)-1,MONTH($A231),DAY($A231)),$A:$A,0))=""),"",AB231/INDEX(AB:AB,MATCH(DATE(YEAR($A231)-1,MONTH($A231),DAY($A231)),$A:$A,0))-1),"")</f>
        <v/>
      </c>
      <c r="AF231" s="26">
        <f>IFERROR(IF(OR(AC231="",INDEX(AC:AC,MATCH(DATE(YEAR($A231)-1,MONTH($A231),DAY($A231)),$A:$A,0))=""),"",AC231/INDEX(AC:AC,MATCH(DATE(YEAR($A231)-1,MONTH($A231),DAY($A231)),$A:$A,0))-1),"")</f>
        <v/>
      </c>
      <c r="AG231" s="26">
        <f>IF(OR(AA231="",AA230=""),"",AA231/AA230-1)</f>
        <v/>
      </c>
      <c r="AH231" s="26">
        <f>IF(OR(AB231="",AB230=""),"",AB231/AB230-1)</f>
        <v/>
      </c>
      <c r="AI231" s="26">
        <f>IF(OR(AC231="",AC230=""),"",AC231/AC230-1)</f>
        <v/>
      </c>
      <c r="AJ231" s="26">
        <f>IF(AC231="","",AA231/AC231)</f>
        <v/>
      </c>
      <c r="AK231" s="26">
        <f>IF(AC231="","",AB231/AC231)</f>
        <v/>
      </c>
      <c r="AL231" s="29" t="n">
        <v>25.625</v>
      </c>
      <c r="AM231" s="30" t="n">
        <v>25.625</v>
      </c>
      <c r="AN231" s="30" t="n">
        <v>23.21</v>
      </c>
      <c r="AO231" s="30" t="n">
        <v>23.605</v>
      </c>
      <c r="AP231" s="31" t="n">
        <v>-0.0788</v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18">
        <f>IF(SUMIFS('Daily NSE Equity Options'!$K:$K,'Daily NSE Equity Options'!$A:$A,$A232)=0,"",SUMIFS('Daily NSE Equity Options'!$K:$K,'Daily NSE Equity Options'!$A:$A,$A232))</f>
        <v/>
      </c>
      <c r="F232" s="7">
        <f>IF(SUMIFS('Daily BSE Equity Options'!$K:$K,'Daily BSE Equity Options'!$A:$A,$A232)=0,"",SUMIFS('Daily BSE Equity Options'!$K:$K,'Daily BSE Equity Options'!$A:$A,$A232))</f>
        <v/>
      </c>
      <c r="G232" s="7">
        <f>IF(OR(E232="",F232=""),"",E232+F232)</f>
        <v/>
      </c>
      <c r="H232" s="20">
        <f>IFERROR(IF(OR(E232="",INDEX(E:E,MATCH(DATE(YEAR($A232)-1,MONTH($A232),DAY($A232)),$A:$A,0))=""),"",E232/INDEX(E:E,MATCH(DATE(YEAR($A232)-1,MONTH($A232),DAY($A232)),$A:$A,0))-1),"")</f>
        <v/>
      </c>
      <c r="I232" s="20">
        <f>IFERROR(IF(OR(F232="",INDEX(F:F,MATCH(DATE(YEAR($A232)-1,MONTH($A232),DAY($A232)),$A:$A,0))=""),"",F232/INDEX(F:F,MATCH(DATE(YEAR($A232)-1,MONTH($A232),DAY($A232)),$A:$A,0))-1),"")</f>
        <v/>
      </c>
      <c r="J232" s="20">
        <f>IFERROR(IF(OR(G232="",INDEX(G:G,MATCH(DATE(YEAR($A232)-1,MONTH($A232),DAY($A232)),$A:$A,0))=""),"",G232/INDEX(G:G,MATCH(DATE(YEAR($A232)-1,MONTH($A232),DAY($A232)),$A:$A,0))-1),"")</f>
        <v/>
      </c>
      <c r="K232" s="20">
        <f>IF(OR(E232="",E231=""),"",E232/E231-1)</f>
        <v/>
      </c>
      <c r="L232" s="20">
        <f>IF(OR(F232="",F231=""),"",F232/F231-1)</f>
        <v/>
      </c>
      <c r="M232" s="20">
        <f>IF(OR(G232="",G231=""),"",G232/G231-1)</f>
        <v/>
      </c>
      <c r="N232" s="20">
        <f>IF(G232="","",E232/G232)</f>
        <v/>
      </c>
      <c r="O232" s="20">
        <f>IF(G232="","",F232/G232)</f>
        <v/>
      </c>
      <c r="P232" s="21">
        <f>IF(SUMIFS('Daily NSE Equity Options'!$L:$L,'Daily NSE Equity Options'!$A:$A,$A232)=0,"",SUMIFS('Daily NSE Equity Options'!$L:$L,'Daily NSE Equity Options'!$A:$A,$A232))</f>
        <v/>
      </c>
      <c r="Q232" s="8">
        <f>IF(SUMIFS('Daily BSE Equity Options'!$L:$L,'Daily BSE Equity Options'!$A:$A,$A232)=0,"",SUMIFS('Daily BSE Equity Options'!$L:$L,'Daily BSE Equity Options'!$A:$A,$A232))</f>
        <v/>
      </c>
      <c r="R232" s="8">
        <f>IF(OR(P232="",Q232=""),"",P232+Q232)</f>
        <v/>
      </c>
      <c r="S232" s="23">
        <f>IFERROR(IF(OR(P232="",INDEX(P:P,MATCH(DATE(YEAR($A232)-1,MONTH($A232),DAY($A232)),$A:$A,0))=""),"",P232/INDEX(P:P,MATCH(DATE(YEAR($A232)-1,MONTH($A232),DAY($A232)),$A:$A,0))-1),"")</f>
        <v/>
      </c>
      <c r="T232" s="23">
        <f>IFERROR(IF(OR(Q232="",INDEX(Q:Q,MATCH(DATE(YEAR($A232)-1,MONTH($A232),DAY($A232)),$A:$A,0))=""),"",Q232/INDEX(Q:Q,MATCH(DATE(YEAR($A232)-1,MONTH($A232),DAY($A232)),$A:$A,0))-1),"")</f>
        <v/>
      </c>
      <c r="U232" s="23">
        <f>IFERROR(IF(OR(R232="",INDEX(R:R,MATCH(DATE(YEAR($A232)-1,MONTH($A232),DAY($A232)),$A:$A,0))=""),"",R232/INDEX(R:R,MATCH(DATE(YEAR($A232)-1,MONTH($A232),DAY($A232)),$A:$A,0))-1),"")</f>
        <v/>
      </c>
      <c r="V232" s="23">
        <f>IF(OR(P232="",P231=""),"",P232/P231-1)</f>
        <v/>
      </c>
      <c r="W232" s="23">
        <f>IF(OR(Q232="",Q231=""),"",Q232/Q231-1)</f>
        <v/>
      </c>
      <c r="X232" s="23">
        <f>IF(OR(R232="",R231=""),"",R232/R231-1)</f>
        <v/>
      </c>
      <c r="Y232" s="23">
        <f>IF(R232="","",P232/R232)</f>
        <v/>
      </c>
      <c r="Z232" s="23">
        <f>IF(R232="","",Q232/R232)</f>
        <v/>
      </c>
      <c r="AA232" s="24">
        <f>IF(SUMIFS('Daily NSE Equity Options'!$M:$M,'Daily NSE Equity Options'!$A:$A,$A232)=0,"",SUMIFS('Daily NSE Equity Options'!$M:$M,'Daily NSE Equity Options'!$A:$A,$A232))</f>
        <v/>
      </c>
      <c r="AB232" s="9">
        <f>IF(SUMIFS('Daily BSE Equity Options'!$M:$M,'Daily BSE Equity Options'!$A:$A,$A232)=0,"",SUMIFS('Daily BSE Equity Options'!$M:$M,'Daily BSE Equity Options'!$A:$A,$A232))</f>
        <v/>
      </c>
      <c r="AC232" s="9">
        <f>IF(OR(AA232="",AB232=""),"",AA232+AB232)</f>
        <v/>
      </c>
      <c r="AD232" s="26">
        <f>IFERROR(IF(OR(AA232="",INDEX(AA:AA,MATCH(DATE(YEAR($A232)-1,MONTH($A232),DAY($A232)),$A:$A,0))=""),"",AA232/INDEX(AA:AA,MATCH(DATE(YEAR($A232)-1,MONTH($A232),DAY($A232)),$A:$A,0))-1),"")</f>
        <v/>
      </c>
      <c r="AE232" s="26">
        <f>IFERROR(IF(OR(AB232="",INDEX(AB:AB,MATCH(DATE(YEAR($A232)-1,MONTH($A232),DAY($A232)),$A:$A,0))=""),"",AB232/INDEX(AB:AB,MATCH(DATE(YEAR($A232)-1,MONTH($A232),DAY($A232)),$A:$A,0))-1),"")</f>
        <v/>
      </c>
      <c r="AF232" s="26">
        <f>IFERROR(IF(OR(AC232="",INDEX(AC:AC,MATCH(DATE(YEAR($A232)-1,MONTH($A232),DAY($A232)),$A:$A,0))=""),"",AC232/INDEX(AC:AC,MATCH(DATE(YEAR($A232)-1,MONTH($A232),DAY($A232)),$A:$A,0))-1),"")</f>
        <v/>
      </c>
      <c r="AG232" s="26">
        <f>IF(OR(AA232="",AA231=""),"",AA232/AA231-1)</f>
        <v/>
      </c>
      <c r="AH232" s="26">
        <f>IF(OR(AB232="",AB231=""),"",AB232/AB231-1)</f>
        <v/>
      </c>
      <c r="AI232" s="26">
        <f>IF(OR(AC232="",AC231=""),"",AC232/AC231-1)</f>
        <v/>
      </c>
      <c r="AJ232" s="26">
        <f>IF(AC232="","",AA232/AC232)</f>
        <v/>
      </c>
      <c r="AK232" s="26">
        <f>IF(AC232="","",AB232/AC232)</f>
        <v/>
      </c>
      <c r="AL232" s="29" t="n">
        <v>23.605</v>
      </c>
      <c r="AM232" s="30" t="n">
        <v>23.605</v>
      </c>
      <c r="AN232" s="30" t="n">
        <v>21.815</v>
      </c>
      <c r="AO232" s="30" t="n">
        <v>22.09</v>
      </c>
      <c r="AP232" s="31" t="n">
        <v>-0.06419999999999999</v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18">
        <f>IF(SUMIFS('Daily NSE Equity Options'!$K:$K,'Daily NSE Equity Options'!$A:$A,$A233)=0,"",SUMIFS('Daily NSE Equity Options'!$K:$K,'Daily NSE Equity Options'!$A:$A,$A233))</f>
        <v/>
      </c>
      <c r="F233" s="7">
        <f>IF(SUMIFS('Daily BSE Equity Options'!$K:$K,'Daily BSE Equity Options'!$A:$A,$A233)=0,"",SUMIFS('Daily BSE Equity Options'!$K:$K,'Daily BSE Equity Options'!$A:$A,$A233))</f>
        <v/>
      </c>
      <c r="G233" s="7">
        <f>IF(OR(E233="",F233=""),"",E233+F233)</f>
        <v/>
      </c>
      <c r="H233" s="20">
        <f>IFERROR(IF(OR(E233="",INDEX(E:E,MATCH(DATE(YEAR($A233)-1,MONTH($A233),DAY($A233)),$A:$A,0))=""),"",E233/INDEX(E:E,MATCH(DATE(YEAR($A233)-1,MONTH($A233),DAY($A233)),$A:$A,0))-1),"")</f>
        <v/>
      </c>
      <c r="I233" s="20">
        <f>IFERROR(IF(OR(F233="",INDEX(F:F,MATCH(DATE(YEAR($A233)-1,MONTH($A233),DAY($A233)),$A:$A,0))=""),"",F233/INDEX(F:F,MATCH(DATE(YEAR($A233)-1,MONTH($A233),DAY($A233)),$A:$A,0))-1),"")</f>
        <v/>
      </c>
      <c r="J233" s="20">
        <f>IFERROR(IF(OR(G233="",INDEX(G:G,MATCH(DATE(YEAR($A233)-1,MONTH($A233),DAY($A233)),$A:$A,0))=""),"",G233/INDEX(G:G,MATCH(DATE(YEAR($A233)-1,MONTH($A233),DAY($A233)),$A:$A,0))-1),"")</f>
        <v/>
      </c>
      <c r="K233" s="20">
        <f>IF(OR(E233="",E232=""),"",E233/E232-1)</f>
        <v/>
      </c>
      <c r="L233" s="20">
        <f>IF(OR(F233="",F232=""),"",F233/F232-1)</f>
        <v/>
      </c>
      <c r="M233" s="20">
        <f>IF(OR(G233="",G232=""),"",G233/G232-1)</f>
        <v/>
      </c>
      <c r="N233" s="20">
        <f>IF(G233="","",E233/G233)</f>
        <v/>
      </c>
      <c r="O233" s="20">
        <f>IF(G233="","",F233/G233)</f>
        <v/>
      </c>
      <c r="P233" s="21">
        <f>IF(SUMIFS('Daily NSE Equity Options'!$L:$L,'Daily NSE Equity Options'!$A:$A,$A233)=0,"",SUMIFS('Daily NSE Equity Options'!$L:$L,'Daily NSE Equity Options'!$A:$A,$A233))</f>
        <v/>
      </c>
      <c r="Q233" s="8">
        <f>IF(SUMIFS('Daily BSE Equity Options'!$L:$L,'Daily BSE Equity Options'!$A:$A,$A233)=0,"",SUMIFS('Daily BSE Equity Options'!$L:$L,'Daily BSE Equity Options'!$A:$A,$A233))</f>
        <v/>
      </c>
      <c r="R233" s="8">
        <f>IF(OR(P233="",Q233=""),"",P233+Q233)</f>
        <v/>
      </c>
      <c r="S233" s="23">
        <f>IFERROR(IF(OR(P233="",INDEX(P:P,MATCH(DATE(YEAR($A233)-1,MONTH($A233),DAY($A233)),$A:$A,0))=""),"",P233/INDEX(P:P,MATCH(DATE(YEAR($A233)-1,MONTH($A233),DAY($A233)),$A:$A,0))-1),"")</f>
        <v/>
      </c>
      <c r="T233" s="23">
        <f>IFERROR(IF(OR(Q233="",INDEX(Q:Q,MATCH(DATE(YEAR($A233)-1,MONTH($A233),DAY($A233)),$A:$A,0))=""),"",Q233/INDEX(Q:Q,MATCH(DATE(YEAR($A233)-1,MONTH($A233),DAY($A233)),$A:$A,0))-1),"")</f>
        <v/>
      </c>
      <c r="U233" s="23">
        <f>IFERROR(IF(OR(R233="",INDEX(R:R,MATCH(DATE(YEAR($A233)-1,MONTH($A233),DAY($A233)),$A:$A,0))=""),"",R233/INDEX(R:R,MATCH(DATE(YEAR($A233)-1,MONTH($A233),DAY($A233)),$A:$A,0))-1),"")</f>
        <v/>
      </c>
      <c r="V233" s="23">
        <f>IF(OR(P233="",P232=""),"",P233/P232-1)</f>
        <v/>
      </c>
      <c r="W233" s="23">
        <f>IF(OR(Q233="",Q232=""),"",Q233/Q232-1)</f>
        <v/>
      </c>
      <c r="X233" s="23">
        <f>IF(OR(R233="",R232=""),"",R233/R232-1)</f>
        <v/>
      </c>
      <c r="Y233" s="23">
        <f>IF(R233="","",P233/R233)</f>
        <v/>
      </c>
      <c r="Z233" s="23">
        <f>IF(R233="","",Q233/R233)</f>
        <v/>
      </c>
      <c r="AA233" s="24">
        <f>IF(SUMIFS('Daily NSE Equity Options'!$M:$M,'Daily NSE Equity Options'!$A:$A,$A233)=0,"",SUMIFS('Daily NSE Equity Options'!$M:$M,'Daily NSE Equity Options'!$A:$A,$A233))</f>
        <v/>
      </c>
      <c r="AB233" s="9">
        <f>IF(SUMIFS('Daily BSE Equity Options'!$M:$M,'Daily BSE Equity Options'!$A:$A,$A233)=0,"",SUMIFS('Daily BSE Equity Options'!$M:$M,'Daily BSE Equity Options'!$A:$A,$A233))</f>
        <v/>
      </c>
      <c r="AC233" s="9">
        <f>IF(OR(AA233="",AB233=""),"",AA233+AB233)</f>
        <v/>
      </c>
      <c r="AD233" s="26">
        <f>IFERROR(IF(OR(AA233="",INDEX(AA:AA,MATCH(DATE(YEAR($A233)-1,MONTH($A233),DAY($A233)),$A:$A,0))=""),"",AA233/INDEX(AA:AA,MATCH(DATE(YEAR($A233)-1,MONTH($A233),DAY($A233)),$A:$A,0))-1),"")</f>
        <v/>
      </c>
      <c r="AE233" s="26">
        <f>IFERROR(IF(OR(AB233="",INDEX(AB:AB,MATCH(DATE(YEAR($A233)-1,MONTH($A233),DAY($A233)),$A:$A,0))=""),"",AB233/INDEX(AB:AB,MATCH(DATE(YEAR($A233)-1,MONTH($A233),DAY($A233)),$A:$A,0))-1),"")</f>
        <v/>
      </c>
      <c r="AF233" s="26">
        <f>IFERROR(IF(OR(AC233="",INDEX(AC:AC,MATCH(DATE(YEAR($A233)-1,MONTH($A233),DAY($A233)),$A:$A,0))=""),"",AC233/INDEX(AC:AC,MATCH(DATE(YEAR($A233)-1,MONTH($A233),DAY($A233)),$A:$A,0))-1),"")</f>
        <v/>
      </c>
      <c r="AG233" s="26">
        <f>IF(OR(AA233="",AA232=""),"",AA233/AA232-1)</f>
        <v/>
      </c>
      <c r="AH233" s="26">
        <f>IF(OR(AB233="",AB232=""),"",AB233/AB232-1)</f>
        <v/>
      </c>
      <c r="AI233" s="26">
        <f>IF(OR(AC233="",AC232=""),"",AC233/AC232-1)</f>
        <v/>
      </c>
      <c r="AJ233" s="26">
        <f>IF(AC233="","",AA233/AC233)</f>
        <v/>
      </c>
      <c r="AK233" s="26">
        <f>IF(AC233="","",AB233/AC233)</f>
        <v/>
      </c>
      <c r="AL233" s="29" t="n">
        <v>22.09</v>
      </c>
      <c r="AM233" s="30" t="n">
        <v>24.5775</v>
      </c>
      <c r="AN233" s="30" t="n">
        <v>22.09</v>
      </c>
      <c r="AO233" s="30" t="n">
        <v>24.15</v>
      </c>
      <c r="AP233" s="31" t="n">
        <v>0.09329999999999999</v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18">
        <f>IF(SUMIFS('Daily NSE Equity Options'!$K:$K,'Daily NSE Equity Options'!$A:$A,$A234)=0,"",SUMIFS('Daily NSE Equity Options'!$K:$K,'Daily NSE Equity Options'!$A:$A,$A234))</f>
        <v/>
      </c>
      <c r="F234" s="7">
        <f>IF(SUMIFS('Daily BSE Equity Options'!$K:$K,'Daily BSE Equity Options'!$A:$A,$A234)=0,"",SUMIFS('Daily BSE Equity Options'!$K:$K,'Daily BSE Equity Options'!$A:$A,$A234))</f>
        <v/>
      </c>
      <c r="G234" s="7">
        <f>IF(OR(E234="",F234=""),"",E234+F234)</f>
        <v/>
      </c>
      <c r="H234" s="20">
        <f>IFERROR(IF(OR(E234="",INDEX(E:E,MATCH(DATE(YEAR($A234)-1,MONTH($A234),DAY($A234)),$A:$A,0))=""),"",E234/INDEX(E:E,MATCH(DATE(YEAR($A234)-1,MONTH($A234),DAY($A234)),$A:$A,0))-1),"")</f>
        <v/>
      </c>
      <c r="I234" s="20">
        <f>IFERROR(IF(OR(F234="",INDEX(F:F,MATCH(DATE(YEAR($A234)-1,MONTH($A234),DAY($A234)),$A:$A,0))=""),"",F234/INDEX(F:F,MATCH(DATE(YEAR($A234)-1,MONTH($A234),DAY($A234)),$A:$A,0))-1),"")</f>
        <v/>
      </c>
      <c r="J234" s="20">
        <f>IFERROR(IF(OR(G234="",INDEX(G:G,MATCH(DATE(YEAR($A234)-1,MONTH($A234),DAY($A234)),$A:$A,0))=""),"",G234/INDEX(G:G,MATCH(DATE(YEAR($A234)-1,MONTH($A234),DAY($A234)),$A:$A,0))-1),"")</f>
        <v/>
      </c>
      <c r="K234" s="20">
        <f>IF(OR(E234="",E233=""),"",E234/E233-1)</f>
        <v/>
      </c>
      <c r="L234" s="20">
        <f>IF(OR(F234="",F233=""),"",F234/F233-1)</f>
        <v/>
      </c>
      <c r="M234" s="20">
        <f>IF(OR(G234="",G233=""),"",G234/G233-1)</f>
        <v/>
      </c>
      <c r="N234" s="20">
        <f>IF(G234="","",E234/G234)</f>
        <v/>
      </c>
      <c r="O234" s="20">
        <f>IF(G234="","",F234/G234)</f>
        <v/>
      </c>
      <c r="P234" s="21">
        <f>IF(SUMIFS('Daily NSE Equity Options'!$L:$L,'Daily NSE Equity Options'!$A:$A,$A234)=0,"",SUMIFS('Daily NSE Equity Options'!$L:$L,'Daily NSE Equity Options'!$A:$A,$A234))</f>
        <v/>
      </c>
      <c r="Q234" s="8">
        <f>IF(SUMIFS('Daily BSE Equity Options'!$L:$L,'Daily BSE Equity Options'!$A:$A,$A234)=0,"",SUMIFS('Daily BSE Equity Options'!$L:$L,'Daily BSE Equity Options'!$A:$A,$A234))</f>
        <v/>
      </c>
      <c r="R234" s="8">
        <f>IF(OR(P234="",Q234=""),"",P234+Q234)</f>
        <v/>
      </c>
      <c r="S234" s="23">
        <f>IFERROR(IF(OR(P234="",INDEX(P:P,MATCH(DATE(YEAR($A234)-1,MONTH($A234),DAY($A234)),$A:$A,0))=""),"",P234/INDEX(P:P,MATCH(DATE(YEAR($A234)-1,MONTH($A234),DAY($A234)),$A:$A,0))-1),"")</f>
        <v/>
      </c>
      <c r="T234" s="23">
        <f>IFERROR(IF(OR(Q234="",INDEX(Q:Q,MATCH(DATE(YEAR($A234)-1,MONTH($A234),DAY($A234)),$A:$A,0))=""),"",Q234/INDEX(Q:Q,MATCH(DATE(YEAR($A234)-1,MONTH($A234),DAY($A234)),$A:$A,0))-1),"")</f>
        <v/>
      </c>
      <c r="U234" s="23">
        <f>IFERROR(IF(OR(R234="",INDEX(R:R,MATCH(DATE(YEAR($A234)-1,MONTH($A234),DAY($A234)),$A:$A,0))=""),"",R234/INDEX(R:R,MATCH(DATE(YEAR($A234)-1,MONTH($A234),DAY($A234)),$A:$A,0))-1),"")</f>
        <v/>
      </c>
      <c r="V234" s="23">
        <f>IF(OR(P234="",P233=""),"",P234/P233-1)</f>
        <v/>
      </c>
      <c r="W234" s="23">
        <f>IF(OR(Q234="",Q233=""),"",Q234/Q233-1)</f>
        <v/>
      </c>
      <c r="X234" s="23">
        <f>IF(OR(R234="",R233=""),"",R234/R233-1)</f>
        <v/>
      </c>
      <c r="Y234" s="23">
        <f>IF(R234="","",P234/R234)</f>
        <v/>
      </c>
      <c r="Z234" s="23">
        <f>IF(R234="","",Q234/R234)</f>
        <v/>
      </c>
      <c r="AA234" s="24">
        <f>IF(SUMIFS('Daily NSE Equity Options'!$M:$M,'Daily NSE Equity Options'!$A:$A,$A234)=0,"",SUMIFS('Daily NSE Equity Options'!$M:$M,'Daily NSE Equity Options'!$A:$A,$A234))</f>
        <v/>
      </c>
      <c r="AB234" s="9">
        <f>IF(SUMIFS('Daily BSE Equity Options'!$M:$M,'Daily BSE Equity Options'!$A:$A,$A234)=0,"",SUMIFS('Daily BSE Equity Options'!$M:$M,'Daily BSE Equity Options'!$A:$A,$A234))</f>
        <v/>
      </c>
      <c r="AC234" s="9">
        <f>IF(OR(AA234="",AB234=""),"",AA234+AB234)</f>
        <v/>
      </c>
      <c r="AD234" s="26">
        <f>IFERROR(IF(OR(AA234="",INDEX(AA:AA,MATCH(DATE(YEAR($A234)-1,MONTH($A234),DAY($A234)),$A:$A,0))=""),"",AA234/INDEX(AA:AA,MATCH(DATE(YEAR($A234)-1,MONTH($A234),DAY($A234)),$A:$A,0))-1),"")</f>
        <v/>
      </c>
      <c r="AE234" s="26">
        <f>IFERROR(IF(OR(AB234="",INDEX(AB:AB,MATCH(DATE(YEAR($A234)-1,MONTH($A234),DAY($A234)),$A:$A,0))=""),"",AB234/INDEX(AB:AB,MATCH(DATE(YEAR($A234)-1,MONTH($A234),DAY($A234)),$A:$A,0))-1),"")</f>
        <v/>
      </c>
      <c r="AF234" s="26">
        <f>IFERROR(IF(OR(AC234="",INDEX(AC:AC,MATCH(DATE(YEAR($A234)-1,MONTH($A234),DAY($A234)),$A:$A,0))=""),"",AC234/INDEX(AC:AC,MATCH(DATE(YEAR($A234)-1,MONTH($A234),DAY($A234)),$A:$A,0))-1),"")</f>
        <v/>
      </c>
      <c r="AG234" s="26">
        <f>IF(OR(AA234="",AA233=""),"",AA234/AA233-1)</f>
        <v/>
      </c>
      <c r="AH234" s="26">
        <f>IF(OR(AB234="",AB233=""),"",AB234/AB233-1)</f>
        <v/>
      </c>
      <c r="AI234" s="26">
        <f>IF(OR(AC234="",AC233=""),"",AC234/AC233-1)</f>
        <v/>
      </c>
      <c r="AJ234" s="26">
        <f>IF(AC234="","",AA234/AC234)</f>
        <v/>
      </c>
      <c r="AK234" s="26">
        <f>IF(AC234="","",AB234/AC234)</f>
        <v/>
      </c>
      <c r="AL234" s="29" t="n">
        <v>24.15</v>
      </c>
      <c r="AM234" s="30" t="n">
        <v>26.4075</v>
      </c>
      <c r="AN234" s="30" t="n">
        <v>22.8625</v>
      </c>
      <c r="AO234" s="30" t="n">
        <v>25.56</v>
      </c>
      <c r="AP234" s="31" t="n">
        <v>0.0584</v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18">
        <f>IF(SUMIFS('Daily NSE Equity Options'!$K:$K,'Daily NSE Equity Options'!$A:$A,$A235)=0,"",SUMIFS('Daily NSE Equity Options'!$K:$K,'Daily NSE Equity Options'!$A:$A,$A235))</f>
        <v/>
      </c>
      <c r="F235" s="7">
        <f>IF(SUMIFS('Daily BSE Equity Options'!$K:$K,'Daily BSE Equity Options'!$A:$A,$A235)=0,"",SUMIFS('Daily BSE Equity Options'!$K:$K,'Daily BSE Equity Options'!$A:$A,$A235))</f>
        <v/>
      </c>
      <c r="G235" s="7">
        <f>IF(OR(E235="",F235=""),"",E235+F235)</f>
        <v/>
      </c>
      <c r="H235" s="20">
        <f>IFERROR(IF(OR(E235="",INDEX(E:E,MATCH(DATE(YEAR($A235)-1,MONTH($A235),DAY($A235)),$A:$A,0))=""),"",E235/INDEX(E:E,MATCH(DATE(YEAR($A235)-1,MONTH($A235),DAY($A235)),$A:$A,0))-1),"")</f>
        <v/>
      </c>
      <c r="I235" s="20">
        <f>IFERROR(IF(OR(F235="",INDEX(F:F,MATCH(DATE(YEAR($A235)-1,MONTH($A235),DAY($A235)),$A:$A,0))=""),"",F235/INDEX(F:F,MATCH(DATE(YEAR($A235)-1,MONTH($A235),DAY($A235)),$A:$A,0))-1),"")</f>
        <v/>
      </c>
      <c r="J235" s="20">
        <f>IFERROR(IF(OR(G235="",INDEX(G:G,MATCH(DATE(YEAR($A235)-1,MONTH($A235),DAY($A235)),$A:$A,0))=""),"",G235/INDEX(G:G,MATCH(DATE(YEAR($A235)-1,MONTH($A235),DAY($A235)),$A:$A,0))-1),"")</f>
        <v/>
      </c>
      <c r="K235" s="20">
        <f>IF(OR(E235="",E234=""),"",E235/E234-1)</f>
        <v/>
      </c>
      <c r="L235" s="20">
        <f>IF(OR(F235="",F234=""),"",F235/F234-1)</f>
        <v/>
      </c>
      <c r="M235" s="20">
        <f>IF(OR(G235="",G234=""),"",G235/G234-1)</f>
        <v/>
      </c>
      <c r="N235" s="20">
        <f>IF(G235="","",E235/G235)</f>
        <v/>
      </c>
      <c r="O235" s="20">
        <f>IF(G235="","",F235/G235)</f>
        <v/>
      </c>
      <c r="P235" s="21">
        <f>IF(SUMIFS('Daily NSE Equity Options'!$L:$L,'Daily NSE Equity Options'!$A:$A,$A235)=0,"",SUMIFS('Daily NSE Equity Options'!$L:$L,'Daily NSE Equity Options'!$A:$A,$A235))</f>
        <v/>
      </c>
      <c r="Q235" s="8">
        <f>IF(SUMIFS('Daily BSE Equity Options'!$L:$L,'Daily BSE Equity Options'!$A:$A,$A235)=0,"",SUMIFS('Daily BSE Equity Options'!$L:$L,'Daily BSE Equity Options'!$A:$A,$A235))</f>
        <v/>
      </c>
      <c r="R235" s="8">
        <f>IF(OR(P235="",Q235=""),"",P235+Q235)</f>
        <v/>
      </c>
      <c r="S235" s="23">
        <f>IFERROR(IF(OR(P235="",INDEX(P:P,MATCH(DATE(YEAR($A235)-1,MONTH($A235),DAY($A235)),$A:$A,0))=""),"",P235/INDEX(P:P,MATCH(DATE(YEAR($A235)-1,MONTH($A235),DAY($A235)),$A:$A,0))-1),"")</f>
        <v/>
      </c>
      <c r="T235" s="23">
        <f>IFERROR(IF(OR(Q235="",INDEX(Q:Q,MATCH(DATE(YEAR($A235)-1,MONTH($A235),DAY($A235)),$A:$A,0))=""),"",Q235/INDEX(Q:Q,MATCH(DATE(YEAR($A235)-1,MONTH($A235),DAY($A235)),$A:$A,0))-1),"")</f>
        <v/>
      </c>
      <c r="U235" s="23">
        <f>IFERROR(IF(OR(R235="",INDEX(R:R,MATCH(DATE(YEAR($A235)-1,MONTH($A235),DAY($A235)),$A:$A,0))=""),"",R235/INDEX(R:R,MATCH(DATE(YEAR($A235)-1,MONTH($A235),DAY($A235)),$A:$A,0))-1),"")</f>
        <v/>
      </c>
      <c r="V235" s="23">
        <f>IF(OR(P235="",P234=""),"",P235/P234-1)</f>
        <v/>
      </c>
      <c r="W235" s="23">
        <f>IF(OR(Q235="",Q234=""),"",Q235/Q234-1)</f>
        <v/>
      </c>
      <c r="X235" s="23">
        <f>IF(OR(R235="",R234=""),"",R235/R234-1)</f>
        <v/>
      </c>
      <c r="Y235" s="23">
        <f>IF(R235="","",P235/R235)</f>
        <v/>
      </c>
      <c r="Z235" s="23">
        <f>IF(R235="","",Q235/R235)</f>
        <v/>
      </c>
      <c r="AA235" s="24">
        <f>IF(SUMIFS('Daily NSE Equity Options'!$M:$M,'Daily NSE Equity Options'!$A:$A,$A235)=0,"",SUMIFS('Daily NSE Equity Options'!$M:$M,'Daily NSE Equity Options'!$A:$A,$A235))</f>
        <v/>
      </c>
      <c r="AB235" s="9">
        <f>IF(SUMIFS('Daily BSE Equity Options'!$M:$M,'Daily BSE Equity Options'!$A:$A,$A235)=0,"",SUMIFS('Daily BSE Equity Options'!$M:$M,'Daily BSE Equity Options'!$A:$A,$A235))</f>
        <v/>
      </c>
      <c r="AC235" s="9">
        <f>IF(OR(AA235="",AB235=""),"",AA235+AB235)</f>
        <v/>
      </c>
      <c r="AD235" s="26">
        <f>IFERROR(IF(OR(AA235="",INDEX(AA:AA,MATCH(DATE(YEAR($A235)-1,MONTH($A235),DAY($A235)),$A:$A,0))=""),"",AA235/INDEX(AA:AA,MATCH(DATE(YEAR($A235)-1,MONTH($A235),DAY($A235)),$A:$A,0))-1),"")</f>
        <v/>
      </c>
      <c r="AE235" s="26">
        <f>IFERROR(IF(OR(AB235="",INDEX(AB:AB,MATCH(DATE(YEAR($A235)-1,MONTH($A235),DAY($A235)),$A:$A,0))=""),"",AB235/INDEX(AB:AB,MATCH(DATE(YEAR($A235)-1,MONTH($A235),DAY($A235)),$A:$A,0))-1),"")</f>
        <v/>
      </c>
      <c r="AF235" s="26">
        <f>IFERROR(IF(OR(AC235="",INDEX(AC:AC,MATCH(DATE(YEAR($A235)-1,MONTH($A235),DAY($A235)),$A:$A,0))=""),"",AC235/INDEX(AC:AC,MATCH(DATE(YEAR($A235)-1,MONTH($A235),DAY($A235)),$A:$A,0))-1),"")</f>
        <v/>
      </c>
      <c r="AG235" s="26">
        <f>IF(OR(AA235="",AA234=""),"",AA235/AA234-1)</f>
        <v/>
      </c>
      <c r="AH235" s="26">
        <f>IF(OR(AB235="",AB234=""),"",AB235/AB234-1)</f>
        <v/>
      </c>
      <c r="AI235" s="26">
        <f>IF(OR(AC235="",AC234=""),"",AC235/AC234-1)</f>
        <v/>
      </c>
      <c r="AJ235" s="26">
        <f>IF(AC235="","",AA235/AC235)</f>
        <v/>
      </c>
      <c r="AK235" s="26">
        <f>IF(AC235="","",AB235/AC235)</f>
        <v/>
      </c>
      <c r="AL235" s="29" t="n">
        <v>25.56</v>
      </c>
      <c r="AM235" s="30" t="n">
        <v>25.6525</v>
      </c>
      <c r="AN235" s="30" t="n">
        <v>21.2025</v>
      </c>
      <c r="AO235" s="30" t="n">
        <v>24.675</v>
      </c>
      <c r="AP235" s="31" t="n">
        <v>-0.0346</v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18">
        <f>IF(SUMIFS('Daily NSE Equity Options'!$K:$K,'Daily NSE Equity Options'!$A:$A,$A236)=0,"",SUMIFS('Daily NSE Equity Options'!$K:$K,'Daily NSE Equity Options'!$A:$A,$A236))</f>
        <v/>
      </c>
      <c r="F236" s="7">
        <f>IF(SUMIFS('Daily BSE Equity Options'!$K:$K,'Daily BSE Equity Options'!$A:$A,$A236)=0,"",SUMIFS('Daily BSE Equity Options'!$K:$K,'Daily BSE Equity Options'!$A:$A,$A236))</f>
        <v/>
      </c>
      <c r="G236" s="7">
        <f>IF(OR(E236="",F236=""),"",E236+F236)</f>
        <v/>
      </c>
      <c r="H236" s="20">
        <f>IFERROR(IF(OR(E236="",INDEX(E:E,MATCH(DATE(YEAR($A236)-1,MONTH($A236),DAY($A236)),$A:$A,0))=""),"",E236/INDEX(E:E,MATCH(DATE(YEAR($A236)-1,MONTH($A236),DAY($A236)),$A:$A,0))-1),"")</f>
        <v/>
      </c>
      <c r="I236" s="20">
        <f>IFERROR(IF(OR(F236="",INDEX(F:F,MATCH(DATE(YEAR($A236)-1,MONTH($A236),DAY($A236)),$A:$A,0))=""),"",F236/INDEX(F:F,MATCH(DATE(YEAR($A236)-1,MONTH($A236),DAY($A236)),$A:$A,0))-1),"")</f>
        <v/>
      </c>
      <c r="J236" s="20">
        <f>IFERROR(IF(OR(G236="",INDEX(G:G,MATCH(DATE(YEAR($A236)-1,MONTH($A236),DAY($A236)),$A:$A,0))=""),"",G236/INDEX(G:G,MATCH(DATE(YEAR($A236)-1,MONTH($A236),DAY($A236)),$A:$A,0))-1),"")</f>
        <v/>
      </c>
      <c r="K236" s="20">
        <f>IF(OR(E236="",E235=""),"",E236/E235-1)</f>
        <v/>
      </c>
      <c r="L236" s="20">
        <f>IF(OR(F236="",F235=""),"",F236/F235-1)</f>
        <v/>
      </c>
      <c r="M236" s="20">
        <f>IF(OR(G236="",G235=""),"",G236/G235-1)</f>
        <v/>
      </c>
      <c r="N236" s="20">
        <f>IF(G236="","",E236/G236)</f>
        <v/>
      </c>
      <c r="O236" s="20">
        <f>IF(G236="","",F236/G236)</f>
        <v/>
      </c>
      <c r="P236" s="21">
        <f>IF(SUMIFS('Daily NSE Equity Options'!$L:$L,'Daily NSE Equity Options'!$A:$A,$A236)=0,"",SUMIFS('Daily NSE Equity Options'!$L:$L,'Daily NSE Equity Options'!$A:$A,$A236))</f>
        <v/>
      </c>
      <c r="Q236" s="8">
        <f>IF(SUMIFS('Daily BSE Equity Options'!$L:$L,'Daily BSE Equity Options'!$A:$A,$A236)=0,"",SUMIFS('Daily BSE Equity Options'!$L:$L,'Daily BSE Equity Options'!$A:$A,$A236))</f>
        <v/>
      </c>
      <c r="R236" s="8">
        <f>IF(OR(P236="",Q236=""),"",P236+Q236)</f>
        <v/>
      </c>
      <c r="S236" s="23">
        <f>IFERROR(IF(OR(P236="",INDEX(P:P,MATCH(DATE(YEAR($A236)-1,MONTH($A236),DAY($A236)),$A:$A,0))=""),"",P236/INDEX(P:P,MATCH(DATE(YEAR($A236)-1,MONTH($A236),DAY($A236)),$A:$A,0))-1),"")</f>
        <v/>
      </c>
      <c r="T236" s="23">
        <f>IFERROR(IF(OR(Q236="",INDEX(Q:Q,MATCH(DATE(YEAR($A236)-1,MONTH($A236),DAY($A236)),$A:$A,0))=""),"",Q236/INDEX(Q:Q,MATCH(DATE(YEAR($A236)-1,MONTH($A236),DAY($A236)),$A:$A,0))-1),"")</f>
        <v/>
      </c>
      <c r="U236" s="23">
        <f>IFERROR(IF(OR(R236="",INDEX(R:R,MATCH(DATE(YEAR($A236)-1,MONTH($A236),DAY($A236)),$A:$A,0))=""),"",R236/INDEX(R:R,MATCH(DATE(YEAR($A236)-1,MONTH($A236),DAY($A236)),$A:$A,0))-1),"")</f>
        <v/>
      </c>
      <c r="V236" s="23">
        <f>IF(OR(P236="",P235=""),"",P236/P235-1)</f>
        <v/>
      </c>
      <c r="W236" s="23">
        <f>IF(OR(Q236="",Q235=""),"",Q236/Q235-1)</f>
        <v/>
      </c>
      <c r="X236" s="23">
        <f>IF(OR(R236="",R235=""),"",R236/R235-1)</f>
        <v/>
      </c>
      <c r="Y236" s="23">
        <f>IF(R236="","",P236/R236)</f>
        <v/>
      </c>
      <c r="Z236" s="23">
        <f>IF(R236="","",Q236/R236)</f>
        <v/>
      </c>
      <c r="AA236" s="24">
        <f>IF(SUMIFS('Daily NSE Equity Options'!$M:$M,'Daily NSE Equity Options'!$A:$A,$A236)=0,"",SUMIFS('Daily NSE Equity Options'!$M:$M,'Daily NSE Equity Options'!$A:$A,$A236))</f>
        <v/>
      </c>
      <c r="AB236" s="9">
        <f>IF(SUMIFS('Daily BSE Equity Options'!$M:$M,'Daily BSE Equity Options'!$A:$A,$A236)=0,"",SUMIFS('Daily BSE Equity Options'!$M:$M,'Daily BSE Equity Options'!$A:$A,$A236))</f>
        <v/>
      </c>
      <c r="AC236" s="9">
        <f>IF(OR(AA236="",AB236=""),"",AA236+AB236)</f>
        <v/>
      </c>
      <c r="AD236" s="26">
        <f>IFERROR(IF(OR(AA236="",INDEX(AA:AA,MATCH(DATE(YEAR($A236)-1,MONTH($A236),DAY($A236)),$A:$A,0))=""),"",AA236/INDEX(AA:AA,MATCH(DATE(YEAR($A236)-1,MONTH($A236),DAY($A236)),$A:$A,0))-1),"")</f>
        <v/>
      </c>
      <c r="AE236" s="26">
        <f>IFERROR(IF(OR(AB236="",INDEX(AB:AB,MATCH(DATE(YEAR($A236)-1,MONTH($A236),DAY($A236)),$A:$A,0))=""),"",AB236/INDEX(AB:AB,MATCH(DATE(YEAR($A236)-1,MONTH($A236),DAY($A236)),$A:$A,0))-1),"")</f>
        <v/>
      </c>
      <c r="AF236" s="26">
        <f>IFERROR(IF(OR(AC236="",INDEX(AC:AC,MATCH(DATE(YEAR($A236)-1,MONTH($A236),DAY($A236)),$A:$A,0))=""),"",AC236/INDEX(AC:AC,MATCH(DATE(YEAR($A236)-1,MONTH($A236),DAY($A236)),$A:$A,0))-1),"")</f>
        <v/>
      </c>
      <c r="AG236" s="26">
        <f>IF(OR(AA236="",AA235=""),"",AA236/AA235-1)</f>
        <v/>
      </c>
      <c r="AH236" s="26">
        <f>IF(OR(AB236="",AB235=""),"",AB236/AB235-1)</f>
        <v/>
      </c>
      <c r="AI236" s="26">
        <f>IF(OR(AC236="",AC235=""),"",AC236/AC235-1)</f>
        <v/>
      </c>
      <c r="AJ236" s="26">
        <f>IF(AC236="","",AA236/AC236)</f>
        <v/>
      </c>
      <c r="AK236" s="26">
        <f>IF(AC236="","",AB236/AC236)</f>
        <v/>
      </c>
      <c r="AL236" s="29" t="n">
        <v>24.675</v>
      </c>
      <c r="AM236" s="30" t="n">
        <v>24.675</v>
      </c>
      <c r="AN236" s="30" t="n">
        <v>21.4375</v>
      </c>
      <c r="AO236" s="30" t="n">
        <v>22.495</v>
      </c>
      <c r="AP236" s="31" t="n">
        <v>-0.0883</v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18">
        <f>IF(SUMIFS('Daily NSE Equity Options'!$K:$K,'Daily NSE Equity Options'!$A:$A,$A237)=0,"",SUMIFS('Daily NSE Equity Options'!$K:$K,'Daily NSE Equity Options'!$A:$A,$A237))</f>
        <v/>
      </c>
      <c r="F237" s="7">
        <f>IF(SUMIFS('Daily BSE Equity Options'!$K:$K,'Daily BSE Equity Options'!$A:$A,$A237)=0,"",SUMIFS('Daily BSE Equity Options'!$K:$K,'Daily BSE Equity Options'!$A:$A,$A237))</f>
        <v/>
      </c>
      <c r="G237" s="7">
        <f>IF(OR(E237="",F237=""),"",E237+F237)</f>
        <v/>
      </c>
      <c r="H237" s="20">
        <f>IFERROR(IF(OR(E237="",INDEX(E:E,MATCH(DATE(YEAR($A237)-1,MONTH($A237),DAY($A237)),$A:$A,0))=""),"",E237/INDEX(E:E,MATCH(DATE(YEAR($A237)-1,MONTH($A237),DAY($A237)),$A:$A,0))-1),"")</f>
        <v/>
      </c>
      <c r="I237" s="20">
        <f>IFERROR(IF(OR(F237="",INDEX(F:F,MATCH(DATE(YEAR($A237)-1,MONTH($A237),DAY($A237)),$A:$A,0))=""),"",F237/INDEX(F:F,MATCH(DATE(YEAR($A237)-1,MONTH($A237),DAY($A237)),$A:$A,0))-1),"")</f>
        <v/>
      </c>
      <c r="J237" s="20">
        <f>IFERROR(IF(OR(G237="",INDEX(G:G,MATCH(DATE(YEAR($A237)-1,MONTH($A237),DAY($A237)),$A:$A,0))=""),"",G237/INDEX(G:G,MATCH(DATE(YEAR($A237)-1,MONTH($A237),DAY($A237)),$A:$A,0))-1),"")</f>
        <v/>
      </c>
      <c r="K237" s="20">
        <f>IF(OR(E237="",E236=""),"",E237/E236-1)</f>
        <v/>
      </c>
      <c r="L237" s="20">
        <f>IF(OR(F237="",F236=""),"",F237/F236-1)</f>
        <v/>
      </c>
      <c r="M237" s="20">
        <f>IF(OR(G237="",G236=""),"",G237/G236-1)</f>
        <v/>
      </c>
      <c r="N237" s="20">
        <f>IF(G237="","",E237/G237)</f>
        <v/>
      </c>
      <c r="O237" s="20">
        <f>IF(G237="","",F237/G237)</f>
        <v/>
      </c>
      <c r="P237" s="21">
        <f>IF(SUMIFS('Daily NSE Equity Options'!$L:$L,'Daily NSE Equity Options'!$A:$A,$A237)=0,"",SUMIFS('Daily NSE Equity Options'!$L:$L,'Daily NSE Equity Options'!$A:$A,$A237))</f>
        <v/>
      </c>
      <c r="Q237" s="8">
        <f>IF(SUMIFS('Daily BSE Equity Options'!$L:$L,'Daily BSE Equity Options'!$A:$A,$A237)=0,"",SUMIFS('Daily BSE Equity Options'!$L:$L,'Daily BSE Equity Options'!$A:$A,$A237))</f>
        <v/>
      </c>
      <c r="R237" s="8">
        <f>IF(OR(P237="",Q237=""),"",P237+Q237)</f>
        <v/>
      </c>
      <c r="S237" s="23">
        <f>IFERROR(IF(OR(P237="",INDEX(P:P,MATCH(DATE(YEAR($A237)-1,MONTH($A237),DAY($A237)),$A:$A,0))=""),"",P237/INDEX(P:P,MATCH(DATE(YEAR($A237)-1,MONTH($A237),DAY($A237)),$A:$A,0))-1),"")</f>
        <v/>
      </c>
      <c r="T237" s="23">
        <f>IFERROR(IF(OR(Q237="",INDEX(Q:Q,MATCH(DATE(YEAR($A237)-1,MONTH($A237),DAY($A237)),$A:$A,0))=""),"",Q237/INDEX(Q:Q,MATCH(DATE(YEAR($A237)-1,MONTH($A237),DAY($A237)),$A:$A,0))-1),"")</f>
        <v/>
      </c>
      <c r="U237" s="23">
        <f>IFERROR(IF(OR(R237="",INDEX(R:R,MATCH(DATE(YEAR($A237)-1,MONTH($A237),DAY($A237)),$A:$A,0))=""),"",R237/INDEX(R:R,MATCH(DATE(YEAR($A237)-1,MONTH($A237),DAY($A237)),$A:$A,0))-1),"")</f>
        <v/>
      </c>
      <c r="V237" s="23">
        <f>IF(OR(P237="",P236=""),"",P237/P236-1)</f>
        <v/>
      </c>
      <c r="W237" s="23">
        <f>IF(OR(Q237="",Q236=""),"",Q237/Q236-1)</f>
        <v/>
      </c>
      <c r="X237" s="23">
        <f>IF(OR(R237="",R236=""),"",R237/R236-1)</f>
        <v/>
      </c>
      <c r="Y237" s="23">
        <f>IF(R237="","",P237/R237)</f>
        <v/>
      </c>
      <c r="Z237" s="23">
        <f>IF(R237="","",Q237/R237)</f>
        <v/>
      </c>
      <c r="AA237" s="24">
        <f>IF(SUMIFS('Daily NSE Equity Options'!$M:$M,'Daily NSE Equity Options'!$A:$A,$A237)=0,"",SUMIFS('Daily NSE Equity Options'!$M:$M,'Daily NSE Equity Options'!$A:$A,$A237))</f>
        <v/>
      </c>
      <c r="AB237" s="9">
        <f>IF(SUMIFS('Daily BSE Equity Options'!$M:$M,'Daily BSE Equity Options'!$A:$A,$A237)=0,"",SUMIFS('Daily BSE Equity Options'!$M:$M,'Daily BSE Equity Options'!$A:$A,$A237))</f>
        <v/>
      </c>
      <c r="AC237" s="9">
        <f>IF(OR(AA237="",AB237=""),"",AA237+AB237)</f>
        <v/>
      </c>
      <c r="AD237" s="26">
        <f>IFERROR(IF(OR(AA237="",INDEX(AA:AA,MATCH(DATE(YEAR($A237)-1,MONTH($A237),DAY($A237)),$A:$A,0))=""),"",AA237/INDEX(AA:AA,MATCH(DATE(YEAR($A237)-1,MONTH($A237),DAY($A237)),$A:$A,0))-1),"")</f>
        <v/>
      </c>
      <c r="AE237" s="26">
        <f>IFERROR(IF(OR(AB237="",INDEX(AB:AB,MATCH(DATE(YEAR($A237)-1,MONTH($A237),DAY($A237)),$A:$A,0))=""),"",AB237/INDEX(AB:AB,MATCH(DATE(YEAR($A237)-1,MONTH($A237),DAY($A237)),$A:$A,0))-1),"")</f>
        <v/>
      </c>
      <c r="AF237" s="26">
        <f>IFERROR(IF(OR(AC237="",INDEX(AC:AC,MATCH(DATE(YEAR($A237)-1,MONTH($A237),DAY($A237)),$A:$A,0))=""),"",AC237/INDEX(AC:AC,MATCH(DATE(YEAR($A237)-1,MONTH($A237),DAY($A237)),$A:$A,0))-1),"")</f>
        <v/>
      </c>
      <c r="AG237" s="26">
        <f>IF(OR(AA237="",AA236=""),"",AA237/AA236-1)</f>
        <v/>
      </c>
      <c r="AH237" s="26">
        <f>IF(OR(AB237="",AB236=""),"",AB237/AB236-1)</f>
        <v/>
      </c>
      <c r="AI237" s="26">
        <f>IF(OR(AC237="",AC236=""),"",AC237/AC236-1)</f>
        <v/>
      </c>
      <c r="AJ237" s="26">
        <f>IF(AC237="","",AA237/AC237)</f>
        <v/>
      </c>
      <c r="AK237" s="26">
        <f>IF(AC237="","",AB237/AC237)</f>
        <v/>
      </c>
      <c r="AL237" s="29" t="n">
        <v>22.495</v>
      </c>
      <c r="AM237" s="30" t="n">
        <v>22.495</v>
      </c>
      <c r="AN237" s="30" t="n">
        <v>19.315</v>
      </c>
      <c r="AO237" s="30" t="n">
        <v>20.7475</v>
      </c>
      <c r="AP237" s="31" t="n">
        <v>-0.07770000000000001</v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18">
        <f>IF(SUMIFS('Daily NSE Equity Options'!$K:$K,'Daily NSE Equity Options'!$A:$A,$A238)=0,"",SUMIFS('Daily NSE Equity Options'!$K:$K,'Daily NSE Equity Options'!$A:$A,$A238))</f>
        <v/>
      </c>
      <c r="F238" s="7">
        <f>IF(SUMIFS('Daily BSE Equity Options'!$K:$K,'Daily BSE Equity Options'!$A:$A,$A238)=0,"",SUMIFS('Daily BSE Equity Options'!$K:$K,'Daily BSE Equity Options'!$A:$A,$A238))</f>
        <v/>
      </c>
      <c r="G238" s="7">
        <f>IF(OR(E238="",F238=""),"",E238+F238)</f>
        <v/>
      </c>
      <c r="H238" s="20">
        <f>IFERROR(IF(OR(E238="",INDEX(E:E,MATCH(DATE(YEAR($A238)-1,MONTH($A238),DAY($A238)),$A:$A,0))=""),"",E238/INDEX(E:E,MATCH(DATE(YEAR($A238)-1,MONTH($A238),DAY($A238)),$A:$A,0))-1),"")</f>
        <v/>
      </c>
      <c r="I238" s="20">
        <f>IFERROR(IF(OR(F238="",INDEX(F:F,MATCH(DATE(YEAR($A238)-1,MONTH($A238),DAY($A238)),$A:$A,0))=""),"",F238/INDEX(F:F,MATCH(DATE(YEAR($A238)-1,MONTH($A238),DAY($A238)),$A:$A,0))-1),"")</f>
        <v/>
      </c>
      <c r="J238" s="20">
        <f>IFERROR(IF(OR(G238="",INDEX(G:G,MATCH(DATE(YEAR($A238)-1,MONTH($A238),DAY($A238)),$A:$A,0))=""),"",G238/INDEX(G:G,MATCH(DATE(YEAR($A238)-1,MONTH($A238),DAY($A238)),$A:$A,0))-1),"")</f>
        <v/>
      </c>
      <c r="K238" s="20">
        <f>IF(OR(E238="",E237=""),"",E238/E237-1)</f>
        <v/>
      </c>
      <c r="L238" s="20">
        <f>IF(OR(F238="",F237=""),"",F238/F237-1)</f>
        <v/>
      </c>
      <c r="M238" s="20">
        <f>IF(OR(G238="",G237=""),"",G238/G237-1)</f>
        <v/>
      </c>
      <c r="N238" s="20">
        <f>IF(G238="","",E238/G238)</f>
        <v/>
      </c>
      <c r="O238" s="20">
        <f>IF(G238="","",F238/G238)</f>
        <v/>
      </c>
      <c r="P238" s="21">
        <f>IF(SUMIFS('Daily NSE Equity Options'!$L:$L,'Daily NSE Equity Options'!$A:$A,$A238)=0,"",SUMIFS('Daily NSE Equity Options'!$L:$L,'Daily NSE Equity Options'!$A:$A,$A238))</f>
        <v/>
      </c>
      <c r="Q238" s="8">
        <f>IF(SUMIFS('Daily BSE Equity Options'!$L:$L,'Daily BSE Equity Options'!$A:$A,$A238)=0,"",SUMIFS('Daily BSE Equity Options'!$L:$L,'Daily BSE Equity Options'!$A:$A,$A238))</f>
        <v/>
      </c>
      <c r="R238" s="8">
        <f>IF(OR(P238="",Q238=""),"",P238+Q238)</f>
        <v/>
      </c>
      <c r="S238" s="23">
        <f>IFERROR(IF(OR(P238="",INDEX(P:P,MATCH(DATE(YEAR($A238)-1,MONTH($A238),DAY($A238)),$A:$A,0))=""),"",P238/INDEX(P:P,MATCH(DATE(YEAR($A238)-1,MONTH($A238),DAY($A238)),$A:$A,0))-1),"")</f>
        <v/>
      </c>
      <c r="T238" s="23">
        <f>IFERROR(IF(OR(Q238="",INDEX(Q:Q,MATCH(DATE(YEAR($A238)-1,MONTH($A238),DAY($A238)),$A:$A,0))=""),"",Q238/INDEX(Q:Q,MATCH(DATE(YEAR($A238)-1,MONTH($A238),DAY($A238)),$A:$A,0))-1),"")</f>
        <v/>
      </c>
      <c r="U238" s="23">
        <f>IFERROR(IF(OR(R238="",INDEX(R:R,MATCH(DATE(YEAR($A238)-1,MONTH($A238),DAY($A238)),$A:$A,0))=""),"",R238/INDEX(R:R,MATCH(DATE(YEAR($A238)-1,MONTH($A238),DAY($A238)),$A:$A,0))-1),"")</f>
        <v/>
      </c>
      <c r="V238" s="23">
        <f>IF(OR(P238="",P237=""),"",P238/P237-1)</f>
        <v/>
      </c>
      <c r="W238" s="23">
        <f>IF(OR(Q238="",Q237=""),"",Q238/Q237-1)</f>
        <v/>
      </c>
      <c r="X238" s="23">
        <f>IF(OR(R238="",R237=""),"",R238/R237-1)</f>
        <v/>
      </c>
      <c r="Y238" s="23">
        <f>IF(R238="","",P238/R238)</f>
        <v/>
      </c>
      <c r="Z238" s="23">
        <f>IF(R238="","",Q238/R238)</f>
        <v/>
      </c>
      <c r="AA238" s="24">
        <f>IF(SUMIFS('Daily NSE Equity Options'!$M:$M,'Daily NSE Equity Options'!$A:$A,$A238)=0,"",SUMIFS('Daily NSE Equity Options'!$M:$M,'Daily NSE Equity Options'!$A:$A,$A238))</f>
        <v/>
      </c>
      <c r="AB238" s="9">
        <f>IF(SUMIFS('Daily BSE Equity Options'!$M:$M,'Daily BSE Equity Options'!$A:$A,$A238)=0,"",SUMIFS('Daily BSE Equity Options'!$M:$M,'Daily BSE Equity Options'!$A:$A,$A238))</f>
        <v/>
      </c>
      <c r="AC238" s="9">
        <f>IF(OR(AA238="",AB238=""),"",AA238+AB238)</f>
        <v/>
      </c>
      <c r="AD238" s="26">
        <f>IFERROR(IF(OR(AA238="",INDEX(AA:AA,MATCH(DATE(YEAR($A238)-1,MONTH($A238),DAY($A238)),$A:$A,0))=""),"",AA238/INDEX(AA:AA,MATCH(DATE(YEAR($A238)-1,MONTH($A238),DAY($A238)),$A:$A,0))-1),"")</f>
        <v/>
      </c>
      <c r="AE238" s="26">
        <f>IFERROR(IF(OR(AB238="",INDEX(AB:AB,MATCH(DATE(YEAR($A238)-1,MONTH($A238),DAY($A238)),$A:$A,0))=""),"",AB238/INDEX(AB:AB,MATCH(DATE(YEAR($A238)-1,MONTH($A238),DAY($A238)),$A:$A,0))-1),"")</f>
        <v/>
      </c>
      <c r="AF238" s="26">
        <f>IFERROR(IF(OR(AC238="",INDEX(AC:AC,MATCH(DATE(YEAR($A238)-1,MONTH($A238),DAY($A238)),$A:$A,0))=""),"",AC238/INDEX(AC:AC,MATCH(DATE(YEAR($A238)-1,MONTH($A238),DAY($A238)),$A:$A,0))-1),"")</f>
        <v/>
      </c>
      <c r="AG238" s="26">
        <f>IF(OR(AA238="",AA237=""),"",AA238/AA237-1)</f>
        <v/>
      </c>
      <c r="AH238" s="26">
        <f>IF(OR(AB238="",AB237=""),"",AB238/AB237-1)</f>
        <v/>
      </c>
      <c r="AI238" s="26">
        <f>IF(OR(AC238="",AC237=""),"",AC238/AC237-1)</f>
        <v/>
      </c>
      <c r="AJ238" s="26">
        <f>IF(AC238="","",AA238/AC238)</f>
        <v/>
      </c>
      <c r="AK238" s="26">
        <f>IF(AC238="","",AB238/AC238)</f>
        <v/>
      </c>
      <c r="AL238" s="29" t="n">
        <v>20.7475</v>
      </c>
      <c r="AM238" s="30" t="n">
        <v>22.67</v>
      </c>
      <c r="AN238" s="30" t="n">
        <v>18.5375</v>
      </c>
      <c r="AO238" s="30" t="n">
        <v>21.7075</v>
      </c>
      <c r="AP238" s="31" t="n">
        <v>0.0463</v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18">
        <f>IF(SUMIFS('Daily NSE Equity Options'!$K:$K,'Daily NSE Equity Options'!$A:$A,$A239)=0,"",SUMIFS('Daily NSE Equity Options'!$K:$K,'Daily NSE Equity Options'!$A:$A,$A239))</f>
        <v/>
      </c>
      <c r="F239" s="7">
        <f>IF(SUMIFS('Daily BSE Equity Options'!$K:$K,'Daily BSE Equity Options'!$A:$A,$A239)=0,"",SUMIFS('Daily BSE Equity Options'!$K:$K,'Daily BSE Equity Options'!$A:$A,$A239))</f>
        <v/>
      </c>
      <c r="G239" s="7">
        <f>IF(OR(E239="",F239=""),"",E239+F239)</f>
        <v/>
      </c>
      <c r="H239" s="20">
        <f>IFERROR(IF(OR(E239="",INDEX(E:E,MATCH(DATE(YEAR($A239)-1,MONTH($A239),DAY($A239)),$A:$A,0))=""),"",E239/INDEX(E:E,MATCH(DATE(YEAR($A239)-1,MONTH($A239),DAY($A239)),$A:$A,0))-1),"")</f>
        <v/>
      </c>
      <c r="I239" s="20">
        <f>IFERROR(IF(OR(F239="",INDEX(F:F,MATCH(DATE(YEAR($A239)-1,MONTH($A239),DAY($A239)),$A:$A,0))=""),"",F239/INDEX(F:F,MATCH(DATE(YEAR($A239)-1,MONTH($A239),DAY($A239)),$A:$A,0))-1),"")</f>
        <v/>
      </c>
      <c r="J239" s="20">
        <f>IFERROR(IF(OR(G239="",INDEX(G:G,MATCH(DATE(YEAR($A239)-1,MONTH($A239),DAY($A239)),$A:$A,0))=""),"",G239/INDEX(G:G,MATCH(DATE(YEAR($A239)-1,MONTH($A239),DAY($A239)),$A:$A,0))-1),"")</f>
        <v/>
      </c>
      <c r="K239" s="20">
        <f>IF(OR(E239="",E238=""),"",E239/E238-1)</f>
        <v/>
      </c>
      <c r="L239" s="20">
        <f>IF(OR(F239="",F238=""),"",F239/F238-1)</f>
        <v/>
      </c>
      <c r="M239" s="20">
        <f>IF(OR(G239="",G238=""),"",G239/G238-1)</f>
        <v/>
      </c>
      <c r="N239" s="20">
        <f>IF(G239="","",E239/G239)</f>
        <v/>
      </c>
      <c r="O239" s="20">
        <f>IF(G239="","",F239/G239)</f>
        <v/>
      </c>
      <c r="P239" s="21">
        <f>IF(SUMIFS('Daily NSE Equity Options'!$L:$L,'Daily NSE Equity Options'!$A:$A,$A239)=0,"",SUMIFS('Daily NSE Equity Options'!$L:$L,'Daily NSE Equity Options'!$A:$A,$A239))</f>
        <v/>
      </c>
      <c r="Q239" s="8">
        <f>IF(SUMIFS('Daily BSE Equity Options'!$L:$L,'Daily BSE Equity Options'!$A:$A,$A239)=0,"",SUMIFS('Daily BSE Equity Options'!$L:$L,'Daily BSE Equity Options'!$A:$A,$A239))</f>
        <v/>
      </c>
      <c r="R239" s="8">
        <f>IF(OR(P239="",Q239=""),"",P239+Q239)</f>
        <v/>
      </c>
      <c r="S239" s="23">
        <f>IFERROR(IF(OR(P239="",INDEX(P:P,MATCH(DATE(YEAR($A239)-1,MONTH($A239),DAY($A239)),$A:$A,0))=""),"",P239/INDEX(P:P,MATCH(DATE(YEAR($A239)-1,MONTH($A239),DAY($A239)),$A:$A,0))-1),"")</f>
        <v/>
      </c>
      <c r="T239" s="23">
        <f>IFERROR(IF(OR(Q239="",INDEX(Q:Q,MATCH(DATE(YEAR($A239)-1,MONTH($A239),DAY($A239)),$A:$A,0))=""),"",Q239/INDEX(Q:Q,MATCH(DATE(YEAR($A239)-1,MONTH($A239),DAY($A239)),$A:$A,0))-1),"")</f>
        <v/>
      </c>
      <c r="U239" s="23">
        <f>IFERROR(IF(OR(R239="",INDEX(R:R,MATCH(DATE(YEAR($A239)-1,MONTH($A239),DAY($A239)),$A:$A,0))=""),"",R239/INDEX(R:R,MATCH(DATE(YEAR($A239)-1,MONTH($A239),DAY($A239)),$A:$A,0))-1),"")</f>
        <v/>
      </c>
      <c r="V239" s="23">
        <f>IF(OR(P239="",P238=""),"",P239/P238-1)</f>
        <v/>
      </c>
      <c r="W239" s="23">
        <f>IF(OR(Q239="",Q238=""),"",Q239/Q238-1)</f>
        <v/>
      </c>
      <c r="X239" s="23">
        <f>IF(OR(R239="",R238=""),"",R239/R238-1)</f>
        <v/>
      </c>
      <c r="Y239" s="23">
        <f>IF(R239="","",P239/R239)</f>
        <v/>
      </c>
      <c r="Z239" s="23">
        <f>IF(R239="","",Q239/R239)</f>
        <v/>
      </c>
      <c r="AA239" s="24">
        <f>IF(SUMIFS('Daily NSE Equity Options'!$M:$M,'Daily NSE Equity Options'!$A:$A,$A239)=0,"",SUMIFS('Daily NSE Equity Options'!$M:$M,'Daily NSE Equity Options'!$A:$A,$A239))</f>
        <v/>
      </c>
      <c r="AB239" s="9">
        <f>IF(SUMIFS('Daily BSE Equity Options'!$M:$M,'Daily BSE Equity Options'!$A:$A,$A239)=0,"",SUMIFS('Daily BSE Equity Options'!$M:$M,'Daily BSE Equity Options'!$A:$A,$A239))</f>
        <v/>
      </c>
      <c r="AC239" s="9">
        <f>IF(OR(AA239="",AB239=""),"",AA239+AB239)</f>
        <v/>
      </c>
      <c r="AD239" s="26">
        <f>IFERROR(IF(OR(AA239="",INDEX(AA:AA,MATCH(DATE(YEAR($A239)-1,MONTH($A239),DAY($A239)),$A:$A,0))=""),"",AA239/INDEX(AA:AA,MATCH(DATE(YEAR($A239)-1,MONTH($A239),DAY($A239)),$A:$A,0))-1),"")</f>
        <v/>
      </c>
      <c r="AE239" s="26">
        <f>IFERROR(IF(OR(AB239="",INDEX(AB:AB,MATCH(DATE(YEAR($A239)-1,MONTH($A239),DAY($A239)),$A:$A,0))=""),"",AB239/INDEX(AB:AB,MATCH(DATE(YEAR($A239)-1,MONTH($A239),DAY($A239)),$A:$A,0))-1),"")</f>
        <v/>
      </c>
      <c r="AF239" s="26">
        <f>IFERROR(IF(OR(AC239="",INDEX(AC:AC,MATCH(DATE(YEAR($A239)-1,MONTH($A239),DAY($A239)),$A:$A,0))=""),"",AC239/INDEX(AC:AC,MATCH(DATE(YEAR($A239)-1,MONTH($A239),DAY($A239)),$A:$A,0))-1),"")</f>
        <v/>
      </c>
      <c r="AG239" s="26">
        <f>IF(OR(AA239="",AA238=""),"",AA239/AA238-1)</f>
        <v/>
      </c>
      <c r="AH239" s="26">
        <f>IF(OR(AB239="",AB238=""),"",AB239/AB238-1)</f>
        <v/>
      </c>
      <c r="AI239" s="26">
        <f>IF(OR(AC239="",AC238=""),"",AC239/AC238-1)</f>
        <v/>
      </c>
      <c r="AJ239" s="26">
        <f>IF(AC239="","",AA239/AC239)</f>
        <v/>
      </c>
      <c r="AK239" s="26">
        <f>IF(AC239="","",AB239/AC239)</f>
        <v/>
      </c>
      <c r="AL239" s="29" t="n">
        <v>21.7075</v>
      </c>
      <c r="AM239" s="30" t="n">
        <v>22.9325</v>
      </c>
      <c r="AN239" s="30" t="n">
        <v>20.995</v>
      </c>
      <c r="AO239" s="30" t="n">
        <v>21.2275</v>
      </c>
      <c r="AP239" s="31" t="n">
        <v>-0.0221</v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18">
        <f>IF(SUMIFS('Daily NSE Equity Options'!$K:$K,'Daily NSE Equity Options'!$A:$A,$A240)=0,"",SUMIFS('Daily NSE Equity Options'!$K:$K,'Daily NSE Equity Options'!$A:$A,$A240))</f>
        <v/>
      </c>
      <c r="F240" s="7">
        <f>IF(SUMIFS('Daily BSE Equity Options'!$K:$K,'Daily BSE Equity Options'!$A:$A,$A240)=0,"",SUMIFS('Daily BSE Equity Options'!$K:$K,'Daily BSE Equity Options'!$A:$A,$A240))</f>
        <v/>
      </c>
      <c r="G240" s="7">
        <f>IF(OR(E240="",F240=""),"",E240+F240)</f>
        <v/>
      </c>
      <c r="H240" s="20">
        <f>IFERROR(IF(OR(E240="",INDEX(E:E,MATCH(DATE(YEAR($A240)-1,MONTH($A240),DAY($A240)),$A:$A,0))=""),"",E240/INDEX(E:E,MATCH(DATE(YEAR($A240)-1,MONTH($A240),DAY($A240)),$A:$A,0))-1),"")</f>
        <v/>
      </c>
      <c r="I240" s="20">
        <f>IFERROR(IF(OR(F240="",INDEX(F:F,MATCH(DATE(YEAR($A240)-1,MONTH($A240),DAY($A240)),$A:$A,0))=""),"",F240/INDEX(F:F,MATCH(DATE(YEAR($A240)-1,MONTH($A240),DAY($A240)),$A:$A,0))-1),"")</f>
        <v/>
      </c>
      <c r="J240" s="20">
        <f>IFERROR(IF(OR(G240="",INDEX(G:G,MATCH(DATE(YEAR($A240)-1,MONTH($A240),DAY($A240)),$A:$A,0))=""),"",G240/INDEX(G:G,MATCH(DATE(YEAR($A240)-1,MONTH($A240),DAY($A240)),$A:$A,0))-1),"")</f>
        <v/>
      </c>
      <c r="K240" s="20">
        <f>IF(OR(E240="",E239=""),"",E240/E239-1)</f>
        <v/>
      </c>
      <c r="L240" s="20">
        <f>IF(OR(F240="",F239=""),"",F240/F239-1)</f>
        <v/>
      </c>
      <c r="M240" s="20">
        <f>IF(OR(G240="",G239=""),"",G240/G239-1)</f>
        <v/>
      </c>
      <c r="N240" s="20">
        <f>IF(G240="","",E240/G240)</f>
        <v/>
      </c>
      <c r="O240" s="20">
        <f>IF(G240="","",F240/G240)</f>
        <v/>
      </c>
      <c r="P240" s="21">
        <f>IF(SUMIFS('Daily NSE Equity Options'!$L:$L,'Daily NSE Equity Options'!$A:$A,$A240)=0,"",SUMIFS('Daily NSE Equity Options'!$L:$L,'Daily NSE Equity Options'!$A:$A,$A240))</f>
        <v/>
      </c>
      <c r="Q240" s="8">
        <f>IF(SUMIFS('Daily BSE Equity Options'!$L:$L,'Daily BSE Equity Options'!$A:$A,$A240)=0,"",SUMIFS('Daily BSE Equity Options'!$L:$L,'Daily BSE Equity Options'!$A:$A,$A240))</f>
        <v/>
      </c>
      <c r="R240" s="8">
        <f>IF(OR(P240="",Q240=""),"",P240+Q240)</f>
        <v/>
      </c>
      <c r="S240" s="23">
        <f>IFERROR(IF(OR(P240="",INDEX(P:P,MATCH(DATE(YEAR($A240)-1,MONTH($A240),DAY($A240)),$A:$A,0))=""),"",P240/INDEX(P:P,MATCH(DATE(YEAR($A240)-1,MONTH($A240),DAY($A240)),$A:$A,0))-1),"")</f>
        <v/>
      </c>
      <c r="T240" s="23">
        <f>IFERROR(IF(OR(Q240="",INDEX(Q:Q,MATCH(DATE(YEAR($A240)-1,MONTH($A240),DAY($A240)),$A:$A,0))=""),"",Q240/INDEX(Q:Q,MATCH(DATE(YEAR($A240)-1,MONTH($A240),DAY($A240)),$A:$A,0))-1),"")</f>
        <v/>
      </c>
      <c r="U240" s="23">
        <f>IFERROR(IF(OR(R240="",INDEX(R:R,MATCH(DATE(YEAR($A240)-1,MONTH($A240),DAY($A240)),$A:$A,0))=""),"",R240/INDEX(R:R,MATCH(DATE(YEAR($A240)-1,MONTH($A240),DAY($A240)),$A:$A,0))-1),"")</f>
        <v/>
      </c>
      <c r="V240" s="23">
        <f>IF(OR(P240="",P239=""),"",P240/P239-1)</f>
        <v/>
      </c>
      <c r="W240" s="23">
        <f>IF(OR(Q240="",Q239=""),"",Q240/Q239-1)</f>
        <v/>
      </c>
      <c r="X240" s="23">
        <f>IF(OR(R240="",R239=""),"",R240/R239-1)</f>
        <v/>
      </c>
      <c r="Y240" s="23">
        <f>IF(R240="","",P240/R240)</f>
        <v/>
      </c>
      <c r="Z240" s="23">
        <f>IF(R240="","",Q240/R240)</f>
        <v/>
      </c>
      <c r="AA240" s="24">
        <f>IF(SUMIFS('Daily NSE Equity Options'!$M:$M,'Daily NSE Equity Options'!$A:$A,$A240)=0,"",SUMIFS('Daily NSE Equity Options'!$M:$M,'Daily NSE Equity Options'!$A:$A,$A240))</f>
        <v/>
      </c>
      <c r="AB240" s="9">
        <f>IF(SUMIFS('Daily BSE Equity Options'!$M:$M,'Daily BSE Equity Options'!$A:$A,$A240)=0,"",SUMIFS('Daily BSE Equity Options'!$M:$M,'Daily BSE Equity Options'!$A:$A,$A240))</f>
        <v/>
      </c>
      <c r="AC240" s="9">
        <f>IF(OR(AA240="",AB240=""),"",AA240+AB240)</f>
        <v/>
      </c>
      <c r="AD240" s="26">
        <f>IFERROR(IF(OR(AA240="",INDEX(AA:AA,MATCH(DATE(YEAR($A240)-1,MONTH($A240),DAY($A240)),$A:$A,0))=""),"",AA240/INDEX(AA:AA,MATCH(DATE(YEAR($A240)-1,MONTH($A240),DAY($A240)),$A:$A,0))-1),"")</f>
        <v/>
      </c>
      <c r="AE240" s="26">
        <f>IFERROR(IF(OR(AB240="",INDEX(AB:AB,MATCH(DATE(YEAR($A240)-1,MONTH($A240),DAY($A240)),$A:$A,0))=""),"",AB240/INDEX(AB:AB,MATCH(DATE(YEAR($A240)-1,MONTH($A240),DAY($A240)),$A:$A,0))-1),"")</f>
        <v/>
      </c>
      <c r="AF240" s="26">
        <f>IFERROR(IF(OR(AC240="",INDEX(AC:AC,MATCH(DATE(YEAR($A240)-1,MONTH($A240),DAY($A240)),$A:$A,0))=""),"",AC240/INDEX(AC:AC,MATCH(DATE(YEAR($A240)-1,MONTH($A240),DAY($A240)),$A:$A,0))-1),"")</f>
        <v/>
      </c>
      <c r="AG240" s="26">
        <f>IF(OR(AA240="",AA239=""),"",AA240/AA239-1)</f>
        <v/>
      </c>
      <c r="AH240" s="26">
        <f>IF(OR(AB240="",AB239=""),"",AB240/AB239-1)</f>
        <v/>
      </c>
      <c r="AI240" s="26">
        <f>IF(OR(AC240="",AC239=""),"",AC240/AC239-1)</f>
        <v/>
      </c>
      <c r="AJ240" s="26">
        <f>IF(AC240="","",AA240/AC240)</f>
        <v/>
      </c>
      <c r="AK240" s="26">
        <f>IF(AC240="","",AB240/AC240)</f>
        <v/>
      </c>
      <c r="AL240" s="29" t="n">
        <v>21.2275</v>
      </c>
      <c r="AM240" s="30" t="n">
        <v>21.2275</v>
      </c>
      <c r="AN240" s="30" t="n">
        <v>18.0625</v>
      </c>
      <c r="AO240" s="30" t="n">
        <v>20.19</v>
      </c>
      <c r="AP240" s="31" t="n">
        <v>-0.0489</v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18">
        <f>IF(SUMIFS('Daily NSE Equity Options'!$K:$K,'Daily NSE Equity Options'!$A:$A,$A241)=0,"",SUMIFS('Daily NSE Equity Options'!$K:$K,'Daily NSE Equity Options'!$A:$A,$A241))</f>
        <v/>
      </c>
      <c r="F241" s="7">
        <f>IF(SUMIFS('Daily BSE Equity Options'!$K:$K,'Daily BSE Equity Options'!$A:$A,$A241)=0,"",SUMIFS('Daily BSE Equity Options'!$K:$K,'Daily BSE Equity Options'!$A:$A,$A241))</f>
        <v/>
      </c>
      <c r="G241" s="7">
        <f>IF(OR(E241="",F241=""),"",E241+F241)</f>
        <v/>
      </c>
      <c r="H241" s="20">
        <f>IFERROR(IF(OR(E241="",INDEX(E:E,MATCH(DATE(YEAR($A241)-1,MONTH($A241),DAY($A241)),$A:$A,0))=""),"",E241/INDEX(E:E,MATCH(DATE(YEAR($A241)-1,MONTH($A241),DAY($A241)),$A:$A,0))-1),"")</f>
        <v/>
      </c>
      <c r="I241" s="20">
        <f>IFERROR(IF(OR(F241="",INDEX(F:F,MATCH(DATE(YEAR($A241)-1,MONTH($A241),DAY($A241)),$A:$A,0))=""),"",F241/INDEX(F:F,MATCH(DATE(YEAR($A241)-1,MONTH($A241),DAY($A241)),$A:$A,0))-1),"")</f>
        <v/>
      </c>
      <c r="J241" s="20">
        <f>IFERROR(IF(OR(G241="",INDEX(G:G,MATCH(DATE(YEAR($A241)-1,MONTH($A241),DAY($A241)),$A:$A,0))=""),"",G241/INDEX(G:G,MATCH(DATE(YEAR($A241)-1,MONTH($A241),DAY($A241)),$A:$A,0))-1),"")</f>
        <v/>
      </c>
      <c r="K241" s="20">
        <f>IF(OR(E241="",E240=""),"",E241/E240-1)</f>
        <v/>
      </c>
      <c r="L241" s="20">
        <f>IF(OR(F241="",F240=""),"",F241/F240-1)</f>
        <v/>
      </c>
      <c r="M241" s="20">
        <f>IF(OR(G241="",G240=""),"",G241/G240-1)</f>
        <v/>
      </c>
      <c r="N241" s="20">
        <f>IF(G241="","",E241/G241)</f>
        <v/>
      </c>
      <c r="O241" s="20">
        <f>IF(G241="","",F241/G241)</f>
        <v/>
      </c>
      <c r="P241" s="21">
        <f>IF(SUMIFS('Daily NSE Equity Options'!$L:$L,'Daily NSE Equity Options'!$A:$A,$A241)=0,"",SUMIFS('Daily NSE Equity Options'!$L:$L,'Daily NSE Equity Options'!$A:$A,$A241))</f>
        <v/>
      </c>
      <c r="Q241" s="8">
        <f>IF(SUMIFS('Daily BSE Equity Options'!$L:$L,'Daily BSE Equity Options'!$A:$A,$A241)=0,"",SUMIFS('Daily BSE Equity Options'!$L:$L,'Daily BSE Equity Options'!$A:$A,$A241))</f>
        <v/>
      </c>
      <c r="R241" s="8">
        <f>IF(OR(P241="",Q241=""),"",P241+Q241)</f>
        <v/>
      </c>
      <c r="S241" s="23">
        <f>IFERROR(IF(OR(P241="",INDEX(P:P,MATCH(DATE(YEAR($A241)-1,MONTH($A241),DAY($A241)),$A:$A,0))=""),"",P241/INDEX(P:P,MATCH(DATE(YEAR($A241)-1,MONTH($A241),DAY($A241)),$A:$A,0))-1),"")</f>
        <v/>
      </c>
      <c r="T241" s="23">
        <f>IFERROR(IF(OR(Q241="",INDEX(Q:Q,MATCH(DATE(YEAR($A241)-1,MONTH($A241),DAY($A241)),$A:$A,0))=""),"",Q241/INDEX(Q:Q,MATCH(DATE(YEAR($A241)-1,MONTH($A241),DAY($A241)),$A:$A,0))-1),"")</f>
        <v/>
      </c>
      <c r="U241" s="23">
        <f>IFERROR(IF(OR(R241="",INDEX(R:R,MATCH(DATE(YEAR($A241)-1,MONTH($A241),DAY($A241)),$A:$A,0))=""),"",R241/INDEX(R:R,MATCH(DATE(YEAR($A241)-1,MONTH($A241),DAY($A241)),$A:$A,0))-1),"")</f>
        <v/>
      </c>
      <c r="V241" s="23">
        <f>IF(OR(P241="",P240=""),"",P241/P240-1)</f>
        <v/>
      </c>
      <c r="W241" s="23">
        <f>IF(OR(Q241="",Q240=""),"",Q241/Q240-1)</f>
        <v/>
      </c>
      <c r="X241" s="23">
        <f>IF(OR(R241="",R240=""),"",R241/R240-1)</f>
        <v/>
      </c>
      <c r="Y241" s="23">
        <f>IF(R241="","",P241/R241)</f>
        <v/>
      </c>
      <c r="Z241" s="23">
        <f>IF(R241="","",Q241/R241)</f>
        <v/>
      </c>
      <c r="AA241" s="24">
        <f>IF(SUMIFS('Daily NSE Equity Options'!$M:$M,'Daily NSE Equity Options'!$A:$A,$A241)=0,"",SUMIFS('Daily NSE Equity Options'!$M:$M,'Daily NSE Equity Options'!$A:$A,$A241))</f>
        <v/>
      </c>
      <c r="AB241" s="9">
        <f>IF(SUMIFS('Daily BSE Equity Options'!$M:$M,'Daily BSE Equity Options'!$A:$A,$A241)=0,"",SUMIFS('Daily BSE Equity Options'!$M:$M,'Daily BSE Equity Options'!$A:$A,$A241))</f>
        <v/>
      </c>
      <c r="AC241" s="9">
        <f>IF(OR(AA241="",AB241=""),"",AA241+AB241)</f>
        <v/>
      </c>
      <c r="AD241" s="26">
        <f>IFERROR(IF(OR(AA241="",INDEX(AA:AA,MATCH(DATE(YEAR($A241)-1,MONTH($A241),DAY($A241)),$A:$A,0))=""),"",AA241/INDEX(AA:AA,MATCH(DATE(YEAR($A241)-1,MONTH($A241),DAY($A241)),$A:$A,0))-1),"")</f>
        <v/>
      </c>
      <c r="AE241" s="26">
        <f>IFERROR(IF(OR(AB241="",INDEX(AB:AB,MATCH(DATE(YEAR($A241)-1,MONTH($A241),DAY($A241)),$A:$A,0))=""),"",AB241/INDEX(AB:AB,MATCH(DATE(YEAR($A241)-1,MONTH($A241),DAY($A241)),$A:$A,0))-1),"")</f>
        <v/>
      </c>
      <c r="AF241" s="26">
        <f>IFERROR(IF(OR(AC241="",INDEX(AC:AC,MATCH(DATE(YEAR($A241)-1,MONTH($A241),DAY($A241)),$A:$A,0))=""),"",AC241/INDEX(AC:AC,MATCH(DATE(YEAR($A241)-1,MONTH($A241),DAY($A241)),$A:$A,0))-1),"")</f>
        <v/>
      </c>
      <c r="AG241" s="26">
        <f>IF(OR(AA241="",AA240=""),"",AA241/AA240-1)</f>
        <v/>
      </c>
      <c r="AH241" s="26">
        <f>IF(OR(AB241="",AB240=""),"",AB241/AB240-1)</f>
        <v/>
      </c>
      <c r="AI241" s="26">
        <f>IF(OR(AC241="",AC240=""),"",AC241/AC240-1)</f>
        <v/>
      </c>
      <c r="AJ241" s="26">
        <f>IF(AC241="","",AA241/AC241)</f>
        <v/>
      </c>
      <c r="AK241" s="26">
        <f>IF(AC241="","",AB241/AC241)</f>
        <v/>
      </c>
      <c r="AL241" s="29" t="n">
        <v>20.19</v>
      </c>
      <c r="AM241" s="30" t="n">
        <v>20.42</v>
      </c>
      <c r="AN241" s="30" t="n">
        <v>18.62</v>
      </c>
      <c r="AO241" s="30" t="n">
        <v>20.1575</v>
      </c>
      <c r="AP241" s="31" t="n">
        <v>-0.0016</v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18">
        <f>IF(SUMIFS('Daily NSE Equity Options'!$K:$K,'Daily NSE Equity Options'!$A:$A,$A242)=0,"",SUMIFS('Daily NSE Equity Options'!$K:$K,'Daily NSE Equity Options'!$A:$A,$A242))</f>
        <v/>
      </c>
      <c r="F242" s="7">
        <f>IF(SUMIFS('Daily BSE Equity Options'!$K:$K,'Daily BSE Equity Options'!$A:$A,$A242)=0,"",SUMIFS('Daily BSE Equity Options'!$K:$K,'Daily BSE Equity Options'!$A:$A,$A242))</f>
        <v/>
      </c>
      <c r="G242" s="7">
        <f>IF(OR(E242="",F242=""),"",E242+F242)</f>
        <v/>
      </c>
      <c r="H242" s="20">
        <f>IFERROR(IF(OR(E242="",INDEX(E:E,MATCH(DATE(YEAR($A242)-1,MONTH($A242),DAY($A242)),$A:$A,0))=""),"",E242/INDEX(E:E,MATCH(DATE(YEAR($A242)-1,MONTH($A242),DAY($A242)),$A:$A,0))-1),"")</f>
        <v/>
      </c>
      <c r="I242" s="20">
        <f>IFERROR(IF(OR(F242="",INDEX(F:F,MATCH(DATE(YEAR($A242)-1,MONTH($A242),DAY($A242)),$A:$A,0))=""),"",F242/INDEX(F:F,MATCH(DATE(YEAR($A242)-1,MONTH($A242),DAY($A242)),$A:$A,0))-1),"")</f>
        <v/>
      </c>
      <c r="J242" s="20">
        <f>IFERROR(IF(OR(G242="",INDEX(G:G,MATCH(DATE(YEAR($A242)-1,MONTH($A242),DAY($A242)),$A:$A,0))=""),"",G242/INDEX(G:G,MATCH(DATE(YEAR($A242)-1,MONTH($A242),DAY($A242)),$A:$A,0))-1),"")</f>
        <v/>
      </c>
      <c r="K242" s="20">
        <f>IF(OR(E242="",E241=""),"",E242/E241-1)</f>
        <v/>
      </c>
      <c r="L242" s="20">
        <f>IF(OR(F242="",F241=""),"",F242/F241-1)</f>
        <v/>
      </c>
      <c r="M242" s="20">
        <f>IF(OR(G242="",G241=""),"",G242/G241-1)</f>
        <v/>
      </c>
      <c r="N242" s="20">
        <f>IF(G242="","",E242/G242)</f>
        <v/>
      </c>
      <c r="O242" s="20">
        <f>IF(G242="","",F242/G242)</f>
        <v/>
      </c>
      <c r="P242" s="21">
        <f>IF(SUMIFS('Daily NSE Equity Options'!$L:$L,'Daily NSE Equity Options'!$A:$A,$A242)=0,"",SUMIFS('Daily NSE Equity Options'!$L:$L,'Daily NSE Equity Options'!$A:$A,$A242))</f>
        <v/>
      </c>
      <c r="Q242" s="8">
        <f>IF(SUMIFS('Daily BSE Equity Options'!$L:$L,'Daily BSE Equity Options'!$A:$A,$A242)=0,"",SUMIFS('Daily BSE Equity Options'!$L:$L,'Daily BSE Equity Options'!$A:$A,$A242))</f>
        <v/>
      </c>
      <c r="R242" s="8">
        <f>IF(OR(P242="",Q242=""),"",P242+Q242)</f>
        <v/>
      </c>
      <c r="S242" s="23">
        <f>IFERROR(IF(OR(P242="",INDEX(P:P,MATCH(DATE(YEAR($A242)-1,MONTH($A242),DAY($A242)),$A:$A,0))=""),"",P242/INDEX(P:P,MATCH(DATE(YEAR($A242)-1,MONTH($A242),DAY($A242)),$A:$A,0))-1),"")</f>
        <v/>
      </c>
      <c r="T242" s="23">
        <f>IFERROR(IF(OR(Q242="",INDEX(Q:Q,MATCH(DATE(YEAR($A242)-1,MONTH($A242),DAY($A242)),$A:$A,0))=""),"",Q242/INDEX(Q:Q,MATCH(DATE(YEAR($A242)-1,MONTH($A242),DAY($A242)),$A:$A,0))-1),"")</f>
        <v/>
      </c>
      <c r="U242" s="23">
        <f>IFERROR(IF(OR(R242="",INDEX(R:R,MATCH(DATE(YEAR($A242)-1,MONTH($A242),DAY($A242)),$A:$A,0))=""),"",R242/INDEX(R:R,MATCH(DATE(YEAR($A242)-1,MONTH($A242),DAY($A242)),$A:$A,0))-1),"")</f>
        <v/>
      </c>
      <c r="V242" s="23">
        <f>IF(OR(P242="",P241=""),"",P242/P241-1)</f>
        <v/>
      </c>
      <c r="W242" s="23">
        <f>IF(OR(Q242="",Q241=""),"",Q242/Q241-1)</f>
        <v/>
      </c>
      <c r="X242" s="23">
        <f>IF(OR(R242="",R241=""),"",R242/R241-1)</f>
        <v/>
      </c>
      <c r="Y242" s="23">
        <f>IF(R242="","",P242/R242)</f>
        <v/>
      </c>
      <c r="Z242" s="23">
        <f>IF(R242="","",Q242/R242)</f>
        <v/>
      </c>
      <c r="AA242" s="24">
        <f>IF(SUMIFS('Daily NSE Equity Options'!$M:$M,'Daily NSE Equity Options'!$A:$A,$A242)=0,"",SUMIFS('Daily NSE Equity Options'!$M:$M,'Daily NSE Equity Options'!$A:$A,$A242))</f>
        <v/>
      </c>
      <c r="AB242" s="9">
        <f>IF(SUMIFS('Daily BSE Equity Options'!$M:$M,'Daily BSE Equity Options'!$A:$A,$A242)=0,"",SUMIFS('Daily BSE Equity Options'!$M:$M,'Daily BSE Equity Options'!$A:$A,$A242))</f>
        <v/>
      </c>
      <c r="AC242" s="9">
        <f>IF(OR(AA242="",AB242=""),"",AA242+AB242)</f>
        <v/>
      </c>
      <c r="AD242" s="26">
        <f>IFERROR(IF(OR(AA242="",INDEX(AA:AA,MATCH(DATE(YEAR($A242)-1,MONTH($A242),DAY($A242)),$A:$A,0))=""),"",AA242/INDEX(AA:AA,MATCH(DATE(YEAR($A242)-1,MONTH($A242),DAY($A242)),$A:$A,0))-1),"")</f>
        <v/>
      </c>
      <c r="AE242" s="26">
        <f>IFERROR(IF(OR(AB242="",INDEX(AB:AB,MATCH(DATE(YEAR($A242)-1,MONTH($A242),DAY($A242)),$A:$A,0))=""),"",AB242/INDEX(AB:AB,MATCH(DATE(YEAR($A242)-1,MONTH($A242),DAY($A242)),$A:$A,0))-1),"")</f>
        <v/>
      </c>
      <c r="AF242" s="26">
        <f>IFERROR(IF(OR(AC242="",INDEX(AC:AC,MATCH(DATE(YEAR($A242)-1,MONTH($A242),DAY($A242)),$A:$A,0))=""),"",AC242/INDEX(AC:AC,MATCH(DATE(YEAR($A242)-1,MONTH($A242),DAY($A242)),$A:$A,0))-1),"")</f>
        <v/>
      </c>
      <c r="AG242" s="26">
        <f>IF(OR(AA242="",AA241=""),"",AA242/AA241-1)</f>
        <v/>
      </c>
      <c r="AH242" s="26">
        <f>IF(OR(AB242="",AB241=""),"",AB242/AB241-1)</f>
        <v/>
      </c>
      <c r="AI242" s="26">
        <f>IF(OR(AC242="",AC241=""),"",AC242/AC241-1)</f>
        <v/>
      </c>
      <c r="AJ242" s="26">
        <f>IF(AC242="","",AA242/AC242)</f>
        <v/>
      </c>
      <c r="AK242" s="26">
        <f>IF(AC242="","",AB242/AC242)</f>
        <v/>
      </c>
      <c r="AL242" s="29" t="n">
        <v>20.1575</v>
      </c>
      <c r="AM242" s="30" t="n">
        <v>20.9475</v>
      </c>
      <c r="AN242" s="30" t="n">
        <v>16.6825</v>
      </c>
      <c r="AO242" s="30" t="n">
        <v>20.08</v>
      </c>
      <c r="AP242" s="31" t="n">
        <v>-0.0038</v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18">
        <f>IF(SUMIFS('Daily NSE Equity Options'!$K:$K,'Daily NSE Equity Options'!$A:$A,$A243)=0,"",SUMIFS('Daily NSE Equity Options'!$K:$K,'Daily NSE Equity Options'!$A:$A,$A243))</f>
        <v/>
      </c>
      <c r="F243" s="7">
        <f>IF(SUMIFS('Daily BSE Equity Options'!$K:$K,'Daily BSE Equity Options'!$A:$A,$A243)=0,"",SUMIFS('Daily BSE Equity Options'!$K:$K,'Daily BSE Equity Options'!$A:$A,$A243))</f>
        <v/>
      </c>
      <c r="G243" s="7">
        <f>IF(OR(E243="",F243=""),"",E243+F243)</f>
        <v/>
      </c>
      <c r="H243" s="20">
        <f>IFERROR(IF(OR(E243="",INDEX(E:E,MATCH(DATE(YEAR($A243)-1,MONTH($A243),DAY($A243)),$A:$A,0))=""),"",E243/INDEX(E:E,MATCH(DATE(YEAR($A243)-1,MONTH($A243),DAY($A243)),$A:$A,0))-1),"")</f>
        <v/>
      </c>
      <c r="I243" s="20">
        <f>IFERROR(IF(OR(F243="",INDEX(F:F,MATCH(DATE(YEAR($A243)-1,MONTH($A243),DAY($A243)),$A:$A,0))=""),"",F243/INDEX(F:F,MATCH(DATE(YEAR($A243)-1,MONTH($A243),DAY($A243)),$A:$A,0))-1),"")</f>
        <v/>
      </c>
      <c r="J243" s="20">
        <f>IFERROR(IF(OR(G243="",INDEX(G:G,MATCH(DATE(YEAR($A243)-1,MONTH($A243),DAY($A243)),$A:$A,0))=""),"",G243/INDEX(G:G,MATCH(DATE(YEAR($A243)-1,MONTH($A243),DAY($A243)),$A:$A,0))-1),"")</f>
        <v/>
      </c>
      <c r="K243" s="20">
        <f>IF(OR(E243="",E242=""),"",E243/E242-1)</f>
        <v/>
      </c>
      <c r="L243" s="20">
        <f>IF(OR(F243="",F242=""),"",F243/F242-1)</f>
        <v/>
      </c>
      <c r="M243" s="20">
        <f>IF(OR(G243="",G242=""),"",G243/G242-1)</f>
        <v/>
      </c>
      <c r="N243" s="20">
        <f>IF(G243="","",E243/G243)</f>
        <v/>
      </c>
      <c r="O243" s="20">
        <f>IF(G243="","",F243/G243)</f>
        <v/>
      </c>
      <c r="P243" s="21">
        <f>IF(SUMIFS('Daily NSE Equity Options'!$L:$L,'Daily NSE Equity Options'!$A:$A,$A243)=0,"",SUMIFS('Daily NSE Equity Options'!$L:$L,'Daily NSE Equity Options'!$A:$A,$A243))</f>
        <v/>
      </c>
      <c r="Q243" s="8">
        <f>IF(SUMIFS('Daily BSE Equity Options'!$L:$L,'Daily BSE Equity Options'!$A:$A,$A243)=0,"",SUMIFS('Daily BSE Equity Options'!$L:$L,'Daily BSE Equity Options'!$A:$A,$A243))</f>
        <v/>
      </c>
      <c r="R243" s="8">
        <f>IF(OR(P243="",Q243=""),"",P243+Q243)</f>
        <v/>
      </c>
      <c r="S243" s="23">
        <f>IFERROR(IF(OR(P243="",INDEX(P:P,MATCH(DATE(YEAR($A243)-1,MONTH($A243),DAY($A243)),$A:$A,0))=""),"",P243/INDEX(P:P,MATCH(DATE(YEAR($A243)-1,MONTH($A243),DAY($A243)),$A:$A,0))-1),"")</f>
        <v/>
      </c>
      <c r="T243" s="23">
        <f>IFERROR(IF(OR(Q243="",INDEX(Q:Q,MATCH(DATE(YEAR($A243)-1,MONTH($A243),DAY($A243)),$A:$A,0))=""),"",Q243/INDEX(Q:Q,MATCH(DATE(YEAR($A243)-1,MONTH($A243),DAY($A243)),$A:$A,0))-1),"")</f>
        <v/>
      </c>
      <c r="U243" s="23">
        <f>IFERROR(IF(OR(R243="",INDEX(R:R,MATCH(DATE(YEAR($A243)-1,MONTH($A243),DAY($A243)),$A:$A,0))=""),"",R243/INDEX(R:R,MATCH(DATE(YEAR($A243)-1,MONTH($A243),DAY($A243)),$A:$A,0))-1),"")</f>
        <v/>
      </c>
      <c r="V243" s="23">
        <f>IF(OR(P243="",P242=""),"",P243/P242-1)</f>
        <v/>
      </c>
      <c r="W243" s="23">
        <f>IF(OR(Q243="",Q242=""),"",Q243/Q242-1)</f>
        <v/>
      </c>
      <c r="X243" s="23">
        <f>IF(OR(R243="",R242=""),"",R243/R242-1)</f>
        <v/>
      </c>
      <c r="Y243" s="23">
        <f>IF(R243="","",P243/R243)</f>
        <v/>
      </c>
      <c r="Z243" s="23">
        <f>IF(R243="","",Q243/R243)</f>
        <v/>
      </c>
      <c r="AA243" s="24">
        <f>IF(SUMIFS('Daily NSE Equity Options'!$M:$M,'Daily NSE Equity Options'!$A:$A,$A243)=0,"",SUMIFS('Daily NSE Equity Options'!$M:$M,'Daily NSE Equity Options'!$A:$A,$A243))</f>
        <v/>
      </c>
      <c r="AB243" s="9">
        <f>IF(SUMIFS('Daily BSE Equity Options'!$M:$M,'Daily BSE Equity Options'!$A:$A,$A243)=0,"",SUMIFS('Daily BSE Equity Options'!$M:$M,'Daily BSE Equity Options'!$A:$A,$A243))</f>
        <v/>
      </c>
      <c r="AC243" s="9">
        <f>IF(OR(AA243="",AB243=""),"",AA243+AB243)</f>
        <v/>
      </c>
      <c r="AD243" s="26">
        <f>IFERROR(IF(OR(AA243="",INDEX(AA:AA,MATCH(DATE(YEAR($A243)-1,MONTH($A243),DAY($A243)),$A:$A,0))=""),"",AA243/INDEX(AA:AA,MATCH(DATE(YEAR($A243)-1,MONTH($A243),DAY($A243)),$A:$A,0))-1),"")</f>
        <v/>
      </c>
      <c r="AE243" s="26">
        <f>IFERROR(IF(OR(AB243="",INDEX(AB:AB,MATCH(DATE(YEAR($A243)-1,MONTH($A243),DAY($A243)),$A:$A,0))=""),"",AB243/INDEX(AB:AB,MATCH(DATE(YEAR($A243)-1,MONTH($A243),DAY($A243)),$A:$A,0))-1),"")</f>
        <v/>
      </c>
      <c r="AF243" s="26">
        <f>IFERROR(IF(OR(AC243="",INDEX(AC:AC,MATCH(DATE(YEAR($A243)-1,MONTH($A243),DAY($A243)),$A:$A,0))=""),"",AC243/INDEX(AC:AC,MATCH(DATE(YEAR($A243)-1,MONTH($A243),DAY($A243)),$A:$A,0))-1),"")</f>
        <v/>
      </c>
      <c r="AG243" s="26">
        <f>IF(OR(AA243="",AA242=""),"",AA243/AA242-1)</f>
        <v/>
      </c>
      <c r="AH243" s="26">
        <f>IF(OR(AB243="",AB242=""),"",AB243/AB242-1)</f>
        <v/>
      </c>
      <c r="AI243" s="26">
        <f>IF(OR(AC243="",AC242=""),"",AC243/AC242-1)</f>
        <v/>
      </c>
      <c r="AJ243" s="26">
        <f>IF(AC243="","",AA243/AC243)</f>
        <v/>
      </c>
      <c r="AK243" s="26">
        <f>IF(AC243="","",AB243/AC243)</f>
        <v/>
      </c>
      <c r="AL243" s="29" t="n">
        <v>20.08</v>
      </c>
      <c r="AM243" s="30" t="n">
        <v>21.865</v>
      </c>
      <c r="AN243" s="30" t="n">
        <v>18.725</v>
      </c>
      <c r="AO243" s="30" t="n">
        <v>19.9875</v>
      </c>
      <c r="AP243" s="31" t="n">
        <v>-0.0046</v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18">
        <f>IF(SUMIFS('Daily NSE Equity Options'!$K:$K,'Daily NSE Equity Options'!$A:$A,$A244)=0,"",SUMIFS('Daily NSE Equity Options'!$K:$K,'Daily NSE Equity Options'!$A:$A,$A244))</f>
        <v/>
      </c>
      <c r="F244" s="7">
        <f>IF(SUMIFS('Daily BSE Equity Options'!$K:$K,'Daily BSE Equity Options'!$A:$A,$A244)=0,"",SUMIFS('Daily BSE Equity Options'!$K:$K,'Daily BSE Equity Options'!$A:$A,$A244))</f>
        <v/>
      </c>
      <c r="G244" s="7">
        <f>IF(OR(E244="",F244=""),"",E244+F244)</f>
        <v/>
      </c>
      <c r="H244" s="20">
        <f>IFERROR(IF(OR(E244="",INDEX(E:E,MATCH(DATE(YEAR($A244)-1,MONTH($A244),DAY($A244)),$A:$A,0))=""),"",E244/INDEX(E:E,MATCH(DATE(YEAR($A244)-1,MONTH($A244),DAY($A244)),$A:$A,0))-1),"")</f>
        <v/>
      </c>
      <c r="I244" s="20">
        <f>IFERROR(IF(OR(F244="",INDEX(F:F,MATCH(DATE(YEAR($A244)-1,MONTH($A244),DAY($A244)),$A:$A,0))=""),"",F244/INDEX(F:F,MATCH(DATE(YEAR($A244)-1,MONTH($A244),DAY($A244)),$A:$A,0))-1),"")</f>
        <v/>
      </c>
      <c r="J244" s="20">
        <f>IFERROR(IF(OR(G244="",INDEX(G:G,MATCH(DATE(YEAR($A244)-1,MONTH($A244),DAY($A244)),$A:$A,0))=""),"",G244/INDEX(G:G,MATCH(DATE(YEAR($A244)-1,MONTH($A244),DAY($A244)),$A:$A,0))-1),"")</f>
        <v/>
      </c>
      <c r="K244" s="20">
        <f>IF(OR(E244="",E243=""),"",E244/E243-1)</f>
        <v/>
      </c>
      <c r="L244" s="20">
        <f>IF(OR(F244="",F243=""),"",F244/F243-1)</f>
        <v/>
      </c>
      <c r="M244" s="20">
        <f>IF(OR(G244="",G243=""),"",G244/G243-1)</f>
        <v/>
      </c>
      <c r="N244" s="20">
        <f>IF(G244="","",E244/G244)</f>
        <v/>
      </c>
      <c r="O244" s="20">
        <f>IF(G244="","",F244/G244)</f>
        <v/>
      </c>
      <c r="P244" s="21">
        <f>IF(SUMIFS('Daily NSE Equity Options'!$L:$L,'Daily NSE Equity Options'!$A:$A,$A244)=0,"",SUMIFS('Daily NSE Equity Options'!$L:$L,'Daily NSE Equity Options'!$A:$A,$A244))</f>
        <v/>
      </c>
      <c r="Q244" s="8">
        <f>IF(SUMIFS('Daily BSE Equity Options'!$L:$L,'Daily BSE Equity Options'!$A:$A,$A244)=0,"",SUMIFS('Daily BSE Equity Options'!$L:$L,'Daily BSE Equity Options'!$A:$A,$A244))</f>
        <v/>
      </c>
      <c r="R244" s="8">
        <f>IF(OR(P244="",Q244=""),"",P244+Q244)</f>
        <v/>
      </c>
      <c r="S244" s="23">
        <f>IFERROR(IF(OR(P244="",INDEX(P:P,MATCH(DATE(YEAR($A244)-1,MONTH($A244),DAY($A244)),$A:$A,0))=""),"",P244/INDEX(P:P,MATCH(DATE(YEAR($A244)-1,MONTH($A244),DAY($A244)),$A:$A,0))-1),"")</f>
        <v/>
      </c>
      <c r="T244" s="23">
        <f>IFERROR(IF(OR(Q244="",INDEX(Q:Q,MATCH(DATE(YEAR($A244)-1,MONTH($A244),DAY($A244)),$A:$A,0))=""),"",Q244/INDEX(Q:Q,MATCH(DATE(YEAR($A244)-1,MONTH($A244),DAY($A244)),$A:$A,0))-1),"")</f>
        <v/>
      </c>
      <c r="U244" s="23">
        <f>IFERROR(IF(OR(R244="",INDEX(R:R,MATCH(DATE(YEAR($A244)-1,MONTH($A244),DAY($A244)),$A:$A,0))=""),"",R244/INDEX(R:R,MATCH(DATE(YEAR($A244)-1,MONTH($A244),DAY($A244)),$A:$A,0))-1),"")</f>
        <v/>
      </c>
      <c r="V244" s="23">
        <f>IF(OR(P244="",P243=""),"",P244/P243-1)</f>
        <v/>
      </c>
      <c r="W244" s="23">
        <f>IF(OR(Q244="",Q243=""),"",Q244/Q243-1)</f>
        <v/>
      </c>
      <c r="X244" s="23">
        <f>IF(OR(R244="",R243=""),"",R244/R243-1)</f>
        <v/>
      </c>
      <c r="Y244" s="23">
        <f>IF(R244="","",P244/R244)</f>
        <v/>
      </c>
      <c r="Z244" s="23">
        <f>IF(R244="","",Q244/R244)</f>
        <v/>
      </c>
      <c r="AA244" s="24">
        <f>IF(SUMIFS('Daily NSE Equity Options'!$M:$M,'Daily NSE Equity Options'!$A:$A,$A244)=0,"",SUMIFS('Daily NSE Equity Options'!$M:$M,'Daily NSE Equity Options'!$A:$A,$A244))</f>
        <v/>
      </c>
      <c r="AB244" s="9">
        <f>IF(SUMIFS('Daily BSE Equity Options'!$M:$M,'Daily BSE Equity Options'!$A:$A,$A244)=0,"",SUMIFS('Daily BSE Equity Options'!$M:$M,'Daily BSE Equity Options'!$A:$A,$A244))</f>
        <v/>
      </c>
      <c r="AC244" s="9">
        <f>IF(OR(AA244="",AB244=""),"",AA244+AB244)</f>
        <v/>
      </c>
      <c r="AD244" s="26">
        <f>IFERROR(IF(OR(AA244="",INDEX(AA:AA,MATCH(DATE(YEAR($A244)-1,MONTH($A244),DAY($A244)),$A:$A,0))=""),"",AA244/INDEX(AA:AA,MATCH(DATE(YEAR($A244)-1,MONTH($A244),DAY($A244)),$A:$A,0))-1),"")</f>
        <v/>
      </c>
      <c r="AE244" s="26">
        <f>IFERROR(IF(OR(AB244="",INDEX(AB:AB,MATCH(DATE(YEAR($A244)-1,MONTH($A244),DAY($A244)),$A:$A,0))=""),"",AB244/INDEX(AB:AB,MATCH(DATE(YEAR($A244)-1,MONTH($A244),DAY($A244)),$A:$A,0))-1),"")</f>
        <v/>
      </c>
      <c r="AF244" s="26">
        <f>IFERROR(IF(OR(AC244="",INDEX(AC:AC,MATCH(DATE(YEAR($A244)-1,MONTH($A244),DAY($A244)),$A:$A,0))=""),"",AC244/INDEX(AC:AC,MATCH(DATE(YEAR($A244)-1,MONTH($A244),DAY($A244)),$A:$A,0))-1),"")</f>
        <v/>
      </c>
      <c r="AG244" s="26">
        <f>IF(OR(AA244="",AA243=""),"",AA244/AA243-1)</f>
        <v/>
      </c>
      <c r="AH244" s="26">
        <f>IF(OR(AB244="",AB243=""),"",AB244/AB243-1)</f>
        <v/>
      </c>
      <c r="AI244" s="26">
        <f>IF(OR(AC244="",AC243=""),"",AC244/AC243-1)</f>
        <v/>
      </c>
      <c r="AJ244" s="26">
        <f>IF(AC244="","",AA244/AC244)</f>
        <v/>
      </c>
      <c r="AK244" s="26">
        <f>IF(AC244="","",AB244/AC244)</f>
        <v/>
      </c>
      <c r="AL244" s="29" t="n">
        <v>19.9875</v>
      </c>
      <c r="AM244" s="30" t="n">
        <v>21.2325</v>
      </c>
      <c r="AN244" s="30" t="n">
        <v>18.97</v>
      </c>
      <c r="AO244" s="30" t="n">
        <v>20.4925</v>
      </c>
      <c r="AP244" s="31" t="n">
        <v>0.0253</v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18">
        <f>IF(SUMIFS('Daily NSE Equity Options'!$K:$K,'Daily NSE Equity Options'!$A:$A,$A245)=0,"",SUMIFS('Daily NSE Equity Options'!$K:$K,'Daily NSE Equity Options'!$A:$A,$A245))</f>
        <v/>
      </c>
      <c r="F245" s="7">
        <f>IF(SUMIFS('Daily BSE Equity Options'!$K:$K,'Daily BSE Equity Options'!$A:$A,$A245)=0,"",SUMIFS('Daily BSE Equity Options'!$K:$K,'Daily BSE Equity Options'!$A:$A,$A245))</f>
        <v/>
      </c>
      <c r="G245" s="7">
        <f>IF(OR(E245="",F245=""),"",E245+F245)</f>
        <v/>
      </c>
      <c r="H245" s="20">
        <f>IFERROR(IF(OR(E245="",INDEX(E:E,MATCH(DATE(YEAR($A245)-1,MONTH($A245),DAY($A245)),$A:$A,0))=""),"",E245/INDEX(E:E,MATCH(DATE(YEAR($A245)-1,MONTH($A245),DAY($A245)),$A:$A,0))-1),"")</f>
        <v/>
      </c>
      <c r="I245" s="20">
        <f>IFERROR(IF(OR(F245="",INDEX(F:F,MATCH(DATE(YEAR($A245)-1,MONTH($A245),DAY($A245)),$A:$A,0))=""),"",F245/INDEX(F:F,MATCH(DATE(YEAR($A245)-1,MONTH($A245),DAY($A245)),$A:$A,0))-1),"")</f>
        <v/>
      </c>
      <c r="J245" s="20">
        <f>IFERROR(IF(OR(G245="",INDEX(G:G,MATCH(DATE(YEAR($A245)-1,MONTH($A245),DAY($A245)),$A:$A,0))=""),"",G245/INDEX(G:G,MATCH(DATE(YEAR($A245)-1,MONTH($A245),DAY($A245)),$A:$A,0))-1),"")</f>
        <v/>
      </c>
      <c r="K245" s="20">
        <f>IF(OR(E245="",E244=""),"",E245/E244-1)</f>
        <v/>
      </c>
      <c r="L245" s="20">
        <f>IF(OR(F245="",F244=""),"",F245/F244-1)</f>
        <v/>
      </c>
      <c r="M245" s="20">
        <f>IF(OR(G245="",G244=""),"",G245/G244-1)</f>
        <v/>
      </c>
      <c r="N245" s="20">
        <f>IF(G245="","",E245/G245)</f>
        <v/>
      </c>
      <c r="O245" s="20">
        <f>IF(G245="","",F245/G245)</f>
        <v/>
      </c>
      <c r="P245" s="21">
        <f>IF(SUMIFS('Daily NSE Equity Options'!$L:$L,'Daily NSE Equity Options'!$A:$A,$A245)=0,"",SUMIFS('Daily NSE Equity Options'!$L:$L,'Daily NSE Equity Options'!$A:$A,$A245))</f>
        <v/>
      </c>
      <c r="Q245" s="8">
        <f>IF(SUMIFS('Daily BSE Equity Options'!$L:$L,'Daily BSE Equity Options'!$A:$A,$A245)=0,"",SUMIFS('Daily BSE Equity Options'!$L:$L,'Daily BSE Equity Options'!$A:$A,$A245))</f>
        <v/>
      </c>
      <c r="R245" s="8">
        <f>IF(OR(P245="",Q245=""),"",P245+Q245)</f>
        <v/>
      </c>
      <c r="S245" s="23">
        <f>IFERROR(IF(OR(P245="",INDEX(P:P,MATCH(DATE(YEAR($A245)-1,MONTH($A245),DAY($A245)),$A:$A,0))=""),"",P245/INDEX(P:P,MATCH(DATE(YEAR($A245)-1,MONTH($A245),DAY($A245)),$A:$A,0))-1),"")</f>
        <v/>
      </c>
      <c r="T245" s="23">
        <f>IFERROR(IF(OR(Q245="",INDEX(Q:Q,MATCH(DATE(YEAR($A245)-1,MONTH($A245),DAY($A245)),$A:$A,0))=""),"",Q245/INDEX(Q:Q,MATCH(DATE(YEAR($A245)-1,MONTH($A245),DAY($A245)),$A:$A,0))-1),"")</f>
        <v/>
      </c>
      <c r="U245" s="23">
        <f>IFERROR(IF(OR(R245="",INDEX(R:R,MATCH(DATE(YEAR($A245)-1,MONTH($A245),DAY($A245)),$A:$A,0))=""),"",R245/INDEX(R:R,MATCH(DATE(YEAR($A245)-1,MONTH($A245),DAY($A245)),$A:$A,0))-1),"")</f>
        <v/>
      </c>
      <c r="V245" s="23">
        <f>IF(OR(P245="",P244=""),"",P245/P244-1)</f>
        <v/>
      </c>
      <c r="W245" s="23">
        <f>IF(OR(Q245="",Q244=""),"",Q245/Q244-1)</f>
        <v/>
      </c>
      <c r="X245" s="23">
        <f>IF(OR(R245="",R244=""),"",R245/R244-1)</f>
        <v/>
      </c>
      <c r="Y245" s="23">
        <f>IF(R245="","",P245/R245)</f>
        <v/>
      </c>
      <c r="Z245" s="23">
        <f>IF(R245="","",Q245/R245)</f>
        <v/>
      </c>
      <c r="AA245" s="24">
        <f>IF(SUMIFS('Daily NSE Equity Options'!$M:$M,'Daily NSE Equity Options'!$A:$A,$A245)=0,"",SUMIFS('Daily NSE Equity Options'!$M:$M,'Daily NSE Equity Options'!$A:$A,$A245))</f>
        <v/>
      </c>
      <c r="AB245" s="9">
        <f>IF(SUMIFS('Daily BSE Equity Options'!$M:$M,'Daily BSE Equity Options'!$A:$A,$A245)=0,"",SUMIFS('Daily BSE Equity Options'!$M:$M,'Daily BSE Equity Options'!$A:$A,$A245))</f>
        <v/>
      </c>
      <c r="AC245" s="9">
        <f>IF(OR(AA245="",AB245=""),"",AA245+AB245)</f>
        <v/>
      </c>
      <c r="AD245" s="26">
        <f>IFERROR(IF(OR(AA245="",INDEX(AA:AA,MATCH(DATE(YEAR($A245)-1,MONTH($A245),DAY($A245)),$A:$A,0))=""),"",AA245/INDEX(AA:AA,MATCH(DATE(YEAR($A245)-1,MONTH($A245),DAY($A245)),$A:$A,0))-1),"")</f>
        <v/>
      </c>
      <c r="AE245" s="26">
        <f>IFERROR(IF(OR(AB245="",INDEX(AB:AB,MATCH(DATE(YEAR($A245)-1,MONTH($A245),DAY($A245)),$A:$A,0))=""),"",AB245/INDEX(AB:AB,MATCH(DATE(YEAR($A245)-1,MONTH($A245),DAY($A245)),$A:$A,0))-1),"")</f>
        <v/>
      </c>
      <c r="AF245" s="26">
        <f>IFERROR(IF(OR(AC245="",INDEX(AC:AC,MATCH(DATE(YEAR($A245)-1,MONTH($A245),DAY($A245)),$A:$A,0))=""),"",AC245/INDEX(AC:AC,MATCH(DATE(YEAR($A245)-1,MONTH($A245),DAY($A245)),$A:$A,0))-1),"")</f>
        <v/>
      </c>
      <c r="AG245" s="26">
        <f>IF(OR(AA245="",AA244=""),"",AA245/AA244-1)</f>
        <v/>
      </c>
      <c r="AH245" s="26">
        <f>IF(OR(AB245="",AB244=""),"",AB245/AB244-1)</f>
        <v/>
      </c>
      <c r="AI245" s="26">
        <f>IF(OR(AC245="",AC244=""),"",AC245/AC244-1)</f>
        <v/>
      </c>
      <c r="AJ245" s="26">
        <f>IF(AC245="","",AA245/AC245)</f>
        <v/>
      </c>
      <c r="AK245" s="26">
        <f>IF(AC245="","",AB245/AC245)</f>
        <v/>
      </c>
      <c r="AL245" s="29" t="n">
        <v>20.4925</v>
      </c>
      <c r="AM245" s="30" t="n">
        <v>22.135</v>
      </c>
      <c r="AN245" s="30" t="n">
        <v>20.4925</v>
      </c>
      <c r="AO245" s="30" t="n">
        <v>20.665</v>
      </c>
      <c r="AP245" s="31" t="n">
        <v>0.008399999999999999</v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18">
        <f>IF(SUMIFS('Daily NSE Equity Options'!$K:$K,'Daily NSE Equity Options'!$A:$A,$A246)=0,"",SUMIFS('Daily NSE Equity Options'!$K:$K,'Daily NSE Equity Options'!$A:$A,$A246))</f>
        <v/>
      </c>
      <c r="F246" s="7">
        <f>IF(SUMIFS('Daily BSE Equity Options'!$K:$K,'Daily BSE Equity Options'!$A:$A,$A246)=0,"",SUMIFS('Daily BSE Equity Options'!$K:$K,'Daily BSE Equity Options'!$A:$A,$A246))</f>
        <v/>
      </c>
      <c r="G246" s="7">
        <f>IF(OR(E246="",F246=""),"",E246+F246)</f>
        <v/>
      </c>
      <c r="H246" s="20">
        <f>IFERROR(IF(OR(E246="",INDEX(E:E,MATCH(DATE(YEAR($A246)-1,MONTH($A246),DAY($A246)),$A:$A,0))=""),"",E246/INDEX(E:E,MATCH(DATE(YEAR($A246)-1,MONTH($A246),DAY($A246)),$A:$A,0))-1),"")</f>
        <v/>
      </c>
      <c r="I246" s="20">
        <f>IFERROR(IF(OR(F246="",INDEX(F:F,MATCH(DATE(YEAR($A246)-1,MONTH($A246),DAY($A246)),$A:$A,0))=""),"",F246/INDEX(F:F,MATCH(DATE(YEAR($A246)-1,MONTH($A246),DAY($A246)),$A:$A,0))-1),"")</f>
        <v/>
      </c>
      <c r="J246" s="20">
        <f>IFERROR(IF(OR(G246="",INDEX(G:G,MATCH(DATE(YEAR($A246)-1,MONTH($A246),DAY($A246)),$A:$A,0))=""),"",G246/INDEX(G:G,MATCH(DATE(YEAR($A246)-1,MONTH($A246),DAY($A246)),$A:$A,0))-1),"")</f>
        <v/>
      </c>
      <c r="K246" s="20">
        <f>IF(OR(E246="",E245=""),"",E246/E245-1)</f>
        <v/>
      </c>
      <c r="L246" s="20">
        <f>IF(OR(F246="",F245=""),"",F246/F245-1)</f>
        <v/>
      </c>
      <c r="M246" s="20">
        <f>IF(OR(G246="",G245=""),"",G246/G245-1)</f>
        <v/>
      </c>
      <c r="N246" s="20">
        <f>IF(G246="","",E246/G246)</f>
        <v/>
      </c>
      <c r="O246" s="20">
        <f>IF(G246="","",F246/G246)</f>
        <v/>
      </c>
      <c r="P246" s="21">
        <f>IF(SUMIFS('Daily NSE Equity Options'!$L:$L,'Daily NSE Equity Options'!$A:$A,$A246)=0,"",SUMIFS('Daily NSE Equity Options'!$L:$L,'Daily NSE Equity Options'!$A:$A,$A246))</f>
        <v/>
      </c>
      <c r="Q246" s="8">
        <f>IF(SUMIFS('Daily BSE Equity Options'!$L:$L,'Daily BSE Equity Options'!$A:$A,$A246)=0,"",SUMIFS('Daily BSE Equity Options'!$L:$L,'Daily BSE Equity Options'!$A:$A,$A246))</f>
        <v/>
      </c>
      <c r="R246" s="8">
        <f>IF(OR(P246="",Q246=""),"",P246+Q246)</f>
        <v/>
      </c>
      <c r="S246" s="23">
        <f>IFERROR(IF(OR(P246="",INDEX(P:P,MATCH(DATE(YEAR($A246)-1,MONTH($A246),DAY($A246)),$A:$A,0))=""),"",P246/INDEX(P:P,MATCH(DATE(YEAR($A246)-1,MONTH($A246),DAY($A246)),$A:$A,0))-1),"")</f>
        <v/>
      </c>
      <c r="T246" s="23">
        <f>IFERROR(IF(OR(Q246="",INDEX(Q:Q,MATCH(DATE(YEAR($A246)-1,MONTH($A246),DAY($A246)),$A:$A,0))=""),"",Q246/INDEX(Q:Q,MATCH(DATE(YEAR($A246)-1,MONTH($A246),DAY($A246)),$A:$A,0))-1),"")</f>
        <v/>
      </c>
      <c r="U246" s="23">
        <f>IFERROR(IF(OR(R246="",INDEX(R:R,MATCH(DATE(YEAR($A246)-1,MONTH($A246),DAY($A246)),$A:$A,0))=""),"",R246/INDEX(R:R,MATCH(DATE(YEAR($A246)-1,MONTH($A246),DAY($A246)),$A:$A,0))-1),"")</f>
        <v/>
      </c>
      <c r="V246" s="23">
        <f>IF(OR(P246="",P245=""),"",P246/P245-1)</f>
        <v/>
      </c>
      <c r="W246" s="23">
        <f>IF(OR(Q246="",Q245=""),"",Q246/Q245-1)</f>
        <v/>
      </c>
      <c r="X246" s="23">
        <f>IF(OR(R246="",R245=""),"",R246/R245-1)</f>
        <v/>
      </c>
      <c r="Y246" s="23">
        <f>IF(R246="","",P246/R246)</f>
        <v/>
      </c>
      <c r="Z246" s="23">
        <f>IF(R246="","",Q246/R246)</f>
        <v/>
      </c>
      <c r="AA246" s="24">
        <f>IF(SUMIFS('Daily NSE Equity Options'!$M:$M,'Daily NSE Equity Options'!$A:$A,$A246)=0,"",SUMIFS('Daily NSE Equity Options'!$M:$M,'Daily NSE Equity Options'!$A:$A,$A246))</f>
        <v/>
      </c>
      <c r="AB246" s="9">
        <f>IF(SUMIFS('Daily BSE Equity Options'!$M:$M,'Daily BSE Equity Options'!$A:$A,$A246)=0,"",SUMIFS('Daily BSE Equity Options'!$M:$M,'Daily BSE Equity Options'!$A:$A,$A246))</f>
        <v/>
      </c>
      <c r="AC246" s="9">
        <f>IF(OR(AA246="",AB246=""),"",AA246+AB246)</f>
        <v/>
      </c>
      <c r="AD246" s="26">
        <f>IFERROR(IF(OR(AA246="",INDEX(AA:AA,MATCH(DATE(YEAR($A246)-1,MONTH($A246),DAY($A246)),$A:$A,0))=""),"",AA246/INDEX(AA:AA,MATCH(DATE(YEAR($A246)-1,MONTH($A246),DAY($A246)),$A:$A,0))-1),"")</f>
        <v/>
      </c>
      <c r="AE246" s="26">
        <f>IFERROR(IF(OR(AB246="",INDEX(AB:AB,MATCH(DATE(YEAR($A246)-1,MONTH($A246),DAY($A246)),$A:$A,0))=""),"",AB246/INDEX(AB:AB,MATCH(DATE(YEAR($A246)-1,MONTH($A246),DAY($A246)),$A:$A,0))-1),"")</f>
        <v/>
      </c>
      <c r="AF246" s="26">
        <f>IFERROR(IF(OR(AC246="",INDEX(AC:AC,MATCH(DATE(YEAR($A246)-1,MONTH($A246),DAY($A246)),$A:$A,0))=""),"",AC246/INDEX(AC:AC,MATCH(DATE(YEAR($A246)-1,MONTH($A246),DAY($A246)),$A:$A,0))-1),"")</f>
        <v/>
      </c>
      <c r="AG246" s="26">
        <f>IF(OR(AA246="",AA245=""),"",AA246/AA245-1)</f>
        <v/>
      </c>
      <c r="AH246" s="26">
        <f>IF(OR(AB246="",AB245=""),"",AB246/AB245-1)</f>
        <v/>
      </c>
      <c r="AI246" s="26">
        <f>IF(OR(AC246="",AC245=""),"",AC246/AC245-1)</f>
        <v/>
      </c>
      <c r="AJ246" s="26">
        <f>IF(AC246="","",AA246/AC246)</f>
        <v/>
      </c>
      <c r="AK246" s="26">
        <f>IF(AC246="","",AB246/AC246)</f>
        <v/>
      </c>
      <c r="AL246" s="29" t="n">
        <v>20.665</v>
      </c>
      <c r="AM246" s="30" t="n">
        <v>22.6875</v>
      </c>
      <c r="AN246" s="30" t="n">
        <v>19.745</v>
      </c>
      <c r="AO246" s="30" t="n">
        <v>22.455</v>
      </c>
      <c r="AP246" s="31" t="n">
        <v>0.0866</v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18">
        <f>IF(SUMIFS('Daily NSE Equity Options'!$K:$K,'Daily NSE Equity Options'!$A:$A,$A247)=0,"",SUMIFS('Daily NSE Equity Options'!$K:$K,'Daily NSE Equity Options'!$A:$A,$A247))</f>
        <v/>
      </c>
      <c r="F247" s="7">
        <f>IF(SUMIFS('Daily BSE Equity Options'!$K:$K,'Daily BSE Equity Options'!$A:$A,$A247)=0,"",SUMIFS('Daily BSE Equity Options'!$K:$K,'Daily BSE Equity Options'!$A:$A,$A247))</f>
        <v/>
      </c>
      <c r="G247" s="7">
        <f>IF(OR(E247="",F247=""),"",E247+F247)</f>
        <v/>
      </c>
      <c r="H247" s="20">
        <f>IFERROR(IF(OR(E247="",INDEX(E:E,MATCH(DATE(YEAR($A247)-1,MONTH($A247),DAY($A247)),$A:$A,0))=""),"",E247/INDEX(E:E,MATCH(DATE(YEAR($A247)-1,MONTH($A247),DAY($A247)),$A:$A,0))-1),"")</f>
        <v/>
      </c>
      <c r="I247" s="20">
        <f>IFERROR(IF(OR(F247="",INDEX(F:F,MATCH(DATE(YEAR($A247)-1,MONTH($A247),DAY($A247)),$A:$A,0))=""),"",F247/INDEX(F:F,MATCH(DATE(YEAR($A247)-1,MONTH($A247),DAY($A247)),$A:$A,0))-1),"")</f>
        <v/>
      </c>
      <c r="J247" s="20">
        <f>IFERROR(IF(OR(G247="",INDEX(G:G,MATCH(DATE(YEAR($A247)-1,MONTH($A247),DAY($A247)),$A:$A,0))=""),"",G247/INDEX(G:G,MATCH(DATE(YEAR($A247)-1,MONTH($A247),DAY($A247)),$A:$A,0))-1),"")</f>
        <v/>
      </c>
      <c r="K247" s="20">
        <f>IF(OR(E247="",E246=""),"",E247/E246-1)</f>
        <v/>
      </c>
      <c r="L247" s="20">
        <f>IF(OR(F247="",F246=""),"",F247/F246-1)</f>
        <v/>
      </c>
      <c r="M247" s="20">
        <f>IF(OR(G247="",G246=""),"",G247/G246-1)</f>
        <v/>
      </c>
      <c r="N247" s="20">
        <f>IF(G247="","",E247/G247)</f>
        <v/>
      </c>
      <c r="O247" s="20">
        <f>IF(G247="","",F247/G247)</f>
        <v/>
      </c>
      <c r="P247" s="21">
        <f>IF(SUMIFS('Daily NSE Equity Options'!$L:$L,'Daily NSE Equity Options'!$A:$A,$A247)=0,"",SUMIFS('Daily NSE Equity Options'!$L:$L,'Daily NSE Equity Options'!$A:$A,$A247))</f>
        <v/>
      </c>
      <c r="Q247" s="8">
        <f>IF(SUMIFS('Daily BSE Equity Options'!$L:$L,'Daily BSE Equity Options'!$A:$A,$A247)=0,"",SUMIFS('Daily BSE Equity Options'!$L:$L,'Daily BSE Equity Options'!$A:$A,$A247))</f>
        <v/>
      </c>
      <c r="R247" s="8">
        <f>IF(OR(P247="",Q247=""),"",P247+Q247)</f>
        <v/>
      </c>
      <c r="S247" s="23">
        <f>IFERROR(IF(OR(P247="",INDEX(P:P,MATCH(DATE(YEAR($A247)-1,MONTH($A247),DAY($A247)),$A:$A,0))=""),"",P247/INDEX(P:P,MATCH(DATE(YEAR($A247)-1,MONTH($A247),DAY($A247)),$A:$A,0))-1),"")</f>
        <v/>
      </c>
      <c r="T247" s="23">
        <f>IFERROR(IF(OR(Q247="",INDEX(Q:Q,MATCH(DATE(YEAR($A247)-1,MONTH($A247),DAY($A247)),$A:$A,0))=""),"",Q247/INDEX(Q:Q,MATCH(DATE(YEAR($A247)-1,MONTH($A247),DAY($A247)),$A:$A,0))-1),"")</f>
        <v/>
      </c>
      <c r="U247" s="23">
        <f>IFERROR(IF(OR(R247="",INDEX(R:R,MATCH(DATE(YEAR($A247)-1,MONTH($A247),DAY($A247)),$A:$A,0))=""),"",R247/INDEX(R:R,MATCH(DATE(YEAR($A247)-1,MONTH($A247),DAY($A247)),$A:$A,0))-1),"")</f>
        <v/>
      </c>
      <c r="V247" s="23">
        <f>IF(OR(P247="",P246=""),"",P247/P246-1)</f>
        <v/>
      </c>
      <c r="W247" s="23">
        <f>IF(OR(Q247="",Q246=""),"",Q247/Q246-1)</f>
        <v/>
      </c>
      <c r="X247" s="23">
        <f>IF(OR(R247="",R246=""),"",R247/R246-1)</f>
        <v/>
      </c>
      <c r="Y247" s="23">
        <f>IF(R247="","",P247/R247)</f>
        <v/>
      </c>
      <c r="Z247" s="23">
        <f>IF(R247="","",Q247/R247)</f>
        <v/>
      </c>
      <c r="AA247" s="24">
        <f>IF(SUMIFS('Daily NSE Equity Options'!$M:$M,'Daily NSE Equity Options'!$A:$A,$A247)=0,"",SUMIFS('Daily NSE Equity Options'!$M:$M,'Daily NSE Equity Options'!$A:$A,$A247))</f>
        <v/>
      </c>
      <c r="AB247" s="9">
        <f>IF(SUMIFS('Daily BSE Equity Options'!$M:$M,'Daily BSE Equity Options'!$A:$A,$A247)=0,"",SUMIFS('Daily BSE Equity Options'!$M:$M,'Daily BSE Equity Options'!$A:$A,$A247))</f>
        <v/>
      </c>
      <c r="AC247" s="9">
        <f>IF(OR(AA247="",AB247=""),"",AA247+AB247)</f>
        <v/>
      </c>
      <c r="AD247" s="26">
        <f>IFERROR(IF(OR(AA247="",INDEX(AA:AA,MATCH(DATE(YEAR($A247)-1,MONTH($A247),DAY($A247)),$A:$A,0))=""),"",AA247/INDEX(AA:AA,MATCH(DATE(YEAR($A247)-1,MONTH($A247),DAY($A247)),$A:$A,0))-1),"")</f>
        <v/>
      </c>
      <c r="AE247" s="26">
        <f>IFERROR(IF(OR(AB247="",INDEX(AB:AB,MATCH(DATE(YEAR($A247)-1,MONTH($A247),DAY($A247)),$A:$A,0))=""),"",AB247/INDEX(AB:AB,MATCH(DATE(YEAR($A247)-1,MONTH($A247),DAY($A247)),$A:$A,0))-1),"")</f>
        <v/>
      </c>
      <c r="AF247" s="26">
        <f>IFERROR(IF(OR(AC247="",INDEX(AC:AC,MATCH(DATE(YEAR($A247)-1,MONTH($A247),DAY($A247)),$A:$A,0))=""),"",AC247/INDEX(AC:AC,MATCH(DATE(YEAR($A247)-1,MONTH($A247),DAY($A247)),$A:$A,0))-1),"")</f>
        <v/>
      </c>
      <c r="AG247" s="26">
        <f>IF(OR(AA247="",AA246=""),"",AA247/AA246-1)</f>
        <v/>
      </c>
      <c r="AH247" s="26">
        <f>IF(OR(AB247="",AB246=""),"",AB247/AB246-1)</f>
        <v/>
      </c>
      <c r="AI247" s="26">
        <f>IF(OR(AC247="",AC246=""),"",AC247/AC246-1)</f>
        <v/>
      </c>
      <c r="AJ247" s="26">
        <f>IF(AC247="","",AA247/AC247)</f>
        <v/>
      </c>
      <c r="AK247" s="26">
        <f>IF(AC247="","",AB247/AC247)</f>
        <v/>
      </c>
      <c r="AL247" s="29" t="n">
        <v>22.455</v>
      </c>
      <c r="AM247" s="30" t="n">
        <v>23.3125</v>
      </c>
      <c r="AN247" s="30" t="n">
        <v>21.12</v>
      </c>
      <c r="AO247" s="30" t="n">
        <v>22.6975</v>
      </c>
      <c r="AP247" s="31" t="n">
        <v>0.0108</v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18">
        <f>IF(SUMIFS('Daily NSE Equity Options'!$K:$K,'Daily NSE Equity Options'!$A:$A,$A248)=0,"",SUMIFS('Daily NSE Equity Options'!$K:$K,'Daily NSE Equity Options'!$A:$A,$A248))</f>
        <v/>
      </c>
      <c r="F248" s="7">
        <f>IF(SUMIFS('Daily BSE Equity Options'!$K:$K,'Daily BSE Equity Options'!$A:$A,$A248)=0,"",SUMIFS('Daily BSE Equity Options'!$K:$K,'Daily BSE Equity Options'!$A:$A,$A248))</f>
        <v/>
      </c>
      <c r="G248" s="7">
        <f>IF(OR(E248="",F248=""),"",E248+F248)</f>
        <v/>
      </c>
      <c r="H248" s="20">
        <f>IFERROR(IF(OR(E248="",INDEX(E:E,MATCH(DATE(YEAR($A248)-1,MONTH($A248),DAY($A248)),$A:$A,0))=""),"",E248/INDEX(E:E,MATCH(DATE(YEAR($A248)-1,MONTH($A248),DAY($A248)),$A:$A,0))-1),"")</f>
        <v/>
      </c>
      <c r="I248" s="20">
        <f>IFERROR(IF(OR(F248="",INDEX(F:F,MATCH(DATE(YEAR($A248)-1,MONTH($A248),DAY($A248)),$A:$A,0))=""),"",F248/INDEX(F:F,MATCH(DATE(YEAR($A248)-1,MONTH($A248),DAY($A248)),$A:$A,0))-1),"")</f>
        <v/>
      </c>
      <c r="J248" s="20">
        <f>IFERROR(IF(OR(G248="",INDEX(G:G,MATCH(DATE(YEAR($A248)-1,MONTH($A248),DAY($A248)),$A:$A,0))=""),"",G248/INDEX(G:G,MATCH(DATE(YEAR($A248)-1,MONTH($A248),DAY($A248)),$A:$A,0))-1),"")</f>
        <v/>
      </c>
      <c r="K248" s="20">
        <f>IF(OR(E248="",E247=""),"",E248/E247-1)</f>
        <v/>
      </c>
      <c r="L248" s="20">
        <f>IF(OR(F248="",F247=""),"",F248/F247-1)</f>
        <v/>
      </c>
      <c r="M248" s="20">
        <f>IF(OR(G248="",G247=""),"",G248/G247-1)</f>
        <v/>
      </c>
      <c r="N248" s="20">
        <f>IF(G248="","",E248/G248)</f>
        <v/>
      </c>
      <c r="O248" s="20">
        <f>IF(G248="","",F248/G248)</f>
        <v/>
      </c>
      <c r="P248" s="21">
        <f>IF(SUMIFS('Daily NSE Equity Options'!$L:$L,'Daily NSE Equity Options'!$A:$A,$A248)=0,"",SUMIFS('Daily NSE Equity Options'!$L:$L,'Daily NSE Equity Options'!$A:$A,$A248))</f>
        <v/>
      </c>
      <c r="Q248" s="8">
        <f>IF(SUMIFS('Daily BSE Equity Options'!$L:$L,'Daily BSE Equity Options'!$A:$A,$A248)=0,"",SUMIFS('Daily BSE Equity Options'!$L:$L,'Daily BSE Equity Options'!$A:$A,$A248))</f>
        <v/>
      </c>
      <c r="R248" s="8">
        <f>IF(OR(P248="",Q248=""),"",P248+Q248)</f>
        <v/>
      </c>
      <c r="S248" s="23">
        <f>IFERROR(IF(OR(P248="",INDEX(P:P,MATCH(DATE(YEAR($A248)-1,MONTH($A248),DAY($A248)),$A:$A,0))=""),"",P248/INDEX(P:P,MATCH(DATE(YEAR($A248)-1,MONTH($A248),DAY($A248)),$A:$A,0))-1),"")</f>
        <v/>
      </c>
      <c r="T248" s="23">
        <f>IFERROR(IF(OR(Q248="",INDEX(Q:Q,MATCH(DATE(YEAR($A248)-1,MONTH($A248),DAY($A248)),$A:$A,0))=""),"",Q248/INDEX(Q:Q,MATCH(DATE(YEAR($A248)-1,MONTH($A248),DAY($A248)),$A:$A,0))-1),"")</f>
        <v/>
      </c>
      <c r="U248" s="23">
        <f>IFERROR(IF(OR(R248="",INDEX(R:R,MATCH(DATE(YEAR($A248)-1,MONTH($A248),DAY($A248)),$A:$A,0))=""),"",R248/INDEX(R:R,MATCH(DATE(YEAR($A248)-1,MONTH($A248),DAY($A248)),$A:$A,0))-1),"")</f>
        <v/>
      </c>
      <c r="V248" s="23">
        <f>IF(OR(P248="",P247=""),"",P248/P247-1)</f>
        <v/>
      </c>
      <c r="W248" s="23">
        <f>IF(OR(Q248="",Q247=""),"",Q248/Q247-1)</f>
        <v/>
      </c>
      <c r="X248" s="23">
        <f>IF(OR(R248="",R247=""),"",R248/R247-1)</f>
        <v/>
      </c>
      <c r="Y248" s="23">
        <f>IF(R248="","",P248/R248)</f>
        <v/>
      </c>
      <c r="Z248" s="23">
        <f>IF(R248="","",Q248/R248)</f>
        <v/>
      </c>
      <c r="AA248" s="24">
        <f>IF(SUMIFS('Daily NSE Equity Options'!$M:$M,'Daily NSE Equity Options'!$A:$A,$A248)=0,"",SUMIFS('Daily NSE Equity Options'!$M:$M,'Daily NSE Equity Options'!$A:$A,$A248))</f>
        <v/>
      </c>
      <c r="AB248" s="9">
        <f>IF(SUMIFS('Daily BSE Equity Options'!$M:$M,'Daily BSE Equity Options'!$A:$A,$A248)=0,"",SUMIFS('Daily BSE Equity Options'!$M:$M,'Daily BSE Equity Options'!$A:$A,$A248))</f>
        <v/>
      </c>
      <c r="AC248" s="9">
        <f>IF(OR(AA248="",AB248=""),"",AA248+AB248)</f>
        <v/>
      </c>
      <c r="AD248" s="26">
        <f>IFERROR(IF(OR(AA248="",INDEX(AA:AA,MATCH(DATE(YEAR($A248)-1,MONTH($A248),DAY($A248)),$A:$A,0))=""),"",AA248/INDEX(AA:AA,MATCH(DATE(YEAR($A248)-1,MONTH($A248),DAY($A248)),$A:$A,0))-1),"")</f>
        <v/>
      </c>
      <c r="AE248" s="26">
        <f>IFERROR(IF(OR(AB248="",INDEX(AB:AB,MATCH(DATE(YEAR($A248)-1,MONTH($A248),DAY($A248)),$A:$A,0))=""),"",AB248/INDEX(AB:AB,MATCH(DATE(YEAR($A248)-1,MONTH($A248),DAY($A248)),$A:$A,0))-1),"")</f>
        <v/>
      </c>
      <c r="AF248" s="26">
        <f>IFERROR(IF(OR(AC248="",INDEX(AC:AC,MATCH(DATE(YEAR($A248)-1,MONTH($A248),DAY($A248)),$A:$A,0))=""),"",AC248/INDEX(AC:AC,MATCH(DATE(YEAR($A248)-1,MONTH($A248),DAY($A248)),$A:$A,0))-1),"")</f>
        <v/>
      </c>
      <c r="AG248" s="26">
        <f>IF(OR(AA248="",AA247=""),"",AA248/AA247-1)</f>
        <v/>
      </c>
      <c r="AH248" s="26">
        <f>IF(OR(AB248="",AB247=""),"",AB248/AB247-1)</f>
        <v/>
      </c>
      <c r="AI248" s="26">
        <f>IF(OR(AC248="",AC247=""),"",AC248/AC247-1)</f>
        <v/>
      </c>
      <c r="AJ248" s="26">
        <f>IF(AC248="","",AA248/AC248)</f>
        <v/>
      </c>
      <c r="AK248" s="26">
        <f>IF(AC248="","",AB248/AC248)</f>
        <v/>
      </c>
      <c r="AL248" s="29" t="n">
        <v>22.6975</v>
      </c>
      <c r="AM248" s="30" t="n">
        <v>22.9175</v>
      </c>
      <c r="AN248" s="30" t="n">
        <v>18.225</v>
      </c>
      <c r="AO248" s="30" t="n">
        <v>20.65</v>
      </c>
      <c r="AP248" s="31" t="n">
        <v>-0.0902</v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18">
        <f>IF(SUMIFS('Daily NSE Equity Options'!$K:$K,'Daily NSE Equity Options'!$A:$A,$A249)=0,"",SUMIFS('Daily NSE Equity Options'!$K:$K,'Daily NSE Equity Options'!$A:$A,$A249))</f>
        <v/>
      </c>
      <c r="F249" s="7">
        <f>IF(SUMIFS('Daily BSE Equity Options'!$K:$K,'Daily BSE Equity Options'!$A:$A,$A249)=0,"",SUMIFS('Daily BSE Equity Options'!$K:$K,'Daily BSE Equity Options'!$A:$A,$A249))</f>
        <v/>
      </c>
      <c r="G249" s="7">
        <f>IF(OR(E249="",F249=""),"",E249+F249)</f>
        <v/>
      </c>
      <c r="H249" s="20">
        <f>IFERROR(IF(OR(E249="",INDEX(E:E,MATCH(DATE(YEAR($A249)-1,MONTH($A249),DAY($A249)),$A:$A,0))=""),"",E249/INDEX(E:E,MATCH(DATE(YEAR($A249)-1,MONTH($A249),DAY($A249)),$A:$A,0))-1),"")</f>
        <v/>
      </c>
      <c r="I249" s="20">
        <f>IFERROR(IF(OR(F249="",INDEX(F:F,MATCH(DATE(YEAR($A249)-1,MONTH($A249),DAY($A249)),$A:$A,0))=""),"",F249/INDEX(F:F,MATCH(DATE(YEAR($A249)-1,MONTH($A249),DAY($A249)),$A:$A,0))-1),"")</f>
        <v/>
      </c>
      <c r="J249" s="20">
        <f>IFERROR(IF(OR(G249="",INDEX(G:G,MATCH(DATE(YEAR($A249)-1,MONTH($A249),DAY($A249)),$A:$A,0))=""),"",G249/INDEX(G:G,MATCH(DATE(YEAR($A249)-1,MONTH($A249),DAY($A249)),$A:$A,0))-1),"")</f>
        <v/>
      </c>
      <c r="K249" s="20">
        <f>IF(OR(E249="",E248=""),"",E249/E248-1)</f>
        <v/>
      </c>
      <c r="L249" s="20">
        <f>IF(OR(F249="",F248=""),"",F249/F248-1)</f>
        <v/>
      </c>
      <c r="M249" s="20">
        <f>IF(OR(G249="",G248=""),"",G249/G248-1)</f>
        <v/>
      </c>
      <c r="N249" s="20">
        <f>IF(G249="","",E249/G249)</f>
        <v/>
      </c>
      <c r="O249" s="20">
        <f>IF(G249="","",F249/G249)</f>
        <v/>
      </c>
      <c r="P249" s="21">
        <f>IF(SUMIFS('Daily NSE Equity Options'!$L:$L,'Daily NSE Equity Options'!$A:$A,$A249)=0,"",SUMIFS('Daily NSE Equity Options'!$L:$L,'Daily NSE Equity Options'!$A:$A,$A249))</f>
        <v/>
      </c>
      <c r="Q249" s="8">
        <f>IF(SUMIFS('Daily BSE Equity Options'!$L:$L,'Daily BSE Equity Options'!$A:$A,$A249)=0,"",SUMIFS('Daily BSE Equity Options'!$L:$L,'Daily BSE Equity Options'!$A:$A,$A249))</f>
        <v/>
      </c>
      <c r="R249" s="8">
        <f>IF(OR(P249="",Q249=""),"",P249+Q249)</f>
        <v/>
      </c>
      <c r="S249" s="23">
        <f>IFERROR(IF(OR(P249="",INDEX(P:P,MATCH(DATE(YEAR($A249)-1,MONTH($A249),DAY($A249)),$A:$A,0))=""),"",P249/INDEX(P:P,MATCH(DATE(YEAR($A249)-1,MONTH($A249),DAY($A249)),$A:$A,0))-1),"")</f>
        <v/>
      </c>
      <c r="T249" s="23">
        <f>IFERROR(IF(OR(Q249="",INDEX(Q:Q,MATCH(DATE(YEAR($A249)-1,MONTH($A249),DAY($A249)),$A:$A,0))=""),"",Q249/INDEX(Q:Q,MATCH(DATE(YEAR($A249)-1,MONTH($A249),DAY($A249)),$A:$A,0))-1),"")</f>
        <v/>
      </c>
      <c r="U249" s="23">
        <f>IFERROR(IF(OR(R249="",INDEX(R:R,MATCH(DATE(YEAR($A249)-1,MONTH($A249),DAY($A249)),$A:$A,0))=""),"",R249/INDEX(R:R,MATCH(DATE(YEAR($A249)-1,MONTH($A249),DAY($A249)),$A:$A,0))-1),"")</f>
        <v/>
      </c>
      <c r="V249" s="23">
        <f>IF(OR(P249="",P248=""),"",P249/P248-1)</f>
        <v/>
      </c>
      <c r="W249" s="23">
        <f>IF(OR(Q249="",Q248=""),"",Q249/Q248-1)</f>
        <v/>
      </c>
      <c r="X249" s="23">
        <f>IF(OR(R249="",R248=""),"",R249/R248-1)</f>
        <v/>
      </c>
      <c r="Y249" s="23">
        <f>IF(R249="","",P249/R249)</f>
        <v/>
      </c>
      <c r="Z249" s="23">
        <f>IF(R249="","",Q249/R249)</f>
        <v/>
      </c>
      <c r="AA249" s="24">
        <f>IF(SUMIFS('Daily NSE Equity Options'!$M:$M,'Daily NSE Equity Options'!$A:$A,$A249)=0,"",SUMIFS('Daily NSE Equity Options'!$M:$M,'Daily NSE Equity Options'!$A:$A,$A249))</f>
        <v/>
      </c>
      <c r="AB249" s="9">
        <f>IF(SUMIFS('Daily BSE Equity Options'!$M:$M,'Daily BSE Equity Options'!$A:$A,$A249)=0,"",SUMIFS('Daily BSE Equity Options'!$M:$M,'Daily BSE Equity Options'!$A:$A,$A249))</f>
        <v/>
      </c>
      <c r="AC249" s="9">
        <f>IF(OR(AA249="",AB249=""),"",AA249+AB249)</f>
        <v/>
      </c>
      <c r="AD249" s="26">
        <f>IFERROR(IF(OR(AA249="",INDEX(AA:AA,MATCH(DATE(YEAR($A249)-1,MONTH($A249),DAY($A249)),$A:$A,0))=""),"",AA249/INDEX(AA:AA,MATCH(DATE(YEAR($A249)-1,MONTH($A249),DAY($A249)),$A:$A,0))-1),"")</f>
        <v/>
      </c>
      <c r="AE249" s="26">
        <f>IFERROR(IF(OR(AB249="",INDEX(AB:AB,MATCH(DATE(YEAR($A249)-1,MONTH($A249),DAY($A249)),$A:$A,0))=""),"",AB249/INDEX(AB:AB,MATCH(DATE(YEAR($A249)-1,MONTH($A249),DAY($A249)),$A:$A,0))-1),"")</f>
        <v/>
      </c>
      <c r="AF249" s="26">
        <f>IFERROR(IF(OR(AC249="",INDEX(AC:AC,MATCH(DATE(YEAR($A249)-1,MONTH($A249),DAY($A249)),$A:$A,0))=""),"",AC249/INDEX(AC:AC,MATCH(DATE(YEAR($A249)-1,MONTH($A249),DAY($A249)),$A:$A,0))-1),"")</f>
        <v/>
      </c>
      <c r="AG249" s="26">
        <f>IF(OR(AA249="",AA248=""),"",AA249/AA248-1)</f>
        <v/>
      </c>
      <c r="AH249" s="26">
        <f>IF(OR(AB249="",AB248=""),"",AB249/AB248-1)</f>
        <v/>
      </c>
      <c r="AI249" s="26">
        <f>IF(OR(AC249="",AC248=""),"",AC249/AC248-1)</f>
        <v/>
      </c>
      <c r="AJ249" s="26">
        <f>IF(AC249="","",AA249/AC249)</f>
        <v/>
      </c>
      <c r="AK249" s="26">
        <f>IF(AC249="","",AB249/AC249)</f>
        <v/>
      </c>
      <c r="AL249" s="29" t="n">
        <v>0</v>
      </c>
      <c r="AM249" s="30" t="n">
        <v>0</v>
      </c>
      <c r="AN249" s="30" t="n">
        <v>0</v>
      </c>
      <c r="AO249" s="30" t="n">
        <v>20.65</v>
      </c>
      <c r="AP249" s="31" t="n"/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18">
        <f>IF(SUMIFS('Daily NSE Equity Options'!$K:$K,'Daily NSE Equity Options'!$A:$A,$A250)=0,"",SUMIFS('Daily NSE Equity Options'!$K:$K,'Daily NSE Equity Options'!$A:$A,$A250))</f>
        <v/>
      </c>
      <c r="F250" s="7">
        <f>IF(SUMIFS('Daily BSE Equity Options'!$K:$K,'Daily BSE Equity Options'!$A:$A,$A250)=0,"",SUMIFS('Daily BSE Equity Options'!$K:$K,'Daily BSE Equity Options'!$A:$A,$A250))</f>
        <v/>
      </c>
      <c r="G250" s="7">
        <f>IF(OR(E250="",F250=""),"",E250+F250)</f>
        <v/>
      </c>
      <c r="H250" s="20">
        <f>IFERROR(IF(OR(E250="",INDEX(E:E,MATCH(DATE(YEAR($A250)-1,MONTH($A250),DAY($A250)),$A:$A,0))=""),"",E250/INDEX(E:E,MATCH(DATE(YEAR($A250)-1,MONTH($A250),DAY($A250)),$A:$A,0))-1),"")</f>
        <v/>
      </c>
      <c r="I250" s="20">
        <f>IFERROR(IF(OR(F250="",INDEX(F:F,MATCH(DATE(YEAR($A250)-1,MONTH($A250),DAY($A250)),$A:$A,0))=""),"",F250/INDEX(F:F,MATCH(DATE(YEAR($A250)-1,MONTH($A250),DAY($A250)),$A:$A,0))-1),"")</f>
        <v/>
      </c>
      <c r="J250" s="20">
        <f>IFERROR(IF(OR(G250="",INDEX(G:G,MATCH(DATE(YEAR($A250)-1,MONTH($A250),DAY($A250)),$A:$A,0))=""),"",G250/INDEX(G:G,MATCH(DATE(YEAR($A250)-1,MONTH($A250),DAY($A250)),$A:$A,0))-1),"")</f>
        <v/>
      </c>
      <c r="K250" s="20">
        <f>IF(OR(E250="",E249=""),"",E250/E249-1)</f>
        <v/>
      </c>
      <c r="L250" s="20">
        <f>IF(OR(F250="",F249=""),"",F250/F249-1)</f>
        <v/>
      </c>
      <c r="M250" s="20">
        <f>IF(OR(G250="",G249=""),"",G250/G249-1)</f>
        <v/>
      </c>
      <c r="N250" s="20">
        <f>IF(G250="","",E250/G250)</f>
        <v/>
      </c>
      <c r="O250" s="20">
        <f>IF(G250="","",F250/G250)</f>
        <v/>
      </c>
      <c r="P250" s="21">
        <f>IF(SUMIFS('Daily NSE Equity Options'!$L:$L,'Daily NSE Equity Options'!$A:$A,$A250)=0,"",SUMIFS('Daily NSE Equity Options'!$L:$L,'Daily NSE Equity Options'!$A:$A,$A250))</f>
        <v/>
      </c>
      <c r="Q250" s="8">
        <f>IF(SUMIFS('Daily BSE Equity Options'!$L:$L,'Daily BSE Equity Options'!$A:$A,$A250)=0,"",SUMIFS('Daily BSE Equity Options'!$L:$L,'Daily BSE Equity Options'!$A:$A,$A250))</f>
        <v/>
      </c>
      <c r="R250" s="8">
        <f>IF(OR(P250="",Q250=""),"",P250+Q250)</f>
        <v/>
      </c>
      <c r="S250" s="23">
        <f>IFERROR(IF(OR(P250="",INDEX(P:P,MATCH(DATE(YEAR($A250)-1,MONTH($A250),DAY($A250)),$A:$A,0))=""),"",P250/INDEX(P:P,MATCH(DATE(YEAR($A250)-1,MONTH($A250),DAY($A250)),$A:$A,0))-1),"")</f>
        <v/>
      </c>
      <c r="T250" s="23">
        <f>IFERROR(IF(OR(Q250="",INDEX(Q:Q,MATCH(DATE(YEAR($A250)-1,MONTH($A250),DAY($A250)),$A:$A,0))=""),"",Q250/INDEX(Q:Q,MATCH(DATE(YEAR($A250)-1,MONTH($A250),DAY($A250)),$A:$A,0))-1),"")</f>
        <v/>
      </c>
      <c r="U250" s="23">
        <f>IFERROR(IF(OR(R250="",INDEX(R:R,MATCH(DATE(YEAR($A250)-1,MONTH($A250),DAY($A250)),$A:$A,0))=""),"",R250/INDEX(R:R,MATCH(DATE(YEAR($A250)-1,MONTH($A250),DAY($A250)),$A:$A,0))-1),"")</f>
        <v/>
      </c>
      <c r="V250" s="23">
        <f>IF(OR(P250="",P249=""),"",P250/P249-1)</f>
        <v/>
      </c>
      <c r="W250" s="23">
        <f>IF(OR(Q250="",Q249=""),"",Q250/Q249-1)</f>
        <v/>
      </c>
      <c r="X250" s="23">
        <f>IF(OR(R250="",R249=""),"",R250/R249-1)</f>
        <v/>
      </c>
      <c r="Y250" s="23">
        <f>IF(R250="","",P250/R250)</f>
        <v/>
      </c>
      <c r="Z250" s="23">
        <f>IF(R250="","",Q250/R250)</f>
        <v/>
      </c>
      <c r="AA250" s="24">
        <f>IF(SUMIFS('Daily NSE Equity Options'!$M:$M,'Daily NSE Equity Options'!$A:$A,$A250)=0,"",SUMIFS('Daily NSE Equity Options'!$M:$M,'Daily NSE Equity Options'!$A:$A,$A250))</f>
        <v/>
      </c>
      <c r="AB250" s="9">
        <f>IF(SUMIFS('Daily BSE Equity Options'!$M:$M,'Daily BSE Equity Options'!$A:$A,$A250)=0,"",SUMIFS('Daily BSE Equity Options'!$M:$M,'Daily BSE Equity Options'!$A:$A,$A250))</f>
        <v/>
      </c>
      <c r="AC250" s="9">
        <f>IF(OR(AA250="",AB250=""),"",AA250+AB250)</f>
        <v/>
      </c>
      <c r="AD250" s="26">
        <f>IFERROR(IF(OR(AA250="",INDEX(AA:AA,MATCH(DATE(YEAR($A250)-1,MONTH($A250),DAY($A250)),$A:$A,0))=""),"",AA250/INDEX(AA:AA,MATCH(DATE(YEAR($A250)-1,MONTH($A250),DAY($A250)),$A:$A,0))-1),"")</f>
        <v/>
      </c>
      <c r="AE250" s="26">
        <f>IFERROR(IF(OR(AB250="",INDEX(AB:AB,MATCH(DATE(YEAR($A250)-1,MONTH($A250),DAY($A250)),$A:$A,0))=""),"",AB250/INDEX(AB:AB,MATCH(DATE(YEAR($A250)-1,MONTH($A250),DAY($A250)),$A:$A,0))-1),"")</f>
        <v/>
      </c>
      <c r="AF250" s="26">
        <f>IFERROR(IF(OR(AC250="",INDEX(AC:AC,MATCH(DATE(YEAR($A250)-1,MONTH($A250),DAY($A250)),$A:$A,0))=""),"",AC250/INDEX(AC:AC,MATCH(DATE(YEAR($A250)-1,MONTH($A250),DAY($A250)),$A:$A,0))-1),"")</f>
        <v/>
      </c>
      <c r="AG250" s="26">
        <f>IF(OR(AA250="",AA249=""),"",AA250/AA249-1)</f>
        <v/>
      </c>
      <c r="AH250" s="26">
        <f>IF(OR(AB250="",AB249=""),"",AB250/AB249-1)</f>
        <v/>
      </c>
      <c r="AI250" s="26">
        <f>IF(OR(AC250="",AC249=""),"",AC250/AC249-1)</f>
        <v/>
      </c>
      <c r="AJ250" s="26">
        <f>IF(AC250="","",AA250/AC250)</f>
        <v/>
      </c>
      <c r="AK250" s="26">
        <f>IF(AC250="","",AB250/AC250)</f>
        <v/>
      </c>
      <c r="AL250" s="29" t="n">
        <v>20.485</v>
      </c>
      <c r="AM250" s="30" t="n">
        <v>20.83</v>
      </c>
      <c r="AN250" s="30" t="n">
        <v>19.995</v>
      </c>
      <c r="AO250" s="30" t="n">
        <v>20.645</v>
      </c>
      <c r="AP250" s="31" t="n">
        <v>0.0078</v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18">
        <f>IF(SUMIFS('Daily NSE Equity Options'!$K:$K,'Daily NSE Equity Options'!$A:$A,$A251)=0,"",SUMIFS('Daily NSE Equity Options'!$K:$K,'Daily NSE Equity Options'!$A:$A,$A251))</f>
        <v/>
      </c>
      <c r="F251" s="7">
        <f>IF(SUMIFS('Daily BSE Equity Options'!$K:$K,'Daily BSE Equity Options'!$A:$A,$A251)=0,"",SUMIFS('Daily BSE Equity Options'!$K:$K,'Daily BSE Equity Options'!$A:$A,$A251))</f>
        <v/>
      </c>
      <c r="G251" s="7">
        <f>IF(OR(E251="",F251=""),"",E251+F251)</f>
        <v/>
      </c>
      <c r="H251" s="20">
        <f>IFERROR(IF(OR(E251="",INDEX(E:E,MATCH(DATE(YEAR($A251)-1,MONTH($A251),DAY($A251)),$A:$A,0))=""),"",E251/INDEX(E:E,MATCH(DATE(YEAR($A251)-1,MONTH($A251),DAY($A251)),$A:$A,0))-1),"")</f>
        <v/>
      </c>
      <c r="I251" s="20">
        <f>IFERROR(IF(OR(F251="",INDEX(F:F,MATCH(DATE(YEAR($A251)-1,MONTH($A251),DAY($A251)),$A:$A,0))=""),"",F251/INDEX(F:F,MATCH(DATE(YEAR($A251)-1,MONTH($A251),DAY($A251)),$A:$A,0))-1),"")</f>
        <v/>
      </c>
      <c r="J251" s="20">
        <f>IFERROR(IF(OR(G251="",INDEX(G:G,MATCH(DATE(YEAR($A251)-1,MONTH($A251),DAY($A251)),$A:$A,0))=""),"",G251/INDEX(G:G,MATCH(DATE(YEAR($A251)-1,MONTH($A251),DAY($A251)),$A:$A,0))-1),"")</f>
        <v/>
      </c>
      <c r="K251" s="20">
        <f>IF(OR(E251="",E250=""),"",E251/E250-1)</f>
        <v/>
      </c>
      <c r="L251" s="20">
        <f>IF(OR(F251="",F250=""),"",F251/F250-1)</f>
        <v/>
      </c>
      <c r="M251" s="20">
        <f>IF(OR(G251="",G250=""),"",G251/G250-1)</f>
        <v/>
      </c>
      <c r="N251" s="20">
        <f>IF(G251="","",E251/G251)</f>
        <v/>
      </c>
      <c r="O251" s="20">
        <f>IF(G251="","",F251/G251)</f>
        <v/>
      </c>
      <c r="P251" s="21">
        <f>IF(SUMIFS('Daily NSE Equity Options'!$L:$L,'Daily NSE Equity Options'!$A:$A,$A251)=0,"",SUMIFS('Daily NSE Equity Options'!$L:$L,'Daily NSE Equity Options'!$A:$A,$A251))</f>
        <v/>
      </c>
      <c r="Q251" s="8">
        <f>IF(SUMIFS('Daily BSE Equity Options'!$L:$L,'Daily BSE Equity Options'!$A:$A,$A251)=0,"",SUMIFS('Daily BSE Equity Options'!$L:$L,'Daily BSE Equity Options'!$A:$A,$A251))</f>
        <v/>
      </c>
      <c r="R251" s="8">
        <f>IF(OR(P251="",Q251=""),"",P251+Q251)</f>
        <v/>
      </c>
      <c r="S251" s="23">
        <f>IFERROR(IF(OR(P251="",INDEX(P:P,MATCH(DATE(YEAR($A251)-1,MONTH($A251),DAY($A251)),$A:$A,0))=""),"",P251/INDEX(P:P,MATCH(DATE(YEAR($A251)-1,MONTH($A251),DAY($A251)),$A:$A,0))-1),"")</f>
        <v/>
      </c>
      <c r="T251" s="23">
        <f>IFERROR(IF(OR(Q251="",INDEX(Q:Q,MATCH(DATE(YEAR($A251)-1,MONTH($A251),DAY($A251)),$A:$A,0))=""),"",Q251/INDEX(Q:Q,MATCH(DATE(YEAR($A251)-1,MONTH($A251),DAY($A251)),$A:$A,0))-1),"")</f>
        <v/>
      </c>
      <c r="U251" s="23">
        <f>IFERROR(IF(OR(R251="",INDEX(R:R,MATCH(DATE(YEAR($A251)-1,MONTH($A251),DAY($A251)),$A:$A,0))=""),"",R251/INDEX(R:R,MATCH(DATE(YEAR($A251)-1,MONTH($A251),DAY($A251)),$A:$A,0))-1),"")</f>
        <v/>
      </c>
      <c r="V251" s="23">
        <f>IF(OR(P251="",P250=""),"",P251/P250-1)</f>
        <v/>
      </c>
      <c r="W251" s="23">
        <f>IF(OR(Q251="",Q250=""),"",Q251/Q250-1)</f>
        <v/>
      </c>
      <c r="X251" s="23">
        <f>IF(OR(R251="",R250=""),"",R251/R250-1)</f>
        <v/>
      </c>
      <c r="Y251" s="23">
        <f>IF(R251="","",P251/R251)</f>
        <v/>
      </c>
      <c r="Z251" s="23">
        <f>IF(R251="","",Q251/R251)</f>
        <v/>
      </c>
      <c r="AA251" s="24">
        <f>IF(SUMIFS('Daily NSE Equity Options'!$M:$M,'Daily NSE Equity Options'!$A:$A,$A251)=0,"",SUMIFS('Daily NSE Equity Options'!$M:$M,'Daily NSE Equity Options'!$A:$A,$A251))</f>
        <v/>
      </c>
      <c r="AB251" s="9">
        <f>IF(SUMIFS('Daily BSE Equity Options'!$M:$M,'Daily BSE Equity Options'!$A:$A,$A251)=0,"",SUMIFS('Daily BSE Equity Options'!$M:$M,'Daily BSE Equity Options'!$A:$A,$A251))</f>
        <v/>
      </c>
      <c r="AC251" s="9">
        <f>IF(OR(AA251="",AB251=""),"",AA251+AB251)</f>
        <v/>
      </c>
      <c r="AD251" s="26">
        <f>IFERROR(IF(OR(AA251="",INDEX(AA:AA,MATCH(DATE(YEAR($A251)-1,MONTH($A251),DAY($A251)),$A:$A,0))=""),"",AA251/INDEX(AA:AA,MATCH(DATE(YEAR($A251)-1,MONTH($A251),DAY($A251)),$A:$A,0))-1),"")</f>
        <v/>
      </c>
      <c r="AE251" s="26">
        <f>IFERROR(IF(OR(AB251="",INDEX(AB:AB,MATCH(DATE(YEAR($A251)-1,MONTH($A251),DAY($A251)),$A:$A,0))=""),"",AB251/INDEX(AB:AB,MATCH(DATE(YEAR($A251)-1,MONTH($A251),DAY($A251)),$A:$A,0))-1),"")</f>
        <v/>
      </c>
      <c r="AF251" s="26">
        <f>IFERROR(IF(OR(AC251="",INDEX(AC:AC,MATCH(DATE(YEAR($A251)-1,MONTH($A251),DAY($A251)),$A:$A,0))=""),"",AC251/INDEX(AC:AC,MATCH(DATE(YEAR($A251)-1,MONTH($A251),DAY($A251)),$A:$A,0))-1),"")</f>
        <v/>
      </c>
      <c r="AG251" s="26">
        <f>IF(OR(AA251="",AA250=""),"",AA251/AA250-1)</f>
        <v/>
      </c>
      <c r="AH251" s="26">
        <f>IF(OR(AB251="",AB250=""),"",AB251/AB250-1)</f>
        <v/>
      </c>
      <c r="AI251" s="26">
        <f>IF(OR(AC251="",AC250=""),"",AC251/AC250-1)</f>
        <v/>
      </c>
      <c r="AJ251" s="26">
        <f>IF(AC251="","",AA251/AC251)</f>
        <v/>
      </c>
      <c r="AK251" s="26">
        <f>IF(AC251="","",AB251/AC251)</f>
        <v/>
      </c>
      <c r="AL251" s="29" t="n">
        <v>20.645</v>
      </c>
      <c r="AM251" s="30" t="n">
        <v>20.675</v>
      </c>
      <c r="AN251" s="30" t="n">
        <v>19.73</v>
      </c>
      <c r="AO251" s="30" t="n">
        <v>19.9875</v>
      </c>
      <c r="AP251" s="31" t="n">
        <v>-0.0318</v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18">
        <f>IF(SUMIFS('Daily NSE Equity Options'!$K:$K,'Daily NSE Equity Options'!$A:$A,$A252)=0,"",SUMIFS('Daily NSE Equity Options'!$K:$K,'Daily NSE Equity Options'!$A:$A,$A252))</f>
        <v/>
      </c>
      <c r="F252" s="7">
        <f>IF(SUMIFS('Daily BSE Equity Options'!$K:$K,'Daily BSE Equity Options'!$A:$A,$A252)=0,"",SUMIFS('Daily BSE Equity Options'!$K:$K,'Daily BSE Equity Options'!$A:$A,$A252))</f>
        <v/>
      </c>
      <c r="G252" s="7">
        <f>IF(OR(E252="",F252=""),"",E252+F252)</f>
        <v/>
      </c>
      <c r="H252" s="20">
        <f>IFERROR(IF(OR(E252="",INDEX(E:E,MATCH(DATE(YEAR($A252)-1,MONTH($A252),DAY($A252)),$A:$A,0))=""),"",E252/INDEX(E:E,MATCH(DATE(YEAR($A252)-1,MONTH($A252),DAY($A252)),$A:$A,0))-1),"")</f>
        <v/>
      </c>
      <c r="I252" s="20">
        <f>IFERROR(IF(OR(F252="",INDEX(F:F,MATCH(DATE(YEAR($A252)-1,MONTH($A252),DAY($A252)),$A:$A,0))=""),"",F252/INDEX(F:F,MATCH(DATE(YEAR($A252)-1,MONTH($A252),DAY($A252)),$A:$A,0))-1),"")</f>
        <v/>
      </c>
      <c r="J252" s="20">
        <f>IFERROR(IF(OR(G252="",INDEX(G:G,MATCH(DATE(YEAR($A252)-1,MONTH($A252),DAY($A252)),$A:$A,0))=""),"",G252/INDEX(G:G,MATCH(DATE(YEAR($A252)-1,MONTH($A252),DAY($A252)),$A:$A,0))-1),"")</f>
        <v/>
      </c>
      <c r="K252" s="20">
        <f>IF(OR(E252="",E251=""),"",E252/E251-1)</f>
        <v/>
      </c>
      <c r="L252" s="20">
        <f>IF(OR(F252="",F251=""),"",F252/F251-1)</f>
        <v/>
      </c>
      <c r="M252" s="20">
        <f>IF(OR(G252="",G251=""),"",G252/G251-1)</f>
        <v/>
      </c>
      <c r="N252" s="20">
        <f>IF(G252="","",E252/G252)</f>
        <v/>
      </c>
      <c r="O252" s="20">
        <f>IF(G252="","",F252/G252)</f>
        <v/>
      </c>
      <c r="P252" s="21">
        <f>IF(SUMIFS('Daily NSE Equity Options'!$L:$L,'Daily NSE Equity Options'!$A:$A,$A252)=0,"",SUMIFS('Daily NSE Equity Options'!$L:$L,'Daily NSE Equity Options'!$A:$A,$A252))</f>
        <v/>
      </c>
      <c r="Q252" s="8">
        <f>IF(SUMIFS('Daily BSE Equity Options'!$L:$L,'Daily BSE Equity Options'!$A:$A,$A252)=0,"",SUMIFS('Daily BSE Equity Options'!$L:$L,'Daily BSE Equity Options'!$A:$A,$A252))</f>
        <v/>
      </c>
      <c r="R252" s="8">
        <f>IF(OR(P252="",Q252=""),"",P252+Q252)</f>
        <v/>
      </c>
      <c r="S252" s="23">
        <f>IFERROR(IF(OR(P252="",INDEX(P:P,MATCH(DATE(YEAR($A252)-1,MONTH($A252),DAY($A252)),$A:$A,0))=""),"",P252/INDEX(P:P,MATCH(DATE(YEAR($A252)-1,MONTH($A252),DAY($A252)),$A:$A,0))-1),"")</f>
        <v/>
      </c>
      <c r="T252" s="23">
        <f>IFERROR(IF(OR(Q252="",INDEX(Q:Q,MATCH(DATE(YEAR($A252)-1,MONTH($A252),DAY($A252)),$A:$A,0))=""),"",Q252/INDEX(Q:Q,MATCH(DATE(YEAR($A252)-1,MONTH($A252),DAY($A252)),$A:$A,0))-1),"")</f>
        <v/>
      </c>
      <c r="U252" s="23">
        <f>IFERROR(IF(OR(R252="",INDEX(R:R,MATCH(DATE(YEAR($A252)-1,MONTH($A252),DAY($A252)),$A:$A,0))=""),"",R252/INDEX(R:R,MATCH(DATE(YEAR($A252)-1,MONTH($A252),DAY($A252)),$A:$A,0))-1),"")</f>
        <v/>
      </c>
      <c r="V252" s="23">
        <f>IF(OR(P252="",P251=""),"",P252/P251-1)</f>
        <v/>
      </c>
      <c r="W252" s="23">
        <f>IF(OR(Q252="",Q251=""),"",Q252/Q251-1)</f>
        <v/>
      </c>
      <c r="X252" s="23">
        <f>IF(OR(R252="",R251=""),"",R252/R251-1)</f>
        <v/>
      </c>
      <c r="Y252" s="23">
        <f>IF(R252="","",P252/R252)</f>
        <v/>
      </c>
      <c r="Z252" s="23">
        <f>IF(R252="","",Q252/R252)</f>
        <v/>
      </c>
      <c r="AA252" s="24">
        <f>IF(SUMIFS('Daily NSE Equity Options'!$M:$M,'Daily NSE Equity Options'!$A:$A,$A252)=0,"",SUMIFS('Daily NSE Equity Options'!$M:$M,'Daily NSE Equity Options'!$A:$A,$A252))</f>
        <v/>
      </c>
      <c r="AB252" s="9">
        <f>IF(SUMIFS('Daily BSE Equity Options'!$M:$M,'Daily BSE Equity Options'!$A:$A,$A252)=0,"",SUMIFS('Daily BSE Equity Options'!$M:$M,'Daily BSE Equity Options'!$A:$A,$A252))</f>
        <v/>
      </c>
      <c r="AC252" s="9">
        <f>IF(OR(AA252="",AB252=""),"",AA252+AB252)</f>
        <v/>
      </c>
      <c r="AD252" s="26">
        <f>IFERROR(IF(OR(AA252="",INDEX(AA:AA,MATCH(DATE(YEAR($A252)-1,MONTH($A252),DAY($A252)),$A:$A,0))=""),"",AA252/INDEX(AA:AA,MATCH(DATE(YEAR($A252)-1,MONTH($A252),DAY($A252)),$A:$A,0))-1),"")</f>
        <v/>
      </c>
      <c r="AE252" s="26">
        <f>IFERROR(IF(OR(AB252="",INDEX(AB:AB,MATCH(DATE(YEAR($A252)-1,MONTH($A252),DAY($A252)),$A:$A,0))=""),"",AB252/INDEX(AB:AB,MATCH(DATE(YEAR($A252)-1,MONTH($A252),DAY($A252)),$A:$A,0))-1),"")</f>
        <v/>
      </c>
      <c r="AF252" s="26">
        <f>IFERROR(IF(OR(AC252="",INDEX(AC:AC,MATCH(DATE(YEAR($A252)-1,MONTH($A252),DAY($A252)),$A:$A,0))=""),"",AC252/INDEX(AC:AC,MATCH(DATE(YEAR($A252)-1,MONTH($A252),DAY($A252)),$A:$A,0))-1),"")</f>
        <v/>
      </c>
      <c r="AG252" s="26">
        <f>IF(OR(AA252="",AA251=""),"",AA252/AA251-1)</f>
        <v/>
      </c>
      <c r="AH252" s="26">
        <f>IF(OR(AB252="",AB251=""),"",AB252/AB251-1)</f>
        <v/>
      </c>
      <c r="AI252" s="26">
        <f>IF(OR(AC252="",AC251=""),"",AC252/AC251-1)</f>
        <v/>
      </c>
      <c r="AJ252" s="26">
        <f>IF(AC252="","",AA252/AC252)</f>
        <v/>
      </c>
      <c r="AK252" s="26">
        <f>IF(AC252="","",AB252/AC252)</f>
        <v/>
      </c>
      <c r="AL252" s="29" t="n">
        <v>19.9875</v>
      </c>
      <c r="AM252" s="30" t="n">
        <v>23.305</v>
      </c>
      <c r="AN252" s="30" t="n">
        <v>19.9875</v>
      </c>
      <c r="AO252" s="30" t="n">
        <v>21.215</v>
      </c>
      <c r="AP252" s="31" t="n">
        <v>0.0614</v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18">
        <f>IF(SUMIFS('Daily NSE Equity Options'!$K:$K,'Daily NSE Equity Options'!$A:$A,$A253)=0,"",SUMIFS('Daily NSE Equity Options'!$K:$K,'Daily NSE Equity Options'!$A:$A,$A253))</f>
        <v/>
      </c>
      <c r="F253" s="7">
        <f>IF(SUMIFS('Daily BSE Equity Options'!$K:$K,'Daily BSE Equity Options'!$A:$A,$A253)=0,"",SUMIFS('Daily BSE Equity Options'!$K:$K,'Daily BSE Equity Options'!$A:$A,$A253))</f>
        <v/>
      </c>
      <c r="G253" s="7">
        <f>IF(OR(E253="",F253=""),"",E253+F253)</f>
        <v/>
      </c>
      <c r="H253" s="20">
        <f>IFERROR(IF(OR(E253="",INDEX(E:E,MATCH(DATE(YEAR($A253)-1,MONTH($A253),DAY($A253)),$A:$A,0))=""),"",E253/INDEX(E:E,MATCH(DATE(YEAR($A253)-1,MONTH($A253),DAY($A253)),$A:$A,0))-1),"")</f>
        <v/>
      </c>
      <c r="I253" s="20">
        <f>IFERROR(IF(OR(F253="",INDEX(F:F,MATCH(DATE(YEAR($A253)-1,MONTH($A253),DAY($A253)),$A:$A,0))=""),"",F253/INDEX(F:F,MATCH(DATE(YEAR($A253)-1,MONTH($A253),DAY($A253)),$A:$A,0))-1),"")</f>
        <v/>
      </c>
      <c r="J253" s="20">
        <f>IFERROR(IF(OR(G253="",INDEX(G:G,MATCH(DATE(YEAR($A253)-1,MONTH($A253),DAY($A253)),$A:$A,0))=""),"",G253/INDEX(G:G,MATCH(DATE(YEAR($A253)-1,MONTH($A253),DAY($A253)),$A:$A,0))-1),"")</f>
        <v/>
      </c>
      <c r="K253" s="20">
        <f>IF(OR(E253="",E252=""),"",E253/E252-1)</f>
        <v/>
      </c>
      <c r="L253" s="20">
        <f>IF(OR(F253="",F252=""),"",F253/F252-1)</f>
        <v/>
      </c>
      <c r="M253" s="20">
        <f>IF(OR(G253="",G252=""),"",G253/G252-1)</f>
        <v/>
      </c>
      <c r="N253" s="20">
        <f>IF(G253="","",E253/G253)</f>
        <v/>
      </c>
      <c r="O253" s="20">
        <f>IF(G253="","",F253/G253)</f>
        <v/>
      </c>
      <c r="P253" s="21">
        <f>IF(SUMIFS('Daily NSE Equity Options'!$L:$L,'Daily NSE Equity Options'!$A:$A,$A253)=0,"",SUMIFS('Daily NSE Equity Options'!$L:$L,'Daily NSE Equity Options'!$A:$A,$A253))</f>
        <v/>
      </c>
      <c r="Q253" s="8">
        <f>IF(SUMIFS('Daily BSE Equity Options'!$L:$L,'Daily BSE Equity Options'!$A:$A,$A253)=0,"",SUMIFS('Daily BSE Equity Options'!$L:$L,'Daily BSE Equity Options'!$A:$A,$A253))</f>
        <v/>
      </c>
      <c r="R253" s="8">
        <f>IF(OR(P253="",Q253=""),"",P253+Q253)</f>
        <v/>
      </c>
      <c r="S253" s="23">
        <f>IFERROR(IF(OR(P253="",INDEX(P:P,MATCH(DATE(YEAR($A253)-1,MONTH($A253),DAY($A253)),$A:$A,0))=""),"",P253/INDEX(P:P,MATCH(DATE(YEAR($A253)-1,MONTH($A253),DAY($A253)),$A:$A,0))-1),"")</f>
        <v/>
      </c>
      <c r="T253" s="23">
        <f>IFERROR(IF(OR(Q253="",INDEX(Q:Q,MATCH(DATE(YEAR($A253)-1,MONTH($A253),DAY($A253)),$A:$A,0))=""),"",Q253/INDEX(Q:Q,MATCH(DATE(YEAR($A253)-1,MONTH($A253),DAY($A253)),$A:$A,0))-1),"")</f>
        <v/>
      </c>
      <c r="U253" s="23">
        <f>IFERROR(IF(OR(R253="",INDEX(R:R,MATCH(DATE(YEAR($A253)-1,MONTH($A253),DAY($A253)),$A:$A,0))=""),"",R253/INDEX(R:R,MATCH(DATE(YEAR($A253)-1,MONTH($A253),DAY($A253)),$A:$A,0))-1),"")</f>
        <v/>
      </c>
      <c r="V253" s="23">
        <f>IF(OR(P253="",P252=""),"",P253/P252-1)</f>
        <v/>
      </c>
      <c r="W253" s="23">
        <f>IF(OR(Q253="",Q252=""),"",Q253/Q252-1)</f>
        <v/>
      </c>
      <c r="X253" s="23">
        <f>IF(OR(R253="",R252=""),"",R253/R252-1)</f>
        <v/>
      </c>
      <c r="Y253" s="23">
        <f>IF(R253="","",P253/R253)</f>
        <v/>
      </c>
      <c r="Z253" s="23">
        <f>IF(R253="","",Q253/R253)</f>
        <v/>
      </c>
      <c r="AA253" s="24">
        <f>IF(SUMIFS('Daily NSE Equity Options'!$M:$M,'Daily NSE Equity Options'!$A:$A,$A253)=0,"",SUMIFS('Daily NSE Equity Options'!$M:$M,'Daily NSE Equity Options'!$A:$A,$A253))</f>
        <v/>
      </c>
      <c r="AB253" s="9">
        <f>IF(SUMIFS('Daily BSE Equity Options'!$M:$M,'Daily BSE Equity Options'!$A:$A,$A253)=0,"",SUMIFS('Daily BSE Equity Options'!$M:$M,'Daily BSE Equity Options'!$A:$A,$A253))</f>
        <v/>
      </c>
      <c r="AC253" s="9">
        <f>IF(OR(AA253="",AB253=""),"",AA253+AB253)</f>
        <v/>
      </c>
      <c r="AD253" s="26">
        <f>IFERROR(IF(OR(AA253="",INDEX(AA:AA,MATCH(DATE(YEAR($A253)-1,MONTH($A253),DAY($A253)),$A:$A,0))=""),"",AA253/INDEX(AA:AA,MATCH(DATE(YEAR($A253)-1,MONTH($A253),DAY($A253)),$A:$A,0))-1),"")</f>
        <v/>
      </c>
      <c r="AE253" s="26">
        <f>IFERROR(IF(OR(AB253="",INDEX(AB:AB,MATCH(DATE(YEAR($A253)-1,MONTH($A253),DAY($A253)),$A:$A,0))=""),"",AB253/INDEX(AB:AB,MATCH(DATE(YEAR($A253)-1,MONTH($A253),DAY($A253)),$A:$A,0))-1),"")</f>
        <v/>
      </c>
      <c r="AF253" s="26">
        <f>IFERROR(IF(OR(AC253="",INDEX(AC:AC,MATCH(DATE(YEAR($A253)-1,MONTH($A253),DAY($A253)),$A:$A,0))=""),"",AC253/INDEX(AC:AC,MATCH(DATE(YEAR($A253)-1,MONTH($A253),DAY($A253)),$A:$A,0))-1),"")</f>
        <v/>
      </c>
      <c r="AG253" s="26">
        <f>IF(OR(AA253="",AA252=""),"",AA253/AA252-1)</f>
        <v/>
      </c>
      <c r="AH253" s="26">
        <f>IF(OR(AB253="",AB252=""),"",AB253/AB252-1)</f>
        <v/>
      </c>
      <c r="AI253" s="26">
        <f>IF(OR(AC253="",AC252=""),"",AC253/AC252-1)</f>
        <v/>
      </c>
      <c r="AJ253" s="26">
        <f>IF(AC253="","",AA253/AC253)</f>
        <v/>
      </c>
      <c r="AK253" s="26">
        <f>IF(AC253="","",AB253/AC253)</f>
        <v/>
      </c>
      <c r="AL253" s="29" t="n">
        <v>21.215</v>
      </c>
      <c r="AM253" s="30" t="n">
        <v>22.24</v>
      </c>
      <c r="AN253" s="30" t="n">
        <v>19.805</v>
      </c>
      <c r="AO253" s="30" t="n">
        <v>20.84</v>
      </c>
      <c r="AP253" s="31" t="n">
        <v>-0.0177</v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18">
        <f>IF(SUMIFS('Daily NSE Equity Options'!$K:$K,'Daily NSE Equity Options'!$A:$A,$A254)=0,"",SUMIFS('Daily NSE Equity Options'!$K:$K,'Daily NSE Equity Options'!$A:$A,$A254))</f>
        <v/>
      </c>
      <c r="F254" s="7">
        <f>IF(SUMIFS('Daily BSE Equity Options'!$K:$K,'Daily BSE Equity Options'!$A:$A,$A254)=0,"",SUMIFS('Daily BSE Equity Options'!$K:$K,'Daily BSE Equity Options'!$A:$A,$A254))</f>
        <v/>
      </c>
      <c r="G254" s="7">
        <f>IF(OR(E254="",F254=""),"",E254+F254)</f>
        <v/>
      </c>
      <c r="H254" s="20">
        <f>IFERROR(IF(OR(E254="",INDEX(E:E,MATCH(DATE(YEAR($A254)-1,MONTH($A254),DAY($A254)),$A:$A,0))=""),"",E254/INDEX(E:E,MATCH(DATE(YEAR($A254)-1,MONTH($A254),DAY($A254)),$A:$A,0))-1),"")</f>
        <v/>
      </c>
      <c r="I254" s="20">
        <f>IFERROR(IF(OR(F254="",INDEX(F:F,MATCH(DATE(YEAR($A254)-1,MONTH($A254),DAY($A254)),$A:$A,0))=""),"",F254/INDEX(F:F,MATCH(DATE(YEAR($A254)-1,MONTH($A254),DAY($A254)),$A:$A,0))-1),"")</f>
        <v/>
      </c>
      <c r="J254" s="20">
        <f>IFERROR(IF(OR(G254="",INDEX(G:G,MATCH(DATE(YEAR($A254)-1,MONTH($A254),DAY($A254)),$A:$A,0))=""),"",G254/INDEX(G:G,MATCH(DATE(YEAR($A254)-1,MONTH($A254),DAY($A254)),$A:$A,0))-1),"")</f>
        <v/>
      </c>
      <c r="K254" s="20">
        <f>IF(OR(E254="",E253=""),"",E254/E253-1)</f>
        <v/>
      </c>
      <c r="L254" s="20">
        <f>IF(OR(F254="",F253=""),"",F254/F253-1)</f>
        <v/>
      </c>
      <c r="M254" s="20">
        <f>IF(OR(G254="",G253=""),"",G254/G253-1)</f>
        <v/>
      </c>
      <c r="N254" s="20">
        <f>IF(G254="","",E254/G254)</f>
        <v/>
      </c>
      <c r="O254" s="20">
        <f>IF(G254="","",F254/G254)</f>
        <v/>
      </c>
      <c r="P254" s="21">
        <f>IF(SUMIFS('Daily NSE Equity Options'!$L:$L,'Daily NSE Equity Options'!$A:$A,$A254)=0,"",SUMIFS('Daily NSE Equity Options'!$L:$L,'Daily NSE Equity Options'!$A:$A,$A254))</f>
        <v/>
      </c>
      <c r="Q254" s="8">
        <f>IF(SUMIFS('Daily BSE Equity Options'!$L:$L,'Daily BSE Equity Options'!$A:$A,$A254)=0,"",SUMIFS('Daily BSE Equity Options'!$L:$L,'Daily BSE Equity Options'!$A:$A,$A254))</f>
        <v/>
      </c>
      <c r="R254" s="8">
        <f>IF(OR(P254="",Q254=""),"",P254+Q254)</f>
        <v/>
      </c>
      <c r="S254" s="23">
        <f>IFERROR(IF(OR(P254="",INDEX(P:P,MATCH(DATE(YEAR($A254)-1,MONTH($A254),DAY($A254)),$A:$A,0))=""),"",P254/INDEX(P:P,MATCH(DATE(YEAR($A254)-1,MONTH($A254),DAY($A254)),$A:$A,0))-1),"")</f>
        <v/>
      </c>
      <c r="T254" s="23">
        <f>IFERROR(IF(OR(Q254="",INDEX(Q:Q,MATCH(DATE(YEAR($A254)-1,MONTH($A254),DAY($A254)),$A:$A,0))=""),"",Q254/INDEX(Q:Q,MATCH(DATE(YEAR($A254)-1,MONTH($A254),DAY($A254)),$A:$A,0))-1),"")</f>
        <v/>
      </c>
      <c r="U254" s="23">
        <f>IFERROR(IF(OR(R254="",INDEX(R:R,MATCH(DATE(YEAR($A254)-1,MONTH($A254),DAY($A254)),$A:$A,0))=""),"",R254/INDEX(R:R,MATCH(DATE(YEAR($A254)-1,MONTH($A254),DAY($A254)),$A:$A,0))-1),"")</f>
        <v/>
      </c>
      <c r="V254" s="23">
        <f>IF(OR(P254="",P253=""),"",P254/P253-1)</f>
        <v/>
      </c>
      <c r="W254" s="23">
        <f>IF(OR(Q254="",Q253=""),"",Q254/Q253-1)</f>
        <v/>
      </c>
      <c r="X254" s="23">
        <f>IF(OR(R254="",R253=""),"",R254/R253-1)</f>
        <v/>
      </c>
      <c r="Y254" s="23">
        <f>IF(R254="","",P254/R254)</f>
        <v/>
      </c>
      <c r="Z254" s="23">
        <f>IF(R254="","",Q254/R254)</f>
        <v/>
      </c>
      <c r="AA254" s="24">
        <f>IF(SUMIFS('Daily NSE Equity Options'!$M:$M,'Daily NSE Equity Options'!$A:$A,$A254)=0,"",SUMIFS('Daily NSE Equity Options'!$M:$M,'Daily NSE Equity Options'!$A:$A,$A254))</f>
        <v/>
      </c>
      <c r="AB254" s="9">
        <f>IF(SUMIFS('Daily BSE Equity Options'!$M:$M,'Daily BSE Equity Options'!$A:$A,$A254)=0,"",SUMIFS('Daily BSE Equity Options'!$M:$M,'Daily BSE Equity Options'!$A:$A,$A254))</f>
        <v/>
      </c>
      <c r="AC254" s="9">
        <f>IF(OR(AA254="",AB254=""),"",AA254+AB254)</f>
        <v/>
      </c>
      <c r="AD254" s="26">
        <f>IFERROR(IF(OR(AA254="",INDEX(AA:AA,MATCH(DATE(YEAR($A254)-1,MONTH($A254),DAY($A254)),$A:$A,0))=""),"",AA254/INDEX(AA:AA,MATCH(DATE(YEAR($A254)-1,MONTH($A254),DAY($A254)),$A:$A,0))-1),"")</f>
        <v/>
      </c>
      <c r="AE254" s="26">
        <f>IFERROR(IF(OR(AB254="",INDEX(AB:AB,MATCH(DATE(YEAR($A254)-1,MONTH($A254),DAY($A254)),$A:$A,0))=""),"",AB254/INDEX(AB:AB,MATCH(DATE(YEAR($A254)-1,MONTH($A254),DAY($A254)),$A:$A,0))-1),"")</f>
        <v/>
      </c>
      <c r="AF254" s="26">
        <f>IFERROR(IF(OR(AC254="",INDEX(AC:AC,MATCH(DATE(YEAR($A254)-1,MONTH($A254),DAY($A254)),$A:$A,0))=""),"",AC254/INDEX(AC:AC,MATCH(DATE(YEAR($A254)-1,MONTH($A254),DAY($A254)),$A:$A,0))-1),"")</f>
        <v/>
      </c>
      <c r="AG254" s="26">
        <f>IF(OR(AA254="",AA253=""),"",AA254/AA253-1)</f>
        <v/>
      </c>
      <c r="AH254" s="26">
        <f>IF(OR(AB254="",AB253=""),"",AB254/AB253-1)</f>
        <v/>
      </c>
      <c r="AI254" s="26">
        <f>IF(OR(AC254="",AC253=""),"",AC254/AC253-1)</f>
        <v/>
      </c>
      <c r="AJ254" s="26">
        <f>IF(AC254="","",AA254/AC254)</f>
        <v/>
      </c>
      <c r="AK254" s="26">
        <f>IF(AC254="","",AB254/AC254)</f>
        <v/>
      </c>
      <c r="AL254" s="29" t="n">
        <v>20.84</v>
      </c>
      <c r="AM254" s="30" t="n">
        <v>21.2975</v>
      </c>
      <c r="AN254" s="30" t="n">
        <v>19.43</v>
      </c>
      <c r="AO254" s="30" t="n">
        <v>20.2475</v>
      </c>
      <c r="AP254" s="31" t="n">
        <v>-0.0284</v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18">
        <f>IF(SUMIFS('Daily NSE Equity Options'!$K:$K,'Daily NSE Equity Options'!$A:$A,$A255)=0,"",SUMIFS('Daily NSE Equity Options'!$K:$K,'Daily NSE Equity Options'!$A:$A,$A255))</f>
        <v/>
      </c>
      <c r="F255" s="7">
        <f>IF(SUMIFS('Daily BSE Equity Options'!$K:$K,'Daily BSE Equity Options'!$A:$A,$A255)=0,"",SUMIFS('Daily BSE Equity Options'!$K:$K,'Daily BSE Equity Options'!$A:$A,$A255))</f>
        <v/>
      </c>
      <c r="G255" s="7">
        <f>IF(OR(E255="",F255=""),"",E255+F255)</f>
        <v/>
      </c>
      <c r="H255" s="20">
        <f>IFERROR(IF(OR(E255="",INDEX(E:E,MATCH(DATE(YEAR($A255)-1,MONTH($A255),DAY($A255)),$A:$A,0))=""),"",E255/INDEX(E:E,MATCH(DATE(YEAR($A255)-1,MONTH($A255),DAY($A255)),$A:$A,0))-1),"")</f>
        <v/>
      </c>
      <c r="I255" s="20">
        <f>IFERROR(IF(OR(F255="",INDEX(F:F,MATCH(DATE(YEAR($A255)-1,MONTH($A255),DAY($A255)),$A:$A,0))=""),"",F255/INDEX(F:F,MATCH(DATE(YEAR($A255)-1,MONTH($A255),DAY($A255)),$A:$A,0))-1),"")</f>
        <v/>
      </c>
      <c r="J255" s="20">
        <f>IFERROR(IF(OR(G255="",INDEX(G:G,MATCH(DATE(YEAR($A255)-1,MONTH($A255),DAY($A255)),$A:$A,0))=""),"",G255/INDEX(G:G,MATCH(DATE(YEAR($A255)-1,MONTH($A255),DAY($A255)),$A:$A,0))-1),"")</f>
        <v/>
      </c>
      <c r="K255" s="20">
        <f>IF(OR(E255="",E254=""),"",E255/E254-1)</f>
        <v/>
      </c>
      <c r="L255" s="20">
        <f>IF(OR(F255="",F254=""),"",F255/F254-1)</f>
        <v/>
      </c>
      <c r="M255" s="20">
        <f>IF(OR(G255="",G254=""),"",G255/G254-1)</f>
        <v/>
      </c>
      <c r="N255" s="20">
        <f>IF(G255="","",E255/G255)</f>
        <v/>
      </c>
      <c r="O255" s="20">
        <f>IF(G255="","",F255/G255)</f>
        <v/>
      </c>
      <c r="P255" s="21">
        <f>IF(SUMIFS('Daily NSE Equity Options'!$L:$L,'Daily NSE Equity Options'!$A:$A,$A255)=0,"",SUMIFS('Daily NSE Equity Options'!$L:$L,'Daily NSE Equity Options'!$A:$A,$A255))</f>
        <v/>
      </c>
      <c r="Q255" s="8">
        <f>IF(SUMIFS('Daily BSE Equity Options'!$L:$L,'Daily BSE Equity Options'!$A:$A,$A255)=0,"",SUMIFS('Daily BSE Equity Options'!$L:$L,'Daily BSE Equity Options'!$A:$A,$A255))</f>
        <v/>
      </c>
      <c r="R255" s="8">
        <f>IF(OR(P255="",Q255=""),"",P255+Q255)</f>
        <v/>
      </c>
      <c r="S255" s="23">
        <f>IFERROR(IF(OR(P255="",INDEX(P:P,MATCH(DATE(YEAR($A255)-1,MONTH($A255),DAY($A255)),$A:$A,0))=""),"",P255/INDEX(P:P,MATCH(DATE(YEAR($A255)-1,MONTH($A255),DAY($A255)),$A:$A,0))-1),"")</f>
        <v/>
      </c>
      <c r="T255" s="23">
        <f>IFERROR(IF(OR(Q255="",INDEX(Q:Q,MATCH(DATE(YEAR($A255)-1,MONTH($A255),DAY($A255)),$A:$A,0))=""),"",Q255/INDEX(Q:Q,MATCH(DATE(YEAR($A255)-1,MONTH($A255),DAY($A255)),$A:$A,0))-1),"")</f>
        <v/>
      </c>
      <c r="U255" s="23">
        <f>IFERROR(IF(OR(R255="",INDEX(R:R,MATCH(DATE(YEAR($A255)-1,MONTH($A255),DAY($A255)),$A:$A,0))=""),"",R255/INDEX(R:R,MATCH(DATE(YEAR($A255)-1,MONTH($A255),DAY($A255)),$A:$A,0))-1),"")</f>
        <v/>
      </c>
      <c r="V255" s="23">
        <f>IF(OR(P255="",P254=""),"",P255/P254-1)</f>
        <v/>
      </c>
      <c r="W255" s="23">
        <f>IF(OR(Q255="",Q254=""),"",Q255/Q254-1)</f>
        <v/>
      </c>
      <c r="X255" s="23">
        <f>IF(OR(R255="",R254=""),"",R255/R254-1)</f>
        <v/>
      </c>
      <c r="Y255" s="23">
        <f>IF(R255="","",P255/R255)</f>
        <v/>
      </c>
      <c r="Z255" s="23">
        <f>IF(R255="","",Q255/R255)</f>
        <v/>
      </c>
      <c r="AA255" s="24">
        <f>IF(SUMIFS('Daily NSE Equity Options'!$M:$M,'Daily NSE Equity Options'!$A:$A,$A255)=0,"",SUMIFS('Daily NSE Equity Options'!$M:$M,'Daily NSE Equity Options'!$A:$A,$A255))</f>
        <v/>
      </c>
      <c r="AB255" s="9">
        <f>IF(SUMIFS('Daily BSE Equity Options'!$M:$M,'Daily BSE Equity Options'!$A:$A,$A255)=0,"",SUMIFS('Daily BSE Equity Options'!$M:$M,'Daily BSE Equity Options'!$A:$A,$A255))</f>
        <v/>
      </c>
      <c r="AC255" s="9">
        <f>IF(OR(AA255="",AB255=""),"",AA255+AB255)</f>
        <v/>
      </c>
      <c r="AD255" s="26">
        <f>IFERROR(IF(OR(AA255="",INDEX(AA:AA,MATCH(DATE(YEAR($A255)-1,MONTH($A255),DAY($A255)),$A:$A,0))=""),"",AA255/INDEX(AA:AA,MATCH(DATE(YEAR($A255)-1,MONTH($A255),DAY($A255)),$A:$A,0))-1),"")</f>
        <v/>
      </c>
      <c r="AE255" s="26">
        <f>IFERROR(IF(OR(AB255="",INDEX(AB:AB,MATCH(DATE(YEAR($A255)-1,MONTH($A255),DAY($A255)),$A:$A,0))=""),"",AB255/INDEX(AB:AB,MATCH(DATE(YEAR($A255)-1,MONTH($A255),DAY($A255)),$A:$A,0))-1),"")</f>
        <v/>
      </c>
      <c r="AF255" s="26">
        <f>IFERROR(IF(OR(AC255="",INDEX(AC:AC,MATCH(DATE(YEAR($A255)-1,MONTH($A255),DAY($A255)),$A:$A,0))=""),"",AC255/INDEX(AC:AC,MATCH(DATE(YEAR($A255)-1,MONTH($A255),DAY($A255)),$A:$A,0))-1),"")</f>
        <v/>
      </c>
      <c r="AG255" s="26">
        <f>IF(OR(AA255="",AA254=""),"",AA255/AA254-1)</f>
        <v/>
      </c>
      <c r="AH255" s="26">
        <f>IF(OR(AB255="",AB254=""),"",AB255/AB254-1)</f>
        <v/>
      </c>
      <c r="AI255" s="26">
        <f>IF(OR(AC255="",AC254=""),"",AC255/AC254-1)</f>
        <v/>
      </c>
      <c r="AJ255" s="26">
        <f>IF(AC255="","",AA255/AC255)</f>
        <v/>
      </c>
      <c r="AK255" s="26">
        <f>IF(AC255="","",AB255/AC255)</f>
        <v/>
      </c>
      <c r="AL255" s="29" t="n">
        <v>20.2475</v>
      </c>
      <c r="AM255" s="30" t="n">
        <v>20.585</v>
      </c>
      <c r="AN255" s="30" t="n">
        <v>19.17</v>
      </c>
      <c r="AO255" s="30" t="n">
        <v>20.3125</v>
      </c>
      <c r="AP255" s="31" t="n">
        <v>0.0032</v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18">
        <f>IF(SUMIFS('Daily NSE Equity Options'!$K:$K,'Daily NSE Equity Options'!$A:$A,$A256)=0,"",SUMIFS('Daily NSE Equity Options'!$K:$K,'Daily NSE Equity Options'!$A:$A,$A256))</f>
        <v/>
      </c>
      <c r="F256" s="7">
        <f>IF(SUMIFS('Daily BSE Equity Options'!$K:$K,'Daily BSE Equity Options'!$A:$A,$A256)=0,"",SUMIFS('Daily BSE Equity Options'!$K:$K,'Daily BSE Equity Options'!$A:$A,$A256))</f>
        <v/>
      </c>
      <c r="G256" s="7">
        <f>IF(OR(E256="",F256=""),"",E256+F256)</f>
        <v/>
      </c>
      <c r="H256" s="20">
        <f>IFERROR(IF(OR(E256="",INDEX(E:E,MATCH(DATE(YEAR($A256)-1,MONTH($A256),DAY($A256)),$A:$A,0))=""),"",E256/INDEX(E:E,MATCH(DATE(YEAR($A256)-1,MONTH($A256),DAY($A256)),$A:$A,0))-1),"")</f>
        <v/>
      </c>
      <c r="I256" s="20">
        <f>IFERROR(IF(OR(F256="",INDEX(F:F,MATCH(DATE(YEAR($A256)-1,MONTH($A256),DAY($A256)),$A:$A,0))=""),"",F256/INDEX(F:F,MATCH(DATE(YEAR($A256)-1,MONTH($A256),DAY($A256)),$A:$A,0))-1),"")</f>
        <v/>
      </c>
      <c r="J256" s="20">
        <f>IFERROR(IF(OR(G256="",INDEX(G:G,MATCH(DATE(YEAR($A256)-1,MONTH($A256),DAY($A256)),$A:$A,0))=""),"",G256/INDEX(G:G,MATCH(DATE(YEAR($A256)-1,MONTH($A256),DAY($A256)),$A:$A,0))-1),"")</f>
        <v/>
      </c>
      <c r="K256" s="20">
        <f>IF(OR(E256="",E255=""),"",E256/E255-1)</f>
        <v/>
      </c>
      <c r="L256" s="20">
        <f>IF(OR(F256="",F255=""),"",F256/F255-1)</f>
        <v/>
      </c>
      <c r="M256" s="20">
        <f>IF(OR(G256="",G255=""),"",G256/G255-1)</f>
        <v/>
      </c>
      <c r="N256" s="20">
        <f>IF(G256="","",E256/G256)</f>
        <v/>
      </c>
      <c r="O256" s="20">
        <f>IF(G256="","",F256/G256)</f>
        <v/>
      </c>
      <c r="P256" s="21">
        <f>IF(SUMIFS('Daily NSE Equity Options'!$L:$L,'Daily NSE Equity Options'!$A:$A,$A256)=0,"",SUMIFS('Daily NSE Equity Options'!$L:$L,'Daily NSE Equity Options'!$A:$A,$A256))</f>
        <v/>
      </c>
      <c r="Q256" s="8">
        <f>IF(SUMIFS('Daily BSE Equity Options'!$L:$L,'Daily BSE Equity Options'!$A:$A,$A256)=0,"",SUMIFS('Daily BSE Equity Options'!$L:$L,'Daily BSE Equity Options'!$A:$A,$A256))</f>
        <v/>
      </c>
      <c r="R256" s="8">
        <f>IF(OR(P256="",Q256=""),"",P256+Q256)</f>
        <v/>
      </c>
      <c r="S256" s="23">
        <f>IFERROR(IF(OR(P256="",INDEX(P:P,MATCH(DATE(YEAR($A256)-1,MONTH($A256),DAY($A256)),$A:$A,0))=""),"",P256/INDEX(P:P,MATCH(DATE(YEAR($A256)-1,MONTH($A256),DAY($A256)),$A:$A,0))-1),"")</f>
        <v/>
      </c>
      <c r="T256" s="23">
        <f>IFERROR(IF(OR(Q256="",INDEX(Q:Q,MATCH(DATE(YEAR($A256)-1,MONTH($A256),DAY($A256)),$A:$A,0))=""),"",Q256/INDEX(Q:Q,MATCH(DATE(YEAR($A256)-1,MONTH($A256),DAY($A256)),$A:$A,0))-1),"")</f>
        <v/>
      </c>
      <c r="U256" s="23">
        <f>IFERROR(IF(OR(R256="",INDEX(R:R,MATCH(DATE(YEAR($A256)-1,MONTH($A256),DAY($A256)),$A:$A,0))=""),"",R256/INDEX(R:R,MATCH(DATE(YEAR($A256)-1,MONTH($A256),DAY($A256)),$A:$A,0))-1),"")</f>
        <v/>
      </c>
      <c r="V256" s="23">
        <f>IF(OR(P256="",P255=""),"",P256/P255-1)</f>
        <v/>
      </c>
      <c r="W256" s="23">
        <f>IF(OR(Q256="",Q255=""),"",Q256/Q255-1)</f>
        <v/>
      </c>
      <c r="X256" s="23">
        <f>IF(OR(R256="",R255=""),"",R256/R255-1)</f>
        <v/>
      </c>
      <c r="Y256" s="23">
        <f>IF(R256="","",P256/R256)</f>
        <v/>
      </c>
      <c r="Z256" s="23">
        <f>IF(R256="","",Q256/R256)</f>
        <v/>
      </c>
      <c r="AA256" s="24">
        <f>IF(SUMIFS('Daily NSE Equity Options'!$M:$M,'Daily NSE Equity Options'!$A:$A,$A256)=0,"",SUMIFS('Daily NSE Equity Options'!$M:$M,'Daily NSE Equity Options'!$A:$A,$A256))</f>
        <v/>
      </c>
      <c r="AB256" s="9">
        <f>IF(SUMIFS('Daily BSE Equity Options'!$M:$M,'Daily BSE Equity Options'!$A:$A,$A256)=0,"",SUMIFS('Daily BSE Equity Options'!$M:$M,'Daily BSE Equity Options'!$A:$A,$A256))</f>
        <v/>
      </c>
      <c r="AC256" s="9">
        <f>IF(OR(AA256="",AB256=""),"",AA256+AB256)</f>
        <v/>
      </c>
      <c r="AD256" s="26">
        <f>IFERROR(IF(OR(AA256="",INDEX(AA:AA,MATCH(DATE(YEAR($A256)-1,MONTH($A256),DAY($A256)),$A:$A,0))=""),"",AA256/INDEX(AA:AA,MATCH(DATE(YEAR($A256)-1,MONTH($A256),DAY($A256)),$A:$A,0))-1),"")</f>
        <v/>
      </c>
      <c r="AE256" s="26">
        <f>IFERROR(IF(OR(AB256="",INDEX(AB:AB,MATCH(DATE(YEAR($A256)-1,MONTH($A256),DAY($A256)),$A:$A,0))=""),"",AB256/INDEX(AB:AB,MATCH(DATE(YEAR($A256)-1,MONTH($A256),DAY($A256)),$A:$A,0))-1),"")</f>
        <v/>
      </c>
      <c r="AF256" s="26">
        <f>IFERROR(IF(OR(AC256="",INDEX(AC:AC,MATCH(DATE(YEAR($A256)-1,MONTH($A256),DAY($A256)),$A:$A,0))=""),"",AC256/INDEX(AC:AC,MATCH(DATE(YEAR($A256)-1,MONTH($A256),DAY($A256)),$A:$A,0))-1),"")</f>
        <v/>
      </c>
      <c r="AG256" s="26">
        <f>IF(OR(AA256="",AA255=""),"",AA256/AA255-1)</f>
        <v/>
      </c>
      <c r="AH256" s="26">
        <f>IF(OR(AB256="",AB255=""),"",AB256/AB255-1)</f>
        <v/>
      </c>
      <c r="AI256" s="26">
        <f>IF(OR(AC256="",AC255=""),"",AC256/AC255-1)</f>
        <v/>
      </c>
      <c r="AJ256" s="26">
        <f>IF(AC256="","",AA256/AC256)</f>
        <v/>
      </c>
      <c r="AK256" s="26">
        <f>IF(AC256="","",AB256/AC256)</f>
        <v/>
      </c>
      <c r="AL256" s="29" t="n">
        <v>20.3125</v>
      </c>
      <c r="AM256" s="30" t="n">
        <v>20.9675</v>
      </c>
      <c r="AN256" s="30" t="n">
        <v>19.6825</v>
      </c>
      <c r="AO256" s="30" t="n">
        <v>19.785</v>
      </c>
      <c r="AP256" s="31" t="n">
        <v>-0.026</v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18">
        <f>IF(SUMIFS('Daily NSE Equity Options'!$K:$K,'Daily NSE Equity Options'!$A:$A,$A257)=0,"",SUMIFS('Daily NSE Equity Options'!$K:$K,'Daily NSE Equity Options'!$A:$A,$A257))</f>
        <v/>
      </c>
      <c r="F257" s="7">
        <f>IF(SUMIFS('Daily BSE Equity Options'!$K:$K,'Daily BSE Equity Options'!$A:$A,$A257)=0,"",SUMIFS('Daily BSE Equity Options'!$K:$K,'Daily BSE Equity Options'!$A:$A,$A257))</f>
        <v/>
      </c>
      <c r="G257" s="7">
        <f>IF(OR(E257="",F257=""),"",E257+F257)</f>
        <v/>
      </c>
      <c r="H257" s="20">
        <f>IFERROR(IF(OR(E257="",INDEX(E:E,MATCH(DATE(YEAR($A257)-1,MONTH($A257),DAY($A257)),$A:$A,0))=""),"",E257/INDEX(E:E,MATCH(DATE(YEAR($A257)-1,MONTH($A257),DAY($A257)),$A:$A,0))-1),"")</f>
        <v/>
      </c>
      <c r="I257" s="20">
        <f>IFERROR(IF(OR(F257="",INDEX(F:F,MATCH(DATE(YEAR($A257)-1,MONTH($A257),DAY($A257)),$A:$A,0))=""),"",F257/INDEX(F:F,MATCH(DATE(YEAR($A257)-1,MONTH($A257),DAY($A257)),$A:$A,0))-1),"")</f>
        <v/>
      </c>
      <c r="J257" s="20">
        <f>IFERROR(IF(OR(G257="",INDEX(G:G,MATCH(DATE(YEAR($A257)-1,MONTH($A257),DAY($A257)),$A:$A,0))=""),"",G257/INDEX(G:G,MATCH(DATE(YEAR($A257)-1,MONTH($A257),DAY($A257)),$A:$A,0))-1),"")</f>
        <v/>
      </c>
      <c r="K257" s="20">
        <f>IF(OR(E257="",E256=""),"",E257/E256-1)</f>
        <v/>
      </c>
      <c r="L257" s="20">
        <f>IF(OR(F257="",F256=""),"",F257/F256-1)</f>
        <v/>
      </c>
      <c r="M257" s="20">
        <f>IF(OR(G257="",G256=""),"",G257/G256-1)</f>
        <v/>
      </c>
      <c r="N257" s="20">
        <f>IF(G257="","",E257/G257)</f>
        <v/>
      </c>
      <c r="O257" s="20">
        <f>IF(G257="","",F257/G257)</f>
        <v/>
      </c>
      <c r="P257" s="21">
        <f>IF(SUMIFS('Daily NSE Equity Options'!$L:$L,'Daily NSE Equity Options'!$A:$A,$A257)=0,"",SUMIFS('Daily NSE Equity Options'!$L:$L,'Daily NSE Equity Options'!$A:$A,$A257))</f>
        <v/>
      </c>
      <c r="Q257" s="8">
        <f>IF(SUMIFS('Daily BSE Equity Options'!$L:$L,'Daily BSE Equity Options'!$A:$A,$A257)=0,"",SUMIFS('Daily BSE Equity Options'!$L:$L,'Daily BSE Equity Options'!$A:$A,$A257))</f>
        <v/>
      </c>
      <c r="R257" s="8">
        <f>IF(OR(P257="",Q257=""),"",P257+Q257)</f>
        <v/>
      </c>
      <c r="S257" s="23">
        <f>IFERROR(IF(OR(P257="",INDEX(P:P,MATCH(DATE(YEAR($A257)-1,MONTH($A257),DAY($A257)),$A:$A,0))=""),"",P257/INDEX(P:P,MATCH(DATE(YEAR($A257)-1,MONTH($A257),DAY($A257)),$A:$A,0))-1),"")</f>
        <v/>
      </c>
      <c r="T257" s="23">
        <f>IFERROR(IF(OR(Q257="",INDEX(Q:Q,MATCH(DATE(YEAR($A257)-1,MONTH($A257),DAY($A257)),$A:$A,0))=""),"",Q257/INDEX(Q:Q,MATCH(DATE(YEAR($A257)-1,MONTH($A257),DAY($A257)),$A:$A,0))-1),"")</f>
        <v/>
      </c>
      <c r="U257" s="23">
        <f>IFERROR(IF(OR(R257="",INDEX(R:R,MATCH(DATE(YEAR($A257)-1,MONTH($A257),DAY($A257)),$A:$A,0))=""),"",R257/INDEX(R:R,MATCH(DATE(YEAR($A257)-1,MONTH($A257),DAY($A257)),$A:$A,0))-1),"")</f>
        <v/>
      </c>
      <c r="V257" s="23">
        <f>IF(OR(P257="",P256=""),"",P257/P256-1)</f>
        <v/>
      </c>
      <c r="W257" s="23">
        <f>IF(OR(Q257="",Q256=""),"",Q257/Q256-1)</f>
        <v/>
      </c>
      <c r="X257" s="23">
        <f>IF(OR(R257="",R256=""),"",R257/R256-1)</f>
        <v/>
      </c>
      <c r="Y257" s="23">
        <f>IF(R257="","",P257/R257)</f>
        <v/>
      </c>
      <c r="Z257" s="23">
        <f>IF(R257="","",Q257/R257)</f>
        <v/>
      </c>
      <c r="AA257" s="24">
        <f>IF(SUMIFS('Daily NSE Equity Options'!$M:$M,'Daily NSE Equity Options'!$A:$A,$A257)=0,"",SUMIFS('Daily NSE Equity Options'!$M:$M,'Daily NSE Equity Options'!$A:$A,$A257))</f>
        <v/>
      </c>
      <c r="AB257" s="9">
        <f>IF(SUMIFS('Daily BSE Equity Options'!$M:$M,'Daily BSE Equity Options'!$A:$A,$A257)=0,"",SUMIFS('Daily BSE Equity Options'!$M:$M,'Daily BSE Equity Options'!$A:$A,$A257))</f>
        <v/>
      </c>
      <c r="AC257" s="9">
        <f>IF(OR(AA257="",AB257=""),"",AA257+AB257)</f>
        <v/>
      </c>
      <c r="AD257" s="26">
        <f>IFERROR(IF(OR(AA257="",INDEX(AA:AA,MATCH(DATE(YEAR($A257)-1,MONTH($A257),DAY($A257)),$A:$A,0))=""),"",AA257/INDEX(AA:AA,MATCH(DATE(YEAR($A257)-1,MONTH($A257),DAY($A257)),$A:$A,0))-1),"")</f>
        <v/>
      </c>
      <c r="AE257" s="26">
        <f>IFERROR(IF(OR(AB257="",INDEX(AB:AB,MATCH(DATE(YEAR($A257)-1,MONTH($A257),DAY($A257)),$A:$A,0))=""),"",AB257/INDEX(AB:AB,MATCH(DATE(YEAR($A257)-1,MONTH($A257),DAY($A257)),$A:$A,0))-1),"")</f>
        <v/>
      </c>
      <c r="AF257" s="26">
        <f>IFERROR(IF(OR(AC257="",INDEX(AC:AC,MATCH(DATE(YEAR($A257)-1,MONTH($A257),DAY($A257)),$A:$A,0))=""),"",AC257/INDEX(AC:AC,MATCH(DATE(YEAR($A257)-1,MONTH($A257),DAY($A257)),$A:$A,0))-1),"")</f>
        <v/>
      </c>
      <c r="AG257" s="26">
        <f>IF(OR(AA257="",AA256=""),"",AA257/AA256-1)</f>
        <v/>
      </c>
      <c r="AH257" s="26">
        <f>IF(OR(AB257="",AB256=""),"",AB257/AB256-1)</f>
        <v/>
      </c>
      <c r="AI257" s="26">
        <f>IF(OR(AC257="",AC256=""),"",AC257/AC256-1)</f>
        <v/>
      </c>
      <c r="AJ257" s="26">
        <f>IF(AC257="","",AA257/AC257)</f>
        <v/>
      </c>
      <c r="AK257" s="26">
        <f>IF(AC257="","",AB257/AC257)</f>
        <v/>
      </c>
      <c r="AL257" s="29" t="n">
        <v>19.785</v>
      </c>
      <c r="AM257" s="30" t="n">
        <v>23.3025</v>
      </c>
      <c r="AN257" s="30" t="n">
        <v>19.785</v>
      </c>
      <c r="AO257" s="30" t="n">
        <v>22.995</v>
      </c>
      <c r="AP257" s="31" t="n">
        <v>0.1622</v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18">
        <f>IF(SUMIFS('Daily NSE Equity Options'!$K:$K,'Daily NSE Equity Options'!$A:$A,$A258)=0,"",SUMIFS('Daily NSE Equity Options'!$K:$K,'Daily NSE Equity Options'!$A:$A,$A258))</f>
        <v/>
      </c>
      <c r="F258" s="7">
        <f>IF(SUMIFS('Daily BSE Equity Options'!$K:$K,'Daily BSE Equity Options'!$A:$A,$A258)=0,"",SUMIFS('Daily BSE Equity Options'!$K:$K,'Daily BSE Equity Options'!$A:$A,$A258))</f>
        <v/>
      </c>
      <c r="G258" s="7">
        <f>IF(OR(E258="",F258=""),"",E258+F258)</f>
        <v/>
      </c>
      <c r="H258" s="20">
        <f>IFERROR(IF(OR(E258="",INDEX(E:E,MATCH(DATE(YEAR($A258)-1,MONTH($A258),DAY($A258)),$A:$A,0))=""),"",E258/INDEX(E:E,MATCH(DATE(YEAR($A258)-1,MONTH($A258),DAY($A258)),$A:$A,0))-1),"")</f>
        <v/>
      </c>
      <c r="I258" s="20">
        <f>IFERROR(IF(OR(F258="",INDEX(F:F,MATCH(DATE(YEAR($A258)-1,MONTH($A258),DAY($A258)),$A:$A,0))=""),"",F258/INDEX(F:F,MATCH(DATE(YEAR($A258)-1,MONTH($A258),DAY($A258)),$A:$A,0))-1),"")</f>
        <v/>
      </c>
      <c r="J258" s="20">
        <f>IFERROR(IF(OR(G258="",INDEX(G:G,MATCH(DATE(YEAR($A258)-1,MONTH($A258),DAY($A258)),$A:$A,0))=""),"",G258/INDEX(G:G,MATCH(DATE(YEAR($A258)-1,MONTH($A258),DAY($A258)),$A:$A,0))-1),"")</f>
        <v/>
      </c>
      <c r="K258" s="20">
        <f>IF(OR(E258="",E257=""),"",E258/E257-1)</f>
        <v/>
      </c>
      <c r="L258" s="20">
        <f>IF(OR(F258="",F257=""),"",F258/F257-1)</f>
        <v/>
      </c>
      <c r="M258" s="20">
        <f>IF(OR(G258="",G257=""),"",G258/G257-1)</f>
        <v/>
      </c>
      <c r="N258" s="20">
        <f>IF(G258="","",E258/G258)</f>
        <v/>
      </c>
      <c r="O258" s="20">
        <f>IF(G258="","",F258/G258)</f>
        <v/>
      </c>
      <c r="P258" s="21">
        <f>IF(SUMIFS('Daily NSE Equity Options'!$L:$L,'Daily NSE Equity Options'!$A:$A,$A258)=0,"",SUMIFS('Daily NSE Equity Options'!$L:$L,'Daily NSE Equity Options'!$A:$A,$A258))</f>
        <v/>
      </c>
      <c r="Q258" s="8">
        <f>IF(SUMIFS('Daily BSE Equity Options'!$L:$L,'Daily BSE Equity Options'!$A:$A,$A258)=0,"",SUMIFS('Daily BSE Equity Options'!$L:$L,'Daily BSE Equity Options'!$A:$A,$A258))</f>
        <v/>
      </c>
      <c r="R258" s="8">
        <f>IF(OR(P258="",Q258=""),"",P258+Q258)</f>
        <v/>
      </c>
      <c r="S258" s="23">
        <f>IFERROR(IF(OR(P258="",INDEX(P:P,MATCH(DATE(YEAR($A258)-1,MONTH($A258),DAY($A258)),$A:$A,0))=""),"",P258/INDEX(P:P,MATCH(DATE(YEAR($A258)-1,MONTH($A258),DAY($A258)),$A:$A,0))-1),"")</f>
        <v/>
      </c>
      <c r="T258" s="23">
        <f>IFERROR(IF(OR(Q258="",INDEX(Q:Q,MATCH(DATE(YEAR($A258)-1,MONTH($A258),DAY($A258)),$A:$A,0))=""),"",Q258/INDEX(Q:Q,MATCH(DATE(YEAR($A258)-1,MONTH($A258),DAY($A258)),$A:$A,0))-1),"")</f>
        <v/>
      </c>
      <c r="U258" s="23">
        <f>IFERROR(IF(OR(R258="",INDEX(R:R,MATCH(DATE(YEAR($A258)-1,MONTH($A258),DAY($A258)),$A:$A,0))=""),"",R258/INDEX(R:R,MATCH(DATE(YEAR($A258)-1,MONTH($A258),DAY($A258)),$A:$A,0))-1),"")</f>
        <v/>
      </c>
      <c r="V258" s="23">
        <f>IF(OR(P258="",P257=""),"",P258/P257-1)</f>
        <v/>
      </c>
      <c r="W258" s="23">
        <f>IF(OR(Q258="",Q257=""),"",Q258/Q257-1)</f>
        <v/>
      </c>
      <c r="X258" s="23">
        <f>IF(OR(R258="",R257=""),"",R258/R257-1)</f>
        <v/>
      </c>
      <c r="Y258" s="23">
        <f>IF(R258="","",P258/R258)</f>
        <v/>
      </c>
      <c r="Z258" s="23">
        <f>IF(R258="","",Q258/R258)</f>
        <v/>
      </c>
      <c r="AA258" s="24">
        <f>IF(SUMIFS('Daily NSE Equity Options'!$M:$M,'Daily NSE Equity Options'!$A:$A,$A258)=0,"",SUMIFS('Daily NSE Equity Options'!$M:$M,'Daily NSE Equity Options'!$A:$A,$A258))</f>
        <v/>
      </c>
      <c r="AB258" s="9">
        <f>IF(SUMIFS('Daily BSE Equity Options'!$M:$M,'Daily BSE Equity Options'!$A:$A,$A258)=0,"",SUMIFS('Daily BSE Equity Options'!$M:$M,'Daily BSE Equity Options'!$A:$A,$A258))</f>
        <v/>
      </c>
      <c r="AC258" s="9">
        <f>IF(OR(AA258="",AB258=""),"",AA258+AB258)</f>
        <v/>
      </c>
      <c r="AD258" s="26">
        <f>IFERROR(IF(OR(AA258="",INDEX(AA:AA,MATCH(DATE(YEAR($A258)-1,MONTH($A258),DAY($A258)),$A:$A,0))=""),"",AA258/INDEX(AA:AA,MATCH(DATE(YEAR($A258)-1,MONTH($A258),DAY($A258)),$A:$A,0))-1),"")</f>
        <v/>
      </c>
      <c r="AE258" s="26">
        <f>IFERROR(IF(OR(AB258="",INDEX(AB:AB,MATCH(DATE(YEAR($A258)-1,MONTH($A258),DAY($A258)),$A:$A,0))=""),"",AB258/INDEX(AB:AB,MATCH(DATE(YEAR($A258)-1,MONTH($A258),DAY($A258)),$A:$A,0))-1),"")</f>
        <v/>
      </c>
      <c r="AF258" s="26">
        <f>IFERROR(IF(OR(AC258="",INDEX(AC:AC,MATCH(DATE(YEAR($A258)-1,MONTH($A258),DAY($A258)),$A:$A,0))=""),"",AC258/INDEX(AC:AC,MATCH(DATE(YEAR($A258)-1,MONTH($A258),DAY($A258)),$A:$A,0))-1),"")</f>
        <v/>
      </c>
      <c r="AG258" s="26">
        <f>IF(OR(AA258="",AA257=""),"",AA258/AA257-1)</f>
        <v/>
      </c>
      <c r="AH258" s="26">
        <f>IF(OR(AB258="",AB257=""),"",AB258/AB257-1)</f>
        <v/>
      </c>
      <c r="AI258" s="26">
        <f>IF(OR(AC258="",AC257=""),"",AC258/AC257-1)</f>
        <v/>
      </c>
      <c r="AJ258" s="26">
        <f>IF(AC258="","",AA258/AC258)</f>
        <v/>
      </c>
      <c r="AK258" s="26">
        <f>IF(AC258="","",AB258/AC258)</f>
        <v/>
      </c>
      <c r="AL258" s="29" t="n">
        <v>22.995</v>
      </c>
      <c r="AM258" s="30" t="n">
        <v>22.995</v>
      </c>
      <c r="AN258" s="30" t="n">
        <v>20.2975</v>
      </c>
      <c r="AO258" s="30" t="n">
        <v>20.46</v>
      </c>
      <c r="AP258" s="31" t="n">
        <v>-0.1102</v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18">
        <f>IF(SUMIFS('Daily NSE Equity Options'!$K:$K,'Daily NSE Equity Options'!$A:$A,$A259)=0,"",SUMIFS('Daily NSE Equity Options'!$K:$K,'Daily NSE Equity Options'!$A:$A,$A259))</f>
        <v/>
      </c>
      <c r="F259" s="7">
        <f>IF(SUMIFS('Daily BSE Equity Options'!$K:$K,'Daily BSE Equity Options'!$A:$A,$A259)=0,"",SUMIFS('Daily BSE Equity Options'!$K:$K,'Daily BSE Equity Options'!$A:$A,$A259))</f>
        <v/>
      </c>
      <c r="G259" s="7">
        <f>IF(OR(E259="",F259=""),"",E259+F259)</f>
        <v/>
      </c>
      <c r="H259" s="20">
        <f>IFERROR(IF(OR(E259="",INDEX(E:E,MATCH(DATE(YEAR($A259)-1,MONTH($A259),DAY($A259)),$A:$A,0))=""),"",E259/INDEX(E:E,MATCH(DATE(YEAR($A259)-1,MONTH($A259),DAY($A259)),$A:$A,0))-1),"")</f>
        <v/>
      </c>
      <c r="I259" s="20">
        <f>IFERROR(IF(OR(F259="",INDEX(F:F,MATCH(DATE(YEAR($A259)-1,MONTH($A259),DAY($A259)),$A:$A,0))=""),"",F259/INDEX(F:F,MATCH(DATE(YEAR($A259)-1,MONTH($A259),DAY($A259)),$A:$A,0))-1),"")</f>
        <v/>
      </c>
      <c r="J259" s="20">
        <f>IFERROR(IF(OR(G259="",INDEX(G:G,MATCH(DATE(YEAR($A259)-1,MONTH($A259),DAY($A259)),$A:$A,0))=""),"",G259/INDEX(G:G,MATCH(DATE(YEAR($A259)-1,MONTH($A259),DAY($A259)),$A:$A,0))-1),"")</f>
        <v/>
      </c>
      <c r="K259" s="20">
        <f>IF(OR(E259="",E258=""),"",E259/E258-1)</f>
        <v/>
      </c>
      <c r="L259" s="20">
        <f>IF(OR(F259="",F258=""),"",F259/F258-1)</f>
        <v/>
      </c>
      <c r="M259" s="20">
        <f>IF(OR(G259="",G258=""),"",G259/G258-1)</f>
        <v/>
      </c>
      <c r="N259" s="20">
        <f>IF(G259="","",E259/G259)</f>
        <v/>
      </c>
      <c r="O259" s="20">
        <f>IF(G259="","",F259/G259)</f>
        <v/>
      </c>
      <c r="P259" s="21">
        <f>IF(SUMIFS('Daily NSE Equity Options'!$L:$L,'Daily NSE Equity Options'!$A:$A,$A259)=0,"",SUMIFS('Daily NSE Equity Options'!$L:$L,'Daily NSE Equity Options'!$A:$A,$A259))</f>
        <v/>
      </c>
      <c r="Q259" s="8">
        <f>IF(SUMIFS('Daily BSE Equity Options'!$L:$L,'Daily BSE Equity Options'!$A:$A,$A259)=0,"",SUMIFS('Daily BSE Equity Options'!$L:$L,'Daily BSE Equity Options'!$A:$A,$A259))</f>
        <v/>
      </c>
      <c r="R259" s="8">
        <f>IF(OR(P259="",Q259=""),"",P259+Q259)</f>
        <v/>
      </c>
      <c r="S259" s="23">
        <f>IFERROR(IF(OR(P259="",INDEX(P:P,MATCH(DATE(YEAR($A259)-1,MONTH($A259),DAY($A259)),$A:$A,0))=""),"",P259/INDEX(P:P,MATCH(DATE(YEAR($A259)-1,MONTH($A259),DAY($A259)),$A:$A,0))-1),"")</f>
        <v/>
      </c>
      <c r="T259" s="23">
        <f>IFERROR(IF(OR(Q259="",INDEX(Q:Q,MATCH(DATE(YEAR($A259)-1,MONTH($A259),DAY($A259)),$A:$A,0))=""),"",Q259/INDEX(Q:Q,MATCH(DATE(YEAR($A259)-1,MONTH($A259),DAY($A259)),$A:$A,0))-1),"")</f>
        <v/>
      </c>
      <c r="U259" s="23">
        <f>IFERROR(IF(OR(R259="",INDEX(R:R,MATCH(DATE(YEAR($A259)-1,MONTH($A259),DAY($A259)),$A:$A,0))=""),"",R259/INDEX(R:R,MATCH(DATE(YEAR($A259)-1,MONTH($A259),DAY($A259)),$A:$A,0))-1),"")</f>
        <v/>
      </c>
      <c r="V259" s="23">
        <f>IF(OR(P259="",P258=""),"",P259/P258-1)</f>
        <v/>
      </c>
      <c r="W259" s="23">
        <f>IF(OR(Q259="",Q258=""),"",Q259/Q258-1)</f>
        <v/>
      </c>
      <c r="X259" s="23">
        <f>IF(OR(R259="",R258=""),"",R259/R258-1)</f>
        <v/>
      </c>
      <c r="Y259" s="23">
        <f>IF(R259="","",P259/R259)</f>
        <v/>
      </c>
      <c r="Z259" s="23">
        <f>IF(R259="","",Q259/R259)</f>
        <v/>
      </c>
      <c r="AA259" s="24">
        <f>IF(SUMIFS('Daily NSE Equity Options'!$M:$M,'Daily NSE Equity Options'!$A:$A,$A259)=0,"",SUMIFS('Daily NSE Equity Options'!$M:$M,'Daily NSE Equity Options'!$A:$A,$A259))</f>
        <v/>
      </c>
      <c r="AB259" s="9">
        <f>IF(SUMIFS('Daily BSE Equity Options'!$M:$M,'Daily BSE Equity Options'!$A:$A,$A259)=0,"",SUMIFS('Daily BSE Equity Options'!$M:$M,'Daily BSE Equity Options'!$A:$A,$A259))</f>
        <v/>
      </c>
      <c r="AC259" s="9">
        <f>IF(OR(AA259="",AB259=""),"",AA259+AB259)</f>
        <v/>
      </c>
      <c r="AD259" s="26">
        <f>IFERROR(IF(OR(AA259="",INDEX(AA:AA,MATCH(DATE(YEAR($A259)-1,MONTH($A259),DAY($A259)),$A:$A,0))=""),"",AA259/INDEX(AA:AA,MATCH(DATE(YEAR($A259)-1,MONTH($A259),DAY($A259)),$A:$A,0))-1),"")</f>
        <v/>
      </c>
      <c r="AE259" s="26">
        <f>IFERROR(IF(OR(AB259="",INDEX(AB:AB,MATCH(DATE(YEAR($A259)-1,MONTH($A259),DAY($A259)),$A:$A,0))=""),"",AB259/INDEX(AB:AB,MATCH(DATE(YEAR($A259)-1,MONTH($A259),DAY($A259)),$A:$A,0))-1),"")</f>
        <v/>
      </c>
      <c r="AF259" s="26">
        <f>IFERROR(IF(OR(AC259="",INDEX(AC:AC,MATCH(DATE(YEAR($A259)-1,MONTH($A259),DAY($A259)),$A:$A,0))=""),"",AC259/INDEX(AC:AC,MATCH(DATE(YEAR($A259)-1,MONTH($A259),DAY($A259)),$A:$A,0))-1),"")</f>
        <v/>
      </c>
      <c r="AG259" s="26">
        <f>IF(OR(AA259="",AA258=""),"",AA259/AA258-1)</f>
        <v/>
      </c>
      <c r="AH259" s="26">
        <f>IF(OR(AB259="",AB258=""),"",AB259/AB258-1)</f>
        <v/>
      </c>
      <c r="AI259" s="26">
        <f>IF(OR(AC259="",AC258=""),"",AC259/AC258-1)</f>
        <v/>
      </c>
      <c r="AJ259" s="26">
        <f>IF(AC259="","",AA259/AC259)</f>
        <v/>
      </c>
      <c r="AK259" s="26">
        <f>IF(AC259="","",AB259/AC259)</f>
        <v/>
      </c>
      <c r="AL259" s="29" t="n">
        <v>20.46</v>
      </c>
      <c r="AM259" s="30" t="n">
        <v>21.545</v>
      </c>
      <c r="AN259" s="30" t="n">
        <v>18.245</v>
      </c>
      <c r="AO259" s="30" t="n">
        <v>20.89</v>
      </c>
      <c r="AP259" s="31" t="n">
        <v>0.021</v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18">
        <f>IF(SUMIFS('Daily NSE Equity Options'!$K:$K,'Daily NSE Equity Options'!$A:$A,$A260)=0,"",SUMIFS('Daily NSE Equity Options'!$K:$K,'Daily NSE Equity Options'!$A:$A,$A260))</f>
        <v/>
      </c>
      <c r="F260" s="7">
        <f>IF(SUMIFS('Daily BSE Equity Options'!$K:$K,'Daily BSE Equity Options'!$A:$A,$A260)=0,"",SUMIFS('Daily BSE Equity Options'!$K:$K,'Daily BSE Equity Options'!$A:$A,$A260))</f>
        <v/>
      </c>
      <c r="G260" s="7">
        <f>IF(OR(E260="",F260=""),"",E260+F260)</f>
        <v/>
      </c>
      <c r="H260" s="20">
        <f>IFERROR(IF(OR(E260="",INDEX(E:E,MATCH(DATE(YEAR($A260)-1,MONTH($A260),DAY($A260)),$A:$A,0))=""),"",E260/INDEX(E:E,MATCH(DATE(YEAR($A260)-1,MONTH($A260),DAY($A260)),$A:$A,0))-1),"")</f>
        <v/>
      </c>
      <c r="I260" s="20">
        <f>IFERROR(IF(OR(F260="",INDEX(F:F,MATCH(DATE(YEAR($A260)-1,MONTH($A260),DAY($A260)),$A:$A,0))=""),"",F260/INDEX(F:F,MATCH(DATE(YEAR($A260)-1,MONTH($A260),DAY($A260)),$A:$A,0))-1),"")</f>
        <v/>
      </c>
      <c r="J260" s="20">
        <f>IFERROR(IF(OR(G260="",INDEX(G:G,MATCH(DATE(YEAR($A260)-1,MONTH($A260),DAY($A260)),$A:$A,0))=""),"",G260/INDEX(G:G,MATCH(DATE(YEAR($A260)-1,MONTH($A260),DAY($A260)),$A:$A,0))-1),"")</f>
        <v/>
      </c>
      <c r="K260" s="20">
        <f>IF(OR(E260="",E259=""),"",E260/E259-1)</f>
        <v/>
      </c>
      <c r="L260" s="20">
        <f>IF(OR(F260="",F259=""),"",F260/F259-1)</f>
        <v/>
      </c>
      <c r="M260" s="20">
        <f>IF(OR(G260="",G259=""),"",G260/G259-1)</f>
        <v/>
      </c>
      <c r="N260" s="20">
        <f>IF(G260="","",E260/G260)</f>
        <v/>
      </c>
      <c r="O260" s="20">
        <f>IF(G260="","",F260/G260)</f>
        <v/>
      </c>
      <c r="P260" s="21">
        <f>IF(SUMIFS('Daily NSE Equity Options'!$L:$L,'Daily NSE Equity Options'!$A:$A,$A260)=0,"",SUMIFS('Daily NSE Equity Options'!$L:$L,'Daily NSE Equity Options'!$A:$A,$A260))</f>
        <v/>
      </c>
      <c r="Q260" s="8">
        <f>IF(SUMIFS('Daily BSE Equity Options'!$L:$L,'Daily BSE Equity Options'!$A:$A,$A260)=0,"",SUMIFS('Daily BSE Equity Options'!$L:$L,'Daily BSE Equity Options'!$A:$A,$A260))</f>
        <v/>
      </c>
      <c r="R260" s="8">
        <f>IF(OR(P260="",Q260=""),"",P260+Q260)</f>
        <v/>
      </c>
      <c r="S260" s="23">
        <f>IFERROR(IF(OR(P260="",INDEX(P:P,MATCH(DATE(YEAR($A260)-1,MONTH($A260),DAY($A260)),$A:$A,0))=""),"",P260/INDEX(P:P,MATCH(DATE(YEAR($A260)-1,MONTH($A260),DAY($A260)),$A:$A,0))-1),"")</f>
        <v/>
      </c>
      <c r="T260" s="23">
        <f>IFERROR(IF(OR(Q260="",INDEX(Q:Q,MATCH(DATE(YEAR($A260)-1,MONTH($A260),DAY($A260)),$A:$A,0))=""),"",Q260/INDEX(Q:Q,MATCH(DATE(YEAR($A260)-1,MONTH($A260),DAY($A260)),$A:$A,0))-1),"")</f>
        <v/>
      </c>
      <c r="U260" s="23">
        <f>IFERROR(IF(OR(R260="",INDEX(R:R,MATCH(DATE(YEAR($A260)-1,MONTH($A260),DAY($A260)),$A:$A,0))=""),"",R260/INDEX(R:R,MATCH(DATE(YEAR($A260)-1,MONTH($A260),DAY($A260)),$A:$A,0))-1),"")</f>
        <v/>
      </c>
      <c r="V260" s="23">
        <f>IF(OR(P260="",P259=""),"",P260/P259-1)</f>
        <v/>
      </c>
      <c r="W260" s="23">
        <f>IF(OR(Q260="",Q259=""),"",Q260/Q259-1)</f>
        <v/>
      </c>
      <c r="X260" s="23">
        <f>IF(OR(R260="",R259=""),"",R260/R259-1)</f>
        <v/>
      </c>
      <c r="Y260" s="23">
        <f>IF(R260="","",P260/R260)</f>
        <v/>
      </c>
      <c r="Z260" s="23">
        <f>IF(R260="","",Q260/R260)</f>
        <v/>
      </c>
      <c r="AA260" s="24">
        <f>IF(SUMIFS('Daily NSE Equity Options'!$M:$M,'Daily NSE Equity Options'!$A:$A,$A260)=0,"",SUMIFS('Daily NSE Equity Options'!$M:$M,'Daily NSE Equity Options'!$A:$A,$A260))</f>
        <v/>
      </c>
      <c r="AB260" s="9">
        <f>IF(SUMIFS('Daily BSE Equity Options'!$M:$M,'Daily BSE Equity Options'!$A:$A,$A260)=0,"",SUMIFS('Daily BSE Equity Options'!$M:$M,'Daily BSE Equity Options'!$A:$A,$A260))</f>
        <v/>
      </c>
      <c r="AC260" s="9">
        <f>IF(OR(AA260="",AB260=""),"",AA260+AB260)</f>
        <v/>
      </c>
      <c r="AD260" s="26">
        <f>IFERROR(IF(OR(AA260="",INDEX(AA:AA,MATCH(DATE(YEAR($A260)-1,MONTH($A260),DAY($A260)),$A:$A,0))=""),"",AA260/INDEX(AA:AA,MATCH(DATE(YEAR($A260)-1,MONTH($A260),DAY($A260)),$A:$A,0))-1),"")</f>
        <v/>
      </c>
      <c r="AE260" s="26">
        <f>IFERROR(IF(OR(AB260="",INDEX(AB:AB,MATCH(DATE(YEAR($A260)-1,MONTH($A260),DAY($A260)),$A:$A,0))=""),"",AB260/INDEX(AB:AB,MATCH(DATE(YEAR($A260)-1,MONTH($A260),DAY($A260)),$A:$A,0))-1),"")</f>
        <v/>
      </c>
      <c r="AF260" s="26">
        <f>IFERROR(IF(OR(AC260="",INDEX(AC:AC,MATCH(DATE(YEAR($A260)-1,MONTH($A260),DAY($A260)),$A:$A,0))=""),"",AC260/INDEX(AC:AC,MATCH(DATE(YEAR($A260)-1,MONTH($A260),DAY($A260)),$A:$A,0))-1),"")</f>
        <v/>
      </c>
      <c r="AG260" s="26">
        <f>IF(OR(AA260="",AA259=""),"",AA260/AA259-1)</f>
        <v/>
      </c>
      <c r="AH260" s="26">
        <f>IF(OR(AB260="",AB259=""),"",AB260/AB259-1)</f>
        <v/>
      </c>
      <c r="AI260" s="26">
        <f>IF(OR(AC260="",AC259=""),"",AC260/AC259-1)</f>
        <v/>
      </c>
      <c r="AJ260" s="26">
        <f>IF(AC260="","",AA260/AC260)</f>
        <v/>
      </c>
      <c r="AK260" s="26">
        <f>IF(AC260="","",AB260/AC260)</f>
        <v/>
      </c>
      <c r="AL260" s="29" t="n">
        <v>20.89</v>
      </c>
      <c r="AM260" s="30" t="n">
        <v>21.09</v>
      </c>
      <c r="AN260" s="30" t="n">
        <v>19.4825</v>
      </c>
      <c r="AO260" s="30" t="n">
        <v>20.4025</v>
      </c>
      <c r="AP260" s="31" t="n">
        <v>-0.0233</v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18">
        <f>IF(SUMIFS('Daily NSE Equity Options'!$K:$K,'Daily NSE Equity Options'!$A:$A,$A261)=0,"",SUMIFS('Daily NSE Equity Options'!$K:$K,'Daily NSE Equity Options'!$A:$A,$A261))</f>
        <v/>
      </c>
      <c r="F261" s="7">
        <f>IF(SUMIFS('Daily BSE Equity Options'!$K:$K,'Daily BSE Equity Options'!$A:$A,$A261)=0,"",SUMIFS('Daily BSE Equity Options'!$K:$K,'Daily BSE Equity Options'!$A:$A,$A261))</f>
        <v/>
      </c>
      <c r="G261" s="7">
        <f>IF(OR(E261="",F261=""),"",E261+F261)</f>
        <v/>
      </c>
      <c r="H261" s="20">
        <f>IFERROR(IF(OR(E261="",INDEX(E:E,MATCH(DATE(YEAR($A261)-1,MONTH($A261),DAY($A261)),$A:$A,0))=""),"",E261/INDEX(E:E,MATCH(DATE(YEAR($A261)-1,MONTH($A261),DAY($A261)),$A:$A,0))-1),"")</f>
        <v/>
      </c>
      <c r="I261" s="20">
        <f>IFERROR(IF(OR(F261="",INDEX(F:F,MATCH(DATE(YEAR($A261)-1,MONTH($A261),DAY($A261)),$A:$A,0))=""),"",F261/INDEX(F:F,MATCH(DATE(YEAR($A261)-1,MONTH($A261),DAY($A261)),$A:$A,0))-1),"")</f>
        <v/>
      </c>
      <c r="J261" s="20">
        <f>IFERROR(IF(OR(G261="",INDEX(G:G,MATCH(DATE(YEAR($A261)-1,MONTH($A261),DAY($A261)),$A:$A,0))=""),"",G261/INDEX(G:G,MATCH(DATE(YEAR($A261)-1,MONTH($A261),DAY($A261)),$A:$A,0))-1),"")</f>
        <v/>
      </c>
      <c r="K261" s="20">
        <f>IF(OR(E261="",E260=""),"",E261/E260-1)</f>
        <v/>
      </c>
      <c r="L261" s="20">
        <f>IF(OR(F261="",F260=""),"",F261/F260-1)</f>
        <v/>
      </c>
      <c r="M261" s="20">
        <f>IF(OR(G261="",G260=""),"",G261/G260-1)</f>
        <v/>
      </c>
      <c r="N261" s="20">
        <f>IF(G261="","",E261/G261)</f>
        <v/>
      </c>
      <c r="O261" s="20">
        <f>IF(G261="","",F261/G261)</f>
        <v/>
      </c>
      <c r="P261" s="21">
        <f>IF(SUMIFS('Daily NSE Equity Options'!$L:$L,'Daily NSE Equity Options'!$A:$A,$A261)=0,"",SUMIFS('Daily NSE Equity Options'!$L:$L,'Daily NSE Equity Options'!$A:$A,$A261))</f>
        <v/>
      </c>
      <c r="Q261" s="8">
        <f>IF(SUMIFS('Daily BSE Equity Options'!$L:$L,'Daily BSE Equity Options'!$A:$A,$A261)=0,"",SUMIFS('Daily BSE Equity Options'!$L:$L,'Daily BSE Equity Options'!$A:$A,$A261))</f>
        <v/>
      </c>
      <c r="R261" s="8">
        <f>IF(OR(P261="",Q261=""),"",P261+Q261)</f>
        <v/>
      </c>
      <c r="S261" s="23">
        <f>IFERROR(IF(OR(P261="",INDEX(P:P,MATCH(DATE(YEAR($A261)-1,MONTH($A261),DAY($A261)),$A:$A,0))=""),"",P261/INDEX(P:P,MATCH(DATE(YEAR($A261)-1,MONTH($A261),DAY($A261)),$A:$A,0))-1),"")</f>
        <v/>
      </c>
      <c r="T261" s="23">
        <f>IFERROR(IF(OR(Q261="",INDEX(Q:Q,MATCH(DATE(YEAR($A261)-1,MONTH($A261),DAY($A261)),$A:$A,0))=""),"",Q261/INDEX(Q:Q,MATCH(DATE(YEAR($A261)-1,MONTH($A261),DAY($A261)),$A:$A,0))-1),"")</f>
        <v/>
      </c>
      <c r="U261" s="23">
        <f>IFERROR(IF(OR(R261="",INDEX(R:R,MATCH(DATE(YEAR($A261)-1,MONTH($A261),DAY($A261)),$A:$A,0))=""),"",R261/INDEX(R:R,MATCH(DATE(YEAR($A261)-1,MONTH($A261),DAY($A261)),$A:$A,0))-1),"")</f>
        <v/>
      </c>
      <c r="V261" s="23">
        <f>IF(OR(P261="",P260=""),"",P261/P260-1)</f>
        <v/>
      </c>
      <c r="W261" s="23">
        <f>IF(OR(Q261="",Q260=""),"",Q261/Q260-1)</f>
        <v/>
      </c>
      <c r="X261" s="23">
        <f>IF(OR(R261="",R260=""),"",R261/R260-1)</f>
        <v/>
      </c>
      <c r="Y261" s="23">
        <f>IF(R261="","",P261/R261)</f>
        <v/>
      </c>
      <c r="Z261" s="23">
        <f>IF(R261="","",Q261/R261)</f>
        <v/>
      </c>
      <c r="AA261" s="24">
        <f>IF(SUMIFS('Daily NSE Equity Options'!$M:$M,'Daily NSE Equity Options'!$A:$A,$A261)=0,"",SUMIFS('Daily NSE Equity Options'!$M:$M,'Daily NSE Equity Options'!$A:$A,$A261))</f>
        <v/>
      </c>
      <c r="AB261" s="9">
        <f>IF(SUMIFS('Daily BSE Equity Options'!$M:$M,'Daily BSE Equity Options'!$A:$A,$A261)=0,"",SUMIFS('Daily BSE Equity Options'!$M:$M,'Daily BSE Equity Options'!$A:$A,$A261))</f>
        <v/>
      </c>
      <c r="AC261" s="9">
        <f>IF(OR(AA261="",AB261=""),"",AA261+AB261)</f>
        <v/>
      </c>
      <c r="AD261" s="26">
        <f>IFERROR(IF(OR(AA261="",INDEX(AA:AA,MATCH(DATE(YEAR($A261)-1,MONTH($A261),DAY($A261)),$A:$A,0))=""),"",AA261/INDEX(AA:AA,MATCH(DATE(YEAR($A261)-1,MONTH($A261),DAY($A261)),$A:$A,0))-1),"")</f>
        <v/>
      </c>
      <c r="AE261" s="26">
        <f>IFERROR(IF(OR(AB261="",INDEX(AB:AB,MATCH(DATE(YEAR($A261)-1,MONTH($A261),DAY($A261)),$A:$A,0))=""),"",AB261/INDEX(AB:AB,MATCH(DATE(YEAR($A261)-1,MONTH($A261),DAY($A261)),$A:$A,0))-1),"")</f>
        <v/>
      </c>
      <c r="AF261" s="26">
        <f>IFERROR(IF(OR(AC261="",INDEX(AC:AC,MATCH(DATE(YEAR($A261)-1,MONTH($A261),DAY($A261)),$A:$A,0))=""),"",AC261/INDEX(AC:AC,MATCH(DATE(YEAR($A261)-1,MONTH($A261),DAY($A261)),$A:$A,0))-1),"")</f>
        <v/>
      </c>
      <c r="AG261" s="26">
        <f>IF(OR(AA261="",AA260=""),"",AA261/AA260-1)</f>
        <v/>
      </c>
      <c r="AH261" s="26">
        <f>IF(OR(AB261="",AB260=""),"",AB261/AB260-1)</f>
        <v/>
      </c>
      <c r="AI261" s="26">
        <f>IF(OR(AC261="",AC260=""),"",AC261/AC260-1)</f>
        <v/>
      </c>
      <c r="AJ261" s="26">
        <f>IF(AC261="","",AA261/AC261)</f>
        <v/>
      </c>
      <c r="AK261" s="26">
        <f>IF(AC261="","",AB261/AC261)</f>
        <v/>
      </c>
      <c r="AL261" s="29" t="n">
        <v>20.4025</v>
      </c>
      <c r="AM261" s="30" t="n">
        <v>23.1075</v>
      </c>
      <c r="AN261" s="30" t="n">
        <v>19.8075</v>
      </c>
      <c r="AO261" s="30" t="n">
        <v>22.485</v>
      </c>
      <c r="AP261" s="31" t="n">
        <v>0.1021</v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18">
        <f>IF(SUMIFS('Daily NSE Equity Options'!$K:$K,'Daily NSE Equity Options'!$A:$A,$A262)=0,"",SUMIFS('Daily NSE Equity Options'!$K:$K,'Daily NSE Equity Options'!$A:$A,$A262))</f>
        <v/>
      </c>
      <c r="F262" s="7">
        <f>IF(SUMIFS('Daily BSE Equity Options'!$K:$K,'Daily BSE Equity Options'!$A:$A,$A262)=0,"",SUMIFS('Daily BSE Equity Options'!$K:$K,'Daily BSE Equity Options'!$A:$A,$A262))</f>
        <v/>
      </c>
      <c r="G262" s="7">
        <f>IF(OR(E262="",F262=""),"",E262+F262)</f>
        <v/>
      </c>
      <c r="H262" s="20">
        <f>IFERROR(IF(OR(E262="",INDEX(E:E,MATCH(DATE(YEAR($A262)-1,MONTH($A262),DAY($A262)),$A:$A,0))=""),"",E262/INDEX(E:E,MATCH(DATE(YEAR($A262)-1,MONTH($A262),DAY($A262)),$A:$A,0))-1),"")</f>
        <v/>
      </c>
      <c r="I262" s="20">
        <f>IFERROR(IF(OR(F262="",INDEX(F:F,MATCH(DATE(YEAR($A262)-1,MONTH($A262),DAY($A262)),$A:$A,0))=""),"",F262/INDEX(F:F,MATCH(DATE(YEAR($A262)-1,MONTH($A262),DAY($A262)),$A:$A,0))-1),"")</f>
        <v/>
      </c>
      <c r="J262" s="20">
        <f>IFERROR(IF(OR(G262="",INDEX(G:G,MATCH(DATE(YEAR($A262)-1,MONTH($A262),DAY($A262)),$A:$A,0))=""),"",G262/INDEX(G:G,MATCH(DATE(YEAR($A262)-1,MONTH($A262),DAY($A262)),$A:$A,0))-1),"")</f>
        <v/>
      </c>
      <c r="K262" s="20">
        <f>IF(OR(E262="",E261=""),"",E262/E261-1)</f>
        <v/>
      </c>
      <c r="L262" s="20">
        <f>IF(OR(F262="",F261=""),"",F262/F261-1)</f>
        <v/>
      </c>
      <c r="M262" s="20">
        <f>IF(OR(G262="",G261=""),"",G262/G261-1)</f>
        <v/>
      </c>
      <c r="N262" s="20">
        <f>IF(G262="","",E262/G262)</f>
        <v/>
      </c>
      <c r="O262" s="20">
        <f>IF(G262="","",F262/G262)</f>
        <v/>
      </c>
      <c r="P262" s="21">
        <f>IF(SUMIFS('Daily NSE Equity Options'!$L:$L,'Daily NSE Equity Options'!$A:$A,$A262)=0,"",SUMIFS('Daily NSE Equity Options'!$L:$L,'Daily NSE Equity Options'!$A:$A,$A262))</f>
        <v/>
      </c>
      <c r="Q262" s="8">
        <f>IF(SUMIFS('Daily BSE Equity Options'!$L:$L,'Daily BSE Equity Options'!$A:$A,$A262)=0,"",SUMIFS('Daily BSE Equity Options'!$L:$L,'Daily BSE Equity Options'!$A:$A,$A262))</f>
        <v/>
      </c>
      <c r="R262" s="8">
        <f>IF(OR(P262="",Q262=""),"",P262+Q262)</f>
        <v/>
      </c>
      <c r="S262" s="23">
        <f>IFERROR(IF(OR(P262="",INDEX(P:P,MATCH(DATE(YEAR($A262)-1,MONTH($A262),DAY($A262)),$A:$A,0))=""),"",P262/INDEX(P:P,MATCH(DATE(YEAR($A262)-1,MONTH($A262),DAY($A262)),$A:$A,0))-1),"")</f>
        <v/>
      </c>
      <c r="T262" s="23">
        <f>IFERROR(IF(OR(Q262="",INDEX(Q:Q,MATCH(DATE(YEAR($A262)-1,MONTH($A262),DAY($A262)),$A:$A,0))=""),"",Q262/INDEX(Q:Q,MATCH(DATE(YEAR($A262)-1,MONTH($A262),DAY($A262)),$A:$A,0))-1),"")</f>
        <v/>
      </c>
      <c r="U262" s="23">
        <f>IFERROR(IF(OR(R262="",INDEX(R:R,MATCH(DATE(YEAR($A262)-1,MONTH($A262),DAY($A262)),$A:$A,0))=""),"",R262/INDEX(R:R,MATCH(DATE(YEAR($A262)-1,MONTH($A262),DAY($A262)),$A:$A,0))-1),"")</f>
        <v/>
      </c>
      <c r="V262" s="23">
        <f>IF(OR(P262="",P261=""),"",P262/P261-1)</f>
        <v/>
      </c>
      <c r="W262" s="23">
        <f>IF(OR(Q262="",Q261=""),"",Q262/Q261-1)</f>
        <v/>
      </c>
      <c r="X262" s="23">
        <f>IF(OR(R262="",R261=""),"",R262/R261-1)</f>
        <v/>
      </c>
      <c r="Y262" s="23">
        <f>IF(R262="","",P262/R262)</f>
        <v/>
      </c>
      <c r="Z262" s="23">
        <f>IF(R262="","",Q262/R262)</f>
        <v/>
      </c>
      <c r="AA262" s="24">
        <f>IF(SUMIFS('Daily NSE Equity Options'!$M:$M,'Daily NSE Equity Options'!$A:$A,$A262)=0,"",SUMIFS('Daily NSE Equity Options'!$M:$M,'Daily NSE Equity Options'!$A:$A,$A262))</f>
        <v/>
      </c>
      <c r="AB262" s="9">
        <f>IF(SUMIFS('Daily BSE Equity Options'!$M:$M,'Daily BSE Equity Options'!$A:$A,$A262)=0,"",SUMIFS('Daily BSE Equity Options'!$M:$M,'Daily BSE Equity Options'!$A:$A,$A262))</f>
        <v/>
      </c>
      <c r="AC262" s="9">
        <f>IF(OR(AA262="",AB262=""),"",AA262+AB262)</f>
        <v/>
      </c>
      <c r="AD262" s="26">
        <f>IFERROR(IF(OR(AA262="",INDEX(AA:AA,MATCH(DATE(YEAR($A262)-1,MONTH($A262),DAY($A262)),$A:$A,0))=""),"",AA262/INDEX(AA:AA,MATCH(DATE(YEAR($A262)-1,MONTH($A262),DAY($A262)),$A:$A,0))-1),"")</f>
        <v/>
      </c>
      <c r="AE262" s="26">
        <f>IFERROR(IF(OR(AB262="",INDEX(AB:AB,MATCH(DATE(YEAR($A262)-1,MONTH($A262),DAY($A262)),$A:$A,0))=""),"",AB262/INDEX(AB:AB,MATCH(DATE(YEAR($A262)-1,MONTH($A262),DAY($A262)),$A:$A,0))-1),"")</f>
        <v/>
      </c>
      <c r="AF262" s="26">
        <f>IFERROR(IF(OR(AC262="",INDEX(AC:AC,MATCH(DATE(YEAR($A262)-1,MONTH($A262),DAY($A262)),$A:$A,0))=""),"",AC262/INDEX(AC:AC,MATCH(DATE(YEAR($A262)-1,MONTH($A262),DAY($A262)),$A:$A,0))-1),"")</f>
        <v/>
      </c>
      <c r="AG262" s="26">
        <f>IF(OR(AA262="",AA261=""),"",AA262/AA261-1)</f>
        <v/>
      </c>
      <c r="AH262" s="26">
        <f>IF(OR(AB262="",AB261=""),"",AB262/AB261-1)</f>
        <v/>
      </c>
      <c r="AI262" s="26">
        <f>IF(OR(AC262="",AC261=""),"",AC262/AC261-1)</f>
        <v/>
      </c>
      <c r="AJ262" s="26">
        <f>IF(AC262="","",AA262/AC262)</f>
        <v/>
      </c>
      <c r="AK262" s="26">
        <f>IF(AC262="","",AB262/AC262)</f>
        <v/>
      </c>
      <c r="AL262" s="29" t="n">
        <v>22.485</v>
      </c>
      <c r="AM262" s="30" t="n">
        <v>22.745</v>
      </c>
      <c r="AN262" s="30" t="n">
        <v>21.2375</v>
      </c>
      <c r="AO262" s="30" t="n">
        <v>22.425</v>
      </c>
      <c r="AP262" s="31" t="n">
        <v>-0.0027</v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18">
        <f>IF(SUMIFS('Daily NSE Equity Options'!$K:$K,'Daily NSE Equity Options'!$A:$A,$A263)=0,"",SUMIFS('Daily NSE Equity Options'!$K:$K,'Daily NSE Equity Options'!$A:$A,$A263))</f>
        <v/>
      </c>
      <c r="F263" s="7">
        <f>IF(SUMIFS('Daily BSE Equity Options'!$K:$K,'Daily BSE Equity Options'!$A:$A,$A263)=0,"",SUMIFS('Daily BSE Equity Options'!$K:$K,'Daily BSE Equity Options'!$A:$A,$A263))</f>
        <v/>
      </c>
      <c r="G263" s="7">
        <f>IF(OR(E263="",F263=""),"",E263+F263)</f>
        <v/>
      </c>
      <c r="H263" s="20">
        <f>IFERROR(IF(OR(E263="",INDEX(E:E,MATCH(DATE(YEAR($A263)-1,MONTH($A263),DAY($A263)),$A:$A,0))=""),"",E263/INDEX(E:E,MATCH(DATE(YEAR($A263)-1,MONTH($A263),DAY($A263)),$A:$A,0))-1),"")</f>
        <v/>
      </c>
      <c r="I263" s="20">
        <f>IFERROR(IF(OR(F263="",INDEX(F:F,MATCH(DATE(YEAR($A263)-1,MONTH($A263),DAY($A263)),$A:$A,0))=""),"",F263/INDEX(F:F,MATCH(DATE(YEAR($A263)-1,MONTH($A263),DAY($A263)),$A:$A,0))-1),"")</f>
        <v/>
      </c>
      <c r="J263" s="20">
        <f>IFERROR(IF(OR(G263="",INDEX(G:G,MATCH(DATE(YEAR($A263)-1,MONTH($A263),DAY($A263)),$A:$A,0))=""),"",G263/INDEX(G:G,MATCH(DATE(YEAR($A263)-1,MONTH($A263),DAY($A263)),$A:$A,0))-1),"")</f>
        <v/>
      </c>
      <c r="K263" s="20">
        <f>IF(OR(E263="",E262=""),"",E263/E262-1)</f>
        <v/>
      </c>
      <c r="L263" s="20">
        <f>IF(OR(F263="",F262=""),"",F263/F262-1)</f>
        <v/>
      </c>
      <c r="M263" s="20">
        <f>IF(OR(G263="",G262=""),"",G263/G262-1)</f>
        <v/>
      </c>
      <c r="N263" s="20">
        <f>IF(G263="","",E263/G263)</f>
        <v/>
      </c>
      <c r="O263" s="20">
        <f>IF(G263="","",F263/G263)</f>
        <v/>
      </c>
      <c r="P263" s="21">
        <f>IF(SUMIFS('Daily NSE Equity Options'!$L:$L,'Daily NSE Equity Options'!$A:$A,$A263)=0,"",SUMIFS('Daily NSE Equity Options'!$L:$L,'Daily NSE Equity Options'!$A:$A,$A263))</f>
        <v/>
      </c>
      <c r="Q263" s="8">
        <f>IF(SUMIFS('Daily BSE Equity Options'!$L:$L,'Daily BSE Equity Options'!$A:$A,$A263)=0,"",SUMIFS('Daily BSE Equity Options'!$L:$L,'Daily BSE Equity Options'!$A:$A,$A263))</f>
        <v/>
      </c>
      <c r="R263" s="8">
        <f>IF(OR(P263="",Q263=""),"",P263+Q263)</f>
        <v/>
      </c>
      <c r="S263" s="23">
        <f>IFERROR(IF(OR(P263="",INDEX(P:P,MATCH(DATE(YEAR($A263)-1,MONTH($A263),DAY($A263)),$A:$A,0))=""),"",P263/INDEX(P:P,MATCH(DATE(YEAR($A263)-1,MONTH($A263),DAY($A263)),$A:$A,0))-1),"")</f>
        <v/>
      </c>
      <c r="T263" s="23">
        <f>IFERROR(IF(OR(Q263="",INDEX(Q:Q,MATCH(DATE(YEAR($A263)-1,MONTH($A263),DAY($A263)),$A:$A,0))=""),"",Q263/INDEX(Q:Q,MATCH(DATE(YEAR($A263)-1,MONTH($A263),DAY($A263)),$A:$A,0))-1),"")</f>
        <v/>
      </c>
      <c r="U263" s="23">
        <f>IFERROR(IF(OR(R263="",INDEX(R:R,MATCH(DATE(YEAR($A263)-1,MONTH($A263),DAY($A263)),$A:$A,0))=""),"",R263/INDEX(R:R,MATCH(DATE(YEAR($A263)-1,MONTH($A263),DAY($A263)),$A:$A,0))-1),"")</f>
        <v/>
      </c>
      <c r="V263" s="23">
        <f>IF(OR(P263="",P262=""),"",P263/P262-1)</f>
        <v/>
      </c>
      <c r="W263" s="23">
        <f>IF(OR(Q263="",Q262=""),"",Q263/Q262-1)</f>
        <v/>
      </c>
      <c r="X263" s="23">
        <f>IF(OR(R263="",R262=""),"",R263/R262-1)</f>
        <v/>
      </c>
      <c r="Y263" s="23">
        <f>IF(R263="","",P263/R263)</f>
        <v/>
      </c>
      <c r="Z263" s="23">
        <f>IF(R263="","",Q263/R263)</f>
        <v/>
      </c>
      <c r="AA263" s="24">
        <f>IF(SUMIFS('Daily NSE Equity Options'!$M:$M,'Daily NSE Equity Options'!$A:$A,$A263)=0,"",SUMIFS('Daily NSE Equity Options'!$M:$M,'Daily NSE Equity Options'!$A:$A,$A263))</f>
        <v/>
      </c>
      <c r="AB263" s="9">
        <f>IF(SUMIFS('Daily BSE Equity Options'!$M:$M,'Daily BSE Equity Options'!$A:$A,$A263)=0,"",SUMIFS('Daily BSE Equity Options'!$M:$M,'Daily BSE Equity Options'!$A:$A,$A263))</f>
        <v/>
      </c>
      <c r="AC263" s="9">
        <f>IF(OR(AA263="",AB263=""),"",AA263+AB263)</f>
        <v/>
      </c>
      <c r="AD263" s="26">
        <f>IFERROR(IF(OR(AA263="",INDEX(AA:AA,MATCH(DATE(YEAR($A263)-1,MONTH($A263),DAY($A263)),$A:$A,0))=""),"",AA263/INDEX(AA:AA,MATCH(DATE(YEAR($A263)-1,MONTH($A263),DAY($A263)),$A:$A,0))-1),"")</f>
        <v/>
      </c>
      <c r="AE263" s="26">
        <f>IFERROR(IF(OR(AB263="",INDEX(AB:AB,MATCH(DATE(YEAR($A263)-1,MONTH($A263),DAY($A263)),$A:$A,0))=""),"",AB263/INDEX(AB:AB,MATCH(DATE(YEAR($A263)-1,MONTH($A263),DAY($A263)),$A:$A,0))-1),"")</f>
        <v/>
      </c>
      <c r="AF263" s="26">
        <f>IFERROR(IF(OR(AC263="",INDEX(AC:AC,MATCH(DATE(YEAR($A263)-1,MONTH($A263),DAY($A263)),$A:$A,0))=""),"",AC263/INDEX(AC:AC,MATCH(DATE(YEAR($A263)-1,MONTH($A263),DAY($A263)),$A:$A,0))-1),"")</f>
        <v/>
      </c>
      <c r="AG263" s="26">
        <f>IF(OR(AA263="",AA262=""),"",AA263/AA262-1)</f>
        <v/>
      </c>
      <c r="AH263" s="26">
        <f>IF(OR(AB263="",AB262=""),"",AB263/AB262-1)</f>
        <v/>
      </c>
      <c r="AI263" s="26">
        <f>IF(OR(AC263="",AC262=""),"",AC263/AC262-1)</f>
        <v/>
      </c>
      <c r="AJ263" s="26">
        <f>IF(AC263="","",AA263/AC263)</f>
        <v/>
      </c>
      <c r="AK263" s="26">
        <f>IF(AC263="","",AB263/AC263)</f>
        <v/>
      </c>
      <c r="AL263" s="29" t="n">
        <v>22.425</v>
      </c>
      <c r="AM263" s="30" t="n">
        <v>23.6075</v>
      </c>
      <c r="AN263" s="30" t="n">
        <v>22.425</v>
      </c>
      <c r="AO263" s="30" t="n">
        <v>23.025</v>
      </c>
      <c r="AP263" s="31" t="n">
        <v>0.0268</v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18">
        <f>IF(SUMIFS('Daily NSE Equity Options'!$K:$K,'Daily NSE Equity Options'!$A:$A,$A264)=0,"",SUMIFS('Daily NSE Equity Options'!$K:$K,'Daily NSE Equity Options'!$A:$A,$A264))</f>
        <v/>
      </c>
      <c r="F264" s="7">
        <f>IF(SUMIFS('Daily BSE Equity Options'!$K:$K,'Daily BSE Equity Options'!$A:$A,$A264)=0,"",SUMIFS('Daily BSE Equity Options'!$K:$K,'Daily BSE Equity Options'!$A:$A,$A264))</f>
        <v/>
      </c>
      <c r="G264" s="7">
        <f>IF(OR(E264="",F264=""),"",E264+F264)</f>
        <v/>
      </c>
      <c r="H264" s="20">
        <f>IFERROR(IF(OR(E264="",INDEX(E:E,MATCH(DATE(YEAR($A264)-1,MONTH($A264),DAY($A264)),$A:$A,0))=""),"",E264/INDEX(E:E,MATCH(DATE(YEAR($A264)-1,MONTH($A264),DAY($A264)),$A:$A,0))-1),"")</f>
        <v/>
      </c>
      <c r="I264" s="20">
        <f>IFERROR(IF(OR(F264="",INDEX(F:F,MATCH(DATE(YEAR($A264)-1,MONTH($A264),DAY($A264)),$A:$A,0))=""),"",F264/INDEX(F:F,MATCH(DATE(YEAR($A264)-1,MONTH($A264),DAY($A264)),$A:$A,0))-1),"")</f>
        <v/>
      </c>
      <c r="J264" s="20">
        <f>IFERROR(IF(OR(G264="",INDEX(G:G,MATCH(DATE(YEAR($A264)-1,MONTH($A264),DAY($A264)),$A:$A,0))=""),"",G264/INDEX(G:G,MATCH(DATE(YEAR($A264)-1,MONTH($A264),DAY($A264)),$A:$A,0))-1),"")</f>
        <v/>
      </c>
      <c r="K264" s="20">
        <f>IF(OR(E264="",E263=""),"",E264/E263-1)</f>
        <v/>
      </c>
      <c r="L264" s="20">
        <f>IF(OR(F264="",F263=""),"",F264/F263-1)</f>
        <v/>
      </c>
      <c r="M264" s="20">
        <f>IF(OR(G264="",G263=""),"",G264/G263-1)</f>
        <v/>
      </c>
      <c r="N264" s="20">
        <f>IF(G264="","",E264/G264)</f>
        <v/>
      </c>
      <c r="O264" s="20">
        <f>IF(G264="","",F264/G264)</f>
        <v/>
      </c>
      <c r="P264" s="21">
        <f>IF(SUMIFS('Daily NSE Equity Options'!$L:$L,'Daily NSE Equity Options'!$A:$A,$A264)=0,"",SUMIFS('Daily NSE Equity Options'!$L:$L,'Daily NSE Equity Options'!$A:$A,$A264))</f>
        <v/>
      </c>
      <c r="Q264" s="8">
        <f>IF(SUMIFS('Daily BSE Equity Options'!$L:$L,'Daily BSE Equity Options'!$A:$A,$A264)=0,"",SUMIFS('Daily BSE Equity Options'!$L:$L,'Daily BSE Equity Options'!$A:$A,$A264))</f>
        <v/>
      </c>
      <c r="R264" s="8">
        <f>IF(OR(P264="",Q264=""),"",P264+Q264)</f>
        <v/>
      </c>
      <c r="S264" s="23">
        <f>IFERROR(IF(OR(P264="",INDEX(P:P,MATCH(DATE(YEAR($A264)-1,MONTH($A264),DAY($A264)),$A:$A,0))=""),"",P264/INDEX(P:P,MATCH(DATE(YEAR($A264)-1,MONTH($A264),DAY($A264)),$A:$A,0))-1),"")</f>
        <v/>
      </c>
      <c r="T264" s="23">
        <f>IFERROR(IF(OR(Q264="",INDEX(Q:Q,MATCH(DATE(YEAR($A264)-1,MONTH($A264),DAY($A264)),$A:$A,0))=""),"",Q264/INDEX(Q:Q,MATCH(DATE(YEAR($A264)-1,MONTH($A264),DAY($A264)),$A:$A,0))-1),"")</f>
        <v/>
      </c>
      <c r="U264" s="23">
        <f>IFERROR(IF(OR(R264="",INDEX(R:R,MATCH(DATE(YEAR($A264)-1,MONTH($A264),DAY($A264)),$A:$A,0))=""),"",R264/INDEX(R:R,MATCH(DATE(YEAR($A264)-1,MONTH($A264),DAY($A264)),$A:$A,0))-1),"")</f>
        <v/>
      </c>
      <c r="V264" s="23">
        <f>IF(OR(P264="",P263=""),"",P264/P263-1)</f>
        <v/>
      </c>
      <c r="W264" s="23">
        <f>IF(OR(Q264="",Q263=""),"",Q264/Q263-1)</f>
        <v/>
      </c>
      <c r="X264" s="23">
        <f>IF(OR(R264="",R263=""),"",R264/R263-1)</f>
        <v/>
      </c>
      <c r="Y264" s="23">
        <f>IF(R264="","",P264/R264)</f>
        <v/>
      </c>
      <c r="Z264" s="23">
        <f>IF(R264="","",Q264/R264)</f>
        <v/>
      </c>
      <c r="AA264" s="24">
        <f>IF(SUMIFS('Daily NSE Equity Options'!$M:$M,'Daily NSE Equity Options'!$A:$A,$A264)=0,"",SUMIFS('Daily NSE Equity Options'!$M:$M,'Daily NSE Equity Options'!$A:$A,$A264))</f>
        <v/>
      </c>
      <c r="AB264" s="9">
        <f>IF(SUMIFS('Daily BSE Equity Options'!$M:$M,'Daily BSE Equity Options'!$A:$A,$A264)=0,"",SUMIFS('Daily BSE Equity Options'!$M:$M,'Daily BSE Equity Options'!$A:$A,$A264))</f>
        <v/>
      </c>
      <c r="AC264" s="9">
        <f>IF(OR(AA264="",AB264=""),"",AA264+AB264)</f>
        <v/>
      </c>
      <c r="AD264" s="26">
        <f>IFERROR(IF(OR(AA264="",INDEX(AA:AA,MATCH(DATE(YEAR($A264)-1,MONTH($A264),DAY($A264)),$A:$A,0))=""),"",AA264/INDEX(AA:AA,MATCH(DATE(YEAR($A264)-1,MONTH($A264),DAY($A264)),$A:$A,0))-1),"")</f>
        <v/>
      </c>
      <c r="AE264" s="26">
        <f>IFERROR(IF(OR(AB264="",INDEX(AB:AB,MATCH(DATE(YEAR($A264)-1,MONTH($A264),DAY($A264)),$A:$A,0))=""),"",AB264/INDEX(AB:AB,MATCH(DATE(YEAR($A264)-1,MONTH($A264),DAY($A264)),$A:$A,0))-1),"")</f>
        <v/>
      </c>
      <c r="AF264" s="26">
        <f>IFERROR(IF(OR(AC264="",INDEX(AC:AC,MATCH(DATE(YEAR($A264)-1,MONTH($A264),DAY($A264)),$A:$A,0))=""),"",AC264/INDEX(AC:AC,MATCH(DATE(YEAR($A264)-1,MONTH($A264),DAY($A264)),$A:$A,0))-1),"")</f>
        <v/>
      </c>
      <c r="AG264" s="26">
        <f>IF(OR(AA264="",AA263=""),"",AA264/AA263-1)</f>
        <v/>
      </c>
      <c r="AH264" s="26">
        <f>IF(OR(AB264="",AB263=""),"",AB264/AB263-1)</f>
        <v/>
      </c>
      <c r="AI264" s="26">
        <f>IF(OR(AC264="",AC263=""),"",AC264/AC263-1)</f>
        <v/>
      </c>
      <c r="AJ264" s="26">
        <f>IF(AC264="","",AA264/AC264)</f>
        <v/>
      </c>
      <c r="AK264" s="26">
        <f>IF(AC264="","",AB264/AC264)</f>
        <v/>
      </c>
      <c r="AL264" s="29" t="n">
        <v>23.025</v>
      </c>
      <c r="AM264" s="30" t="n">
        <v>23.0525</v>
      </c>
      <c r="AN264" s="30" t="n">
        <v>20.21</v>
      </c>
      <c r="AO264" s="30" t="n">
        <v>22.69</v>
      </c>
      <c r="AP264" s="31" t="n">
        <v>-0.0145</v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18">
        <f>IF(SUMIFS('Daily NSE Equity Options'!$K:$K,'Daily NSE Equity Options'!$A:$A,$A265)=0,"",SUMIFS('Daily NSE Equity Options'!$K:$K,'Daily NSE Equity Options'!$A:$A,$A265))</f>
        <v/>
      </c>
      <c r="F265" s="7">
        <f>IF(SUMIFS('Daily BSE Equity Options'!$K:$K,'Daily BSE Equity Options'!$A:$A,$A265)=0,"",SUMIFS('Daily BSE Equity Options'!$K:$K,'Daily BSE Equity Options'!$A:$A,$A265))</f>
        <v/>
      </c>
      <c r="G265" s="7">
        <f>IF(OR(E265="",F265=""),"",E265+F265)</f>
        <v/>
      </c>
      <c r="H265" s="20">
        <f>IFERROR(IF(OR(E265="",INDEX(E:E,MATCH(DATE(YEAR($A265)-1,MONTH($A265),DAY($A265)),$A:$A,0))=""),"",E265/INDEX(E:E,MATCH(DATE(YEAR($A265)-1,MONTH($A265),DAY($A265)),$A:$A,0))-1),"")</f>
        <v/>
      </c>
      <c r="I265" s="20">
        <f>IFERROR(IF(OR(F265="",INDEX(F:F,MATCH(DATE(YEAR($A265)-1,MONTH($A265),DAY($A265)),$A:$A,0))=""),"",F265/INDEX(F:F,MATCH(DATE(YEAR($A265)-1,MONTH($A265),DAY($A265)),$A:$A,0))-1),"")</f>
        <v/>
      </c>
      <c r="J265" s="20">
        <f>IFERROR(IF(OR(G265="",INDEX(G:G,MATCH(DATE(YEAR($A265)-1,MONTH($A265),DAY($A265)),$A:$A,0))=""),"",G265/INDEX(G:G,MATCH(DATE(YEAR($A265)-1,MONTH($A265),DAY($A265)),$A:$A,0))-1),"")</f>
        <v/>
      </c>
      <c r="K265" s="20">
        <f>IF(OR(E265="",E264=""),"",E265/E264-1)</f>
        <v/>
      </c>
      <c r="L265" s="20">
        <f>IF(OR(F265="",F264=""),"",F265/F264-1)</f>
        <v/>
      </c>
      <c r="M265" s="20">
        <f>IF(OR(G265="",G264=""),"",G265/G264-1)</f>
        <v/>
      </c>
      <c r="N265" s="20">
        <f>IF(G265="","",E265/G265)</f>
        <v/>
      </c>
      <c r="O265" s="20">
        <f>IF(G265="","",F265/G265)</f>
        <v/>
      </c>
      <c r="P265" s="21">
        <f>IF(SUMIFS('Daily NSE Equity Options'!$L:$L,'Daily NSE Equity Options'!$A:$A,$A265)=0,"",SUMIFS('Daily NSE Equity Options'!$L:$L,'Daily NSE Equity Options'!$A:$A,$A265))</f>
        <v/>
      </c>
      <c r="Q265" s="8">
        <f>IF(SUMIFS('Daily BSE Equity Options'!$L:$L,'Daily BSE Equity Options'!$A:$A,$A265)=0,"",SUMIFS('Daily BSE Equity Options'!$L:$L,'Daily BSE Equity Options'!$A:$A,$A265))</f>
        <v/>
      </c>
      <c r="R265" s="8">
        <f>IF(OR(P265="",Q265=""),"",P265+Q265)</f>
        <v/>
      </c>
      <c r="S265" s="23">
        <f>IFERROR(IF(OR(P265="",INDEX(P:P,MATCH(DATE(YEAR($A265)-1,MONTH($A265),DAY($A265)),$A:$A,0))=""),"",P265/INDEX(P:P,MATCH(DATE(YEAR($A265)-1,MONTH($A265),DAY($A265)),$A:$A,0))-1),"")</f>
        <v/>
      </c>
      <c r="T265" s="23">
        <f>IFERROR(IF(OR(Q265="",INDEX(Q:Q,MATCH(DATE(YEAR($A265)-1,MONTH($A265),DAY($A265)),$A:$A,0))=""),"",Q265/INDEX(Q:Q,MATCH(DATE(YEAR($A265)-1,MONTH($A265),DAY($A265)),$A:$A,0))-1),"")</f>
        <v/>
      </c>
      <c r="U265" s="23">
        <f>IFERROR(IF(OR(R265="",INDEX(R:R,MATCH(DATE(YEAR($A265)-1,MONTH($A265),DAY($A265)),$A:$A,0))=""),"",R265/INDEX(R:R,MATCH(DATE(YEAR($A265)-1,MONTH($A265),DAY($A265)),$A:$A,0))-1),"")</f>
        <v/>
      </c>
      <c r="V265" s="23">
        <f>IF(OR(P265="",P264=""),"",P265/P264-1)</f>
        <v/>
      </c>
      <c r="W265" s="23">
        <f>IF(OR(Q265="",Q264=""),"",Q265/Q264-1)</f>
        <v/>
      </c>
      <c r="X265" s="23">
        <f>IF(OR(R265="",R264=""),"",R265/R264-1)</f>
        <v/>
      </c>
      <c r="Y265" s="23">
        <f>IF(R265="","",P265/R265)</f>
        <v/>
      </c>
      <c r="Z265" s="23">
        <f>IF(R265="","",Q265/R265)</f>
        <v/>
      </c>
      <c r="AA265" s="24">
        <f>IF(SUMIFS('Daily NSE Equity Options'!$M:$M,'Daily NSE Equity Options'!$A:$A,$A265)=0,"",SUMIFS('Daily NSE Equity Options'!$M:$M,'Daily NSE Equity Options'!$A:$A,$A265))</f>
        <v/>
      </c>
      <c r="AB265" s="9">
        <f>IF(SUMIFS('Daily BSE Equity Options'!$M:$M,'Daily BSE Equity Options'!$A:$A,$A265)=0,"",SUMIFS('Daily BSE Equity Options'!$M:$M,'Daily BSE Equity Options'!$A:$A,$A265))</f>
        <v/>
      </c>
      <c r="AC265" s="9">
        <f>IF(OR(AA265="",AB265=""),"",AA265+AB265)</f>
        <v/>
      </c>
      <c r="AD265" s="26">
        <f>IFERROR(IF(OR(AA265="",INDEX(AA:AA,MATCH(DATE(YEAR($A265)-1,MONTH($A265),DAY($A265)),$A:$A,0))=""),"",AA265/INDEX(AA:AA,MATCH(DATE(YEAR($A265)-1,MONTH($A265),DAY($A265)),$A:$A,0))-1),"")</f>
        <v/>
      </c>
      <c r="AE265" s="26">
        <f>IFERROR(IF(OR(AB265="",INDEX(AB:AB,MATCH(DATE(YEAR($A265)-1,MONTH($A265),DAY($A265)),$A:$A,0))=""),"",AB265/INDEX(AB:AB,MATCH(DATE(YEAR($A265)-1,MONTH($A265),DAY($A265)),$A:$A,0))-1),"")</f>
        <v/>
      </c>
      <c r="AF265" s="26">
        <f>IFERROR(IF(OR(AC265="",INDEX(AC:AC,MATCH(DATE(YEAR($A265)-1,MONTH($A265),DAY($A265)),$A:$A,0))=""),"",AC265/INDEX(AC:AC,MATCH(DATE(YEAR($A265)-1,MONTH($A265),DAY($A265)),$A:$A,0))-1),"")</f>
        <v/>
      </c>
      <c r="AG265" s="26">
        <f>IF(OR(AA265="",AA264=""),"",AA265/AA264-1)</f>
        <v/>
      </c>
      <c r="AH265" s="26">
        <f>IF(OR(AB265="",AB264=""),"",AB265/AB264-1)</f>
        <v/>
      </c>
      <c r="AI265" s="26">
        <f>IF(OR(AC265="",AC264=""),"",AC265/AC264-1)</f>
        <v/>
      </c>
      <c r="AJ265" s="26">
        <f>IF(AC265="","",AA265/AC265)</f>
        <v/>
      </c>
      <c r="AK265" s="26">
        <f>IF(AC265="","",AB265/AC265)</f>
        <v/>
      </c>
      <c r="AL265" s="29" t="n">
        <v>22.69</v>
      </c>
      <c r="AM265" s="30" t="n">
        <v>23.555</v>
      </c>
      <c r="AN265" s="30" t="n">
        <v>22.6175</v>
      </c>
      <c r="AO265" s="30" t="n">
        <v>23.495</v>
      </c>
      <c r="AP265" s="31" t="n">
        <v>0.0355</v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18">
        <f>IF(SUMIFS('Daily NSE Equity Options'!$K:$K,'Daily NSE Equity Options'!$A:$A,$A266)=0,"",SUMIFS('Daily NSE Equity Options'!$K:$K,'Daily NSE Equity Options'!$A:$A,$A266))</f>
        <v/>
      </c>
      <c r="F266" s="7">
        <f>IF(SUMIFS('Daily BSE Equity Options'!$K:$K,'Daily BSE Equity Options'!$A:$A,$A266)=0,"",SUMIFS('Daily BSE Equity Options'!$K:$K,'Daily BSE Equity Options'!$A:$A,$A266))</f>
        <v/>
      </c>
      <c r="G266" s="7">
        <f>IF(OR(E266="",F266=""),"",E266+F266)</f>
        <v/>
      </c>
      <c r="H266" s="20">
        <f>IFERROR(IF(OR(E266="",INDEX(E:E,MATCH(DATE(YEAR($A266)-1,MONTH($A266),DAY($A266)),$A:$A,0))=""),"",E266/INDEX(E:E,MATCH(DATE(YEAR($A266)-1,MONTH($A266),DAY($A266)),$A:$A,0))-1),"")</f>
        <v/>
      </c>
      <c r="I266" s="20">
        <f>IFERROR(IF(OR(F266="",INDEX(F:F,MATCH(DATE(YEAR($A266)-1,MONTH($A266),DAY($A266)),$A:$A,0))=""),"",F266/INDEX(F:F,MATCH(DATE(YEAR($A266)-1,MONTH($A266),DAY($A266)),$A:$A,0))-1),"")</f>
        <v/>
      </c>
      <c r="J266" s="20">
        <f>IFERROR(IF(OR(G266="",INDEX(G:G,MATCH(DATE(YEAR($A266)-1,MONTH($A266),DAY($A266)),$A:$A,0))=""),"",G266/INDEX(G:G,MATCH(DATE(YEAR($A266)-1,MONTH($A266),DAY($A266)),$A:$A,0))-1),"")</f>
        <v/>
      </c>
      <c r="K266" s="20">
        <f>IF(OR(E266="",E265=""),"",E266/E265-1)</f>
        <v/>
      </c>
      <c r="L266" s="20">
        <f>IF(OR(F266="",F265=""),"",F266/F265-1)</f>
        <v/>
      </c>
      <c r="M266" s="20">
        <f>IF(OR(G266="",G265=""),"",G266/G265-1)</f>
        <v/>
      </c>
      <c r="N266" s="20">
        <f>IF(G266="","",E266/G266)</f>
        <v/>
      </c>
      <c r="O266" s="20">
        <f>IF(G266="","",F266/G266)</f>
        <v/>
      </c>
      <c r="P266" s="21">
        <f>IF(SUMIFS('Daily NSE Equity Options'!$L:$L,'Daily NSE Equity Options'!$A:$A,$A266)=0,"",SUMIFS('Daily NSE Equity Options'!$L:$L,'Daily NSE Equity Options'!$A:$A,$A266))</f>
        <v/>
      </c>
      <c r="Q266" s="8">
        <f>IF(SUMIFS('Daily BSE Equity Options'!$L:$L,'Daily BSE Equity Options'!$A:$A,$A266)=0,"",SUMIFS('Daily BSE Equity Options'!$L:$L,'Daily BSE Equity Options'!$A:$A,$A266))</f>
        <v/>
      </c>
      <c r="R266" s="8">
        <f>IF(OR(P266="",Q266=""),"",P266+Q266)</f>
        <v/>
      </c>
      <c r="S266" s="23">
        <f>IFERROR(IF(OR(P266="",INDEX(P:P,MATCH(DATE(YEAR($A266)-1,MONTH($A266),DAY($A266)),$A:$A,0))=""),"",P266/INDEX(P:P,MATCH(DATE(YEAR($A266)-1,MONTH($A266),DAY($A266)),$A:$A,0))-1),"")</f>
        <v/>
      </c>
      <c r="T266" s="23">
        <f>IFERROR(IF(OR(Q266="",INDEX(Q:Q,MATCH(DATE(YEAR($A266)-1,MONTH($A266),DAY($A266)),$A:$A,0))=""),"",Q266/INDEX(Q:Q,MATCH(DATE(YEAR($A266)-1,MONTH($A266),DAY($A266)),$A:$A,0))-1),"")</f>
        <v/>
      </c>
      <c r="U266" s="23">
        <f>IFERROR(IF(OR(R266="",INDEX(R:R,MATCH(DATE(YEAR($A266)-1,MONTH($A266),DAY($A266)),$A:$A,0))=""),"",R266/INDEX(R:R,MATCH(DATE(YEAR($A266)-1,MONTH($A266),DAY($A266)),$A:$A,0))-1),"")</f>
        <v/>
      </c>
      <c r="V266" s="23">
        <f>IF(OR(P266="",P265=""),"",P266/P265-1)</f>
        <v/>
      </c>
      <c r="W266" s="23">
        <f>IF(OR(Q266="",Q265=""),"",Q266/Q265-1)</f>
        <v/>
      </c>
      <c r="X266" s="23">
        <f>IF(OR(R266="",R265=""),"",R266/R265-1)</f>
        <v/>
      </c>
      <c r="Y266" s="23">
        <f>IF(R266="","",P266/R266)</f>
        <v/>
      </c>
      <c r="Z266" s="23">
        <f>IF(R266="","",Q266/R266)</f>
        <v/>
      </c>
      <c r="AA266" s="24">
        <f>IF(SUMIFS('Daily NSE Equity Options'!$M:$M,'Daily NSE Equity Options'!$A:$A,$A266)=0,"",SUMIFS('Daily NSE Equity Options'!$M:$M,'Daily NSE Equity Options'!$A:$A,$A266))</f>
        <v/>
      </c>
      <c r="AB266" s="9">
        <f>IF(SUMIFS('Daily BSE Equity Options'!$M:$M,'Daily BSE Equity Options'!$A:$A,$A266)=0,"",SUMIFS('Daily BSE Equity Options'!$M:$M,'Daily BSE Equity Options'!$A:$A,$A266))</f>
        <v/>
      </c>
      <c r="AC266" s="9">
        <f>IF(OR(AA266="",AB266=""),"",AA266+AB266)</f>
        <v/>
      </c>
      <c r="AD266" s="26">
        <f>IFERROR(IF(OR(AA266="",INDEX(AA:AA,MATCH(DATE(YEAR($A266)-1,MONTH($A266),DAY($A266)),$A:$A,0))=""),"",AA266/INDEX(AA:AA,MATCH(DATE(YEAR($A266)-1,MONTH($A266),DAY($A266)),$A:$A,0))-1),"")</f>
        <v/>
      </c>
      <c r="AE266" s="26">
        <f>IFERROR(IF(OR(AB266="",INDEX(AB:AB,MATCH(DATE(YEAR($A266)-1,MONTH($A266),DAY($A266)),$A:$A,0))=""),"",AB266/INDEX(AB:AB,MATCH(DATE(YEAR($A266)-1,MONTH($A266),DAY($A266)),$A:$A,0))-1),"")</f>
        <v/>
      </c>
      <c r="AF266" s="26">
        <f>IFERROR(IF(OR(AC266="",INDEX(AC:AC,MATCH(DATE(YEAR($A266)-1,MONTH($A266),DAY($A266)),$A:$A,0))=""),"",AC266/INDEX(AC:AC,MATCH(DATE(YEAR($A266)-1,MONTH($A266),DAY($A266)),$A:$A,0))-1),"")</f>
        <v/>
      </c>
      <c r="AG266" s="26">
        <f>IF(OR(AA266="",AA265=""),"",AA266/AA265-1)</f>
        <v/>
      </c>
      <c r="AH266" s="26">
        <f>IF(OR(AB266="",AB265=""),"",AB266/AB265-1)</f>
        <v/>
      </c>
      <c r="AI266" s="26">
        <f>IF(OR(AC266="",AC265=""),"",AC266/AC265-1)</f>
        <v/>
      </c>
      <c r="AJ266" s="26">
        <f>IF(AC266="","",AA266/AC266)</f>
        <v/>
      </c>
      <c r="AK266" s="26">
        <f>IF(AC266="","",AB266/AC266)</f>
        <v/>
      </c>
      <c r="AL266" s="29" t="n">
        <v>23.495</v>
      </c>
      <c r="AM266" s="30" t="n">
        <v>23.625</v>
      </c>
      <c r="AN266" s="30" t="n">
        <v>22.32</v>
      </c>
      <c r="AO266" s="30" t="n">
        <v>23.0825</v>
      </c>
      <c r="AP266" s="31" t="n">
        <v>-0.0176</v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18">
        <f>IF(SUMIFS('Daily NSE Equity Options'!$K:$K,'Daily NSE Equity Options'!$A:$A,$A267)=0,"",SUMIFS('Daily NSE Equity Options'!$K:$K,'Daily NSE Equity Options'!$A:$A,$A267))</f>
        <v/>
      </c>
      <c r="F267" s="7">
        <f>IF(SUMIFS('Daily BSE Equity Options'!$K:$K,'Daily BSE Equity Options'!$A:$A,$A267)=0,"",SUMIFS('Daily BSE Equity Options'!$K:$K,'Daily BSE Equity Options'!$A:$A,$A267))</f>
        <v/>
      </c>
      <c r="G267" s="7">
        <f>IF(OR(E267="",F267=""),"",E267+F267)</f>
        <v/>
      </c>
      <c r="H267" s="20">
        <f>IFERROR(IF(OR(E267="",INDEX(E:E,MATCH(DATE(YEAR($A267)-1,MONTH($A267),DAY($A267)),$A:$A,0))=""),"",E267/INDEX(E:E,MATCH(DATE(YEAR($A267)-1,MONTH($A267),DAY($A267)),$A:$A,0))-1),"")</f>
        <v/>
      </c>
      <c r="I267" s="20">
        <f>IFERROR(IF(OR(F267="",INDEX(F:F,MATCH(DATE(YEAR($A267)-1,MONTH($A267),DAY($A267)),$A:$A,0))=""),"",F267/INDEX(F:F,MATCH(DATE(YEAR($A267)-1,MONTH($A267),DAY($A267)),$A:$A,0))-1),"")</f>
        <v/>
      </c>
      <c r="J267" s="20">
        <f>IFERROR(IF(OR(G267="",INDEX(G:G,MATCH(DATE(YEAR($A267)-1,MONTH($A267),DAY($A267)),$A:$A,0))=""),"",G267/INDEX(G:G,MATCH(DATE(YEAR($A267)-1,MONTH($A267),DAY($A267)),$A:$A,0))-1),"")</f>
        <v/>
      </c>
      <c r="K267" s="20">
        <f>IF(OR(E267="",E266=""),"",E267/E266-1)</f>
        <v/>
      </c>
      <c r="L267" s="20">
        <f>IF(OR(F267="",F266=""),"",F267/F266-1)</f>
        <v/>
      </c>
      <c r="M267" s="20">
        <f>IF(OR(G267="",G266=""),"",G267/G266-1)</f>
        <v/>
      </c>
      <c r="N267" s="20">
        <f>IF(G267="","",E267/G267)</f>
        <v/>
      </c>
      <c r="O267" s="20">
        <f>IF(G267="","",F267/G267)</f>
        <v/>
      </c>
      <c r="P267" s="21">
        <f>IF(SUMIFS('Daily NSE Equity Options'!$L:$L,'Daily NSE Equity Options'!$A:$A,$A267)=0,"",SUMIFS('Daily NSE Equity Options'!$L:$L,'Daily NSE Equity Options'!$A:$A,$A267))</f>
        <v/>
      </c>
      <c r="Q267" s="8">
        <f>IF(SUMIFS('Daily BSE Equity Options'!$L:$L,'Daily BSE Equity Options'!$A:$A,$A267)=0,"",SUMIFS('Daily BSE Equity Options'!$L:$L,'Daily BSE Equity Options'!$A:$A,$A267))</f>
        <v/>
      </c>
      <c r="R267" s="8">
        <f>IF(OR(P267="",Q267=""),"",P267+Q267)</f>
        <v/>
      </c>
      <c r="S267" s="23">
        <f>IFERROR(IF(OR(P267="",INDEX(P:P,MATCH(DATE(YEAR($A267)-1,MONTH($A267),DAY($A267)),$A:$A,0))=""),"",P267/INDEX(P:P,MATCH(DATE(YEAR($A267)-1,MONTH($A267),DAY($A267)),$A:$A,0))-1),"")</f>
        <v/>
      </c>
      <c r="T267" s="23">
        <f>IFERROR(IF(OR(Q267="",INDEX(Q:Q,MATCH(DATE(YEAR($A267)-1,MONTH($A267),DAY($A267)),$A:$A,0))=""),"",Q267/INDEX(Q:Q,MATCH(DATE(YEAR($A267)-1,MONTH($A267),DAY($A267)),$A:$A,0))-1),"")</f>
        <v/>
      </c>
      <c r="U267" s="23">
        <f>IFERROR(IF(OR(R267="",INDEX(R:R,MATCH(DATE(YEAR($A267)-1,MONTH($A267),DAY($A267)),$A:$A,0))=""),"",R267/INDEX(R:R,MATCH(DATE(YEAR($A267)-1,MONTH($A267),DAY($A267)),$A:$A,0))-1),"")</f>
        <v/>
      </c>
      <c r="V267" s="23">
        <f>IF(OR(P267="",P266=""),"",P267/P266-1)</f>
        <v/>
      </c>
      <c r="W267" s="23">
        <f>IF(OR(Q267="",Q266=""),"",Q267/Q266-1)</f>
        <v/>
      </c>
      <c r="X267" s="23">
        <f>IF(OR(R267="",R266=""),"",R267/R266-1)</f>
        <v/>
      </c>
      <c r="Y267" s="23">
        <f>IF(R267="","",P267/R267)</f>
        <v/>
      </c>
      <c r="Z267" s="23">
        <f>IF(R267="","",Q267/R267)</f>
        <v/>
      </c>
      <c r="AA267" s="24">
        <f>IF(SUMIFS('Daily NSE Equity Options'!$M:$M,'Daily NSE Equity Options'!$A:$A,$A267)=0,"",SUMIFS('Daily NSE Equity Options'!$M:$M,'Daily NSE Equity Options'!$A:$A,$A267))</f>
        <v/>
      </c>
      <c r="AB267" s="9">
        <f>IF(SUMIFS('Daily BSE Equity Options'!$M:$M,'Daily BSE Equity Options'!$A:$A,$A267)=0,"",SUMIFS('Daily BSE Equity Options'!$M:$M,'Daily BSE Equity Options'!$A:$A,$A267))</f>
        <v/>
      </c>
      <c r="AC267" s="9">
        <f>IF(OR(AA267="",AB267=""),"",AA267+AB267)</f>
        <v/>
      </c>
      <c r="AD267" s="26">
        <f>IFERROR(IF(OR(AA267="",INDEX(AA:AA,MATCH(DATE(YEAR($A267)-1,MONTH($A267),DAY($A267)),$A:$A,0))=""),"",AA267/INDEX(AA:AA,MATCH(DATE(YEAR($A267)-1,MONTH($A267),DAY($A267)),$A:$A,0))-1),"")</f>
        <v/>
      </c>
      <c r="AE267" s="26">
        <f>IFERROR(IF(OR(AB267="",INDEX(AB:AB,MATCH(DATE(YEAR($A267)-1,MONTH($A267),DAY($A267)),$A:$A,0))=""),"",AB267/INDEX(AB:AB,MATCH(DATE(YEAR($A267)-1,MONTH($A267),DAY($A267)),$A:$A,0))-1),"")</f>
        <v/>
      </c>
      <c r="AF267" s="26">
        <f>IFERROR(IF(OR(AC267="",INDEX(AC:AC,MATCH(DATE(YEAR($A267)-1,MONTH($A267),DAY($A267)),$A:$A,0))=""),"",AC267/INDEX(AC:AC,MATCH(DATE(YEAR($A267)-1,MONTH($A267),DAY($A267)),$A:$A,0))-1),"")</f>
        <v/>
      </c>
      <c r="AG267" s="26">
        <f>IF(OR(AA267="",AA266=""),"",AA267/AA266-1)</f>
        <v/>
      </c>
      <c r="AH267" s="26">
        <f>IF(OR(AB267="",AB266=""),"",AB267/AB266-1)</f>
        <v/>
      </c>
      <c r="AI267" s="26">
        <f>IF(OR(AC267="",AC266=""),"",AC267/AC266-1)</f>
        <v/>
      </c>
      <c r="AJ267" s="26">
        <f>IF(AC267="","",AA267/AC267)</f>
        <v/>
      </c>
      <c r="AK267" s="26">
        <f>IF(AC267="","",AB267/AC267)</f>
        <v/>
      </c>
      <c r="AL267" s="29" t="n">
        <v>23.0825</v>
      </c>
      <c r="AM267" s="30" t="n">
        <v>23.1125</v>
      </c>
      <c r="AN267" s="30" t="n">
        <v>20.9675</v>
      </c>
      <c r="AO267" s="30" t="n">
        <v>22.58</v>
      </c>
      <c r="AP267" s="31" t="n">
        <v>-0.0218</v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18">
        <f>IF(SUMIFS('Daily NSE Equity Options'!$K:$K,'Daily NSE Equity Options'!$A:$A,$A268)=0,"",SUMIFS('Daily NSE Equity Options'!$K:$K,'Daily NSE Equity Options'!$A:$A,$A268))</f>
        <v/>
      </c>
      <c r="F268" s="7">
        <f>IF(SUMIFS('Daily BSE Equity Options'!$K:$K,'Daily BSE Equity Options'!$A:$A,$A268)=0,"",SUMIFS('Daily BSE Equity Options'!$K:$K,'Daily BSE Equity Options'!$A:$A,$A268))</f>
        <v/>
      </c>
      <c r="G268" s="7">
        <f>IF(OR(E268="",F268=""),"",E268+F268)</f>
        <v/>
      </c>
      <c r="H268" s="20">
        <f>IFERROR(IF(OR(E268="",INDEX(E:E,MATCH(DATE(YEAR($A268)-1,MONTH($A268),DAY($A268)),$A:$A,0))=""),"",E268/INDEX(E:E,MATCH(DATE(YEAR($A268)-1,MONTH($A268),DAY($A268)),$A:$A,0))-1),"")</f>
        <v/>
      </c>
      <c r="I268" s="20">
        <f>IFERROR(IF(OR(F268="",INDEX(F:F,MATCH(DATE(YEAR($A268)-1,MONTH($A268),DAY($A268)),$A:$A,0))=""),"",F268/INDEX(F:F,MATCH(DATE(YEAR($A268)-1,MONTH($A268),DAY($A268)),$A:$A,0))-1),"")</f>
        <v/>
      </c>
      <c r="J268" s="20">
        <f>IFERROR(IF(OR(G268="",INDEX(G:G,MATCH(DATE(YEAR($A268)-1,MONTH($A268),DAY($A268)),$A:$A,0))=""),"",G268/INDEX(G:G,MATCH(DATE(YEAR($A268)-1,MONTH($A268),DAY($A268)),$A:$A,0))-1),"")</f>
        <v/>
      </c>
      <c r="K268" s="20">
        <f>IF(OR(E268="",E267=""),"",E268/E267-1)</f>
        <v/>
      </c>
      <c r="L268" s="20">
        <f>IF(OR(F268="",F267=""),"",F268/F267-1)</f>
        <v/>
      </c>
      <c r="M268" s="20">
        <f>IF(OR(G268="",G267=""),"",G268/G267-1)</f>
        <v/>
      </c>
      <c r="N268" s="20">
        <f>IF(G268="","",E268/G268)</f>
        <v/>
      </c>
      <c r="O268" s="20">
        <f>IF(G268="","",F268/G268)</f>
        <v/>
      </c>
      <c r="P268" s="21">
        <f>IF(SUMIFS('Daily NSE Equity Options'!$L:$L,'Daily NSE Equity Options'!$A:$A,$A268)=0,"",SUMIFS('Daily NSE Equity Options'!$L:$L,'Daily NSE Equity Options'!$A:$A,$A268))</f>
        <v/>
      </c>
      <c r="Q268" s="8">
        <f>IF(SUMIFS('Daily BSE Equity Options'!$L:$L,'Daily BSE Equity Options'!$A:$A,$A268)=0,"",SUMIFS('Daily BSE Equity Options'!$L:$L,'Daily BSE Equity Options'!$A:$A,$A268))</f>
        <v/>
      </c>
      <c r="R268" s="8">
        <f>IF(OR(P268="",Q268=""),"",P268+Q268)</f>
        <v/>
      </c>
      <c r="S268" s="23">
        <f>IFERROR(IF(OR(P268="",INDEX(P:P,MATCH(DATE(YEAR($A268)-1,MONTH($A268),DAY($A268)),$A:$A,0))=""),"",P268/INDEX(P:P,MATCH(DATE(YEAR($A268)-1,MONTH($A268),DAY($A268)),$A:$A,0))-1),"")</f>
        <v/>
      </c>
      <c r="T268" s="23">
        <f>IFERROR(IF(OR(Q268="",INDEX(Q:Q,MATCH(DATE(YEAR($A268)-1,MONTH($A268),DAY($A268)),$A:$A,0))=""),"",Q268/INDEX(Q:Q,MATCH(DATE(YEAR($A268)-1,MONTH($A268),DAY($A268)),$A:$A,0))-1),"")</f>
        <v/>
      </c>
      <c r="U268" s="23">
        <f>IFERROR(IF(OR(R268="",INDEX(R:R,MATCH(DATE(YEAR($A268)-1,MONTH($A268),DAY($A268)),$A:$A,0))=""),"",R268/INDEX(R:R,MATCH(DATE(YEAR($A268)-1,MONTH($A268),DAY($A268)),$A:$A,0))-1),"")</f>
        <v/>
      </c>
      <c r="V268" s="23">
        <f>IF(OR(P268="",P267=""),"",P268/P267-1)</f>
        <v/>
      </c>
      <c r="W268" s="23">
        <f>IF(OR(Q268="",Q267=""),"",Q268/Q267-1)</f>
        <v/>
      </c>
      <c r="X268" s="23">
        <f>IF(OR(R268="",R267=""),"",R268/R267-1)</f>
        <v/>
      </c>
      <c r="Y268" s="23">
        <f>IF(R268="","",P268/R268)</f>
        <v/>
      </c>
      <c r="Z268" s="23">
        <f>IF(R268="","",Q268/R268)</f>
        <v/>
      </c>
      <c r="AA268" s="24">
        <f>IF(SUMIFS('Daily NSE Equity Options'!$M:$M,'Daily NSE Equity Options'!$A:$A,$A268)=0,"",SUMIFS('Daily NSE Equity Options'!$M:$M,'Daily NSE Equity Options'!$A:$A,$A268))</f>
        <v/>
      </c>
      <c r="AB268" s="9">
        <f>IF(SUMIFS('Daily BSE Equity Options'!$M:$M,'Daily BSE Equity Options'!$A:$A,$A268)=0,"",SUMIFS('Daily BSE Equity Options'!$M:$M,'Daily BSE Equity Options'!$A:$A,$A268))</f>
        <v/>
      </c>
      <c r="AC268" s="9">
        <f>IF(OR(AA268="",AB268=""),"",AA268+AB268)</f>
        <v/>
      </c>
      <c r="AD268" s="26">
        <f>IFERROR(IF(OR(AA268="",INDEX(AA:AA,MATCH(DATE(YEAR($A268)-1,MONTH($A268),DAY($A268)),$A:$A,0))=""),"",AA268/INDEX(AA:AA,MATCH(DATE(YEAR($A268)-1,MONTH($A268),DAY($A268)),$A:$A,0))-1),"")</f>
        <v/>
      </c>
      <c r="AE268" s="26">
        <f>IFERROR(IF(OR(AB268="",INDEX(AB:AB,MATCH(DATE(YEAR($A268)-1,MONTH($A268),DAY($A268)),$A:$A,0))=""),"",AB268/INDEX(AB:AB,MATCH(DATE(YEAR($A268)-1,MONTH($A268),DAY($A268)),$A:$A,0))-1),"")</f>
        <v/>
      </c>
      <c r="AF268" s="26">
        <f>IFERROR(IF(OR(AC268="",INDEX(AC:AC,MATCH(DATE(YEAR($A268)-1,MONTH($A268),DAY($A268)),$A:$A,0))=""),"",AC268/INDEX(AC:AC,MATCH(DATE(YEAR($A268)-1,MONTH($A268),DAY($A268)),$A:$A,0))-1),"")</f>
        <v/>
      </c>
      <c r="AG268" s="26">
        <f>IF(OR(AA268="",AA267=""),"",AA268/AA267-1)</f>
        <v/>
      </c>
      <c r="AH268" s="26">
        <f>IF(OR(AB268="",AB267=""),"",AB268/AB267-1)</f>
        <v/>
      </c>
      <c r="AI268" s="26">
        <f>IF(OR(AC268="",AC267=""),"",AC268/AC267-1)</f>
        <v/>
      </c>
      <c r="AJ268" s="26">
        <f>IF(AC268="","",AA268/AC268)</f>
        <v/>
      </c>
      <c r="AK268" s="26">
        <f>IF(AC268="","",AB268/AC268)</f>
        <v/>
      </c>
      <c r="AL268" s="29" t="n">
        <v>22.58</v>
      </c>
      <c r="AM268" s="30" t="n">
        <v>23.4225</v>
      </c>
      <c r="AN268" s="30" t="n">
        <v>22.1075</v>
      </c>
      <c r="AO268" s="30" t="n">
        <v>23.305</v>
      </c>
      <c r="AP268" s="31" t="n">
        <v>0.0321</v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18">
        <f>IF(SUMIFS('Daily NSE Equity Options'!$K:$K,'Daily NSE Equity Options'!$A:$A,$A269)=0,"",SUMIFS('Daily NSE Equity Options'!$K:$K,'Daily NSE Equity Options'!$A:$A,$A269))</f>
        <v/>
      </c>
      <c r="F269" s="7">
        <f>IF(SUMIFS('Daily BSE Equity Options'!$K:$K,'Daily BSE Equity Options'!$A:$A,$A269)=0,"",SUMIFS('Daily BSE Equity Options'!$K:$K,'Daily BSE Equity Options'!$A:$A,$A269))</f>
        <v/>
      </c>
      <c r="G269" s="7">
        <f>IF(OR(E269="",F269=""),"",E269+F269)</f>
        <v/>
      </c>
      <c r="H269" s="20">
        <f>IFERROR(IF(OR(E269="",INDEX(E:E,MATCH(DATE(YEAR($A269)-1,MONTH($A269),DAY($A269)),$A:$A,0))=""),"",E269/INDEX(E:E,MATCH(DATE(YEAR($A269)-1,MONTH($A269),DAY($A269)),$A:$A,0))-1),"")</f>
        <v/>
      </c>
      <c r="I269" s="20">
        <f>IFERROR(IF(OR(F269="",INDEX(F:F,MATCH(DATE(YEAR($A269)-1,MONTH($A269),DAY($A269)),$A:$A,0))=""),"",F269/INDEX(F:F,MATCH(DATE(YEAR($A269)-1,MONTH($A269),DAY($A269)),$A:$A,0))-1),"")</f>
        <v/>
      </c>
      <c r="J269" s="20">
        <f>IFERROR(IF(OR(G269="",INDEX(G:G,MATCH(DATE(YEAR($A269)-1,MONTH($A269),DAY($A269)),$A:$A,0))=""),"",G269/INDEX(G:G,MATCH(DATE(YEAR($A269)-1,MONTH($A269),DAY($A269)),$A:$A,0))-1),"")</f>
        <v/>
      </c>
      <c r="K269" s="20">
        <f>IF(OR(E269="",E268=""),"",E269/E268-1)</f>
        <v/>
      </c>
      <c r="L269" s="20">
        <f>IF(OR(F269="",F268=""),"",F269/F268-1)</f>
        <v/>
      </c>
      <c r="M269" s="20">
        <f>IF(OR(G269="",G268=""),"",G269/G268-1)</f>
        <v/>
      </c>
      <c r="N269" s="20">
        <f>IF(G269="","",E269/G269)</f>
        <v/>
      </c>
      <c r="O269" s="20">
        <f>IF(G269="","",F269/G269)</f>
        <v/>
      </c>
      <c r="P269" s="21">
        <f>IF(SUMIFS('Daily NSE Equity Options'!$L:$L,'Daily NSE Equity Options'!$A:$A,$A269)=0,"",SUMIFS('Daily NSE Equity Options'!$L:$L,'Daily NSE Equity Options'!$A:$A,$A269))</f>
        <v/>
      </c>
      <c r="Q269" s="8">
        <f>IF(SUMIFS('Daily BSE Equity Options'!$L:$L,'Daily BSE Equity Options'!$A:$A,$A269)=0,"",SUMIFS('Daily BSE Equity Options'!$L:$L,'Daily BSE Equity Options'!$A:$A,$A269))</f>
        <v/>
      </c>
      <c r="R269" s="8">
        <f>IF(OR(P269="",Q269=""),"",P269+Q269)</f>
        <v/>
      </c>
      <c r="S269" s="23">
        <f>IFERROR(IF(OR(P269="",INDEX(P:P,MATCH(DATE(YEAR($A269)-1,MONTH($A269),DAY($A269)),$A:$A,0))=""),"",P269/INDEX(P:P,MATCH(DATE(YEAR($A269)-1,MONTH($A269),DAY($A269)),$A:$A,0))-1),"")</f>
        <v/>
      </c>
      <c r="T269" s="23">
        <f>IFERROR(IF(OR(Q269="",INDEX(Q:Q,MATCH(DATE(YEAR($A269)-1,MONTH($A269),DAY($A269)),$A:$A,0))=""),"",Q269/INDEX(Q:Q,MATCH(DATE(YEAR($A269)-1,MONTH($A269),DAY($A269)),$A:$A,0))-1),"")</f>
        <v/>
      </c>
      <c r="U269" s="23">
        <f>IFERROR(IF(OR(R269="",INDEX(R:R,MATCH(DATE(YEAR($A269)-1,MONTH($A269),DAY($A269)),$A:$A,0))=""),"",R269/INDEX(R:R,MATCH(DATE(YEAR($A269)-1,MONTH($A269),DAY($A269)),$A:$A,0))-1),"")</f>
        <v/>
      </c>
      <c r="V269" s="23">
        <f>IF(OR(P269="",P268=""),"",P269/P268-1)</f>
        <v/>
      </c>
      <c r="W269" s="23">
        <f>IF(OR(Q269="",Q268=""),"",Q269/Q268-1)</f>
        <v/>
      </c>
      <c r="X269" s="23">
        <f>IF(OR(R269="",R268=""),"",R269/R268-1)</f>
        <v/>
      </c>
      <c r="Y269" s="23">
        <f>IF(R269="","",P269/R269)</f>
        <v/>
      </c>
      <c r="Z269" s="23">
        <f>IF(R269="","",Q269/R269)</f>
        <v/>
      </c>
      <c r="AA269" s="24">
        <f>IF(SUMIFS('Daily NSE Equity Options'!$M:$M,'Daily NSE Equity Options'!$A:$A,$A269)=0,"",SUMIFS('Daily NSE Equity Options'!$M:$M,'Daily NSE Equity Options'!$A:$A,$A269))</f>
        <v/>
      </c>
      <c r="AB269" s="9">
        <f>IF(SUMIFS('Daily BSE Equity Options'!$M:$M,'Daily BSE Equity Options'!$A:$A,$A269)=0,"",SUMIFS('Daily BSE Equity Options'!$M:$M,'Daily BSE Equity Options'!$A:$A,$A269))</f>
        <v/>
      </c>
      <c r="AC269" s="9">
        <f>IF(OR(AA269="",AB269=""),"",AA269+AB269)</f>
        <v/>
      </c>
      <c r="AD269" s="26">
        <f>IFERROR(IF(OR(AA269="",INDEX(AA:AA,MATCH(DATE(YEAR($A269)-1,MONTH($A269),DAY($A269)),$A:$A,0))=""),"",AA269/INDEX(AA:AA,MATCH(DATE(YEAR($A269)-1,MONTH($A269),DAY($A269)),$A:$A,0))-1),"")</f>
        <v/>
      </c>
      <c r="AE269" s="26">
        <f>IFERROR(IF(OR(AB269="",INDEX(AB:AB,MATCH(DATE(YEAR($A269)-1,MONTH($A269),DAY($A269)),$A:$A,0))=""),"",AB269/INDEX(AB:AB,MATCH(DATE(YEAR($A269)-1,MONTH($A269),DAY($A269)),$A:$A,0))-1),"")</f>
        <v/>
      </c>
      <c r="AF269" s="26">
        <f>IFERROR(IF(OR(AC269="",INDEX(AC:AC,MATCH(DATE(YEAR($A269)-1,MONTH($A269),DAY($A269)),$A:$A,0))=""),"",AC269/INDEX(AC:AC,MATCH(DATE(YEAR($A269)-1,MONTH($A269),DAY($A269)),$A:$A,0))-1),"")</f>
        <v/>
      </c>
      <c r="AG269" s="26">
        <f>IF(OR(AA269="",AA268=""),"",AA269/AA268-1)</f>
        <v/>
      </c>
      <c r="AH269" s="26">
        <f>IF(OR(AB269="",AB268=""),"",AB269/AB268-1)</f>
        <v/>
      </c>
      <c r="AI269" s="26">
        <f>IF(OR(AC269="",AC268=""),"",AC269/AC268-1)</f>
        <v/>
      </c>
      <c r="AJ269" s="26">
        <f>IF(AC269="","",AA269/AC269)</f>
        <v/>
      </c>
      <c r="AK269" s="26">
        <f>IF(AC269="","",AB269/AC269)</f>
        <v/>
      </c>
      <c r="AL269" s="29" t="n">
        <v>23.305</v>
      </c>
      <c r="AM269" s="30" t="n">
        <v>23.765</v>
      </c>
      <c r="AN269" s="30" t="n">
        <v>22.5975</v>
      </c>
      <c r="AO269" s="30" t="n">
        <v>23.0275</v>
      </c>
      <c r="AP269" s="31" t="n">
        <v>-0.0119</v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>
        <f>IF(SUMIFS('Daily NSE Equity Options'!$K:$K,'Daily NSE Equity Options'!$A:$A,$A270)=0,"",SUMIFS('Daily NSE Equity Options'!$K:$K,'Daily NSE Equity Options'!$A:$A,$A270))</f>
        <v/>
      </c>
      <c r="F270" s="7">
        <f>IF(SUMIFS('Daily BSE Equity Options'!$K:$K,'Daily BSE Equity Options'!$A:$A,$A270)=0,"",SUMIFS('Daily BSE Equity Options'!$K:$K,'Daily BSE Equity Options'!$A:$A,$A270))</f>
        <v/>
      </c>
      <c r="G270" s="7">
        <f>IF(OR(E270="",F270=""),"",E270+F270)</f>
        <v/>
      </c>
      <c r="H270" s="20">
        <f>IFERROR(IF(OR(E270="",INDEX(E:E,MATCH(DATE(YEAR($A270)-1,MONTH($A270),DAY($A270)),$A:$A,0))=""),"",E270/INDEX(E:E,MATCH(DATE(YEAR($A270)-1,MONTH($A270),DAY($A270)),$A:$A,0))-1),"")</f>
        <v/>
      </c>
      <c r="I270" s="20">
        <f>IFERROR(IF(OR(F270="",INDEX(F:F,MATCH(DATE(YEAR($A270)-1,MONTH($A270),DAY($A270)),$A:$A,0))=""),"",F270/INDEX(F:F,MATCH(DATE(YEAR($A270)-1,MONTH($A270),DAY($A270)),$A:$A,0))-1),"")</f>
        <v/>
      </c>
      <c r="J270" s="20">
        <f>IFERROR(IF(OR(G270="",INDEX(G:G,MATCH(DATE(YEAR($A270)-1,MONTH($A270),DAY($A270)),$A:$A,0))=""),"",G270/INDEX(G:G,MATCH(DATE(YEAR($A270)-1,MONTH($A270),DAY($A270)),$A:$A,0))-1),"")</f>
        <v/>
      </c>
      <c r="K270" s="20">
        <f>IF(OR(E270="",E269=""),"",E270/E269-1)</f>
        <v/>
      </c>
      <c r="L270" s="20">
        <f>IF(OR(F270="",F269=""),"",F270/F269-1)</f>
        <v/>
      </c>
      <c r="M270" s="20">
        <f>IF(OR(G270="",G269=""),"",G270/G269-1)</f>
        <v/>
      </c>
      <c r="N270" s="20">
        <f>IF(G270="","",E270/G270)</f>
        <v/>
      </c>
      <c r="O270" s="20">
        <f>IF(G270="","",F270/G270)</f>
        <v/>
      </c>
      <c r="P270" s="21">
        <f>IF(SUMIFS('Daily NSE Equity Options'!$L:$L,'Daily NSE Equity Options'!$A:$A,$A270)=0,"",SUMIFS('Daily NSE Equity Options'!$L:$L,'Daily NSE Equity Options'!$A:$A,$A270))</f>
        <v/>
      </c>
      <c r="Q270" s="8">
        <f>IF(SUMIFS('Daily BSE Equity Options'!$L:$L,'Daily BSE Equity Options'!$A:$A,$A270)=0,"",SUMIFS('Daily BSE Equity Options'!$L:$L,'Daily BSE Equity Options'!$A:$A,$A270))</f>
        <v/>
      </c>
      <c r="R270" s="8">
        <f>IF(OR(P270="",Q270=""),"",P270+Q270)</f>
        <v/>
      </c>
      <c r="S270" s="23">
        <f>IFERROR(IF(OR(P270="",INDEX(P:P,MATCH(DATE(YEAR($A270)-1,MONTH($A270),DAY($A270)),$A:$A,0))=""),"",P270/INDEX(P:P,MATCH(DATE(YEAR($A270)-1,MONTH($A270),DAY($A270)),$A:$A,0))-1),"")</f>
        <v/>
      </c>
      <c r="T270" s="23">
        <f>IFERROR(IF(OR(Q270="",INDEX(Q:Q,MATCH(DATE(YEAR($A270)-1,MONTH($A270),DAY($A270)),$A:$A,0))=""),"",Q270/INDEX(Q:Q,MATCH(DATE(YEAR($A270)-1,MONTH($A270),DAY($A270)),$A:$A,0))-1),"")</f>
        <v/>
      </c>
      <c r="U270" s="23">
        <f>IFERROR(IF(OR(R270="",INDEX(R:R,MATCH(DATE(YEAR($A270)-1,MONTH($A270),DAY($A270)),$A:$A,0))=""),"",R270/INDEX(R:R,MATCH(DATE(YEAR($A270)-1,MONTH($A270),DAY($A270)),$A:$A,0))-1),"")</f>
        <v/>
      </c>
      <c r="V270" s="23">
        <f>IF(OR(P270="",P269=""),"",P270/P269-1)</f>
        <v/>
      </c>
      <c r="W270" s="23">
        <f>IF(OR(Q270="",Q269=""),"",Q270/Q269-1)</f>
        <v/>
      </c>
      <c r="X270" s="23">
        <f>IF(OR(R270="",R269=""),"",R270/R269-1)</f>
        <v/>
      </c>
      <c r="Y270" s="23">
        <f>IF(R270="","",P270/R270)</f>
        <v/>
      </c>
      <c r="Z270" s="23">
        <f>IF(R270="","",Q270/R270)</f>
        <v/>
      </c>
      <c r="AA270" s="24">
        <f>IF(SUMIFS('Daily NSE Equity Options'!$M:$M,'Daily NSE Equity Options'!$A:$A,$A270)=0,"",SUMIFS('Daily NSE Equity Options'!$M:$M,'Daily NSE Equity Options'!$A:$A,$A270))</f>
        <v/>
      </c>
      <c r="AB270" s="9">
        <f>IF(SUMIFS('Daily BSE Equity Options'!$M:$M,'Daily BSE Equity Options'!$A:$A,$A270)=0,"",SUMIFS('Daily BSE Equity Options'!$M:$M,'Daily BSE Equity Options'!$A:$A,$A270))</f>
        <v/>
      </c>
      <c r="AC270" s="9">
        <f>IF(OR(AA270="",AB270=""),"",AA270+AB270)</f>
        <v/>
      </c>
      <c r="AD270" s="26">
        <f>IFERROR(IF(OR(AA270="",INDEX(AA:AA,MATCH(DATE(YEAR($A270)-1,MONTH($A270),DAY($A270)),$A:$A,0))=""),"",AA270/INDEX(AA:AA,MATCH(DATE(YEAR($A270)-1,MONTH($A270),DAY($A270)),$A:$A,0))-1),"")</f>
        <v/>
      </c>
      <c r="AE270" s="26">
        <f>IFERROR(IF(OR(AB270="",INDEX(AB:AB,MATCH(DATE(YEAR($A270)-1,MONTH($A270),DAY($A270)),$A:$A,0))=""),"",AB270/INDEX(AB:AB,MATCH(DATE(YEAR($A270)-1,MONTH($A270),DAY($A270)),$A:$A,0))-1),"")</f>
        <v/>
      </c>
      <c r="AF270" s="26">
        <f>IFERROR(IF(OR(AC270="",INDEX(AC:AC,MATCH(DATE(YEAR($A270)-1,MONTH($A270),DAY($A270)),$A:$A,0))=""),"",AC270/INDEX(AC:AC,MATCH(DATE(YEAR($A270)-1,MONTH($A270),DAY($A270)),$A:$A,0))-1),"")</f>
        <v/>
      </c>
      <c r="AG270" s="26">
        <f>IF(OR(AA270="",AA269=""),"",AA270/AA269-1)</f>
        <v/>
      </c>
      <c r="AH270" s="26">
        <f>IF(OR(AB270="",AB269=""),"",AB270/AB269-1)</f>
        <v/>
      </c>
      <c r="AI270" s="26">
        <f>IF(OR(AC270="",AC269=""),"",AC270/AC269-1)</f>
        <v/>
      </c>
      <c r="AJ270" s="26">
        <f>IF(AC270="","",AA270/AC270)</f>
        <v/>
      </c>
      <c r="AK270" s="26">
        <f>IF(AC270="","",AB270/AC270)</f>
        <v/>
      </c>
      <c r="AL270" s="29" t="n">
        <v>23.0275</v>
      </c>
      <c r="AM270" s="30" t="n">
        <v>24.54</v>
      </c>
      <c r="AN270" s="30" t="n">
        <v>21.84</v>
      </c>
      <c r="AO270" s="30" t="n">
        <v>23.6925</v>
      </c>
      <c r="AP270" s="31" t="n">
        <v>0.0289</v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18">
        <f>IF(SUMIFS('Daily NSE Equity Options'!$K:$K,'Daily NSE Equity Options'!$A:$A,$A271)=0,"",SUMIFS('Daily NSE Equity Options'!$K:$K,'Daily NSE Equity Options'!$A:$A,$A271))</f>
        <v/>
      </c>
      <c r="F271" s="7">
        <f>IF(SUMIFS('Daily BSE Equity Options'!$K:$K,'Daily BSE Equity Options'!$A:$A,$A271)=0,"",SUMIFS('Daily BSE Equity Options'!$K:$K,'Daily BSE Equity Options'!$A:$A,$A271))</f>
        <v/>
      </c>
      <c r="G271" s="7">
        <f>IF(OR(E271="",F271=""),"",E271+F271)</f>
        <v/>
      </c>
      <c r="H271" s="20">
        <f>IFERROR(IF(OR(E271="",INDEX(E:E,MATCH(DATE(YEAR($A271)-1,MONTH($A271),DAY($A271)),$A:$A,0))=""),"",E271/INDEX(E:E,MATCH(DATE(YEAR($A271)-1,MONTH($A271),DAY($A271)),$A:$A,0))-1),"")</f>
        <v/>
      </c>
      <c r="I271" s="20">
        <f>IFERROR(IF(OR(F271="",INDEX(F:F,MATCH(DATE(YEAR($A271)-1,MONTH($A271),DAY($A271)),$A:$A,0))=""),"",F271/INDEX(F:F,MATCH(DATE(YEAR($A271)-1,MONTH($A271),DAY($A271)),$A:$A,0))-1),"")</f>
        <v/>
      </c>
      <c r="J271" s="20">
        <f>IFERROR(IF(OR(G271="",INDEX(G:G,MATCH(DATE(YEAR($A271)-1,MONTH($A271),DAY($A271)),$A:$A,0))=""),"",G271/INDEX(G:G,MATCH(DATE(YEAR($A271)-1,MONTH($A271),DAY($A271)),$A:$A,0))-1),"")</f>
        <v/>
      </c>
      <c r="K271" s="20">
        <f>IF(OR(E271="",E270=""),"",E271/E270-1)</f>
        <v/>
      </c>
      <c r="L271" s="20">
        <f>IF(OR(F271="",F270=""),"",F271/F270-1)</f>
        <v/>
      </c>
      <c r="M271" s="20">
        <f>IF(OR(G271="",G270=""),"",G271/G270-1)</f>
        <v/>
      </c>
      <c r="N271" s="20">
        <f>IF(G271="","",E271/G271)</f>
        <v/>
      </c>
      <c r="O271" s="20">
        <f>IF(G271="","",F271/G271)</f>
        <v/>
      </c>
      <c r="P271" s="21">
        <f>IF(SUMIFS('Daily NSE Equity Options'!$L:$L,'Daily NSE Equity Options'!$A:$A,$A271)=0,"",SUMIFS('Daily NSE Equity Options'!$L:$L,'Daily NSE Equity Options'!$A:$A,$A271))</f>
        <v/>
      </c>
      <c r="Q271" s="8">
        <f>IF(SUMIFS('Daily BSE Equity Options'!$L:$L,'Daily BSE Equity Options'!$A:$A,$A271)=0,"",SUMIFS('Daily BSE Equity Options'!$L:$L,'Daily BSE Equity Options'!$A:$A,$A271))</f>
        <v/>
      </c>
      <c r="R271" s="8">
        <f>IF(OR(P271="",Q271=""),"",P271+Q271)</f>
        <v/>
      </c>
      <c r="S271" s="23">
        <f>IFERROR(IF(OR(P271="",INDEX(P:P,MATCH(DATE(YEAR($A271)-1,MONTH($A271),DAY($A271)),$A:$A,0))=""),"",P271/INDEX(P:P,MATCH(DATE(YEAR($A271)-1,MONTH($A271),DAY($A271)),$A:$A,0))-1),"")</f>
        <v/>
      </c>
      <c r="T271" s="23">
        <f>IFERROR(IF(OR(Q271="",INDEX(Q:Q,MATCH(DATE(YEAR($A271)-1,MONTH($A271),DAY($A271)),$A:$A,0))=""),"",Q271/INDEX(Q:Q,MATCH(DATE(YEAR($A271)-1,MONTH($A271),DAY($A271)),$A:$A,0))-1),"")</f>
        <v/>
      </c>
      <c r="U271" s="23">
        <f>IFERROR(IF(OR(R271="",INDEX(R:R,MATCH(DATE(YEAR($A271)-1,MONTH($A271),DAY($A271)),$A:$A,0))=""),"",R271/INDEX(R:R,MATCH(DATE(YEAR($A271)-1,MONTH($A271),DAY($A271)),$A:$A,0))-1),"")</f>
        <v/>
      </c>
      <c r="V271" s="23">
        <f>IF(OR(P271="",P270=""),"",P271/P270-1)</f>
        <v/>
      </c>
      <c r="W271" s="23">
        <f>IF(OR(Q271="",Q270=""),"",Q271/Q270-1)</f>
        <v/>
      </c>
      <c r="X271" s="23">
        <f>IF(OR(R271="",R270=""),"",R271/R270-1)</f>
        <v/>
      </c>
      <c r="Y271" s="23">
        <f>IF(R271="","",P271/R271)</f>
        <v/>
      </c>
      <c r="Z271" s="23">
        <f>IF(R271="","",Q271/R271)</f>
        <v/>
      </c>
      <c r="AA271" s="24">
        <f>IF(SUMIFS('Daily NSE Equity Options'!$M:$M,'Daily NSE Equity Options'!$A:$A,$A271)=0,"",SUMIFS('Daily NSE Equity Options'!$M:$M,'Daily NSE Equity Options'!$A:$A,$A271))</f>
        <v/>
      </c>
      <c r="AB271" s="9">
        <f>IF(SUMIFS('Daily BSE Equity Options'!$M:$M,'Daily BSE Equity Options'!$A:$A,$A271)=0,"",SUMIFS('Daily BSE Equity Options'!$M:$M,'Daily BSE Equity Options'!$A:$A,$A271))</f>
        <v/>
      </c>
      <c r="AC271" s="9">
        <f>IF(OR(AA271="",AB271=""),"",AA271+AB271)</f>
        <v/>
      </c>
      <c r="AD271" s="26">
        <f>IFERROR(IF(OR(AA271="",INDEX(AA:AA,MATCH(DATE(YEAR($A271)-1,MONTH($A271),DAY($A271)),$A:$A,0))=""),"",AA271/INDEX(AA:AA,MATCH(DATE(YEAR($A271)-1,MONTH($A271),DAY($A271)),$A:$A,0))-1),"")</f>
        <v/>
      </c>
      <c r="AE271" s="26">
        <f>IFERROR(IF(OR(AB271="",INDEX(AB:AB,MATCH(DATE(YEAR($A271)-1,MONTH($A271),DAY($A271)),$A:$A,0))=""),"",AB271/INDEX(AB:AB,MATCH(DATE(YEAR($A271)-1,MONTH($A271),DAY($A271)),$A:$A,0))-1),"")</f>
        <v/>
      </c>
      <c r="AF271" s="26">
        <f>IFERROR(IF(OR(AC271="",INDEX(AC:AC,MATCH(DATE(YEAR($A271)-1,MONTH($A271),DAY($A271)),$A:$A,0))=""),"",AC271/INDEX(AC:AC,MATCH(DATE(YEAR($A271)-1,MONTH($A271),DAY($A271)),$A:$A,0))-1),"")</f>
        <v/>
      </c>
      <c r="AG271" s="26">
        <f>IF(OR(AA271="",AA270=""),"",AA271/AA270-1)</f>
        <v/>
      </c>
      <c r="AH271" s="26">
        <f>IF(OR(AB271="",AB270=""),"",AB271/AB270-1)</f>
        <v/>
      </c>
      <c r="AI271" s="26">
        <f>IF(OR(AC271="",AC270=""),"",AC271/AC270-1)</f>
        <v/>
      </c>
      <c r="AJ271" s="26">
        <f>IF(AC271="","",AA271/AC271)</f>
        <v/>
      </c>
      <c r="AK271" s="26">
        <f>IF(AC271="","",AB271/AC271)</f>
        <v/>
      </c>
      <c r="AL271" s="29" t="n">
        <v>23.6925</v>
      </c>
      <c r="AM271" s="30" t="n">
        <v>23.6925</v>
      </c>
      <c r="AN271" s="30" t="n">
        <v>22.1775</v>
      </c>
      <c r="AO271" s="30" t="n">
        <v>23.01</v>
      </c>
      <c r="AP271" s="31" t="n">
        <v>-0.0288</v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18">
        <f>IF(SUMIFS('Daily NSE Equity Options'!$K:$K,'Daily NSE Equity Options'!$A:$A,$A272)=0,"",SUMIFS('Daily NSE Equity Options'!$K:$K,'Daily NSE Equity Options'!$A:$A,$A272))</f>
        <v/>
      </c>
      <c r="F272" s="7">
        <f>IF(SUMIFS('Daily BSE Equity Options'!$K:$K,'Daily BSE Equity Options'!$A:$A,$A272)=0,"",SUMIFS('Daily BSE Equity Options'!$K:$K,'Daily BSE Equity Options'!$A:$A,$A272))</f>
        <v/>
      </c>
      <c r="G272" s="7">
        <f>IF(OR(E272="",F272=""),"",E272+F272)</f>
        <v/>
      </c>
      <c r="H272" s="20">
        <f>IFERROR(IF(OR(E272="",INDEX(E:E,MATCH(DATE(YEAR($A272)-1,MONTH($A272),DAY($A272)),$A:$A,0))=""),"",E272/INDEX(E:E,MATCH(DATE(YEAR($A272)-1,MONTH($A272),DAY($A272)),$A:$A,0))-1),"")</f>
        <v/>
      </c>
      <c r="I272" s="20">
        <f>IFERROR(IF(OR(F272="",INDEX(F:F,MATCH(DATE(YEAR($A272)-1,MONTH($A272),DAY($A272)),$A:$A,0))=""),"",F272/INDEX(F:F,MATCH(DATE(YEAR($A272)-1,MONTH($A272),DAY($A272)),$A:$A,0))-1),"")</f>
        <v/>
      </c>
      <c r="J272" s="20">
        <f>IFERROR(IF(OR(G272="",INDEX(G:G,MATCH(DATE(YEAR($A272)-1,MONTH($A272),DAY($A272)),$A:$A,0))=""),"",G272/INDEX(G:G,MATCH(DATE(YEAR($A272)-1,MONTH($A272),DAY($A272)),$A:$A,0))-1),"")</f>
        <v/>
      </c>
      <c r="K272" s="20">
        <f>IF(OR(E272="",E271=""),"",E272/E271-1)</f>
        <v/>
      </c>
      <c r="L272" s="20">
        <f>IF(OR(F272="",F271=""),"",F272/F271-1)</f>
        <v/>
      </c>
      <c r="M272" s="20">
        <f>IF(OR(G272="",G271=""),"",G272/G271-1)</f>
        <v/>
      </c>
      <c r="N272" s="20">
        <f>IF(G272="","",E272/G272)</f>
        <v/>
      </c>
      <c r="O272" s="20">
        <f>IF(G272="","",F272/G272)</f>
        <v/>
      </c>
      <c r="P272" s="21">
        <f>IF(SUMIFS('Daily NSE Equity Options'!$L:$L,'Daily NSE Equity Options'!$A:$A,$A272)=0,"",SUMIFS('Daily NSE Equity Options'!$L:$L,'Daily NSE Equity Options'!$A:$A,$A272))</f>
        <v/>
      </c>
      <c r="Q272" s="8">
        <f>IF(SUMIFS('Daily BSE Equity Options'!$L:$L,'Daily BSE Equity Options'!$A:$A,$A272)=0,"",SUMIFS('Daily BSE Equity Options'!$L:$L,'Daily BSE Equity Options'!$A:$A,$A272))</f>
        <v/>
      </c>
      <c r="R272" s="8">
        <f>IF(OR(P272="",Q272=""),"",P272+Q272)</f>
        <v/>
      </c>
      <c r="S272" s="23">
        <f>IFERROR(IF(OR(P272="",INDEX(P:P,MATCH(DATE(YEAR($A272)-1,MONTH($A272),DAY($A272)),$A:$A,0))=""),"",P272/INDEX(P:P,MATCH(DATE(YEAR($A272)-1,MONTH($A272),DAY($A272)),$A:$A,0))-1),"")</f>
        <v/>
      </c>
      <c r="T272" s="23">
        <f>IFERROR(IF(OR(Q272="",INDEX(Q:Q,MATCH(DATE(YEAR($A272)-1,MONTH($A272),DAY($A272)),$A:$A,0))=""),"",Q272/INDEX(Q:Q,MATCH(DATE(YEAR($A272)-1,MONTH($A272),DAY($A272)),$A:$A,0))-1),"")</f>
        <v/>
      </c>
      <c r="U272" s="23">
        <f>IFERROR(IF(OR(R272="",INDEX(R:R,MATCH(DATE(YEAR($A272)-1,MONTH($A272),DAY($A272)),$A:$A,0))=""),"",R272/INDEX(R:R,MATCH(DATE(YEAR($A272)-1,MONTH($A272),DAY($A272)),$A:$A,0))-1),"")</f>
        <v/>
      </c>
      <c r="V272" s="23">
        <f>IF(OR(P272="",P271=""),"",P272/P271-1)</f>
        <v/>
      </c>
      <c r="W272" s="23">
        <f>IF(OR(Q272="",Q271=""),"",Q272/Q271-1)</f>
        <v/>
      </c>
      <c r="X272" s="23">
        <f>IF(OR(R272="",R271=""),"",R272/R271-1)</f>
        <v/>
      </c>
      <c r="Y272" s="23">
        <f>IF(R272="","",P272/R272)</f>
        <v/>
      </c>
      <c r="Z272" s="23">
        <f>IF(R272="","",Q272/R272)</f>
        <v/>
      </c>
      <c r="AA272" s="24">
        <f>IF(SUMIFS('Daily NSE Equity Options'!$M:$M,'Daily NSE Equity Options'!$A:$A,$A272)=0,"",SUMIFS('Daily NSE Equity Options'!$M:$M,'Daily NSE Equity Options'!$A:$A,$A272))</f>
        <v/>
      </c>
      <c r="AB272" s="9">
        <f>IF(SUMIFS('Daily BSE Equity Options'!$M:$M,'Daily BSE Equity Options'!$A:$A,$A272)=0,"",SUMIFS('Daily BSE Equity Options'!$M:$M,'Daily BSE Equity Options'!$A:$A,$A272))</f>
        <v/>
      </c>
      <c r="AC272" s="9">
        <f>IF(OR(AA272="",AB272=""),"",AA272+AB272)</f>
        <v/>
      </c>
      <c r="AD272" s="26">
        <f>IFERROR(IF(OR(AA272="",INDEX(AA:AA,MATCH(DATE(YEAR($A272)-1,MONTH($A272),DAY($A272)),$A:$A,0))=""),"",AA272/INDEX(AA:AA,MATCH(DATE(YEAR($A272)-1,MONTH($A272),DAY($A272)),$A:$A,0))-1),"")</f>
        <v/>
      </c>
      <c r="AE272" s="26">
        <f>IFERROR(IF(OR(AB272="",INDEX(AB:AB,MATCH(DATE(YEAR($A272)-1,MONTH($A272),DAY($A272)),$A:$A,0))=""),"",AB272/INDEX(AB:AB,MATCH(DATE(YEAR($A272)-1,MONTH($A272),DAY($A272)),$A:$A,0))-1),"")</f>
        <v/>
      </c>
      <c r="AF272" s="26">
        <f>IFERROR(IF(OR(AC272="",INDEX(AC:AC,MATCH(DATE(YEAR($A272)-1,MONTH($A272),DAY($A272)),$A:$A,0))=""),"",AC272/INDEX(AC:AC,MATCH(DATE(YEAR($A272)-1,MONTH($A272),DAY($A272)),$A:$A,0))-1),"")</f>
        <v/>
      </c>
      <c r="AG272" s="26">
        <f>IF(OR(AA272="",AA271=""),"",AA272/AA271-1)</f>
        <v/>
      </c>
      <c r="AH272" s="26">
        <f>IF(OR(AB272="",AB271=""),"",AB272/AB271-1)</f>
        <v/>
      </c>
      <c r="AI272" s="26">
        <f>IF(OR(AC272="",AC271=""),"",AC272/AC271-1)</f>
        <v/>
      </c>
      <c r="AJ272" s="26">
        <f>IF(AC272="","",AA272/AC272)</f>
        <v/>
      </c>
      <c r="AK272" s="26">
        <f>IF(AC272="","",AB272/AC272)</f>
        <v/>
      </c>
      <c r="AL272" s="29" t="n">
        <v>23.01</v>
      </c>
      <c r="AM272" s="30" t="n">
        <v>23.19</v>
      </c>
      <c r="AN272" s="30" t="n">
        <v>21.135</v>
      </c>
      <c r="AO272" s="30" t="n">
        <v>21.9625</v>
      </c>
      <c r="AP272" s="31" t="n">
        <v>-0.0455</v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18">
        <f>IF(SUMIFS('Daily NSE Equity Options'!$K:$K,'Daily NSE Equity Options'!$A:$A,$A273)=0,"",SUMIFS('Daily NSE Equity Options'!$K:$K,'Daily NSE Equity Options'!$A:$A,$A273))</f>
        <v/>
      </c>
      <c r="F273" s="7">
        <f>IF(SUMIFS('Daily BSE Equity Options'!$K:$K,'Daily BSE Equity Options'!$A:$A,$A273)=0,"",SUMIFS('Daily BSE Equity Options'!$K:$K,'Daily BSE Equity Options'!$A:$A,$A273))</f>
        <v/>
      </c>
      <c r="G273" s="7">
        <f>IF(OR(E273="",F273=""),"",E273+F273)</f>
        <v/>
      </c>
      <c r="H273" s="20">
        <f>IFERROR(IF(OR(E273="",INDEX(E:E,MATCH(DATE(YEAR($A273)-1,MONTH($A273),DAY($A273)),$A:$A,0))=""),"",E273/INDEX(E:E,MATCH(DATE(YEAR($A273)-1,MONTH($A273),DAY($A273)),$A:$A,0))-1),"")</f>
        <v/>
      </c>
      <c r="I273" s="20">
        <f>IFERROR(IF(OR(F273="",INDEX(F:F,MATCH(DATE(YEAR($A273)-1,MONTH($A273),DAY($A273)),$A:$A,0))=""),"",F273/INDEX(F:F,MATCH(DATE(YEAR($A273)-1,MONTH($A273),DAY($A273)),$A:$A,0))-1),"")</f>
        <v/>
      </c>
      <c r="J273" s="20">
        <f>IFERROR(IF(OR(G273="",INDEX(G:G,MATCH(DATE(YEAR($A273)-1,MONTH($A273),DAY($A273)),$A:$A,0))=""),"",G273/INDEX(G:G,MATCH(DATE(YEAR($A273)-1,MONTH($A273),DAY($A273)),$A:$A,0))-1),"")</f>
        <v/>
      </c>
      <c r="K273" s="20">
        <f>IF(OR(E273="",E272=""),"",E273/E272-1)</f>
        <v/>
      </c>
      <c r="L273" s="20">
        <f>IF(OR(F273="",F272=""),"",F273/F272-1)</f>
        <v/>
      </c>
      <c r="M273" s="20">
        <f>IF(OR(G273="",G272=""),"",G273/G272-1)</f>
        <v/>
      </c>
      <c r="N273" s="20">
        <f>IF(G273="","",E273/G273)</f>
        <v/>
      </c>
      <c r="O273" s="20">
        <f>IF(G273="","",F273/G273)</f>
        <v/>
      </c>
      <c r="P273" s="21">
        <f>IF(SUMIFS('Daily NSE Equity Options'!$L:$L,'Daily NSE Equity Options'!$A:$A,$A273)=0,"",SUMIFS('Daily NSE Equity Options'!$L:$L,'Daily NSE Equity Options'!$A:$A,$A273))</f>
        <v/>
      </c>
      <c r="Q273" s="8">
        <f>IF(SUMIFS('Daily BSE Equity Options'!$L:$L,'Daily BSE Equity Options'!$A:$A,$A273)=0,"",SUMIFS('Daily BSE Equity Options'!$L:$L,'Daily BSE Equity Options'!$A:$A,$A273))</f>
        <v/>
      </c>
      <c r="R273" s="8">
        <f>IF(OR(P273="",Q273=""),"",P273+Q273)</f>
        <v/>
      </c>
      <c r="S273" s="23">
        <f>IFERROR(IF(OR(P273="",INDEX(P:P,MATCH(DATE(YEAR($A273)-1,MONTH($A273),DAY($A273)),$A:$A,0))=""),"",P273/INDEX(P:P,MATCH(DATE(YEAR($A273)-1,MONTH($A273),DAY($A273)),$A:$A,0))-1),"")</f>
        <v/>
      </c>
      <c r="T273" s="23">
        <f>IFERROR(IF(OR(Q273="",INDEX(Q:Q,MATCH(DATE(YEAR($A273)-1,MONTH($A273),DAY($A273)),$A:$A,0))=""),"",Q273/INDEX(Q:Q,MATCH(DATE(YEAR($A273)-1,MONTH($A273),DAY($A273)),$A:$A,0))-1),"")</f>
        <v/>
      </c>
      <c r="U273" s="23">
        <f>IFERROR(IF(OR(R273="",INDEX(R:R,MATCH(DATE(YEAR($A273)-1,MONTH($A273),DAY($A273)),$A:$A,0))=""),"",R273/INDEX(R:R,MATCH(DATE(YEAR($A273)-1,MONTH($A273),DAY($A273)),$A:$A,0))-1),"")</f>
        <v/>
      </c>
      <c r="V273" s="23">
        <f>IF(OR(P273="",P272=""),"",P273/P272-1)</f>
        <v/>
      </c>
      <c r="W273" s="23">
        <f>IF(OR(Q273="",Q272=""),"",Q273/Q272-1)</f>
        <v/>
      </c>
      <c r="X273" s="23">
        <f>IF(OR(R273="",R272=""),"",R273/R272-1)</f>
        <v/>
      </c>
      <c r="Y273" s="23">
        <f>IF(R273="","",P273/R273)</f>
        <v/>
      </c>
      <c r="Z273" s="23">
        <f>IF(R273="","",Q273/R273)</f>
        <v/>
      </c>
      <c r="AA273" s="24">
        <f>IF(SUMIFS('Daily NSE Equity Options'!$M:$M,'Daily NSE Equity Options'!$A:$A,$A273)=0,"",SUMIFS('Daily NSE Equity Options'!$M:$M,'Daily NSE Equity Options'!$A:$A,$A273))</f>
        <v/>
      </c>
      <c r="AB273" s="9">
        <f>IF(SUMIFS('Daily BSE Equity Options'!$M:$M,'Daily BSE Equity Options'!$A:$A,$A273)=0,"",SUMIFS('Daily BSE Equity Options'!$M:$M,'Daily BSE Equity Options'!$A:$A,$A273))</f>
        <v/>
      </c>
      <c r="AC273" s="9">
        <f>IF(OR(AA273="",AB273=""),"",AA273+AB273)</f>
        <v/>
      </c>
      <c r="AD273" s="26">
        <f>IFERROR(IF(OR(AA273="",INDEX(AA:AA,MATCH(DATE(YEAR($A273)-1,MONTH($A273),DAY($A273)),$A:$A,0))=""),"",AA273/INDEX(AA:AA,MATCH(DATE(YEAR($A273)-1,MONTH($A273),DAY($A273)),$A:$A,0))-1),"")</f>
        <v/>
      </c>
      <c r="AE273" s="26">
        <f>IFERROR(IF(OR(AB273="",INDEX(AB:AB,MATCH(DATE(YEAR($A273)-1,MONTH($A273),DAY($A273)),$A:$A,0))=""),"",AB273/INDEX(AB:AB,MATCH(DATE(YEAR($A273)-1,MONTH($A273),DAY($A273)),$A:$A,0))-1),"")</f>
        <v/>
      </c>
      <c r="AF273" s="26">
        <f>IFERROR(IF(OR(AC273="",INDEX(AC:AC,MATCH(DATE(YEAR($A273)-1,MONTH($A273),DAY($A273)),$A:$A,0))=""),"",AC273/INDEX(AC:AC,MATCH(DATE(YEAR($A273)-1,MONTH($A273),DAY($A273)),$A:$A,0))-1),"")</f>
        <v/>
      </c>
      <c r="AG273" s="26">
        <f>IF(OR(AA273="",AA272=""),"",AA273/AA272-1)</f>
        <v/>
      </c>
      <c r="AH273" s="26">
        <f>IF(OR(AB273="",AB272=""),"",AB273/AB272-1)</f>
        <v/>
      </c>
      <c r="AI273" s="26">
        <f>IF(OR(AC273="",AC272=""),"",AC273/AC272-1)</f>
        <v/>
      </c>
      <c r="AJ273" s="26">
        <f>IF(AC273="","",AA273/AC273)</f>
        <v/>
      </c>
      <c r="AK273" s="26">
        <f>IF(AC273="","",AB273/AC273)</f>
        <v/>
      </c>
      <c r="AL273" s="29" t="n">
        <v>21.9625</v>
      </c>
      <c r="AM273" s="30" t="n">
        <v>22.6125</v>
      </c>
      <c r="AN273" s="30" t="n">
        <v>20.1225</v>
      </c>
      <c r="AO273" s="30" t="n">
        <v>22.035</v>
      </c>
      <c r="AP273" s="31" t="n">
        <v>0.0033</v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18">
        <f>IF(SUMIFS('Daily NSE Equity Options'!$K:$K,'Daily NSE Equity Options'!$A:$A,$A274)=0,"",SUMIFS('Daily NSE Equity Options'!$K:$K,'Daily NSE Equity Options'!$A:$A,$A274))</f>
        <v/>
      </c>
      <c r="F274" s="7">
        <f>IF(SUMIFS('Daily BSE Equity Options'!$K:$K,'Daily BSE Equity Options'!$A:$A,$A274)=0,"",SUMIFS('Daily BSE Equity Options'!$K:$K,'Daily BSE Equity Options'!$A:$A,$A274))</f>
        <v/>
      </c>
      <c r="G274" s="7">
        <f>IF(OR(E274="",F274=""),"",E274+F274)</f>
        <v/>
      </c>
      <c r="H274" s="20">
        <f>IFERROR(IF(OR(E274="",INDEX(E:E,MATCH(DATE(YEAR($A274)-1,MONTH($A274),DAY($A274)),$A:$A,0))=""),"",E274/INDEX(E:E,MATCH(DATE(YEAR($A274)-1,MONTH($A274),DAY($A274)),$A:$A,0))-1),"")</f>
        <v/>
      </c>
      <c r="I274" s="20">
        <f>IFERROR(IF(OR(F274="",INDEX(F:F,MATCH(DATE(YEAR($A274)-1,MONTH($A274),DAY($A274)),$A:$A,0))=""),"",F274/INDEX(F:F,MATCH(DATE(YEAR($A274)-1,MONTH($A274),DAY($A274)),$A:$A,0))-1),"")</f>
        <v/>
      </c>
      <c r="J274" s="20">
        <f>IFERROR(IF(OR(G274="",INDEX(G:G,MATCH(DATE(YEAR($A274)-1,MONTH($A274),DAY($A274)),$A:$A,0))=""),"",G274/INDEX(G:G,MATCH(DATE(YEAR($A274)-1,MONTH($A274),DAY($A274)),$A:$A,0))-1),"")</f>
        <v/>
      </c>
      <c r="K274" s="20">
        <f>IF(OR(E274="",E273=""),"",E274/E273-1)</f>
        <v/>
      </c>
      <c r="L274" s="20">
        <f>IF(OR(F274="",F273=""),"",F274/F273-1)</f>
        <v/>
      </c>
      <c r="M274" s="20">
        <f>IF(OR(G274="",G273=""),"",G274/G273-1)</f>
        <v/>
      </c>
      <c r="N274" s="20">
        <f>IF(G274="","",E274/G274)</f>
        <v/>
      </c>
      <c r="O274" s="20">
        <f>IF(G274="","",F274/G274)</f>
        <v/>
      </c>
      <c r="P274" s="21">
        <f>IF(SUMIFS('Daily NSE Equity Options'!$L:$L,'Daily NSE Equity Options'!$A:$A,$A274)=0,"",SUMIFS('Daily NSE Equity Options'!$L:$L,'Daily NSE Equity Options'!$A:$A,$A274))</f>
        <v/>
      </c>
      <c r="Q274" s="8">
        <f>IF(SUMIFS('Daily BSE Equity Options'!$L:$L,'Daily BSE Equity Options'!$A:$A,$A274)=0,"",SUMIFS('Daily BSE Equity Options'!$L:$L,'Daily BSE Equity Options'!$A:$A,$A274))</f>
        <v/>
      </c>
      <c r="R274" s="8">
        <f>IF(OR(P274="",Q274=""),"",P274+Q274)</f>
        <v/>
      </c>
      <c r="S274" s="23">
        <f>IFERROR(IF(OR(P274="",INDEX(P:P,MATCH(DATE(YEAR($A274)-1,MONTH($A274),DAY($A274)),$A:$A,0))=""),"",P274/INDEX(P:P,MATCH(DATE(YEAR($A274)-1,MONTH($A274),DAY($A274)),$A:$A,0))-1),"")</f>
        <v/>
      </c>
      <c r="T274" s="23">
        <f>IFERROR(IF(OR(Q274="",INDEX(Q:Q,MATCH(DATE(YEAR($A274)-1,MONTH($A274),DAY($A274)),$A:$A,0))=""),"",Q274/INDEX(Q:Q,MATCH(DATE(YEAR($A274)-1,MONTH($A274),DAY($A274)),$A:$A,0))-1),"")</f>
        <v/>
      </c>
      <c r="U274" s="23">
        <f>IFERROR(IF(OR(R274="",INDEX(R:R,MATCH(DATE(YEAR($A274)-1,MONTH($A274),DAY($A274)),$A:$A,0))=""),"",R274/INDEX(R:R,MATCH(DATE(YEAR($A274)-1,MONTH($A274),DAY($A274)),$A:$A,0))-1),"")</f>
        <v/>
      </c>
      <c r="V274" s="23">
        <f>IF(OR(P274="",P273=""),"",P274/P273-1)</f>
        <v/>
      </c>
      <c r="W274" s="23">
        <f>IF(OR(Q274="",Q273=""),"",Q274/Q273-1)</f>
        <v/>
      </c>
      <c r="X274" s="23">
        <f>IF(OR(R274="",R273=""),"",R274/R273-1)</f>
        <v/>
      </c>
      <c r="Y274" s="23">
        <f>IF(R274="","",P274/R274)</f>
        <v/>
      </c>
      <c r="Z274" s="23">
        <f>IF(R274="","",Q274/R274)</f>
        <v/>
      </c>
      <c r="AA274" s="24">
        <f>IF(SUMIFS('Daily NSE Equity Options'!$M:$M,'Daily NSE Equity Options'!$A:$A,$A274)=0,"",SUMIFS('Daily NSE Equity Options'!$M:$M,'Daily NSE Equity Options'!$A:$A,$A274))</f>
        <v/>
      </c>
      <c r="AB274" s="9">
        <f>IF(SUMIFS('Daily BSE Equity Options'!$M:$M,'Daily BSE Equity Options'!$A:$A,$A274)=0,"",SUMIFS('Daily BSE Equity Options'!$M:$M,'Daily BSE Equity Options'!$A:$A,$A274))</f>
        <v/>
      </c>
      <c r="AC274" s="9">
        <f>IF(OR(AA274="",AB274=""),"",AA274+AB274)</f>
        <v/>
      </c>
      <c r="AD274" s="26">
        <f>IFERROR(IF(OR(AA274="",INDEX(AA:AA,MATCH(DATE(YEAR($A274)-1,MONTH($A274),DAY($A274)),$A:$A,0))=""),"",AA274/INDEX(AA:AA,MATCH(DATE(YEAR($A274)-1,MONTH($A274),DAY($A274)),$A:$A,0))-1),"")</f>
        <v/>
      </c>
      <c r="AE274" s="26">
        <f>IFERROR(IF(OR(AB274="",INDEX(AB:AB,MATCH(DATE(YEAR($A274)-1,MONTH($A274),DAY($A274)),$A:$A,0))=""),"",AB274/INDEX(AB:AB,MATCH(DATE(YEAR($A274)-1,MONTH($A274),DAY($A274)),$A:$A,0))-1),"")</f>
        <v/>
      </c>
      <c r="AF274" s="26">
        <f>IFERROR(IF(OR(AC274="",INDEX(AC:AC,MATCH(DATE(YEAR($A274)-1,MONTH($A274),DAY($A274)),$A:$A,0))=""),"",AC274/INDEX(AC:AC,MATCH(DATE(YEAR($A274)-1,MONTH($A274),DAY($A274)),$A:$A,0))-1),"")</f>
        <v/>
      </c>
      <c r="AG274" s="26">
        <f>IF(OR(AA274="",AA273=""),"",AA274/AA273-1)</f>
        <v/>
      </c>
      <c r="AH274" s="26">
        <f>IF(OR(AB274="",AB273=""),"",AB274/AB273-1)</f>
        <v/>
      </c>
      <c r="AI274" s="26">
        <f>IF(OR(AC274="",AC273=""),"",AC274/AC273-1)</f>
        <v/>
      </c>
      <c r="AJ274" s="26">
        <f>IF(AC274="","",AA274/AC274)</f>
        <v/>
      </c>
      <c r="AK274" s="26">
        <f>IF(AC274="","",AB274/AC274)</f>
        <v/>
      </c>
      <c r="AL274" s="29" t="n">
        <v>22.035</v>
      </c>
      <c r="AM274" s="30" t="n">
        <v>22.035</v>
      </c>
      <c r="AN274" s="30" t="n">
        <v>20.31</v>
      </c>
      <c r="AO274" s="30" t="n">
        <v>20.8225</v>
      </c>
      <c r="AP274" s="31" t="n">
        <v>-0.055</v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18">
        <f>IF(SUMIFS('Daily NSE Equity Options'!$K:$K,'Daily NSE Equity Options'!$A:$A,$A275)=0,"",SUMIFS('Daily NSE Equity Options'!$K:$K,'Daily NSE Equity Options'!$A:$A,$A275))</f>
        <v/>
      </c>
      <c r="F275" s="7">
        <f>IF(SUMIFS('Daily BSE Equity Options'!$K:$K,'Daily BSE Equity Options'!$A:$A,$A275)=0,"",SUMIFS('Daily BSE Equity Options'!$K:$K,'Daily BSE Equity Options'!$A:$A,$A275))</f>
        <v/>
      </c>
      <c r="G275" s="7">
        <f>IF(OR(E275="",F275=""),"",E275+F275)</f>
        <v/>
      </c>
      <c r="H275" s="20">
        <f>IFERROR(IF(OR(E275="",INDEX(E:E,MATCH(DATE(YEAR($A275)-1,MONTH($A275),DAY($A275)),$A:$A,0))=""),"",E275/INDEX(E:E,MATCH(DATE(YEAR($A275)-1,MONTH($A275),DAY($A275)),$A:$A,0))-1),"")</f>
        <v/>
      </c>
      <c r="I275" s="20">
        <f>IFERROR(IF(OR(F275="",INDEX(F:F,MATCH(DATE(YEAR($A275)-1,MONTH($A275),DAY($A275)),$A:$A,0))=""),"",F275/INDEX(F:F,MATCH(DATE(YEAR($A275)-1,MONTH($A275),DAY($A275)),$A:$A,0))-1),"")</f>
        <v/>
      </c>
      <c r="J275" s="20">
        <f>IFERROR(IF(OR(G275="",INDEX(G:G,MATCH(DATE(YEAR($A275)-1,MONTH($A275),DAY($A275)),$A:$A,0))=""),"",G275/INDEX(G:G,MATCH(DATE(YEAR($A275)-1,MONTH($A275),DAY($A275)),$A:$A,0))-1),"")</f>
        <v/>
      </c>
      <c r="K275" s="20">
        <f>IF(OR(E275="",E274=""),"",E275/E274-1)</f>
        <v/>
      </c>
      <c r="L275" s="20">
        <f>IF(OR(F275="",F274=""),"",F275/F274-1)</f>
        <v/>
      </c>
      <c r="M275" s="20">
        <f>IF(OR(G275="",G274=""),"",G275/G274-1)</f>
        <v/>
      </c>
      <c r="N275" s="20">
        <f>IF(G275="","",E275/G275)</f>
        <v/>
      </c>
      <c r="O275" s="20">
        <f>IF(G275="","",F275/G275)</f>
        <v/>
      </c>
      <c r="P275" s="21">
        <f>IF(SUMIFS('Daily NSE Equity Options'!$L:$L,'Daily NSE Equity Options'!$A:$A,$A275)=0,"",SUMIFS('Daily NSE Equity Options'!$L:$L,'Daily NSE Equity Options'!$A:$A,$A275))</f>
        <v/>
      </c>
      <c r="Q275" s="8">
        <f>IF(SUMIFS('Daily BSE Equity Options'!$L:$L,'Daily BSE Equity Options'!$A:$A,$A275)=0,"",SUMIFS('Daily BSE Equity Options'!$L:$L,'Daily BSE Equity Options'!$A:$A,$A275))</f>
        <v/>
      </c>
      <c r="R275" s="8">
        <f>IF(OR(P275="",Q275=""),"",P275+Q275)</f>
        <v/>
      </c>
      <c r="S275" s="23">
        <f>IFERROR(IF(OR(P275="",INDEX(P:P,MATCH(DATE(YEAR($A275)-1,MONTH($A275),DAY($A275)),$A:$A,0))=""),"",P275/INDEX(P:P,MATCH(DATE(YEAR($A275)-1,MONTH($A275),DAY($A275)),$A:$A,0))-1),"")</f>
        <v/>
      </c>
      <c r="T275" s="23">
        <f>IFERROR(IF(OR(Q275="",INDEX(Q:Q,MATCH(DATE(YEAR($A275)-1,MONTH($A275),DAY($A275)),$A:$A,0))=""),"",Q275/INDEX(Q:Q,MATCH(DATE(YEAR($A275)-1,MONTH($A275),DAY($A275)),$A:$A,0))-1),"")</f>
        <v/>
      </c>
      <c r="U275" s="23">
        <f>IFERROR(IF(OR(R275="",INDEX(R:R,MATCH(DATE(YEAR($A275)-1,MONTH($A275),DAY($A275)),$A:$A,0))=""),"",R275/INDEX(R:R,MATCH(DATE(YEAR($A275)-1,MONTH($A275),DAY($A275)),$A:$A,0))-1),"")</f>
        <v/>
      </c>
      <c r="V275" s="23">
        <f>IF(OR(P275="",P274=""),"",P275/P274-1)</f>
        <v/>
      </c>
      <c r="W275" s="23">
        <f>IF(OR(Q275="",Q274=""),"",Q275/Q274-1)</f>
        <v/>
      </c>
      <c r="X275" s="23">
        <f>IF(OR(R275="",R274=""),"",R275/R274-1)</f>
        <v/>
      </c>
      <c r="Y275" s="23">
        <f>IF(R275="","",P275/R275)</f>
        <v/>
      </c>
      <c r="Z275" s="23">
        <f>IF(R275="","",Q275/R275)</f>
        <v/>
      </c>
      <c r="AA275" s="24">
        <f>IF(SUMIFS('Daily NSE Equity Options'!$M:$M,'Daily NSE Equity Options'!$A:$A,$A275)=0,"",SUMIFS('Daily NSE Equity Options'!$M:$M,'Daily NSE Equity Options'!$A:$A,$A275))</f>
        <v/>
      </c>
      <c r="AB275" s="9">
        <f>IF(SUMIFS('Daily BSE Equity Options'!$M:$M,'Daily BSE Equity Options'!$A:$A,$A275)=0,"",SUMIFS('Daily BSE Equity Options'!$M:$M,'Daily BSE Equity Options'!$A:$A,$A275))</f>
        <v/>
      </c>
      <c r="AC275" s="9">
        <f>IF(OR(AA275="",AB275=""),"",AA275+AB275)</f>
        <v/>
      </c>
      <c r="AD275" s="26">
        <f>IFERROR(IF(OR(AA275="",INDEX(AA:AA,MATCH(DATE(YEAR($A275)-1,MONTH($A275),DAY($A275)),$A:$A,0))=""),"",AA275/INDEX(AA:AA,MATCH(DATE(YEAR($A275)-1,MONTH($A275),DAY($A275)),$A:$A,0))-1),"")</f>
        <v/>
      </c>
      <c r="AE275" s="26">
        <f>IFERROR(IF(OR(AB275="",INDEX(AB:AB,MATCH(DATE(YEAR($A275)-1,MONTH($A275),DAY($A275)),$A:$A,0))=""),"",AB275/INDEX(AB:AB,MATCH(DATE(YEAR($A275)-1,MONTH($A275),DAY($A275)),$A:$A,0))-1),"")</f>
        <v/>
      </c>
      <c r="AF275" s="26">
        <f>IFERROR(IF(OR(AC275="",INDEX(AC:AC,MATCH(DATE(YEAR($A275)-1,MONTH($A275),DAY($A275)),$A:$A,0))=""),"",AC275/INDEX(AC:AC,MATCH(DATE(YEAR($A275)-1,MONTH($A275),DAY($A275)),$A:$A,0))-1),"")</f>
        <v/>
      </c>
      <c r="AG275" s="26">
        <f>IF(OR(AA275="",AA274=""),"",AA275/AA274-1)</f>
        <v/>
      </c>
      <c r="AH275" s="26">
        <f>IF(OR(AB275="",AB274=""),"",AB275/AB274-1)</f>
        <v/>
      </c>
      <c r="AI275" s="26">
        <f>IF(OR(AC275="",AC274=""),"",AC275/AC274-1)</f>
        <v/>
      </c>
      <c r="AJ275" s="26">
        <f>IF(AC275="","",AA275/AC275)</f>
        <v/>
      </c>
      <c r="AK275" s="26">
        <f>IF(AC275="","",AB275/AC275)</f>
        <v/>
      </c>
      <c r="AL275" s="29" t="n">
        <v>20.8225</v>
      </c>
      <c r="AM275" s="30" t="n">
        <v>21.1475</v>
      </c>
      <c r="AN275" s="30" t="n">
        <v>20.135</v>
      </c>
      <c r="AO275" s="30" t="n">
        <v>20.225</v>
      </c>
      <c r="AP275" s="31" t="n">
        <v>-0.0287</v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18">
        <f>IF(SUMIFS('Daily NSE Equity Options'!$K:$K,'Daily NSE Equity Options'!$A:$A,$A276)=0,"",SUMIFS('Daily NSE Equity Options'!$K:$K,'Daily NSE Equity Options'!$A:$A,$A276))</f>
        <v/>
      </c>
      <c r="F276" s="7">
        <f>IF(SUMIFS('Daily BSE Equity Options'!$K:$K,'Daily BSE Equity Options'!$A:$A,$A276)=0,"",SUMIFS('Daily BSE Equity Options'!$K:$K,'Daily BSE Equity Options'!$A:$A,$A276))</f>
        <v/>
      </c>
      <c r="G276" s="7">
        <f>IF(OR(E276="",F276=""),"",E276+F276)</f>
        <v/>
      </c>
      <c r="H276" s="20">
        <f>IFERROR(IF(OR(E276="",INDEX(E:E,MATCH(DATE(YEAR($A276)-1,MONTH($A276),DAY($A276)),$A:$A,0))=""),"",E276/INDEX(E:E,MATCH(DATE(YEAR($A276)-1,MONTH($A276),DAY($A276)),$A:$A,0))-1),"")</f>
        <v/>
      </c>
      <c r="I276" s="20">
        <f>IFERROR(IF(OR(F276="",INDEX(F:F,MATCH(DATE(YEAR($A276)-1,MONTH($A276),DAY($A276)),$A:$A,0))=""),"",F276/INDEX(F:F,MATCH(DATE(YEAR($A276)-1,MONTH($A276),DAY($A276)),$A:$A,0))-1),"")</f>
        <v/>
      </c>
      <c r="J276" s="20">
        <f>IFERROR(IF(OR(G276="",INDEX(G:G,MATCH(DATE(YEAR($A276)-1,MONTH($A276),DAY($A276)),$A:$A,0))=""),"",G276/INDEX(G:G,MATCH(DATE(YEAR($A276)-1,MONTH($A276),DAY($A276)),$A:$A,0))-1),"")</f>
        <v/>
      </c>
      <c r="K276" s="20">
        <f>IF(OR(E276="",E275=""),"",E276/E275-1)</f>
        <v/>
      </c>
      <c r="L276" s="20">
        <f>IF(OR(F276="",F275=""),"",F276/F275-1)</f>
        <v/>
      </c>
      <c r="M276" s="20">
        <f>IF(OR(G276="",G275=""),"",G276/G275-1)</f>
        <v/>
      </c>
      <c r="N276" s="20">
        <f>IF(G276="","",E276/G276)</f>
        <v/>
      </c>
      <c r="O276" s="20">
        <f>IF(G276="","",F276/G276)</f>
        <v/>
      </c>
      <c r="P276" s="21">
        <f>IF(SUMIFS('Daily NSE Equity Options'!$L:$L,'Daily NSE Equity Options'!$A:$A,$A276)=0,"",SUMIFS('Daily NSE Equity Options'!$L:$L,'Daily NSE Equity Options'!$A:$A,$A276))</f>
        <v/>
      </c>
      <c r="Q276" s="8">
        <f>IF(SUMIFS('Daily BSE Equity Options'!$L:$L,'Daily BSE Equity Options'!$A:$A,$A276)=0,"",SUMIFS('Daily BSE Equity Options'!$L:$L,'Daily BSE Equity Options'!$A:$A,$A276))</f>
        <v/>
      </c>
      <c r="R276" s="8">
        <f>IF(OR(P276="",Q276=""),"",P276+Q276)</f>
        <v/>
      </c>
      <c r="S276" s="23">
        <f>IFERROR(IF(OR(P276="",INDEX(P:P,MATCH(DATE(YEAR($A276)-1,MONTH($A276),DAY($A276)),$A:$A,0))=""),"",P276/INDEX(P:P,MATCH(DATE(YEAR($A276)-1,MONTH($A276),DAY($A276)),$A:$A,0))-1),"")</f>
        <v/>
      </c>
      <c r="T276" s="23">
        <f>IFERROR(IF(OR(Q276="",INDEX(Q:Q,MATCH(DATE(YEAR($A276)-1,MONTH($A276),DAY($A276)),$A:$A,0))=""),"",Q276/INDEX(Q:Q,MATCH(DATE(YEAR($A276)-1,MONTH($A276),DAY($A276)),$A:$A,0))-1),"")</f>
        <v/>
      </c>
      <c r="U276" s="23">
        <f>IFERROR(IF(OR(R276="",INDEX(R:R,MATCH(DATE(YEAR($A276)-1,MONTH($A276),DAY($A276)),$A:$A,0))=""),"",R276/INDEX(R:R,MATCH(DATE(YEAR($A276)-1,MONTH($A276),DAY($A276)),$A:$A,0))-1),"")</f>
        <v/>
      </c>
      <c r="V276" s="23">
        <f>IF(OR(P276="",P275=""),"",P276/P275-1)</f>
        <v/>
      </c>
      <c r="W276" s="23">
        <f>IF(OR(Q276="",Q275=""),"",Q276/Q275-1)</f>
        <v/>
      </c>
      <c r="X276" s="23">
        <f>IF(OR(R276="",R275=""),"",R276/R275-1)</f>
        <v/>
      </c>
      <c r="Y276" s="23">
        <f>IF(R276="","",P276/R276)</f>
        <v/>
      </c>
      <c r="Z276" s="23">
        <f>IF(R276="","",Q276/R276)</f>
        <v/>
      </c>
      <c r="AA276" s="24">
        <f>IF(SUMIFS('Daily NSE Equity Options'!$M:$M,'Daily NSE Equity Options'!$A:$A,$A276)=0,"",SUMIFS('Daily NSE Equity Options'!$M:$M,'Daily NSE Equity Options'!$A:$A,$A276))</f>
        <v/>
      </c>
      <c r="AB276" s="9">
        <f>IF(SUMIFS('Daily BSE Equity Options'!$M:$M,'Daily BSE Equity Options'!$A:$A,$A276)=0,"",SUMIFS('Daily BSE Equity Options'!$M:$M,'Daily BSE Equity Options'!$A:$A,$A276))</f>
        <v/>
      </c>
      <c r="AC276" s="9">
        <f>IF(OR(AA276="",AB276=""),"",AA276+AB276)</f>
        <v/>
      </c>
      <c r="AD276" s="26">
        <f>IFERROR(IF(OR(AA276="",INDEX(AA:AA,MATCH(DATE(YEAR($A276)-1,MONTH($A276),DAY($A276)),$A:$A,0))=""),"",AA276/INDEX(AA:AA,MATCH(DATE(YEAR($A276)-1,MONTH($A276),DAY($A276)),$A:$A,0))-1),"")</f>
        <v/>
      </c>
      <c r="AE276" s="26">
        <f>IFERROR(IF(OR(AB276="",INDEX(AB:AB,MATCH(DATE(YEAR($A276)-1,MONTH($A276),DAY($A276)),$A:$A,0))=""),"",AB276/INDEX(AB:AB,MATCH(DATE(YEAR($A276)-1,MONTH($A276),DAY($A276)),$A:$A,0))-1),"")</f>
        <v/>
      </c>
      <c r="AF276" s="26">
        <f>IFERROR(IF(OR(AC276="",INDEX(AC:AC,MATCH(DATE(YEAR($A276)-1,MONTH($A276),DAY($A276)),$A:$A,0))=""),"",AC276/INDEX(AC:AC,MATCH(DATE(YEAR($A276)-1,MONTH($A276),DAY($A276)),$A:$A,0))-1),"")</f>
        <v/>
      </c>
      <c r="AG276" s="26">
        <f>IF(OR(AA276="",AA275=""),"",AA276/AA275-1)</f>
        <v/>
      </c>
      <c r="AH276" s="26">
        <f>IF(OR(AB276="",AB275=""),"",AB276/AB275-1)</f>
        <v/>
      </c>
      <c r="AI276" s="26">
        <f>IF(OR(AC276="",AC275=""),"",AC276/AC275-1)</f>
        <v/>
      </c>
      <c r="AJ276" s="26">
        <f>IF(AC276="","",AA276/AC276)</f>
        <v/>
      </c>
      <c r="AK276" s="26">
        <f>IF(AC276="","",AB276/AC276)</f>
        <v/>
      </c>
      <c r="AL276" s="29" t="n">
        <v>20.225</v>
      </c>
      <c r="AM276" s="30" t="n">
        <v>21.1175</v>
      </c>
      <c r="AN276" s="30" t="n">
        <v>19.7225</v>
      </c>
      <c r="AO276" s="30" t="n">
        <v>19.83</v>
      </c>
      <c r="AP276" s="31" t="n">
        <v>-0.0195</v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18">
        <f>IF(SUMIFS('Daily NSE Equity Options'!$K:$K,'Daily NSE Equity Options'!$A:$A,$A277)=0,"",SUMIFS('Daily NSE Equity Options'!$K:$K,'Daily NSE Equity Options'!$A:$A,$A277))</f>
        <v/>
      </c>
      <c r="F277" s="7">
        <f>IF(SUMIFS('Daily BSE Equity Options'!$K:$K,'Daily BSE Equity Options'!$A:$A,$A277)=0,"",SUMIFS('Daily BSE Equity Options'!$K:$K,'Daily BSE Equity Options'!$A:$A,$A277))</f>
        <v/>
      </c>
      <c r="G277" s="7">
        <f>IF(OR(E277="",F277=""),"",E277+F277)</f>
        <v/>
      </c>
      <c r="H277" s="20">
        <f>IFERROR(IF(OR(E277="",INDEX(E:E,MATCH(DATE(YEAR($A277)-1,MONTH($A277),DAY($A277)),$A:$A,0))=""),"",E277/INDEX(E:E,MATCH(DATE(YEAR($A277)-1,MONTH($A277),DAY($A277)),$A:$A,0))-1),"")</f>
        <v/>
      </c>
      <c r="I277" s="20">
        <f>IFERROR(IF(OR(F277="",INDEX(F:F,MATCH(DATE(YEAR($A277)-1,MONTH($A277),DAY($A277)),$A:$A,0))=""),"",F277/INDEX(F:F,MATCH(DATE(YEAR($A277)-1,MONTH($A277),DAY($A277)),$A:$A,0))-1),"")</f>
        <v/>
      </c>
      <c r="J277" s="20">
        <f>IFERROR(IF(OR(G277="",INDEX(G:G,MATCH(DATE(YEAR($A277)-1,MONTH($A277),DAY($A277)),$A:$A,0))=""),"",G277/INDEX(G:G,MATCH(DATE(YEAR($A277)-1,MONTH($A277),DAY($A277)),$A:$A,0))-1),"")</f>
        <v/>
      </c>
      <c r="K277" s="20">
        <f>IF(OR(E277="",E276=""),"",E277/E276-1)</f>
        <v/>
      </c>
      <c r="L277" s="20">
        <f>IF(OR(F277="",F276=""),"",F277/F276-1)</f>
        <v/>
      </c>
      <c r="M277" s="20">
        <f>IF(OR(G277="",G276=""),"",G277/G276-1)</f>
        <v/>
      </c>
      <c r="N277" s="20">
        <f>IF(G277="","",E277/G277)</f>
        <v/>
      </c>
      <c r="O277" s="20">
        <f>IF(G277="","",F277/G277)</f>
        <v/>
      </c>
      <c r="P277" s="21">
        <f>IF(SUMIFS('Daily NSE Equity Options'!$L:$L,'Daily NSE Equity Options'!$A:$A,$A277)=0,"",SUMIFS('Daily NSE Equity Options'!$L:$L,'Daily NSE Equity Options'!$A:$A,$A277))</f>
        <v/>
      </c>
      <c r="Q277" s="8">
        <f>IF(SUMIFS('Daily BSE Equity Options'!$L:$L,'Daily BSE Equity Options'!$A:$A,$A277)=0,"",SUMIFS('Daily BSE Equity Options'!$L:$L,'Daily BSE Equity Options'!$A:$A,$A277))</f>
        <v/>
      </c>
      <c r="R277" s="8">
        <f>IF(OR(P277="",Q277=""),"",P277+Q277)</f>
        <v/>
      </c>
      <c r="S277" s="23">
        <f>IFERROR(IF(OR(P277="",INDEX(P:P,MATCH(DATE(YEAR($A277)-1,MONTH($A277),DAY($A277)),$A:$A,0))=""),"",P277/INDEX(P:P,MATCH(DATE(YEAR($A277)-1,MONTH($A277),DAY($A277)),$A:$A,0))-1),"")</f>
        <v/>
      </c>
      <c r="T277" s="23">
        <f>IFERROR(IF(OR(Q277="",INDEX(Q:Q,MATCH(DATE(YEAR($A277)-1,MONTH($A277),DAY($A277)),$A:$A,0))=""),"",Q277/INDEX(Q:Q,MATCH(DATE(YEAR($A277)-1,MONTH($A277),DAY($A277)),$A:$A,0))-1),"")</f>
        <v/>
      </c>
      <c r="U277" s="23">
        <f>IFERROR(IF(OR(R277="",INDEX(R:R,MATCH(DATE(YEAR($A277)-1,MONTH($A277),DAY($A277)),$A:$A,0))=""),"",R277/INDEX(R:R,MATCH(DATE(YEAR($A277)-1,MONTH($A277),DAY($A277)),$A:$A,0))-1),"")</f>
        <v/>
      </c>
      <c r="V277" s="23">
        <f>IF(OR(P277="",P276=""),"",P277/P276-1)</f>
        <v/>
      </c>
      <c r="W277" s="23">
        <f>IF(OR(Q277="",Q276=""),"",Q277/Q276-1)</f>
        <v/>
      </c>
      <c r="X277" s="23">
        <f>IF(OR(R277="",R276=""),"",R277/R276-1)</f>
        <v/>
      </c>
      <c r="Y277" s="23">
        <f>IF(R277="","",P277/R277)</f>
        <v/>
      </c>
      <c r="Z277" s="23">
        <f>IF(R277="","",Q277/R277)</f>
        <v/>
      </c>
      <c r="AA277" s="24">
        <f>IF(SUMIFS('Daily NSE Equity Options'!$M:$M,'Daily NSE Equity Options'!$A:$A,$A277)=0,"",SUMIFS('Daily NSE Equity Options'!$M:$M,'Daily NSE Equity Options'!$A:$A,$A277))</f>
        <v/>
      </c>
      <c r="AB277" s="9">
        <f>IF(SUMIFS('Daily BSE Equity Options'!$M:$M,'Daily BSE Equity Options'!$A:$A,$A277)=0,"",SUMIFS('Daily BSE Equity Options'!$M:$M,'Daily BSE Equity Options'!$A:$A,$A277))</f>
        <v/>
      </c>
      <c r="AC277" s="9">
        <f>IF(OR(AA277="",AB277=""),"",AA277+AB277)</f>
        <v/>
      </c>
      <c r="AD277" s="26">
        <f>IFERROR(IF(OR(AA277="",INDEX(AA:AA,MATCH(DATE(YEAR($A277)-1,MONTH($A277),DAY($A277)),$A:$A,0))=""),"",AA277/INDEX(AA:AA,MATCH(DATE(YEAR($A277)-1,MONTH($A277),DAY($A277)),$A:$A,0))-1),"")</f>
        <v/>
      </c>
      <c r="AE277" s="26">
        <f>IFERROR(IF(OR(AB277="",INDEX(AB:AB,MATCH(DATE(YEAR($A277)-1,MONTH($A277),DAY($A277)),$A:$A,0))=""),"",AB277/INDEX(AB:AB,MATCH(DATE(YEAR($A277)-1,MONTH($A277),DAY($A277)),$A:$A,0))-1),"")</f>
        <v/>
      </c>
      <c r="AF277" s="26">
        <f>IFERROR(IF(OR(AC277="",INDEX(AC:AC,MATCH(DATE(YEAR($A277)-1,MONTH($A277),DAY($A277)),$A:$A,0))=""),"",AC277/INDEX(AC:AC,MATCH(DATE(YEAR($A277)-1,MONTH($A277),DAY($A277)),$A:$A,0))-1),"")</f>
        <v/>
      </c>
      <c r="AG277" s="26">
        <f>IF(OR(AA277="",AA276=""),"",AA277/AA276-1)</f>
        <v/>
      </c>
      <c r="AH277" s="26">
        <f>IF(OR(AB277="",AB276=""),"",AB277/AB276-1)</f>
        <v/>
      </c>
      <c r="AI277" s="26">
        <f>IF(OR(AC277="",AC276=""),"",AC277/AC276-1)</f>
        <v/>
      </c>
      <c r="AJ277" s="26">
        <f>IF(AC277="","",AA277/AC277)</f>
        <v/>
      </c>
      <c r="AK277" s="26">
        <f>IF(AC277="","",AB277/AC277)</f>
        <v/>
      </c>
      <c r="AL277" s="29" t="n">
        <v>19.83</v>
      </c>
      <c r="AM277" s="30" t="n">
        <v>20.905</v>
      </c>
      <c r="AN277" s="30" t="n">
        <v>18.36</v>
      </c>
      <c r="AO277" s="30" t="n">
        <v>20.08</v>
      </c>
      <c r="AP277" s="31" t="n">
        <v>0.0126</v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18">
        <f>IF(SUMIFS('Daily NSE Equity Options'!$K:$K,'Daily NSE Equity Options'!$A:$A,$A278)=0,"",SUMIFS('Daily NSE Equity Options'!$K:$K,'Daily NSE Equity Options'!$A:$A,$A278))</f>
        <v/>
      </c>
      <c r="F278" s="7">
        <f>IF(SUMIFS('Daily BSE Equity Options'!$K:$K,'Daily BSE Equity Options'!$A:$A,$A278)=0,"",SUMIFS('Daily BSE Equity Options'!$K:$K,'Daily BSE Equity Options'!$A:$A,$A278))</f>
        <v/>
      </c>
      <c r="G278" s="7">
        <f>IF(OR(E278="",F278=""),"",E278+F278)</f>
        <v/>
      </c>
      <c r="H278" s="20">
        <f>IFERROR(IF(OR(E278="",INDEX(E:E,MATCH(DATE(YEAR($A278)-1,MONTH($A278),DAY($A278)),$A:$A,0))=""),"",E278/INDEX(E:E,MATCH(DATE(YEAR($A278)-1,MONTH($A278),DAY($A278)),$A:$A,0))-1),"")</f>
        <v/>
      </c>
      <c r="I278" s="20">
        <f>IFERROR(IF(OR(F278="",INDEX(F:F,MATCH(DATE(YEAR($A278)-1,MONTH($A278),DAY($A278)),$A:$A,0))=""),"",F278/INDEX(F:F,MATCH(DATE(YEAR($A278)-1,MONTH($A278),DAY($A278)),$A:$A,0))-1),"")</f>
        <v/>
      </c>
      <c r="J278" s="20">
        <f>IFERROR(IF(OR(G278="",INDEX(G:G,MATCH(DATE(YEAR($A278)-1,MONTH($A278),DAY($A278)),$A:$A,0))=""),"",G278/INDEX(G:G,MATCH(DATE(YEAR($A278)-1,MONTH($A278),DAY($A278)),$A:$A,0))-1),"")</f>
        <v/>
      </c>
      <c r="K278" s="20">
        <f>IF(OR(E278="",E277=""),"",E278/E277-1)</f>
        <v/>
      </c>
      <c r="L278" s="20">
        <f>IF(OR(F278="",F277=""),"",F278/F277-1)</f>
        <v/>
      </c>
      <c r="M278" s="20">
        <f>IF(OR(G278="",G277=""),"",G278/G277-1)</f>
        <v/>
      </c>
      <c r="N278" s="20">
        <f>IF(G278="","",E278/G278)</f>
        <v/>
      </c>
      <c r="O278" s="20">
        <f>IF(G278="","",F278/G278)</f>
        <v/>
      </c>
      <c r="P278" s="21">
        <f>IF(SUMIFS('Daily NSE Equity Options'!$L:$L,'Daily NSE Equity Options'!$A:$A,$A278)=0,"",SUMIFS('Daily NSE Equity Options'!$L:$L,'Daily NSE Equity Options'!$A:$A,$A278))</f>
        <v/>
      </c>
      <c r="Q278" s="8">
        <f>IF(SUMIFS('Daily BSE Equity Options'!$L:$L,'Daily BSE Equity Options'!$A:$A,$A278)=0,"",SUMIFS('Daily BSE Equity Options'!$L:$L,'Daily BSE Equity Options'!$A:$A,$A278))</f>
        <v/>
      </c>
      <c r="R278" s="8">
        <f>IF(OR(P278="",Q278=""),"",P278+Q278)</f>
        <v/>
      </c>
      <c r="S278" s="23">
        <f>IFERROR(IF(OR(P278="",INDEX(P:P,MATCH(DATE(YEAR($A278)-1,MONTH($A278),DAY($A278)),$A:$A,0))=""),"",P278/INDEX(P:P,MATCH(DATE(YEAR($A278)-1,MONTH($A278),DAY($A278)),$A:$A,0))-1),"")</f>
        <v/>
      </c>
      <c r="T278" s="23">
        <f>IFERROR(IF(OR(Q278="",INDEX(Q:Q,MATCH(DATE(YEAR($A278)-1,MONTH($A278),DAY($A278)),$A:$A,0))=""),"",Q278/INDEX(Q:Q,MATCH(DATE(YEAR($A278)-1,MONTH($A278),DAY($A278)),$A:$A,0))-1),"")</f>
        <v/>
      </c>
      <c r="U278" s="23">
        <f>IFERROR(IF(OR(R278="",INDEX(R:R,MATCH(DATE(YEAR($A278)-1,MONTH($A278),DAY($A278)),$A:$A,0))=""),"",R278/INDEX(R:R,MATCH(DATE(YEAR($A278)-1,MONTH($A278),DAY($A278)),$A:$A,0))-1),"")</f>
        <v/>
      </c>
      <c r="V278" s="23">
        <f>IF(OR(P278="",P277=""),"",P278/P277-1)</f>
        <v/>
      </c>
      <c r="W278" s="23">
        <f>IF(OR(Q278="",Q277=""),"",Q278/Q277-1)</f>
        <v/>
      </c>
      <c r="X278" s="23">
        <f>IF(OR(R278="",R277=""),"",R278/R277-1)</f>
        <v/>
      </c>
      <c r="Y278" s="23">
        <f>IF(R278="","",P278/R278)</f>
        <v/>
      </c>
      <c r="Z278" s="23">
        <f>IF(R278="","",Q278/R278)</f>
        <v/>
      </c>
      <c r="AA278" s="24">
        <f>IF(SUMIFS('Daily NSE Equity Options'!$M:$M,'Daily NSE Equity Options'!$A:$A,$A278)=0,"",SUMIFS('Daily NSE Equity Options'!$M:$M,'Daily NSE Equity Options'!$A:$A,$A278))</f>
        <v/>
      </c>
      <c r="AB278" s="9">
        <f>IF(SUMIFS('Daily BSE Equity Options'!$M:$M,'Daily BSE Equity Options'!$A:$A,$A278)=0,"",SUMIFS('Daily BSE Equity Options'!$M:$M,'Daily BSE Equity Options'!$A:$A,$A278))</f>
        <v/>
      </c>
      <c r="AC278" s="9">
        <f>IF(OR(AA278="",AB278=""),"",AA278+AB278)</f>
        <v/>
      </c>
      <c r="AD278" s="26">
        <f>IFERROR(IF(OR(AA278="",INDEX(AA:AA,MATCH(DATE(YEAR($A278)-1,MONTH($A278),DAY($A278)),$A:$A,0))=""),"",AA278/INDEX(AA:AA,MATCH(DATE(YEAR($A278)-1,MONTH($A278),DAY($A278)),$A:$A,0))-1),"")</f>
        <v/>
      </c>
      <c r="AE278" s="26">
        <f>IFERROR(IF(OR(AB278="",INDEX(AB:AB,MATCH(DATE(YEAR($A278)-1,MONTH($A278),DAY($A278)),$A:$A,0))=""),"",AB278/INDEX(AB:AB,MATCH(DATE(YEAR($A278)-1,MONTH($A278),DAY($A278)),$A:$A,0))-1),"")</f>
        <v/>
      </c>
      <c r="AF278" s="26">
        <f>IFERROR(IF(OR(AC278="",INDEX(AC:AC,MATCH(DATE(YEAR($A278)-1,MONTH($A278),DAY($A278)),$A:$A,0))=""),"",AC278/INDEX(AC:AC,MATCH(DATE(YEAR($A278)-1,MONTH($A278),DAY($A278)),$A:$A,0))-1),"")</f>
        <v/>
      </c>
      <c r="AG278" s="26">
        <f>IF(OR(AA278="",AA277=""),"",AA278/AA277-1)</f>
        <v/>
      </c>
      <c r="AH278" s="26">
        <f>IF(OR(AB278="",AB277=""),"",AB278/AB277-1)</f>
        <v/>
      </c>
      <c r="AI278" s="26">
        <f>IF(OR(AC278="",AC277=""),"",AC278/AC277-1)</f>
        <v/>
      </c>
      <c r="AJ278" s="26">
        <f>IF(AC278="","",AA278/AC278)</f>
        <v/>
      </c>
      <c r="AK278" s="26">
        <f>IF(AC278="","",AB278/AC278)</f>
        <v/>
      </c>
      <c r="AL278" s="29" t="n">
        <v>20.08</v>
      </c>
      <c r="AM278" s="30" t="n">
        <v>21.1525</v>
      </c>
      <c r="AN278" s="30" t="n">
        <v>18.2275</v>
      </c>
      <c r="AO278" s="30" t="n">
        <v>20.2675</v>
      </c>
      <c r="AP278" s="31" t="n">
        <v>0.009299999999999999</v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18">
        <f>IF(SUMIFS('Daily NSE Equity Options'!$K:$K,'Daily NSE Equity Options'!$A:$A,$A279)=0,"",SUMIFS('Daily NSE Equity Options'!$K:$K,'Daily NSE Equity Options'!$A:$A,$A279))</f>
        <v/>
      </c>
      <c r="F279" s="7">
        <f>IF(SUMIFS('Daily BSE Equity Options'!$K:$K,'Daily BSE Equity Options'!$A:$A,$A279)=0,"",SUMIFS('Daily BSE Equity Options'!$K:$K,'Daily BSE Equity Options'!$A:$A,$A279))</f>
        <v/>
      </c>
      <c r="G279" s="7">
        <f>IF(OR(E279="",F279=""),"",E279+F279)</f>
        <v/>
      </c>
      <c r="H279" s="20">
        <f>IFERROR(IF(OR(E279="",INDEX(E:E,MATCH(DATE(YEAR($A279)-1,MONTH($A279),DAY($A279)),$A:$A,0))=""),"",E279/INDEX(E:E,MATCH(DATE(YEAR($A279)-1,MONTH($A279),DAY($A279)),$A:$A,0))-1),"")</f>
        <v/>
      </c>
      <c r="I279" s="20">
        <f>IFERROR(IF(OR(F279="",INDEX(F:F,MATCH(DATE(YEAR($A279)-1,MONTH($A279),DAY($A279)),$A:$A,0))=""),"",F279/INDEX(F:F,MATCH(DATE(YEAR($A279)-1,MONTH($A279),DAY($A279)),$A:$A,0))-1),"")</f>
        <v/>
      </c>
      <c r="J279" s="20">
        <f>IFERROR(IF(OR(G279="",INDEX(G:G,MATCH(DATE(YEAR($A279)-1,MONTH($A279),DAY($A279)),$A:$A,0))=""),"",G279/INDEX(G:G,MATCH(DATE(YEAR($A279)-1,MONTH($A279),DAY($A279)),$A:$A,0))-1),"")</f>
        <v/>
      </c>
      <c r="K279" s="20">
        <f>IF(OR(E279="",E278=""),"",E279/E278-1)</f>
        <v/>
      </c>
      <c r="L279" s="20">
        <f>IF(OR(F279="",F278=""),"",F279/F278-1)</f>
        <v/>
      </c>
      <c r="M279" s="20">
        <f>IF(OR(G279="",G278=""),"",G279/G278-1)</f>
        <v/>
      </c>
      <c r="N279" s="20">
        <f>IF(G279="","",E279/G279)</f>
        <v/>
      </c>
      <c r="O279" s="20">
        <f>IF(G279="","",F279/G279)</f>
        <v/>
      </c>
      <c r="P279" s="21">
        <f>IF(SUMIFS('Daily NSE Equity Options'!$L:$L,'Daily NSE Equity Options'!$A:$A,$A279)=0,"",SUMIFS('Daily NSE Equity Options'!$L:$L,'Daily NSE Equity Options'!$A:$A,$A279))</f>
        <v/>
      </c>
      <c r="Q279" s="8">
        <f>IF(SUMIFS('Daily BSE Equity Options'!$L:$L,'Daily BSE Equity Options'!$A:$A,$A279)=0,"",SUMIFS('Daily BSE Equity Options'!$L:$L,'Daily BSE Equity Options'!$A:$A,$A279))</f>
        <v/>
      </c>
      <c r="R279" s="8">
        <f>IF(OR(P279="",Q279=""),"",P279+Q279)</f>
        <v/>
      </c>
      <c r="S279" s="23">
        <f>IFERROR(IF(OR(P279="",INDEX(P:P,MATCH(DATE(YEAR($A279)-1,MONTH($A279),DAY($A279)),$A:$A,0))=""),"",P279/INDEX(P:P,MATCH(DATE(YEAR($A279)-1,MONTH($A279),DAY($A279)),$A:$A,0))-1),"")</f>
        <v/>
      </c>
      <c r="T279" s="23">
        <f>IFERROR(IF(OR(Q279="",INDEX(Q:Q,MATCH(DATE(YEAR($A279)-1,MONTH($A279),DAY($A279)),$A:$A,0))=""),"",Q279/INDEX(Q:Q,MATCH(DATE(YEAR($A279)-1,MONTH($A279),DAY($A279)),$A:$A,0))-1),"")</f>
        <v/>
      </c>
      <c r="U279" s="23">
        <f>IFERROR(IF(OR(R279="",INDEX(R:R,MATCH(DATE(YEAR($A279)-1,MONTH($A279),DAY($A279)),$A:$A,0))=""),"",R279/INDEX(R:R,MATCH(DATE(YEAR($A279)-1,MONTH($A279),DAY($A279)),$A:$A,0))-1),"")</f>
        <v/>
      </c>
      <c r="V279" s="23">
        <f>IF(OR(P279="",P278=""),"",P279/P278-1)</f>
        <v/>
      </c>
      <c r="W279" s="23">
        <f>IF(OR(Q279="",Q278=""),"",Q279/Q278-1)</f>
        <v/>
      </c>
      <c r="X279" s="23">
        <f>IF(OR(R279="",R278=""),"",R279/R278-1)</f>
        <v/>
      </c>
      <c r="Y279" s="23">
        <f>IF(R279="","",P279/R279)</f>
        <v/>
      </c>
      <c r="Z279" s="23">
        <f>IF(R279="","",Q279/R279)</f>
        <v/>
      </c>
      <c r="AA279" s="24">
        <f>IF(SUMIFS('Daily NSE Equity Options'!$M:$M,'Daily NSE Equity Options'!$A:$A,$A279)=0,"",SUMIFS('Daily NSE Equity Options'!$M:$M,'Daily NSE Equity Options'!$A:$A,$A279))</f>
        <v/>
      </c>
      <c r="AB279" s="9">
        <f>IF(SUMIFS('Daily BSE Equity Options'!$M:$M,'Daily BSE Equity Options'!$A:$A,$A279)=0,"",SUMIFS('Daily BSE Equity Options'!$M:$M,'Daily BSE Equity Options'!$A:$A,$A279))</f>
        <v/>
      </c>
      <c r="AC279" s="9">
        <f>IF(OR(AA279="",AB279=""),"",AA279+AB279)</f>
        <v/>
      </c>
      <c r="AD279" s="26">
        <f>IFERROR(IF(OR(AA279="",INDEX(AA:AA,MATCH(DATE(YEAR($A279)-1,MONTH($A279),DAY($A279)),$A:$A,0))=""),"",AA279/INDEX(AA:AA,MATCH(DATE(YEAR($A279)-1,MONTH($A279),DAY($A279)),$A:$A,0))-1),"")</f>
        <v/>
      </c>
      <c r="AE279" s="26">
        <f>IFERROR(IF(OR(AB279="",INDEX(AB:AB,MATCH(DATE(YEAR($A279)-1,MONTH($A279),DAY($A279)),$A:$A,0))=""),"",AB279/INDEX(AB:AB,MATCH(DATE(YEAR($A279)-1,MONTH($A279),DAY($A279)),$A:$A,0))-1),"")</f>
        <v/>
      </c>
      <c r="AF279" s="26">
        <f>IFERROR(IF(OR(AC279="",INDEX(AC:AC,MATCH(DATE(YEAR($A279)-1,MONTH($A279),DAY($A279)),$A:$A,0))=""),"",AC279/INDEX(AC:AC,MATCH(DATE(YEAR($A279)-1,MONTH($A279),DAY($A279)),$A:$A,0))-1),"")</f>
        <v/>
      </c>
      <c r="AG279" s="26">
        <f>IF(OR(AA279="",AA278=""),"",AA279/AA278-1)</f>
        <v/>
      </c>
      <c r="AH279" s="26">
        <f>IF(OR(AB279="",AB278=""),"",AB279/AB278-1)</f>
        <v/>
      </c>
      <c r="AI279" s="26">
        <f>IF(OR(AC279="",AC278=""),"",AC279/AC278-1)</f>
        <v/>
      </c>
      <c r="AJ279" s="26">
        <f>IF(AC279="","",AA279/AC279)</f>
        <v/>
      </c>
      <c r="AK279" s="26">
        <f>IF(AC279="","",AB279/AC279)</f>
        <v/>
      </c>
      <c r="AL279" s="29" t="n">
        <v>20.2675</v>
      </c>
      <c r="AM279" s="30" t="n">
        <v>20.425</v>
      </c>
      <c r="AN279" s="30" t="n">
        <v>18.3625</v>
      </c>
      <c r="AO279" s="30" t="n">
        <v>19.6075</v>
      </c>
      <c r="AP279" s="31" t="n">
        <v>-0.0326</v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18">
        <f>IF(SUMIFS('Daily NSE Equity Options'!$K:$K,'Daily NSE Equity Options'!$A:$A,$A280)=0,"",SUMIFS('Daily NSE Equity Options'!$K:$K,'Daily NSE Equity Options'!$A:$A,$A280))</f>
        <v/>
      </c>
      <c r="F280" s="7">
        <f>IF(SUMIFS('Daily BSE Equity Options'!$K:$K,'Daily BSE Equity Options'!$A:$A,$A280)=0,"",SUMIFS('Daily BSE Equity Options'!$K:$K,'Daily BSE Equity Options'!$A:$A,$A280))</f>
        <v/>
      </c>
      <c r="G280" s="7">
        <f>IF(OR(E280="",F280=""),"",E280+F280)</f>
        <v/>
      </c>
      <c r="H280" s="20">
        <f>IFERROR(IF(OR(E280="",INDEX(E:E,MATCH(DATE(YEAR($A280)-1,MONTH($A280),DAY($A280)),$A:$A,0))=""),"",E280/INDEX(E:E,MATCH(DATE(YEAR($A280)-1,MONTH($A280),DAY($A280)),$A:$A,0))-1),"")</f>
        <v/>
      </c>
      <c r="I280" s="20">
        <f>IFERROR(IF(OR(F280="",INDEX(F:F,MATCH(DATE(YEAR($A280)-1,MONTH($A280),DAY($A280)),$A:$A,0))=""),"",F280/INDEX(F:F,MATCH(DATE(YEAR($A280)-1,MONTH($A280),DAY($A280)),$A:$A,0))-1),"")</f>
        <v/>
      </c>
      <c r="J280" s="20">
        <f>IFERROR(IF(OR(G280="",INDEX(G:G,MATCH(DATE(YEAR($A280)-1,MONTH($A280),DAY($A280)),$A:$A,0))=""),"",G280/INDEX(G:G,MATCH(DATE(YEAR($A280)-1,MONTH($A280),DAY($A280)),$A:$A,0))-1),"")</f>
        <v/>
      </c>
      <c r="K280" s="20">
        <f>IF(OR(E280="",E279=""),"",E280/E279-1)</f>
        <v/>
      </c>
      <c r="L280" s="20">
        <f>IF(OR(F280="",F279=""),"",F280/F279-1)</f>
        <v/>
      </c>
      <c r="M280" s="20">
        <f>IF(OR(G280="",G279=""),"",G280/G279-1)</f>
        <v/>
      </c>
      <c r="N280" s="20">
        <f>IF(G280="","",E280/G280)</f>
        <v/>
      </c>
      <c r="O280" s="20">
        <f>IF(G280="","",F280/G280)</f>
        <v/>
      </c>
      <c r="P280" s="21">
        <f>IF(SUMIFS('Daily NSE Equity Options'!$L:$L,'Daily NSE Equity Options'!$A:$A,$A280)=0,"",SUMIFS('Daily NSE Equity Options'!$L:$L,'Daily NSE Equity Options'!$A:$A,$A280))</f>
        <v/>
      </c>
      <c r="Q280" s="8">
        <f>IF(SUMIFS('Daily BSE Equity Options'!$L:$L,'Daily BSE Equity Options'!$A:$A,$A280)=0,"",SUMIFS('Daily BSE Equity Options'!$L:$L,'Daily BSE Equity Options'!$A:$A,$A280))</f>
        <v/>
      </c>
      <c r="R280" s="8">
        <f>IF(OR(P280="",Q280=""),"",P280+Q280)</f>
        <v/>
      </c>
      <c r="S280" s="23">
        <f>IFERROR(IF(OR(P280="",INDEX(P:P,MATCH(DATE(YEAR($A280)-1,MONTH($A280),DAY($A280)),$A:$A,0))=""),"",P280/INDEX(P:P,MATCH(DATE(YEAR($A280)-1,MONTH($A280),DAY($A280)),$A:$A,0))-1),"")</f>
        <v/>
      </c>
      <c r="T280" s="23">
        <f>IFERROR(IF(OR(Q280="",INDEX(Q:Q,MATCH(DATE(YEAR($A280)-1,MONTH($A280),DAY($A280)),$A:$A,0))=""),"",Q280/INDEX(Q:Q,MATCH(DATE(YEAR($A280)-1,MONTH($A280),DAY($A280)),$A:$A,0))-1),"")</f>
        <v/>
      </c>
      <c r="U280" s="23">
        <f>IFERROR(IF(OR(R280="",INDEX(R:R,MATCH(DATE(YEAR($A280)-1,MONTH($A280),DAY($A280)),$A:$A,0))=""),"",R280/INDEX(R:R,MATCH(DATE(YEAR($A280)-1,MONTH($A280),DAY($A280)),$A:$A,0))-1),"")</f>
        <v/>
      </c>
      <c r="V280" s="23">
        <f>IF(OR(P280="",P279=""),"",P280/P279-1)</f>
        <v/>
      </c>
      <c r="W280" s="23">
        <f>IF(OR(Q280="",Q279=""),"",Q280/Q279-1)</f>
        <v/>
      </c>
      <c r="X280" s="23">
        <f>IF(OR(R280="",R279=""),"",R280/R279-1)</f>
        <v/>
      </c>
      <c r="Y280" s="23">
        <f>IF(R280="","",P280/R280)</f>
        <v/>
      </c>
      <c r="Z280" s="23">
        <f>IF(R280="","",Q280/R280)</f>
        <v/>
      </c>
      <c r="AA280" s="24">
        <f>IF(SUMIFS('Daily NSE Equity Options'!$M:$M,'Daily NSE Equity Options'!$A:$A,$A280)=0,"",SUMIFS('Daily NSE Equity Options'!$M:$M,'Daily NSE Equity Options'!$A:$A,$A280))</f>
        <v/>
      </c>
      <c r="AB280" s="9">
        <f>IF(SUMIFS('Daily BSE Equity Options'!$M:$M,'Daily BSE Equity Options'!$A:$A,$A280)=0,"",SUMIFS('Daily BSE Equity Options'!$M:$M,'Daily BSE Equity Options'!$A:$A,$A280))</f>
        <v/>
      </c>
      <c r="AC280" s="9">
        <f>IF(OR(AA280="",AB280=""),"",AA280+AB280)</f>
        <v/>
      </c>
      <c r="AD280" s="26">
        <f>IFERROR(IF(OR(AA280="",INDEX(AA:AA,MATCH(DATE(YEAR($A280)-1,MONTH($A280),DAY($A280)),$A:$A,0))=""),"",AA280/INDEX(AA:AA,MATCH(DATE(YEAR($A280)-1,MONTH($A280),DAY($A280)),$A:$A,0))-1),"")</f>
        <v/>
      </c>
      <c r="AE280" s="26">
        <f>IFERROR(IF(OR(AB280="",INDEX(AB:AB,MATCH(DATE(YEAR($A280)-1,MONTH($A280),DAY($A280)),$A:$A,0))=""),"",AB280/INDEX(AB:AB,MATCH(DATE(YEAR($A280)-1,MONTH($A280),DAY($A280)),$A:$A,0))-1),"")</f>
        <v/>
      </c>
      <c r="AF280" s="26">
        <f>IFERROR(IF(OR(AC280="",INDEX(AC:AC,MATCH(DATE(YEAR($A280)-1,MONTH($A280),DAY($A280)),$A:$A,0))=""),"",AC280/INDEX(AC:AC,MATCH(DATE(YEAR($A280)-1,MONTH($A280),DAY($A280)),$A:$A,0))-1),"")</f>
        <v/>
      </c>
      <c r="AG280" s="26">
        <f>IF(OR(AA280="",AA279=""),"",AA280/AA279-1)</f>
        <v/>
      </c>
      <c r="AH280" s="26">
        <f>IF(OR(AB280="",AB279=""),"",AB280/AB279-1)</f>
        <v/>
      </c>
      <c r="AI280" s="26">
        <f>IF(OR(AC280="",AC279=""),"",AC280/AC279-1)</f>
        <v/>
      </c>
      <c r="AJ280" s="26">
        <f>IF(AC280="","",AA280/AC280)</f>
        <v/>
      </c>
      <c r="AK280" s="26">
        <f>IF(AC280="","",AB280/AC280)</f>
        <v/>
      </c>
      <c r="AL280" s="29" t="n">
        <v>19.6075</v>
      </c>
      <c r="AM280" s="30" t="n">
        <v>19.6075</v>
      </c>
      <c r="AN280" s="30" t="n">
        <v>18.305</v>
      </c>
      <c r="AO280" s="30" t="n">
        <v>19.24</v>
      </c>
      <c r="AP280" s="31" t="n">
        <v>-0.0187</v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18">
        <f>IF(SUMIFS('Daily NSE Equity Options'!$K:$K,'Daily NSE Equity Options'!$A:$A,$A281)=0,"",SUMIFS('Daily NSE Equity Options'!$K:$K,'Daily NSE Equity Options'!$A:$A,$A281))</f>
        <v/>
      </c>
      <c r="F281" s="7">
        <f>IF(SUMIFS('Daily BSE Equity Options'!$K:$K,'Daily BSE Equity Options'!$A:$A,$A281)=0,"",SUMIFS('Daily BSE Equity Options'!$K:$K,'Daily BSE Equity Options'!$A:$A,$A281))</f>
        <v/>
      </c>
      <c r="G281" s="7">
        <f>IF(OR(E281="",F281=""),"",E281+F281)</f>
        <v/>
      </c>
      <c r="H281" s="20">
        <f>IFERROR(IF(OR(E281="",INDEX(E:E,MATCH(DATE(YEAR($A281)-1,MONTH($A281),DAY($A281)),$A:$A,0))=""),"",E281/INDEX(E:E,MATCH(DATE(YEAR($A281)-1,MONTH($A281),DAY($A281)),$A:$A,0))-1),"")</f>
        <v/>
      </c>
      <c r="I281" s="20">
        <f>IFERROR(IF(OR(F281="",INDEX(F:F,MATCH(DATE(YEAR($A281)-1,MONTH($A281),DAY($A281)),$A:$A,0))=""),"",F281/INDEX(F:F,MATCH(DATE(YEAR($A281)-1,MONTH($A281),DAY($A281)),$A:$A,0))-1),"")</f>
        <v/>
      </c>
      <c r="J281" s="20">
        <f>IFERROR(IF(OR(G281="",INDEX(G:G,MATCH(DATE(YEAR($A281)-1,MONTH($A281),DAY($A281)),$A:$A,0))=""),"",G281/INDEX(G:G,MATCH(DATE(YEAR($A281)-1,MONTH($A281),DAY($A281)),$A:$A,0))-1),"")</f>
        <v/>
      </c>
      <c r="K281" s="20">
        <f>IF(OR(E281="",E280=""),"",E281/E280-1)</f>
        <v/>
      </c>
      <c r="L281" s="20">
        <f>IF(OR(F281="",F280=""),"",F281/F280-1)</f>
        <v/>
      </c>
      <c r="M281" s="20">
        <f>IF(OR(G281="",G280=""),"",G281/G280-1)</f>
        <v/>
      </c>
      <c r="N281" s="20">
        <f>IF(G281="","",E281/G281)</f>
        <v/>
      </c>
      <c r="O281" s="20">
        <f>IF(G281="","",F281/G281)</f>
        <v/>
      </c>
      <c r="P281" s="21">
        <f>IF(SUMIFS('Daily NSE Equity Options'!$L:$L,'Daily NSE Equity Options'!$A:$A,$A281)=0,"",SUMIFS('Daily NSE Equity Options'!$L:$L,'Daily NSE Equity Options'!$A:$A,$A281))</f>
        <v/>
      </c>
      <c r="Q281" s="8">
        <f>IF(SUMIFS('Daily BSE Equity Options'!$L:$L,'Daily BSE Equity Options'!$A:$A,$A281)=0,"",SUMIFS('Daily BSE Equity Options'!$L:$L,'Daily BSE Equity Options'!$A:$A,$A281))</f>
        <v/>
      </c>
      <c r="R281" s="8">
        <f>IF(OR(P281="",Q281=""),"",P281+Q281)</f>
        <v/>
      </c>
      <c r="S281" s="23">
        <f>IFERROR(IF(OR(P281="",INDEX(P:P,MATCH(DATE(YEAR($A281)-1,MONTH($A281),DAY($A281)),$A:$A,0))=""),"",P281/INDEX(P:P,MATCH(DATE(YEAR($A281)-1,MONTH($A281),DAY($A281)),$A:$A,0))-1),"")</f>
        <v/>
      </c>
      <c r="T281" s="23">
        <f>IFERROR(IF(OR(Q281="",INDEX(Q:Q,MATCH(DATE(YEAR($A281)-1,MONTH($A281),DAY($A281)),$A:$A,0))=""),"",Q281/INDEX(Q:Q,MATCH(DATE(YEAR($A281)-1,MONTH($A281),DAY($A281)),$A:$A,0))-1),"")</f>
        <v/>
      </c>
      <c r="U281" s="23">
        <f>IFERROR(IF(OR(R281="",INDEX(R:R,MATCH(DATE(YEAR($A281)-1,MONTH($A281),DAY($A281)),$A:$A,0))=""),"",R281/INDEX(R:R,MATCH(DATE(YEAR($A281)-1,MONTH($A281),DAY($A281)),$A:$A,0))-1),"")</f>
        <v/>
      </c>
      <c r="V281" s="23">
        <f>IF(OR(P281="",P280=""),"",P281/P280-1)</f>
        <v/>
      </c>
      <c r="W281" s="23">
        <f>IF(OR(Q281="",Q280=""),"",Q281/Q280-1)</f>
        <v/>
      </c>
      <c r="X281" s="23">
        <f>IF(OR(R281="",R280=""),"",R281/R280-1)</f>
        <v/>
      </c>
      <c r="Y281" s="23">
        <f>IF(R281="","",P281/R281)</f>
        <v/>
      </c>
      <c r="Z281" s="23">
        <f>IF(R281="","",Q281/R281)</f>
        <v/>
      </c>
      <c r="AA281" s="24">
        <f>IF(SUMIFS('Daily NSE Equity Options'!$M:$M,'Daily NSE Equity Options'!$A:$A,$A281)=0,"",SUMIFS('Daily NSE Equity Options'!$M:$M,'Daily NSE Equity Options'!$A:$A,$A281))</f>
        <v/>
      </c>
      <c r="AB281" s="9">
        <f>IF(SUMIFS('Daily BSE Equity Options'!$M:$M,'Daily BSE Equity Options'!$A:$A,$A281)=0,"",SUMIFS('Daily BSE Equity Options'!$M:$M,'Daily BSE Equity Options'!$A:$A,$A281))</f>
        <v/>
      </c>
      <c r="AC281" s="9">
        <f>IF(OR(AA281="",AB281=""),"",AA281+AB281)</f>
        <v/>
      </c>
      <c r="AD281" s="26">
        <f>IFERROR(IF(OR(AA281="",INDEX(AA:AA,MATCH(DATE(YEAR($A281)-1,MONTH($A281),DAY($A281)),$A:$A,0))=""),"",AA281/INDEX(AA:AA,MATCH(DATE(YEAR($A281)-1,MONTH($A281),DAY($A281)),$A:$A,0))-1),"")</f>
        <v/>
      </c>
      <c r="AE281" s="26">
        <f>IFERROR(IF(OR(AB281="",INDEX(AB:AB,MATCH(DATE(YEAR($A281)-1,MONTH($A281),DAY($A281)),$A:$A,0))=""),"",AB281/INDEX(AB:AB,MATCH(DATE(YEAR($A281)-1,MONTH($A281),DAY($A281)),$A:$A,0))-1),"")</f>
        <v/>
      </c>
      <c r="AF281" s="26">
        <f>IFERROR(IF(OR(AC281="",INDEX(AC:AC,MATCH(DATE(YEAR($A281)-1,MONTH($A281),DAY($A281)),$A:$A,0))=""),"",AC281/INDEX(AC:AC,MATCH(DATE(YEAR($A281)-1,MONTH($A281),DAY($A281)),$A:$A,0))-1),"")</f>
        <v/>
      </c>
      <c r="AG281" s="26">
        <f>IF(OR(AA281="",AA280=""),"",AA281/AA280-1)</f>
        <v/>
      </c>
      <c r="AH281" s="26">
        <f>IF(OR(AB281="",AB280=""),"",AB281/AB280-1)</f>
        <v/>
      </c>
      <c r="AI281" s="26">
        <f>IF(OR(AC281="",AC280=""),"",AC281/AC280-1)</f>
        <v/>
      </c>
      <c r="AJ281" s="26">
        <f>IF(AC281="","",AA281/AC281)</f>
        <v/>
      </c>
      <c r="AK281" s="26">
        <f>IF(AC281="","",AB281/AC281)</f>
        <v/>
      </c>
      <c r="AL281" s="29" t="n">
        <v>19.24</v>
      </c>
      <c r="AM281" s="30" t="n">
        <v>19.5675</v>
      </c>
      <c r="AN281" s="30" t="n">
        <v>17.23</v>
      </c>
      <c r="AO281" s="30" t="n">
        <v>19.3175</v>
      </c>
      <c r="AP281" s="31" t="n">
        <v>0.004</v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18">
        <f>IF(SUMIFS('Daily NSE Equity Options'!$K:$K,'Daily NSE Equity Options'!$A:$A,$A282)=0,"",SUMIFS('Daily NSE Equity Options'!$K:$K,'Daily NSE Equity Options'!$A:$A,$A282))</f>
        <v/>
      </c>
      <c r="F282" s="7">
        <f>IF(SUMIFS('Daily BSE Equity Options'!$K:$K,'Daily BSE Equity Options'!$A:$A,$A282)=0,"",SUMIFS('Daily BSE Equity Options'!$K:$K,'Daily BSE Equity Options'!$A:$A,$A282))</f>
        <v/>
      </c>
      <c r="G282" s="7">
        <f>IF(OR(E282="",F282=""),"",E282+F282)</f>
        <v/>
      </c>
      <c r="H282" s="20">
        <f>IFERROR(IF(OR(E282="",INDEX(E:E,MATCH(DATE(YEAR($A282)-1,MONTH($A282),DAY($A282)),$A:$A,0))=""),"",E282/INDEX(E:E,MATCH(DATE(YEAR($A282)-1,MONTH($A282),DAY($A282)),$A:$A,0))-1),"")</f>
        <v/>
      </c>
      <c r="I282" s="20">
        <f>IFERROR(IF(OR(F282="",INDEX(F:F,MATCH(DATE(YEAR($A282)-1,MONTH($A282),DAY($A282)),$A:$A,0))=""),"",F282/INDEX(F:F,MATCH(DATE(YEAR($A282)-1,MONTH($A282),DAY($A282)),$A:$A,0))-1),"")</f>
        <v/>
      </c>
      <c r="J282" s="20">
        <f>IFERROR(IF(OR(G282="",INDEX(G:G,MATCH(DATE(YEAR($A282)-1,MONTH($A282),DAY($A282)),$A:$A,0))=""),"",G282/INDEX(G:G,MATCH(DATE(YEAR($A282)-1,MONTH($A282),DAY($A282)),$A:$A,0))-1),"")</f>
        <v/>
      </c>
      <c r="K282" s="20">
        <f>IF(OR(E282="",E281=""),"",E282/E281-1)</f>
        <v/>
      </c>
      <c r="L282" s="20">
        <f>IF(OR(F282="",F281=""),"",F282/F281-1)</f>
        <v/>
      </c>
      <c r="M282" s="20">
        <f>IF(OR(G282="",G281=""),"",G282/G281-1)</f>
        <v/>
      </c>
      <c r="N282" s="20">
        <f>IF(G282="","",E282/G282)</f>
        <v/>
      </c>
      <c r="O282" s="20">
        <f>IF(G282="","",F282/G282)</f>
        <v/>
      </c>
      <c r="P282" s="21">
        <f>IF(SUMIFS('Daily NSE Equity Options'!$L:$L,'Daily NSE Equity Options'!$A:$A,$A282)=0,"",SUMIFS('Daily NSE Equity Options'!$L:$L,'Daily NSE Equity Options'!$A:$A,$A282))</f>
        <v/>
      </c>
      <c r="Q282" s="8">
        <f>IF(SUMIFS('Daily BSE Equity Options'!$L:$L,'Daily BSE Equity Options'!$A:$A,$A282)=0,"",SUMIFS('Daily BSE Equity Options'!$L:$L,'Daily BSE Equity Options'!$A:$A,$A282))</f>
        <v/>
      </c>
      <c r="R282" s="8">
        <f>IF(OR(P282="",Q282=""),"",P282+Q282)</f>
        <v/>
      </c>
      <c r="S282" s="23">
        <f>IFERROR(IF(OR(P282="",INDEX(P:P,MATCH(DATE(YEAR($A282)-1,MONTH($A282),DAY($A282)),$A:$A,0))=""),"",P282/INDEX(P:P,MATCH(DATE(YEAR($A282)-1,MONTH($A282),DAY($A282)),$A:$A,0))-1),"")</f>
        <v/>
      </c>
      <c r="T282" s="23">
        <f>IFERROR(IF(OR(Q282="",INDEX(Q:Q,MATCH(DATE(YEAR($A282)-1,MONTH($A282),DAY($A282)),$A:$A,0))=""),"",Q282/INDEX(Q:Q,MATCH(DATE(YEAR($A282)-1,MONTH($A282),DAY($A282)),$A:$A,0))-1),"")</f>
        <v/>
      </c>
      <c r="U282" s="23">
        <f>IFERROR(IF(OR(R282="",INDEX(R:R,MATCH(DATE(YEAR($A282)-1,MONTH($A282),DAY($A282)),$A:$A,0))=""),"",R282/INDEX(R:R,MATCH(DATE(YEAR($A282)-1,MONTH($A282),DAY($A282)),$A:$A,0))-1),"")</f>
        <v/>
      </c>
      <c r="V282" s="23">
        <f>IF(OR(P282="",P281=""),"",P282/P281-1)</f>
        <v/>
      </c>
      <c r="W282" s="23">
        <f>IF(OR(Q282="",Q281=""),"",Q282/Q281-1)</f>
        <v/>
      </c>
      <c r="X282" s="23">
        <f>IF(OR(R282="",R281=""),"",R282/R281-1)</f>
        <v/>
      </c>
      <c r="Y282" s="23">
        <f>IF(R282="","",P282/R282)</f>
        <v/>
      </c>
      <c r="Z282" s="23">
        <f>IF(R282="","",Q282/R282)</f>
        <v/>
      </c>
      <c r="AA282" s="24">
        <f>IF(SUMIFS('Daily NSE Equity Options'!$M:$M,'Daily NSE Equity Options'!$A:$A,$A282)=0,"",SUMIFS('Daily NSE Equity Options'!$M:$M,'Daily NSE Equity Options'!$A:$A,$A282))</f>
        <v/>
      </c>
      <c r="AB282" s="9">
        <f>IF(SUMIFS('Daily BSE Equity Options'!$M:$M,'Daily BSE Equity Options'!$A:$A,$A282)=0,"",SUMIFS('Daily BSE Equity Options'!$M:$M,'Daily BSE Equity Options'!$A:$A,$A282))</f>
        <v/>
      </c>
      <c r="AC282" s="9">
        <f>IF(OR(AA282="",AB282=""),"",AA282+AB282)</f>
        <v/>
      </c>
      <c r="AD282" s="26">
        <f>IFERROR(IF(OR(AA282="",INDEX(AA:AA,MATCH(DATE(YEAR($A282)-1,MONTH($A282),DAY($A282)),$A:$A,0))=""),"",AA282/INDEX(AA:AA,MATCH(DATE(YEAR($A282)-1,MONTH($A282),DAY($A282)),$A:$A,0))-1),"")</f>
        <v/>
      </c>
      <c r="AE282" s="26">
        <f>IFERROR(IF(OR(AB282="",INDEX(AB:AB,MATCH(DATE(YEAR($A282)-1,MONTH($A282),DAY($A282)),$A:$A,0))=""),"",AB282/INDEX(AB:AB,MATCH(DATE(YEAR($A282)-1,MONTH($A282),DAY($A282)),$A:$A,0))-1),"")</f>
        <v/>
      </c>
      <c r="AF282" s="26">
        <f>IFERROR(IF(OR(AC282="",INDEX(AC:AC,MATCH(DATE(YEAR($A282)-1,MONTH($A282),DAY($A282)),$A:$A,0))=""),"",AC282/INDEX(AC:AC,MATCH(DATE(YEAR($A282)-1,MONTH($A282),DAY($A282)),$A:$A,0))-1),"")</f>
        <v/>
      </c>
      <c r="AG282" s="26">
        <f>IF(OR(AA282="",AA281=""),"",AA282/AA281-1)</f>
        <v/>
      </c>
      <c r="AH282" s="26">
        <f>IF(OR(AB282="",AB281=""),"",AB282/AB281-1)</f>
        <v/>
      </c>
      <c r="AI282" s="26">
        <f>IF(OR(AC282="",AC281=""),"",AC282/AC281-1)</f>
        <v/>
      </c>
      <c r="AJ282" s="26">
        <f>IF(AC282="","",AA282/AC282)</f>
        <v/>
      </c>
      <c r="AK282" s="26">
        <f>IF(AC282="","",AB282/AC282)</f>
        <v/>
      </c>
      <c r="AL282" s="29" t="n">
        <v>19.3175</v>
      </c>
      <c r="AM282" s="30" t="n">
        <v>19.8375</v>
      </c>
      <c r="AN282" s="30" t="n">
        <v>18.0925</v>
      </c>
      <c r="AO282" s="30" t="n">
        <v>19.6525</v>
      </c>
      <c r="AP282" s="31" t="n">
        <v>0.0173</v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18">
        <f>IF(SUMIFS('Daily NSE Equity Options'!$K:$K,'Daily NSE Equity Options'!$A:$A,$A283)=0,"",SUMIFS('Daily NSE Equity Options'!$K:$K,'Daily NSE Equity Options'!$A:$A,$A283))</f>
        <v/>
      </c>
      <c r="F283" s="7">
        <f>IF(SUMIFS('Daily BSE Equity Options'!$K:$K,'Daily BSE Equity Options'!$A:$A,$A283)=0,"",SUMIFS('Daily BSE Equity Options'!$K:$K,'Daily BSE Equity Options'!$A:$A,$A283))</f>
        <v/>
      </c>
      <c r="G283" s="7">
        <f>IF(OR(E283="",F283=""),"",E283+F283)</f>
        <v/>
      </c>
      <c r="H283" s="20">
        <f>IFERROR(IF(OR(E283="",INDEX(E:E,MATCH(DATE(YEAR($A283)-1,MONTH($A283),DAY($A283)),$A:$A,0))=""),"",E283/INDEX(E:E,MATCH(DATE(YEAR($A283)-1,MONTH($A283),DAY($A283)),$A:$A,0))-1),"")</f>
        <v/>
      </c>
      <c r="I283" s="20">
        <f>IFERROR(IF(OR(F283="",INDEX(F:F,MATCH(DATE(YEAR($A283)-1,MONTH($A283),DAY($A283)),$A:$A,0))=""),"",F283/INDEX(F:F,MATCH(DATE(YEAR($A283)-1,MONTH($A283),DAY($A283)),$A:$A,0))-1),"")</f>
        <v/>
      </c>
      <c r="J283" s="20">
        <f>IFERROR(IF(OR(G283="",INDEX(G:G,MATCH(DATE(YEAR($A283)-1,MONTH($A283),DAY($A283)),$A:$A,0))=""),"",G283/INDEX(G:G,MATCH(DATE(YEAR($A283)-1,MONTH($A283),DAY($A283)),$A:$A,0))-1),"")</f>
        <v/>
      </c>
      <c r="K283" s="20">
        <f>IF(OR(E283="",E282=""),"",E283/E282-1)</f>
        <v/>
      </c>
      <c r="L283" s="20">
        <f>IF(OR(F283="",F282=""),"",F283/F282-1)</f>
        <v/>
      </c>
      <c r="M283" s="20">
        <f>IF(OR(G283="",G282=""),"",G283/G282-1)</f>
        <v/>
      </c>
      <c r="N283" s="20">
        <f>IF(G283="","",E283/G283)</f>
        <v/>
      </c>
      <c r="O283" s="20">
        <f>IF(G283="","",F283/G283)</f>
        <v/>
      </c>
      <c r="P283" s="21">
        <f>IF(SUMIFS('Daily NSE Equity Options'!$L:$L,'Daily NSE Equity Options'!$A:$A,$A283)=0,"",SUMIFS('Daily NSE Equity Options'!$L:$L,'Daily NSE Equity Options'!$A:$A,$A283))</f>
        <v/>
      </c>
      <c r="Q283" s="8">
        <f>IF(SUMIFS('Daily BSE Equity Options'!$L:$L,'Daily BSE Equity Options'!$A:$A,$A283)=0,"",SUMIFS('Daily BSE Equity Options'!$L:$L,'Daily BSE Equity Options'!$A:$A,$A283))</f>
        <v/>
      </c>
      <c r="R283" s="8">
        <f>IF(OR(P283="",Q283=""),"",P283+Q283)</f>
        <v/>
      </c>
      <c r="S283" s="23">
        <f>IFERROR(IF(OR(P283="",INDEX(P:P,MATCH(DATE(YEAR($A283)-1,MONTH($A283),DAY($A283)),$A:$A,0))=""),"",P283/INDEX(P:P,MATCH(DATE(YEAR($A283)-1,MONTH($A283),DAY($A283)),$A:$A,0))-1),"")</f>
        <v/>
      </c>
      <c r="T283" s="23">
        <f>IFERROR(IF(OR(Q283="",INDEX(Q:Q,MATCH(DATE(YEAR($A283)-1,MONTH($A283),DAY($A283)),$A:$A,0))=""),"",Q283/INDEX(Q:Q,MATCH(DATE(YEAR($A283)-1,MONTH($A283),DAY($A283)),$A:$A,0))-1),"")</f>
        <v/>
      </c>
      <c r="U283" s="23">
        <f>IFERROR(IF(OR(R283="",INDEX(R:R,MATCH(DATE(YEAR($A283)-1,MONTH($A283),DAY($A283)),$A:$A,0))=""),"",R283/INDEX(R:R,MATCH(DATE(YEAR($A283)-1,MONTH($A283),DAY($A283)),$A:$A,0))-1),"")</f>
        <v/>
      </c>
      <c r="V283" s="23">
        <f>IF(OR(P283="",P282=""),"",P283/P282-1)</f>
        <v/>
      </c>
      <c r="W283" s="23">
        <f>IF(OR(Q283="",Q282=""),"",Q283/Q282-1)</f>
        <v/>
      </c>
      <c r="X283" s="23">
        <f>IF(OR(R283="",R282=""),"",R283/R282-1)</f>
        <v/>
      </c>
      <c r="Y283" s="23">
        <f>IF(R283="","",P283/R283)</f>
        <v/>
      </c>
      <c r="Z283" s="23">
        <f>IF(R283="","",Q283/R283)</f>
        <v/>
      </c>
      <c r="AA283" s="24">
        <f>IF(SUMIFS('Daily NSE Equity Options'!$M:$M,'Daily NSE Equity Options'!$A:$A,$A283)=0,"",SUMIFS('Daily NSE Equity Options'!$M:$M,'Daily NSE Equity Options'!$A:$A,$A283))</f>
        <v/>
      </c>
      <c r="AB283" s="9">
        <f>IF(SUMIFS('Daily BSE Equity Options'!$M:$M,'Daily BSE Equity Options'!$A:$A,$A283)=0,"",SUMIFS('Daily BSE Equity Options'!$M:$M,'Daily BSE Equity Options'!$A:$A,$A283))</f>
        <v/>
      </c>
      <c r="AC283" s="9">
        <f>IF(OR(AA283="",AB283=""),"",AA283+AB283)</f>
        <v/>
      </c>
      <c r="AD283" s="26">
        <f>IFERROR(IF(OR(AA283="",INDEX(AA:AA,MATCH(DATE(YEAR($A283)-1,MONTH($A283),DAY($A283)),$A:$A,0))=""),"",AA283/INDEX(AA:AA,MATCH(DATE(YEAR($A283)-1,MONTH($A283),DAY($A283)),$A:$A,0))-1),"")</f>
        <v/>
      </c>
      <c r="AE283" s="26">
        <f>IFERROR(IF(OR(AB283="",INDEX(AB:AB,MATCH(DATE(YEAR($A283)-1,MONTH($A283),DAY($A283)),$A:$A,0))=""),"",AB283/INDEX(AB:AB,MATCH(DATE(YEAR($A283)-1,MONTH($A283),DAY($A283)),$A:$A,0))-1),"")</f>
        <v/>
      </c>
      <c r="AF283" s="26">
        <f>IFERROR(IF(OR(AC283="",INDEX(AC:AC,MATCH(DATE(YEAR($A283)-1,MONTH($A283),DAY($A283)),$A:$A,0))=""),"",AC283/INDEX(AC:AC,MATCH(DATE(YEAR($A283)-1,MONTH($A283),DAY($A283)),$A:$A,0))-1),"")</f>
        <v/>
      </c>
      <c r="AG283" s="26">
        <f>IF(OR(AA283="",AA282=""),"",AA283/AA282-1)</f>
        <v/>
      </c>
      <c r="AH283" s="26">
        <f>IF(OR(AB283="",AB282=""),"",AB283/AB282-1)</f>
        <v/>
      </c>
      <c r="AI283" s="26">
        <f>IF(OR(AC283="",AC282=""),"",AC283/AC282-1)</f>
        <v/>
      </c>
      <c r="AJ283" s="26">
        <f>IF(AC283="","",AA283/AC283)</f>
        <v/>
      </c>
      <c r="AK283" s="26">
        <f>IF(AC283="","",AB283/AC283)</f>
        <v/>
      </c>
      <c r="AL283" s="29" t="n">
        <v>19.6525</v>
      </c>
      <c r="AM283" s="30" t="n">
        <v>19.6525</v>
      </c>
      <c r="AN283" s="30" t="n">
        <v>17.13</v>
      </c>
      <c r="AO283" s="30" t="n">
        <v>19.08</v>
      </c>
      <c r="AP283" s="31" t="n">
        <v>-0.0291</v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18">
        <f>IF(SUMIFS('Daily NSE Equity Options'!$K:$K,'Daily NSE Equity Options'!$A:$A,$A284)=0,"",SUMIFS('Daily NSE Equity Options'!$K:$K,'Daily NSE Equity Options'!$A:$A,$A284))</f>
        <v/>
      </c>
      <c r="F284" s="7">
        <f>IF(SUMIFS('Daily BSE Equity Options'!$K:$K,'Daily BSE Equity Options'!$A:$A,$A284)=0,"",SUMIFS('Daily BSE Equity Options'!$K:$K,'Daily BSE Equity Options'!$A:$A,$A284))</f>
        <v/>
      </c>
      <c r="G284" s="7">
        <f>IF(OR(E284="",F284=""),"",E284+F284)</f>
        <v/>
      </c>
      <c r="H284" s="20">
        <f>IFERROR(IF(OR(E284="",INDEX(E:E,MATCH(DATE(YEAR($A284)-1,MONTH($A284),DAY($A284)),$A:$A,0))=""),"",E284/INDEX(E:E,MATCH(DATE(YEAR($A284)-1,MONTH($A284),DAY($A284)),$A:$A,0))-1),"")</f>
        <v/>
      </c>
      <c r="I284" s="20">
        <f>IFERROR(IF(OR(F284="",INDEX(F:F,MATCH(DATE(YEAR($A284)-1,MONTH($A284),DAY($A284)),$A:$A,0))=""),"",F284/INDEX(F:F,MATCH(DATE(YEAR($A284)-1,MONTH($A284),DAY($A284)),$A:$A,0))-1),"")</f>
        <v/>
      </c>
      <c r="J284" s="20">
        <f>IFERROR(IF(OR(G284="",INDEX(G:G,MATCH(DATE(YEAR($A284)-1,MONTH($A284),DAY($A284)),$A:$A,0))=""),"",G284/INDEX(G:G,MATCH(DATE(YEAR($A284)-1,MONTH($A284),DAY($A284)),$A:$A,0))-1),"")</f>
        <v/>
      </c>
      <c r="K284" s="20">
        <f>IF(OR(E284="",E283=""),"",E284/E283-1)</f>
        <v/>
      </c>
      <c r="L284" s="20">
        <f>IF(OR(F284="",F283=""),"",F284/F283-1)</f>
        <v/>
      </c>
      <c r="M284" s="20">
        <f>IF(OR(G284="",G283=""),"",G284/G283-1)</f>
        <v/>
      </c>
      <c r="N284" s="20">
        <f>IF(G284="","",E284/G284)</f>
        <v/>
      </c>
      <c r="O284" s="20">
        <f>IF(G284="","",F284/G284)</f>
        <v/>
      </c>
      <c r="P284" s="21">
        <f>IF(SUMIFS('Daily NSE Equity Options'!$L:$L,'Daily NSE Equity Options'!$A:$A,$A284)=0,"",SUMIFS('Daily NSE Equity Options'!$L:$L,'Daily NSE Equity Options'!$A:$A,$A284))</f>
        <v/>
      </c>
      <c r="Q284" s="8">
        <f>IF(SUMIFS('Daily BSE Equity Options'!$L:$L,'Daily BSE Equity Options'!$A:$A,$A284)=0,"",SUMIFS('Daily BSE Equity Options'!$L:$L,'Daily BSE Equity Options'!$A:$A,$A284))</f>
        <v/>
      </c>
      <c r="R284" s="8">
        <f>IF(OR(P284="",Q284=""),"",P284+Q284)</f>
        <v/>
      </c>
      <c r="S284" s="23">
        <f>IFERROR(IF(OR(P284="",INDEX(P:P,MATCH(DATE(YEAR($A284)-1,MONTH($A284),DAY($A284)),$A:$A,0))=""),"",P284/INDEX(P:P,MATCH(DATE(YEAR($A284)-1,MONTH($A284),DAY($A284)),$A:$A,0))-1),"")</f>
        <v/>
      </c>
      <c r="T284" s="23">
        <f>IFERROR(IF(OR(Q284="",INDEX(Q:Q,MATCH(DATE(YEAR($A284)-1,MONTH($A284),DAY($A284)),$A:$A,0))=""),"",Q284/INDEX(Q:Q,MATCH(DATE(YEAR($A284)-1,MONTH($A284),DAY($A284)),$A:$A,0))-1),"")</f>
        <v/>
      </c>
      <c r="U284" s="23">
        <f>IFERROR(IF(OR(R284="",INDEX(R:R,MATCH(DATE(YEAR($A284)-1,MONTH($A284),DAY($A284)),$A:$A,0))=""),"",R284/INDEX(R:R,MATCH(DATE(YEAR($A284)-1,MONTH($A284),DAY($A284)),$A:$A,0))-1),"")</f>
        <v/>
      </c>
      <c r="V284" s="23">
        <f>IF(OR(P284="",P283=""),"",P284/P283-1)</f>
        <v/>
      </c>
      <c r="W284" s="23">
        <f>IF(OR(Q284="",Q283=""),"",Q284/Q283-1)</f>
        <v/>
      </c>
      <c r="X284" s="23">
        <f>IF(OR(R284="",R283=""),"",R284/R283-1)</f>
        <v/>
      </c>
      <c r="Y284" s="23">
        <f>IF(R284="","",P284/R284)</f>
        <v/>
      </c>
      <c r="Z284" s="23">
        <f>IF(R284="","",Q284/R284)</f>
        <v/>
      </c>
      <c r="AA284" s="24">
        <f>IF(SUMIFS('Daily NSE Equity Options'!$M:$M,'Daily NSE Equity Options'!$A:$A,$A284)=0,"",SUMIFS('Daily NSE Equity Options'!$M:$M,'Daily NSE Equity Options'!$A:$A,$A284))</f>
        <v/>
      </c>
      <c r="AB284" s="9">
        <f>IF(SUMIFS('Daily BSE Equity Options'!$M:$M,'Daily BSE Equity Options'!$A:$A,$A284)=0,"",SUMIFS('Daily BSE Equity Options'!$M:$M,'Daily BSE Equity Options'!$A:$A,$A284))</f>
        <v/>
      </c>
      <c r="AC284" s="9">
        <f>IF(OR(AA284="",AB284=""),"",AA284+AB284)</f>
        <v/>
      </c>
      <c r="AD284" s="26">
        <f>IFERROR(IF(OR(AA284="",INDEX(AA:AA,MATCH(DATE(YEAR($A284)-1,MONTH($A284),DAY($A284)),$A:$A,0))=""),"",AA284/INDEX(AA:AA,MATCH(DATE(YEAR($A284)-1,MONTH($A284),DAY($A284)),$A:$A,0))-1),"")</f>
        <v/>
      </c>
      <c r="AE284" s="26">
        <f>IFERROR(IF(OR(AB284="",INDEX(AB:AB,MATCH(DATE(YEAR($A284)-1,MONTH($A284),DAY($A284)),$A:$A,0))=""),"",AB284/INDEX(AB:AB,MATCH(DATE(YEAR($A284)-1,MONTH($A284),DAY($A284)),$A:$A,0))-1),"")</f>
        <v/>
      </c>
      <c r="AF284" s="26">
        <f>IFERROR(IF(OR(AC284="",INDEX(AC:AC,MATCH(DATE(YEAR($A284)-1,MONTH($A284),DAY($A284)),$A:$A,0))=""),"",AC284/INDEX(AC:AC,MATCH(DATE(YEAR($A284)-1,MONTH($A284),DAY($A284)),$A:$A,0))-1),"")</f>
        <v/>
      </c>
      <c r="AG284" s="26">
        <f>IF(OR(AA284="",AA283=""),"",AA284/AA283-1)</f>
        <v/>
      </c>
      <c r="AH284" s="26">
        <f>IF(OR(AB284="",AB283=""),"",AB284/AB283-1)</f>
        <v/>
      </c>
      <c r="AI284" s="26">
        <f>IF(OR(AC284="",AC283=""),"",AC284/AC283-1)</f>
        <v/>
      </c>
      <c r="AJ284" s="26">
        <f>IF(AC284="","",AA284/AC284)</f>
        <v/>
      </c>
      <c r="AK284" s="26">
        <f>IF(AC284="","",AB284/AC284)</f>
        <v/>
      </c>
      <c r="AL284" s="29" t="n">
        <v>19.08</v>
      </c>
      <c r="AM284" s="30" t="n">
        <v>19.885</v>
      </c>
      <c r="AN284" s="30" t="n">
        <v>18.72</v>
      </c>
      <c r="AO284" s="30" t="n">
        <v>19.13</v>
      </c>
      <c r="AP284" s="31" t="n">
        <v>0.0026</v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18">
        <f>IF(SUMIFS('Daily NSE Equity Options'!$K:$K,'Daily NSE Equity Options'!$A:$A,$A285)=0,"",SUMIFS('Daily NSE Equity Options'!$K:$K,'Daily NSE Equity Options'!$A:$A,$A285))</f>
        <v/>
      </c>
      <c r="F285" s="7">
        <f>IF(SUMIFS('Daily BSE Equity Options'!$K:$K,'Daily BSE Equity Options'!$A:$A,$A285)=0,"",SUMIFS('Daily BSE Equity Options'!$K:$K,'Daily BSE Equity Options'!$A:$A,$A285))</f>
        <v/>
      </c>
      <c r="G285" s="7">
        <f>IF(OR(E285="",F285=""),"",E285+F285)</f>
        <v/>
      </c>
      <c r="H285" s="20">
        <f>IFERROR(IF(OR(E285="",INDEX(E:E,MATCH(DATE(YEAR($A285)-1,MONTH($A285),DAY($A285)),$A:$A,0))=""),"",E285/INDEX(E:E,MATCH(DATE(YEAR($A285)-1,MONTH($A285),DAY($A285)),$A:$A,0))-1),"")</f>
        <v/>
      </c>
      <c r="I285" s="20">
        <f>IFERROR(IF(OR(F285="",INDEX(F:F,MATCH(DATE(YEAR($A285)-1,MONTH($A285),DAY($A285)),$A:$A,0))=""),"",F285/INDEX(F:F,MATCH(DATE(YEAR($A285)-1,MONTH($A285),DAY($A285)),$A:$A,0))-1),"")</f>
        <v/>
      </c>
      <c r="J285" s="20">
        <f>IFERROR(IF(OR(G285="",INDEX(G:G,MATCH(DATE(YEAR($A285)-1,MONTH($A285),DAY($A285)),$A:$A,0))=""),"",G285/INDEX(G:G,MATCH(DATE(YEAR($A285)-1,MONTH($A285),DAY($A285)),$A:$A,0))-1),"")</f>
        <v/>
      </c>
      <c r="K285" s="20">
        <f>IF(OR(E285="",E284=""),"",E285/E284-1)</f>
        <v/>
      </c>
      <c r="L285" s="20">
        <f>IF(OR(F285="",F284=""),"",F285/F284-1)</f>
        <v/>
      </c>
      <c r="M285" s="20">
        <f>IF(OR(G285="",G284=""),"",G285/G284-1)</f>
        <v/>
      </c>
      <c r="N285" s="20">
        <f>IF(G285="","",E285/G285)</f>
        <v/>
      </c>
      <c r="O285" s="20">
        <f>IF(G285="","",F285/G285)</f>
        <v/>
      </c>
      <c r="P285" s="21">
        <f>IF(SUMIFS('Daily NSE Equity Options'!$L:$L,'Daily NSE Equity Options'!$A:$A,$A285)=0,"",SUMIFS('Daily NSE Equity Options'!$L:$L,'Daily NSE Equity Options'!$A:$A,$A285))</f>
        <v/>
      </c>
      <c r="Q285" s="8">
        <f>IF(SUMIFS('Daily BSE Equity Options'!$L:$L,'Daily BSE Equity Options'!$A:$A,$A285)=0,"",SUMIFS('Daily BSE Equity Options'!$L:$L,'Daily BSE Equity Options'!$A:$A,$A285))</f>
        <v/>
      </c>
      <c r="R285" s="8">
        <f>IF(OR(P285="",Q285=""),"",P285+Q285)</f>
        <v/>
      </c>
      <c r="S285" s="23">
        <f>IFERROR(IF(OR(P285="",INDEX(P:P,MATCH(DATE(YEAR($A285)-1,MONTH($A285),DAY($A285)),$A:$A,0))=""),"",P285/INDEX(P:P,MATCH(DATE(YEAR($A285)-1,MONTH($A285),DAY($A285)),$A:$A,0))-1),"")</f>
        <v/>
      </c>
      <c r="T285" s="23">
        <f>IFERROR(IF(OR(Q285="",INDEX(Q:Q,MATCH(DATE(YEAR($A285)-1,MONTH($A285),DAY($A285)),$A:$A,0))=""),"",Q285/INDEX(Q:Q,MATCH(DATE(YEAR($A285)-1,MONTH($A285),DAY($A285)),$A:$A,0))-1),"")</f>
        <v/>
      </c>
      <c r="U285" s="23">
        <f>IFERROR(IF(OR(R285="",INDEX(R:R,MATCH(DATE(YEAR($A285)-1,MONTH($A285),DAY($A285)),$A:$A,0))=""),"",R285/INDEX(R:R,MATCH(DATE(YEAR($A285)-1,MONTH($A285),DAY($A285)),$A:$A,0))-1),"")</f>
        <v/>
      </c>
      <c r="V285" s="23">
        <f>IF(OR(P285="",P284=""),"",P285/P284-1)</f>
        <v/>
      </c>
      <c r="W285" s="23">
        <f>IF(OR(Q285="",Q284=""),"",Q285/Q284-1)</f>
        <v/>
      </c>
      <c r="X285" s="23">
        <f>IF(OR(R285="",R284=""),"",R285/R284-1)</f>
        <v/>
      </c>
      <c r="Y285" s="23">
        <f>IF(R285="","",P285/R285)</f>
        <v/>
      </c>
      <c r="Z285" s="23">
        <f>IF(R285="","",Q285/R285)</f>
        <v/>
      </c>
      <c r="AA285" s="24">
        <f>IF(SUMIFS('Daily NSE Equity Options'!$M:$M,'Daily NSE Equity Options'!$A:$A,$A285)=0,"",SUMIFS('Daily NSE Equity Options'!$M:$M,'Daily NSE Equity Options'!$A:$A,$A285))</f>
        <v/>
      </c>
      <c r="AB285" s="9">
        <f>IF(SUMIFS('Daily BSE Equity Options'!$M:$M,'Daily BSE Equity Options'!$A:$A,$A285)=0,"",SUMIFS('Daily BSE Equity Options'!$M:$M,'Daily BSE Equity Options'!$A:$A,$A285))</f>
        <v/>
      </c>
      <c r="AC285" s="9">
        <f>IF(OR(AA285="",AB285=""),"",AA285+AB285)</f>
        <v/>
      </c>
      <c r="AD285" s="26">
        <f>IFERROR(IF(OR(AA285="",INDEX(AA:AA,MATCH(DATE(YEAR($A285)-1,MONTH($A285),DAY($A285)),$A:$A,0))=""),"",AA285/INDEX(AA:AA,MATCH(DATE(YEAR($A285)-1,MONTH($A285),DAY($A285)),$A:$A,0))-1),"")</f>
        <v/>
      </c>
      <c r="AE285" s="26">
        <f>IFERROR(IF(OR(AB285="",INDEX(AB:AB,MATCH(DATE(YEAR($A285)-1,MONTH($A285),DAY($A285)),$A:$A,0))=""),"",AB285/INDEX(AB:AB,MATCH(DATE(YEAR($A285)-1,MONTH($A285),DAY($A285)),$A:$A,0))-1),"")</f>
        <v/>
      </c>
      <c r="AF285" s="26">
        <f>IFERROR(IF(OR(AC285="",INDEX(AC:AC,MATCH(DATE(YEAR($A285)-1,MONTH($A285),DAY($A285)),$A:$A,0))=""),"",AC285/INDEX(AC:AC,MATCH(DATE(YEAR($A285)-1,MONTH($A285),DAY($A285)),$A:$A,0))-1),"")</f>
        <v/>
      </c>
      <c r="AG285" s="26">
        <f>IF(OR(AA285="",AA284=""),"",AA285/AA284-1)</f>
        <v/>
      </c>
      <c r="AH285" s="26">
        <f>IF(OR(AB285="",AB284=""),"",AB285/AB284-1)</f>
        <v/>
      </c>
      <c r="AI285" s="26">
        <f>IF(OR(AC285="",AC284=""),"",AC285/AC284-1)</f>
        <v/>
      </c>
      <c r="AJ285" s="26">
        <f>IF(AC285="","",AA285/AC285)</f>
        <v/>
      </c>
      <c r="AK285" s="26">
        <f>IF(AC285="","",AB285/AC285)</f>
        <v/>
      </c>
      <c r="AL285" s="29" t="n">
        <v>19.13</v>
      </c>
      <c r="AM285" s="30" t="n">
        <v>21.05</v>
      </c>
      <c r="AN285" s="30" t="n">
        <v>17.6875</v>
      </c>
      <c r="AO285" s="30" t="n">
        <v>18.8425</v>
      </c>
      <c r="AP285" s="31" t="n">
        <v>-0.015</v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18">
        <f>IF(SUMIFS('Daily NSE Equity Options'!$K:$K,'Daily NSE Equity Options'!$A:$A,$A286)=0,"",SUMIFS('Daily NSE Equity Options'!$K:$K,'Daily NSE Equity Options'!$A:$A,$A286))</f>
        <v/>
      </c>
      <c r="F286" s="7">
        <f>IF(SUMIFS('Daily BSE Equity Options'!$K:$K,'Daily BSE Equity Options'!$A:$A,$A286)=0,"",SUMIFS('Daily BSE Equity Options'!$K:$K,'Daily BSE Equity Options'!$A:$A,$A286))</f>
        <v/>
      </c>
      <c r="G286" s="7">
        <f>IF(OR(E286="",F286=""),"",E286+F286)</f>
        <v/>
      </c>
      <c r="H286" s="20">
        <f>IFERROR(IF(OR(E286="",INDEX(E:E,MATCH(DATE(YEAR($A286)-1,MONTH($A286),DAY($A286)),$A:$A,0))=""),"",E286/INDEX(E:E,MATCH(DATE(YEAR($A286)-1,MONTH($A286),DAY($A286)),$A:$A,0))-1),"")</f>
        <v/>
      </c>
      <c r="I286" s="20">
        <f>IFERROR(IF(OR(F286="",INDEX(F:F,MATCH(DATE(YEAR($A286)-1,MONTH($A286),DAY($A286)),$A:$A,0))=""),"",F286/INDEX(F:F,MATCH(DATE(YEAR($A286)-1,MONTH($A286),DAY($A286)),$A:$A,0))-1),"")</f>
        <v/>
      </c>
      <c r="J286" s="20">
        <f>IFERROR(IF(OR(G286="",INDEX(G:G,MATCH(DATE(YEAR($A286)-1,MONTH($A286),DAY($A286)),$A:$A,0))=""),"",G286/INDEX(G:G,MATCH(DATE(YEAR($A286)-1,MONTH($A286),DAY($A286)),$A:$A,0))-1),"")</f>
        <v/>
      </c>
      <c r="K286" s="20">
        <f>IF(OR(E286="",E285=""),"",E286/E285-1)</f>
        <v/>
      </c>
      <c r="L286" s="20">
        <f>IF(OR(F286="",F285=""),"",F286/F285-1)</f>
        <v/>
      </c>
      <c r="M286" s="20">
        <f>IF(OR(G286="",G285=""),"",G286/G285-1)</f>
        <v/>
      </c>
      <c r="N286" s="20">
        <f>IF(G286="","",E286/G286)</f>
        <v/>
      </c>
      <c r="O286" s="20">
        <f>IF(G286="","",F286/G286)</f>
        <v/>
      </c>
      <c r="P286" s="21">
        <f>IF(SUMIFS('Daily NSE Equity Options'!$L:$L,'Daily NSE Equity Options'!$A:$A,$A286)=0,"",SUMIFS('Daily NSE Equity Options'!$L:$L,'Daily NSE Equity Options'!$A:$A,$A286))</f>
        <v/>
      </c>
      <c r="Q286" s="8">
        <f>IF(SUMIFS('Daily BSE Equity Options'!$L:$L,'Daily BSE Equity Options'!$A:$A,$A286)=0,"",SUMIFS('Daily BSE Equity Options'!$L:$L,'Daily BSE Equity Options'!$A:$A,$A286))</f>
        <v/>
      </c>
      <c r="R286" s="8">
        <f>IF(OR(P286="",Q286=""),"",P286+Q286)</f>
        <v/>
      </c>
      <c r="S286" s="23">
        <f>IFERROR(IF(OR(P286="",INDEX(P:P,MATCH(DATE(YEAR($A286)-1,MONTH($A286),DAY($A286)),$A:$A,0))=""),"",P286/INDEX(P:P,MATCH(DATE(YEAR($A286)-1,MONTH($A286),DAY($A286)),$A:$A,0))-1),"")</f>
        <v/>
      </c>
      <c r="T286" s="23">
        <f>IFERROR(IF(OR(Q286="",INDEX(Q:Q,MATCH(DATE(YEAR($A286)-1,MONTH($A286),DAY($A286)),$A:$A,0))=""),"",Q286/INDEX(Q:Q,MATCH(DATE(YEAR($A286)-1,MONTH($A286),DAY($A286)),$A:$A,0))-1),"")</f>
        <v/>
      </c>
      <c r="U286" s="23">
        <f>IFERROR(IF(OR(R286="",INDEX(R:R,MATCH(DATE(YEAR($A286)-1,MONTH($A286),DAY($A286)),$A:$A,0))=""),"",R286/INDEX(R:R,MATCH(DATE(YEAR($A286)-1,MONTH($A286),DAY($A286)),$A:$A,0))-1),"")</f>
        <v/>
      </c>
      <c r="V286" s="23">
        <f>IF(OR(P286="",P285=""),"",P286/P285-1)</f>
        <v/>
      </c>
      <c r="W286" s="23">
        <f>IF(OR(Q286="",Q285=""),"",Q286/Q285-1)</f>
        <v/>
      </c>
      <c r="X286" s="23">
        <f>IF(OR(R286="",R285=""),"",R286/R285-1)</f>
        <v/>
      </c>
      <c r="Y286" s="23">
        <f>IF(R286="","",P286/R286)</f>
        <v/>
      </c>
      <c r="Z286" s="23">
        <f>IF(R286="","",Q286/R286)</f>
        <v/>
      </c>
      <c r="AA286" s="24">
        <f>IF(SUMIFS('Daily NSE Equity Options'!$M:$M,'Daily NSE Equity Options'!$A:$A,$A286)=0,"",SUMIFS('Daily NSE Equity Options'!$M:$M,'Daily NSE Equity Options'!$A:$A,$A286))</f>
        <v/>
      </c>
      <c r="AB286" s="9">
        <f>IF(SUMIFS('Daily BSE Equity Options'!$M:$M,'Daily BSE Equity Options'!$A:$A,$A286)=0,"",SUMIFS('Daily BSE Equity Options'!$M:$M,'Daily BSE Equity Options'!$A:$A,$A286))</f>
        <v/>
      </c>
      <c r="AC286" s="9">
        <f>IF(OR(AA286="",AB286=""),"",AA286+AB286)</f>
        <v/>
      </c>
      <c r="AD286" s="26">
        <f>IFERROR(IF(OR(AA286="",INDEX(AA:AA,MATCH(DATE(YEAR($A286)-1,MONTH($A286),DAY($A286)),$A:$A,0))=""),"",AA286/INDEX(AA:AA,MATCH(DATE(YEAR($A286)-1,MONTH($A286),DAY($A286)),$A:$A,0))-1),"")</f>
        <v/>
      </c>
      <c r="AE286" s="26">
        <f>IFERROR(IF(OR(AB286="",INDEX(AB:AB,MATCH(DATE(YEAR($A286)-1,MONTH($A286),DAY($A286)),$A:$A,0))=""),"",AB286/INDEX(AB:AB,MATCH(DATE(YEAR($A286)-1,MONTH($A286),DAY($A286)),$A:$A,0))-1),"")</f>
        <v/>
      </c>
      <c r="AF286" s="26">
        <f>IFERROR(IF(OR(AC286="",INDEX(AC:AC,MATCH(DATE(YEAR($A286)-1,MONTH($A286),DAY($A286)),$A:$A,0))=""),"",AC286/INDEX(AC:AC,MATCH(DATE(YEAR($A286)-1,MONTH($A286),DAY($A286)),$A:$A,0))-1),"")</f>
        <v/>
      </c>
      <c r="AG286" s="26">
        <f>IF(OR(AA286="",AA285=""),"",AA286/AA285-1)</f>
        <v/>
      </c>
      <c r="AH286" s="26">
        <f>IF(OR(AB286="",AB285=""),"",AB286/AB285-1)</f>
        <v/>
      </c>
      <c r="AI286" s="26">
        <f>IF(OR(AC286="",AC285=""),"",AC286/AC285-1)</f>
        <v/>
      </c>
      <c r="AJ286" s="26">
        <f>IF(AC286="","",AA286/AC286)</f>
        <v/>
      </c>
      <c r="AK286" s="26">
        <f>IF(AC286="","",AB286/AC286)</f>
        <v/>
      </c>
      <c r="AL286" s="29" t="n">
        <v>18.8425</v>
      </c>
      <c r="AM286" s="30" t="n">
        <v>21.3025</v>
      </c>
      <c r="AN286" s="30" t="n">
        <v>17.23</v>
      </c>
      <c r="AO286" s="30" t="n">
        <v>20.8725</v>
      </c>
      <c r="AP286" s="31" t="n">
        <v>0.1077</v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18">
        <f>IF(SUMIFS('Daily NSE Equity Options'!$K:$K,'Daily NSE Equity Options'!$A:$A,$A287)=0,"",SUMIFS('Daily NSE Equity Options'!$K:$K,'Daily NSE Equity Options'!$A:$A,$A287))</f>
        <v/>
      </c>
      <c r="F287" s="7">
        <f>IF(SUMIFS('Daily BSE Equity Options'!$K:$K,'Daily BSE Equity Options'!$A:$A,$A287)=0,"",SUMIFS('Daily BSE Equity Options'!$K:$K,'Daily BSE Equity Options'!$A:$A,$A287))</f>
        <v/>
      </c>
      <c r="G287" s="7">
        <f>IF(OR(E287="",F287=""),"",E287+F287)</f>
        <v/>
      </c>
      <c r="H287" s="20">
        <f>IFERROR(IF(OR(E287="",INDEX(E:E,MATCH(DATE(YEAR($A287)-1,MONTH($A287),DAY($A287)),$A:$A,0))=""),"",E287/INDEX(E:E,MATCH(DATE(YEAR($A287)-1,MONTH($A287),DAY($A287)),$A:$A,0))-1),"")</f>
        <v/>
      </c>
      <c r="I287" s="20">
        <f>IFERROR(IF(OR(F287="",INDEX(F:F,MATCH(DATE(YEAR($A287)-1,MONTH($A287),DAY($A287)),$A:$A,0))=""),"",F287/INDEX(F:F,MATCH(DATE(YEAR($A287)-1,MONTH($A287),DAY($A287)),$A:$A,0))-1),"")</f>
        <v/>
      </c>
      <c r="J287" s="20">
        <f>IFERROR(IF(OR(G287="",INDEX(G:G,MATCH(DATE(YEAR($A287)-1,MONTH($A287),DAY($A287)),$A:$A,0))=""),"",G287/INDEX(G:G,MATCH(DATE(YEAR($A287)-1,MONTH($A287),DAY($A287)),$A:$A,0))-1),"")</f>
        <v/>
      </c>
      <c r="K287" s="20">
        <f>IF(OR(E287="",E286=""),"",E287/E286-1)</f>
        <v/>
      </c>
      <c r="L287" s="20">
        <f>IF(OR(F287="",F286=""),"",F287/F286-1)</f>
        <v/>
      </c>
      <c r="M287" s="20">
        <f>IF(OR(G287="",G286=""),"",G287/G286-1)</f>
        <v/>
      </c>
      <c r="N287" s="20">
        <f>IF(G287="","",E287/G287)</f>
        <v/>
      </c>
      <c r="O287" s="20">
        <f>IF(G287="","",F287/G287)</f>
        <v/>
      </c>
      <c r="P287" s="21">
        <f>IF(SUMIFS('Daily NSE Equity Options'!$L:$L,'Daily NSE Equity Options'!$A:$A,$A287)=0,"",SUMIFS('Daily NSE Equity Options'!$L:$L,'Daily NSE Equity Options'!$A:$A,$A287))</f>
        <v/>
      </c>
      <c r="Q287" s="8">
        <f>IF(SUMIFS('Daily BSE Equity Options'!$L:$L,'Daily BSE Equity Options'!$A:$A,$A287)=0,"",SUMIFS('Daily BSE Equity Options'!$L:$L,'Daily BSE Equity Options'!$A:$A,$A287))</f>
        <v/>
      </c>
      <c r="R287" s="8">
        <f>IF(OR(P287="",Q287=""),"",P287+Q287)</f>
        <v/>
      </c>
      <c r="S287" s="23">
        <f>IFERROR(IF(OR(P287="",INDEX(P:P,MATCH(DATE(YEAR($A287)-1,MONTH($A287),DAY($A287)),$A:$A,0))=""),"",P287/INDEX(P:P,MATCH(DATE(YEAR($A287)-1,MONTH($A287),DAY($A287)),$A:$A,0))-1),"")</f>
        <v/>
      </c>
      <c r="T287" s="23">
        <f>IFERROR(IF(OR(Q287="",INDEX(Q:Q,MATCH(DATE(YEAR($A287)-1,MONTH($A287),DAY($A287)),$A:$A,0))=""),"",Q287/INDEX(Q:Q,MATCH(DATE(YEAR($A287)-1,MONTH($A287),DAY($A287)),$A:$A,0))-1),"")</f>
        <v/>
      </c>
      <c r="U287" s="23">
        <f>IFERROR(IF(OR(R287="",INDEX(R:R,MATCH(DATE(YEAR($A287)-1,MONTH($A287),DAY($A287)),$A:$A,0))=""),"",R287/INDEX(R:R,MATCH(DATE(YEAR($A287)-1,MONTH($A287),DAY($A287)),$A:$A,0))-1),"")</f>
        <v/>
      </c>
      <c r="V287" s="23">
        <f>IF(OR(P287="",P286=""),"",P287/P286-1)</f>
        <v/>
      </c>
      <c r="W287" s="23">
        <f>IF(OR(Q287="",Q286=""),"",Q287/Q286-1)</f>
        <v/>
      </c>
      <c r="X287" s="23">
        <f>IF(OR(R287="",R286=""),"",R287/R286-1)</f>
        <v/>
      </c>
      <c r="Y287" s="23">
        <f>IF(R287="","",P287/R287)</f>
        <v/>
      </c>
      <c r="Z287" s="23">
        <f>IF(R287="","",Q287/R287)</f>
        <v/>
      </c>
      <c r="AA287" s="24">
        <f>IF(SUMIFS('Daily NSE Equity Options'!$M:$M,'Daily NSE Equity Options'!$A:$A,$A287)=0,"",SUMIFS('Daily NSE Equity Options'!$M:$M,'Daily NSE Equity Options'!$A:$A,$A287))</f>
        <v/>
      </c>
      <c r="AB287" s="9">
        <f>IF(SUMIFS('Daily BSE Equity Options'!$M:$M,'Daily BSE Equity Options'!$A:$A,$A287)=0,"",SUMIFS('Daily BSE Equity Options'!$M:$M,'Daily BSE Equity Options'!$A:$A,$A287))</f>
        <v/>
      </c>
      <c r="AC287" s="9">
        <f>IF(OR(AA287="",AB287=""),"",AA287+AB287)</f>
        <v/>
      </c>
      <c r="AD287" s="26">
        <f>IFERROR(IF(OR(AA287="",INDEX(AA:AA,MATCH(DATE(YEAR($A287)-1,MONTH($A287),DAY($A287)),$A:$A,0))=""),"",AA287/INDEX(AA:AA,MATCH(DATE(YEAR($A287)-1,MONTH($A287),DAY($A287)),$A:$A,0))-1),"")</f>
        <v/>
      </c>
      <c r="AE287" s="26">
        <f>IFERROR(IF(OR(AB287="",INDEX(AB:AB,MATCH(DATE(YEAR($A287)-1,MONTH($A287),DAY($A287)),$A:$A,0))=""),"",AB287/INDEX(AB:AB,MATCH(DATE(YEAR($A287)-1,MONTH($A287),DAY($A287)),$A:$A,0))-1),"")</f>
        <v/>
      </c>
      <c r="AF287" s="26">
        <f>IFERROR(IF(OR(AC287="",INDEX(AC:AC,MATCH(DATE(YEAR($A287)-1,MONTH($A287),DAY($A287)),$A:$A,0))=""),"",AC287/INDEX(AC:AC,MATCH(DATE(YEAR($A287)-1,MONTH($A287),DAY($A287)),$A:$A,0))-1),"")</f>
        <v/>
      </c>
      <c r="AG287" s="26">
        <f>IF(OR(AA287="",AA286=""),"",AA287/AA286-1)</f>
        <v/>
      </c>
      <c r="AH287" s="26">
        <f>IF(OR(AB287="",AB286=""),"",AB287/AB286-1)</f>
        <v/>
      </c>
      <c r="AI287" s="26">
        <f>IF(OR(AC287="",AC286=""),"",AC287/AC286-1)</f>
        <v/>
      </c>
      <c r="AJ287" s="26">
        <f>IF(AC287="","",AA287/AC287)</f>
        <v/>
      </c>
      <c r="AK287" s="26">
        <f>IF(AC287="","",AB287/AC287)</f>
        <v/>
      </c>
      <c r="AL287" s="29" t="n">
        <v>20.8725</v>
      </c>
      <c r="AM287" s="30" t="n">
        <v>21.3225</v>
      </c>
      <c r="AN287" s="30" t="n">
        <v>18.3525</v>
      </c>
      <c r="AO287" s="30" t="n">
        <v>19.91</v>
      </c>
      <c r="AP287" s="31" t="n">
        <v>-0.0461</v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18">
        <f>IF(SUMIFS('Daily NSE Equity Options'!$K:$K,'Daily NSE Equity Options'!$A:$A,$A288)=0,"",SUMIFS('Daily NSE Equity Options'!$K:$K,'Daily NSE Equity Options'!$A:$A,$A288))</f>
        <v/>
      </c>
      <c r="F288" s="7">
        <f>IF(SUMIFS('Daily BSE Equity Options'!$K:$K,'Daily BSE Equity Options'!$A:$A,$A288)=0,"",SUMIFS('Daily BSE Equity Options'!$K:$K,'Daily BSE Equity Options'!$A:$A,$A288))</f>
        <v/>
      </c>
      <c r="G288" s="7">
        <f>IF(OR(E288="",F288=""),"",E288+F288)</f>
        <v/>
      </c>
      <c r="H288" s="20">
        <f>IFERROR(IF(OR(E288="",INDEX(E:E,MATCH(DATE(YEAR($A288)-1,MONTH($A288),DAY($A288)),$A:$A,0))=""),"",E288/INDEX(E:E,MATCH(DATE(YEAR($A288)-1,MONTH($A288),DAY($A288)),$A:$A,0))-1),"")</f>
        <v/>
      </c>
      <c r="I288" s="20">
        <f>IFERROR(IF(OR(F288="",INDEX(F:F,MATCH(DATE(YEAR($A288)-1,MONTH($A288),DAY($A288)),$A:$A,0))=""),"",F288/INDEX(F:F,MATCH(DATE(YEAR($A288)-1,MONTH($A288),DAY($A288)),$A:$A,0))-1),"")</f>
        <v/>
      </c>
      <c r="J288" s="20">
        <f>IFERROR(IF(OR(G288="",INDEX(G:G,MATCH(DATE(YEAR($A288)-1,MONTH($A288),DAY($A288)),$A:$A,0))=""),"",G288/INDEX(G:G,MATCH(DATE(YEAR($A288)-1,MONTH($A288),DAY($A288)),$A:$A,0))-1),"")</f>
        <v/>
      </c>
      <c r="K288" s="20">
        <f>IF(OR(E288="",E287=""),"",E288/E287-1)</f>
        <v/>
      </c>
      <c r="L288" s="20">
        <f>IF(OR(F288="",F287=""),"",F288/F287-1)</f>
        <v/>
      </c>
      <c r="M288" s="20">
        <f>IF(OR(G288="",G287=""),"",G288/G287-1)</f>
        <v/>
      </c>
      <c r="N288" s="20">
        <f>IF(G288="","",E288/G288)</f>
        <v/>
      </c>
      <c r="O288" s="20">
        <f>IF(G288="","",F288/G288)</f>
        <v/>
      </c>
      <c r="P288" s="21">
        <f>IF(SUMIFS('Daily NSE Equity Options'!$L:$L,'Daily NSE Equity Options'!$A:$A,$A288)=0,"",SUMIFS('Daily NSE Equity Options'!$L:$L,'Daily NSE Equity Options'!$A:$A,$A288))</f>
        <v/>
      </c>
      <c r="Q288" s="8">
        <f>IF(SUMIFS('Daily BSE Equity Options'!$L:$L,'Daily BSE Equity Options'!$A:$A,$A288)=0,"",SUMIFS('Daily BSE Equity Options'!$L:$L,'Daily BSE Equity Options'!$A:$A,$A288))</f>
        <v/>
      </c>
      <c r="R288" s="8">
        <f>IF(OR(P288="",Q288=""),"",P288+Q288)</f>
        <v/>
      </c>
      <c r="S288" s="23">
        <f>IFERROR(IF(OR(P288="",INDEX(P:P,MATCH(DATE(YEAR($A288)-1,MONTH($A288),DAY($A288)),$A:$A,0))=""),"",P288/INDEX(P:P,MATCH(DATE(YEAR($A288)-1,MONTH($A288),DAY($A288)),$A:$A,0))-1),"")</f>
        <v/>
      </c>
      <c r="T288" s="23">
        <f>IFERROR(IF(OR(Q288="",INDEX(Q:Q,MATCH(DATE(YEAR($A288)-1,MONTH($A288),DAY($A288)),$A:$A,0))=""),"",Q288/INDEX(Q:Q,MATCH(DATE(YEAR($A288)-1,MONTH($A288),DAY($A288)),$A:$A,0))-1),"")</f>
        <v/>
      </c>
      <c r="U288" s="23">
        <f>IFERROR(IF(OR(R288="",INDEX(R:R,MATCH(DATE(YEAR($A288)-1,MONTH($A288),DAY($A288)),$A:$A,0))=""),"",R288/INDEX(R:R,MATCH(DATE(YEAR($A288)-1,MONTH($A288),DAY($A288)),$A:$A,0))-1),"")</f>
        <v/>
      </c>
      <c r="V288" s="23">
        <f>IF(OR(P288="",P287=""),"",P288/P287-1)</f>
        <v/>
      </c>
      <c r="W288" s="23">
        <f>IF(OR(Q288="",Q287=""),"",Q288/Q287-1)</f>
        <v/>
      </c>
      <c r="X288" s="23">
        <f>IF(OR(R288="",R287=""),"",R288/R287-1)</f>
        <v/>
      </c>
      <c r="Y288" s="23">
        <f>IF(R288="","",P288/R288)</f>
        <v/>
      </c>
      <c r="Z288" s="23">
        <f>IF(R288="","",Q288/R288)</f>
        <v/>
      </c>
      <c r="AA288" s="24">
        <f>IF(SUMIFS('Daily NSE Equity Options'!$M:$M,'Daily NSE Equity Options'!$A:$A,$A288)=0,"",SUMIFS('Daily NSE Equity Options'!$M:$M,'Daily NSE Equity Options'!$A:$A,$A288))</f>
        <v/>
      </c>
      <c r="AB288" s="9">
        <f>IF(SUMIFS('Daily BSE Equity Options'!$M:$M,'Daily BSE Equity Options'!$A:$A,$A288)=0,"",SUMIFS('Daily BSE Equity Options'!$M:$M,'Daily BSE Equity Options'!$A:$A,$A288))</f>
        <v/>
      </c>
      <c r="AC288" s="9">
        <f>IF(OR(AA288="",AB288=""),"",AA288+AB288)</f>
        <v/>
      </c>
      <c r="AD288" s="26">
        <f>IFERROR(IF(OR(AA288="",INDEX(AA:AA,MATCH(DATE(YEAR($A288)-1,MONTH($A288),DAY($A288)),$A:$A,0))=""),"",AA288/INDEX(AA:AA,MATCH(DATE(YEAR($A288)-1,MONTH($A288),DAY($A288)),$A:$A,0))-1),"")</f>
        <v/>
      </c>
      <c r="AE288" s="26">
        <f>IFERROR(IF(OR(AB288="",INDEX(AB:AB,MATCH(DATE(YEAR($A288)-1,MONTH($A288),DAY($A288)),$A:$A,0))=""),"",AB288/INDEX(AB:AB,MATCH(DATE(YEAR($A288)-1,MONTH($A288),DAY($A288)),$A:$A,0))-1),"")</f>
        <v/>
      </c>
      <c r="AF288" s="26">
        <f>IFERROR(IF(OR(AC288="",INDEX(AC:AC,MATCH(DATE(YEAR($A288)-1,MONTH($A288),DAY($A288)),$A:$A,0))=""),"",AC288/INDEX(AC:AC,MATCH(DATE(YEAR($A288)-1,MONTH($A288),DAY($A288)),$A:$A,0))-1),"")</f>
        <v/>
      </c>
      <c r="AG288" s="26">
        <f>IF(OR(AA288="",AA287=""),"",AA288/AA287-1)</f>
        <v/>
      </c>
      <c r="AH288" s="26">
        <f>IF(OR(AB288="",AB287=""),"",AB288/AB287-1)</f>
        <v/>
      </c>
      <c r="AI288" s="26">
        <f>IF(OR(AC288="",AC287=""),"",AC288/AC287-1)</f>
        <v/>
      </c>
      <c r="AJ288" s="26">
        <f>IF(AC288="","",AA288/AC288)</f>
        <v/>
      </c>
      <c r="AK288" s="26">
        <f>IF(AC288="","",AB288/AC288)</f>
        <v/>
      </c>
      <c r="AL288" s="29" t="n">
        <v>19.91</v>
      </c>
      <c r="AM288" s="30" t="n">
        <v>19.91</v>
      </c>
      <c r="AN288" s="30" t="n">
        <v>17.355</v>
      </c>
      <c r="AO288" s="30" t="n">
        <v>17.4025</v>
      </c>
      <c r="AP288" s="31" t="n">
        <v>-0.1259</v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18">
        <f>IF(SUMIFS('Daily NSE Equity Options'!$K:$K,'Daily NSE Equity Options'!$A:$A,$A289)=0,"",SUMIFS('Daily NSE Equity Options'!$K:$K,'Daily NSE Equity Options'!$A:$A,$A289))</f>
        <v/>
      </c>
      <c r="F289" s="7">
        <f>IF(SUMIFS('Daily BSE Equity Options'!$K:$K,'Daily BSE Equity Options'!$A:$A,$A289)=0,"",SUMIFS('Daily BSE Equity Options'!$K:$K,'Daily BSE Equity Options'!$A:$A,$A289))</f>
        <v/>
      </c>
      <c r="G289" s="7">
        <f>IF(OR(E289="",F289=""),"",E289+F289)</f>
        <v/>
      </c>
      <c r="H289" s="20">
        <f>IFERROR(IF(OR(E289="",INDEX(E:E,MATCH(DATE(YEAR($A289)-1,MONTH($A289),DAY($A289)),$A:$A,0))=""),"",E289/INDEX(E:E,MATCH(DATE(YEAR($A289)-1,MONTH($A289),DAY($A289)),$A:$A,0))-1),"")</f>
        <v/>
      </c>
      <c r="I289" s="20">
        <f>IFERROR(IF(OR(F289="",INDEX(F:F,MATCH(DATE(YEAR($A289)-1,MONTH($A289),DAY($A289)),$A:$A,0))=""),"",F289/INDEX(F:F,MATCH(DATE(YEAR($A289)-1,MONTH($A289),DAY($A289)),$A:$A,0))-1),"")</f>
        <v/>
      </c>
      <c r="J289" s="20">
        <f>IFERROR(IF(OR(G289="",INDEX(G:G,MATCH(DATE(YEAR($A289)-1,MONTH($A289),DAY($A289)),$A:$A,0))=""),"",G289/INDEX(G:G,MATCH(DATE(YEAR($A289)-1,MONTH($A289),DAY($A289)),$A:$A,0))-1),"")</f>
        <v/>
      </c>
      <c r="K289" s="20">
        <f>IF(OR(E289="",E288=""),"",E289/E288-1)</f>
        <v/>
      </c>
      <c r="L289" s="20">
        <f>IF(OR(F289="",F288=""),"",F289/F288-1)</f>
        <v/>
      </c>
      <c r="M289" s="20">
        <f>IF(OR(G289="",G288=""),"",G289/G288-1)</f>
        <v/>
      </c>
      <c r="N289" s="20">
        <f>IF(G289="","",E289/G289)</f>
        <v/>
      </c>
      <c r="O289" s="20">
        <f>IF(G289="","",F289/G289)</f>
        <v/>
      </c>
      <c r="P289" s="21">
        <f>IF(SUMIFS('Daily NSE Equity Options'!$L:$L,'Daily NSE Equity Options'!$A:$A,$A289)=0,"",SUMIFS('Daily NSE Equity Options'!$L:$L,'Daily NSE Equity Options'!$A:$A,$A289))</f>
        <v/>
      </c>
      <c r="Q289" s="8">
        <f>IF(SUMIFS('Daily BSE Equity Options'!$L:$L,'Daily BSE Equity Options'!$A:$A,$A289)=0,"",SUMIFS('Daily BSE Equity Options'!$L:$L,'Daily BSE Equity Options'!$A:$A,$A289))</f>
        <v/>
      </c>
      <c r="R289" s="8">
        <f>IF(OR(P289="",Q289=""),"",P289+Q289)</f>
        <v/>
      </c>
      <c r="S289" s="23">
        <f>IFERROR(IF(OR(P289="",INDEX(P:P,MATCH(DATE(YEAR($A289)-1,MONTH($A289),DAY($A289)),$A:$A,0))=""),"",P289/INDEX(P:P,MATCH(DATE(YEAR($A289)-1,MONTH($A289),DAY($A289)),$A:$A,0))-1),"")</f>
        <v/>
      </c>
      <c r="T289" s="23">
        <f>IFERROR(IF(OR(Q289="",INDEX(Q:Q,MATCH(DATE(YEAR($A289)-1,MONTH($A289),DAY($A289)),$A:$A,0))=""),"",Q289/INDEX(Q:Q,MATCH(DATE(YEAR($A289)-1,MONTH($A289),DAY($A289)),$A:$A,0))-1),"")</f>
        <v/>
      </c>
      <c r="U289" s="23">
        <f>IFERROR(IF(OR(R289="",INDEX(R:R,MATCH(DATE(YEAR($A289)-1,MONTH($A289),DAY($A289)),$A:$A,0))=""),"",R289/INDEX(R:R,MATCH(DATE(YEAR($A289)-1,MONTH($A289),DAY($A289)),$A:$A,0))-1),"")</f>
        <v/>
      </c>
      <c r="V289" s="23">
        <f>IF(OR(P289="",P288=""),"",P289/P288-1)</f>
        <v/>
      </c>
      <c r="W289" s="23">
        <f>IF(OR(Q289="",Q288=""),"",Q289/Q288-1)</f>
        <v/>
      </c>
      <c r="X289" s="23">
        <f>IF(OR(R289="",R288=""),"",R289/R288-1)</f>
        <v/>
      </c>
      <c r="Y289" s="23">
        <f>IF(R289="","",P289/R289)</f>
        <v/>
      </c>
      <c r="Z289" s="23">
        <f>IF(R289="","",Q289/R289)</f>
        <v/>
      </c>
      <c r="AA289" s="24">
        <f>IF(SUMIFS('Daily NSE Equity Options'!$M:$M,'Daily NSE Equity Options'!$A:$A,$A289)=0,"",SUMIFS('Daily NSE Equity Options'!$M:$M,'Daily NSE Equity Options'!$A:$A,$A289))</f>
        <v/>
      </c>
      <c r="AB289" s="9">
        <f>IF(SUMIFS('Daily BSE Equity Options'!$M:$M,'Daily BSE Equity Options'!$A:$A,$A289)=0,"",SUMIFS('Daily BSE Equity Options'!$M:$M,'Daily BSE Equity Options'!$A:$A,$A289))</f>
        <v/>
      </c>
      <c r="AC289" s="9">
        <f>IF(OR(AA289="",AB289=""),"",AA289+AB289)</f>
        <v/>
      </c>
      <c r="AD289" s="26">
        <f>IFERROR(IF(OR(AA289="",INDEX(AA:AA,MATCH(DATE(YEAR($A289)-1,MONTH($A289),DAY($A289)),$A:$A,0))=""),"",AA289/INDEX(AA:AA,MATCH(DATE(YEAR($A289)-1,MONTH($A289),DAY($A289)),$A:$A,0))-1),"")</f>
        <v/>
      </c>
      <c r="AE289" s="26">
        <f>IFERROR(IF(OR(AB289="",INDEX(AB:AB,MATCH(DATE(YEAR($A289)-1,MONTH($A289),DAY($A289)),$A:$A,0))=""),"",AB289/INDEX(AB:AB,MATCH(DATE(YEAR($A289)-1,MONTH($A289),DAY($A289)),$A:$A,0))-1),"")</f>
        <v/>
      </c>
      <c r="AF289" s="26">
        <f>IFERROR(IF(OR(AC289="",INDEX(AC:AC,MATCH(DATE(YEAR($A289)-1,MONTH($A289),DAY($A289)),$A:$A,0))=""),"",AC289/INDEX(AC:AC,MATCH(DATE(YEAR($A289)-1,MONTH($A289),DAY($A289)),$A:$A,0))-1),"")</f>
        <v/>
      </c>
      <c r="AG289" s="26">
        <f>IF(OR(AA289="",AA288=""),"",AA289/AA288-1)</f>
        <v/>
      </c>
      <c r="AH289" s="26">
        <f>IF(OR(AB289="",AB288=""),"",AB289/AB288-1)</f>
        <v/>
      </c>
      <c r="AI289" s="26">
        <f>IF(OR(AC289="",AC288=""),"",AC289/AC288-1)</f>
        <v/>
      </c>
      <c r="AJ289" s="26">
        <f>IF(AC289="","",AA289/AC289)</f>
        <v/>
      </c>
      <c r="AK289" s="26">
        <f>IF(AC289="","",AB289/AC289)</f>
        <v/>
      </c>
      <c r="AL289" s="29" t="n">
        <v>17.4025</v>
      </c>
      <c r="AM289" s="30" t="n">
        <v>17.99</v>
      </c>
      <c r="AN289" s="30" t="n">
        <v>16.4325</v>
      </c>
      <c r="AO289" s="30" t="n">
        <v>16.885</v>
      </c>
      <c r="AP289" s="31" t="n">
        <v>-0.0297</v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18">
        <f>IF(SUMIFS('Daily NSE Equity Options'!$K:$K,'Daily NSE Equity Options'!$A:$A,$A290)=0,"",SUMIFS('Daily NSE Equity Options'!$K:$K,'Daily NSE Equity Options'!$A:$A,$A290))</f>
        <v/>
      </c>
      <c r="F290" s="7">
        <f>IF(SUMIFS('Daily BSE Equity Options'!$K:$K,'Daily BSE Equity Options'!$A:$A,$A290)=0,"",SUMIFS('Daily BSE Equity Options'!$K:$K,'Daily BSE Equity Options'!$A:$A,$A290))</f>
        <v/>
      </c>
      <c r="G290" s="7">
        <f>IF(OR(E290="",F290=""),"",E290+F290)</f>
        <v/>
      </c>
      <c r="H290" s="20">
        <f>IFERROR(IF(OR(E290="",INDEX(E:E,MATCH(DATE(YEAR($A290)-1,MONTH($A290),DAY($A290)),$A:$A,0))=""),"",E290/INDEX(E:E,MATCH(DATE(YEAR($A290)-1,MONTH($A290),DAY($A290)),$A:$A,0))-1),"")</f>
        <v/>
      </c>
      <c r="I290" s="20">
        <f>IFERROR(IF(OR(F290="",INDEX(F:F,MATCH(DATE(YEAR($A290)-1,MONTH($A290),DAY($A290)),$A:$A,0))=""),"",F290/INDEX(F:F,MATCH(DATE(YEAR($A290)-1,MONTH($A290),DAY($A290)),$A:$A,0))-1),"")</f>
        <v/>
      </c>
      <c r="J290" s="20">
        <f>IFERROR(IF(OR(G290="",INDEX(G:G,MATCH(DATE(YEAR($A290)-1,MONTH($A290),DAY($A290)),$A:$A,0))=""),"",G290/INDEX(G:G,MATCH(DATE(YEAR($A290)-1,MONTH($A290),DAY($A290)),$A:$A,0))-1),"")</f>
        <v/>
      </c>
      <c r="K290" s="20">
        <f>IF(OR(E290="",E289=""),"",E290/E289-1)</f>
        <v/>
      </c>
      <c r="L290" s="20">
        <f>IF(OR(F290="",F289=""),"",F290/F289-1)</f>
        <v/>
      </c>
      <c r="M290" s="20">
        <f>IF(OR(G290="",G289=""),"",G290/G289-1)</f>
        <v/>
      </c>
      <c r="N290" s="20">
        <f>IF(G290="","",E290/G290)</f>
        <v/>
      </c>
      <c r="O290" s="20">
        <f>IF(G290="","",F290/G290)</f>
        <v/>
      </c>
      <c r="P290" s="21">
        <f>IF(SUMIFS('Daily NSE Equity Options'!$L:$L,'Daily NSE Equity Options'!$A:$A,$A290)=0,"",SUMIFS('Daily NSE Equity Options'!$L:$L,'Daily NSE Equity Options'!$A:$A,$A290))</f>
        <v/>
      </c>
      <c r="Q290" s="8">
        <f>IF(SUMIFS('Daily BSE Equity Options'!$L:$L,'Daily BSE Equity Options'!$A:$A,$A290)=0,"",SUMIFS('Daily BSE Equity Options'!$L:$L,'Daily BSE Equity Options'!$A:$A,$A290))</f>
        <v/>
      </c>
      <c r="R290" s="8">
        <f>IF(OR(P290="",Q290=""),"",P290+Q290)</f>
        <v/>
      </c>
      <c r="S290" s="23">
        <f>IFERROR(IF(OR(P290="",INDEX(P:P,MATCH(DATE(YEAR($A290)-1,MONTH($A290),DAY($A290)),$A:$A,0))=""),"",P290/INDEX(P:P,MATCH(DATE(YEAR($A290)-1,MONTH($A290),DAY($A290)),$A:$A,0))-1),"")</f>
        <v/>
      </c>
      <c r="T290" s="23">
        <f>IFERROR(IF(OR(Q290="",INDEX(Q:Q,MATCH(DATE(YEAR($A290)-1,MONTH($A290),DAY($A290)),$A:$A,0))=""),"",Q290/INDEX(Q:Q,MATCH(DATE(YEAR($A290)-1,MONTH($A290),DAY($A290)),$A:$A,0))-1),"")</f>
        <v/>
      </c>
      <c r="U290" s="23">
        <f>IFERROR(IF(OR(R290="",INDEX(R:R,MATCH(DATE(YEAR($A290)-1,MONTH($A290),DAY($A290)),$A:$A,0))=""),"",R290/INDEX(R:R,MATCH(DATE(YEAR($A290)-1,MONTH($A290),DAY($A290)),$A:$A,0))-1),"")</f>
        <v/>
      </c>
      <c r="V290" s="23">
        <f>IF(OR(P290="",P289=""),"",P290/P289-1)</f>
        <v/>
      </c>
      <c r="W290" s="23">
        <f>IF(OR(Q290="",Q289=""),"",Q290/Q289-1)</f>
        <v/>
      </c>
      <c r="X290" s="23">
        <f>IF(OR(R290="",R289=""),"",R290/R289-1)</f>
        <v/>
      </c>
      <c r="Y290" s="23">
        <f>IF(R290="","",P290/R290)</f>
        <v/>
      </c>
      <c r="Z290" s="23">
        <f>IF(R290="","",Q290/R290)</f>
        <v/>
      </c>
      <c r="AA290" s="24">
        <f>IF(SUMIFS('Daily NSE Equity Options'!$M:$M,'Daily NSE Equity Options'!$A:$A,$A290)=0,"",SUMIFS('Daily NSE Equity Options'!$M:$M,'Daily NSE Equity Options'!$A:$A,$A290))</f>
        <v/>
      </c>
      <c r="AB290" s="9">
        <f>IF(SUMIFS('Daily BSE Equity Options'!$M:$M,'Daily BSE Equity Options'!$A:$A,$A290)=0,"",SUMIFS('Daily BSE Equity Options'!$M:$M,'Daily BSE Equity Options'!$A:$A,$A290))</f>
        <v/>
      </c>
      <c r="AC290" s="9">
        <f>IF(OR(AA290="",AB290=""),"",AA290+AB290)</f>
        <v/>
      </c>
      <c r="AD290" s="26">
        <f>IFERROR(IF(OR(AA290="",INDEX(AA:AA,MATCH(DATE(YEAR($A290)-1,MONTH($A290),DAY($A290)),$A:$A,0))=""),"",AA290/INDEX(AA:AA,MATCH(DATE(YEAR($A290)-1,MONTH($A290),DAY($A290)),$A:$A,0))-1),"")</f>
        <v/>
      </c>
      <c r="AE290" s="26">
        <f>IFERROR(IF(OR(AB290="",INDEX(AB:AB,MATCH(DATE(YEAR($A290)-1,MONTH($A290),DAY($A290)),$A:$A,0))=""),"",AB290/INDEX(AB:AB,MATCH(DATE(YEAR($A290)-1,MONTH($A290),DAY($A290)),$A:$A,0))-1),"")</f>
        <v/>
      </c>
      <c r="AF290" s="26">
        <f>IFERROR(IF(OR(AC290="",INDEX(AC:AC,MATCH(DATE(YEAR($A290)-1,MONTH($A290),DAY($A290)),$A:$A,0))=""),"",AC290/INDEX(AC:AC,MATCH(DATE(YEAR($A290)-1,MONTH($A290),DAY($A290)),$A:$A,0))-1),"")</f>
        <v/>
      </c>
      <c r="AG290" s="26">
        <f>IF(OR(AA290="",AA289=""),"",AA290/AA289-1)</f>
        <v/>
      </c>
      <c r="AH290" s="26">
        <f>IF(OR(AB290="",AB289=""),"",AB290/AB289-1)</f>
        <v/>
      </c>
      <c r="AI290" s="26">
        <f>IF(OR(AC290="",AC289=""),"",AC290/AC289-1)</f>
        <v/>
      </c>
      <c r="AJ290" s="26">
        <f>IF(AC290="","",AA290/AC290)</f>
        <v/>
      </c>
      <c r="AK290" s="26">
        <f>IF(AC290="","",AB290/AC290)</f>
        <v/>
      </c>
      <c r="AL290" s="29" t="n">
        <v>16.885</v>
      </c>
      <c r="AM290" s="30" t="n">
        <v>17.9625</v>
      </c>
      <c r="AN290" s="30" t="n">
        <v>15.31</v>
      </c>
      <c r="AO290" s="30" t="n">
        <v>17.3875</v>
      </c>
      <c r="AP290" s="31" t="n">
        <v>0.0298</v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18">
        <f>IF(SUMIFS('Daily NSE Equity Options'!$K:$K,'Daily NSE Equity Options'!$A:$A,$A291)=0,"",SUMIFS('Daily NSE Equity Options'!$K:$K,'Daily NSE Equity Options'!$A:$A,$A291))</f>
        <v/>
      </c>
      <c r="F291" s="7">
        <f>IF(SUMIFS('Daily BSE Equity Options'!$K:$K,'Daily BSE Equity Options'!$A:$A,$A291)=0,"",SUMIFS('Daily BSE Equity Options'!$K:$K,'Daily BSE Equity Options'!$A:$A,$A291))</f>
        <v/>
      </c>
      <c r="G291" s="7">
        <f>IF(OR(E291="",F291=""),"",E291+F291)</f>
        <v/>
      </c>
      <c r="H291" s="20">
        <f>IFERROR(IF(OR(E291="",INDEX(E:E,MATCH(DATE(YEAR($A291)-1,MONTH($A291),DAY($A291)),$A:$A,0))=""),"",E291/INDEX(E:E,MATCH(DATE(YEAR($A291)-1,MONTH($A291),DAY($A291)),$A:$A,0))-1),"")</f>
        <v/>
      </c>
      <c r="I291" s="20">
        <f>IFERROR(IF(OR(F291="",INDEX(F:F,MATCH(DATE(YEAR($A291)-1,MONTH($A291),DAY($A291)),$A:$A,0))=""),"",F291/INDEX(F:F,MATCH(DATE(YEAR($A291)-1,MONTH($A291),DAY($A291)),$A:$A,0))-1),"")</f>
        <v/>
      </c>
      <c r="J291" s="20">
        <f>IFERROR(IF(OR(G291="",INDEX(G:G,MATCH(DATE(YEAR($A291)-1,MONTH($A291),DAY($A291)),$A:$A,0))=""),"",G291/INDEX(G:G,MATCH(DATE(YEAR($A291)-1,MONTH($A291),DAY($A291)),$A:$A,0))-1),"")</f>
        <v/>
      </c>
      <c r="K291" s="20">
        <f>IF(OR(E291="",E290=""),"",E291/E290-1)</f>
        <v/>
      </c>
      <c r="L291" s="20">
        <f>IF(OR(F291="",F290=""),"",F291/F290-1)</f>
        <v/>
      </c>
      <c r="M291" s="20">
        <f>IF(OR(G291="",G290=""),"",G291/G290-1)</f>
        <v/>
      </c>
      <c r="N291" s="20">
        <f>IF(G291="","",E291/G291)</f>
        <v/>
      </c>
      <c r="O291" s="20">
        <f>IF(G291="","",F291/G291)</f>
        <v/>
      </c>
      <c r="P291" s="21">
        <f>IF(SUMIFS('Daily NSE Equity Options'!$L:$L,'Daily NSE Equity Options'!$A:$A,$A291)=0,"",SUMIFS('Daily NSE Equity Options'!$L:$L,'Daily NSE Equity Options'!$A:$A,$A291))</f>
        <v/>
      </c>
      <c r="Q291" s="8">
        <f>IF(SUMIFS('Daily BSE Equity Options'!$L:$L,'Daily BSE Equity Options'!$A:$A,$A291)=0,"",SUMIFS('Daily BSE Equity Options'!$L:$L,'Daily BSE Equity Options'!$A:$A,$A291))</f>
        <v/>
      </c>
      <c r="R291" s="8">
        <f>IF(OR(P291="",Q291=""),"",P291+Q291)</f>
        <v/>
      </c>
      <c r="S291" s="23">
        <f>IFERROR(IF(OR(P291="",INDEX(P:P,MATCH(DATE(YEAR($A291)-1,MONTH($A291),DAY($A291)),$A:$A,0))=""),"",P291/INDEX(P:P,MATCH(DATE(YEAR($A291)-1,MONTH($A291),DAY($A291)),$A:$A,0))-1),"")</f>
        <v/>
      </c>
      <c r="T291" s="23">
        <f>IFERROR(IF(OR(Q291="",INDEX(Q:Q,MATCH(DATE(YEAR($A291)-1,MONTH($A291),DAY($A291)),$A:$A,0))=""),"",Q291/INDEX(Q:Q,MATCH(DATE(YEAR($A291)-1,MONTH($A291),DAY($A291)),$A:$A,0))-1),"")</f>
        <v/>
      </c>
      <c r="U291" s="23">
        <f>IFERROR(IF(OR(R291="",INDEX(R:R,MATCH(DATE(YEAR($A291)-1,MONTH($A291),DAY($A291)),$A:$A,0))=""),"",R291/INDEX(R:R,MATCH(DATE(YEAR($A291)-1,MONTH($A291),DAY($A291)),$A:$A,0))-1),"")</f>
        <v/>
      </c>
      <c r="V291" s="23">
        <f>IF(OR(P291="",P290=""),"",P291/P290-1)</f>
        <v/>
      </c>
      <c r="W291" s="23">
        <f>IF(OR(Q291="",Q290=""),"",Q291/Q290-1)</f>
        <v/>
      </c>
      <c r="X291" s="23">
        <f>IF(OR(R291="",R290=""),"",R291/R290-1)</f>
        <v/>
      </c>
      <c r="Y291" s="23">
        <f>IF(R291="","",P291/R291)</f>
        <v/>
      </c>
      <c r="Z291" s="23">
        <f>IF(R291="","",Q291/R291)</f>
        <v/>
      </c>
      <c r="AA291" s="24">
        <f>IF(SUMIFS('Daily NSE Equity Options'!$M:$M,'Daily NSE Equity Options'!$A:$A,$A291)=0,"",SUMIFS('Daily NSE Equity Options'!$M:$M,'Daily NSE Equity Options'!$A:$A,$A291))</f>
        <v/>
      </c>
      <c r="AB291" s="9">
        <f>IF(SUMIFS('Daily BSE Equity Options'!$M:$M,'Daily BSE Equity Options'!$A:$A,$A291)=0,"",SUMIFS('Daily BSE Equity Options'!$M:$M,'Daily BSE Equity Options'!$A:$A,$A291))</f>
        <v/>
      </c>
      <c r="AC291" s="9">
        <f>IF(OR(AA291="",AB291=""),"",AA291+AB291)</f>
        <v/>
      </c>
      <c r="AD291" s="26">
        <f>IFERROR(IF(OR(AA291="",INDEX(AA:AA,MATCH(DATE(YEAR($A291)-1,MONTH($A291),DAY($A291)),$A:$A,0))=""),"",AA291/INDEX(AA:AA,MATCH(DATE(YEAR($A291)-1,MONTH($A291),DAY($A291)),$A:$A,0))-1),"")</f>
        <v/>
      </c>
      <c r="AE291" s="26">
        <f>IFERROR(IF(OR(AB291="",INDEX(AB:AB,MATCH(DATE(YEAR($A291)-1,MONTH($A291),DAY($A291)),$A:$A,0))=""),"",AB291/INDEX(AB:AB,MATCH(DATE(YEAR($A291)-1,MONTH($A291),DAY($A291)),$A:$A,0))-1),"")</f>
        <v/>
      </c>
      <c r="AF291" s="26">
        <f>IFERROR(IF(OR(AC291="",INDEX(AC:AC,MATCH(DATE(YEAR($A291)-1,MONTH($A291),DAY($A291)),$A:$A,0))=""),"",AC291/INDEX(AC:AC,MATCH(DATE(YEAR($A291)-1,MONTH($A291),DAY($A291)),$A:$A,0))-1),"")</f>
        <v/>
      </c>
      <c r="AG291" s="26">
        <f>IF(OR(AA291="",AA290=""),"",AA291/AA290-1)</f>
        <v/>
      </c>
      <c r="AH291" s="26">
        <f>IF(OR(AB291="",AB290=""),"",AB291/AB290-1)</f>
        <v/>
      </c>
      <c r="AI291" s="26">
        <f>IF(OR(AC291="",AC290=""),"",AC291/AC290-1)</f>
        <v/>
      </c>
      <c r="AJ291" s="26">
        <f>IF(AC291="","",AA291/AC291)</f>
        <v/>
      </c>
      <c r="AK291" s="26">
        <f>IF(AC291="","",AB291/AC291)</f>
        <v/>
      </c>
      <c r="AL291" s="29" t="n">
        <v>17.3875</v>
      </c>
      <c r="AM291" s="30" t="n">
        <v>17.6475</v>
      </c>
      <c r="AN291" s="30" t="n">
        <v>15.1675</v>
      </c>
      <c r="AO291" s="30" t="n">
        <v>17.21</v>
      </c>
      <c r="AP291" s="31" t="n">
        <v>-0.0102</v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18">
        <f>IF(SUMIFS('Daily NSE Equity Options'!$K:$K,'Daily NSE Equity Options'!$A:$A,$A292)=0,"",SUMIFS('Daily NSE Equity Options'!$K:$K,'Daily NSE Equity Options'!$A:$A,$A292))</f>
        <v/>
      </c>
      <c r="F292" s="7">
        <f>IF(SUMIFS('Daily BSE Equity Options'!$K:$K,'Daily BSE Equity Options'!$A:$A,$A292)=0,"",SUMIFS('Daily BSE Equity Options'!$K:$K,'Daily BSE Equity Options'!$A:$A,$A292))</f>
        <v/>
      </c>
      <c r="G292" s="7">
        <f>IF(OR(E292="",F292=""),"",E292+F292)</f>
        <v/>
      </c>
      <c r="H292" s="20">
        <f>IFERROR(IF(OR(E292="",INDEX(E:E,MATCH(DATE(YEAR($A292)-1,MONTH($A292),DAY($A292)),$A:$A,0))=""),"",E292/INDEX(E:E,MATCH(DATE(YEAR($A292)-1,MONTH($A292),DAY($A292)),$A:$A,0))-1),"")</f>
        <v/>
      </c>
      <c r="I292" s="20">
        <f>IFERROR(IF(OR(F292="",INDEX(F:F,MATCH(DATE(YEAR($A292)-1,MONTH($A292),DAY($A292)),$A:$A,0))=""),"",F292/INDEX(F:F,MATCH(DATE(YEAR($A292)-1,MONTH($A292),DAY($A292)),$A:$A,0))-1),"")</f>
        <v/>
      </c>
      <c r="J292" s="20">
        <f>IFERROR(IF(OR(G292="",INDEX(G:G,MATCH(DATE(YEAR($A292)-1,MONTH($A292),DAY($A292)),$A:$A,0))=""),"",G292/INDEX(G:G,MATCH(DATE(YEAR($A292)-1,MONTH($A292),DAY($A292)),$A:$A,0))-1),"")</f>
        <v/>
      </c>
      <c r="K292" s="20">
        <f>IF(OR(E292="",E291=""),"",E292/E291-1)</f>
        <v/>
      </c>
      <c r="L292" s="20">
        <f>IF(OR(F292="",F291=""),"",F292/F291-1)</f>
        <v/>
      </c>
      <c r="M292" s="20">
        <f>IF(OR(G292="",G291=""),"",G292/G291-1)</f>
        <v/>
      </c>
      <c r="N292" s="20">
        <f>IF(G292="","",E292/G292)</f>
        <v/>
      </c>
      <c r="O292" s="20">
        <f>IF(G292="","",F292/G292)</f>
        <v/>
      </c>
      <c r="P292" s="21">
        <f>IF(SUMIFS('Daily NSE Equity Options'!$L:$L,'Daily NSE Equity Options'!$A:$A,$A292)=0,"",SUMIFS('Daily NSE Equity Options'!$L:$L,'Daily NSE Equity Options'!$A:$A,$A292))</f>
        <v/>
      </c>
      <c r="Q292" s="8">
        <f>IF(SUMIFS('Daily BSE Equity Options'!$L:$L,'Daily BSE Equity Options'!$A:$A,$A292)=0,"",SUMIFS('Daily BSE Equity Options'!$L:$L,'Daily BSE Equity Options'!$A:$A,$A292))</f>
        <v/>
      </c>
      <c r="R292" s="8">
        <f>IF(OR(P292="",Q292=""),"",P292+Q292)</f>
        <v/>
      </c>
      <c r="S292" s="23">
        <f>IFERROR(IF(OR(P292="",INDEX(P:P,MATCH(DATE(YEAR($A292)-1,MONTH($A292),DAY($A292)),$A:$A,0))=""),"",P292/INDEX(P:P,MATCH(DATE(YEAR($A292)-1,MONTH($A292),DAY($A292)),$A:$A,0))-1),"")</f>
        <v/>
      </c>
      <c r="T292" s="23">
        <f>IFERROR(IF(OR(Q292="",INDEX(Q:Q,MATCH(DATE(YEAR($A292)-1,MONTH($A292),DAY($A292)),$A:$A,0))=""),"",Q292/INDEX(Q:Q,MATCH(DATE(YEAR($A292)-1,MONTH($A292),DAY($A292)),$A:$A,0))-1),"")</f>
        <v/>
      </c>
      <c r="U292" s="23">
        <f>IFERROR(IF(OR(R292="",INDEX(R:R,MATCH(DATE(YEAR($A292)-1,MONTH($A292),DAY($A292)),$A:$A,0))=""),"",R292/INDEX(R:R,MATCH(DATE(YEAR($A292)-1,MONTH($A292),DAY($A292)),$A:$A,0))-1),"")</f>
        <v/>
      </c>
      <c r="V292" s="23">
        <f>IF(OR(P292="",P291=""),"",P292/P291-1)</f>
        <v/>
      </c>
      <c r="W292" s="23">
        <f>IF(OR(Q292="",Q291=""),"",Q292/Q291-1)</f>
        <v/>
      </c>
      <c r="X292" s="23">
        <f>IF(OR(R292="",R291=""),"",R292/R291-1)</f>
        <v/>
      </c>
      <c r="Y292" s="23">
        <f>IF(R292="","",P292/R292)</f>
        <v/>
      </c>
      <c r="Z292" s="23">
        <f>IF(R292="","",Q292/R292)</f>
        <v/>
      </c>
      <c r="AA292" s="24">
        <f>IF(SUMIFS('Daily NSE Equity Options'!$M:$M,'Daily NSE Equity Options'!$A:$A,$A292)=0,"",SUMIFS('Daily NSE Equity Options'!$M:$M,'Daily NSE Equity Options'!$A:$A,$A292))</f>
        <v/>
      </c>
      <c r="AB292" s="9">
        <f>IF(SUMIFS('Daily BSE Equity Options'!$M:$M,'Daily BSE Equity Options'!$A:$A,$A292)=0,"",SUMIFS('Daily BSE Equity Options'!$M:$M,'Daily BSE Equity Options'!$A:$A,$A292))</f>
        <v/>
      </c>
      <c r="AC292" s="9">
        <f>IF(OR(AA292="",AB292=""),"",AA292+AB292)</f>
        <v/>
      </c>
      <c r="AD292" s="26">
        <f>IFERROR(IF(OR(AA292="",INDEX(AA:AA,MATCH(DATE(YEAR($A292)-1,MONTH($A292),DAY($A292)),$A:$A,0))=""),"",AA292/INDEX(AA:AA,MATCH(DATE(YEAR($A292)-1,MONTH($A292),DAY($A292)),$A:$A,0))-1),"")</f>
        <v/>
      </c>
      <c r="AE292" s="26">
        <f>IFERROR(IF(OR(AB292="",INDEX(AB:AB,MATCH(DATE(YEAR($A292)-1,MONTH($A292),DAY($A292)),$A:$A,0))=""),"",AB292/INDEX(AB:AB,MATCH(DATE(YEAR($A292)-1,MONTH($A292),DAY($A292)),$A:$A,0))-1),"")</f>
        <v/>
      </c>
      <c r="AF292" s="26">
        <f>IFERROR(IF(OR(AC292="",INDEX(AC:AC,MATCH(DATE(YEAR($A292)-1,MONTH($A292),DAY($A292)),$A:$A,0))=""),"",AC292/INDEX(AC:AC,MATCH(DATE(YEAR($A292)-1,MONTH($A292),DAY($A292)),$A:$A,0))-1),"")</f>
        <v/>
      </c>
      <c r="AG292" s="26">
        <f>IF(OR(AA292="",AA291=""),"",AA292/AA291-1)</f>
        <v/>
      </c>
      <c r="AH292" s="26">
        <f>IF(OR(AB292="",AB291=""),"",AB292/AB291-1)</f>
        <v/>
      </c>
      <c r="AI292" s="26">
        <f>IF(OR(AC292="",AC291=""),"",AC292/AC291-1)</f>
        <v/>
      </c>
      <c r="AJ292" s="26">
        <f>IF(AC292="","",AA292/AC292)</f>
        <v/>
      </c>
      <c r="AK292" s="26">
        <f>IF(AC292="","",AB292/AC292)</f>
        <v/>
      </c>
      <c r="AL292" s="29" t="n">
        <v>17.21</v>
      </c>
      <c r="AM292" s="30" t="n">
        <v>17.21</v>
      </c>
      <c r="AN292" s="30" t="n">
        <v>14.1475</v>
      </c>
      <c r="AO292" s="30" t="n">
        <v>15.745</v>
      </c>
      <c r="AP292" s="31" t="n">
        <v>-0.0851</v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18">
        <f>IF(SUMIFS('Daily NSE Equity Options'!$K:$K,'Daily NSE Equity Options'!$A:$A,$A293)=0,"",SUMIFS('Daily NSE Equity Options'!$K:$K,'Daily NSE Equity Options'!$A:$A,$A293))</f>
        <v/>
      </c>
      <c r="F293" s="7">
        <f>IF(SUMIFS('Daily BSE Equity Options'!$K:$K,'Daily BSE Equity Options'!$A:$A,$A293)=0,"",SUMIFS('Daily BSE Equity Options'!$K:$K,'Daily BSE Equity Options'!$A:$A,$A293))</f>
        <v/>
      </c>
      <c r="G293" s="7">
        <f>IF(OR(E293="",F293=""),"",E293+F293)</f>
        <v/>
      </c>
      <c r="H293" s="20">
        <f>IFERROR(IF(OR(E293="",INDEX(E:E,MATCH(DATE(YEAR($A293)-1,MONTH($A293),DAY($A293)),$A:$A,0))=""),"",E293/INDEX(E:E,MATCH(DATE(YEAR($A293)-1,MONTH($A293),DAY($A293)),$A:$A,0))-1),"")</f>
        <v/>
      </c>
      <c r="I293" s="20">
        <f>IFERROR(IF(OR(F293="",INDEX(F:F,MATCH(DATE(YEAR($A293)-1,MONTH($A293),DAY($A293)),$A:$A,0))=""),"",F293/INDEX(F:F,MATCH(DATE(YEAR($A293)-1,MONTH($A293),DAY($A293)),$A:$A,0))-1),"")</f>
        <v/>
      </c>
      <c r="J293" s="20">
        <f>IFERROR(IF(OR(G293="",INDEX(G:G,MATCH(DATE(YEAR($A293)-1,MONTH($A293),DAY($A293)),$A:$A,0))=""),"",G293/INDEX(G:G,MATCH(DATE(YEAR($A293)-1,MONTH($A293),DAY($A293)),$A:$A,0))-1),"")</f>
        <v/>
      </c>
      <c r="K293" s="20">
        <f>IF(OR(E293="",E292=""),"",E293/E292-1)</f>
        <v/>
      </c>
      <c r="L293" s="20">
        <f>IF(OR(F293="",F292=""),"",F293/F292-1)</f>
        <v/>
      </c>
      <c r="M293" s="20">
        <f>IF(OR(G293="",G292=""),"",G293/G292-1)</f>
        <v/>
      </c>
      <c r="N293" s="20">
        <f>IF(G293="","",E293/G293)</f>
        <v/>
      </c>
      <c r="O293" s="20">
        <f>IF(G293="","",F293/G293)</f>
        <v/>
      </c>
      <c r="P293" s="21">
        <f>IF(SUMIFS('Daily NSE Equity Options'!$L:$L,'Daily NSE Equity Options'!$A:$A,$A293)=0,"",SUMIFS('Daily NSE Equity Options'!$L:$L,'Daily NSE Equity Options'!$A:$A,$A293))</f>
        <v/>
      </c>
      <c r="Q293" s="8">
        <f>IF(SUMIFS('Daily BSE Equity Options'!$L:$L,'Daily BSE Equity Options'!$A:$A,$A293)=0,"",SUMIFS('Daily BSE Equity Options'!$L:$L,'Daily BSE Equity Options'!$A:$A,$A293))</f>
        <v/>
      </c>
      <c r="R293" s="8">
        <f>IF(OR(P293="",Q293=""),"",P293+Q293)</f>
        <v/>
      </c>
      <c r="S293" s="23">
        <f>IFERROR(IF(OR(P293="",INDEX(P:P,MATCH(DATE(YEAR($A293)-1,MONTH($A293),DAY($A293)),$A:$A,0))=""),"",P293/INDEX(P:P,MATCH(DATE(YEAR($A293)-1,MONTH($A293),DAY($A293)),$A:$A,0))-1),"")</f>
        <v/>
      </c>
      <c r="T293" s="23">
        <f>IFERROR(IF(OR(Q293="",INDEX(Q:Q,MATCH(DATE(YEAR($A293)-1,MONTH($A293),DAY($A293)),$A:$A,0))=""),"",Q293/INDEX(Q:Q,MATCH(DATE(YEAR($A293)-1,MONTH($A293),DAY($A293)),$A:$A,0))-1),"")</f>
        <v/>
      </c>
      <c r="U293" s="23">
        <f>IFERROR(IF(OR(R293="",INDEX(R:R,MATCH(DATE(YEAR($A293)-1,MONTH($A293),DAY($A293)),$A:$A,0))=""),"",R293/INDEX(R:R,MATCH(DATE(YEAR($A293)-1,MONTH($A293),DAY($A293)),$A:$A,0))-1),"")</f>
        <v/>
      </c>
      <c r="V293" s="23">
        <f>IF(OR(P293="",P292=""),"",P293/P292-1)</f>
        <v/>
      </c>
      <c r="W293" s="23">
        <f>IF(OR(Q293="",Q292=""),"",Q293/Q292-1)</f>
        <v/>
      </c>
      <c r="X293" s="23">
        <f>IF(OR(R293="",R292=""),"",R293/R292-1)</f>
        <v/>
      </c>
      <c r="Y293" s="23">
        <f>IF(R293="","",P293/R293)</f>
        <v/>
      </c>
      <c r="Z293" s="23">
        <f>IF(R293="","",Q293/R293)</f>
        <v/>
      </c>
      <c r="AA293" s="24">
        <f>IF(SUMIFS('Daily NSE Equity Options'!$M:$M,'Daily NSE Equity Options'!$A:$A,$A293)=0,"",SUMIFS('Daily NSE Equity Options'!$M:$M,'Daily NSE Equity Options'!$A:$A,$A293))</f>
        <v/>
      </c>
      <c r="AB293" s="9">
        <f>IF(SUMIFS('Daily BSE Equity Options'!$M:$M,'Daily BSE Equity Options'!$A:$A,$A293)=0,"",SUMIFS('Daily BSE Equity Options'!$M:$M,'Daily BSE Equity Options'!$A:$A,$A293))</f>
        <v/>
      </c>
      <c r="AC293" s="9">
        <f>IF(OR(AA293="",AB293=""),"",AA293+AB293)</f>
        <v/>
      </c>
      <c r="AD293" s="26">
        <f>IFERROR(IF(OR(AA293="",INDEX(AA:AA,MATCH(DATE(YEAR($A293)-1,MONTH($A293),DAY($A293)),$A:$A,0))=""),"",AA293/INDEX(AA:AA,MATCH(DATE(YEAR($A293)-1,MONTH($A293),DAY($A293)),$A:$A,0))-1),"")</f>
        <v/>
      </c>
      <c r="AE293" s="26">
        <f>IFERROR(IF(OR(AB293="",INDEX(AB:AB,MATCH(DATE(YEAR($A293)-1,MONTH($A293),DAY($A293)),$A:$A,0))=""),"",AB293/INDEX(AB:AB,MATCH(DATE(YEAR($A293)-1,MONTH($A293),DAY($A293)),$A:$A,0))-1),"")</f>
        <v/>
      </c>
      <c r="AF293" s="26">
        <f>IFERROR(IF(OR(AC293="",INDEX(AC:AC,MATCH(DATE(YEAR($A293)-1,MONTH($A293),DAY($A293)),$A:$A,0))=""),"",AC293/INDEX(AC:AC,MATCH(DATE(YEAR($A293)-1,MONTH($A293),DAY($A293)),$A:$A,0))-1),"")</f>
        <v/>
      </c>
      <c r="AG293" s="26">
        <f>IF(OR(AA293="",AA292=""),"",AA293/AA292-1)</f>
        <v/>
      </c>
      <c r="AH293" s="26">
        <f>IF(OR(AB293="",AB292=""),"",AB293/AB292-1)</f>
        <v/>
      </c>
      <c r="AI293" s="26">
        <f>IF(OR(AC293="",AC292=""),"",AC293/AC292-1)</f>
        <v/>
      </c>
      <c r="AJ293" s="26">
        <f>IF(AC293="","",AA293/AC293)</f>
        <v/>
      </c>
      <c r="AK293" s="26">
        <f>IF(AC293="","",AB293/AC293)</f>
        <v/>
      </c>
      <c r="AL293" s="29" t="n">
        <v>15.745</v>
      </c>
      <c r="AM293" s="30" t="n">
        <v>16.3825</v>
      </c>
      <c r="AN293" s="30" t="n">
        <v>14.9425</v>
      </c>
      <c r="AO293" s="30" t="n">
        <v>15.94</v>
      </c>
      <c r="AP293" s="31" t="n">
        <v>0.0124</v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18">
        <f>IF(SUMIFS('Daily NSE Equity Options'!$K:$K,'Daily NSE Equity Options'!$A:$A,$A294)=0,"",SUMIFS('Daily NSE Equity Options'!$K:$K,'Daily NSE Equity Options'!$A:$A,$A294))</f>
        <v/>
      </c>
      <c r="F294" s="7">
        <f>IF(SUMIFS('Daily BSE Equity Options'!$K:$K,'Daily BSE Equity Options'!$A:$A,$A294)=0,"",SUMIFS('Daily BSE Equity Options'!$K:$K,'Daily BSE Equity Options'!$A:$A,$A294))</f>
        <v/>
      </c>
      <c r="G294" s="7">
        <f>IF(OR(E294="",F294=""),"",E294+F294)</f>
        <v/>
      </c>
      <c r="H294" s="20">
        <f>IFERROR(IF(OR(E294="",INDEX(E:E,MATCH(DATE(YEAR($A294)-1,MONTH($A294),DAY($A294)),$A:$A,0))=""),"",E294/INDEX(E:E,MATCH(DATE(YEAR($A294)-1,MONTH($A294),DAY($A294)),$A:$A,0))-1),"")</f>
        <v/>
      </c>
      <c r="I294" s="20">
        <f>IFERROR(IF(OR(F294="",INDEX(F:F,MATCH(DATE(YEAR($A294)-1,MONTH($A294),DAY($A294)),$A:$A,0))=""),"",F294/INDEX(F:F,MATCH(DATE(YEAR($A294)-1,MONTH($A294),DAY($A294)),$A:$A,0))-1),"")</f>
        <v/>
      </c>
      <c r="J294" s="20">
        <f>IFERROR(IF(OR(G294="",INDEX(G:G,MATCH(DATE(YEAR($A294)-1,MONTH($A294),DAY($A294)),$A:$A,0))=""),"",G294/INDEX(G:G,MATCH(DATE(YEAR($A294)-1,MONTH($A294),DAY($A294)),$A:$A,0))-1),"")</f>
        <v/>
      </c>
      <c r="K294" s="20">
        <f>IF(OR(E294="",E293=""),"",E294/E293-1)</f>
        <v/>
      </c>
      <c r="L294" s="20">
        <f>IF(OR(F294="",F293=""),"",F294/F293-1)</f>
        <v/>
      </c>
      <c r="M294" s="20">
        <f>IF(OR(G294="",G293=""),"",G294/G293-1)</f>
        <v/>
      </c>
      <c r="N294" s="20">
        <f>IF(G294="","",E294/G294)</f>
        <v/>
      </c>
      <c r="O294" s="20">
        <f>IF(G294="","",F294/G294)</f>
        <v/>
      </c>
      <c r="P294" s="21">
        <f>IF(SUMIFS('Daily NSE Equity Options'!$L:$L,'Daily NSE Equity Options'!$A:$A,$A294)=0,"",SUMIFS('Daily NSE Equity Options'!$L:$L,'Daily NSE Equity Options'!$A:$A,$A294))</f>
        <v/>
      </c>
      <c r="Q294" s="8">
        <f>IF(SUMIFS('Daily BSE Equity Options'!$L:$L,'Daily BSE Equity Options'!$A:$A,$A294)=0,"",SUMIFS('Daily BSE Equity Options'!$L:$L,'Daily BSE Equity Options'!$A:$A,$A294))</f>
        <v/>
      </c>
      <c r="R294" s="8">
        <f>IF(OR(P294="",Q294=""),"",P294+Q294)</f>
        <v/>
      </c>
      <c r="S294" s="23">
        <f>IFERROR(IF(OR(P294="",INDEX(P:P,MATCH(DATE(YEAR($A294)-1,MONTH($A294),DAY($A294)),$A:$A,0))=""),"",P294/INDEX(P:P,MATCH(DATE(YEAR($A294)-1,MONTH($A294),DAY($A294)),$A:$A,0))-1),"")</f>
        <v/>
      </c>
      <c r="T294" s="23">
        <f>IFERROR(IF(OR(Q294="",INDEX(Q:Q,MATCH(DATE(YEAR($A294)-1,MONTH($A294),DAY($A294)),$A:$A,0))=""),"",Q294/INDEX(Q:Q,MATCH(DATE(YEAR($A294)-1,MONTH($A294),DAY($A294)),$A:$A,0))-1),"")</f>
        <v/>
      </c>
      <c r="U294" s="23">
        <f>IFERROR(IF(OR(R294="",INDEX(R:R,MATCH(DATE(YEAR($A294)-1,MONTH($A294),DAY($A294)),$A:$A,0))=""),"",R294/INDEX(R:R,MATCH(DATE(YEAR($A294)-1,MONTH($A294),DAY($A294)),$A:$A,0))-1),"")</f>
        <v/>
      </c>
      <c r="V294" s="23">
        <f>IF(OR(P294="",P293=""),"",P294/P293-1)</f>
        <v/>
      </c>
      <c r="W294" s="23">
        <f>IF(OR(Q294="",Q293=""),"",Q294/Q293-1)</f>
        <v/>
      </c>
      <c r="X294" s="23">
        <f>IF(OR(R294="",R293=""),"",R294/R293-1)</f>
        <v/>
      </c>
      <c r="Y294" s="23">
        <f>IF(R294="","",P294/R294)</f>
        <v/>
      </c>
      <c r="Z294" s="23">
        <f>IF(R294="","",Q294/R294)</f>
        <v/>
      </c>
      <c r="AA294" s="24">
        <f>IF(SUMIFS('Daily NSE Equity Options'!$M:$M,'Daily NSE Equity Options'!$A:$A,$A294)=0,"",SUMIFS('Daily NSE Equity Options'!$M:$M,'Daily NSE Equity Options'!$A:$A,$A294))</f>
        <v/>
      </c>
      <c r="AB294" s="9">
        <f>IF(SUMIFS('Daily BSE Equity Options'!$M:$M,'Daily BSE Equity Options'!$A:$A,$A294)=0,"",SUMIFS('Daily BSE Equity Options'!$M:$M,'Daily BSE Equity Options'!$A:$A,$A294))</f>
        <v/>
      </c>
      <c r="AC294" s="9">
        <f>IF(OR(AA294="",AB294=""),"",AA294+AB294)</f>
        <v/>
      </c>
      <c r="AD294" s="26">
        <f>IFERROR(IF(OR(AA294="",INDEX(AA:AA,MATCH(DATE(YEAR($A294)-1,MONTH($A294),DAY($A294)),$A:$A,0))=""),"",AA294/INDEX(AA:AA,MATCH(DATE(YEAR($A294)-1,MONTH($A294),DAY($A294)),$A:$A,0))-1),"")</f>
        <v/>
      </c>
      <c r="AE294" s="26">
        <f>IFERROR(IF(OR(AB294="",INDEX(AB:AB,MATCH(DATE(YEAR($A294)-1,MONTH($A294),DAY($A294)),$A:$A,0))=""),"",AB294/INDEX(AB:AB,MATCH(DATE(YEAR($A294)-1,MONTH($A294),DAY($A294)),$A:$A,0))-1),"")</f>
        <v/>
      </c>
      <c r="AF294" s="26">
        <f>IFERROR(IF(OR(AC294="",INDEX(AC:AC,MATCH(DATE(YEAR($A294)-1,MONTH($A294),DAY($A294)),$A:$A,0))=""),"",AC294/INDEX(AC:AC,MATCH(DATE(YEAR($A294)-1,MONTH($A294),DAY($A294)),$A:$A,0))-1),"")</f>
        <v/>
      </c>
      <c r="AG294" s="26">
        <f>IF(OR(AA294="",AA293=""),"",AA294/AA293-1)</f>
        <v/>
      </c>
      <c r="AH294" s="26">
        <f>IF(OR(AB294="",AB293=""),"",AB294/AB293-1)</f>
        <v/>
      </c>
      <c r="AI294" s="26">
        <f>IF(OR(AC294="",AC293=""),"",AC294/AC293-1)</f>
        <v/>
      </c>
      <c r="AJ294" s="26">
        <f>IF(AC294="","",AA294/AC294)</f>
        <v/>
      </c>
      <c r="AK294" s="26">
        <f>IF(AC294="","",AB294/AC294)</f>
        <v/>
      </c>
      <c r="AL294" s="29" t="n">
        <v>15.94</v>
      </c>
      <c r="AM294" s="30" t="n">
        <v>15.94</v>
      </c>
      <c r="AN294" s="30" t="n">
        <v>14.7425</v>
      </c>
      <c r="AO294" s="30" t="n">
        <v>15.5675</v>
      </c>
      <c r="AP294" s="31" t="n">
        <v>-0.0234</v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18">
        <f>IF(SUMIFS('Daily NSE Equity Options'!$K:$K,'Daily NSE Equity Options'!$A:$A,$A295)=0,"",SUMIFS('Daily NSE Equity Options'!$K:$K,'Daily NSE Equity Options'!$A:$A,$A295))</f>
        <v/>
      </c>
      <c r="F295" s="7">
        <f>IF(SUMIFS('Daily BSE Equity Options'!$K:$K,'Daily BSE Equity Options'!$A:$A,$A295)=0,"",SUMIFS('Daily BSE Equity Options'!$K:$K,'Daily BSE Equity Options'!$A:$A,$A295))</f>
        <v/>
      </c>
      <c r="G295" s="7">
        <f>IF(OR(E295="",F295=""),"",E295+F295)</f>
        <v/>
      </c>
      <c r="H295" s="20">
        <f>IFERROR(IF(OR(E295="",INDEX(E:E,MATCH(DATE(YEAR($A295)-1,MONTH($A295),DAY($A295)),$A:$A,0))=""),"",E295/INDEX(E:E,MATCH(DATE(YEAR($A295)-1,MONTH($A295),DAY($A295)),$A:$A,0))-1),"")</f>
        <v/>
      </c>
      <c r="I295" s="20">
        <f>IFERROR(IF(OR(F295="",INDEX(F:F,MATCH(DATE(YEAR($A295)-1,MONTH($A295),DAY($A295)),$A:$A,0))=""),"",F295/INDEX(F:F,MATCH(DATE(YEAR($A295)-1,MONTH($A295),DAY($A295)),$A:$A,0))-1),"")</f>
        <v/>
      </c>
      <c r="J295" s="20">
        <f>IFERROR(IF(OR(G295="",INDEX(G:G,MATCH(DATE(YEAR($A295)-1,MONTH($A295),DAY($A295)),$A:$A,0))=""),"",G295/INDEX(G:G,MATCH(DATE(YEAR($A295)-1,MONTH($A295),DAY($A295)),$A:$A,0))-1),"")</f>
        <v/>
      </c>
      <c r="K295" s="20">
        <f>IF(OR(E295="",E294=""),"",E295/E294-1)</f>
        <v/>
      </c>
      <c r="L295" s="20">
        <f>IF(OR(F295="",F294=""),"",F295/F294-1)</f>
        <v/>
      </c>
      <c r="M295" s="20">
        <f>IF(OR(G295="",G294=""),"",G295/G294-1)</f>
        <v/>
      </c>
      <c r="N295" s="20">
        <f>IF(G295="","",E295/G295)</f>
        <v/>
      </c>
      <c r="O295" s="20">
        <f>IF(G295="","",F295/G295)</f>
        <v/>
      </c>
      <c r="P295" s="21">
        <f>IF(SUMIFS('Daily NSE Equity Options'!$L:$L,'Daily NSE Equity Options'!$A:$A,$A295)=0,"",SUMIFS('Daily NSE Equity Options'!$L:$L,'Daily NSE Equity Options'!$A:$A,$A295))</f>
        <v/>
      </c>
      <c r="Q295" s="8">
        <f>IF(SUMIFS('Daily BSE Equity Options'!$L:$L,'Daily BSE Equity Options'!$A:$A,$A295)=0,"",SUMIFS('Daily BSE Equity Options'!$L:$L,'Daily BSE Equity Options'!$A:$A,$A295))</f>
        <v/>
      </c>
      <c r="R295" s="8">
        <f>IF(OR(P295="",Q295=""),"",P295+Q295)</f>
        <v/>
      </c>
      <c r="S295" s="23">
        <f>IFERROR(IF(OR(P295="",INDEX(P:P,MATCH(DATE(YEAR($A295)-1,MONTH($A295),DAY($A295)),$A:$A,0))=""),"",P295/INDEX(P:P,MATCH(DATE(YEAR($A295)-1,MONTH($A295),DAY($A295)),$A:$A,0))-1),"")</f>
        <v/>
      </c>
      <c r="T295" s="23">
        <f>IFERROR(IF(OR(Q295="",INDEX(Q:Q,MATCH(DATE(YEAR($A295)-1,MONTH($A295),DAY($A295)),$A:$A,0))=""),"",Q295/INDEX(Q:Q,MATCH(DATE(YEAR($A295)-1,MONTH($A295),DAY($A295)),$A:$A,0))-1),"")</f>
        <v/>
      </c>
      <c r="U295" s="23">
        <f>IFERROR(IF(OR(R295="",INDEX(R:R,MATCH(DATE(YEAR($A295)-1,MONTH($A295),DAY($A295)),$A:$A,0))=""),"",R295/INDEX(R:R,MATCH(DATE(YEAR($A295)-1,MONTH($A295),DAY($A295)),$A:$A,0))-1),"")</f>
        <v/>
      </c>
      <c r="V295" s="23">
        <f>IF(OR(P295="",P294=""),"",P295/P294-1)</f>
        <v/>
      </c>
      <c r="W295" s="23">
        <f>IF(OR(Q295="",Q294=""),"",Q295/Q294-1)</f>
        <v/>
      </c>
      <c r="X295" s="23">
        <f>IF(OR(R295="",R294=""),"",R295/R294-1)</f>
        <v/>
      </c>
      <c r="Y295" s="23">
        <f>IF(R295="","",P295/R295)</f>
        <v/>
      </c>
      <c r="Z295" s="23">
        <f>IF(R295="","",Q295/R295)</f>
        <v/>
      </c>
      <c r="AA295" s="24">
        <f>IF(SUMIFS('Daily NSE Equity Options'!$M:$M,'Daily NSE Equity Options'!$A:$A,$A295)=0,"",SUMIFS('Daily NSE Equity Options'!$M:$M,'Daily NSE Equity Options'!$A:$A,$A295))</f>
        <v/>
      </c>
      <c r="AB295" s="9">
        <f>IF(SUMIFS('Daily BSE Equity Options'!$M:$M,'Daily BSE Equity Options'!$A:$A,$A295)=0,"",SUMIFS('Daily BSE Equity Options'!$M:$M,'Daily BSE Equity Options'!$A:$A,$A295))</f>
        <v/>
      </c>
      <c r="AC295" s="9">
        <f>IF(OR(AA295="",AB295=""),"",AA295+AB295)</f>
        <v/>
      </c>
      <c r="AD295" s="26">
        <f>IFERROR(IF(OR(AA295="",INDEX(AA:AA,MATCH(DATE(YEAR($A295)-1,MONTH($A295),DAY($A295)),$A:$A,0))=""),"",AA295/INDEX(AA:AA,MATCH(DATE(YEAR($A295)-1,MONTH($A295),DAY($A295)),$A:$A,0))-1),"")</f>
        <v/>
      </c>
      <c r="AE295" s="26">
        <f>IFERROR(IF(OR(AB295="",INDEX(AB:AB,MATCH(DATE(YEAR($A295)-1,MONTH($A295),DAY($A295)),$A:$A,0))=""),"",AB295/INDEX(AB:AB,MATCH(DATE(YEAR($A295)-1,MONTH($A295),DAY($A295)),$A:$A,0))-1),"")</f>
        <v/>
      </c>
      <c r="AF295" s="26">
        <f>IFERROR(IF(OR(AC295="",INDEX(AC:AC,MATCH(DATE(YEAR($A295)-1,MONTH($A295),DAY($A295)),$A:$A,0))=""),"",AC295/INDEX(AC:AC,MATCH(DATE(YEAR($A295)-1,MONTH($A295),DAY($A295)),$A:$A,0))-1),"")</f>
        <v/>
      </c>
      <c r="AG295" s="26">
        <f>IF(OR(AA295="",AA294=""),"",AA295/AA294-1)</f>
        <v/>
      </c>
      <c r="AH295" s="26">
        <f>IF(OR(AB295="",AB294=""),"",AB295/AB294-1)</f>
        <v/>
      </c>
      <c r="AI295" s="26">
        <f>IF(OR(AC295="",AC294=""),"",AC295/AC294-1)</f>
        <v/>
      </c>
      <c r="AJ295" s="26">
        <f>IF(AC295="","",AA295/AC295)</f>
        <v/>
      </c>
      <c r="AK295" s="26">
        <f>IF(AC295="","",AB295/AC295)</f>
        <v/>
      </c>
      <c r="AL295" s="29" t="n">
        <v>15.5675</v>
      </c>
      <c r="AM295" s="30" t="n">
        <v>15.6</v>
      </c>
      <c r="AN295" s="30" t="n">
        <v>13.5675</v>
      </c>
      <c r="AO295" s="30" t="n">
        <v>15.225</v>
      </c>
      <c r="AP295" s="31" t="n">
        <v>-0.022</v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18">
        <f>IF(SUMIFS('Daily NSE Equity Options'!$K:$K,'Daily NSE Equity Options'!$A:$A,$A296)=0,"",SUMIFS('Daily NSE Equity Options'!$K:$K,'Daily NSE Equity Options'!$A:$A,$A296))</f>
        <v/>
      </c>
      <c r="F296" s="7">
        <f>IF(SUMIFS('Daily BSE Equity Options'!$K:$K,'Daily BSE Equity Options'!$A:$A,$A296)=0,"",SUMIFS('Daily BSE Equity Options'!$K:$K,'Daily BSE Equity Options'!$A:$A,$A296))</f>
        <v/>
      </c>
      <c r="G296" s="7">
        <f>IF(OR(E296="",F296=""),"",E296+F296)</f>
        <v/>
      </c>
      <c r="H296" s="20">
        <f>IFERROR(IF(OR(E296="",INDEX(E:E,MATCH(DATE(YEAR($A296)-1,MONTH($A296),DAY($A296)),$A:$A,0))=""),"",E296/INDEX(E:E,MATCH(DATE(YEAR($A296)-1,MONTH($A296),DAY($A296)),$A:$A,0))-1),"")</f>
        <v/>
      </c>
      <c r="I296" s="20">
        <f>IFERROR(IF(OR(F296="",INDEX(F:F,MATCH(DATE(YEAR($A296)-1,MONTH($A296),DAY($A296)),$A:$A,0))=""),"",F296/INDEX(F:F,MATCH(DATE(YEAR($A296)-1,MONTH($A296),DAY($A296)),$A:$A,0))-1),"")</f>
        <v/>
      </c>
      <c r="J296" s="20">
        <f>IFERROR(IF(OR(G296="",INDEX(G:G,MATCH(DATE(YEAR($A296)-1,MONTH($A296),DAY($A296)),$A:$A,0))=""),"",G296/INDEX(G:G,MATCH(DATE(YEAR($A296)-1,MONTH($A296),DAY($A296)),$A:$A,0))-1),"")</f>
        <v/>
      </c>
      <c r="K296" s="20">
        <f>IF(OR(E296="",E295=""),"",E296/E295-1)</f>
        <v/>
      </c>
      <c r="L296" s="20">
        <f>IF(OR(F296="",F295=""),"",F296/F295-1)</f>
        <v/>
      </c>
      <c r="M296" s="20">
        <f>IF(OR(G296="",G295=""),"",G296/G295-1)</f>
        <v/>
      </c>
      <c r="N296" s="20">
        <f>IF(G296="","",E296/G296)</f>
        <v/>
      </c>
      <c r="O296" s="20">
        <f>IF(G296="","",F296/G296)</f>
        <v/>
      </c>
      <c r="P296" s="21">
        <f>IF(SUMIFS('Daily NSE Equity Options'!$L:$L,'Daily NSE Equity Options'!$A:$A,$A296)=0,"",SUMIFS('Daily NSE Equity Options'!$L:$L,'Daily NSE Equity Options'!$A:$A,$A296))</f>
        <v/>
      </c>
      <c r="Q296" s="8">
        <f>IF(SUMIFS('Daily BSE Equity Options'!$L:$L,'Daily BSE Equity Options'!$A:$A,$A296)=0,"",SUMIFS('Daily BSE Equity Options'!$L:$L,'Daily BSE Equity Options'!$A:$A,$A296))</f>
        <v/>
      </c>
      <c r="R296" s="8">
        <f>IF(OR(P296="",Q296=""),"",P296+Q296)</f>
        <v/>
      </c>
      <c r="S296" s="23">
        <f>IFERROR(IF(OR(P296="",INDEX(P:P,MATCH(DATE(YEAR($A296)-1,MONTH($A296),DAY($A296)),$A:$A,0))=""),"",P296/INDEX(P:P,MATCH(DATE(YEAR($A296)-1,MONTH($A296),DAY($A296)),$A:$A,0))-1),"")</f>
        <v/>
      </c>
      <c r="T296" s="23">
        <f>IFERROR(IF(OR(Q296="",INDEX(Q:Q,MATCH(DATE(YEAR($A296)-1,MONTH($A296),DAY($A296)),$A:$A,0))=""),"",Q296/INDEX(Q:Q,MATCH(DATE(YEAR($A296)-1,MONTH($A296),DAY($A296)),$A:$A,0))-1),"")</f>
        <v/>
      </c>
      <c r="U296" s="23">
        <f>IFERROR(IF(OR(R296="",INDEX(R:R,MATCH(DATE(YEAR($A296)-1,MONTH($A296),DAY($A296)),$A:$A,0))=""),"",R296/INDEX(R:R,MATCH(DATE(YEAR($A296)-1,MONTH($A296),DAY($A296)),$A:$A,0))-1),"")</f>
        <v/>
      </c>
      <c r="V296" s="23">
        <f>IF(OR(P296="",P295=""),"",P296/P295-1)</f>
        <v/>
      </c>
      <c r="W296" s="23">
        <f>IF(OR(Q296="",Q295=""),"",Q296/Q295-1)</f>
        <v/>
      </c>
      <c r="X296" s="23">
        <f>IF(OR(R296="",R295=""),"",R296/R295-1)</f>
        <v/>
      </c>
      <c r="Y296" s="23">
        <f>IF(R296="","",P296/R296)</f>
        <v/>
      </c>
      <c r="Z296" s="23">
        <f>IF(R296="","",Q296/R296)</f>
        <v/>
      </c>
      <c r="AA296" s="24">
        <f>IF(SUMIFS('Daily NSE Equity Options'!$M:$M,'Daily NSE Equity Options'!$A:$A,$A296)=0,"",SUMIFS('Daily NSE Equity Options'!$M:$M,'Daily NSE Equity Options'!$A:$A,$A296))</f>
        <v/>
      </c>
      <c r="AB296" s="9">
        <f>IF(SUMIFS('Daily BSE Equity Options'!$M:$M,'Daily BSE Equity Options'!$A:$A,$A296)=0,"",SUMIFS('Daily BSE Equity Options'!$M:$M,'Daily BSE Equity Options'!$A:$A,$A296))</f>
        <v/>
      </c>
      <c r="AC296" s="9">
        <f>IF(OR(AA296="",AB296=""),"",AA296+AB296)</f>
        <v/>
      </c>
      <c r="AD296" s="26">
        <f>IFERROR(IF(OR(AA296="",INDEX(AA:AA,MATCH(DATE(YEAR($A296)-1,MONTH($A296),DAY($A296)),$A:$A,0))=""),"",AA296/INDEX(AA:AA,MATCH(DATE(YEAR($A296)-1,MONTH($A296),DAY($A296)),$A:$A,0))-1),"")</f>
        <v/>
      </c>
      <c r="AE296" s="26">
        <f>IFERROR(IF(OR(AB296="",INDEX(AB:AB,MATCH(DATE(YEAR($A296)-1,MONTH($A296),DAY($A296)),$A:$A,0))=""),"",AB296/INDEX(AB:AB,MATCH(DATE(YEAR($A296)-1,MONTH($A296),DAY($A296)),$A:$A,0))-1),"")</f>
        <v/>
      </c>
      <c r="AF296" s="26">
        <f>IFERROR(IF(OR(AC296="",INDEX(AC:AC,MATCH(DATE(YEAR($A296)-1,MONTH($A296),DAY($A296)),$A:$A,0))=""),"",AC296/INDEX(AC:AC,MATCH(DATE(YEAR($A296)-1,MONTH($A296),DAY($A296)),$A:$A,0))-1),"")</f>
        <v/>
      </c>
      <c r="AG296" s="26">
        <f>IF(OR(AA296="",AA295=""),"",AA296/AA295-1)</f>
        <v/>
      </c>
      <c r="AH296" s="26">
        <f>IF(OR(AB296="",AB295=""),"",AB296/AB295-1)</f>
        <v/>
      </c>
      <c r="AI296" s="26">
        <f>IF(OR(AC296="",AC295=""),"",AC296/AC295-1)</f>
        <v/>
      </c>
      <c r="AJ296" s="26">
        <f>IF(AC296="","",AA296/AC296)</f>
        <v/>
      </c>
      <c r="AK296" s="26">
        <f>IF(AC296="","",AB296/AC296)</f>
        <v/>
      </c>
      <c r="AL296" s="29" t="n">
        <v>15.225</v>
      </c>
      <c r="AM296" s="30" t="n">
        <v>15.7425</v>
      </c>
      <c r="AN296" s="30" t="n">
        <v>11.945</v>
      </c>
      <c r="AO296" s="30" t="n">
        <v>14.7525</v>
      </c>
      <c r="AP296" s="31" t="n">
        <v>-0.031</v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18">
        <f>IF(SUMIFS('Daily NSE Equity Options'!$K:$K,'Daily NSE Equity Options'!$A:$A,$A297)=0,"",SUMIFS('Daily NSE Equity Options'!$K:$K,'Daily NSE Equity Options'!$A:$A,$A297))</f>
        <v/>
      </c>
      <c r="F297" s="7">
        <f>IF(SUMIFS('Daily BSE Equity Options'!$K:$K,'Daily BSE Equity Options'!$A:$A,$A297)=0,"",SUMIFS('Daily BSE Equity Options'!$K:$K,'Daily BSE Equity Options'!$A:$A,$A297))</f>
        <v/>
      </c>
      <c r="G297" s="7">
        <f>IF(OR(E297="",F297=""),"",E297+F297)</f>
        <v/>
      </c>
      <c r="H297" s="20">
        <f>IFERROR(IF(OR(E297="",INDEX(E:E,MATCH(DATE(YEAR($A297)-1,MONTH($A297),DAY($A297)),$A:$A,0))=""),"",E297/INDEX(E:E,MATCH(DATE(YEAR($A297)-1,MONTH($A297),DAY($A297)),$A:$A,0))-1),"")</f>
        <v/>
      </c>
      <c r="I297" s="20">
        <f>IFERROR(IF(OR(F297="",INDEX(F:F,MATCH(DATE(YEAR($A297)-1,MONTH($A297),DAY($A297)),$A:$A,0))=""),"",F297/INDEX(F:F,MATCH(DATE(YEAR($A297)-1,MONTH($A297),DAY($A297)),$A:$A,0))-1),"")</f>
        <v/>
      </c>
      <c r="J297" s="20">
        <f>IFERROR(IF(OR(G297="",INDEX(G:G,MATCH(DATE(YEAR($A297)-1,MONTH($A297),DAY($A297)),$A:$A,0))=""),"",G297/INDEX(G:G,MATCH(DATE(YEAR($A297)-1,MONTH($A297),DAY($A297)),$A:$A,0))-1),"")</f>
        <v/>
      </c>
      <c r="K297" s="20">
        <f>IF(OR(E297="",E296=""),"",E297/E296-1)</f>
        <v/>
      </c>
      <c r="L297" s="20">
        <f>IF(OR(F297="",F296=""),"",F297/F296-1)</f>
        <v/>
      </c>
      <c r="M297" s="20">
        <f>IF(OR(G297="",G296=""),"",G297/G296-1)</f>
        <v/>
      </c>
      <c r="N297" s="20">
        <f>IF(G297="","",E297/G297)</f>
        <v/>
      </c>
      <c r="O297" s="20">
        <f>IF(G297="","",F297/G297)</f>
        <v/>
      </c>
      <c r="P297" s="21">
        <f>IF(SUMIFS('Daily NSE Equity Options'!$L:$L,'Daily NSE Equity Options'!$A:$A,$A297)=0,"",SUMIFS('Daily NSE Equity Options'!$L:$L,'Daily NSE Equity Options'!$A:$A,$A297))</f>
        <v/>
      </c>
      <c r="Q297" s="8">
        <f>IF(SUMIFS('Daily BSE Equity Options'!$L:$L,'Daily BSE Equity Options'!$A:$A,$A297)=0,"",SUMIFS('Daily BSE Equity Options'!$L:$L,'Daily BSE Equity Options'!$A:$A,$A297))</f>
        <v/>
      </c>
      <c r="R297" s="8">
        <f>IF(OR(P297="",Q297=""),"",P297+Q297)</f>
        <v/>
      </c>
      <c r="S297" s="23">
        <f>IFERROR(IF(OR(P297="",INDEX(P:P,MATCH(DATE(YEAR($A297)-1,MONTH($A297),DAY($A297)),$A:$A,0))=""),"",P297/INDEX(P:P,MATCH(DATE(YEAR($A297)-1,MONTH($A297),DAY($A297)),$A:$A,0))-1),"")</f>
        <v/>
      </c>
      <c r="T297" s="23">
        <f>IFERROR(IF(OR(Q297="",INDEX(Q:Q,MATCH(DATE(YEAR($A297)-1,MONTH($A297),DAY($A297)),$A:$A,0))=""),"",Q297/INDEX(Q:Q,MATCH(DATE(YEAR($A297)-1,MONTH($A297),DAY($A297)),$A:$A,0))-1),"")</f>
        <v/>
      </c>
      <c r="U297" s="23">
        <f>IFERROR(IF(OR(R297="",INDEX(R:R,MATCH(DATE(YEAR($A297)-1,MONTH($A297),DAY($A297)),$A:$A,0))=""),"",R297/INDEX(R:R,MATCH(DATE(YEAR($A297)-1,MONTH($A297),DAY($A297)),$A:$A,0))-1),"")</f>
        <v/>
      </c>
      <c r="V297" s="23">
        <f>IF(OR(P297="",P296=""),"",P297/P296-1)</f>
        <v/>
      </c>
      <c r="W297" s="23">
        <f>IF(OR(Q297="",Q296=""),"",Q297/Q296-1)</f>
        <v/>
      </c>
      <c r="X297" s="23">
        <f>IF(OR(R297="",R296=""),"",R297/R296-1)</f>
        <v/>
      </c>
      <c r="Y297" s="23">
        <f>IF(R297="","",P297/R297)</f>
        <v/>
      </c>
      <c r="Z297" s="23">
        <f>IF(R297="","",Q297/R297)</f>
        <v/>
      </c>
      <c r="AA297" s="24">
        <f>IF(SUMIFS('Daily NSE Equity Options'!$M:$M,'Daily NSE Equity Options'!$A:$A,$A297)=0,"",SUMIFS('Daily NSE Equity Options'!$M:$M,'Daily NSE Equity Options'!$A:$A,$A297))</f>
        <v/>
      </c>
      <c r="AB297" s="9">
        <f>IF(SUMIFS('Daily BSE Equity Options'!$M:$M,'Daily BSE Equity Options'!$A:$A,$A297)=0,"",SUMIFS('Daily BSE Equity Options'!$M:$M,'Daily BSE Equity Options'!$A:$A,$A297))</f>
        <v/>
      </c>
      <c r="AC297" s="9">
        <f>IF(OR(AA297="",AB297=""),"",AA297+AB297)</f>
        <v/>
      </c>
      <c r="AD297" s="26">
        <f>IFERROR(IF(OR(AA297="",INDEX(AA:AA,MATCH(DATE(YEAR($A297)-1,MONTH($A297),DAY($A297)),$A:$A,0))=""),"",AA297/INDEX(AA:AA,MATCH(DATE(YEAR($A297)-1,MONTH($A297),DAY($A297)),$A:$A,0))-1),"")</f>
        <v/>
      </c>
      <c r="AE297" s="26">
        <f>IFERROR(IF(OR(AB297="",INDEX(AB:AB,MATCH(DATE(YEAR($A297)-1,MONTH($A297),DAY($A297)),$A:$A,0))=""),"",AB297/INDEX(AB:AB,MATCH(DATE(YEAR($A297)-1,MONTH($A297),DAY($A297)),$A:$A,0))-1),"")</f>
        <v/>
      </c>
      <c r="AF297" s="26">
        <f>IFERROR(IF(OR(AC297="",INDEX(AC:AC,MATCH(DATE(YEAR($A297)-1,MONTH($A297),DAY($A297)),$A:$A,0))=""),"",AC297/INDEX(AC:AC,MATCH(DATE(YEAR($A297)-1,MONTH($A297),DAY($A297)),$A:$A,0))-1),"")</f>
        <v/>
      </c>
      <c r="AG297" s="26">
        <f>IF(OR(AA297="",AA296=""),"",AA297/AA296-1)</f>
        <v/>
      </c>
      <c r="AH297" s="26">
        <f>IF(OR(AB297="",AB296=""),"",AB297/AB296-1)</f>
        <v/>
      </c>
      <c r="AI297" s="26">
        <f>IF(OR(AC297="",AC296=""),"",AC297/AC296-1)</f>
        <v/>
      </c>
      <c r="AJ297" s="26">
        <f>IF(AC297="","",AA297/AC297)</f>
        <v/>
      </c>
      <c r="AK297" s="26">
        <f>IF(AC297="","",AB297/AC297)</f>
        <v/>
      </c>
      <c r="AL297" s="29" t="n">
        <v>14.7525</v>
      </c>
      <c r="AM297" s="30" t="n">
        <v>15.2</v>
      </c>
      <c r="AN297" s="30" t="n">
        <v>14.1775</v>
      </c>
      <c r="AO297" s="30" t="n">
        <v>15.0025</v>
      </c>
      <c r="AP297" s="31" t="n">
        <v>0.0169</v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18">
        <f>IF(SUMIFS('Daily NSE Equity Options'!$K:$K,'Daily NSE Equity Options'!$A:$A,$A298)=0,"",SUMIFS('Daily NSE Equity Options'!$K:$K,'Daily NSE Equity Options'!$A:$A,$A298))</f>
        <v/>
      </c>
      <c r="F298" s="7">
        <f>IF(SUMIFS('Daily BSE Equity Options'!$K:$K,'Daily BSE Equity Options'!$A:$A,$A298)=0,"",SUMIFS('Daily BSE Equity Options'!$K:$K,'Daily BSE Equity Options'!$A:$A,$A298))</f>
        <v/>
      </c>
      <c r="G298" s="7">
        <f>IF(OR(E298="",F298=""),"",E298+F298)</f>
        <v/>
      </c>
      <c r="H298" s="20">
        <f>IFERROR(IF(OR(E298="",INDEX(E:E,MATCH(DATE(YEAR($A298)-1,MONTH($A298),DAY($A298)),$A:$A,0))=""),"",E298/INDEX(E:E,MATCH(DATE(YEAR($A298)-1,MONTH($A298),DAY($A298)),$A:$A,0))-1),"")</f>
        <v/>
      </c>
      <c r="I298" s="20">
        <f>IFERROR(IF(OR(F298="",INDEX(F:F,MATCH(DATE(YEAR($A298)-1,MONTH($A298),DAY($A298)),$A:$A,0))=""),"",F298/INDEX(F:F,MATCH(DATE(YEAR($A298)-1,MONTH($A298),DAY($A298)),$A:$A,0))-1),"")</f>
        <v/>
      </c>
      <c r="J298" s="20">
        <f>IFERROR(IF(OR(G298="",INDEX(G:G,MATCH(DATE(YEAR($A298)-1,MONTH($A298),DAY($A298)),$A:$A,0))=""),"",G298/INDEX(G:G,MATCH(DATE(YEAR($A298)-1,MONTH($A298),DAY($A298)),$A:$A,0))-1),"")</f>
        <v/>
      </c>
      <c r="K298" s="20">
        <f>IF(OR(E298="",E297=""),"",E298/E297-1)</f>
        <v/>
      </c>
      <c r="L298" s="20">
        <f>IF(OR(F298="",F297=""),"",F298/F297-1)</f>
        <v/>
      </c>
      <c r="M298" s="20">
        <f>IF(OR(G298="",G297=""),"",G298/G297-1)</f>
        <v/>
      </c>
      <c r="N298" s="20">
        <f>IF(G298="","",E298/G298)</f>
        <v/>
      </c>
      <c r="O298" s="20">
        <f>IF(G298="","",F298/G298)</f>
        <v/>
      </c>
      <c r="P298" s="21">
        <f>IF(SUMIFS('Daily NSE Equity Options'!$L:$L,'Daily NSE Equity Options'!$A:$A,$A298)=0,"",SUMIFS('Daily NSE Equity Options'!$L:$L,'Daily NSE Equity Options'!$A:$A,$A298))</f>
        <v/>
      </c>
      <c r="Q298" s="8">
        <f>IF(SUMIFS('Daily BSE Equity Options'!$L:$L,'Daily BSE Equity Options'!$A:$A,$A298)=0,"",SUMIFS('Daily BSE Equity Options'!$L:$L,'Daily BSE Equity Options'!$A:$A,$A298))</f>
        <v/>
      </c>
      <c r="R298" s="8">
        <f>IF(OR(P298="",Q298=""),"",P298+Q298)</f>
        <v/>
      </c>
      <c r="S298" s="23">
        <f>IFERROR(IF(OR(P298="",INDEX(P:P,MATCH(DATE(YEAR($A298)-1,MONTH($A298),DAY($A298)),$A:$A,0))=""),"",P298/INDEX(P:P,MATCH(DATE(YEAR($A298)-1,MONTH($A298),DAY($A298)),$A:$A,0))-1),"")</f>
        <v/>
      </c>
      <c r="T298" s="23">
        <f>IFERROR(IF(OR(Q298="",INDEX(Q:Q,MATCH(DATE(YEAR($A298)-1,MONTH($A298),DAY($A298)),$A:$A,0))=""),"",Q298/INDEX(Q:Q,MATCH(DATE(YEAR($A298)-1,MONTH($A298),DAY($A298)),$A:$A,0))-1),"")</f>
        <v/>
      </c>
      <c r="U298" s="23">
        <f>IFERROR(IF(OR(R298="",INDEX(R:R,MATCH(DATE(YEAR($A298)-1,MONTH($A298),DAY($A298)),$A:$A,0))=""),"",R298/INDEX(R:R,MATCH(DATE(YEAR($A298)-1,MONTH($A298),DAY($A298)),$A:$A,0))-1),"")</f>
        <v/>
      </c>
      <c r="V298" s="23">
        <f>IF(OR(P298="",P297=""),"",P298/P297-1)</f>
        <v/>
      </c>
      <c r="W298" s="23">
        <f>IF(OR(Q298="",Q297=""),"",Q298/Q297-1)</f>
        <v/>
      </c>
      <c r="X298" s="23">
        <f>IF(OR(R298="",R297=""),"",R298/R297-1)</f>
        <v/>
      </c>
      <c r="Y298" s="23">
        <f>IF(R298="","",P298/R298)</f>
        <v/>
      </c>
      <c r="Z298" s="23">
        <f>IF(R298="","",Q298/R298)</f>
        <v/>
      </c>
      <c r="AA298" s="24">
        <f>IF(SUMIFS('Daily NSE Equity Options'!$M:$M,'Daily NSE Equity Options'!$A:$A,$A298)=0,"",SUMIFS('Daily NSE Equity Options'!$M:$M,'Daily NSE Equity Options'!$A:$A,$A298))</f>
        <v/>
      </c>
      <c r="AB298" s="9">
        <f>IF(SUMIFS('Daily BSE Equity Options'!$M:$M,'Daily BSE Equity Options'!$A:$A,$A298)=0,"",SUMIFS('Daily BSE Equity Options'!$M:$M,'Daily BSE Equity Options'!$A:$A,$A298))</f>
        <v/>
      </c>
      <c r="AC298" s="9">
        <f>IF(OR(AA298="",AB298=""),"",AA298+AB298)</f>
        <v/>
      </c>
      <c r="AD298" s="26">
        <f>IFERROR(IF(OR(AA298="",INDEX(AA:AA,MATCH(DATE(YEAR($A298)-1,MONTH($A298),DAY($A298)),$A:$A,0))=""),"",AA298/INDEX(AA:AA,MATCH(DATE(YEAR($A298)-1,MONTH($A298),DAY($A298)),$A:$A,0))-1),"")</f>
        <v/>
      </c>
      <c r="AE298" s="26">
        <f>IFERROR(IF(OR(AB298="",INDEX(AB:AB,MATCH(DATE(YEAR($A298)-1,MONTH($A298),DAY($A298)),$A:$A,0))=""),"",AB298/INDEX(AB:AB,MATCH(DATE(YEAR($A298)-1,MONTH($A298),DAY($A298)),$A:$A,0))-1),"")</f>
        <v/>
      </c>
      <c r="AF298" s="26">
        <f>IFERROR(IF(OR(AC298="",INDEX(AC:AC,MATCH(DATE(YEAR($A298)-1,MONTH($A298),DAY($A298)),$A:$A,0))=""),"",AC298/INDEX(AC:AC,MATCH(DATE(YEAR($A298)-1,MONTH($A298),DAY($A298)),$A:$A,0))-1),"")</f>
        <v/>
      </c>
      <c r="AG298" s="26">
        <f>IF(OR(AA298="",AA297=""),"",AA298/AA297-1)</f>
        <v/>
      </c>
      <c r="AH298" s="26">
        <f>IF(OR(AB298="",AB297=""),"",AB298/AB297-1)</f>
        <v/>
      </c>
      <c r="AI298" s="26">
        <f>IF(OR(AC298="",AC297=""),"",AC298/AC297-1)</f>
        <v/>
      </c>
      <c r="AJ298" s="26">
        <f>IF(AC298="","",AA298/AC298)</f>
        <v/>
      </c>
      <c r="AK298" s="26">
        <f>IF(AC298="","",AB298/AC298)</f>
        <v/>
      </c>
      <c r="AL298" s="29" t="n">
        <v>15.0025</v>
      </c>
      <c r="AM298" s="30" t="n">
        <v>15.0025</v>
      </c>
      <c r="AN298" s="30" t="n">
        <v>13.9375</v>
      </c>
      <c r="AO298" s="30" t="n">
        <v>14.1025</v>
      </c>
      <c r="AP298" s="31" t="n">
        <v>-0.06</v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18">
        <f>IF(SUMIFS('Daily NSE Equity Options'!$K:$K,'Daily NSE Equity Options'!$A:$A,$A299)=0,"",SUMIFS('Daily NSE Equity Options'!$K:$K,'Daily NSE Equity Options'!$A:$A,$A299))</f>
        <v/>
      </c>
      <c r="F299" s="7">
        <f>IF(SUMIFS('Daily BSE Equity Options'!$K:$K,'Daily BSE Equity Options'!$A:$A,$A299)=0,"",SUMIFS('Daily BSE Equity Options'!$K:$K,'Daily BSE Equity Options'!$A:$A,$A299))</f>
        <v/>
      </c>
      <c r="G299" s="7">
        <f>IF(OR(E299="",F299=""),"",E299+F299)</f>
        <v/>
      </c>
      <c r="H299" s="20">
        <f>IFERROR(IF(OR(E299="",INDEX(E:E,MATCH(DATE(YEAR($A299)-1,MONTH($A299),DAY($A299)),$A:$A,0))=""),"",E299/INDEX(E:E,MATCH(DATE(YEAR($A299)-1,MONTH($A299),DAY($A299)),$A:$A,0))-1),"")</f>
        <v/>
      </c>
      <c r="I299" s="20">
        <f>IFERROR(IF(OR(F299="",INDEX(F:F,MATCH(DATE(YEAR($A299)-1,MONTH($A299),DAY($A299)),$A:$A,0))=""),"",F299/INDEX(F:F,MATCH(DATE(YEAR($A299)-1,MONTH($A299),DAY($A299)),$A:$A,0))-1),"")</f>
        <v/>
      </c>
      <c r="J299" s="20">
        <f>IFERROR(IF(OR(G299="",INDEX(G:G,MATCH(DATE(YEAR($A299)-1,MONTH($A299),DAY($A299)),$A:$A,0))=""),"",G299/INDEX(G:G,MATCH(DATE(YEAR($A299)-1,MONTH($A299),DAY($A299)),$A:$A,0))-1),"")</f>
        <v/>
      </c>
      <c r="K299" s="20">
        <f>IF(OR(E299="",E298=""),"",E299/E298-1)</f>
        <v/>
      </c>
      <c r="L299" s="20">
        <f>IF(OR(F299="",F298=""),"",F299/F298-1)</f>
        <v/>
      </c>
      <c r="M299" s="20">
        <f>IF(OR(G299="",G298=""),"",G299/G298-1)</f>
        <v/>
      </c>
      <c r="N299" s="20">
        <f>IF(G299="","",E299/G299)</f>
        <v/>
      </c>
      <c r="O299" s="20">
        <f>IF(G299="","",F299/G299)</f>
        <v/>
      </c>
      <c r="P299" s="21">
        <f>IF(SUMIFS('Daily NSE Equity Options'!$L:$L,'Daily NSE Equity Options'!$A:$A,$A299)=0,"",SUMIFS('Daily NSE Equity Options'!$L:$L,'Daily NSE Equity Options'!$A:$A,$A299))</f>
        <v/>
      </c>
      <c r="Q299" s="8">
        <f>IF(SUMIFS('Daily BSE Equity Options'!$L:$L,'Daily BSE Equity Options'!$A:$A,$A299)=0,"",SUMIFS('Daily BSE Equity Options'!$L:$L,'Daily BSE Equity Options'!$A:$A,$A299))</f>
        <v/>
      </c>
      <c r="R299" s="8">
        <f>IF(OR(P299="",Q299=""),"",P299+Q299)</f>
        <v/>
      </c>
      <c r="S299" s="23">
        <f>IFERROR(IF(OR(P299="",INDEX(P:P,MATCH(DATE(YEAR($A299)-1,MONTH($A299),DAY($A299)),$A:$A,0))=""),"",P299/INDEX(P:P,MATCH(DATE(YEAR($A299)-1,MONTH($A299),DAY($A299)),$A:$A,0))-1),"")</f>
        <v/>
      </c>
      <c r="T299" s="23">
        <f>IFERROR(IF(OR(Q299="",INDEX(Q:Q,MATCH(DATE(YEAR($A299)-1,MONTH($A299),DAY($A299)),$A:$A,0))=""),"",Q299/INDEX(Q:Q,MATCH(DATE(YEAR($A299)-1,MONTH($A299),DAY($A299)),$A:$A,0))-1),"")</f>
        <v/>
      </c>
      <c r="U299" s="23">
        <f>IFERROR(IF(OR(R299="",INDEX(R:R,MATCH(DATE(YEAR($A299)-1,MONTH($A299),DAY($A299)),$A:$A,0))=""),"",R299/INDEX(R:R,MATCH(DATE(YEAR($A299)-1,MONTH($A299),DAY($A299)),$A:$A,0))-1),"")</f>
        <v/>
      </c>
      <c r="V299" s="23">
        <f>IF(OR(P299="",P298=""),"",P299/P298-1)</f>
        <v/>
      </c>
      <c r="W299" s="23">
        <f>IF(OR(Q299="",Q298=""),"",Q299/Q298-1)</f>
        <v/>
      </c>
      <c r="X299" s="23">
        <f>IF(OR(R299="",R298=""),"",R299/R298-1)</f>
        <v/>
      </c>
      <c r="Y299" s="23">
        <f>IF(R299="","",P299/R299)</f>
        <v/>
      </c>
      <c r="Z299" s="23">
        <f>IF(R299="","",Q299/R299)</f>
        <v/>
      </c>
      <c r="AA299" s="24">
        <f>IF(SUMIFS('Daily NSE Equity Options'!$M:$M,'Daily NSE Equity Options'!$A:$A,$A299)=0,"",SUMIFS('Daily NSE Equity Options'!$M:$M,'Daily NSE Equity Options'!$A:$A,$A299))</f>
        <v/>
      </c>
      <c r="AB299" s="9">
        <f>IF(SUMIFS('Daily BSE Equity Options'!$M:$M,'Daily BSE Equity Options'!$A:$A,$A299)=0,"",SUMIFS('Daily BSE Equity Options'!$M:$M,'Daily BSE Equity Options'!$A:$A,$A299))</f>
        <v/>
      </c>
      <c r="AC299" s="9">
        <f>IF(OR(AA299="",AB299=""),"",AA299+AB299)</f>
        <v/>
      </c>
      <c r="AD299" s="26">
        <f>IFERROR(IF(OR(AA299="",INDEX(AA:AA,MATCH(DATE(YEAR($A299)-1,MONTH($A299),DAY($A299)),$A:$A,0))=""),"",AA299/INDEX(AA:AA,MATCH(DATE(YEAR($A299)-1,MONTH($A299),DAY($A299)),$A:$A,0))-1),"")</f>
        <v/>
      </c>
      <c r="AE299" s="26">
        <f>IFERROR(IF(OR(AB299="",INDEX(AB:AB,MATCH(DATE(YEAR($A299)-1,MONTH($A299),DAY($A299)),$A:$A,0))=""),"",AB299/INDEX(AB:AB,MATCH(DATE(YEAR($A299)-1,MONTH($A299),DAY($A299)),$A:$A,0))-1),"")</f>
        <v/>
      </c>
      <c r="AF299" s="26">
        <f>IFERROR(IF(OR(AC299="",INDEX(AC:AC,MATCH(DATE(YEAR($A299)-1,MONTH($A299),DAY($A299)),$A:$A,0))=""),"",AC299/INDEX(AC:AC,MATCH(DATE(YEAR($A299)-1,MONTH($A299),DAY($A299)),$A:$A,0))-1),"")</f>
        <v/>
      </c>
      <c r="AG299" s="26">
        <f>IF(OR(AA299="",AA298=""),"",AA299/AA298-1)</f>
        <v/>
      </c>
      <c r="AH299" s="26">
        <f>IF(OR(AB299="",AB298=""),"",AB299/AB298-1)</f>
        <v/>
      </c>
      <c r="AI299" s="26">
        <f>IF(OR(AC299="",AC298=""),"",AC299/AC298-1)</f>
        <v/>
      </c>
      <c r="AJ299" s="26">
        <f>IF(AC299="","",AA299/AC299)</f>
        <v/>
      </c>
      <c r="AK299" s="26">
        <f>IF(AC299="","",AB299/AC299)</f>
        <v/>
      </c>
      <c r="AL299" s="29" t="n">
        <v>14.1025</v>
      </c>
      <c r="AM299" s="30" t="n">
        <v>15.3075</v>
      </c>
      <c r="AN299" s="30" t="n">
        <v>13.74</v>
      </c>
      <c r="AO299" s="30" t="n">
        <v>14.715</v>
      </c>
      <c r="AP299" s="31" t="n">
        <v>0.0434</v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18">
        <f>IF(SUMIFS('Daily NSE Equity Options'!$K:$K,'Daily NSE Equity Options'!$A:$A,$A300)=0,"",SUMIFS('Daily NSE Equity Options'!$K:$K,'Daily NSE Equity Options'!$A:$A,$A300))</f>
        <v/>
      </c>
      <c r="F300" s="7">
        <f>IF(SUMIFS('Daily BSE Equity Options'!$K:$K,'Daily BSE Equity Options'!$A:$A,$A300)=0,"",SUMIFS('Daily BSE Equity Options'!$K:$K,'Daily BSE Equity Options'!$A:$A,$A300))</f>
        <v/>
      </c>
      <c r="G300" s="7">
        <f>IF(OR(E300="",F300=""),"",E300+F300)</f>
        <v/>
      </c>
      <c r="H300" s="20">
        <f>IFERROR(IF(OR(E300="",INDEX(E:E,MATCH(DATE(YEAR($A300)-1,MONTH($A300),DAY($A300)),$A:$A,0))=""),"",E300/INDEX(E:E,MATCH(DATE(YEAR($A300)-1,MONTH($A300),DAY($A300)),$A:$A,0))-1),"")</f>
        <v/>
      </c>
      <c r="I300" s="20">
        <f>IFERROR(IF(OR(F300="",INDEX(F:F,MATCH(DATE(YEAR($A300)-1,MONTH($A300),DAY($A300)),$A:$A,0))=""),"",F300/INDEX(F:F,MATCH(DATE(YEAR($A300)-1,MONTH($A300),DAY($A300)),$A:$A,0))-1),"")</f>
        <v/>
      </c>
      <c r="J300" s="20">
        <f>IFERROR(IF(OR(G300="",INDEX(G:G,MATCH(DATE(YEAR($A300)-1,MONTH($A300),DAY($A300)),$A:$A,0))=""),"",G300/INDEX(G:G,MATCH(DATE(YEAR($A300)-1,MONTH($A300),DAY($A300)),$A:$A,0))-1),"")</f>
        <v/>
      </c>
      <c r="K300" s="20">
        <f>IF(OR(E300="",E299=""),"",E300/E299-1)</f>
        <v/>
      </c>
      <c r="L300" s="20">
        <f>IF(OR(F300="",F299=""),"",F300/F299-1)</f>
        <v/>
      </c>
      <c r="M300" s="20">
        <f>IF(OR(G300="",G299=""),"",G300/G299-1)</f>
        <v/>
      </c>
      <c r="N300" s="20">
        <f>IF(G300="","",E300/G300)</f>
        <v/>
      </c>
      <c r="O300" s="20">
        <f>IF(G300="","",F300/G300)</f>
        <v/>
      </c>
      <c r="P300" s="21">
        <f>IF(SUMIFS('Daily NSE Equity Options'!$L:$L,'Daily NSE Equity Options'!$A:$A,$A300)=0,"",SUMIFS('Daily NSE Equity Options'!$L:$L,'Daily NSE Equity Options'!$A:$A,$A300))</f>
        <v/>
      </c>
      <c r="Q300" s="8">
        <f>IF(SUMIFS('Daily BSE Equity Options'!$L:$L,'Daily BSE Equity Options'!$A:$A,$A300)=0,"",SUMIFS('Daily BSE Equity Options'!$L:$L,'Daily BSE Equity Options'!$A:$A,$A300))</f>
        <v/>
      </c>
      <c r="R300" s="8">
        <f>IF(OR(P300="",Q300=""),"",P300+Q300)</f>
        <v/>
      </c>
      <c r="S300" s="23">
        <f>IFERROR(IF(OR(P300="",INDEX(P:P,MATCH(DATE(YEAR($A300)-1,MONTH($A300),DAY($A300)),$A:$A,0))=""),"",P300/INDEX(P:P,MATCH(DATE(YEAR($A300)-1,MONTH($A300),DAY($A300)),$A:$A,0))-1),"")</f>
        <v/>
      </c>
      <c r="T300" s="23">
        <f>IFERROR(IF(OR(Q300="",INDEX(Q:Q,MATCH(DATE(YEAR($A300)-1,MONTH($A300),DAY($A300)),$A:$A,0))=""),"",Q300/INDEX(Q:Q,MATCH(DATE(YEAR($A300)-1,MONTH($A300),DAY($A300)),$A:$A,0))-1),"")</f>
        <v/>
      </c>
      <c r="U300" s="23">
        <f>IFERROR(IF(OR(R300="",INDEX(R:R,MATCH(DATE(YEAR($A300)-1,MONTH($A300),DAY($A300)),$A:$A,0))=""),"",R300/INDEX(R:R,MATCH(DATE(YEAR($A300)-1,MONTH($A300),DAY($A300)),$A:$A,0))-1),"")</f>
        <v/>
      </c>
      <c r="V300" s="23">
        <f>IF(OR(P300="",P299=""),"",P300/P299-1)</f>
        <v/>
      </c>
      <c r="W300" s="23">
        <f>IF(OR(Q300="",Q299=""),"",Q300/Q299-1)</f>
        <v/>
      </c>
      <c r="X300" s="23">
        <f>IF(OR(R300="",R299=""),"",R300/R299-1)</f>
        <v/>
      </c>
      <c r="Y300" s="23">
        <f>IF(R300="","",P300/R300)</f>
        <v/>
      </c>
      <c r="Z300" s="23">
        <f>IF(R300="","",Q300/R300)</f>
        <v/>
      </c>
      <c r="AA300" s="24">
        <f>IF(SUMIFS('Daily NSE Equity Options'!$M:$M,'Daily NSE Equity Options'!$A:$A,$A300)=0,"",SUMIFS('Daily NSE Equity Options'!$M:$M,'Daily NSE Equity Options'!$A:$A,$A300))</f>
        <v/>
      </c>
      <c r="AB300" s="9">
        <f>IF(SUMIFS('Daily BSE Equity Options'!$M:$M,'Daily BSE Equity Options'!$A:$A,$A300)=0,"",SUMIFS('Daily BSE Equity Options'!$M:$M,'Daily BSE Equity Options'!$A:$A,$A300))</f>
        <v/>
      </c>
      <c r="AC300" s="9">
        <f>IF(OR(AA300="",AB300=""),"",AA300+AB300)</f>
        <v/>
      </c>
      <c r="AD300" s="26">
        <f>IFERROR(IF(OR(AA300="",INDEX(AA:AA,MATCH(DATE(YEAR($A300)-1,MONTH($A300),DAY($A300)),$A:$A,0))=""),"",AA300/INDEX(AA:AA,MATCH(DATE(YEAR($A300)-1,MONTH($A300),DAY($A300)),$A:$A,0))-1),"")</f>
        <v/>
      </c>
      <c r="AE300" s="26">
        <f>IFERROR(IF(OR(AB300="",INDEX(AB:AB,MATCH(DATE(YEAR($A300)-1,MONTH($A300),DAY($A300)),$A:$A,0))=""),"",AB300/INDEX(AB:AB,MATCH(DATE(YEAR($A300)-1,MONTH($A300),DAY($A300)),$A:$A,0))-1),"")</f>
        <v/>
      </c>
      <c r="AF300" s="26">
        <f>IFERROR(IF(OR(AC300="",INDEX(AC:AC,MATCH(DATE(YEAR($A300)-1,MONTH($A300),DAY($A300)),$A:$A,0))=""),"",AC300/INDEX(AC:AC,MATCH(DATE(YEAR($A300)-1,MONTH($A300),DAY($A300)),$A:$A,0))-1),"")</f>
        <v/>
      </c>
      <c r="AG300" s="26">
        <f>IF(OR(AA300="",AA299=""),"",AA300/AA299-1)</f>
        <v/>
      </c>
      <c r="AH300" s="26">
        <f>IF(OR(AB300="",AB299=""),"",AB300/AB299-1)</f>
        <v/>
      </c>
      <c r="AI300" s="26">
        <f>IF(OR(AC300="",AC299=""),"",AC300/AC299-1)</f>
        <v/>
      </c>
      <c r="AJ300" s="26">
        <f>IF(AC300="","",AA300/AC300)</f>
        <v/>
      </c>
      <c r="AK300" s="26">
        <f>IF(AC300="","",AB300/AC300)</f>
        <v/>
      </c>
      <c r="AL300" s="29" t="n">
        <v>14.715</v>
      </c>
      <c r="AM300" s="30" t="n">
        <v>15.1625</v>
      </c>
      <c r="AN300" s="30" t="n">
        <v>13.2775</v>
      </c>
      <c r="AO300" s="30" t="n">
        <v>14.605</v>
      </c>
      <c r="AP300" s="31" t="n">
        <v>-0.0075</v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18">
        <f>IF(SUMIFS('Daily NSE Equity Options'!$K:$K,'Daily NSE Equity Options'!$A:$A,$A301)=0,"",SUMIFS('Daily NSE Equity Options'!$K:$K,'Daily NSE Equity Options'!$A:$A,$A301))</f>
        <v/>
      </c>
      <c r="F301" s="7">
        <f>IF(SUMIFS('Daily BSE Equity Options'!$K:$K,'Daily BSE Equity Options'!$A:$A,$A301)=0,"",SUMIFS('Daily BSE Equity Options'!$K:$K,'Daily BSE Equity Options'!$A:$A,$A301))</f>
        <v/>
      </c>
      <c r="G301" s="7">
        <f>IF(OR(E301="",F301=""),"",E301+F301)</f>
        <v/>
      </c>
      <c r="H301" s="20">
        <f>IFERROR(IF(OR(E301="",INDEX(E:E,MATCH(DATE(YEAR($A301)-1,MONTH($A301),DAY($A301)),$A:$A,0))=""),"",E301/INDEX(E:E,MATCH(DATE(YEAR($A301)-1,MONTH($A301),DAY($A301)),$A:$A,0))-1),"")</f>
        <v/>
      </c>
      <c r="I301" s="20">
        <f>IFERROR(IF(OR(F301="",INDEX(F:F,MATCH(DATE(YEAR($A301)-1,MONTH($A301),DAY($A301)),$A:$A,0))=""),"",F301/INDEX(F:F,MATCH(DATE(YEAR($A301)-1,MONTH($A301),DAY($A301)),$A:$A,0))-1),"")</f>
        <v/>
      </c>
      <c r="J301" s="20">
        <f>IFERROR(IF(OR(G301="",INDEX(G:G,MATCH(DATE(YEAR($A301)-1,MONTH($A301),DAY($A301)),$A:$A,0))=""),"",G301/INDEX(G:G,MATCH(DATE(YEAR($A301)-1,MONTH($A301),DAY($A301)),$A:$A,0))-1),"")</f>
        <v/>
      </c>
      <c r="K301" s="20">
        <f>IF(OR(E301="",E300=""),"",E301/E300-1)</f>
        <v/>
      </c>
      <c r="L301" s="20">
        <f>IF(OR(F301="",F300=""),"",F301/F300-1)</f>
        <v/>
      </c>
      <c r="M301" s="20">
        <f>IF(OR(G301="",G300=""),"",G301/G300-1)</f>
        <v/>
      </c>
      <c r="N301" s="20">
        <f>IF(G301="","",E301/G301)</f>
        <v/>
      </c>
      <c r="O301" s="20">
        <f>IF(G301="","",F301/G301)</f>
        <v/>
      </c>
      <c r="P301" s="21">
        <f>IF(SUMIFS('Daily NSE Equity Options'!$L:$L,'Daily NSE Equity Options'!$A:$A,$A301)=0,"",SUMIFS('Daily NSE Equity Options'!$L:$L,'Daily NSE Equity Options'!$A:$A,$A301))</f>
        <v/>
      </c>
      <c r="Q301" s="8">
        <f>IF(SUMIFS('Daily BSE Equity Options'!$L:$L,'Daily BSE Equity Options'!$A:$A,$A301)=0,"",SUMIFS('Daily BSE Equity Options'!$L:$L,'Daily BSE Equity Options'!$A:$A,$A301))</f>
        <v/>
      </c>
      <c r="R301" s="8">
        <f>IF(OR(P301="",Q301=""),"",P301+Q301)</f>
        <v/>
      </c>
      <c r="S301" s="23">
        <f>IFERROR(IF(OR(P301="",INDEX(P:P,MATCH(DATE(YEAR($A301)-1,MONTH($A301),DAY($A301)),$A:$A,0))=""),"",P301/INDEX(P:P,MATCH(DATE(YEAR($A301)-1,MONTH($A301),DAY($A301)),$A:$A,0))-1),"")</f>
        <v/>
      </c>
      <c r="T301" s="23">
        <f>IFERROR(IF(OR(Q301="",INDEX(Q:Q,MATCH(DATE(YEAR($A301)-1,MONTH($A301),DAY($A301)),$A:$A,0))=""),"",Q301/INDEX(Q:Q,MATCH(DATE(YEAR($A301)-1,MONTH($A301),DAY($A301)),$A:$A,0))-1),"")</f>
        <v/>
      </c>
      <c r="U301" s="23">
        <f>IFERROR(IF(OR(R301="",INDEX(R:R,MATCH(DATE(YEAR($A301)-1,MONTH($A301),DAY($A301)),$A:$A,0))=""),"",R301/INDEX(R:R,MATCH(DATE(YEAR($A301)-1,MONTH($A301),DAY($A301)),$A:$A,0))-1),"")</f>
        <v/>
      </c>
      <c r="V301" s="23">
        <f>IF(OR(P301="",P300=""),"",P301/P300-1)</f>
        <v/>
      </c>
      <c r="W301" s="23">
        <f>IF(OR(Q301="",Q300=""),"",Q301/Q300-1)</f>
        <v/>
      </c>
      <c r="X301" s="23">
        <f>IF(OR(R301="",R300=""),"",R301/R300-1)</f>
        <v/>
      </c>
      <c r="Y301" s="23">
        <f>IF(R301="","",P301/R301)</f>
        <v/>
      </c>
      <c r="Z301" s="23">
        <f>IF(R301="","",Q301/R301)</f>
        <v/>
      </c>
      <c r="AA301" s="24">
        <f>IF(SUMIFS('Daily NSE Equity Options'!$M:$M,'Daily NSE Equity Options'!$A:$A,$A301)=0,"",SUMIFS('Daily NSE Equity Options'!$M:$M,'Daily NSE Equity Options'!$A:$A,$A301))</f>
        <v/>
      </c>
      <c r="AB301" s="9">
        <f>IF(SUMIFS('Daily BSE Equity Options'!$M:$M,'Daily BSE Equity Options'!$A:$A,$A301)=0,"",SUMIFS('Daily BSE Equity Options'!$M:$M,'Daily BSE Equity Options'!$A:$A,$A301))</f>
        <v/>
      </c>
      <c r="AC301" s="9">
        <f>IF(OR(AA301="",AB301=""),"",AA301+AB301)</f>
        <v/>
      </c>
      <c r="AD301" s="26">
        <f>IFERROR(IF(OR(AA301="",INDEX(AA:AA,MATCH(DATE(YEAR($A301)-1,MONTH($A301),DAY($A301)),$A:$A,0))=""),"",AA301/INDEX(AA:AA,MATCH(DATE(YEAR($A301)-1,MONTH($A301),DAY($A301)),$A:$A,0))-1),"")</f>
        <v/>
      </c>
      <c r="AE301" s="26">
        <f>IFERROR(IF(OR(AB301="",INDEX(AB:AB,MATCH(DATE(YEAR($A301)-1,MONTH($A301),DAY($A301)),$A:$A,0))=""),"",AB301/INDEX(AB:AB,MATCH(DATE(YEAR($A301)-1,MONTH($A301),DAY($A301)),$A:$A,0))-1),"")</f>
        <v/>
      </c>
      <c r="AF301" s="26">
        <f>IFERROR(IF(OR(AC301="",INDEX(AC:AC,MATCH(DATE(YEAR($A301)-1,MONTH($A301),DAY($A301)),$A:$A,0))=""),"",AC301/INDEX(AC:AC,MATCH(DATE(YEAR($A301)-1,MONTH($A301),DAY($A301)),$A:$A,0))-1),"")</f>
        <v/>
      </c>
      <c r="AG301" s="26">
        <f>IF(OR(AA301="",AA300=""),"",AA301/AA300-1)</f>
        <v/>
      </c>
      <c r="AH301" s="26">
        <f>IF(OR(AB301="",AB300=""),"",AB301/AB300-1)</f>
        <v/>
      </c>
      <c r="AI301" s="26">
        <f>IF(OR(AC301="",AC300=""),"",AC301/AC300-1)</f>
        <v/>
      </c>
      <c r="AJ301" s="26">
        <f>IF(AC301="","",AA301/AC301)</f>
        <v/>
      </c>
      <c r="AK301" s="26">
        <f>IF(AC301="","",AB301/AC301)</f>
        <v/>
      </c>
      <c r="AL301" s="29" t="n">
        <v>14.605</v>
      </c>
      <c r="AM301" s="30" t="n">
        <v>15.3225</v>
      </c>
      <c r="AN301" s="30" t="n">
        <v>13.6175</v>
      </c>
      <c r="AO301" s="30" t="n">
        <v>14.865</v>
      </c>
      <c r="AP301" s="31" t="n">
        <v>0.0178</v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18">
        <f>IF(SUMIFS('Daily NSE Equity Options'!$K:$K,'Daily NSE Equity Options'!$A:$A,$A302)=0,"",SUMIFS('Daily NSE Equity Options'!$K:$K,'Daily NSE Equity Options'!$A:$A,$A302))</f>
        <v/>
      </c>
      <c r="F302" s="7">
        <f>IF(SUMIFS('Daily BSE Equity Options'!$K:$K,'Daily BSE Equity Options'!$A:$A,$A302)=0,"",SUMIFS('Daily BSE Equity Options'!$K:$K,'Daily BSE Equity Options'!$A:$A,$A302))</f>
        <v/>
      </c>
      <c r="G302" s="7">
        <f>IF(OR(E302="",F302=""),"",E302+F302)</f>
        <v/>
      </c>
      <c r="H302" s="20">
        <f>IFERROR(IF(OR(E302="",INDEX(E:E,MATCH(DATE(YEAR($A302)-1,MONTH($A302),DAY($A302)),$A:$A,0))=""),"",E302/INDEX(E:E,MATCH(DATE(YEAR($A302)-1,MONTH($A302),DAY($A302)),$A:$A,0))-1),"")</f>
        <v/>
      </c>
      <c r="I302" s="20">
        <f>IFERROR(IF(OR(F302="",INDEX(F:F,MATCH(DATE(YEAR($A302)-1,MONTH($A302),DAY($A302)),$A:$A,0))=""),"",F302/INDEX(F:F,MATCH(DATE(YEAR($A302)-1,MONTH($A302),DAY($A302)),$A:$A,0))-1),"")</f>
        <v/>
      </c>
      <c r="J302" s="20">
        <f>IFERROR(IF(OR(G302="",INDEX(G:G,MATCH(DATE(YEAR($A302)-1,MONTH($A302),DAY($A302)),$A:$A,0))=""),"",G302/INDEX(G:G,MATCH(DATE(YEAR($A302)-1,MONTH($A302),DAY($A302)),$A:$A,0))-1),"")</f>
        <v/>
      </c>
      <c r="K302" s="20">
        <f>IF(OR(E302="",E301=""),"",E302/E301-1)</f>
        <v/>
      </c>
      <c r="L302" s="20">
        <f>IF(OR(F302="",F301=""),"",F302/F301-1)</f>
        <v/>
      </c>
      <c r="M302" s="20">
        <f>IF(OR(G302="",G301=""),"",G302/G301-1)</f>
        <v/>
      </c>
      <c r="N302" s="20">
        <f>IF(G302="","",E302/G302)</f>
        <v/>
      </c>
      <c r="O302" s="20">
        <f>IF(G302="","",F302/G302)</f>
        <v/>
      </c>
      <c r="P302" s="21">
        <f>IF(SUMIFS('Daily NSE Equity Options'!$L:$L,'Daily NSE Equity Options'!$A:$A,$A302)=0,"",SUMIFS('Daily NSE Equity Options'!$L:$L,'Daily NSE Equity Options'!$A:$A,$A302))</f>
        <v/>
      </c>
      <c r="Q302" s="8">
        <f>IF(SUMIFS('Daily BSE Equity Options'!$L:$L,'Daily BSE Equity Options'!$A:$A,$A302)=0,"",SUMIFS('Daily BSE Equity Options'!$L:$L,'Daily BSE Equity Options'!$A:$A,$A302))</f>
        <v/>
      </c>
      <c r="R302" s="8">
        <f>IF(OR(P302="",Q302=""),"",P302+Q302)</f>
        <v/>
      </c>
      <c r="S302" s="23">
        <f>IFERROR(IF(OR(P302="",INDEX(P:P,MATCH(DATE(YEAR($A302)-1,MONTH($A302),DAY($A302)),$A:$A,0))=""),"",P302/INDEX(P:P,MATCH(DATE(YEAR($A302)-1,MONTH($A302),DAY($A302)),$A:$A,0))-1),"")</f>
        <v/>
      </c>
      <c r="T302" s="23">
        <f>IFERROR(IF(OR(Q302="",INDEX(Q:Q,MATCH(DATE(YEAR($A302)-1,MONTH($A302),DAY($A302)),$A:$A,0))=""),"",Q302/INDEX(Q:Q,MATCH(DATE(YEAR($A302)-1,MONTH($A302),DAY($A302)),$A:$A,0))-1),"")</f>
        <v/>
      </c>
      <c r="U302" s="23">
        <f>IFERROR(IF(OR(R302="",INDEX(R:R,MATCH(DATE(YEAR($A302)-1,MONTH($A302),DAY($A302)),$A:$A,0))=""),"",R302/INDEX(R:R,MATCH(DATE(YEAR($A302)-1,MONTH($A302),DAY($A302)),$A:$A,0))-1),"")</f>
        <v/>
      </c>
      <c r="V302" s="23">
        <f>IF(OR(P302="",P301=""),"",P302/P301-1)</f>
        <v/>
      </c>
      <c r="W302" s="23">
        <f>IF(OR(Q302="",Q301=""),"",Q302/Q301-1)</f>
        <v/>
      </c>
      <c r="X302" s="23">
        <f>IF(OR(R302="",R301=""),"",R302/R301-1)</f>
        <v/>
      </c>
      <c r="Y302" s="23">
        <f>IF(R302="","",P302/R302)</f>
        <v/>
      </c>
      <c r="Z302" s="23">
        <f>IF(R302="","",Q302/R302)</f>
        <v/>
      </c>
      <c r="AA302" s="24">
        <f>IF(SUMIFS('Daily NSE Equity Options'!$M:$M,'Daily NSE Equity Options'!$A:$A,$A302)=0,"",SUMIFS('Daily NSE Equity Options'!$M:$M,'Daily NSE Equity Options'!$A:$A,$A302))</f>
        <v/>
      </c>
      <c r="AB302" s="9">
        <f>IF(SUMIFS('Daily BSE Equity Options'!$M:$M,'Daily BSE Equity Options'!$A:$A,$A302)=0,"",SUMIFS('Daily BSE Equity Options'!$M:$M,'Daily BSE Equity Options'!$A:$A,$A302))</f>
        <v/>
      </c>
      <c r="AC302" s="9">
        <f>IF(OR(AA302="",AB302=""),"",AA302+AB302)</f>
        <v/>
      </c>
      <c r="AD302" s="26">
        <f>IFERROR(IF(OR(AA302="",INDEX(AA:AA,MATCH(DATE(YEAR($A302)-1,MONTH($A302),DAY($A302)),$A:$A,0))=""),"",AA302/INDEX(AA:AA,MATCH(DATE(YEAR($A302)-1,MONTH($A302),DAY($A302)),$A:$A,0))-1),"")</f>
        <v/>
      </c>
      <c r="AE302" s="26">
        <f>IFERROR(IF(OR(AB302="",INDEX(AB:AB,MATCH(DATE(YEAR($A302)-1,MONTH($A302),DAY($A302)),$A:$A,0))=""),"",AB302/INDEX(AB:AB,MATCH(DATE(YEAR($A302)-1,MONTH($A302),DAY($A302)),$A:$A,0))-1),"")</f>
        <v/>
      </c>
      <c r="AF302" s="26">
        <f>IFERROR(IF(OR(AC302="",INDEX(AC:AC,MATCH(DATE(YEAR($A302)-1,MONTH($A302),DAY($A302)),$A:$A,0))=""),"",AC302/INDEX(AC:AC,MATCH(DATE(YEAR($A302)-1,MONTH($A302),DAY($A302)),$A:$A,0))-1),"")</f>
        <v/>
      </c>
      <c r="AG302" s="26">
        <f>IF(OR(AA302="",AA301=""),"",AA302/AA301-1)</f>
        <v/>
      </c>
      <c r="AH302" s="26">
        <f>IF(OR(AB302="",AB301=""),"",AB302/AB301-1)</f>
        <v/>
      </c>
      <c r="AI302" s="26">
        <f>IF(OR(AC302="",AC301=""),"",AC302/AC301-1)</f>
        <v/>
      </c>
      <c r="AJ302" s="26">
        <f>IF(AC302="","",AA302/AC302)</f>
        <v/>
      </c>
      <c r="AK302" s="26">
        <f>IF(AC302="","",AB302/AC302)</f>
        <v/>
      </c>
      <c r="AL302" s="29" t="n">
        <v>14.865</v>
      </c>
      <c r="AM302" s="30" t="n">
        <v>16.05</v>
      </c>
      <c r="AN302" s="30" t="n">
        <v>14.5275</v>
      </c>
      <c r="AO302" s="30" t="n">
        <v>15.2875</v>
      </c>
      <c r="AP302" s="31" t="n">
        <v>0.0284</v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18">
        <f>IF(SUMIFS('Daily NSE Equity Options'!$K:$K,'Daily NSE Equity Options'!$A:$A,$A303)=0,"",SUMIFS('Daily NSE Equity Options'!$K:$K,'Daily NSE Equity Options'!$A:$A,$A303))</f>
        <v/>
      </c>
      <c r="F303" s="7">
        <f>IF(SUMIFS('Daily BSE Equity Options'!$K:$K,'Daily BSE Equity Options'!$A:$A,$A303)=0,"",SUMIFS('Daily BSE Equity Options'!$K:$K,'Daily BSE Equity Options'!$A:$A,$A303))</f>
        <v/>
      </c>
      <c r="G303" s="7">
        <f>IF(OR(E303="",F303=""),"",E303+F303)</f>
        <v/>
      </c>
      <c r="H303" s="20">
        <f>IFERROR(IF(OR(E303="",INDEX(E:E,MATCH(DATE(YEAR($A303)-1,MONTH($A303),DAY($A303)),$A:$A,0))=""),"",E303/INDEX(E:E,MATCH(DATE(YEAR($A303)-1,MONTH($A303),DAY($A303)),$A:$A,0))-1),"")</f>
        <v/>
      </c>
      <c r="I303" s="20">
        <f>IFERROR(IF(OR(F303="",INDEX(F:F,MATCH(DATE(YEAR($A303)-1,MONTH($A303),DAY($A303)),$A:$A,0))=""),"",F303/INDEX(F:F,MATCH(DATE(YEAR($A303)-1,MONTH($A303),DAY($A303)),$A:$A,0))-1),"")</f>
        <v/>
      </c>
      <c r="J303" s="20">
        <f>IFERROR(IF(OR(G303="",INDEX(G:G,MATCH(DATE(YEAR($A303)-1,MONTH($A303),DAY($A303)),$A:$A,0))=""),"",G303/INDEX(G:G,MATCH(DATE(YEAR($A303)-1,MONTH($A303),DAY($A303)),$A:$A,0))-1),"")</f>
        <v/>
      </c>
      <c r="K303" s="20">
        <f>IF(OR(E303="",E302=""),"",E303/E302-1)</f>
        <v/>
      </c>
      <c r="L303" s="20">
        <f>IF(OR(F303="",F302=""),"",F303/F302-1)</f>
        <v/>
      </c>
      <c r="M303" s="20">
        <f>IF(OR(G303="",G302=""),"",G303/G302-1)</f>
        <v/>
      </c>
      <c r="N303" s="20">
        <f>IF(G303="","",E303/G303)</f>
        <v/>
      </c>
      <c r="O303" s="20">
        <f>IF(G303="","",F303/G303)</f>
        <v/>
      </c>
      <c r="P303" s="21">
        <f>IF(SUMIFS('Daily NSE Equity Options'!$L:$L,'Daily NSE Equity Options'!$A:$A,$A303)=0,"",SUMIFS('Daily NSE Equity Options'!$L:$L,'Daily NSE Equity Options'!$A:$A,$A303))</f>
        <v/>
      </c>
      <c r="Q303" s="8">
        <f>IF(SUMIFS('Daily BSE Equity Options'!$L:$L,'Daily BSE Equity Options'!$A:$A,$A303)=0,"",SUMIFS('Daily BSE Equity Options'!$L:$L,'Daily BSE Equity Options'!$A:$A,$A303))</f>
        <v/>
      </c>
      <c r="R303" s="8">
        <f>IF(OR(P303="",Q303=""),"",P303+Q303)</f>
        <v/>
      </c>
      <c r="S303" s="23">
        <f>IFERROR(IF(OR(P303="",INDEX(P:P,MATCH(DATE(YEAR($A303)-1,MONTH($A303),DAY($A303)),$A:$A,0))=""),"",P303/INDEX(P:P,MATCH(DATE(YEAR($A303)-1,MONTH($A303),DAY($A303)),$A:$A,0))-1),"")</f>
        <v/>
      </c>
      <c r="T303" s="23">
        <f>IFERROR(IF(OR(Q303="",INDEX(Q:Q,MATCH(DATE(YEAR($A303)-1,MONTH($A303),DAY($A303)),$A:$A,0))=""),"",Q303/INDEX(Q:Q,MATCH(DATE(YEAR($A303)-1,MONTH($A303),DAY($A303)),$A:$A,0))-1),"")</f>
        <v/>
      </c>
      <c r="U303" s="23">
        <f>IFERROR(IF(OR(R303="",INDEX(R:R,MATCH(DATE(YEAR($A303)-1,MONTH($A303),DAY($A303)),$A:$A,0))=""),"",R303/INDEX(R:R,MATCH(DATE(YEAR($A303)-1,MONTH($A303),DAY($A303)),$A:$A,0))-1),"")</f>
        <v/>
      </c>
      <c r="V303" s="23">
        <f>IF(OR(P303="",P302=""),"",P303/P302-1)</f>
        <v/>
      </c>
      <c r="W303" s="23">
        <f>IF(OR(Q303="",Q302=""),"",Q303/Q302-1)</f>
        <v/>
      </c>
      <c r="X303" s="23">
        <f>IF(OR(R303="",R302=""),"",R303/R302-1)</f>
        <v/>
      </c>
      <c r="Y303" s="23">
        <f>IF(R303="","",P303/R303)</f>
        <v/>
      </c>
      <c r="Z303" s="23">
        <f>IF(R303="","",Q303/R303)</f>
        <v/>
      </c>
      <c r="AA303" s="24">
        <f>IF(SUMIFS('Daily NSE Equity Options'!$M:$M,'Daily NSE Equity Options'!$A:$A,$A303)=0,"",SUMIFS('Daily NSE Equity Options'!$M:$M,'Daily NSE Equity Options'!$A:$A,$A303))</f>
        <v/>
      </c>
      <c r="AB303" s="9">
        <f>IF(SUMIFS('Daily BSE Equity Options'!$M:$M,'Daily BSE Equity Options'!$A:$A,$A303)=0,"",SUMIFS('Daily BSE Equity Options'!$M:$M,'Daily BSE Equity Options'!$A:$A,$A303))</f>
        <v/>
      </c>
      <c r="AC303" s="9">
        <f>IF(OR(AA303="",AB303=""),"",AA303+AB303)</f>
        <v/>
      </c>
      <c r="AD303" s="26">
        <f>IFERROR(IF(OR(AA303="",INDEX(AA:AA,MATCH(DATE(YEAR($A303)-1,MONTH($A303),DAY($A303)),$A:$A,0))=""),"",AA303/INDEX(AA:AA,MATCH(DATE(YEAR($A303)-1,MONTH($A303),DAY($A303)),$A:$A,0))-1),"")</f>
        <v/>
      </c>
      <c r="AE303" s="26">
        <f>IFERROR(IF(OR(AB303="",INDEX(AB:AB,MATCH(DATE(YEAR($A303)-1,MONTH($A303),DAY($A303)),$A:$A,0))=""),"",AB303/INDEX(AB:AB,MATCH(DATE(YEAR($A303)-1,MONTH($A303),DAY($A303)),$A:$A,0))-1),"")</f>
        <v/>
      </c>
      <c r="AF303" s="26">
        <f>IFERROR(IF(OR(AC303="",INDEX(AC:AC,MATCH(DATE(YEAR($A303)-1,MONTH($A303),DAY($A303)),$A:$A,0))=""),"",AC303/INDEX(AC:AC,MATCH(DATE(YEAR($A303)-1,MONTH($A303),DAY($A303)),$A:$A,0))-1),"")</f>
        <v/>
      </c>
      <c r="AG303" s="26">
        <f>IF(OR(AA303="",AA302=""),"",AA303/AA302-1)</f>
        <v/>
      </c>
      <c r="AH303" s="26">
        <f>IF(OR(AB303="",AB302=""),"",AB303/AB302-1)</f>
        <v/>
      </c>
      <c r="AI303" s="26">
        <f>IF(OR(AC303="",AC302=""),"",AC303/AC302-1)</f>
        <v/>
      </c>
      <c r="AJ303" s="26">
        <f>IF(AC303="","",AA303/AC303)</f>
        <v/>
      </c>
      <c r="AK303" s="26">
        <f>IF(AC303="","",AB303/AC303)</f>
        <v/>
      </c>
      <c r="AL303" s="29" t="n">
        <v>15.2875</v>
      </c>
      <c r="AM303" s="30" t="n">
        <v>16.62</v>
      </c>
      <c r="AN303" s="30" t="n">
        <v>10.6</v>
      </c>
      <c r="AO303" s="30" t="n">
        <v>14.7975</v>
      </c>
      <c r="AP303" s="31" t="n">
        <v>-0.0321</v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18">
        <f>IF(SUMIFS('Daily NSE Equity Options'!$K:$K,'Daily NSE Equity Options'!$A:$A,$A304)=0,"",SUMIFS('Daily NSE Equity Options'!$K:$K,'Daily NSE Equity Options'!$A:$A,$A304))</f>
        <v/>
      </c>
      <c r="F304" s="7">
        <f>IF(SUMIFS('Daily BSE Equity Options'!$K:$K,'Daily BSE Equity Options'!$A:$A,$A304)=0,"",SUMIFS('Daily BSE Equity Options'!$K:$K,'Daily BSE Equity Options'!$A:$A,$A304))</f>
        <v/>
      </c>
      <c r="G304" s="7">
        <f>IF(OR(E304="",F304=""),"",E304+F304)</f>
        <v/>
      </c>
      <c r="H304" s="20">
        <f>IFERROR(IF(OR(E304="",INDEX(E:E,MATCH(DATE(YEAR($A304)-1,MONTH($A304),DAY($A304)),$A:$A,0))=""),"",E304/INDEX(E:E,MATCH(DATE(YEAR($A304)-1,MONTH($A304),DAY($A304)),$A:$A,0))-1),"")</f>
        <v/>
      </c>
      <c r="I304" s="20">
        <f>IFERROR(IF(OR(F304="",INDEX(F:F,MATCH(DATE(YEAR($A304)-1,MONTH($A304),DAY($A304)),$A:$A,0))=""),"",F304/INDEX(F:F,MATCH(DATE(YEAR($A304)-1,MONTH($A304),DAY($A304)),$A:$A,0))-1),"")</f>
        <v/>
      </c>
      <c r="J304" s="20">
        <f>IFERROR(IF(OR(G304="",INDEX(G:G,MATCH(DATE(YEAR($A304)-1,MONTH($A304),DAY($A304)),$A:$A,0))=""),"",G304/INDEX(G:G,MATCH(DATE(YEAR($A304)-1,MONTH($A304),DAY($A304)),$A:$A,0))-1),"")</f>
        <v/>
      </c>
      <c r="K304" s="20">
        <f>IF(OR(E304="",E303=""),"",E304/E303-1)</f>
        <v/>
      </c>
      <c r="L304" s="20">
        <f>IF(OR(F304="",F303=""),"",F304/F303-1)</f>
        <v/>
      </c>
      <c r="M304" s="20">
        <f>IF(OR(G304="",G303=""),"",G304/G303-1)</f>
        <v/>
      </c>
      <c r="N304" s="20">
        <f>IF(G304="","",E304/G304)</f>
        <v/>
      </c>
      <c r="O304" s="20">
        <f>IF(G304="","",F304/G304)</f>
        <v/>
      </c>
      <c r="P304" s="21">
        <f>IF(SUMIFS('Daily NSE Equity Options'!$L:$L,'Daily NSE Equity Options'!$A:$A,$A304)=0,"",SUMIFS('Daily NSE Equity Options'!$L:$L,'Daily NSE Equity Options'!$A:$A,$A304))</f>
        <v/>
      </c>
      <c r="Q304" s="8">
        <f>IF(SUMIFS('Daily BSE Equity Options'!$L:$L,'Daily BSE Equity Options'!$A:$A,$A304)=0,"",SUMIFS('Daily BSE Equity Options'!$L:$L,'Daily BSE Equity Options'!$A:$A,$A304))</f>
        <v/>
      </c>
      <c r="R304" s="8">
        <f>IF(OR(P304="",Q304=""),"",P304+Q304)</f>
        <v/>
      </c>
      <c r="S304" s="23">
        <f>IFERROR(IF(OR(P304="",INDEX(P:P,MATCH(DATE(YEAR($A304)-1,MONTH($A304),DAY($A304)),$A:$A,0))=""),"",P304/INDEX(P:P,MATCH(DATE(YEAR($A304)-1,MONTH($A304),DAY($A304)),$A:$A,0))-1),"")</f>
        <v/>
      </c>
      <c r="T304" s="23">
        <f>IFERROR(IF(OR(Q304="",INDEX(Q:Q,MATCH(DATE(YEAR($A304)-1,MONTH($A304),DAY($A304)),$A:$A,0))=""),"",Q304/INDEX(Q:Q,MATCH(DATE(YEAR($A304)-1,MONTH($A304),DAY($A304)),$A:$A,0))-1),"")</f>
        <v/>
      </c>
      <c r="U304" s="23">
        <f>IFERROR(IF(OR(R304="",INDEX(R:R,MATCH(DATE(YEAR($A304)-1,MONTH($A304),DAY($A304)),$A:$A,0))=""),"",R304/INDEX(R:R,MATCH(DATE(YEAR($A304)-1,MONTH($A304),DAY($A304)),$A:$A,0))-1),"")</f>
        <v/>
      </c>
      <c r="V304" s="23">
        <f>IF(OR(P304="",P303=""),"",P304/P303-1)</f>
        <v/>
      </c>
      <c r="W304" s="23">
        <f>IF(OR(Q304="",Q303=""),"",Q304/Q303-1)</f>
        <v/>
      </c>
      <c r="X304" s="23">
        <f>IF(OR(R304="",R303=""),"",R304/R303-1)</f>
        <v/>
      </c>
      <c r="Y304" s="23">
        <f>IF(R304="","",P304/R304)</f>
        <v/>
      </c>
      <c r="Z304" s="23">
        <f>IF(R304="","",Q304/R304)</f>
        <v/>
      </c>
      <c r="AA304" s="24">
        <f>IF(SUMIFS('Daily NSE Equity Options'!$M:$M,'Daily NSE Equity Options'!$A:$A,$A304)=0,"",SUMIFS('Daily NSE Equity Options'!$M:$M,'Daily NSE Equity Options'!$A:$A,$A304))</f>
        <v/>
      </c>
      <c r="AB304" s="9">
        <f>IF(SUMIFS('Daily BSE Equity Options'!$M:$M,'Daily BSE Equity Options'!$A:$A,$A304)=0,"",SUMIFS('Daily BSE Equity Options'!$M:$M,'Daily BSE Equity Options'!$A:$A,$A304))</f>
        <v/>
      </c>
      <c r="AC304" s="9">
        <f>IF(OR(AA304="",AB304=""),"",AA304+AB304)</f>
        <v/>
      </c>
      <c r="AD304" s="26">
        <f>IFERROR(IF(OR(AA304="",INDEX(AA:AA,MATCH(DATE(YEAR($A304)-1,MONTH($A304),DAY($A304)),$A:$A,0))=""),"",AA304/INDEX(AA:AA,MATCH(DATE(YEAR($A304)-1,MONTH($A304),DAY($A304)),$A:$A,0))-1),"")</f>
        <v/>
      </c>
      <c r="AE304" s="26">
        <f>IFERROR(IF(OR(AB304="",INDEX(AB:AB,MATCH(DATE(YEAR($A304)-1,MONTH($A304),DAY($A304)),$A:$A,0))=""),"",AB304/INDEX(AB:AB,MATCH(DATE(YEAR($A304)-1,MONTH($A304),DAY($A304)),$A:$A,0))-1),"")</f>
        <v/>
      </c>
      <c r="AF304" s="26">
        <f>IFERROR(IF(OR(AC304="",INDEX(AC:AC,MATCH(DATE(YEAR($A304)-1,MONTH($A304),DAY($A304)),$A:$A,0))=""),"",AC304/INDEX(AC:AC,MATCH(DATE(YEAR($A304)-1,MONTH($A304),DAY($A304)),$A:$A,0))-1),"")</f>
        <v/>
      </c>
      <c r="AG304" s="26">
        <f>IF(OR(AA304="",AA303=""),"",AA304/AA303-1)</f>
        <v/>
      </c>
      <c r="AH304" s="26">
        <f>IF(OR(AB304="",AB303=""),"",AB304/AB303-1)</f>
        <v/>
      </c>
      <c r="AI304" s="26">
        <f>IF(OR(AC304="",AC303=""),"",AC304/AC303-1)</f>
        <v/>
      </c>
      <c r="AJ304" s="26">
        <f>IF(AC304="","",AA304/AC304)</f>
        <v/>
      </c>
      <c r="AK304" s="26">
        <f>IF(AC304="","",AB304/AC304)</f>
        <v/>
      </c>
      <c r="AL304" s="29" t="n">
        <v>14.7975</v>
      </c>
      <c r="AM304" s="30" t="n">
        <v>16.46</v>
      </c>
      <c r="AN304" s="30" t="n">
        <v>14.375</v>
      </c>
      <c r="AO304" s="30" t="n">
        <v>15.06</v>
      </c>
      <c r="AP304" s="31" t="n">
        <v>0.0177</v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18">
        <f>IF(SUMIFS('Daily NSE Equity Options'!$K:$K,'Daily NSE Equity Options'!$A:$A,$A305)=0,"",SUMIFS('Daily NSE Equity Options'!$K:$K,'Daily NSE Equity Options'!$A:$A,$A305))</f>
        <v/>
      </c>
      <c r="F305" s="7">
        <f>IF(SUMIFS('Daily BSE Equity Options'!$K:$K,'Daily BSE Equity Options'!$A:$A,$A305)=0,"",SUMIFS('Daily BSE Equity Options'!$K:$K,'Daily BSE Equity Options'!$A:$A,$A305))</f>
        <v/>
      </c>
      <c r="G305" s="7">
        <f>IF(OR(E305="",F305=""),"",E305+F305)</f>
        <v/>
      </c>
      <c r="H305" s="20">
        <f>IFERROR(IF(OR(E305="",INDEX(E:E,MATCH(DATE(YEAR($A305)-1,MONTH($A305),DAY($A305)),$A:$A,0))=""),"",E305/INDEX(E:E,MATCH(DATE(YEAR($A305)-1,MONTH($A305),DAY($A305)),$A:$A,0))-1),"")</f>
        <v/>
      </c>
      <c r="I305" s="20">
        <f>IFERROR(IF(OR(F305="",INDEX(F:F,MATCH(DATE(YEAR($A305)-1,MONTH($A305),DAY($A305)),$A:$A,0))=""),"",F305/INDEX(F:F,MATCH(DATE(YEAR($A305)-1,MONTH($A305),DAY($A305)),$A:$A,0))-1),"")</f>
        <v/>
      </c>
      <c r="J305" s="20">
        <f>IFERROR(IF(OR(G305="",INDEX(G:G,MATCH(DATE(YEAR($A305)-1,MONTH($A305),DAY($A305)),$A:$A,0))=""),"",G305/INDEX(G:G,MATCH(DATE(YEAR($A305)-1,MONTH($A305),DAY($A305)),$A:$A,0))-1),"")</f>
        <v/>
      </c>
      <c r="K305" s="20">
        <f>IF(OR(E305="",E304=""),"",E305/E304-1)</f>
        <v/>
      </c>
      <c r="L305" s="20">
        <f>IF(OR(F305="",F304=""),"",F305/F304-1)</f>
        <v/>
      </c>
      <c r="M305" s="20">
        <f>IF(OR(G305="",G304=""),"",G305/G304-1)</f>
        <v/>
      </c>
      <c r="N305" s="20">
        <f>IF(G305="","",E305/G305)</f>
        <v/>
      </c>
      <c r="O305" s="20">
        <f>IF(G305="","",F305/G305)</f>
        <v/>
      </c>
      <c r="P305" s="21">
        <f>IF(SUMIFS('Daily NSE Equity Options'!$L:$L,'Daily NSE Equity Options'!$A:$A,$A305)=0,"",SUMIFS('Daily NSE Equity Options'!$L:$L,'Daily NSE Equity Options'!$A:$A,$A305))</f>
        <v/>
      </c>
      <c r="Q305" s="8">
        <f>IF(SUMIFS('Daily BSE Equity Options'!$L:$L,'Daily BSE Equity Options'!$A:$A,$A305)=0,"",SUMIFS('Daily BSE Equity Options'!$L:$L,'Daily BSE Equity Options'!$A:$A,$A305))</f>
        <v/>
      </c>
      <c r="R305" s="8">
        <f>IF(OR(P305="",Q305=""),"",P305+Q305)</f>
        <v/>
      </c>
      <c r="S305" s="23">
        <f>IFERROR(IF(OR(P305="",INDEX(P:P,MATCH(DATE(YEAR($A305)-1,MONTH($A305),DAY($A305)),$A:$A,0))=""),"",P305/INDEX(P:P,MATCH(DATE(YEAR($A305)-1,MONTH($A305),DAY($A305)),$A:$A,0))-1),"")</f>
        <v/>
      </c>
      <c r="T305" s="23">
        <f>IFERROR(IF(OR(Q305="",INDEX(Q:Q,MATCH(DATE(YEAR($A305)-1,MONTH($A305),DAY($A305)),$A:$A,0))=""),"",Q305/INDEX(Q:Q,MATCH(DATE(YEAR($A305)-1,MONTH($A305),DAY($A305)),$A:$A,0))-1),"")</f>
        <v/>
      </c>
      <c r="U305" s="23">
        <f>IFERROR(IF(OR(R305="",INDEX(R:R,MATCH(DATE(YEAR($A305)-1,MONTH($A305),DAY($A305)),$A:$A,0))=""),"",R305/INDEX(R:R,MATCH(DATE(YEAR($A305)-1,MONTH($A305),DAY($A305)),$A:$A,0))-1),"")</f>
        <v/>
      </c>
      <c r="V305" s="23">
        <f>IF(OR(P305="",P304=""),"",P305/P304-1)</f>
        <v/>
      </c>
      <c r="W305" s="23">
        <f>IF(OR(Q305="",Q304=""),"",Q305/Q304-1)</f>
        <v/>
      </c>
      <c r="X305" s="23">
        <f>IF(OR(R305="",R304=""),"",R305/R304-1)</f>
        <v/>
      </c>
      <c r="Y305" s="23">
        <f>IF(R305="","",P305/R305)</f>
        <v/>
      </c>
      <c r="Z305" s="23">
        <f>IF(R305="","",Q305/R305)</f>
        <v/>
      </c>
      <c r="AA305" s="24">
        <f>IF(SUMIFS('Daily NSE Equity Options'!$M:$M,'Daily NSE Equity Options'!$A:$A,$A305)=0,"",SUMIFS('Daily NSE Equity Options'!$M:$M,'Daily NSE Equity Options'!$A:$A,$A305))</f>
        <v/>
      </c>
      <c r="AB305" s="9">
        <f>IF(SUMIFS('Daily BSE Equity Options'!$M:$M,'Daily BSE Equity Options'!$A:$A,$A305)=0,"",SUMIFS('Daily BSE Equity Options'!$M:$M,'Daily BSE Equity Options'!$A:$A,$A305))</f>
        <v/>
      </c>
      <c r="AC305" s="9">
        <f>IF(OR(AA305="",AB305=""),"",AA305+AB305)</f>
        <v/>
      </c>
      <c r="AD305" s="26">
        <f>IFERROR(IF(OR(AA305="",INDEX(AA:AA,MATCH(DATE(YEAR($A305)-1,MONTH($A305),DAY($A305)),$A:$A,0))=""),"",AA305/INDEX(AA:AA,MATCH(DATE(YEAR($A305)-1,MONTH($A305),DAY($A305)),$A:$A,0))-1),"")</f>
        <v/>
      </c>
      <c r="AE305" s="26">
        <f>IFERROR(IF(OR(AB305="",INDEX(AB:AB,MATCH(DATE(YEAR($A305)-1,MONTH($A305),DAY($A305)),$A:$A,0))=""),"",AB305/INDEX(AB:AB,MATCH(DATE(YEAR($A305)-1,MONTH($A305),DAY($A305)),$A:$A,0))-1),"")</f>
        <v/>
      </c>
      <c r="AF305" s="26">
        <f>IFERROR(IF(OR(AC305="",INDEX(AC:AC,MATCH(DATE(YEAR($A305)-1,MONTH($A305),DAY($A305)),$A:$A,0))=""),"",AC305/INDEX(AC:AC,MATCH(DATE(YEAR($A305)-1,MONTH($A305),DAY($A305)),$A:$A,0))-1),"")</f>
        <v/>
      </c>
      <c r="AG305" s="26">
        <f>IF(OR(AA305="",AA304=""),"",AA305/AA304-1)</f>
        <v/>
      </c>
      <c r="AH305" s="26">
        <f>IF(OR(AB305="",AB304=""),"",AB305/AB304-1)</f>
        <v/>
      </c>
      <c r="AI305" s="26">
        <f>IF(OR(AC305="",AC304=""),"",AC305/AC304-1)</f>
        <v/>
      </c>
      <c r="AJ305" s="26">
        <f>IF(AC305="","",AA305/AC305)</f>
        <v/>
      </c>
      <c r="AK305" s="26">
        <f>IF(AC305="","",AB305/AC305)</f>
        <v/>
      </c>
      <c r="AL305" s="29" t="n">
        <v>15.06</v>
      </c>
      <c r="AM305" s="30" t="n">
        <v>15.1125</v>
      </c>
      <c r="AN305" s="30" t="n">
        <v>14.425</v>
      </c>
      <c r="AO305" s="30" t="n">
        <v>14.7375</v>
      </c>
      <c r="AP305" s="31" t="n">
        <v>-0.0214</v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18">
        <f>IF(SUMIFS('Daily NSE Equity Options'!$K:$K,'Daily NSE Equity Options'!$A:$A,$A306)=0,"",SUMIFS('Daily NSE Equity Options'!$K:$K,'Daily NSE Equity Options'!$A:$A,$A306))</f>
        <v/>
      </c>
      <c r="F306" s="7">
        <f>IF(SUMIFS('Daily BSE Equity Options'!$K:$K,'Daily BSE Equity Options'!$A:$A,$A306)=0,"",SUMIFS('Daily BSE Equity Options'!$K:$K,'Daily BSE Equity Options'!$A:$A,$A306))</f>
        <v/>
      </c>
      <c r="G306" s="7">
        <f>IF(OR(E306="",F306=""),"",E306+F306)</f>
        <v/>
      </c>
      <c r="H306" s="20">
        <f>IFERROR(IF(OR(E306="",INDEX(E:E,MATCH(DATE(YEAR($A306)-1,MONTH($A306),DAY($A306)),$A:$A,0))=""),"",E306/INDEX(E:E,MATCH(DATE(YEAR($A306)-1,MONTH($A306),DAY($A306)),$A:$A,0))-1),"")</f>
        <v/>
      </c>
      <c r="I306" s="20">
        <f>IFERROR(IF(OR(F306="",INDEX(F:F,MATCH(DATE(YEAR($A306)-1,MONTH($A306),DAY($A306)),$A:$A,0))=""),"",F306/INDEX(F:F,MATCH(DATE(YEAR($A306)-1,MONTH($A306),DAY($A306)),$A:$A,0))-1),"")</f>
        <v/>
      </c>
      <c r="J306" s="20">
        <f>IFERROR(IF(OR(G306="",INDEX(G:G,MATCH(DATE(YEAR($A306)-1,MONTH($A306),DAY($A306)),$A:$A,0))=""),"",G306/INDEX(G:G,MATCH(DATE(YEAR($A306)-1,MONTH($A306),DAY($A306)),$A:$A,0))-1),"")</f>
        <v/>
      </c>
      <c r="K306" s="20">
        <f>IF(OR(E306="",E305=""),"",E306/E305-1)</f>
        <v/>
      </c>
      <c r="L306" s="20">
        <f>IF(OR(F306="",F305=""),"",F306/F305-1)</f>
        <v/>
      </c>
      <c r="M306" s="20">
        <f>IF(OR(G306="",G305=""),"",G306/G305-1)</f>
        <v/>
      </c>
      <c r="N306" s="20">
        <f>IF(G306="","",E306/G306)</f>
        <v/>
      </c>
      <c r="O306" s="20">
        <f>IF(G306="","",F306/G306)</f>
        <v/>
      </c>
      <c r="P306" s="21">
        <f>IF(SUMIFS('Daily NSE Equity Options'!$L:$L,'Daily NSE Equity Options'!$A:$A,$A306)=0,"",SUMIFS('Daily NSE Equity Options'!$L:$L,'Daily NSE Equity Options'!$A:$A,$A306))</f>
        <v/>
      </c>
      <c r="Q306" s="8">
        <f>IF(SUMIFS('Daily BSE Equity Options'!$L:$L,'Daily BSE Equity Options'!$A:$A,$A306)=0,"",SUMIFS('Daily BSE Equity Options'!$L:$L,'Daily BSE Equity Options'!$A:$A,$A306))</f>
        <v/>
      </c>
      <c r="R306" s="8">
        <f>IF(OR(P306="",Q306=""),"",P306+Q306)</f>
        <v/>
      </c>
      <c r="S306" s="23">
        <f>IFERROR(IF(OR(P306="",INDEX(P:P,MATCH(DATE(YEAR($A306)-1,MONTH($A306),DAY($A306)),$A:$A,0))=""),"",P306/INDEX(P:P,MATCH(DATE(YEAR($A306)-1,MONTH($A306),DAY($A306)),$A:$A,0))-1),"")</f>
        <v/>
      </c>
      <c r="T306" s="23">
        <f>IFERROR(IF(OR(Q306="",INDEX(Q:Q,MATCH(DATE(YEAR($A306)-1,MONTH($A306),DAY($A306)),$A:$A,0))=""),"",Q306/INDEX(Q:Q,MATCH(DATE(YEAR($A306)-1,MONTH($A306),DAY($A306)),$A:$A,0))-1),"")</f>
        <v/>
      </c>
      <c r="U306" s="23">
        <f>IFERROR(IF(OR(R306="",INDEX(R:R,MATCH(DATE(YEAR($A306)-1,MONTH($A306),DAY($A306)),$A:$A,0))=""),"",R306/INDEX(R:R,MATCH(DATE(YEAR($A306)-1,MONTH($A306),DAY($A306)),$A:$A,0))-1),"")</f>
        <v/>
      </c>
      <c r="V306" s="23">
        <f>IF(OR(P306="",P305=""),"",P306/P305-1)</f>
        <v/>
      </c>
      <c r="W306" s="23">
        <f>IF(OR(Q306="",Q305=""),"",Q306/Q305-1)</f>
        <v/>
      </c>
      <c r="X306" s="23">
        <f>IF(OR(R306="",R305=""),"",R306/R305-1)</f>
        <v/>
      </c>
      <c r="Y306" s="23">
        <f>IF(R306="","",P306/R306)</f>
        <v/>
      </c>
      <c r="Z306" s="23">
        <f>IF(R306="","",Q306/R306)</f>
        <v/>
      </c>
      <c r="AA306" s="24">
        <f>IF(SUMIFS('Daily NSE Equity Options'!$M:$M,'Daily NSE Equity Options'!$A:$A,$A306)=0,"",SUMIFS('Daily NSE Equity Options'!$M:$M,'Daily NSE Equity Options'!$A:$A,$A306))</f>
        <v/>
      </c>
      <c r="AB306" s="9">
        <f>IF(SUMIFS('Daily BSE Equity Options'!$M:$M,'Daily BSE Equity Options'!$A:$A,$A306)=0,"",SUMIFS('Daily BSE Equity Options'!$M:$M,'Daily BSE Equity Options'!$A:$A,$A306))</f>
        <v/>
      </c>
      <c r="AC306" s="9">
        <f>IF(OR(AA306="",AB306=""),"",AA306+AB306)</f>
        <v/>
      </c>
      <c r="AD306" s="26">
        <f>IFERROR(IF(OR(AA306="",INDEX(AA:AA,MATCH(DATE(YEAR($A306)-1,MONTH($A306),DAY($A306)),$A:$A,0))=""),"",AA306/INDEX(AA:AA,MATCH(DATE(YEAR($A306)-1,MONTH($A306),DAY($A306)),$A:$A,0))-1),"")</f>
        <v/>
      </c>
      <c r="AE306" s="26">
        <f>IFERROR(IF(OR(AB306="",INDEX(AB:AB,MATCH(DATE(YEAR($A306)-1,MONTH($A306),DAY($A306)),$A:$A,0))=""),"",AB306/INDEX(AB:AB,MATCH(DATE(YEAR($A306)-1,MONTH($A306),DAY($A306)),$A:$A,0))-1),"")</f>
        <v/>
      </c>
      <c r="AF306" s="26">
        <f>IFERROR(IF(OR(AC306="",INDEX(AC:AC,MATCH(DATE(YEAR($A306)-1,MONTH($A306),DAY($A306)),$A:$A,0))=""),"",AC306/INDEX(AC:AC,MATCH(DATE(YEAR($A306)-1,MONTH($A306),DAY($A306)),$A:$A,0))-1),"")</f>
        <v/>
      </c>
      <c r="AG306" s="26">
        <f>IF(OR(AA306="",AA305=""),"",AA306/AA305-1)</f>
        <v/>
      </c>
      <c r="AH306" s="26">
        <f>IF(OR(AB306="",AB305=""),"",AB306/AB305-1)</f>
        <v/>
      </c>
      <c r="AI306" s="26">
        <f>IF(OR(AC306="",AC305=""),"",AC306/AC305-1)</f>
        <v/>
      </c>
      <c r="AJ306" s="26">
        <f>IF(AC306="","",AA306/AC306)</f>
        <v/>
      </c>
      <c r="AK306" s="26">
        <f>IF(AC306="","",AB306/AC306)</f>
        <v/>
      </c>
      <c r="AL306" s="29" t="n">
        <v>14.7375</v>
      </c>
      <c r="AM306" s="30" t="n">
        <v>15.535</v>
      </c>
      <c r="AN306" s="30" t="n">
        <v>13.625</v>
      </c>
      <c r="AO306" s="30" t="n">
        <v>15.365</v>
      </c>
      <c r="AP306" s="31" t="n">
        <v>0.0426</v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18">
        <f>IF(SUMIFS('Daily NSE Equity Options'!$K:$K,'Daily NSE Equity Options'!$A:$A,$A307)=0,"",SUMIFS('Daily NSE Equity Options'!$K:$K,'Daily NSE Equity Options'!$A:$A,$A307))</f>
        <v/>
      </c>
      <c r="F307" s="7">
        <f>IF(SUMIFS('Daily BSE Equity Options'!$K:$K,'Daily BSE Equity Options'!$A:$A,$A307)=0,"",SUMIFS('Daily BSE Equity Options'!$K:$K,'Daily BSE Equity Options'!$A:$A,$A307))</f>
        <v/>
      </c>
      <c r="G307" s="7">
        <f>IF(OR(E307="",F307=""),"",E307+F307)</f>
        <v/>
      </c>
      <c r="H307" s="20">
        <f>IFERROR(IF(OR(E307="",INDEX(E:E,MATCH(DATE(YEAR($A307)-1,MONTH($A307),DAY($A307)),$A:$A,0))=""),"",E307/INDEX(E:E,MATCH(DATE(YEAR($A307)-1,MONTH($A307),DAY($A307)),$A:$A,0))-1),"")</f>
        <v/>
      </c>
      <c r="I307" s="20">
        <f>IFERROR(IF(OR(F307="",INDEX(F:F,MATCH(DATE(YEAR($A307)-1,MONTH($A307),DAY($A307)),$A:$A,0))=""),"",F307/INDEX(F:F,MATCH(DATE(YEAR($A307)-1,MONTH($A307),DAY($A307)),$A:$A,0))-1),"")</f>
        <v/>
      </c>
      <c r="J307" s="20">
        <f>IFERROR(IF(OR(G307="",INDEX(G:G,MATCH(DATE(YEAR($A307)-1,MONTH($A307),DAY($A307)),$A:$A,0))=""),"",G307/INDEX(G:G,MATCH(DATE(YEAR($A307)-1,MONTH($A307),DAY($A307)),$A:$A,0))-1),"")</f>
        <v/>
      </c>
      <c r="K307" s="20">
        <f>IF(OR(E307="",E306=""),"",E307/E306-1)</f>
        <v/>
      </c>
      <c r="L307" s="20">
        <f>IF(OR(F307="",F306=""),"",F307/F306-1)</f>
        <v/>
      </c>
      <c r="M307" s="20">
        <f>IF(OR(G307="",G306=""),"",G307/G306-1)</f>
        <v/>
      </c>
      <c r="N307" s="20">
        <f>IF(G307="","",E307/G307)</f>
        <v/>
      </c>
      <c r="O307" s="20">
        <f>IF(G307="","",F307/G307)</f>
        <v/>
      </c>
      <c r="P307" s="21">
        <f>IF(SUMIFS('Daily NSE Equity Options'!$L:$L,'Daily NSE Equity Options'!$A:$A,$A307)=0,"",SUMIFS('Daily NSE Equity Options'!$L:$L,'Daily NSE Equity Options'!$A:$A,$A307))</f>
        <v/>
      </c>
      <c r="Q307" s="8">
        <f>IF(SUMIFS('Daily BSE Equity Options'!$L:$L,'Daily BSE Equity Options'!$A:$A,$A307)=0,"",SUMIFS('Daily BSE Equity Options'!$L:$L,'Daily BSE Equity Options'!$A:$A,$A307))</f>
        <v/>
      </c>
      <c r="R307" s="8">
        <f>IF(OR(P307="",Q307=""),"",P307+Q307)</f>
        <v/>
      </c>
      <c r="S307" s="23">
        <f>IFERROR(IF(OR(P307="",INDEX(P:P,MATCH(DATE(YEAR($A307)-1,MONTH($A307),DAY($A307)),$A:$A,0))=""),"",P307/INDEX(P:P,MATCH(DATE(YEAR($A307)-1,MONTH($A307),DAY($A307)),$A:$A,0))-1),"")</f>
        <v/>
      </c>
      <c r="T307" s="23">
        <f>IFERROR(IF(OR(Q307="",INDEX(Q:Q,MATCH(DATE(YEAR($A307)-1,MONTH($A307),DAY($A307)),$A:$A,0))=""),"",Q307/INDEX(Q:Q,MATCH(DATE(YEAR($A307)-1,MONTH($A307),DAY($A307)),$A:$A,0))-1),"")</f>
        <v/>
      </c>
      <c r="U307" s="23">
        <f>IFERROR(IF(OR(R307="",INDEX(R:R,MATCH(DATE(YEAR($A307)-1,MONTH($A307),DAY($A307)),$A:$A,0))=""),"",R307/INDEX(R:R,MATCH(DATE(YEAR($A307)-1,MONTH($A307),DAY($A307)),$A:$A,0))-1),"")</f>
        <v/>
      </c>
      <c r="V307" s="23">
        <f>IF(OR(P307="",P306=""),"",P307/P306-1)</f>
        <v/>
      </c>
      <c r="W307" s="23">
        <f>IF(OR(Q307="",Q306=""),"",Q307/Q306-1)</f>
        <v/>
      </c>
      <c r="X307" s="23">
        <f>IF(OR(R307="",R306=""),"",R307/R306-1)</f>
        <v/>
      </c>
      <c r="Y307" s="23">
        <f>IF(R307="","",P307/R307)</f>
        <v/>
      </c>
      <c r="Z307" s="23">
        <f>IF(R307="","",Q307/R307)</f>
        <v/>
      </c>
      <c r="AA307" s="24">
        <f>IF(SUMIFS('Daily NSE Equity Options'!$M:$M,'Daily NSE Equity Options'!$A:$A,$A307)=0,"",SUMIFS('Daily NSE Equity Options'!$M:$M,'Daily NSE Equity Options'!$A:$A,$A307))</f>
        <v/>
      </c>
      <c r="AB307" s="9">
        <f>IF(SUMIFS('Daily BSE Equity Options'!$M:$M,'Daily BSE Equity Options'!$A:$A,$A307)=0,"",SUMIFS('Daily BSE Equity Options'!$M:$M,'Daily BSE Equity Options'!$A:$A,$A307))</f>
        <v/>
      </c>
      <c r="AC307" s="9">
        <f>IF(OR(AA307="",AB307=""),"",AA307+AB307)</f>
        <v/>
      </c>
      <c r="AD307" s="26">
        <f>IFERROR(IF(OR(AA307="",INDEX(AA:AA,MATCH(DATE(YEAR($A307)-1,MONTH($A307),DAY($A307)),$A:$A,0))=""),"",AA307/INDEX(AA:AA,MATCH(DATE(YEAR($A307)-1,MONTH($A307),DAY($A307)),$A:$A,0))-1),"")</f>
        <v/>
      </c>
      <c r="AE307" s="26">
        <f>IFERROR(IF(OR(AB307="",INDEX(AB:AB,MATCH(DATE(YEAR($A307)-1,MONTH($A307),DAY($A307)),$A:$A,0))=""),"",AB307/INDEX(AB:AB,MATCH(DATE(YEAR($A307)-1,MONTH($A307),DAY($A307)),$A:$A,0))-1),"")</f>
        <v/>
      </c>
      <c r="AF307" s="26">
        <f>IFERROR(IF(OR(AC307="",INDEX(AC:AC,MATCH(DATE(YEAR($A307)-1,MONTH($A307),DAY($A307)),$A:$A,0))=""),"",AC307/INDEX(AC:AC,MATCH(DATE(YEAR($A307)-1,MONTH($A307),DAY($A307)),$A:$A,0))-1),"")</f>
        <v/>
      </c>
      <c r="AG307" s="26">
        <f>IF(OR(AA307="",AA306=""),"",AA307/AA306-1)</f>
        <v/>
      </c>
      <c r="AH307" s="26">
        <f>IF(OR(AB307="",AB306=""),"",AB307/AB306-1)</f>
        <v/>
      </c>
      <c r="AI307" s="26">
        <f>IF(OR(AC307="",AC306=""),"",AC307/AC306-1)</f>
        <v/>
      </c>
      <c r="AJ307" s="26">
        <f>IF(AC307="","",AA307/AC307)</f>
        <v/>
      </c>
      <c r="AK307" s="26">
        <f>IF(AC307="","",AB307/AC307)</f>
        <v/>
      </c>
      <c r="AL307" s="29" t="n">
        <v>15.365</v>
      </c>
      <c r="AM307" s="30" t="n">
        <v>15.6375</v>
      </c>
      <c r="AN307" s="30" t="n">
        <v>14.925</v>
      </c>
      <c r="AO307" s="30" t="n">
        <v>15.0975</v>
      </c>
      <c r="AP307" s="31" t="n">
        <v>-0.0174</v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18">
        <f>IF(SUMIFS('Daily NSE Equity Options'!$K:$K,'Daily NSE Equity Options'!$A:$A,$A308)=0,"",SUMIFS('Daily NSE Equity Options'!$K:$K,'Daily NSE Equity Options'!$A:$A,$A308))</f>
        <v/>
      </c>
      <c r="F308" s="7">
        <f>IF(SUMIFS('Daily BSE Equity Options'!$K:$K,'Daily BSE Equity Options'!$A:$A,$A308)=0,"",SUMIFS('Daily BSE Equity Options'!$K:$K,'Daily BSE Equity Options'!$A:$A,$A308))</f>
        <v/>
      </c>
      <c r="G308" s="7">
        <f>IF(OR(E308="",F308=""),"",E308+F308)</f>
        <v/>
      </c>
      <c r="H308" s="20">
        <f>IFERROR(IF(OR(E308="",INDEX(E:E,MATCH(DATE(YEAR($A308)-1,MONTH($A308),DAY($A308)),$A:$A,0))=""),"",E308/INDEX(E:E,MATCH(DATE(YEAR($A308)-1,MONTH($A308),DAY($A308)),$A:$A,0))-1),"")</f>
        <v/>
      </c>
      <c r="I308" s="20">
        <f>IFERROR(IF(OR(F308="",INDEX(F:F,MATCH(DATE(YEAR($A308)-1,MONTH($A308),DAY($A308)),$A:$A,0))=""),"",F308/INDEX(F:F,MATCH(DATE(YEAR($A308)-1,MONTH($A308),DAY($A308)),$A:$A,0))-1),"")</f>
        <v/>
      </c>
      <c r="J308" s="20">
        <f>IFERROR(IF(OR(G308="",INDEX(G:G,MATCH(DATE(YEAR($A308)-1,MONTH($A308),DAY($A308)),$A:$A,0))=""),"",G308/INDEX(G:G,MATCH(DATE(YEAR($A308)-1,MONTH($A308),DAY($A308)),$A:$A,0))-1),"")</f>
        <v/>
      </c>
      <c r="K308" s="20">
        <f>IF(OR(E308="",E307=""),"",E308/E307-1)</f>
        <v/>
      </c>
      <c r="L308" s="20">
        <f>IF(OR(F308="",F307=""),"",F308/F307-1)</f>
        <v/>
      </c>
      <c r="M308" s="20">
        <f>IF(OR(G308="",G307=""),"",G308/G307-1)</f>
        <v/>
      </c>
      <c r="N308" s="20">
        <f>IF(G308="","",E308/G308)</f>
        <v/>
      </c>
      <c r="O308" s="20">
        <f>IF(G308="","",F308/G308)</f>
        <v/>
      </c>
      <c r="P308" s="21">
        <f>IF(SUMIFS('Daily NSE Equity Options'!$L:$L,'Daily NSE Equity Options'!$A:$A,$A308)=0,"",SUMIFS('Daily NSE Equity Options'!$L:$L,'Daily NSE Equity Options'!$A:$A,$A308))</f>
        <v/>
      </c>
      <c r="Q308" s="8">
        <f>IF(SUMIFS('Daily BSE Equity Options'!$L:$L,'Daily BSE Equity Options'!$A:$A,$A308)=0,"",SUMIFS('Daily BSE Equity Options'!$L:$L,'Daily BSE Equity Options'!$A:$A,$A308))</f>
        <v/>
      </c>
      <c r="R308" s="8">
        <f>IF(OR(P308="",Q308=""),"",P308+Q308)</f>
        <v/>
      </c>
      <c r="S308" s="23">
        <f>IFERROR(IF(OR(P308="",INDEX(P:P,MATCH(DATE(YEAR($A308)-1,MONTH($A308),DAY($A308)),$A:$A,0))=""),"",P308/INDEX(P:P,MATCH(DATE(YEAR($A308)-1,MONTH($A308),DAY($A308)),$A:$A,0))-1),"")</f>
        <v/>
      </c>
      <c r="T308" s="23">
        <f>IFERROR(IF(OR(Q308="",INDEX(Q:Q,MATCH(DATE(YEAR($A308)-1,MONTH($A308),DAY($A308)),$A:$A,0))=""),"",Q308/INDEX(Q:Q,MATCH(DATE(YEAR($A308)-1,MONTH($A308),DAY($A308)),$A:$A,0))-1),"")</f>
        <v/>
      </c>
      <c r="U308" s="23">
        <f>IFERROR(IF(OR(R308="",INDEX(R:R,MATCH(DATE(YEAR($A308)-1,MONTH($A308),DAY($A308)),$A:$A,0))=""),"",R308/INDEX(R:R,MATCH(DATE(YEAR($A308)-1,MONTH($A308),DAY($A308)),$A:$A,0))-1),"")</f>
        <v/>
      </c>
      <c r="V308" s="23">
        <f>IF(OR(P308="",P307=""),"",P308/P307-1)</f>
        <v/>
      </c>
      <c r="W308" s="23">
        <f>IF(OR(Q308="",Q307=""),"",Q308/Q307-1)</f>
        <v/>
      </c>
      <c r="X308" s="23">
        <f>IF(OR(R308="",R307=""),"",R308/R307-1)</f>
        <v/>
      </c>
      <c r="Y308" s="23">
        <f>IF(R308="","",P308/R308)</f>
        <v/>
      </c>
      <c r="Z308" s="23">
        <f>IF(R308="","",Q308/R308)</f>
        <v/>
      </c>
      <c r="AA308" s="24">
        <f>IF(SUMIFS('Daily NSE Equity Options'!$M:$M,'Daily NSE Equity Options'!$A:$A,$A308)=0,"",SUMIFS('Daily NSE Equity Options'!$M:$M,'Daily NSE Equity Options'!$A:$A,$A308))</f>
        <v/>
      </c>
      <c r="AB308" s="9">
        <f>IF(SUMIFS('Daily BSE Equity Options'!$M:$M,'Daily BSE Equity Options'!$A:$A,$A308)=0,"",SUMIFS('Daily BSE Equity Options'!$M:$M,'Daily BSE Equity Options'!$A:$A,$A308))</f>
        <v/>
      </c>
      <c r="AC308" s="9">
        <f>IF(OR(AA308="",AB308=""),"",AA308+AB308)</f>
        <v/>
      </c>
      <c r="AD308" s="26">
        <f>IFERROR(IF(OR(AA308="",INDEX(AA:AA,MATCH(DATE(YEAR($A308)-1,MONTH($A308),DAY($A308)),$A:$A,0))=""),"",AA308/INDEX(AA:AA,MATCH(DATE(YEAR($A308)-1,MONTH($A308),DAY($A308)),$A:$A,0))-1),"")</f>
        <v/>
      </c>
      <c r="AE308" s="26">
        <f>IFERROR(IF(OR(AB308="",INDEX(AB:AB,MATCH(DATE(YEAR($A308)-1,MONTH($A308),DAY($A308)),$A:$A,0))=""),"",AB308/INDEX(AB:AB,MATCH(DATE(YEAR($A308)-1,MONTH($A308),DAY($A308)),$A:$A,0))-1),"")</f>
        <v/>
      </c>
      <c r="AF308" s="26">
        <f>IFERROR(IF(OR(AC308="",INDEX(AC:AC,MATCH(DATE(YEAR($A308)-1,MONTH($A308),DAY($A308)),$A:$A,0))=""),"",AC308/INDEX(AC:AC,MATCH(DATE(YEAR($A308)-1,MONTH($A308),DAY($A308)),$A:$A,0))-1),"")</f>
        <v/>
      </c>
      <c r="AG308" s="26">
        <f>IF(OR(AA308="",AA307=""),"",AA308/AA307-1)</f>
        <v/>
      </c>
      <c r="AH308" s="26">
        <f>IF(OR(AB308="",AB307=""),"",AB308/AB307-1)</f>
        <v/>
      </c>
      <c r="AI308" s="26">
        <f>IF(OR(AC308="",AC307=""),"",AC308/AC307-1)</f>
        <v/>
      </c>
      <c r="AJ308" s="26">
        <f>IF(AC308="","",AA308/AC308)</f>
        <v/>
      </c>
      <c r="AK308" s="26">
        <f>IF(AC308="","",AB308/AC308)</f>
        <v/>
      </c>
      <c r="AL308" s="29" t="n">
        <v>15.0975</v>
      </c>
      <c r="AM308" s="30" t="n">
        <v>15.2675</v>
      </c>
      <c r="AN308" s="30" t="n">
        <v>13.275</v>
      </c>
      <c r="AO308" s="30" t="n">
        <v>13.3675</v>
      </c>
      <c r="AP308" s="31" t="n">
        <v>-0.1146</v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18">
        <f>IF(SUMIFS('Daily NSE Equity Options'!$K:$K,'Daily NSE Equity Options'!$A:$A,$A309)=0,"",SUMIFS('Daily NSE Equity Options'!$K:$K,'Daily NSE Equity Options'!$A:$A,$A309))</f>
        <v/>
      </c>
      <c r="F309" s="7">
        <f>IF(SUMIFS('Daily BSE Equity Options'!$K:$K,'Daily BSE Equity Options'!$A:$A,$A309)=0,"",SUMIFS('Daily BSE Equity Options'!$K:$K,'Daily BSE Equity Options'!$A:$A,$A309))</f>
        <v/>
      </c>
      <c r="G309" s="7">
        <f>IF(OR(E309="",F309=""),"",E309+F309)</f>
        <v/>
      </c>
      <c r="H309" s="20">
        <f>IFERROR(IF(OR(E309="",INDEX(E:E,MATCH(DATE(YEAR($A309)-1,MONTH($A309),DAY($A309)),$A:$A,0))=""),"",E309/INDEX(E:E,MATCH(DATE(YEAR($A309)-1,MONTH($A309),DAY($A309)),$A:$A,0))-1),"")</f>
        <v/>
      </c>
      <c r="I309" s="20">
        <f>IFERROR(IF(OR(F309="",INDEX(F:F,MATCH(DATE(YEAR($A309)-1,MONTH($A309),DAY($A309)),$A:$A,0))=""),"",F309/INDEX(F:F,MATCH(DATE(YEAR($A309)-1,MONTH($A309),DAY($A309)),$A:$A,0))-1),"")</f>
        <v/>
      </c>
      <c r="J309" s="20">
        <f>IFERROR(IF(OR(G309="",INDEX(G:G,MATCH(DATE(YEAR($A309)-1,MONTH($A309),DAY($A309)),$A:$A,0))=""),"",G309/INDEX(G:G,MATCH(DATE(YEAR($A309)-1,MONTH($A309),DAY($A309)),$A:$A,0))-1),"")</f>
        <v/>
      </c>
      <c r="K309" s="20">
        <f>IF(OR(E309="",E308=""),"",E309/E308-1)</f>
        <v/>
      </c>
      <c r="L309" s="20">
        <f>IF(OR(F309="",F308=""),"",F309/F308-1)</f>
        <v/>
      </c>
      <c r="M309" s="20">
        <f>IF(OR(G309="",G308=""),"",G309/G308-1)</f>
        <v/>
      </c>
      <c r="N309" s="20">
        <f>IF(G309="","",E309/G309)</f>
        <v/>
      </c>
      <c r="O309" s="20">
        <f>IF(G309="","",F309/G309)</f>
        <v/>
      </c>
      <c r="P309" s="21">
        <f>IF(SUMIFS('Daily NSE Equity Options'!$L:$L,'Daily NSE Equity Options'!$A:$A,$A309)=0,"",SUMIFS('Daily NSE Equity Options'!$L:$L,'Daily NSE Equity Options'!$A:$A,$A309))</f>
        <v/>
      </c>
      <c r="Q309" s="8">
        <f>IF(SUMIFS('Daily BSE Equity Options'!$L:$L,'Daily BSE Equity Options'!$A:$A,$A309)=0,"",SUMIFS('Daily BSE Equity Options'!$L:$L,'Daily BSE Equity Options'!$A:$A,$A309))</f>
        <v/>
      </c>
      <c r="R309" s="8">
        <f>IF(OR(P309="",Q309=""),"",P309+Q309)</f>
        <v/>
      </c>
      <c r="S309" s="23">
        <f>IFERROR(IF(OR(P309="",INDEX(P:P,MATCH(DATE(YEAR($A309)-1,MONTH($A309),DAY($A309)),$A:$A,0))=""),"",P309/INDEX(P:P,MATCH(DATE(YEAR($A309)-1,MONTH($A309),DAY($A309)),$A:$A,0))-1),"")</f>
        <v/>
      </c>
      <c r="T309" s="23">
        <f>IFERROR(IF(OR(Q309="",INDEX(Q:Q,MATCH(DATE(YEAR($A309)-1,MONTH($A309),DAY($A309)),$A:$A,0))=""),"",Q309/INDEX(Q:Q,MATCH(DATE(YEAR($A309)-1,MONTH($A309),DAY($A309)),$A:$A,0))-1),"")</f>
        <v/>
      </c>
      <c r="U309" s="23">
        <f>IFERROR(IF(OR(R309="",INDEX(R:R,MATCH(DATE(YEAR($A309)-1,MONTH($A309),DAY($A309)),$A:$A,0))=""),"",R309/INDEX(R:R,MATCH(DATE(YEAR($A309)-1,MONTH($A309),DAY($A309)),$A:$A,0))-1),"")</f>
        <v/>
      </c>
      <c r="V309" s="23">
        <f>IF(OR(P309="",P308=""),"",P309/P308-1)</f>
        <v/>
      </c>
      <c r="W309" s="23">
        <f>IF(OR(Q309="",Q308=""),"",Q309/Q308-1)</f>
        <v/>
      </c>
      <c r="X309" s="23">
        <f>IF(OR(R309="",R308=""),"",R309/R308-1)</f>
        <v/>
      </c>
      <c r="Y309" s="23">
        <f>IF(R309="","",P309/R309)</f>
        <v/>
      </c>
      <c r="Z309" s="23">
        <f>IF(R309="","",Q309/R309)</f>
        <v/>
      </c>
      <c r="AA309" s="24">
        <f>IF(SUMIFS('Daily NSE Equity Options'!$M:$M,'Daily NSE Equity Options'!$A:$A,$A309)=0,"",SUMIFS('Daily NSE Equity Options'!$M:$M,'Daily NSE Equity Options'!$A:$A,$A309))</f>
        <v/>
      </c>
      <c r="AB309" s="9">
        <f>IF(SUMIFS('Daily BSE Equity Options'!$M:$M,'Daily BSE Equity Options'!$A:$A,$A309)=0,"",SUMIFS('Daily BSE Equity Options'!$M:$M,'Daily BSE Equity Options'!$A:$A,$A309))</f>
        <v/>
      </c>
      <c r="AC309" s="9">
        <f>IF(OR(AA309="",AB309=""),"",AA309+AB309)</f>
        <v/>
      </c>
      <c r="AD309" s="26">
        <f>IFERROR(IF(OR(AA309="",INDEX(AA:AA,MATCH(DATE(YEAR($A309)-1,MONTH($A309),DAY($A309)),$A:$A,0))=""),"",AA309/INDEX(AA:AA,MATCH(DATE(YEAR($A309)-1,MONTH($A309),DAY($A309)),$A:$A,0))-1),"")</f>
        <v/>
      </c>
      <c r="AE309" s="26">
        <f>IFERROR(IF(OR(AB309="",INDEX(AB:AB,MATCH(DATE(YEAR($A309)-1,MONTH($A309),DAY($A309)),$A:$A,0))=""),"",AB309/INDEX(AB:AB,MATCH(DATE(YEAR($A309)-1,MONTH($A309),DAY($A309)),$A:$A,0))-1),"")</f>
        <v/>
      </c>
      <c r="AF309" s="26">
        <f>IFERROR(IF(OR(AC309="",INDEX(AC:AC,MATCH(DATE(YEAR($A309)-1,MONTH($A309),DAY($A309)),$A:$A,0))=""),"",AC309/INDEX(AC:AC,MATCH(DATE(YEAR($A309)-1,MONTH($A309),DAY($A309)),$A:$A,0))-1),"")</f>
        <v/>
      </c>
      <c r="AG309" s="26">
        <f>IF(OR(AA309="",AA308=""),"",AA309/AA308-1)</f>
        <v/>
      </c>
      <c r="AH309" s="26">
        <f>IF(OR(AB309="",AB308=""),"",AB309/AB308-1)</f>
        <v/>
      </c>
      <c r="AI309" s="26">
        <f>IF(OR(AC309="",AC308=""),"",AC309/AC308-1)</f>
        <v/>
      </c>
      <c r="AJ309" s="26">
        <f>IF(AC309="","",AA309/AC309)</f>
        <v/>
      </c>
      <c r="AK309" s="26">
        <f>IF(AC309="","",AB309/AC309)</f>
        <v/>
      </c>
      <c r="AL309" s="29" t="n">
        <v>13.3675</v>
      </c>
      <c r="AM309" s="30" t="n">
        <v>13.77</v>
      </c>
      <c r="AN309" s="30" t="n">
        <v>13.1175</v>
      </c>
      <c r="AO309" s="30" t="n">
        <v>13.4025</v>
      </c>
      <c r="AP309" s="31" t="n">
        <v>0.0026</v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18">
        <f>IF(SUMIFS('Daily NSE Equity Options'!$K:$K,'Daily NSE Equity Options'!$A:$A,$A310)=0,"",SUMIFS('Daily NSE Equity Options'!$K:$K,'Daily NSE Equity Options'!$A:$A,$A310))</f>
        <v/>
      </c>
      <c r="F310" s="7">
        <f>IF(SUMIFS('Daily BSE Equity Options'!$K:$K,'Daily BSE Equity Options'!$A:$A,$A310)=0,"",SUMIFS('Daily BSE Equity Options'!$K:$K,'Daily BSE Equity Options'!$A:$A,$A310))</f>
        <v/>
      </c>
      <c r="G310" s="7">
        <f>IF(OR(E310="",F310=""),"",E310+F310)</f>
        <v/>
      </c>
      <c r="H310" s="20">
        <f>IFERROR(IF(OR(E310="",INDEX(E:E,MATCH(DATE(YEAR($A310)-1,MONTH($A310),DAY($A310)),$A:$A,0))=""),"",E310/INDEX(E:E,MATCH(DATE(YEAR($A310)-1,MONTH($A310),DAY($A310)),$A:$A,0))-1),"")</f>
        <v/>
      </c>
      <c r="I310" s="20">
        <f>IFERROR(IF(OR(F310="",INDEX(F:F,MATCH(DATE(YEAR($A310)-1,MONTH($A310),DAY($A310)),$A:$A,0))=""),"",F310/INDEX(F:F,MATCH(DATE(YEAR($A310)-1,MONTH($A310),DAY($A310)),$A:$A,0))-1),"")</f>
        <v/>
      </c>
      <c r="J310" s="20">
        <f>IFERROR(IF(OR(G310="",INDEX(G:G,MATCH(DATE(YEAR($A310)-1,MONTH($A310),DAY($A310)),$A:$A,0))=""),"",G310/INDEX(G:G,MATCH(DATE(YEAR($A310)-1,MONTH($A310),DAY($A310)),$A:$A,0))-1),"")</f>
        <v/>
      </c>
      <c r="K310" s="20">
        <f>IF(OR(E310="",E309=""),"",E310/E309-1)</f>
        <v/>
      </c>
      <c r="L310" s="20">
        <f>IF(OR(F310="",F309=""),"",F310/F309-1)</f>
        <v/>
      </c>
      <c r="M310" s="20">
        <f>IF(OR(G310="",G309=""),"",G310/G309-1)</f>
        <v/>
      </c>
      <c r="N310" s="20">
        <f>IF(G310="","",E310/G310)</f>
        <v/>
      </c>
      <c r="O310" s="20">
        <f>IF(G310="","",F310/G310)</f>
        <v/>
      </c>
      <c r="P310" s="21">
        <f>IF(SUMIFS('Daily NSE Equity Options'!$L:$L,'Daily NSE Equity Options'!$A:$A,$A310)=0,"",SUMIFS('Daily NSE Equity Options'!$L:$L,'Daily NSE Equity Options'!$A:$A,$A310))</f>
        <v/>
      </c>
      <c r="Q310" s="8">
        <f>IF(SUMIFS('Daily BSE Equity Options'!$L:$L,'Daily BSE Equity Options'!$A:$A,$A310)=0,"",SUMIFS('Daily BSE Equity Options'!$L:$L,'Daily BSE Equity Options'!$A:$A,$A310))</f>
        <v/>
      </c>
      <c r="R310" s="8">
        <f>IF(OR(P310="",Q310=""),"",P310+Q310)</f>
        <v/>
      </c>
      <c r="S310" s="23">
        <f>IFERROR(IF(OR(P310="",INDEX(P:P,MATCH(DATE(YEAR($A310)-1,MONTH($A310),DAY($A310)),$A:$A,0))=""),"",P310/INDEX(P:P,MATCH(DATE(YEAR($A310)-1,MONTH($A310),DAY($A310)),$A:$A,0))-1),"")</f>
        <v/>
      </c>
      <c r="T310" s="23">
        <f>IFERROR(IF(OR(Q310="",INDEX(Q:Q,MATCH(DATE(YEAR($A310)-1,MONTH($A310),DAY($A310)),$A:$A,0))=""),"",Q310/INDEX(Q:Q,MATCH(DATE(YEAR($A310)-1,MONTH($A310),DAY($A310)),$A:$A,0))-1),"")</f>
        <v/>
      </c>
      <c r="U310" s="23">
        <f>IFERROR(IF(OR(R310="",INDEX(R:R,MATCH(DATE(YEAR($A310)-1,MONTH($A310),DAY($A310)),$A:$A,0))=""),"",R310/INDEX(R:R,MATCH(DATE(YEAR($A310)-1,MONTH($A310),DAY($A310)),$A:$A,0))-1),"")</f>
        <v/>
      </c>
      <c r="V310" s="23">
        <f>IF(OR(P310="",P309=""),"",P310/P309-1)</f>
        <v/>
      </c>
      <c r="W310" s="23">
        <f>IF(OR(Q310="",Q309=""),"",Q310/Q309-1)</f>
        <v/>
      </c>
      <c r="X310" s="23">
        <f>IF(OR(R310="",R309=""),"",R310/R309-1)</f>
        <v/>
      </c>
      <c r="Y310" s="23">
        <f>IF(R310="","",P310/R310)</f>
        <v/>
      </c>
      <c r="Z310" s="23">
        <f>IF(R310="","",Q310/R310)</f>
        <v/>
      </c>
      <c r="AA310" s="24">
        <f>IF(SUMIFS('Daily NSE Equity Options'!$M:$M,'Daily NSE Equity Options'!$A:$A,$A310)=0,"",SUMIFS('Daily NSE Equity Options'!$M:$M,'Daily NSE Equity Options'!$A:$A,$A310))</f>
        <v/>
      </c>
      <c r="AB310" s="9">
        <f>IF(SUMIFS('Daily BSE Equity Options'!$M:$M,'Daily BSE Equity Options'!$A:$A,$A310)=0,"",SUMIFS('Daily BSE Equity Options'!$M:$M,'Daily BSE Equity Options'!$A:$A,$A310))</f>
        <v/>
      </c>
      <c r="AC310" s="9">
        <f>IF(OR(AA310="",AB310=""),"",AA310+AB310)</f>
        <v/>
      </c>
      <c r="AD310" s="26">
        <f>IFERROR(IF(OR(AA310="",INDEX(AA:AA,MATCH(DATE(YEAR($A310)-1,MONTH($A310),DAY($A310)),$A:$A,0))=""),"",AA310/INDEX(AA:AA,MATCH(DATE(YEAR($A310)-1,MONTH($A310),DAY($A310)),$A:$A,0))-1),"")</f>
        <v/>
      </c>
      <c r="AE310" s="26">
        <f>IFERROR(IF(OR(AB310="",INDEX(AB:AB,MATCH(DATE(YEAR($A310)-1,MONTH($A310),DAY($A310)),$A:$A,0))=""),"",AB310/INDEX(AB:AB,MATCH(DATE(YEAR($A310)-1,MONTH($A310),DAY($A310)),$A:$A,0))-1),"")</f>
        <v/>
      </c>
      <c r="AF310" s="26">
        <f>IFERROR(IF(OR(AC310="",INDEX(AC:AC,MATCH(DATE(YEAR($A310)-1,MONTH($A310),DAY($A310)),$A:$A,0))=""),"",AC310/INDEX(AC:AC,MATCH(DATE(YEAR($A310)-1,MONTH($A310),DAY($A310)),$A:$A,0))-1),"")</f>
        <v/>
      </c>
      <c r="AG310" s="26">
        <f>IF(OR(AA310="",AA309=""),"",AA310/AA309-1)</f>
        <v/>
      </c>
      <c r="AH310" s="26">
        <f>IF(OR(AB310="",AB309=""),"",AB310/AB309-1)</f>
        <v/>
      </c>
      <c r="AI310" s="26">
        <f>IF(OR(AC310="",AC309=""),"",AC310/AC309-1)</f>
        <v/>
      </c>
      <c r="AJ310" s="26">
        <f>IF(AC310="","",AA310/AC310)</f>
        <v/>
      </c>
      <c r="AK310" s="26">
        <f>IF(AC310="","",AB310/AC310)</f>
        <v/>
      </c>
      <c r="AL310" s="29" t="n">
        <v>13.4025</v>
      </c>
      <c r="AM310" s="30" t="n">
        <v>13.4025</v>
      </c>
      <c r="AN310" s="30" t="n">
        <v>12.9025</v>
      </c>
      <c r="AO310" s="30" t="n">
        <v>13.0025</v>
      </c>
      <c r="AP310" s="31" t="n">
        <v>-0.0298</v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18">
        <f>IF(SUMIFS('Daily NSE Equity Options'!$K:$K,'Daily NSE Equity Options'!$A:$A,$A311)=0,"",SUMIFS('Daily NSE Equity Options'!$K:$K,'Daily NSE Equity Options'!$A:$A,$A311))</f>
        <v/>
      </c>
      <c r="F311" s="7">
        <f>IF(SUMIFS('Daily BSE Equity Options'!$K:$K,'Daily BSE Equity Options'!$A:$A,$A311)=0,"",SUMIFS('Daily BSE Equity Options'!$K:$K,'Daily BSE Equity Options'!$A:$A,$A311))</f>
        <v/>
      </c>
      <c r="G311" s="7">
        <f>IF(OR(E311="",F311=""),"",E311+F311)</f>
        <v/>
      </c>
      <c r="H311" s="20">
        <f>IFERROR(IF(OR(E311="",INDEX(E:E,MATCH(DATE(YEAR($A311)-1,MONTH($A311),DAY($A311)),$A:$A,0))=""),"",E311/INDEX(E:E,MATCH(DATE(YEAR($A311)-1,MONTH($A311),DAY($A311)),$A:$A,0))-1),"")</f>
        <v/>
      </c>
      <c r="I311" s="20">
        <f>IFERROR(IF(OR(F311="",INDEX(F:F,MATCH(DATE(YEAR($A311)-1,MONTH($A311),DAY($A311)),$A:$A,0))=""),"",F311/INDEX(F:F,MATCH(DATE(YEAR($A311)-1,MONTH($A311),DAY($A311)),$A:$A,0))-1),"")</f>
        <v/>
      </c>
      <c r="J311" s="20">
        <f>IFERROR(IF(OR(G311="",INDEX(G:G,MATCH(DATE(YEAR($A311)-1,MONTH($A311),DAY($A311)),$A:$A,0))=""),"",G311/INDEX(G:G,MATCH(DATE(YEAR($A311)-1,MONTH($A311),DAY($A311)),$A:$A,0))-1),"")</f>
        <v/>
      </c>
      <c r="K311" s="20">
        <f>IF(OR(E311="",E310=""),"",E311/E310-1)</f>
        <v/>
      </c>
      <c r="L311" s="20">
        <f>IF(OR(F311="",F310=""),"",F311/F310-1)</f>
        <v/>
      </c>
      <c r="M311" s="20">
        <f>IF(OR(G311="",G310=""),"",G311/G310-1)</f>
        <v/>
      </c>
      <c r="N311" s="20">
        <f>IF(G311="","",E311/G311)</f>
        <v/>
      </c>
      <c r="O311" s="20">
        <f>IF(G311="","",F311/G311)</f>
        <v/>
      </c>
      <c r="P311" s="21">
        <f>IF(SUMIFS('Daily NSE Equity Options'!$L:$L,'Daily NSE Equity Options'!$A:$A,$A311)=0,"",SUMIFS('Daily NSE Equity Options'!$L:$L,'Daily NSE Equity Options'!$A:$A,$A311))</f>
        <v/>
      </c>
      <c r="Q311" s="8">
        <f>IF(SUMIFS('Daily BSE Equity Options'!$L:$L,'Daily BSE Equity Options'!$A:$A,$A311)=0,"",SUMIFS('Daily BSE Equity Options'!$L:$L,'Daily BSE Equity Options'!$A:$A,$A311))</f>
        <v/>
      </c>
      <c r="R311" s="8">
        <f>IF(OR(P311="",Q311=""),"",P311+Q311)</f>
        <v/>
      </c>
      <c r="S311" s="23">
        <f>IFERROR(IF(OR(P311="",INDEX(P:P,MATCH(DATE(YEAR($A311)-1,MONTH($A311),DAY($A311)),$A:$A,0))=""),"",P311/INDEX(P:P,MATCH(DATE(YEAR($A311)-1,MONTH($A311),DAY($A311)),$A:$A,0))-1),"")</f>
        <v/>
      </c>
      <c r="T311" s="23">
        <f>IFERROR(IF(OR(Q311="",INDEX(Q:Q,MATCH(DATE(YEAR($A311)-1,MONTH($A311),DAY($A311)),$A:$A,0))=""),"",Q311/INDEX(Q:Q,MATCH(DATE(YEAR($A311)-1,MONTH($A311),DAY($A311)),$A:$A,0))-1),"")</f>
        <v/>
      </c>
      <c r="U311" s="23">
        <f>IFERROR(IF(OR(R311="",INDEX(R:R,MATCH(DATE(YEAR($A311)-1,MONTH($A311),DAY($A311)),$A:$A,0))=""),"",R311/INDEX(R:R,MATCH(DATE(YEAR($A311)-1,MONTH($A311),DAY($A311)),$A:$A,0))-1),"")</f>
        <v/>
      </c>
      <c r="V311" s="23">
        <f>IF(OR(P311="",P310=""),"",P311/P310-1)</f>
        <v/>
      </c>
      <c r="W311" s="23">
        <f>IF(OR(Q311="",Q310=""),"",Q311/Q310-1)</f>
        <v/>
      </c>
      <c r="X311" s="23">
        <f>IF(OR(R311="",R310=""),"",R311/R310-1)</f>
        <v/>
      </c>
      <c r="Y311" s="23">
        <f>IF(R311="","",P311/R311)</f>
        <v/>
      </c>
      <c r="Z311" s="23">
        <f>IF(R311="","",Q311/R311)</f>
        <v/>
      </c>
      <c r="AA311" s="24">
        <f>IF(SUMIFS('Daily NSE Equity Options'!$M:$M,'Daily NSE Equity Options'!$A:$A,$A311)=0,"",SUMIFS('Daily NSE Equity Options'!$M:$M,'Daily NSE Equity Options'!$A:$A,$A311))</f>
        <v/>
      </c>
      <c r="AB311" s="9">
        <f>IF(SUMIFS('Daily BSE Equity Options'!$M:$M,'Daily BSE Equity Options'!$A:$A,$A311)=0,"",SUMIFS('Daily BSE Equity Options'!$M:$M,'Daily BSE Equity Options'!$A:$A,$A311))</f>
        <v/>
      </c>
      <c r="AC311" s="9">
        <f>IF(OR(AA311="",AB311=""),"",AA311+AB311)</f>
        <v/>
      </c>
      <c r="AD311" s="26">
        <f>IFERROR(IF(OR(AA311="",INDEX(AA:AA,MATCH(DATE(YEAR($A311)-1,MONTH($A311),DAY($A311)),$A:$A,0))=""),"",AA311/INDEX(AA:AA,MATCH(DATE(YEAR($A311)-1,MONTH($A311),DAY($A311)),$A:$A,0))-1),"")</f>
        <v/>
      </c>
      <c r="AE311" s="26">
        <f>IFERROR(IF(OR(AB311="",INDEX(AB:AB,MATCH(DATE(YEAR($A311)-1,MONTH($A311),DAY($A311)),$A:$A,0))=""),"",AB311/INDEX(AB:AB,MATCH(DATE(YEAR($A311)-1,MONTH($A311),DAY($A311)),$A:$A,0))-1),"")</f>
        <v/>
      </c>
      <c r="AF311" s="26">
        <f>IFERROR(IF(OR(AC311="",INDEX(AC:AC,MATCH(DATE(YEAR($A311)-1,MONTH($A311),DAY($A311)),$A:$A,0))=""),"",AC311/INDEX(AC:AC,MATCH(DATE(YEAR($A311)-1,MONTH($A311),DAY($A311)),$A:$A,0))-1),"")</f>
        <v/>
      </c>
      <c r="AG311" s="26">
        <f>IF(OR(AA311="",AA310=""),"",AA311/AA310-1)</f>
        <v/>
      </c>
      <c r="AH311" s="26">
        <f>IF(OR(AB311="",AB310=""),"",AB311/AB310-1)</f>
        <v/>
      </c>
      <c r="AI311" s="26">
        <f>IF(OR(AC311="",AC310=""),"",AC311/AC310-1)</f>
        <v/>
      </c>
      <c r="AJ311" s="26">
        <f>IF(AC311="","",AA311/AC311)</f>
        <v/>
      </c>
      <c r="AK311" s="26">
        <f>IF(AC311="","",AB311/AC311)</f>
        <v/>
      </c>
      <c r="AL311" s="29" t="n">
        <v>13.0025</v>
      </c>
      <c r="AM311" s="30" t="n">
        <v>13.14</v>
      </c>
      <c r="AN311" s="30" t="n">
        <v>12.6</v>
      </c>
      <c r="AO311" s="30" t="n">
        <v>13.045</v>
      </c>
      <c r="AP311" s="31" t="n">
        <v>0.0033</v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>
        <f>IF(SUMIFS('Daily NSE Equity Options'!$K:$K,'Daily NSE Equity Options'!$A:$A,$A312)=0,"",SUMIFS('Daily NSE Equity Options'!$K:$K,'Daily NSE Equity Options'!$A:$A,$A312))</f>
        <v/>
      </c>
      <c r="F312" s="7">
        <f>IF(SUMIFS('Daily BSE Equity Options'!$K:$K,'Daily BSE Equity Options'!$A:$A,$A312)=0,"",SUMIFS('Daily BSE Equity Options'!$K:$K,'Daily BSE Equity Options'!$A:$A,$A312))</f>
        <v/>
      </c>
      <c r="G312" s="7">
        <f>IF(OR(E312="",F312=""),"",E312+F312)</f>
        <v/>
      </c>
      <c r="H312" s="20">
        <f>IFERROR(IF(OR(E312="",INDEX(E:E,MATCH(DATE(YEAR($A312)-1,MONTH($A312),DAY($A312)),$A:$A,0))=""),"",E312/INDEX(E:E,MATCH(DATE(YEAR($A312)-1,MONTH($A312),DAY($A312)),$A:$A,0))-1),"")</f>
        <v/>
      </c>
      <c r="I312" s="20">
        <f>IFERROR(IF(OR(F312="",INDEX(F:F,MATCH(DATE(YEAR($A312)-1,MONTH($A312),DAY($A312)),$A:$A,0))=""),"",F312/INDEX(F:F,MATCH(DATE(YEAR($A312)-1,MONTH($A312),DAY($A312)),$A:$A,0))-1),"")</f>
        <v/>
      </c>
      <c r="J312" s="20">
        <f>IFERROR(IF(OR(G312="",INDEX(G:G,MATCH(DATE(YEAR($A312)-1,MONTH($A312),DAY($A312)),$A:$A,0))=""),"",G312/INDEX(G:G,MATCH(DATE(YEAR($A312)-1,MONTH($A312),DAY($A312)),$A:$A,0))-1),"")</f>
        <v/>
      </c>
      <c r="K312" s="20">
        <f>IF(OR(E312="",E311=""),"",E312/E311-1)</f>
        <v/>
      </c>
      <c r="L312" s="20">
        <f>IF(OR(F312="",F311=""),"",F312/F311-1)</f>
        <v/>
      </c>
      <c r="M312" s="20">
        <f>IF(OR(G312="",G311=""),"",G312/G311-1)</f>
        <v/>
      </c>
      <c r="N312" s="20">
        <f>IF(G312="","",E312/G312)</f>
        <v/>
      </c>
      <c r="O312" s="20">
        <f>IF(G312="","",F312/G312)</f>
        <v/>
      </c>
      <c r="P312" s="21">
        <f>IF(SUMIFS('Daily NSE Equity Options'!$L:$L,'Daily NSE Equity Options'!$A:$A,$A312)=0,"",SUMIFS('Daily NSE Equity Options'!$L:$L,'Daily NSE Equity Options'!$A:$A,$A312))</f>
        <v/>
      </c>
      <c r="Q312" s="8">
        <f>IF(SUMIFS('Daily BSE Equity Options'!$L:$L,'Daily BSE Equity Options'!$A:$A,$A312)=0,"",SUMIFS('Daily BSE Equity Options'!$L:$L,'Daily BSE Equity Options'!$A:$A,$A312))</f>
        <v/>
      </c>
      <c r="R312" s="8">
        <f>IF(OR(P312="",Q312=""),"",P312+Q312)</f>
        <v/>
      </c>
      <c r="S312" s="23">
        <f>IFERROR(IF(OR(P312="",INDEX(P:P,MATCH(DATE(YEAR($A312)-1,MONTH($A312),DAY($A312)),$A:$A,0))=""),"",P312/INDEX(P:P,MATCH(DATE(YEAR($A312)-1,MONTH($A312),DAY($A312)),$A:$A,0))-1),"")</f>
        <v/>
      </c>
      <c r="T312" s="23">
        <f>IFERROR(IF(OR(Q312="",INDEX(Q:Q,MATCH(DATE(YEAR($A312)-1,MONTH($A312),DAY($A312)),$A:$A,0))=""),"",Q312/INDEX(Q:Q,MATCH(DATE(YEAR($A312)-1,MONTH($A312),DAY($A312)),$A:$A,0))-1),"")</f>
        <v/>
      </c>
      <c r="U312" s="23">
        <f>IFERROR(IF(OR(R312="",INDEX(R:R,MATCH(DATE(YEAR($A312)-1,MONTH($A312),DAY($A312)),$A:$A,0))=""),"",R312/INDEX(R:R,MATCH(DATE(YEAR($A312)-1,MONTH($A312),DAY($A312)),$A:$A,0))-1),"")</f>
        <v/>
      </c>
      <c r="V312" s="23">
        <f>IF(OR(P312="",P311=""),"",P312/P311-1)</f>
        <v/>
      </c>
      <c r="W312" s="23">
        <f>IF(OR(Q312="",Q311=""),"",Q312/Q311-1)</f>
        <v/>
      </c>
      <c r="X312" s="23">
        <f>IF(OR(R312="",R311=""),"",R312/R311-1)</f>
        <v/>
      </c>
      <c r="Y312" s="23">
        <f>IF(R312="","",P312/R312)</f>
        <v/>
      </c>
      <c r="Z312" s="23">
        <f>IF(R312="","",Q312/R312)</f>
        <v/>
      </c>
      <c r="AA312" s="24">
        <f>IF(SUMIFS('Daily NSE Equity Options'!$M:$M,'Daily NSE Equity Options'!$A:$A,$A312)=0,"",SUMIFS('Daily NSE Equity Options'!$M:$M,'Daily NSE Equity Options'!$A:$A,$A312))</f>
        <v/>
      </c>
      <c r="AB312" s="9">
        <f>IF(SUMIFS('Daily BSE Equity Options'!$M:$M,'Daily BSE Equity Options'!$A:$A,$A312)=0,"",SUMIFS('Daily BSE Equity Options'!$M:$M,'Daily BSE Equity Options'!$A:$A,$A312))</f>
        <v/>
      </c>
      <c r="AC312" s="9">
        <f>IF(OR(AA312="",AB312=""),"",AA312+AB312)</f>
        <v/>
      </c>
      <c r="AD312" s="26">
        <f>IFERROR(IF(OR(AA312="",INDEX(AA:AA,MATCH(DATE(YEAR($A312)-1,MONTH($A312),DAY($A312)),$A:$A,0))=""),"",AA312/INDEX(AA:AA,MATCH(DATE(YEAR($A312)-1,MONTH($A312),DAY($A312)),$A:$A,0))-1),"")</f>
        <v/>
      </c>
      <c r="AE312" s="26">
        <f>IFERROR(IF(OR(AB312="",INDEX(AB:AB,MATCH(DATE(YEAR($A312)-1,MONTH($A312),DAY($A312)),$A:$A,0))=""),"",AB312/INDEX(AB:AB,MATCH(DATE(YEAR($A312)-1,MONTH($A312),DAY($A312)),$A:$A,0))-1),"")</f>
        <v/>
      </c>
      <c r="AF312" s="26">
        <f>IFERROR(IF(OR(AC312="",INDEX(AC:AC,MATCH(DATE(YEAR($A312)-1,MONTH($A312),DAY($A312)),$A:$A,0))=""),"",AC312/INDEX(AC:AC,MATCH(DATE(YEAR($A312)-1,MONTH($A312),DAY($A312)),$A:$A,0))-1),"")</f>
        <v/>
      </c>
      <c r="AG312" s="26">
        <f>IF(OR(AA312="",AA311=""),"",AA312/AA311-1)</f>
        <v/>
      </c>
      <c r="AH312" s="26">
        <f>IF(OR(AB312="",AB311=""),"",AB312/AB311-1)</f>
        <v/>
      </c>
      <c r="AI312" s="26">
        <f>IF(OR(AC312="",AC311=""),"",AC312/AC311-1)</f>
        <v/>
      </c>
      <c r="AJ312" s="26">
        <f>IF(AC312="","",AA312/AC312)</f>
        <v/>
      </c>
      <c r="AK312" s="26">
        <f>IF(AC312="","",AB312/AC312)</f>
        <v/>
      </c>
      <c r="AL312" s="29" t="n">
        <v>13.045</v>
      </c>
      <c r="AM312" s="30" t="n">
        <v>13.2825</v>
      </c>
      <c r="AN312" s="30" t="n">
        <v>12.33</v>
      </c>
      <c r="AO312" s="30" t="n">
        <v>12.84</v>
      </c>
      <c r="AP312" s="31" t="n">
        <v>-0.0157</v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>
        <f>IF(SUMIFS('Daily NSE Equity Options'!$K:$K,'Daily NSE Equity Options'!$A:$A,$A313)=0,"",SUMIFS('Daily NSE Equity Options'!$K:$K,'Daily NSE Equity Options'!$A:$A,$A313))</f>
        <v/>
      </c>
      <c r="F313" s="7">
        <f>IF(SUMIFS('Daily BSE Equity Options'!$K:$K,'Daily BSE Equity Options'!$A:$A,$A313)=0,"",SUMIFS('Daily BSE Equity Options'!$K:$K,'Daily BSE Equity Options'!$A:$A,$A313))</f>
        <v/>
      </c>
      <c r="G313" s="7">
        <f>IF(OR(E313="",F313=""),"",E313+F313)</f>
        <v/>
      </c>
      <c r="H313" s="20">
        <f>IFERROR(IF(OR(E313="",INDEX(E:E,MATCH(DATE(YEAR($A313)-1,MONTH($A313),DAY($A313)),$A:$A,0))=""),"",E313/INDEX(E:E,MATCH(DATE(YEAR($A313)-1,MONTH($A313),DAY($A313)),$A:$A,0))-1),"")</f>
        <v/>
      </c>
      <c r="I313" s="20">
        <f>IFERROR(IF(OR(F313="",INDEX(F:F,MATCH(DATE(YEAR($A313)-1,MONTH($A313),DAY($A313)),$A:$A,0))=""),"",F313/INDEX(F:F,MATCH(DATE(YEAR($A313)-1,MONTH($A313),DAY($A313)),$A:$A,0))-1),"")</f>
        <v/>
      </c>
      <c r="J313" s="20">
        <f>IFERROR(IF(OR(G313="",INDEX(G:G,MATCH(DATE(YEAR($A313)-1,MONTH($A313),DAY($A313)),$A:$A,0))=""),"",G313/INDEX(G:G,MATCH(DATE(YEAR($A313)-1,MONTH($A313),DAY($A313)),$A:$A,0))-1),"")</f>
        <v/>
      </c>
      <c r="K313" s="20">
        <f>IF(OR(E313="",E312=""),"",E313/E312-1)</f>
        <v/>
      </c>
      <c r="L313" s="20">
        <f>IF(OR(F313="",F312=""),"",F313/F312-1)</f>
        <v/>
      </c>
      <c r="M313" s="20">
        <f>IF(OR(G313="",G312=""),"",G313/G312-1)</f>
        <v/>
      </c>
      <c r="N313" s="20">
        <f>IF(G313="","",E313/G313)</f>
        <v/>
      </c>
      <c r="O313" s="20">
        <f>IF(G313="","",F313/G313)</f>
        <v/>
      </c>
      <c r="P313" s="21">
        <f>IF(SUMIFS('Daily NSE Equity Options'!$L:$L,'Daily NSE Equity Options'!$A:$A,$A313)=0,"",SUMIFS('Daily NSE Equity Options'!$L:$L,'Daily NSE Equity Options'!$A:$A,$A313))</f>
        <v/>
      </c>
      <c r="Q313" s="8">
        <f>IF(SUMIFS('Daily BSE Equity Options'!$L:$L,'Daily BSE Equity Options'!$A:$A,$A313)=0,"",SUMIFS('Daily BSE Equity Options'!$L:$L,'Daily BSE Equity Options'!$A:$A,$A313))</f>
        <v/>
      </c>
      <c r="R313" s="8">
        <f>IF(OR(P313="",Q313=""),"",P313+Q313)</f>
        <v/>
      </c>
      <c r="S313" s="23">
        <f>IFERROR(IF(OR(P313="",INDEX(P:P,MATCH(DATE(YEAR($A313)-1,MONTH($A313),DAY($A313)),$A:$A,0))=""),"",P313/INDEX(P:P,MATCH(DATE(YEAR($A313)-1,MONTH($A313),DAY($A313)),$A:$A,0))-1),"")</f>
        <v/>
      </c>
      <c r="T313" s="23">
        <f>IFERROR(IF(OR(Q313="",INDEX(Q:Q,MATCH(DATE(YEAR($A313)-1,MONTH($A313),DAY($A313)),$A:$A,0))=""),"",Q313/INDEX(Q:Q,MATCH(DATE(YEAR($A313)-1,MONTH($A313),DAY($A313)),$A:$A,0))-1),"")</f>
        <v/>
      </c>
      <c r="U313" s="23">
        <f>IFERROR(IF(OR(R313="",INDEX(R:R,MATCH(DATE(YEAR($A313)-1,MONTH($A313),DAY($A313)),$A:$A,0))=""),"",R313/INDEX(R:R,MATCH(DATE(YEAR($A313)-1,MONTH($A313),DAY($A313)),$A:$A,0))-1),"")</f>
        <v/>
      </c>
      <c r="V313" s="23">
        <f>IF(OR(P313="",P312=""),"",P313/P312-1)</f>
        <v/>
      </c>
      <c r="W313" s="23">
        <f>IF(OR(Q313="",Q312=""),"",Q313/Q312-1)</f>
        <v/>
      </c>
      <c r="X313" s="23">
        <f>IF(OR(R313="",R312=""),"",R313/R312-1)</f>
        <v/>
      </c>
      <c r="Y313" s="23">
        <f>IF(R313="","",P313/R313)</f>
        <v/>
      </c>
      <c r="Z313" s="23">
        <f>IF(R313="","",Q313/R313)</f>
        <v/>
      </c>
      <c r="AA313" s="24">
        <f>IF(SUMIFS('Daily NSE Equity Options'!$M:$M,'Daily NSE Equity Options'!$A:$A,$A313)=0,"",SUMIFS('Daily NSE Equity Options'!$M:$M,'Daily NSE Equity Options'!$A:$A,$A313))</f>
        <v/>
      </c>
      <c r="AB313" s="9">
        <f>IF(SUMIFS('Daily BSE Equity Options'!$M:$M,'Daily BSE Equity Options'!$A:$A,$A313)=0,"",SUMIFS('Daily BSE Equity Options'!$M:$M,'Daily BSE Equity Options'!$A:$A,$A313))</f>
        <v/>
      </c>
      <c r="AC313" s="9">
        <f>IF(OR(AA313="",AB313=""),"",AA313+AB313)</f>
        <v/>
      </c>
      <c r="AD313" s="26">
        <f>IFERROR(IF(OR(AA313="",INDEX(AA:AA,MATCH(DATE(YEAR($A313)-1,MONTH($A313),DAY($A313)),$A:$A,0))=""),"",AA313/INDEX(AA:AA,MATCH(DATE(YEAR($A313)-1,MONTH($A313),DAY($A313)),$A:$A,0))-1),"")</f>
        <v/>
      </c>
      <c r="AE313" s="26">
        <f>IFERROR(IF(OR(AB313="",INDEX(AB:AB,MATCH(DATE(YEAR($A313)-1,MONTH($A313),DAY($A313)),$A:$A,0))=""),"",AB313/INDEX(AB:AB,MATCH(DATE(YEAR($A313)-1,MONTH($A313),DAY($A313)),$A:$A,0))-1),"")</f>
        <v/>
      </c>
      <c r="AF313" s="26">
        <f>IFERROR(IF(OR(AC313="",INDEX(AC:AC,MATCH(DATE(YEAR($A313)-1,MONTH($A313),DAY($A313)),$A:$A,0))=""),"",AC313/INDEX(AC:AC,MATCH(DATE(YEAR($A313)-1,MONTH($A313),DAY($A313)),$A:$A,0))-1),"")</f>
        <v/>
      </c>
      <c r="AG313" s="26">
        <f>IF(OR(AA313="",AA312=""),"",AA313/AA312-1)</f>
        <v/>
      </c>
      <c r="AH313" s="26">
        <f>IF(OR(AB313="",AB312=""),"",AB313/AB312-1)</f>
        <v/>
      </c>
      <c r="AI313" s="26">
        <f>IF(OR(AC313="",AC312=""),"",AC313/AC312-1)</f>
        <v/>
      </c>
      <c r="AJ313" s="26">
        <f>IF(AC313="","",AA313/AC313)</f>
        <v/>
      </c>
      <c r="AK313" s="26">
        <f>IF(AC313="","",AB313/AC313)</f>
        <v/>
      </c>
      <c r="AL313" s="29" t="n">
        <v>12.84</v>
      </c>
      <c r="AM313" s="30" t="n">
        <v>13.02</v>
      </c>
      <c r="AN313" s="30" t="n">
        <v>12.0225</v>
      </c>
      <c r="AO313" s="30" t="n">
        <v>12.09</v>
      </c>
      <c r="AP313" s="31" t="n">
        <v>-0.0584</v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18">
        <f>IF(SUMIFS('Daily NSE Equity Options'!$K:$K,'Daily NSE Equity Options'!$A:$A,$A314)=0,"",SUMIFS('Daily NSE Equity Options'!$K:$K,'Daily NSE Equity Options'!$A:$A,$A314))</f>
        <v/>
      </c>
      <c r="F314" s="7">
        <f>IF(SUMIFS('Daily BSE Equity Options'!$K:$K,'Daily BSE Equity Options'!$A:$A,$A314)=0,"",SUMIFS('Daily BSE Equity Options'!$K:$K,'Daily BSE Equity Options'!$A:$A,$A314))</f>
        <v/>
      </c>
      <c r="G314" s="7">
        <f>IF(OR(E314="",F314=""),"",E314+F314)</f>
        <v/>
      </c>
      <c r="H314" s="20">
        <f>IFERROR(IF(OR(E314="",INDEX(E:E,MATCH(DATE(YEAR($A314)-1,MONTH($A314),DAY($A314)),$A:$A,0))=""),"",E314/INDEX(E:E,MATCH(DATE(YEAR($A314)-1,MONTH($A314),DAY($A314)),$A:$A,0))-1),"")</f>
        <v/>
      </c>
      <c r="I314" s="20">
        <f>IFERROR(IF(OR(F314="",INDEX(F:F,MATCH(DATE(YEAR($A314)-1,MONTH($A314),DAY($A314)),$A:$A,0))=""),"",F314/INDEX(F:F,MATCH(DATE(YEAR($A314)-1,MONTH($A314),DAY($A314)),$A:$A,0))-1),"")</f>
        <v/>
      </c>
      <c r="J314" s="20">
        <f>IFERROR(IF(OR(G314="",INDEX(G:G,MATCH(DATE(YEAR($A314)-1,MONTH($A314),DAY($A314)),$A:$A,0))=""),"",G314/INDEX(G:G,MATCH(DATE(YEAR($A314)-1,MONTH($A314),DAY($A314)),$A:$A,0))-1),"")</f>
        <v/>
      </c>
      <c r="K314" s="20">
        <f>IF(OR(E314="",E313=""),"",E314/E313-1)</f>
        <v/>
      </c>
      <c r="L314" s="20">
        <f>IF(OR(F314="",F313=""),"",F314/F313-1)</f>
        <v/>
      </c>
      <c r="M314" s="20">
        <f>IF(OR(G314="",G313=""),"",G314/G313-1)</f>
        <v/>
      </c>
      <c r="N314" s="20">
        <f>IF(G314="","",E314/G314)</f>
        <v/>
      </c>
      <c r="O314" s="20">
        <f>IF(G314="","",F314/G314)</f>
        <v/>
      </c>
      <c r="P314" s="21">
        <f>IF(SUMIFS('Daily NSE Equity Options'!$L:$L,'Daily NSE Equity Options'!$A:$A,$A314)=0,"",SUMIFS('Daily NSE Equity Options'!$L:$L,'Daily NSE Equity Options'!$A:$A,$A314))</f>
        <v/>
      </c>
      <c r="Q314" s="8">
        <f>IF(SUMIFS('Daily BSE Equity Options'!$L:$L,'Daily BSE Equity Options'!$A:$A,$A314)=0,"",SUMIFS('Daily BSE Equity Options'!$L:$L,'Daily BSE Equity Options'!$A:$A,$A314))</f>
        <v/>
      </c>
      <c r="R314" s="8">
        <f>IF(OR(P314="",Q314=""),"",P314+Q314)</f>
        <v/>
      </c>
      <c r="S314" s="23">
        <f>IFERROR(IF(OR(P314="",INDEX(P:P,MATCH(DATE(YEAR($A314)-1,MONTH($A314),DAY($A314)),$A:$A,0))=""),"",P314/INDEX(P:P,MATCH(DATE(YEAR($A314)-1,MONTH($A314),DAY($A314)),$A:$A,0))-1),"")</f>
        <v/>
      </c>
      <c r="T314" s="23">
        <f>IFERROR(IF(OR(Q314="",INDEX(Q:Q,MATCH(DATE(YEAR($A314)-1,MONTH($A314),DAY($A314)),$A:$A,0))=""),"",Q314/INDEX(Q:Q,MATCH(DATE(YEAR($A314)-1,MONTH($A314),DAY($A314)),$A:$A,0))-1),"")</f>
        <v/>
      </c>
      <c r="U314" s="23">
        <f>IFERROR(IF(OR(R314="",INDEX(R:R,MATCH(DATE(YEAR($A314)-1,MONTH($A314),DAY($A314)),$A:$A,0))=""),"",R314/INDEX(R:R,MATCH(DATE(YEAR($A314)-1,MONTH($A314),DAY($A314)),$A:$A,0))-1),"")</f>
        <v/>
      </c>
      <c r="V314" s="23">
        <f>IF(OR(P314="",P313=""),"",P314/P313-1)</f>
        <v/>
      </c>
      <c r="W314" s="23">
        <f>IF(OR(Q314="",Q313=""),"",Q314/Q313-1)</f>
        <v/>
      </c>
      <c r="X314" s="23">
        <f>IF(OR(R314="",R313=""),"",R314/R313-1)</f>
        <v/>
      </c>
      <c r="Y314" s="23">
        <f>IF(R314="","",P314/R314)</f>
        <v/>
      </c>
      <c r="Z314" s="23">
        <f>IF(R314="","",Q314/R314)</f>
        <v/>
      </c>
      <c r="AA314" s="24">
        <f>IF(SUMIFS('Daily NSE Equity Options'!$M:$M,'Daily NSE Equity Options'!$A:$A,$A314)=0,"",SUMIFS('Daily NSE Equity Options'!$M:$M,'Daily NSE Equity Options'!$A:$A,$A314))</f>
        <v/>
      </c>
      <c r="AB314" s="9">
        <f>IF(SUMIFS('Daily BSE Equity Options'!$M:$M,'Daily BSE Equity Options'!$A:$A,$A314)=0,"",SUMIFS('Daily BSE Equity Options'!$M:$M,'Daily BSE Equity Options'!$A:$A,$A314))</f>
        <v/>
      </c>
      <c r="AC314" s="9">
        <f>IF(OR(AA314="",AB314=""),"",AA314+AB314)</f>
        <v/>
      </c>
      <c r="AD314" s="26">
        <f>IFERROR(IF(OR(AA314="",INDEX(AA:AA,MATCH(DATE(YEAR($A314)-1,MONTH($A314),DAY($A314)),$A:$A,0))=""),"",AA314/INDEX(AA:AA,MATCH(DATE(YEAR($A314)-1,MONTH($A314),DAY($A314)),$A:$A,0))-1),"")</f>
        <v/>
      </c>
      <c r="AE314" s="26">
        <f>IFERROR(IF(OR(AB314="",INDEX(AB:AB,MATCH(DATE(YEAR($A314)-1,MONTH($A314),DAY($A314)),$A:$A,0))=""),"",AB314/INDEX(AB:AB,MATCH(DATE(YEAR($A314)-1,MONTH($A314),DAY($A314)),$A:$A,0))-1),"")</f>
        <v/>
      </c>
      <c r="AF314" s="26">
        <f>IFERROR(IF(OR(AC314="",INDEX(AC:AC,MATCH(DATE(YEAR($A314)-1,MONTH($A314),DAY($A314)),$A:$A,0))=""),"",AC314/INDEX(AC:AC,MATCH(DATE(YEAR($A314)-1,MONTH($A314),DAY($A314)),$A:$A,0))-1),"")</f>
        <v/>
      </c>
      <c r="AG314" s="26">
        <f>IF(OR(AA314="",AA313=""),"",AA314/AA313-1)</f>
        <v/>
      </c>
      <c r="AH314" s="26">
        <f>IF(OR(AB314="",AB313=""),"",AB314/AB313-1)</f>
        <v/>
      </c>
      <c r="AI314" s="26">
        <f>IF(OR(AC314="",AC313=""),"",AC314/AC313-1)</f>
        <v/>
      </c>
      <c r="AJ314" s="26">
        <f>IF(AC314="","",AA314/AC314)</f>
        <v/>
      </c>
      <c r="AK314" s="26">
        <f>IF(AC314="","",AB314/AC314)</f>
        <v/>
      </c>
      <c r="AL314" s="29" t="n">
        <v>12.09</v>
      </c>
      <c r="AM314" s="30" t="n">
        <v>12.6225</v>
      </c>
      <c r="AN314" s="30" t="n">
        <v>11.9875</v>
      </c>
      <c r="AO314" s="30" t="n">
        <v>12.0675</v>
      </c>
      <c r="AP314" s="31" t="n">
        <v>-0.0019</v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18">
        <f>IF(SUMIFS('Daily NSE Equity Options'!$K:$K,'Daily NSE Equity Options'!$A:$A,$A315)=0,"",SUMIFS('Daily NSE Equity Options'!$K:$K,'Daily NSE Equity Options'!$A:$A,$A315))</f>
        <v/>
      </c>
      <c r="F315" s="7">
        <f>IF(SUMIFS('Daily BSE Equity Options'!$K:$K,'Daily BSE Equity Options'!$A:$A,$A315)=0,"",SUMIFS('Daily BSE Equity Options'!$K:$K,'Daily BSE Equity Options'!$A:$A,$A315))</f>
        <v/>
      </c>
      <c r="G315" s="7">
        <f>IF(OR(E315="",F315=""),"",E315+F315)</f>
        <v/>
      </c>
      <c r="H315" s="20">
        <f>IFERROR(IF(OR(E315="",INDEX(E:E,MATCH(DATE(YEAR($A315)-1,MONTH($A315),DAY($A315)),$A:$A,0))=""),"",E315/INDEX(E:E,MATCH(DATE(YEAR($A315)-1,MONTH($A315),DAY($A315)),$A:$A,0))-1),"")</f>
        <v/>
      </c>
      <c r="I315" s="20">
        <f>IFERROR(IF(OR(F315="",INDEX(F:F,MATCH(DATE(YEAR($A315)-1,MONTH($A315),DAY($A315)),$A:$A,0))=""),"",F315/INDEX(F:F,MATCH(DATE(YEAR($A315)-1,MONTH($A315),DAY($A315)),$A:$A,0))-1),"")</f>
        <v/>
      </c>
      <c r="J315" s="20">
        <f>IFERROR(IF(OR(G315="",INDEX(G:G,MATCH(DATE(YEAR($A315)-1,MONTH($A315),DAY($A315)),$A:$A,0))=""),"",G315/INDEX(G:G,MATCH(DATE(YEAR($A315)-1,MONTH($A315),DAY($A315)),$A:$A,0))-1),"")</f>
        <v/>
      </c>
      <c r="K315" s="20">
        <f>IF(OR(E315="",E314=""),"",E315/E314-1)</f>
        <v/>
      </c>
      <c r="L315" s="20">
        <f>IF(OR(F315="",F314=""),"",F315/F314-1)</f>
        <v/>
      </c>
      <c r="M315" s="20">
        <f>IF(OR(G315="",G314=""),"",G315/G314-1)</f>
        <v/>
      </c>
      <c r="N315" s="20">
        <f>IF(G315="","",E315/G315)</f>
        <v/>
      </c>
      <c r="O315" s="20">
        <f>IF(G315="","",F315/G315)</f>
        <v/>
      </c>
      <c r="P315" s="21">
        <f>IF(SUMIFS('Daily NSE Equity Options'!$L:$L,'Daily NSE Equity Options'!$A:$A,$A315)=0,"",SUMIFS('Daily NSE Equity Options'!$L:$L,'Daily NSE Equity Options'!$A:$A,$A315))</f>
        <v/>
      </c>
      <c r="Q315" s="8">
        <f>IF(SUMIFS('Daily BSE Equity Options'!$L:$L,'Daily BSE Equity Options'!$A:$A,$A315)=0,"",SUMIFS('Daily BSE Equity Options'!$L:$L,'Daily BSE Equity Options'!$A:$A,$A315))</f>
        <v/>
      </c>
      <c r="R315" s="8">
        <f>IF(OR(P315="",Q315=""),"",P315+Q315)</f>
        <v/>
      </c>
      <c r="S315" s="23">
        <f>IFERROR(IF(OR(P315="",INDEX(P:P,MATCH(DATE(YEAR($A315)-1,MONTH($A315),DAY($A315)),$A:$A,0))=""),"",P315/INDEX(P:P,MATCH(DATE(YEAR($A315)-1,MONTH($A315),DAY($A315)),$A:$A,0))-1),"")</f>
        <v/>
      </c>
      <c r="T315" s="23">
        <f>IFERROR(IF(OR(Q315="",INDEX(Q:Q,MATCH(DATE(YEAR($A315)-1,MONTH($A315),DAY($A315)),$A:$A,0))=""),"",Q315/INDEX(Q:Q,MATCH(DATE(YEAR($A315)-1,MONTH($A315),DAY($A315)),$A:$A,0))-1),"")</f>
        <v/>
      </c>
      <c r="U315" s="23">
        <f>IFERROR(IF(OR(R315="",INDEX(R:R,MATCH(DATE(YEAR($A315)-1,MONTH($A315),DAY($A315)),$A:$A,0))=""),"",R315/INDEX(R:R,MATCH(DATE(YEAR($A315)-1,MONTH($A315),DAY($A315)),$A:$A,0))-1),"")</f>
        <v/>
      </c>
      <c r="V315" s="23">
        <f>IF(OR(P315="",P314=""),"",P315/P314-1)</f>
        <v/>
      </c>
      <c r="W315" s="23">
        <f>IF(OR(Q315="",Q314=""),"",Q315/Q314-1)</f>
        <v/>
      </c>
      <c r="X315" s="23">
        <f>IF(OR(R315="",R314=""),"",R315/R314-1)</f>
        <v/>
      </c>
      <c r="Y315" s="23">
        <f>IF(R315="","",P315/R315)</f>
        <v/>
      </c>
      <c r="Z315" s="23">
        <f>IF(R315="","",Q315/R315)</f>
        <v/>
      </c>
      <c r="AA315" s="24">
        <f>IF(SUMIFS('Daily NSE Equity Options'!$M:$M,'Daily NSE Equity Options'!$A:$A,$A315)=0,"",SUMIFS('Daily NSE Equity Options'!$M:$M,'Daily NSE Equity Options'!$A:$A,$A315))</f>
        <v/>
      </c>
      <c r="AB315" s="9">
        <f>IF(SUMIFS('Daily BSE Equity Options'!$M:$M,'Daily BSE Equity Options'!$A:$A,$A315)=0,"",SUMIFS('Daily BSE Equity Options'!$M:$M,'Daily BSE Equity Options'!$A:$A,$A315))</f>
        <v/>
      </c>
      <c r="AC315" s="9">
        <f>IF(OR(AA315="",AB315=""),"",AA315+AB315)</f>
        <v/>
      </c>
      <c r="AD315" s="26">
        <f>IFERROR(IF(OR(AA315="",INDEX(AA:AA,MATCH(DATE(YEAR($A315)-1,MONTH($A315),DAY($A315)),$A:$A,0))=""),"",AA315/INDEX(AA:AA,MATCH(DATE(YEAR($A315)-1,MONTH($A315),DAY($A315)),$A:$A,0))-1),"")</f>
        <v/>
      </c>
      <c r="AE315" s="26">
        <f>IFERROR(IF(OR(AB315="",INDEX(AB:AB,MATCH(DATE(YEAR($A315)-1,MONTH($A315),DAY($A315)),$A:$A,0))=""),"",AB315/INDEX(AB:AB,MATCH(DATE(YEAR($A315)-1,MONTH($A315),DAY($A315)),$A:$A,0))-1),"")</f>
        <v/>
      </c>
      <c r="AF315" s="26">
        <f>IFERROR(IF(OR(AC315="",INDEX(AC:AC,MATCH(DATE(YEAR($A315)-1,MONTH($A315),DAY($A315)),$A:$A,0))=""),"",AC315/INDEX(AC:AC,MATCH(DATE(YEAR($A315)-1,MONTH($A315),DAY($A315)),$A:$A,0))-1),"")</f>
        <v/>
      </c>
      <c r="AG315" s="26">
        <f>IF(OR(AA315="",AA314=""),"",AA315/AA314-1)</f>
        <v/>
      </c>
      <c r="AH315" s="26">
        <f>IF(OR(AB315="",AB314=""),"",AB315/AB314-1)</f>
        <v/>
      </c>
      <c r="AI315" s="26">
        <f>IF(OR(AC315="",AC314=""),"",AC315/AC314-1)</f>
        <v/>
      </c>
      <c r="AJ315" s="26">
        <f>IF(AC315="","",AA315/AC315)</f>
        <v/>
      </c>
      <c r="AK315" s="26">
        <f>IF(AC315="","",AB315/AC315)</f>
        <v/>
      </c>
      <c r="AL315" s="29" t="n">
        <v>12.0675</v>
      </c>
      <c r="AM315" s="30" t="n">
        <v>12.36</v>
      </c>
      <c r="AN315" s="30" t="n">
        <v>11.29</v>
      </c>
      <c r="AO315" s="30" t="n">
        <v>12.275</v>
      </c>
      <c r="AP315" s="31" t="n">
        <v>0.0172</v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18">
        <f>IF(SUMIFS('Daily NSE Equity Options'!$K:$K,'Daily NSE Equity Options'!$A:$A,$A316)=0,"",SUMIFS('Daily NSE Equity Options'!$K:$K,'Daily NSE Equity Options'!$A:$A,$A316))</f>
        <v/>
      </c>
      <c r="F316" s="7">
        <f>IF(SUMIFS('Daily BSE Equity Options'!$K:$K,'Daily BSE Equity Options'!$A:$A,$A316)=0,"",SUMIFS('Daily BSE Equity Options'!$K:$K,'Daily BSE Equity Options'!$A:$A,$A316))</f>
        <v/>
      </c>
      <c r="G316" s="7">
        <f>IF(OR(E316="",F316=""),"",E316+F316)</f>
        <v/>
      </c>
      <c r="H316" s="20">
        <f>IFERROR(IF(OR(E316="",INDEX(E:E,MATCH(DATE(YEAR($A316)-1,MONTH($A316),DAY($A316)),$A:$A,0))=""),"",E316/INDEX(E:E,MATCH(DATE(YEAR($A316)-1,MONTH($A316),DAY($A316)),$A:$A,0))-1),"")</f>
        <v/>
      </c>
      <c r="I316" s="20">
        <f>IFERROR(IF(OR(F316="",INDEX(F:F,MATCH(DATE(YEAR($A316)-1,MONTH($A316),DAY($A316)),$A:$A,0))=""),"",F316/INDEX(F:F,MATCH(DATE(YEAR($A316)-1,MONTH($A316),DAY($A316)),$A:$A,0))-1),"")</f>
        <v/>
      </c>
      <c r="J316" s="20">
        <f>IFERROR(IF(OR(G316="",INDEX(G:G,MATCH(DATE(YEAR($A316)-1,MONTH($A316),DAY($A316)),$A:$A,0))=""),"",G316/INDEX(G:G,MATCH(DATE(YEAR($A316)-1,MONTH($A316),DAY($A316)),$A:$A,0))-1),"")</f>
        <v/>
      </c>
      <c r="K316" s="20">
        <f>IF(OR(E316="",E315=""),"",E316/E315-1)</f>
        <v/>
      </c>
      <c r="L316" s="20">
        <f>IF(OR(F316="",F315=""),"",F316/F315-1)</f>
        <v/>
      </c>
      <c r="M316" s="20">
        <f>IF(OR(G316="",G315=""),"",G316/G315-1)</f>
        <v/>
      </c>
      <c r="N316" s="20">
        <f>IF(G316="","",E316/G316)</f>
        <v/>
      </c>
      <c r="O316" s="20">
        <f>IF(G316="","",F316/G316)</f>
        <v/>
      </c>
      <c r="P316" s="21">
        <f>IF(SUMIFS('Daily NSE Equity Options'!$L:$L,'Daily NSE Equity Options'!$A:$A,$A316)=0,"",SUMIFS('Daily NSE Equity Options'!$L:$L,'Daily NSE Equity Options'!$A:$A,$A316))</f>
        <v/>
      </c>
      <c r="Q316" s="8">
        <f>IF(SUMIFS('Daily BSE Equity Options'!$L:$L,'Daily BSE Equity Options'!$A:$A,$A316)=0,"",SUMIFS('Daily BSE Equity Options'!$L:$L,'Daily BSE Equity Options'!$A:$A,$A316))</f>
        <v/>
      </c>
      <c r="R316" s="8">
        <f>IF(OR(P316="",Q316=""),"",P316+Q316)</f>
        <v/>
      </c>
      <c r="S316" s="23">
        <f>IFERROR(IF(OR(P316="",INDEX(P:P,MATCH(DATE(YEAR($A316)-1,MONTH($A316),DAY($A316)),$A:$A,0))=""),"",P316/INDEX(P:P,MATCH(DATE(YEAR($A316)-1,MONTH($A316),DAY($A316)),$A:$A,0))-1),"")</f>
        <v/>
      </c>
      <c r="T316" s="23">
        <f>IFERROR(IF(OR(Q316="",INDEX(Q:Q,MATCH(DATE(YEAR($A316)-1,MONTH($A316),DAY($A316)),$A:$A,0))=""),"",Q316/INDEX(Q:Q,MATCH(DATE(YEAR($A316)-1,MONTH($A316),DAY($A316)),$A:$A,0))-1),"")</f>
        <v/>
      </c>
      <c r="U316" s="23">
        <f>IFERROR(IF(OR(R316="",INDEX(R:R,MATCH(DATE(YEAR($A316)-1,MONTH($A316),DAY($A316)),$A:$A,0))=""),"",R316/INDEX(R:R,MATCH(DATE(YEAR($A316)-1,MONTH($A316),DAY($A316)),$A:$A,0))-1),"")</f>
        <v/>
      </c>
      <c r="V316" s="23">
        <f>IF(OR(P316="",P315=""),"",P316/P315-1)</f>
        <v/>
      </c>
      <c r="W316" s="23">
        <f>IF(OR(Q316="",Q315=""),"",Q316/Q315-1)</f>
        <v/>
      </c>
      <c r="X316" s="23">
        <f>IF(OR(R316="",R315=""),"",R316/R315-1)</f>
        <v/>
      </c>
      <c r="Y316" s="23">
        <f>IF(R316="","",P316/R316)</f>
        <v/>
      </c>
      <c r="Z316" s="23">
        <f>IF(R316="","",Q316/R316)</f>
        <v/>
      </c>
      <c r="AA316" s="24">
        <f>IF(SUMIFS('Daily NSE Equity Options'!$M:$M,'Daily NSE Equity Options'!$A:$A,$A316)=0,"",SUMIFS('Daily NSE Equity Options'!$M:$M,'Daily NSE Equity Options'!$A:$A,$A316))</f>
        <v/>
      </c>
      <c r="AB316" s="9">
        <f>IF(SUMIFS('Daily BSE Equity Options'!$M:$M,'Daily BSE Equity Options'!$A:$A,$A316)=0,"",SUMIFS('Daily BSE Equity Options'!$M:$M,'Daily BSE Equity Options'!$A:$A,$A316))</f>
        <v/>
      </c>
      <c r="AC316" s="9">
        <f>IF(OR(AA316="",AB316=""),"",AA316+AB316)</f>
        <v/>
      </c>
      <c r="AD316" s="26">
        <f>IFERROR(IF(OR(AA316="",INDEX(AA:AA,MATCH(DATE(YEAR($A316)-1,MONTH($A316),DAY($A316)),$A:$A,0))=""),"",AA316/INDEX(AA:AA,MATCH(DATE(YEAR($A316)-1,MONTH($A316),DAY($A316)),$A:$A,0))-1),"")</f>
        <v/>
      </c>
      <c r="AE316" s="26">
        <f>IFERROR(IF(OR(AB316="",INDEX(AB:AB,MATCH(DATE(YEAR($A316)-1,MONTH($A316),DAY($A316)),$A:$A,0))=""),"",AB316/INDEX(AB:AB,MATCH(DATE(YEAR($A316)-1,MONTH($A316),DAY($A316)),$A:$A,0))-1),"")</f>
        <v/>
      </c>
      <c r="AF316" s="26">
        <f>IFERROR(IF(OR(AC316="",INDEX(AC:AC,MATCH(DATE(YEAR($A316)-1,MONTH($A316),DAY($A316)),$A:$A,0))=""),"",AC316/INDEX(AC:AC,MATCH(DATE(YEAR($A316)-1,MONTH($A316),DAY($A316)),$A:$A,0))-1),"")</f>
        <v/>
      </c>
      <c r="AG316" s="26">
        <f>IF(OR(AA316="",AA315=""),"",AA316/AA315-1)</f>
        <v/>
      </c>
      <c r="AH316" s="26">
        <f>IF(OR(AB316="",AB315=""),"",AB316/AB315-1)</f>
        <v/>
      </c>
      <c r="AI316" s="26">
        <f>IF(OR(AC316="",AC315=""),"",AC316/AC315-1)</f>
        <v/>
      </c>
      <c r="AJ316" s="26">
        <f>IF(AC316="","",AA316/AC316)</f>
        <v/>
      </c>
      <c r="AK316" s="26">
        <f>IF(AC316="","",AB316/AC316)</f>
        <v/>
      </c>
      <c r="AL316" s="29" t="n">
        <v>12.275</v>
      </c>
      <c r="AM316" s="30" t="n">
        <v>12.585</v>
      </c>
      <c r="AN316" s="30" t="n">
        <v>11.1475</v>
      </c>
      <c r="AO316" s="30" t="n">
        <v>12.2125</v>
      </c>
      <c r="AP316" s="31" t="n">
        <v>-0.0051</v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18">
        <f>IF(SUMIFS('Daily NSE Equity Options'!$K:$K,'Daily NSE Equity Options'!$A:$A,$A317)=0,"",SUMIFS('Daily NSE Equity Options'!$K:$K,'Daily NSE Equity Options'!$A:$A,$A317))</f>
        <v/>
      </c>
      <c r="F317" s="7">
        <f>IF(SUMIFS('Daily BSE Equity Options'!$K:$K,'Daily BSE Equity Options'!$A:$A,$A317)=0,"",SUMIFS('Daily BSE Equity Options'!$K:$K,'Daily BSE Equity Options'!$A:$A,$A317))</f>
        <v/>
      </c>
      <c r="G317" s="7">
        <f>IF(OR(E317="",F317=""),"",E317+F317)</f>
        <v/>
      </c>
      <c r="H317" s="20">
        <f>IFERROR(IF(OR(E317="",INDEX(E:E,MATCH(DATE(YEAR($A317)-1,MONTH($A317),DAY($A317)),$A:$A,0))=""),"",E317/INDEX(E:E,MATCH(DATE(YEAR($A317)-1,MONTH($A317),DAY($A317)),$A:$A,0))-1),"")</f>
        <v/>
      </c>
      <c r="I317" s="20">
        <f>IFERROR(IF(OR(F317="",INDEX(F:F,MATCH(DATE(YEAR($A317)-1,MONTH($A317),DAY($A317)),$A:$A,0))=""),"",F317/INDEX(F:F,MATCH(DATE(YEAR($A317)-1,MONTH($A317),DAY($A317)),$A:$A,0))-1),"")</f>
        <v/>
      </c>
      <c r="J317" s="20">
        <f>IFERROR(IF(OR(G317="",INDEX(G:G,MATCH(DATE(YEAR($A317)-1,MONTH($A317),DAY($A317)),$A:$A,0))=""),"",G317/INDEX(G:G,MATCH(DATE(YEAR($A317)-1,MONTH($A317),DAY($A317)),$A:$A,0))-1),"")</f>
        <v/>
      </c>
      <c r="K317" s="20">
        <f>IF(OR(E317="",E316=""),"",E317/E316-1)</f>
        <v/>
      </c>
      <c r="L317" s="20">
        <f>IF(OR(F317="",F316=""),"",F317/F316-1)</f>
        <v/>
      </c>
      <c r="M317" s="20">
        <f>IF(OR(G317="",G316=""),"",G317/G316-1)</f>
        <v/>
      </c>
      <c r="N317" s="20">
        <f>IF(G317="","",E317/G317)</f>
        <v/>
      </c>
      <c r="O317" s="20">
        <f>IF(G317="","",F317/G317)</f>
        <v/>
      </c>
      <c r="P317" s="21">
        <f>IF(SUMIFS('Daily NSE Equity Options'!$L:$L,'Daily NSE Equity Options'!$A:$A,$A317)=0,"",SUMIFS('Daily NSE Equity Options'!$L:$L,'Daily NSE Equity Options'!$A:$A,$A317))</f>
        <v/>
      </c>
      <c r="Q317" s="8">
        <f>IF(SUMIFS('Daily BSE Equity Options'!$L:$L,'Daily BSE Equity Options'!$A:$A,$A317)=0,"",SUMIFS('Daily BSE Equity Options'!$L:$L,'Daily BSE Equity Options'!$A:$A,$A317))</f>
        <v/>
      </c>
      <c r="R317" s="8">
        <f>IF(OR(P317="",Q317=""),"",P317+Q317)</f>
        <v/>
      </c>
      <c r="S317" s="23">
        <f>IFERROR(IF(OR(P317="",INDEX(P:P,MATCH(DATE(YEAR($A317)-1,MONTH($A317),DAY($A317)),$A:$A,0))=""),"",P317/INDEX(P:P,MATCH(DATE(YEAR($A317)-1,MONTH($A317),DAY($A317)),$A:$A,0))-1),"")</f>
        <v/>
      </c>
      <c r="T317" s="23">
        <f>IFERROR(IF(OR(Q317="",INDEX(Q:Q,MATCH(DATE(YEAR($A317)-1,MONTH($A317),DAY($A317)),$A:$A,0))=""),"",Q317/INDEX(Q:Q,MATCH(DATE(YEAR($A317)-1,MONTH($A317),DAY($A317)),$A:$A,0))-1),"")</f>
        <v/>
      </c>
      <c r="U317" s="23">
        <f>IFERROR(IF(OR(R317="",INDEX(R:R,MATCH(DATE(YEAR($A317)-1,MONTH($A317),DAY($A317)),$A:$A,0))=""),"",R317/INDEX(R:R,MATCH(DATE(YEAR($A317)-1,MONTH($A317),DAY($A317)),$A:$A,0))-1),"")</f>
        <v/>
      </c>
      <c r="V317" s="23">
        <f>IF(OR(P317="",P316=""),"",P317/P316-1)</f>
        <v/>
      </c>
      <c r="W317" s="23">
        <f>IF(OR(Q317="",Q316=""),"",Q317/Q316-1)</f>
        <v/>
      </c>
      <c r="X317" s="23">
        <f>IF(OR(R317="",R316=""),"",R317/R316-1)</f>
        <v/>
      </c>
      <c r="Y317" s="23">
        <f>IF(R317="","",P317/R317)</f>
        <v/>
      </c>
      <c r="Z317" s="23">
        <f>IF(R317="","",Q317/R317)</f>
        <v/>
      </c>
      <c r="AA317" s="24">
        <f>IF(SUMIFS('Daily NSE Equity Options'!$M:$M,'Daily NSE Equity Options'!$A:$A,$A317)=0,"",SUMIFS('Daily NSE Equity Options'!$M:$M,'Daily NSE Equity Options'!$A:$A,$A317))</f>
        <v/>
      </c>
      <c r="AB317" s="9">
        <f>IF(SUMIFS('Daily BSE Equity Options'!$M:$M,'Daily BSE Equity Options'!$A:$A,$A317)=0,"",SUMIFS('Daily BSE Equity Options'!$M:$M,'Daily BSE Equity Options'!$A:$A,$A317))</f>
        <v/>
      </c>
      <c r="AC317" s="9">
        <f>IF(OR(AA317="",AB317=""),"",AA317+AB317)</f>
        <v/>
      </c>
      <c r="AD317" s="26">
        <f>IFERROR(IF(OR(AA317="",INDEX(AA:AA,MATCH(DATE(YEAR($A317)-1,MONTH($A317),DAY($A317)),$A:$A,0))=""),"",AA317/INDEX(AA:AA,MATCH(DATE(YEAR($A317)-1,MONTH($A317),DAY($A317)),$A:$A,0))-1),"")</f>
        <v/>
      </c>
      <c r="AE317" s="26">
        <f>IFERROR(IF(OR(AB317="",INDEX(AB:AB,MATCH(DATE(YEAR($A317)-1,MONTH($A317),DAY($A317)),$A:$A,0))=""),"",AB317/INDEX(AB:AB,MATCH(DATE(YEAR($A317)-1,MONTH($A317),DAY($A317)),$A:$A,0))-1),"")</f>
        <v/>
      </c>
      <c r="AF317" s="26">
        <f>IFERROR(IF(OR(AC317="",INDEX(AC:AC,MATCH(DATE(YEAR($A317)-1,MONTH($A317),DAY($A317)),$A:$A,0))=""),"",AC317/INDEX(AC:AC,MATCH(DATE(YEAR($A317)-1,MONTH($A317),DAY($A317)),$A:$A,0))-1),"")</f>
        <v/>
      </c>
      <c r="AG317" s="26">
        <f>IF(OR(AA317="",AA316=""),"",AA317/AA316-1)</f>
        <v/>
      </c>
      <c r="AH317" s="26">
        <f>IF(OR(AB317="",AB316=""),"",AB317/AB316-1)</f>
        <v/>
      </c>
      <c r="AI317" s="26">
        <f>IF(OR(AC317="",AC316=""),"",AC317/AC316-1)</f>
        <v/>
      </c>
      <c r="AJ317" s="26">
        <f>IF(AC317="","",AA317/AC317)</f>
        <v/>
      </c>
      <c r="AK317" s="26">
        <f>IF(AC317="","",AB317/AC317)</f>
        <v/>
      </c>
      <c r="AL317" s="29" t="n">
        <v>12.2125</v>
      </c>
      <c r="AM317" s="30" t="n">
        <v>14.0075</v>
      </c>
      <c r="AN317" s="30" t="n">
        <v>12.055</v>
      </c>
      <c r="AO317" s="30" t="n">
        <v>13.56</v>
      </c>
      <c r="AP317" s="31" t="n">
        <v>0.1103</v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18">
        <f>IF(SUMIFS('Daily NSE Equity Options'!$K:$K,'Daily NSE Equity Options'!$A:$A,$A318)=0,"",SUMIFS('Daily NSE Equity Options'!$K:$K,'Daily NSE Equity Options'!$A:$A,$A318))</f>
        <v/>
      </c>
      <c r="F318" s="7">
        <f>IF(SUMIFS('Daily BSE Equity Options'!$K:$K,'Daily BSE Equity Options'!$A:$A,$A318)=0,"",SUMIFS('Daily BSE Equity Options'!$K:$K,'Daily BSE Equity Options'!$A:$A,$A318))</f>
        <v/>
      </c>
      <c r="G318" s="7">
        <f>IF(OR(E318="",F318=""),"",E318+F318)</f>
        <v/>
      </c>
      <c r="H318" s="20">
        <f>IFERROR(IF(OR(E318="",INDEX(E:E,MATCH(DATE(YEAR($A318)-1,MONTH($A318),DAY($A318)),$A:$A,0))=""),"",E318/INDEX(E:E,MATCH(DATE(YEAR($A318)-1,MONTH($A318),DAY($A318)),$A:$A,0))-1),"")</f>
        <v/>
      </c>
      <c r="I318" s="20">
        <f>IFERROR(IF(OR(F318="",INDEX(F:F,MATCH(DATE(YEAR($A318)-1,MONTH($A318),DAY($A318)),$A:$A,0))=""),"",F318/INDEX(F:F,MATCH(DATE(YEAR($A318)-1,MONTH($A318),DAY($A318)),$A:$A,0))-1),"")</f>
        <v/>
      </c>
      <c r="J318" s="20">
        <f>IFERROR(IF(OR(G318="",INDEX(G:G,MATCH(DATE(YEAR($A318)-1,MONTH($A318),DAY($A318)),$A:$A,0))=""),"",G318/INDEX(G:G,MATCH(DATE(YEAR($A318)-1,MONTH($A318),DAY($A318)),$A:$A,0))-1),"")</f>
        <v/>
      </c>
      <c r="K318" s="20">
        <f>IF(OR(E318="",E317=""),"",E318/E317-1)</f>
        <v/>
      </c>
      <c r="L318" s="20">
        <f>IF(OR(F318="",F317=""),"",F318/F317-1)</f>
        <v/>
      </c>
      <c r="M318" s="20">
        <f>IF(OR(G318="",G317=""),"",G318/G317-1)</f>
        <v/>
      </c>
      <c r="N318" s="20">
        <f>IF(G318="","",E318/G318)</f>
        <v/>
      </c>
      <c r="O318" s="20">
        <f>IF(G318="","",F318/G318)</f>
        <v/>
      </c>
      <c r="P318" s="21">
        <f>IF(SUMIFS('Daily NSE Equity Options'!$L:$L,'Daily NSE Equity Options'!$A:$A,$A318)=0,"",SUMIFS('Daily NSE Equity Options'!$L:$L,'Daily NSE Equity Options'!$A:$A,$A318))</f>
        <v/>
      </c>
      <c r="Q318" s="8">
        <f>IF(SUMIFS('Daily BSE Equity Options'!$L:$L,'Daily BSE Equity Options'!$A:$A,$A318)=0,"",SUMIFS('Daily BSE Equity Options'!$L:$L,'Daily BSE Equity Options'!$A:$A,$A318))</f>
        <v/>
      </c>
      <c r="R318" s="8">
        <f>IF(OR(P318="",Q318=""),"",P318+Q318)</f>
        <v/>
      </c>
      <c r="S318" s="23">
        <f>IFERROR(IF(OR(P318="",INDEX(P:P,MATCH(DATE(YEAR($A318)-1,MONTH($A318),DAY($A318)),$A:$A,0))=""),"",P318/INDEX(P:P,MATCH(DATE(YEAR($A318)-1,MONTH($A318),DAY($A318)),$A:$A,0))-1),"")</f>
        <v/>
      </c>
      <c r="T318" s="23">
        <f>IFERROR(IF(OR(Q318="",INDEX(Q:Q,MATCH(DATE(YEAR($A318)-1,MONTH($A318),DAY($A318)),$A:$A,0))=""),"",Q318/INDEX(Q:Q,MATCH(DATE(YEAR($A318)-1,MONTH($A318),DAY($A318)),$A:$A,0))-1),"")</f>
        <v/>
      </c>
      <c r="U318" s="23">
        <f>IFERROR(IF(OR(R318="",INDEX(R:R,MATCH(DATE(YEAR($A318)-1,MONTH($A318),DAY($A318)),$A:$A,0))=""),"",R318/INDEX(R:R,MATCH(DATE(YEAR($A318)-1,MONTH($A318),DAY($A318)),$A:$A,0))-1),"")</f>
        <v/>
      </c>
      <c r="V318" s="23">
        <f>IF(OR(P318="",P317=""),"",P318/P317-1)</f>
        <v/>
      </c>
      <c r="W318" s="23">
        <f>IF(OR(Q318="",Q317=""),"",Q318/Q317-1)</f>
        <v/>
      </c>
      <c r="X318" s="23">
        <f>IF(OR(R318="",R317=""),"",R318/R317-1)</f>
        <v/>
      </c>
      <c r="Y318" s="23">
        <f>IF(R318="","",P318/R318)</f>
        <v/>
      </c>
      <c r="Z318" s="23">
        <f>IF(R318="","",Q318/R318)</f>
        <v/>
      </c>
      <c r="AA318" s="24">
        <f>IF(SUMIFS('Daily NSE Equity Options'!$M:$M,'Daily NSE Equity Options'!$A:$A,$A318)=0,"",SUMIFS('Daily NSE Equity Options'!$M:$M,'Daily NSE Equity Options'!$A:$A,$A318))</f>
        <v/>
      </c>
      <c r="AB318" s="9">
        <f>IF(SUMIFS('Daily BSE Equity Options'!$M:$M,'Daily BSE Equity Options'!$A:$A,$A318)=0,"",SUMIFS('Daily BSE Equity Options'!$M:$M,'Daily BSE Equity Options'!$A:$A,$A318))</f>
        <v/>
      </c>
      <c r="AC318" s="9">
        <f>IF(OR(AA318="",AB318=""),"",AA318+AB318)</f>
        <v/>
      </c>
      <c r="AD318" s="26">
        <f>IFERROR(IF(OR(AA318="",INDEX(AA:AA,MATCH(DATE(YEAR($A318)-1,MONTH($A318),DAY($A318)),$A:$A,0))=""),"",AA318/INDEX(AA:AA,MATCH(DATE(YEAR($A318)-1,MONTH($A318),DAY($A318)),$A:$A,0))-1),"")</f>
        <v/>
      </c>
      <c r="AE318" s="26">
        <f>IFERROR(IF(OR(AB318="",INDEX(AB:AB,MATCH(DATE(YEAR($A318)-1,MONTH($A318),DAY($A318)),$A:$A,0))=""),"",AB318/INDEX(AB:AB,MATCH(DATE(YEAR($A318)-1,MONTH($A318),DAY($A318)),$A:$A,0))-1),"")</f>
        <v/>
      </c>
      <c r="AF318" s="26">
        <f>IFERROR(IF(OR(AC318="",INDEX(AC:AC,MATCH(DATE(YEAR($A318)-1,MONTH($A318),DAY($A318)),$A:$A,0))=""),"",AC318/INDEX(AC:AC,MATCH(DATE(YEAR($A318)-1,MONTH($A318),DAY($A318)),$A:$A,0))-1),"")</f>
        <v/>
      </c>
      <c r="AG318" s="26">
        <f>IF(OR(AA318="",AA317=""),"",AA318/AA317-1)</f>
        <v/>
      </c>
      <c r="AH318" s="26">
        <f>IF(OR(AB318="",AB317=""),"",AB318/AB317-1)</f>
        <v/>
      </c>
      <c r="AI318" s="26">
        <f>IF(OR(AC318="",AC317=""),"",AC318/AC317-1)</f>
        <v/>
      </c>
      <c r="AJ318" s="26">
        <f>IF(AC318="","",AA318/AC318)</f>
        <v/>
      </c>
      <c r="AK318" s="26">
        <f>IF(AC318="","",AB318/AC318)</f>
        <v/>
      </c>
      <c r="AL318" s="29" t="n">
        <v>13.56</v>
      </c>
      <c r="AM318" s="30" t="n">
        <v>14.0025</v>
      </c>
      <c r="AN318" s="30" t="n">
        <v>12.175</v>
      </c>
      <c r="AO318" s="30" t="n">
        <v>12.9425</v>
      </c>
      <c r="AP318" s="31" t="n">
        <v>-0.0455</v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18">
        <f>IF(SUMIFS('Daily NSE Equity Options'!$K:$K,'Daily NSE Equity Options'!$A:$A,$A319)=0,"",SUMIFS('Daily NSE Equity Options'!$K:$K,'Daily NSE Equity Options'!$A:$A,$A319))</f>
        <v/>
      </c>
      <c r="F319" s="7">
        <f>IF(SUMIFS('Daily BSE Equity Options'!$K:$K,'Daily BSE Equity Options'!$A:$A,$A319)=0,"",SUMIFS('Daily BSE Equity Options'!$K:$K,'Daily BSE Equity Options'!$A:$A,$A319))</f>
        <v/>
      </c>
      <c r="G319" s="7">
        <f>IF(OR(E319="",F319=""),"",E319+F319)</f>
        <v/>
      </c>
      <c r="H319" s="20">
        <f>IFERROR(IF(OR(E319="",INDEX(E:E,MATCH(DATE(YEAR($A319)-1,MONTH($A319),DAY($A319)),$A:$A,0))=""),"",E319/INDEX(E:E,MATCH(DATE(YEAR($A319)-1,MONTH($A319),DAY($A319)),$A:$A,0))-1),"")</f>
        <v/>
      </c>
      <c r="I319" s="20">
        <f>IFERROR(IF(OR(F319="",INDEX(F:F,MATCH(DATE(YEAR($A319)-1,MONTH($A319),DAY($A319)),$A:$A,0))=""),"",F319/INDEX(F:F,MATCH(DATE(YEAR($A319)-1,MONTH($A319),DAY($A319)),$A:$A,0))-1),"")</f>
        <v/>
      </c>
      <c r="J319" s="20">
        <f>IFERROR(IF(OR(G319="",INDEX(G:G,MATCH(DATE(YEAR($A319)-1,MONTH($A319),DAY($A319)),$A:$A,0))=""),"",G319/INDEX(G:G,MATCH(DATE(YEAR($A319)-1,MONTH($A319),DAY($A319)),$A:$A,0))-1),"")</f>
        <v/>
      </c>
      <c r="K319" s="20">
        <f>IF(OR(E319="",E318=""),"",E319/E318-1)</f>
        <v/>
      </c>
      <c r="L319" s="20">
        <f>IF(OR(F319="",F318=""),"",F319/F318-1)</f>
        <v/>
      </c>
      <c r="M319" s="20">
        <f>IF(OR(G319="",G318=""),"",G319/G318-1)</f>
        <v/>
      </c>
      <c r="N319" s="20">
        <f>IF(G319="","",E319/G319)</f>
        <v/>
      </c>
      <c r="O319" s="20">
        <f>IF(G319="","",F319/G319)</f>
        <v/>
      </c>
      <c r="P319" s="21">
        <f>IF(SUMIFS('Daily NSE Equity Options'!$L:$L,'Daily NSE Equity Options'!$A:$A,$A319)=0,"",SUMIFS('Daily NSE Equity Options'!$L:$L,'Daily NSE Equity Options'!$A:$A,$A319))</f>
        <v/>
      </c>
      <c r="Q319" s="8">
        <f>IF(SUMIFS('Daily BSE Equity Options'!$L:$L,'Daily BSE Equity Options'!$A:$A,$A319)=0,"",SUMIFS('Daily BSE Equity Options'!$L:$L,'Daily BSE Equity Options'!$A:$A,$A319))</f>
        <v/>
      </c>
      <c r="R319" s="8">
        <f>IF(OR(P319="",Q319=""),"",P319+Q319)</f>
        <v/>
      </c>
      <c r="S319" s="23">
        <f>IFERROR(IF(OR(P319="",INDEX(P:P,MATCH(DATE(YEAR($A319)-1,MONTH($A319),DAY($A319)),$A:$A,0))=""),"",P319/INDEX(P:P,MATCH(DATE(YEAR($A319)-1,MONTH($A319),DAY($A319)),$A:$A,0))-1),"")</f>
        <v/>
      </c>
      <c r="T319" s="23">
        <f>IFERROR(IF(OR(Q319="",INDEX(Q:Q,MATCH(DATE(YEAR($A319)-1,MONTH($A319),DAY($A319)),$A:$A,0))=""),"",Q319/INDEX(Q:Q,MATCH(DATE(YEAR($A319)-1,MONTH($A319),DAY($A319)),$A:$A,0))-1),"")</f>
        <v/>
      </c>
      <c r="U319" s="23">
        <f>IFERROR(IF(OR(R319="",INDEX(R:R,MATCH(DATE(YEAR($A319)-1,MONTH($A319),DAY($A319)),$A:$A,0))=""),"",R319/INDEX(R:R,MATCH(DATE(YEAR($A319)-1,MONTH($A319),DAY($A319)),$A:$A,0))-1),"")</f>
        <v/>
      </c>
      <c r="V319" s="23">
        <f>IF(OR(P319="",P318=""),"",P319/P318-1)</f>
        <v/>
      </c>
      <c r="W319" s="23">
        <f>IF(OR(Q319="",Q318=""),"",Q319/Q318-1)</f>
        <v/>
      </c>
      <c r="X319" s="23">
        <f>IF(OR(R319="",R318=""),"",R319/R318-1)</f>
        <v/>
      </c>
      <c r="Y319" s="23">
        <f>IF(R319="","",P319/R319)</f>
        <v/>
      </c>
      <c r="Z319" s="23">
        <f>IF(R319="","",Q319/R319)</f>
        <v/>
      </c>
      <c r="AA319" s="24">
        <f>IF(SUMIFS('Daily NSE Equity Options'!$M:$M,'Daily NSE Equity Options'!$A:$A,$A319)=0,"",SUMIFS('Daily NSE Equity Options'!$M:$M,'Daily NSE Equity Options'!$A:$A,$A319))</f>
        <v/>
      </c>
      <c r="AB319" s="9">
        <f>IF(SUMIFS('Daily BSE Equity Options'!$M:$M,'Daily BSE Equity Options'!$A:$A,$A319)=0,"",SUMIFS('Daily BSE Equity Options'!$M:$M,'Daily BSE Equity Options'!$A:$A,$A319))</f>
        <v/>
      </c>
      <c r="AC319" s="9">
        <f>IF(OR(AA319="",AB319=""),"",AA319+AB319)</f>
        <v/>
      </c>
      <c r="AD319" s="26">
        <f>IFERROR(IF(OR(AA319="",INDEX(AA:AA,MATCH(DATE(YEAR($A319)-1,MONTH($A319),DAY($A319)),$A:$A,0))=""),"",AA319/INDEX(AA:AA,MATCH(DATE(YEAR($A319)-1,MONTH($A319),DAY($A319)),$A:$A,0))-1),"")</f>
        <v/>
      </c>
      <c r="AE319" s="26">
        <f>IFERROR(IF(OR(AB319="",INDEX(AB:AB,MATCH(DATE(YEAR($A319)-1,MONTH($A319),DAY($A319)),$A:$A,0))=""),"",AB319/INDEX(AB:AB,MATCH(DATE(YEAR($A319)-1,MONTH($A319),DAY($A319)),$A:$A,0))-1),"")</f>
        <v/>
      </c>
      <c r="AF319" s="26">
        <f>IFERROR(IF(OR(AC319="",INDEX(AC:AC,MATCH(DATE(YEAR($A319)-1,MONTH($A319),DAY($A319)),$A:$A,0))=""),"",AC319/INDEX(AC:AC,MATCH(DATE(YEAR($A319)-1,MONTH($A319),DAY($A319)),$A:$A,0))-1),"")</f>
        <v/>
      </c>
      <c r="AG319" s="26">
        <f>IF(OR(AA319="",AA318=""),"",AA319/AA318-1)</f>
        <v/>
      </c>
      <c r="AH319" s="26">
        <f>IF(OR(AB319="",AB318=""),"",AB319/AB318-1)</f>
        <v/>
      </c>
      <c r="AI319" s="26">
        <f>IF(OR(AC319="",AC318=""),"",AC319/AC318-1)</f>
        <v/>
      </c>
      <c r="AJ319" s="26">
        <f>IF(AC319="","",AA319/AC319)</f>
        <v/>
      </c>
      <c r="AK319" s="26">
        <f>IF(AC319="","",AB319/AC319)</f>
        <v/>
      </c>
      <c r="AL319" s="29" t="n">
        <v>12.9425</v>
      </c>
      <c r="AM319" s="30" t="n">
        <v>13.6075</v>
      </c>
      <c r="AN319" s="30" t="n">
        <v>11.81</v>
      </c>
      <c r="AO319" s="30" t="n">
        <v>12.9925</v>
      </c>
      <c r="AP319" s="31" t="n">
        <v>0.0039</v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18">
        <f>IF(SUMIFS('Daily NSE Equity Options'!$K:$K,'Daily NSE Equity Options'!$A:$A,$A320)=0,"",SUMIFS('Daily NSE Equity Options'!$K:$K,'Daily NSE Equity Options'!$A:$A,$A320))</f>
        <v/>
      </c>
      <c r="F320" s="7">
        <f>IF(SUMIFS('Daily BSE Equity Options'!$K:$K,'Daily BSE Equity Options'!$A:$A,$A320)=0,"",SUMIFS('Daily BSE Equity Options'!$K:$K,'Daily BSE Equity Options'!$A:$A,$A320))</f>
        <v/>
      </c>
      <c r="G320" s="7">
        <f>IF(OR(E320="",F320=""),"",E320+F320)</f>
        <v/>
      </c>
      <c r="H320" s="20">
        <f>IFERROR(IF(OR(E320="",INDEX(E:E,MATCH(DATE(YEAR($A320)-1,MONTH($A320),DAY($A320)),$A:$A,0))=""),"",E320/INDEX(E:E,MATCH(DATE(YEAR($A320)-1,MONTH($A320),DAY($A320)),$A:$A,0))-1),"")</f>
        <v/>
      </c>
      <c r="I320" s="20">
        <f>IFERROR(IF(OR(F320="",INDEX(F:F,MATCH(DATE(YEAR($A320)-1,MONTH($A320),DAY($A320)),$A:$A,0))=""),"",F320/INDEX(F:F,MATCH(DATE(YEAR($A320)-1,MONTH($A320),DAY($A320)),$A:$A,0))-1),"")</f>
        <v/>
      </c>
      <c r="J320" s="20">
        <f>IFERROR(IF(OR(G320="",INDEX(G:G,MATCH(DATE(YEAR($A320)-1,MONTH($A320),DAY($A320)),$A:$A,0))=""),"",G320/INDEX(G:G,MATCH(DATE(YEAR($A320)-1,MONTH($A320),DAY($A320)),$A:$A,0))-1),"")</f>
        <v/>
      </c>
      <c r="K320" s="20">
        <f>IF(OR(E320="",E319=""),"",E320/E319-1)</f>
        <v/>
      </c>
      <c r="L320" s="20">
        <f>IF(OR(F320="",F319=""),"",F320/F319-1)</f>
        <v/>
      </c>
      <c r="M320" s="20">
        <f>IF(OR(G320="",G319=""),"",G320/G319-1)</f>
        <v/>
      </c>
      <c r="N320" s="20">
        <f>IF(G320="","",E320/G320)</f>
        <v/>
      </c>
      <c r="O320" s="20">
        <f>IF(G320="","",F320/G320)</f>
        <v/>
      </c>
      <c r="P320" s="21">
        <f>IF(SUMIFS('Daily NSE Equity Options'!$L:$L,'Daily NSE Equity Options'!$A:$A,$A320)=0,"",SUMIFS('Daily NSE Equity Options'!$L:$L,'Daily NSE Equity Options'!$A:$A,$A320))</f>
        <v/>
      </c>
      <c r="Q320" s="8">
        <f>IF(SUMIFS('Daily BSE Equity Options'!$L:$L,'Daily BSE Equity Options'!$A:$A,$A320)=0,"",SUMIFS('Daily BSE Equity Options'!$L:$L,'Daily BSE Equity Options'!$A:$A,$A320))</f>
        <v/>
      </c>
      <c r="R320" s="8">
        <f>IF(OR(P320="",Q320=""),"",P320+Q320)</f>
        <v/>
      </c>
      <c r="S320" s="23">
        <f>IFERROR(IF(OR(P320="",INDEX(P:P,MATCH(DATE(YEAR($A320)-1,MONTH($A320),DAY($A320)),$A:$A,0))=""),"",P320/INDEX(P:P,MATCH(DATE(YEAR($A320)-1,MONTH($A320),DAY($A320)),$A:$A,0))-1),"")</f>
        <v/>
      </c>
      <c r="T320" s="23">
        <f>IFERROR(IF(OR(Q320="",INDEX(Q:Q,MATCH(DATE(YEAR($A320)-1,MONTH($A320),DAY($A320)),$A:$A,0))=""),"",Q320/INDEX(Q:Q,MATCH(DATE(YEAR($A320)-1,MONTH($A320),DAY($A320)),$A:$A,0))-1),"")</f>
        <v/>
      </c>
      <c r="U320" s="23">
        <f>IFERROR(IF(OR(R320="",INDEX(R:R,MATCH(DATE(YEAR($A320)-1,MONTH($A320),DAY($A320)),$A:$A,0))=""),"",R320/INDEX(R:R,MATCH(DATE(YEAR($A320)-1,MONTH($A320),DAY($A320)),$A:$A,0))-1),"")</f>
        <v/>
      </c>
      <c r="V320" s="23">
        <f>IF(OR(P320="",P319=""),"",P320/P319-1)</f>
        <v/>
      </c>
      <c r="W320" s="23">
        <f>IF(OR(Q320="",Q319=""),"",Q320/Q319-1)</f>
        <v/>
      </c>
      <c r="X320" s="23">
        <f>IF(OR(R320="",R319=""),"",R320/R319-1)</f>
        <v/>
      </c>
      <c r="Y320" s="23">
        <f>IF(R320="","",P320/R320)</f>
        <v/>
      </c>
      <c r="Z320" s="23">
        <f>IF(R320="","",Q320/R320)</f>
        <v/>
      </c>
      <c r="AA320" s="24">
        <f>IF(SUMIFS('Daily NSE Equity Options'!$M:$M,'Daily NSE Equity Options'!$A:$A,$A320)=0,"",SUMIFS('Daily NSE Equity Options'!$M:$M,'Daily NSE Equity Options'!$A:$A,$A320))</f>
        <v/>
      </c>
      <c r="AB320" s="9">
        <f>IF(SUMIFS('Daily BSE Equity Options'!$M:$M,'Daily BSE Equity Options'!$A:$A,$A320)=0,"",SUMIFS('Daily BSE Equity Options'!$M:$M,'Daily BSE Equity Options'!$A:$A,$A320))</f>
        <v/>
      </c>
      <c r="AC320" s="9">
        <f>IF(OR(AA320="",AB320=""),"",AA320+AB320)</f>
        <v/>
      </c>
      <c r="AD320" s="26">
        <f>IFERROR(IF(OR(AA320="",INDEX(AA:AA,MATCH(DATE(YEAR($A320)-1,MONTH($A320),DAY($A320)),$A:$A,0))=""),"",AA320/INDEX(AA:AA,MATCH(DATE(YEAR($A320)-1,MONTH($A320),DAY($A320)),$A:$A,0))-1),"")</f>
        <v/>
      </c>
      <c r="AE320" s="26">
        <f>IFERROR(IF(OR(AB320="",INDEX(AB:AB,MATCH(DATE(YEAR($A320)-1,MONTH($A320),DAY($A320)),$A:$A,0))=""),"",AB320/INDEX(AB:AB,MATCH(DATE(YEAR($A320)-1,MONTH($A320),DAY($A320)),$A:$A,0))-1),"")</f>
        <v/>
      </c>
      <c r="AF320" s="26">
        <f>IFERROR(IF(OR(AC320="",INDEX(AC:AC,MATCH(DATE(YEAR($A320)-1,MONTH($A320),DAY($A320)),$A:$A,0))=""),"",AC320/INDEX(AC:AC,MATCH(DATE(YEAR($A320)-1,MONTH($A320),DAY($A320)),$A:$A,0))-1),"")</f>
        <v/>
      </c>
      <c r="AG320" s="26">
        <f>IF(OR(AA320="",AA319=""),"",AA320/AA319-1)</f>
        <v/>
      </c>
      <c r="AH320" s="26">
        <f>IF(OR(AB320="",AB319=""),"",AB320/AB319-1)</f>
        <v/>
      </c>
      <c r="AI320" s="26">
        <f>IF(OR(AC320="",AC319=""),"",AC320/AC319-1)</f>
        <v/>
      </c>
      <c r="AJ320" s="26">
        <f>IF(AC320="","",AA320/AC320)</f>
        <v/>
      </c>
      <c r="AK320" s="26">
        <f>IF(AC320="","",AB320/AC320)</f>
        <v/>
      </c>
      <c r="AL320" s="29" t="n">
        <v>12.9925</v>
      </c>
      <c r="AM320" s="30" t="n">
        <v>12.9925</v>
      </c>
      <c r="AN320" s="30" t="n">
        <v>10.6725</v>
      </c>
      <c r="AO320" s="30" t="n">
        <v>12.6225</v>
      </c>
      <c r="AP320" s="31" t="n">
        <v>-0.0285</v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18">
        <f>IF(SUMIFS('Daily NSE Equity Options'!$K:$K,'Daily NSE Equity Options'!$A:$A,$A321)=0,"",SUMIFS('Daily NSE Equity Options'!$K:$K,'Daily NSE Equity Options'!$A:$A,$A321))</f>
        <v/>
      </c>
      <c r="F321" s="7">
        <f>IF(SUMIFS('Daily BSE Equity Options'!$K:$K,'Daily BSE Equity Options'!$A:$A,$A321)=0,"",SUMIFS('Daily BSE Equity Options'!$K:$K,'Daily BSE Equity Options'!$A:$A,$A321))</f>
        <v/>
      </c>
      <c r="G321" s="7">
        <f>IF(OR(E321="",F321=""),"",E321+F321)</f>
        <v/>
      </c>
      <c r="H321" s="20">
        <f>IFERROR(IF(OR(E321="",INDEX(E:E,MATCH(DATE(YEAR($A321)-1,MONTH($A321),DAY($A321)),$A:$A,0))=""),"",E321/INDEX(E:E,MATCH(DATE(YEAR($A321)-1,MONTH($A321),DAY($A321)),$A:$A,0))-1),"")</f>
        <v/>
      </c>
      <c r="I321" s="20">
        <f>IFERROR(IF(OR(F321="",INDEX(F:F,MATCH(DATE(YEAR($A321)-1,MONTH($A321),DAY($A321)),$A:$A,0))=""),"",F321/INDEX(F:F,MATCH(DATE(YEAR($A321)-1,MONTH($A321),DAY($A321)),$A:$A,0))-1),"")</f>
        <v/>
      </c>
      <c r="J321" s="20">
        <f>IFERROR(IF(OR(G321="",INDEX(G:G,MATCH(DATE(YEAR($A321)-1,MONTH($A321),DAY($A321)),$A:$A,0))=""),"",G321/INDEX(G:G,MATCH(DATE(YEAR($A321)-1,MONTH($A321),DAY($A321)),$A:$A,0))-1),"")</f>
        <v/>
      </c>
      <c r="K321" s="20">
        <f>IF(OR(E321="",E320=""),"",E321/E320-1)</f>
        <v/>
      </c>
      <c r="L321" s="20">
        <f>IF(OR(F321="",F320=""),"",F321/F320-1)</f>
        <v/>
      </c>
      <c r="M321" s="20">
        <f>IF(OR(G321="",G320=""),"",G321/G320-1)</f>
        <v/>
      </c>
      <c r="N321" s="20">
        <f>IF(G321="","",E321/G321)</f>
        <v/>
      </c>
      <c r="O321" s="20">
        <f>IF(G321="","",F321/G321)</f>
        <v/>
      </c>
      <c r="P321" s="21">
        <f>IF(SUMIFS('Daily NSE Equity Options'!$L:$L,'Daily NSE Equity Options'!$A:$A,$A321)=0,"",SUMIFS('Daily NSE Equity Options'!$L:$L,'Daily NSE Equity Options'!$A:$A,$A321))</f>
        <v/>
      </c>
      <c r="Q321" s="8">
        <f>IF(SUMIFS('Daily BSE Equity Options'!$L:$L,'Daily BSE Equity Options'!$A:$A,$A321)=0,"",SUMIFS('Daily BSE Equity Options'!$L:$L,'Daily BSE Equity Options'!$A:$A,$A321))</f>
        <v/>
      </c>
      <c r="R321" s="8">
        <f>IF(OR(P321="",Q321=""),"",P321+Q321)</f>
        <v/>
      </c>
      <c r="S321" s="23">
        <f>IFERROR(IF(OR(P321="",INDEX(P:P,MATCH(DATE(YEAR($A321)-1,MONTH($A321),DAY($A321)),$A:$A,0))=""),"",P321/INDEX(P:P,MATCH(DATE(YEAR($A321)-1,MONTH($A321),DAY($A321)),$A:$A,0))-1),"")</f>
        <v/>
      </c>
      <c r="T321" s="23">
        <f>IFERROR(IF(OR(Q321="",INDEX(Q:Q,MATCH(DATE(YEAR($A321)-1,MONTH($A321),DAY($A321)),$A:$A,0))=""),"",Q321/INDEX(Q:Q,MATCH(DATE(YEAR($A321)-1,MONTH($A321),DAY($A321)),$A:$A,0))-1),"")</f>
        <v/>
      </c>
      <c r="U321" s="23">
        <f>IFERROR(IF(OR(R321="",INDEX(R:R,MATCH(DATE(YEAR($A321)-1,MONTH($A321),DAY($A321)),$A:$A,0))=""),"",R321/INDEX(R:R,MATCH(DATE(YEAR($A321)-1,MONTH($A321),DAY($A321)),$A:$A,0))-1),"")</f>
        <v/>
      </c>
      <c r="V321" s="23">
        <f>IF(OR(P321="",P320=""),"",P321/P320-1)</f>
        <v/>
      </c>
      <c r="W321" s="23">
        <f>IF(OR(Q321="",Q320=""),"",Q321/Q320-1)</f>
        <v/>
      </c>
      <c r="X321" s="23">
        <f>IF(OR(R321="",R320=""),"",R321/R320-1)</f>
        <v/>
      </c>
      <c r="Y321" s="23">
        <f>IF(R321="","",P321/R321)</f>
        <v/>
      </c>
      <c r="Z321" s="23">
        <f>IF(R321="","",Q321/R321)</f>
        <v/>
      </c>
      <c r="AA321" s="24">
        <f>IF(SUMIFS('Daily NSE Equity Options'!$M:$M,'Daily NSE Equity Options'!$A:$A,$A321)=0,"",SUMIFS('Daily NSE Equity Options'!$M:$M,'Daily NSE Equity Options'!$A:$A,$A321))</f>
        <v/>
      </c>
      <c r="AB321" s="9">
        <f>IF(SUMIFS('Daily BSE Equity Options'!$M:$M,'Daily BSE Equity Options'!$A:$A,$A321)=0,"",SUMIFS('Daily BSE Equity Options'!$M:$M,'Daily BSE Equity Options'!$A:$A,$A321))</f>
        <v/>
      </c>
      <c r="AC321" s="9">
        <f>IF(OR(AA321="",AB321=""),"",AA321+AB321)</f>
        <v/>
      </c>
      <c r="AD321" s="26">
        <f>IFERROR(IF(OR(AA321="",INDEX(AA:AA,MATCH(DATE(YEAR($A321)-1,MONTH($A321),DAY($A321)),$A:$A,0))=""),"",AA321/INDEX(AA:AA,MATCH(DATE(YEAR($A321)-1,MONTH($A321),DAY($A321)),$A:$A,0))-1),"")</f>
        <v/>
      </c>
      <c r="AE321" s="26">
        <f>IFERROR(IF(OR(AB321="",INDEX(AB:AB,MATCH(DATE(YEAR($A321)-1,MONTH($A321),DAY($A321)),$A:$A,0))=""),"",AB321/INDEX(AB:AB,MATCH(DATE(YEAR($A321)-1,MONTH($A321),DAY($A321)),$A:$A,0))-1),"")</f>
        <v/>
      </c>
      <c r="AF321" s="26">
        <f>IFERROR(IF(OR(AC321="",INDEX(AC:AC,MATCH(DATE(YEAR($A321)-1,MONTH($A321),DAY($A321)),$A:$A,0))=""),"",AC321/INDEX(AC:AC,MATCH(DATE(YEAR($A321)-1,MONTH($A321),DAY($A321)),$A:$A,0))-1),"")</f>
        <v/>
      </c>
      <c r="AG321" s="26">
        <f>IF(OR(AA321="",AA320=""),"",AA321/AA320-1)</f>
        <v/>
      </c>
      <c r="AH321" s="26">
        <f>IF(OR(AB321="",AB320=""),"",AB321/AB320-1)</f>
        <v/>
      </c>
      <c r="AI321" s="26">
        <f>IF(OR(AC321="",AC320=""),"",AC321/AC320-1)</f>
        <v/>
      </c>
      <c r="AJ321" s="26">
        <f>IF(AC321="","",AA321/AC321)</f>
        <v/>
      </c>
      <c r="AK321" s="26">
        <f>IF(AC321="","",AB321/AC321)</f>
        <v/>
      </c>
      <c r="AL321" s="29" t="n">
        <v>12.6225</v>
      </c>
      <c r="AM321" s="30" t="n">
        <v>12.96</v>
      </c>
      <c r="AN321" s="30" t="n">
        <v>10.485</v>
      </c>
      <c r="AO321" s="30" t="n">
        <v>12.59</v>
      </c>
      <c r="AP321" s="31" t="n">
        <v>-0.0026</v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18">
        <f>IF(SUMIFS('Daily NSE Equity Options'!$K:$K,'Daily NSE Equity Options'!$A:$A,$A322)=0,"",SUMIFS('Daily NSE Equity Options'!$K:$K,'Daily NSE Equity Options'!$A:$A,$A322))</f>
        <v/>
      </c>
      <c r="F322" s="7">
        <f>IF(SUMIFS('Daily BSE Equity Options'!$K:$K,'Daily BSE Equity Options'!$A:$A,$A322)=0,"",SUMIFS('Daily BSE Equity Options'!$K:$K,'Daily BSE Equity Options'!$A:$A,$A322))</f>
        <v/>
      </c>
      <c r="G322" s="7">
        <f>IF(OR(E322="",F322=""),"",E322+F322)</f>
        <v/>
      </c>
      <c r="H322" s="20">
        <f>IFERROR(IF(OR(E322="",INDEX(E:E,MATCH(DATE(YEAR($A322)-1,MONTH($A322),DAY($A322)),$A:$A,0))=""),"",E322/INDEX(E:E,MATCH(DATE(YEAR($A322)-1,MONTH($A322),DAY($A322)),$A:$A,0))-1),"")</f>
        <v/>
      </c>
      <c r="I322" s="20">
        <f>IFERROR(IF(OR(F322="",INDEX(F:F,MATCH(DATE(YEAR($A322)-1,MONTH($A322),DAY($A322)),$A:$A,0))=""),"",F322/INDEX(F:F,MATCH(DATE(YEAR($A322)-1,MONTH($A322),DAY($A322)),$A:$A,0))-1),"")</f>
        <v/>
      </c>
      <c r="J322" s="20">
        <f>IFERROR(IF(OR(G322="",INDEX(G:G,MATCH(DATE(YEAR($A322)-1,MONTH($A322),DAY($A322)),$A:$A,0))=""),"",G322/INDEX(G:G,MATCH(DATE(YEAR($A322)-1,MONTH($A322),DAY($A322)),$A:$A,0))-1),"")</f>
        <v/>
      </c>
      <c r="K322" s="20">
        <f>IF(OR(E322="",E321=""),"",E322/E321-1)</f>
        <v/>
      </c>
      <c r="L322" s="20">
        <f>IF(OR(F322="",F321=""),"",F322/F321-1)</f>
        <v/>
      </c>
      <c r="M322" s="20">
        <f>IF(OR(G322="",G321=""),"",G322/G321-1)</f>
        <v/>
      </c>
      <c r="N322" s="20">
        <f>IF(G322="","",E322/G322)</f>
        <v/>
      </c>
      <c r="O322" s="20">
        <f>IF(G322="","",F322/G322)</f>
        <v/>
      </c>
      <c r="P322" s="21">
        <f>IF(SUMIFS('Daily NSE Equity Options'!$L:$L,'Daily NSE Equity Options'!$A:$A,$A322)=0,"",SUMIFS('Daily NSE Equity Options'!$L:$L,'Daily NSE Equity Options'!$A:$A,$A322))</f>
        <v/>
      </c>
      <c r="Q322" s="8">
        <f>IF(SUMIFS('Daily BSE Equity Options'!$L:$L,'Daily BSE Equity Options'!$A:$A,$A322)=0,"",SUMIFS('Daily BSE Equity Options'!$L:$L,'Daily BSE Equity Options'!$A:$A,$A322))</f>
        <v/>
      </c>
      <c r="R322" s="8">
        <f>IF(OR(P322="",Q322=""),"",P322+Q322)</f>
        <v/>
      </c>
      <c r="S322" s="23">
        <f>IFERROR(IF(OR(P322="",INDEX(P:P,MATCH(DATE(YEAR($A322)-1,MONTH($A322),DAY($A322)),$A:$A,0))=""),"",P322/INDEX(P:P,MATCH(DATE(YEAR($A322)-1,MONTH($A322),DAY($A322)),$A:$A,0))-1),"")</f>
        <v/>
      </c>
      <c r="T322" s="23">
        <f>IFERROR(IF(OR(Q322="",INDEX(Q:Q,MATCH(DATE(YEAR($A322)-1,MONTH($A322),DAY($A322)),$A:$A,0))=""),"",Q322/INDEX(Q:Q,MATCH(DATE(YEAR($A322)-1,MONTH($A322),DAY($A322)),$A:$A,0))-1),"")</f>
        <v/>
      </c>
      <c r="U322" s="23">
        <f>IFERROR(IF(OR(R322="",INDEX(R:R,MATCH(DATE(YEAR($A322)-1,MONTH($A322),DAY($A322)),$A:$A,0))=""),"",R322/INDEX(R:R,MATCH(DATE(YEAR($A322)-1,MONTH($A322),DAY($A322)),$A:$A,0))-1),"")</f>
        <v/>
      </c>
      <c r="V322" s="23">
        <f>IF(OR(P322="",P321=""),"",P322/P321-1)</f>
        <v/>
      </c>
      <c r="W322" s="23">
        <f>IF(OR(Q322="",Q321=""),"",Q322/Q321-1)</f>
        <v/>
      </c>
      <c r="X322" s="23">
        <f>IF(OR(R322="",R321=""),"",R322/R321-1)</f>
        <v/>
      </c>
      <c r="Y322" s="23">
        <f>IF(R322="","",P322/R322)</f>
        <v/>
      </c>
      <c r="Z322" s="23">
        <f>IF(R322="","",Q322/R322)</f>
        <v/>
      </c>
      <c r="AA322" s="24">
        <f>IF(SUMIFS('Daily NSE Equity Options'!$M:$M,'Daily NSE Equity Options'!$A:$A,$A322)=0,"",SUMIFS('Daily NSE Equity Options'!$M:$M,'Daily NSE Equity Options'!$A:$A,$A322))</f>
        <v/>
      </c>
      <c r="AB322" s="9">
        <f>IF(SUMIFS('Daily BSE Equity Options'!$M:$M,'Daily BSE Equity Options'!$A:$A,$A322)=0,"",SUMIFS('Daily BSE Equity Options'!$M:$M,'Daily BSE Equity Options'!$A:$A,$A322))</f>
        <v/>
      </c>
      <c r="AC322" s="9">
        <f>IF(OR(AA322="",AB322=""),"",AA322+AB322)</f>
        <v/>
      </c>
      <c r="AD322" s="26">
        <f>IFERROR(IF(OR(AA322="",INDEX(AA:AA,MATCH(DATE(YEAR($A322)-1,MONTH($A322),DAY($A322)),$A:$A,0))=""),"",AA322/INDEX(AA:AA,MATCH(DATE(YEAR($A322)-1,MONTH($A322),DAY($A322)),$A:$A,0))-1),"")</f>
        <v/>
      </c>
      <c r="AE322" s="26">
        <f>IFERROR(IF(OR(AB322="",INDEX(AB:AB,MATCH(DATE(YEAR($A322)-1,MONTH($A322),DAY($A322)),$A:$A,0))=""),"",AB322/INDEX(AB:AB,MATCH(DATE(YEAR($A322)-1,MONTH($A322),DAY($A322)),$A:$A,0))-1),"")</f>
        <v/>
      </c>
      <c r="AF322" s="26">
        <f>IFERROR(IF(OR(AC322="",INDEX(AC:AC,MATCH(DATE(YEAR($A322)-1,MONTH($A322),DAY($A322)),$A:$A,0))=""),"",AC322/INDEX(AC:AC,MATCH(DATE(YEAR($A322)-1,MONTH($A322),DAY($A322)),$A:$A,0))-1),"")</f>
        <v/>
      </c>
      <c r="AG322" s="26">
        <f>IF(OR(AA322="",AA321=""),"",AA322/AA321-1)</f>
        <v/>
      </c>
      <c r="AH322" s="26">
        <f>IF(OR(AB322="",AB321=""),"",AB322/AB321-1)</f>
        <v/>
      </c>
      <c r="AI322" s="26">
        <f>IF(OR(AC322="",AC321=""),"",AC322/AC321-1)</f>
        <v/>
      </c>
      <c r="AJ322" s="26">
        <f>IF(AC322="","",AA322/AC322)</f>
        <v/>
      </c>
      <c r="AK322" s="26">
        <f>IF(AC322="","",AB322/AC322)</f>
        <v/>
      </c>
      <c r="AL322" s="29" t="n">
        <v>12.59</v>
      </c>
      <c r="AM322" s="30" t="n">
        <v>12.945</v>
      </c>
      <c r="AN322" s="30" t="n">
        <v>11.0825</v>
      </c>
      <c r="AO322" s="30" t="n">
        <v>12.27</v>
      </c>
      <c r="AP322" s="31" t="n">
        <v>-0.0254</v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18">
        <f>IF(SUMIFS('Daily NSE Equity Options'!$K:$K,'Daily NSE Equity Options'!$A:$A,$A323)=0,"",SUMIFS('Daily NSE Equity Options'!$K:$K,'Daily NSE Equity Options'!$A:$A,$A323))</f>
        <v/>
      </c>
      <c r="F323" s="7">
        <f>IF(SUMIFS('Daily BSE Equity Options'!$K:$K,'Daily BSE Equity Options'!$A:$A,$A323)=0,"",SUMIFS('Daily BSE Equity Options'!$K:$K,'Daily BSE Equity Options'!$A:$A,$A323))</f>
        <v/>
      </c>
      <c r="G323" s="7">
        <f>IF(OR(E323="",F323=""),"",E323+F323)</f>
        <v/>
      </c>
      <c r="H323" s="20">
        <f>IFERROR(IF(OR(E323="",INDEX(E:E,MATCH(DATE(YEAR($A323)-1,MONTH($A323),DAY($A323)),$A:$A,0))=""),"",E323/INDEX(E:E,MATCH(DATE(YEAR($A323)-1,MONTH($A323),DAY($A323)),$A:$A,0))-1),"")</f>
        <v/>
      </c>
      <c r="I323" s="20">
        <f>IFERROR(IF(OR(F323="",INDEX(F:F,MATCH(DATE(YEAR($A323)-1,MONTH($A323),DAY($A323)),$A:$A,0))=""),"",F323/INDEX(F:F,MATCH(DATE(YEAR($A323)-1,MONTH($A323),DAY($A323)),$A:$A,0))-1),"")</f>
        <v/>
      </c>
      <c r="J323" s="20">
        <f>IFERROR(IF(OR(G323="",INDEX(G:G,MATCH(DATE(YEAR($A323)-1,MONTH($A323),DAY($A323)),$A:$A,0))=""),"",G323/INDEX(G:G,MATCH(DATE(YEAR($A323)-1,MONTH($A323),DAY($A323)),$A:$A,0))-1),"")</f>
        <v/>
      </c>
      <c r="K323" s="20">
        <f>IF(OR(E323="",E322=""),"",E323/E322-1)</f>
        <v/>
      </c>
      <c r="L323" s="20">
        <f>IF(OR(F323="",F322=""),"",F323/F322-1)</f>
        <v/>
      </c>
      <c r="M323" s="20">
        <f>IF(OR(G323="",G322=""),"",G323/G322-1)</f>
        <v/>
      </c>
      <c r="N323" s="20">
        <f>IF(G323="","",E323/G323)</f>
        <v/>
      </c>
      <c r="O323" s="20">
        <f>IF(G323="","",F323/G323)</f>
        <v/>
      </c>
      <c r="P323" s="21">
        <f>IF(SUMIFS('Daily NSE Equity Options'!$L:$L,'Daily NSE Equity Options'!$A:$A,$A323)=0,"",SUMIFS('Daily NSE Equity Options'!$L:$L,'Daily NSE Equity Options'!$A:$A,$A323))</f>
        <v/>
      </c>
      <c r="Q323" s="8">
        <f>IF(SUMIFS('Daily BSE Equity Options'!$L:$L,'Daily BSE Equity Options'!$A:$A,$A323)=0,"",SUMIFS('Daily BSE Equity Options'!$L:$L,'Daily BSE Equity Options'!$A:$A,$A323))</f>
        <v/>
      </c>
      <c r="R323" s="8">
        <f>IF(OR(P323="",Q323=""),"",P323+Q323)</f>
        <v/>
      </c>
      <c r="S323" s="23">
        <f>IFERROR(IF(OR(P323="",INDEX(P:P,MATCH(DATE(YEAR($A323)-1,MONTH($A323),DAY($A323)),$A:$A,0))=""),"",P323/INDEX(P:P,MATCH(DATE(YEAR($A323)-1,MONTH($A323),DAY($A323)),$A:$A,0))-1),"")</f>
        <v/>
      </c>
      <c r="T323" s="23">
        <f>IFERROR(IF(OR(Q323="",INDEX(Q:Q,MATCH(DATE(YEAR($A323)-1,MONTH($A323),DAY($A323)),$A:$A,0))=""),"",Q323/INDEX(Q:Q,MATCH(DATE(YEAR($A323)-1,MONTH($A323),DAY($A323)),$A:$A,0))-1),"")</f>
        <v/>
      </c>
      <c r="U323" s="23">
        <f>IFERROR(IF(OR(R323="",INDEX(R:R,MATCH(DATE(YEAR($A323)-1,MONTH($A323),DAY($A323)),$A:$A,0))=""),"",R323/INDEX(R:R,MATCH(DATE(YEAR($A323)-1,MONTH($A323),DAY($A323)),$A:$A,0))-1),"")</f>
        <v/>
      </c>
      <c r="V323" s="23">
        <f>IF(OR(P323="",P322=""),"",P323/P322-1)</f>
        <v/>
      </c>
      <c r="W323" s="23">
        <f>IF(OR(Q323="",Q322=""),"",Q323/Q322-1)</f>
        <v/>
      </c>
      <c r="X323" s="23">
        <f>IF(OR(R323="",R322=""),"",R323/R322-1)</f>
        <v/>
      </c>
      <c r="Y323" s="23">
        <f>IF(R323="","",P323/R323)</f>
        <v/>
      </c>
      <c r="Z323" s="23">
        <f>IF(R323="","",Q323/R323)</f>
        <v/>
      </c>
      <c r="AA323" s="24">
        <f>IF(SUMIFS('Daily NSE Equity Options'!$M:$M,'Daily NSE Equity Options'!$A:$A,$A323)=0,"",SUMIFS('Daily NSE Equity Options'!$M:$M,'Daily NSE Equity Options'!$A:$A,$A323))</f>
        <v/>
      </c>
      <c r="AB323" s="9">
        <f>IF(SUMIFS('Daily BSE Equity Options'!$M:$M,'Daily BSE Equity Options'!$A:$A,$A323)=0,"",SUMIFS('Daily BSE Equity Options'!$M:$M,'Daily BSE Equity Options'!$A:$A,$A323))</f>
        <v/>
      </c>
      <c r="AC323" s="9">
        <f>IF(OR(AA323="",AB323=""),"",AA323+AB323)</f>
        <v/>
      </c>
      <c r="AD323" s="26">
        <f>IFERROR(IF(OR(AA323="",INDEX(AA:AA,MATCH(DATE(YEAR($A323)-1,MONTH($A323),DAY($A323)),$A:$A,0))=""),"",AA323/INDEX(AA:AA,MATCH(DATE(YEAR($A323)-1,MONTH($A323),DAY($A323)),$A:$A,0))-1),"")</f>
        <v/>
      </c>
      <c r="AE323" s="26">
        <f>IFERROR(IF(OR(AB323="",INDEX(AB:AB,MATCH(DATE(YEAR($A323)-1,MONTH($A323),DAY($A323)),$A:$A,0))=""),"",AB323/INDEX(AB:AB,MATCH(DATE(YEAR($A323)-1,MONTH($A323),DAY($A323)),$A:$A,0))-1),"")</f>
        <v/>
      </c>
      <c r="AF323" s="26">
        <f>IFERROR(IF(OR(AC323="",INDEX(AC:AC,MATCH(DATE(YEAR($A323)-1,MONTH($A323),DAY($A323)),$A:$A,0))=""),"",AC323/INDEX(AC:AC,MATCH(DATE(YEAR($A323)-1,MONTH($A323),DAY($A323)),$A:$A,0))-1),"")</f>
        <v/>
      </c>
      <c r="AG323" s="26">
        <f>IF(OR(AA323="",AA322=""),"",AA323/AA322-1)</f>
        <v/>
      </c>
      <c r="AH323" s="26">
        <f>IF(OR(AB323="",AB322=""),"",AB323/AB322-1)</f>
        <v/>
      </c>
      <c r="AI323" s="26">
        <f>IF(OR(AC323="",AC322=""),"",AC323/AC322-1)</f>
        <v/>
      </c>
      <c r="AJ323" s="26">
        <f>IF(AC323="","",AA323/AC323)</f>
        <v/>
      </c>
      <c r="AK323" s="26">
        <f>IF(AC323="","",AB323/AC323)</f>
        <v/>
      </c>
      <c r="AL323" s="29" t="n">
        <v>12.27</v>
      </c>
      <c r="AM323" s="30" t="n">
        <v>12.37</v>
      </c>
      <c r="AN323" s="30" t="n">
        <v>11.625</v>
      </c>
      <c r="AO323" s="30" t="n">
        <v>11.705</v>
      </c>
      <c r="AP323" s="31" t="n">
        <v>-0.046</v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18">
        <f>IF(SUMIFS('Daily NSE Equity Options'!$K:$K,'Daily NSE Equity Options'!$A:$A,$A324)=0,"",SUMIFS('Daily NSE Equity Options'!$K:$K,'Daily NSE Equity Options'!$A:$A,$A324))</f>
        <v/>
      </c>
      <c r="F324" s="7">
        <f>IF(SUMIFS('Daily BSE Equity Options'!$K:$K,'Daily BSE Equity Options'!$A:$A,$A324)=0,"",SUMIFS('Daily BSE Equity Options'!$K:$K,'Daily BSE Equity Options'!$A:$A,$A324))</f>
        <v/>
      </c>
      <c r="G324" s="7">
        <f>IF(OR(E324="",F324=""),"",E324+F324)</f>
        <v/>
      </c>
      <c r="H324" s="20">
        <f>IFERROR(IF(OR(E324="",INDEX(E:E,MATCH(DATE(YEAR($A324)-1,MONTH($A324),DAY($A324)),$A:$A,0))=""),"",E324/INDEX(E:E,MATCH(DATE(YEAR($A324)-1,MONTH($A324),DAY($A324)),$A:$A,0))-1),"")</f>
        <v/>
      </c>
      <c r="I324" s="20">
        <f>IFERROR(IF(OR(F324="",INDEX(F:F,MATCH(DATE(YEAR($A324)-1,MONTH($A324),DAY($A324)),$A:$A,0))=""),"",F324/INDEX(F:F,MATCH(DATE(YEAR($A324)-1,MONTH($A324),DAY($A324)),$A:$A,0))-1),"")</f>
        <v/>
      </c>
      <c r="J324" s="20">
        <f>IFERROR(IF(OR(G324="",INDEX(G:G,MATCH(DATE(YEAR($A324)-1,MONTH($A324),DAY($A324)),$A:$A,0))=""),"",G324/INDEX(G:G,MATCH(DATE(YEAR($A324)-1,MONTH($A324),DAY($A324)),$A:$A,0))-1),"")</f>
        <v/>
      </c>
      <c r="K324" s="20">
        <f>IF(OR(E324="",E323=""),"",E324/E323-1)</f>
        <v/>
      </c>
      <c r="L324" s="20">
        <f>IF(OR(F324="",F323=""),"",F324/F323-1)</f>
        <v/>
      </c>
      <c r="M324" s="20">
        <f>IF(OR(G324="",G323=""),"",G324/G323-1)</f>
        <v/>
      </c>
      <c r="N324" s="20">
        <f>IF(G324="","",E324/G324)</f>
        <v/>
      </c>
      <c r="O324" s="20">
        <f>IF(G324="","",F324/G324)</f>
        <v/>
      </c>
      <c r="P324" s="21">
        <f>IF(SUMIFS('Daily NSE Equity Options'!$L:$L,'Daily NSE Equity Options'!$A:$A,$A324)=0,"",SUMIFS('Daily NSE Equity Options'!$L:$L,'Daily NSE Equity Options'!$A:$A,$A324))</f>
        <v/>
      </c>
      <c r="Q324" s="8">
        <f>IF(SUMIFS('Daily BSE Equity Options'!$L:$L,'Daily BSE Equity Options'!$A:$A,$A324)=0,"",SUMIFS('Daily BSE Equity Options'!$L:$L,'Daily BSE Equity Options'!$A:$A,$A324))</f>
        <v/>
      </c>
      <c r="R324" s="8">
        <f>IF(OR(P324="",Q324=""),"",P324+Q324)</f>
        <v/>
      </c>
      <c r="S324" s="23">
        <f>IFERROR(IF(OR(P324="",INDEX(P:P,MATCH(DATE(YEAR($A324)-1,MONTH($A324),DAY($A324)),$A:$A,0))=""),"",P324/INDEX(P:P,MATCH(DATE(YEAR($A324)-1,MONTH($A324),DAY($A324)),$A:$A,0))-1),"")</f>
        <v/>
      </c>
      <c r="T324" s="23">
        <f>IFERROR(IF(OR(Q324="",INDEX(Q:Q,MATCH(DATE(YEAR($A324)-1,MONTH($A324),DAY($A324)),$A:$A,0))=""),"",Q324/INDEX(Q:Q,MATCH(DATE(YEAR($A324)-1,MONTH($A324),DAY($A324)),$A:$A,0))-1),"")</f>
        <v/>
      </c>
      <c r="U324" s="23">
        <f>IFERROR(IF(OR(R324="",INDEX(R:R,MATCH(DATE(YEAR($A324)-1,MONTH($A324),DAY($A324)),$A:$A,0))=""),"",R324/INDEX(R:R,MATCH(DATE(YEAR($A324)-1,MONTH($A324),DAY($A324)),$A:$A,0))-1),"")</f>
        <v/>
      </c>
      <c r="V324" s="23">
        <f>IF(OR(P324="",P323=""),"",P324/P323-1)</f>
        <v/>
      </c>
      <c r="W324" s="23">
        <f>IF(OR(Q324="",Q323=""),"",Q324/Q323-1)</f>
        <v/>
      </c>
      <c r="X324" s="23">
        <f>IF(OR(R324="",R323=""),"",R324/R323-1)</f>
        <v/>
      </c>
      <c r="Y324" s="23">
        <f>IF(R324="","",P324/R324)</f>
        <v/>
      </c>
      <c r="Z324" s="23">
        <f>IF(R324="","",Q324/R324)</f>
        <v/>
      </c>
      <c r="AA324" s="24">
        <f>IF(SUMIFS('Daily NSE Equity Options'!$M:$M,'Daily NSE Equity Options'!$A:$A,$A324)=0,"",SUMIFS('Daily NSE Equity Options'!$M:$M,'Daily NSE Equity Options'!$A:$A,$A324))</f>
        <v/>
      </c>
      <c r="AB324" s="9">
        <f>IF(SUMIFS('Daily BSE Equity Options'!$M:$M,'Daily BSE Equity Options'!$A:$A,$A324)=0,"",SUMIFS('Daily BSE Equity Options'!$M:$M,'Daily BSE Equity Options'!$A:$A,$A324))</f>
        <v/>
      </c>
      <c r="AC324" s="9">
        <f>IF(OR(AA324="",AB324=""),"",AA324+AB324)</f>
        <v/>
      </c>
      <c r="AD324" s="26">
        <f>IFERROR(IF(OR(AA324="",INDEX(AA:AA,MATCH(DATE(YEAR($A324)-1,MONTH($A324),DAY($A324)),$A:$A,0))=""),"",AA324/INDEX(AA:AA,MATCH(DATE(YEAR($A324)-1,MONTH($A324),DAY($A324)),$A:$A,0))-1),"")</f>
        <v/>
      </c>
      <c r="AE324" s="26">
        <f>IFERROR(IF(OR(AB324="",INDEX(AB:AB,MATCH(DATE(YEAR($A324)-1,MONTH($A324),DAY($A324)),$A:$A,0))=""),"",AB324/INDEX(AB:AB,MATCH(DATE(YEAR($A324)-1,MONTH($A324),DAY($A324)),$A:$A,0))-1),"")</f>
        <v/>
      </c>
      <c r="AF324" s="26">
        <f>IFERROR(IF(OR(AC324="",INDEX(AC:AC,MATCH(DATE(YEAR($A324)-1,MONTH($A324),DAY($A324)),$A:$A,0))=""),"",AC324/INDEX(AC:AC,MATCH(DATE(YEAR($A324)-1,MONTH($A324),DAY($A324)),$A:$A,0))-1),"")</f>
        <v/>
      </c>
      <c r="AG324" s="26">
        <f>IF(OR(AA324="",AA323=""),"",AA324/AA323-1)</f>
        <v/>
      </c>
      <c r="AH324" s="26">
        <f>IF(OR(AB324="",AB323=""),"",AB324/AB323-1)</f>
        <v/>
      </c>
      <c r="AI324" s="26">
        <f>IF(OR(AC324="",AC323=""),"",AC324/AC323-1)</f>
        <v/>
      </c>
      <c r="AJ324" s="26">
        <f>IF(AC324="","",AA324/AC324)</f>
        <v/>
      </c>
      <c r="AK324" s="26">
        <f>IF(AC324="","",AB324/AC324)</f>
        <v/>
      </c>
      <c r="AL324" s="29" t="n">
        <v>11.705</v>
      </c>
      <c r="AM324" s="30" t="n">
        <v>13.1975</v>
      </c>
      <c r="AN324" s="30" t="n">
        <v>11.705</v>
      </c>
      <c r="AO324" s="30" t="n">
        <v>12.68</v>
      </c>
      <c r="AP324" s="31" t="n">
        <v>0.0833</v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18">
        <f>IF(SUMIFS('Daily NSE Equity Options'!$K:$K,'Daily NSE Equity Options'!$A:$A,$A325)=0,"",SUMIFS('Daily NSE Equity Options'!$K:$K,'Daily NSE Equity Options'!$A:$A,$A325))</f>
        <v/>
      </c>
      <c r="F325" s="7">
        <f>IF(SUMIFS('Daily BSE Equity Options'!$K:$K,'Daily BSE Equity Options'!$A:$A,$A325)=0,"",SUMIFS('Daily BSE Equity Options'!$K:$K,'Daily BSE Equity Options'!$A:$A,$A325))</f>
        <v/>
      </c>
      <c r="G325" s="7">
        <f>IF(OR(E325="",F325=""),"",E325+F325)</f>
        <v/>
      </c>
      <c r="H325" s="20">
        <f>IFERROR(IF(OR(E325="",INDEX(E:E,MATCH(DATE(YEAR($A325)-1,MONTH($A325),DAY($A325)),$A:$A,0))=""),"",E325/INDEX(E:E,MATCH(DATE(YEAR($A325)-1,MONTH($A325),DAY($A325)),$A:$A,0))-1),"")</f>
        <v/>
      </c>
      <c r="I325" s="20">
        <f>IFERROR(IF(OR(F325="",INDEX(F:F,MATCH(DATE(YEAR($A325)-1,MONTH($A325),DAY($A325)),$A:$A,0))=""),"",F325/INDEX(F:F,MATCH(DATE(YEAR($A325)-1,MONTH($A325),DAY($A325)),$A:$A,0))-1),"")</f>
        <v/>
      </c>
      <c r="J325" s="20">
        <f>IFERROR(IF(OR(G325="",INDEX(G:G,MATCH(DATE(YEAR($A325)-1,MONTH($A325),DAY($A325)),$A:$A,0))=""),"",G325/INDEX(G:G,MATCH(DATE(YEAR($A325)-1,MONTH($A325),DAY($A325)),$A:$A,0))-1),"")</f>
        <v/>
      </c>
      <c r="K325" s="20">
        <f>IF(OR(E325="",E324=""),"",E325/E324-1)</f>
        <v/>
      </c>
      <c r="L325" s="20">
        <f>IF(OR(F325="",F324=""),"",F325/F324-1)</f>
        <v/>
      </c>
      <c r="M325" s="20">
        <f>IF(OR(G325="",G324=""),"",G325/G324-1)</f>
        <v/>
      </c>
      <c r="N325" s="20">
        <f>IF(G325="","",E325/G325)</f>
        <v/>
      </c>
      <c r="O325" s="20">
        <f>IF(G325="","",F325/G325)</f>
        <v/>
      </c>
      <c r="P325" s="21">
        <f>IF(SUMIFS('Daily NSE Equity Options'!$L:$L,'Daily NSE Equity Options'!$A:$A,$A325)=0,"",SUMIFS('Daily NSE Equity Options'!$L:$L,'Daily NSE Equity Options'!$A:$A,$A325))</f>
        <v/>
      </c>
      <c r="Q325" s="8">
        <f>IF(SUMIFS('Daily BSE Equity Options'!$L:$L,'Daily BSE Equity Options'!$A:$A,$A325)=0,"",SUMIFS('Daily BSE Equity Options'!$L:$L,'Daily BSE Equity Options'!$A:$A,$A325))</f>
        <v/>
      </c>
      <c r="R325" s="8">
        <f>IF(OR(P325="",Q325=""),"",P325+Q325)</f>
        <v/>
      </c>
      <c r="S325" s="23">
        <f>IFERROR(IF(OR(P325="",INDEX(P:P,MATCH(DATE(YEAR($A325)-1,MONTH($A325),DAY($A325)),$A:$A,0))=""),"",P325/INDEX(P:P,MATCH(DATE(YEAR($A325)-1,MONTH($A325),DAY($A325)),$A:$A,0))-1),"")</f>
        <v/>
      </c>
      <c r="T325" s="23">
        <f>IFERROR(IF(OR(Q325="",INDEX(Q:Q,MATCH(DATE(YEAR($A325)-1,MONTH($A325),DAY($A325)),$A:$A,0))=""),"",Q325/INDEX(Q:Q,MATCH(DATE(YEAR($A325)-1,MONTH($A325),DAY($A325)),$A:$A,0))-1),"")</f>
        <v/>
      </c>
      <c r="U325" s="23">
        <f>IFERROR(IF(OR(R325="",INDEX(R:R,MATCH(DATE(YEAR($A325)-1,MONTH($A325),DAY($A325)),$A:$A,0))=""),"",R325/INDEX(R:R,MATCH(DATE(YEAR($A325)-1,MONTH($A325),DAY($A325)),$A:$A,0))-1),"")</f>
        <v/>
      </c>
      <c r="V325" s="23">
        <f>IF(OR(P325="",P324=""),"",P325/P324-1)</f>
        <v/>
      </c>
      <c r="W325" s="23">
        <f>IF(OR(Q325="",Q324=""),"",Q325/Q324-1)</f>
        <v/>
      </c>
      <c r="X325" s="23">
        <f>IF(OR(R325="",R324=""),"",R325/R324-1)</f>
        <v/>
      </c>
      <c r="Y325" s="23">
        <f>IF(R325="","",P325/R325)</f>
        <v/>
      </c>
      <c r="Z325" s="23">
        <f>IF(R325="","",Q325/R325)</f>
        <v/>
      </c>
      <c r="AA325" s="24">
        <f>IF(SUMIFS('Daily NSE Equity Options'!$M:$M,'Daily NSE Equity Options'!$A:$A,$A325)=0,"",SUMIFS('Daily NSE Equity Options'!$M:$M,'Daily NSE Equity Options'!$A:$A,$A325))</f>
        <v/>
      </c>
      <c r="AB325" s="9">
        <f>IF(SUMIFS('Daily BSE Equity Options'!$M:$M,'Daily BSE Equity Options'!$A:$A,$A325)=0,"",SUMIFS('Daily BSE Equity Options'!$M:$M,'Daily BSE Equity Options'!$A:$A,$A325))</f>
        <v/>
      </c>
      <c r="AC325" s="9">
        <f>IF(OR(AA325="",AB325=""),"",AA325+AB325)</f>
        <v/>
      </c>
      <c r="AD325" s="26">
        <f>IFERROR(IF(OR(AA325="",INDEX(AA:AA,MATCH(DATE(YEAR($A325)-1,MONTH($A325),DAY($A325)),$A:$A,0))=""),"",AA325/INDEX(AA:AA,MATCH(DATE(YEAR($A325)-1,MONTH($A325),DAY($A325)),$A:$A,0))-1),"")</f>
        <v/>
      </c>
      <c r="AE325" s="26">
        <f>IFERROR(IF(OR(AB325="",INDEX(AB:AB,MATCH(DATE(YEAR($A325)-1,MONTH($A325),DAY($A325)),$A:$A,0))=""),"",AB325/INDEX(AB:AB,MATCH(DATE(YEAR($A325)-1,MONTH($A325),DAY($A325)),$A:$A,0))-1),"")</f>
        <v/>
      </c>
      <c r="AF325" s="26">
        <f>IFERROR(IF(OR(AC325="",INDEX(AC:AC,MATCH(DATE(YEAR($A325)-1,MONTH($A325),DAY($A325)),$A:$A,0))=""),"",AC325/INDEX(AC:AC,MATCH(DATE(YEAR($A325)-1,MONTH($A325),DAY($A325)),$A:$A,0))-1),"")</f>
        <v/>
      </c>
      <c r="AG325" s="26">
        <f>IF(OR(AA325="",AA324=""),"",AA325/AA324-1)</f>
        <v/>
      </c>
      <c r="AH325" s="26">
        <f>IF(OR(AB325="",AB324=""),"",AB325/AB324-1)</f>
        <v/>
      </c>
      <c r="AI325" s="26">
        <f>IF(OR(AC325="",AC324=""),"",AC325/AC324-1)</f>
        <v/>
      </c>
      <c r="AJ325" s="26">
        <f>IF(AC325="","",AA325/AC325)</f>
        <v/>
      </c>
      <c r="AK325" s="26">
        <f>IF(AC325="","",AB325/AC325)</f>
        <v/>
      </c>
      <c r="AL325" s="29" t="n">
        <v>12.68</v>
      </c>
      <c r="AM325" s="30" t="n">
        <v>14.0925</v>
      </c>
      <c r="AN325" s="30" t="n">
        <v>11.7875</v>
      </c>
      <c r="AO325" s="30" t="n">
        <v>13.205</v>
      </c>
      <c r="AP325" s="31" t="n">
        <v>0.0414</v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18">
        <f>IF(SUMIFS('Daily NSE Equity Options'!$K:$K,'Daily NSE Equity Options'!$A:$A,$A326)=0,"",SUMIFS('Daily NSE Equity Options'!$K:$K,'Daily NSE Equity Options'!$A:$A,$A326))</f>
        <v/>
      </c>
      <c r="F326" s="7">
        <f>IF(SUMIFS('Daily BSE Equity Options'!$K:$K,'Daily BSE Equity Options'!$A:$A,$A326)=0,"",SUMIFS('Daily BSE Equity Options'!$K:$K,'Daily BSE Equity Options'!$A:$A,$A326))</f>
        <v/>
      </c>
      <c r="G326" s="7">
        <f>IF(OR(E326="",F326=""),"",E326+F326)</f>
        <v/>
      </c>
      <c r="H326" s="20">
        <f>IFERROR(IF(OR(E326="",INDEX(E:E,MATCH(DATE(YEAR($A326)-1,MONTH($A326),DAY($A326)),$A:$A,0))=""),"",E326/INDEX(E:E,MATCH(DATE(YEAR($A326)-1,MONTH($A326),DAY($A326)),$A:$A,0))-1),"")</f>
        <v/>
      </c>
      <c r="I326" s="20">
        <f>IFERROR(IF(OR(F326="",INDEX(F:F,MATCH(DATE(YEAR($A326)-1,MONTH($A326),DAY($A326)),$A:$A,0))=""),"",F326/INDEX(F:F,MATCH(DATE(YEAR($A326)-1,MONTH($A326),DAY($A326)),$A:$A,0))-1),"")</f>
        <v/>
      </c>
      <c r="J326" s="20">
        <f>IFERROR(IF(OR(G326="",INDEX(G:G,MATCH(DATE(YEAR($A326)-1,MONTH($A326),DAY($A326)),$A:$A,0))=""),"",G326/INDEX(G:G,MATCH(DATE(YEAR($A326)-1,MONTH($A326),DAY($A326)),$A:$A,0))-1),"")</f>
        <v/>
      </c>
      <c r="K326" s="20">
        <f>IF(OR(E326="",E325=""),"",E326/E325-1)</f>
        <v/>
      </c>
      <c r="L326" s="20">
        <f>IF(OR(F326="",F325=""),"",F326/F325-1)</f>
        <v/>
      </c>
      <c r="M326" s="20">
        <f>IF(OR(G326="",G325=""),"",G326/G325-1)</f>
        <v/>
      </c>
      <c r="N326" s="20">
        <f>IF(G326="","",E326/G326)</f>
        <v/>
      </c>
      <c r="O326" s="20">
        <f>IF(G326="","",F326/G326)</f>
        <v/>
      </c>
      <c r="P326" s="21">
        <f>IF(SUMIFS('Daily NSE Equity Options'!$L:$L,'Daily NSE Equity Options'!$A:$A,$A326)=0,"",SUMIFS('Daily NSE Equity Options'!$L:$L,'Daily NSE Equity Options'!$A:$A,$A326))</f>
        <v/>
      </c>
      <c r="Q326" s="8">
        <f>IF(SUMIFS('Daily BSE Equity Options'!$L:$L,'Daily BSE Equity Options'!$A:$A,$A326)=0,"",SUMIFS('Daily BSE Equity Options'!$L:$L,'Daily BSE Equity Options'!$A:$A,$A326))</f>
        <v/>
      </c>
      <c r="R326" s="8">
        <f>IF(OR(P326="",Q326=""),"",P326+Q326)</f>
        <v/>
      </c>
      <c r="S326" s="23">
        <f>IFERROR(IF(OR(P326="",INDEX(P:P,MATCH(DATE(YEAR($A326)-1,MONTH($A326),DAY($A326)),$A:$A,0))=""),"",P326/INDEX(P:P,MATCH(DATE(YEAR($A326)-1,MONTH($A326),DAY($A326)),$A:$A,0))-1),"")</f>
        <v/>
      </c>
      <c r="T326" s="23">
        <f>IFERROR(IF(OR(Q326="",INDEX(Q:Q,MATCH(DATE(YEAR($A326)-1,MONTH($A326),DAY($A326)),$A:$A,0))=""),"",Q326/INDEX(Q:Q,MATCH(DATE(YEAR($A326)-1,MONTH($A326),DAY($A326)),$A:$A,0))-1),"")</f>
        <v/>
      </c>
      <c r="U326" s="23">
        <f>IFERROR(IF(OR(R326="",INDEX(R:R,MATCH(DATE(YEAR($A326)-1,MONTH($A326),DAY($A326)),$A:$A,0))=""),"",R326/INDEX(R:R,MATCH(DATE(YEAR($A326)-1,MONTH($A326),DAY($A326)),$A:$A,0))-1),"")</f>
        <v/>
      </c>
      <c r="V326" s="23">
        <f>IF(OR(P326="",P325=""),"",P326/P325-1)</f>
        <v/>
      </c>
      <c r="W326" s="23">
        <f>IF(OR(Q326="",Q325=""),"",Q326/Q325-1)</f>
        <v/>
      </c>
      <c r="X326" s="23">
        <f>IF(OR(R326="",R325=""),"",R326/R325-1)</f>
        <v/>
      </c>
      <c r="Y326" s="23">
        <f>IF(R326="","",P326/R326)</f>
        <v/>
      </c>
      <c r="Z326" s="23">
        <f>IF(R326="","",Q326/R326)</f>
        <v/>
      </c>
      <c r="AA326" s="24">
        <f>IF(SUMIFS('Daily NSE Equity Options'!$M:$M,'Daily NSE Equity Options'!$A:$A,$A326)=0,"",SUMIFS('Daily NSE Equity Options'!$M:$M,'Daily NSE Equity Options'!$A:$A,$A326))</f>
        <v/>
      </c>
      <c r="AB326" s="9">
        <f>IF(SUMIFS('Daily BSE Equity Options'!$M:$M,'Daily BSE Equity Options'!$A:$A,$A326)=0,"",SUMIFS('Daily BSE Equity Options'!$M:$M,'Daily BSE Equity Options'!$A:$A,$A326))</f>
        <v/>
      </c>
      <c r="AC326" s="9">
        <f>IF(OR(AA326="",AB326=""),"",AA326+AB326)</f>
        <v/>
      </c>
      <c r="AD326" s="26">
        <f>IFERROR(IF(OR(AA326="",INDEX(AA:AA,MATCH(DATE(YEAR($A326)-1,MONTH($A326),DAY($A326)),$A:$A,0))=""),"",AA326/INDEX(AA:AA,MATCH(DATE(YEAR($A326)-1,MONTH($A326),DAY($A326)),$A:$A,0))-1),"")</f>
        <v/>
      </c>
      <c r="AE326" s="26">
        <f>IFERROR(IF(OR(AB326="",INDEX(AB:AB,MATCH(DATE(YEAR($A326)-1,MONTH($A326),DAY($A326)),$A:$A,0))=""),"",AB326/INDEX(AB:AB,MATCH(DATE(YEAR($A326)-1,MONTH($A326),DAY($A326)),$A:$A,0))-1),"")</f>
        <v/>
      </c>
      <c r="AF326" s="26">
        <f>IFERROR(IF(OR(AC326="",INDEX(AC:AC,MATCH(DATE(YEAR($A326)-1,MONTH($A326),DAY($A326)),$A:$A,0))=""),"",AC326/INDEX(AC:AC,MATCH(DATE(YEAR($A326)-1,MONTH($A326),DAY($A326)),$A:$A,0))-1),"")</f>
        <v/>
      </c>
      <c r="AG326" s="26">
        <f>IF(OR(AA326="",AA325=""),"",AA326/AA325-1)</f>
        <v/>
      </c>
      <c r="AH326" s="26">
        <f>IF(OR(AB326="",AB325=""),"",AB326/AB325-1)</f>
        <v/>
      </c>
      <c r="AI326" s="26">
        <f>IF(OR(AC326="",AC325=""),"",AC326/AC325-1)</f>
        <v/>
      </c>
      <c r="AJ326" s="26">
        <f>IF(AC326="","",AA326/AC326)</f>
        <v/>
      </c>
      <c r="AK326" s="26">
        <f>IF(AC326="","",AB326/AC326)</f>
        <v/>
      </c>
      <c r="AL326" s="29" t="n">
        <v>13.205</v>
      </c>
      <c r="AM326" s="30" t="n">
        <v>13.205</v>
      </c>
      <c r="AN326" s="30" t="n">
        <v>11.7175</v>
      </c>
      <c r="AO326" s="30" t="n">
        <v>11.885</v>
      </c>
      <c r="AP326" s="31" t="n">
        <v>-0.1</v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18">
        <f>IF(SUMIFS('Daily NSE Equity Options'!$K:$K,'Daily NSE Equity Options'!$A:$A,$A327)=0,"",SUMIFS('Daily NSE Equity Options'!$K:$K,'Daily NSE Equity Options'!$A:$A,$A327))</f>
        <v/>
      </c>
      <c r="F327" s="7">
        <f>IF(SUMIFS('Daily BSE Equity Options'!$K:$K,'Daily BSE Equity Options'!$A:$A,$A327)=0,"",SUMIFS('Daily BSE Equity Options'!$K:$K,'Daily BSE Equity Options'!$A:$A,$A327))</f>
        <v/>
      </c>
      <c r="G327" s="7">
        <f>IF(OR(E327="",F327=""),"",E327+F327)</f>
        <v/>
      </c>
      <c r="H327" s="20">
        <f>IFERROR(IF(OR(E327="",INDEX(E:E,MATCH(DATE(YEAR($A327)-1,MONTH($A327),DAY($A327)),$A:$A,0))=""),"",E327/INDEX(E:E,MATCH(DATE(YEAR($A327)-1,MONTH($A327),DAY($A327)),$A:$A,0))-1),"")</f>
        <v/>
      </c>
      <c r="I327" s="20">
        <f>IFERROR(IF(OR(F327="",INDEX(F:F,MATCH(DATE(YEAR($A327)-1,MONTH($A327),DAY($A327)),$A:$A,0))=""),"",F327/INDEX(F:F,MATCH(DATE(YEAR($A327)-1,MONTH($A327),DAY($A327)),$A:$A,0))-1),"")</f>
        <v/>
      </c>
      <c r="J327" s="20">
        <f>IFERROR(IF(OR(G327="",INDEX(G:G,MATCH(DATE(YEAR($A327)-1,MONTH($A327),DAY($A327)),$A:$A,0))=""),"",G327/INDEX(G:G,MATCH(DATE(YEAR($A327)-1,MONTH($A327),DAY($A327)),$A:$A,0))-1),"")</f>
        <v/>
      </c>
      <c r="K327" s="20">
        <f>IF(OR(E327="",E326=""),"",E327/E326-1)</f>
        <v/>
      </c>
      <c r="L327" s="20">
        <f>IF(OR(F327="",F326=""),"",F327/F326-1)</f>
        <v/>
      </c>
      <c r="M327" s="20">
        <f>IF(OR(G327="",G326=""),"",G327/G326-1)</f>
        <v/>
      </c>
      <c r="N327" s="20">
        <f>IF(G327="","",E327/G327)</f>
        <v/>
      </c>
      <c r="O327" s="20">
        <f>IF(G327="","",F327/G327)</f>
        <v/>
      </c>
      <c r="P327" s="21">
        <f>IF(SUMIFS('Daily NSE Equity Options'!$L:$L,'Daily NSE Equity Options'!$A:$A,$A327)=0,"",SUMIFS('Daily NSE Equity Options'!$L:$L,'Daily NSE Equity Options'!$A:$A,$A327))</f>
        <v/>
      </c>
      <c r="Q327" s="8">
        <f>IF(SUMIFS('Daily BSE Equity Options'!$L:$L,'Daily BSE Equity Options'!$A:$A,$A327)=0,"",SUMIFS('Daily BSE Equity Options'!$L:$L,'Daily BSE Equity Options'!$A:$A,$A327))</f>
        <v/>
      </c>
      <c r="R327" s="8">
        <f>IF(OR(P327="",Q327=""),"",P327+Q327)</f>
        <v/>
      </c>
      <c r="S327" s="23">
        <f>IFERROR(IF(OR(P327="",INDEX(P:P,MATCH(DATE(YEAR($A327)-1,MONTH($A327),DAY($A327)),$A:$A,0))=""),"",P327/INDEX(P:P,MATCH(DATE(YEAR($A327)-1,MONTH($A327),DAY($A327)),$A:$A,0))-1),"")</f>
        <v/>
      </c>
      <c r="T327" s="23">
        <f>IFERROR(IF(OR(Q327="",INDEX(Q:Q,MATCH(DATE(YEAR($A327)-1,MONTH($A327),DAY($A327)),$A:$A,0))=""),"",Q327/INDEX(Q:Q,MATCH(DATE(YEAR($A327)-1,MONTH($A327),DAY($A327)),$A:$A,0))-1),"")</f>
        <v/>
      </c>
      <c r="U327" s="23">
        <f>IFERROR(IF(OR(R327="",INDEX(R:R,MATCH(DATE(YEAR($A327)-1,MONTH($A327),DAY($A327)),$A:$A,0))=""),"",R327/INDEX(R:R,MATCH(DATE(YEAR($A327)-1,MONTH($A327),DAY($A327)),$A:$A,0))-1),"")</f>
        <v/>
      </c>
      <c r="V327" s="23">
        <f>IF(OR(P327="",P326=""),"",P327/P326-1)</f>
        <v/>
      </c>
      <c r="W327" s="23">
        <f>IF(OR(Q327="",Q326=""),"",Q327/Q326-1)</f>
        <v/>
      </c>
      <c r="X327" s="23">
        <f>IF(OR(R327="",R326=""),"",R327/R326-1)</f>
        <v/>
      </c>
      <c r="Y327" s="23">
        <f>IF(R327="","",P327/R327)</f>
        <v/>
      </c>
      <c r="Z327" s="23">
        <f>IF(R327="","",Q327/R327)</f>
        <v/>
      </c>
      <c r="AA327" s="24">
        <f>IF(SUMIFS('Daily NSE Equity Options'!$M:$M,'Daily NSE Equity Options'!$A:$A,$A327)=0,"",SUMIFS('Daily NSE Equity Options'!$M:$M,'Daily NSE Equity Options'!$A:$A,$A327))</f>
        <v/>
      </c>
      <c r="AB327" s="9">
        <f>IF(SUMIFS('Daily BSE Equity Options'!$M:$M,'Daily BSE Equity Options'!$A:$A,$A327)=0,"",SUMIFS('Daily BSE Equity Options'!$M:$M,'Daily BSE Equity Options'!$A:$A,$A327))</f>
        <v/>
      </c>
      <c r="AC327" s="9">
        <f>IF(OR(AA327="",AB327=""),"",AA327+AB327)</f>
        <v/>
      </c>
      <c r="AD327" s="26">
        <f>IFERROR(IF(OR(AA327="",INDEX(AA:AA,MATCH(DATE(YEAR($A327)-1,MONTH($A327),DAY($A327)),$A:$A,0))=""),"",AA327/INDEX(AA:AA,MATCH(DATE(YEAR($A327)-1,MONTH($A327),DAY($A327)),$A:$A,0))-1),"")</f>
        <v/>
      </c>
      <c r="AE327" s="26">
        <f>IFERROR(IF(OR(AB327="",INDEX(AB:AB,MATCH(DATE(YEAR($A327)-1,MONTH($A327),DAY($A327)),$A:$A,0))=""),"",AB327/INDEX(AB:AB,MATCH(DATE(YEAR($A327)-1,MONTH($A327),DAY($A327)),$A:$A,0))-1),"")</f>
        <v/>
      </c>
      <c r="AF327" s="26">
        <f>IFERROR(IF(OR(AC327="",INDEX(AC:AC,MATCH(DATE(YEAR($A327)-1,MONTH($A327),DAY($A327)),$A:$A,0))=""),"",AC327/INDEX(AC:AC,MATCH(DATE(YEAR($A327)-1,MONTH($A327),DAY($A327)),$A:$A,0))-1),"")</f>
        <v/>
      </c>
      <c r="AG327" s="26">
        <f>IF(OR(AA327="",AA326=""),"",AA327/AA326-1)</f>
        <v/>
      </c>
      <c r="AH327" s="26">
        <f>IF(OR(AB327="",AB326=""),"",AB327/AB326-1)</f>
        <v/>
      </c>
      <c r="AI327" s="26">
        <f>IF(OR(AC327="",AC326=""),"",AC327/AC326-1)</f>
        <v/>
      </c>
      <c r="AJ327" s="26">
        <f>IF(AC327="","",AA327/AC327)</f>
        <v/>
      </c>
      <c r="AK327" s="26">
        <f>IF(AC327="","",AB327/AC327)</f>
        <v/>
      </c>
      <c r="AL327" s="29" t="n">
        <v>11.885</v>
      </c>
      <c r="AM327" s="30" t="n">
        <v>12.115</v>
      </c>
      <c r="AN327" s="30" t="n">
        <v>11.5675</v>
      </c>
      <c r="AO327" s="30" t="n">
        <v>11.7625</v>
      </c>
      <c r="AP327" s="31" t="n">
        <v>-0.0103</v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18">
        <f>IF(SUMIFS('Daily NSE Equity Options'!$K:$K,'Daily NSE Equity Options'!$A:$A,$A328)=0,"",SUMIFS('Daily NSE Equity Options'!$K:$K,'Daily NSE Equity Options'!$A:$A,$A328))</f>
        <v/>
      </c>
      <c r="F328" s="7">
        <f>IF(SUMIFS('Daily BSE Equity Options'!$K:$K,'Daily BSE Equity Options'!$A:$A,$A328)=0,"",SUMIFS('Daily BSE Equity Options'!$K:$K,'Daily BSE Equity Options'!$A:$A,$A328))</f>
        <v/>
      </c>
      <c r="G328" s="7">
        <f>IF(OR(E328="",F328=""),"",E328+F328)</f>
        <v/>
      </c>
      <c r="H328" s="20">
        <f>IFERROR(IF(OR(E328="",INDEX(E:E,MATCH(DATE(YEAR($A328)-1,MONTH($A328),DAY($A328)),$A:$A,0))=""),"",E328/INDEX(E:E,MATCH(DATE(YEAR($A328)-1,MONTH($A328),DAY($A328)),$A:$A,0))-1),"")</f>
        <v/>
      </c>
      <c r="I328" s="20">
        <f>IFERROR(IF(OR(F328="",INDEX(F:F,MATCH(DATE(YEAR($A328)-1,MONTH($A328),DAY($A328)),$A:$A,0))=""),"",F328/INDEX(F:F,MATCH(DATE(YEAR($A328)-1,MONTH($A328),DAY($A328)),$A:$A,0))-1),"")</f>
        <v/>
      </c>
      <c r="J328" s="20">
        <f>IFERROR(IF(OR(G328="",INDEX(G:G,MATCH(DATE(YEAR($A328)-1,MONTH($A328),DAY($A328)),$A:$A,0))=""),"",G328/INDEX(G:G,MATCH(DATE(YEAR($A328)-1,MONTH($A328),DAY($A328)),$A:$A,0))-1),"")</f>
        <v/>
      </c>
      <c r="K328" s="20">
        <f>IF(OR(E328="",E327=""),"",E328/E327-1)</f>
        <v/>
      </c>
      <c r="L328" s="20">
        <f>IF(OR(F328="",F327=""),"",F328/F327-1)</f>
        <v/>
      </c>
      <c r="M328" s="20">
        <f>IF(OR(G328="",G327=""),"",G328/G327-1)</f>
        <v/>
      </c>
      <c r="N328" s="20">
        <f>IF(G328="","",E328/G328)</f>
        <v/>
      </c>
      <c r="O328" s="20">
        <f>IF(G328="","",F328/G328)</f>
        <v/>
      </c>
      <c r="P328" s="21">
        <f>IF(SUMIFS('Daily NSE Equity Options'!$L:$L,'Daily NSE Equity Options'!$A:$A,$A328)=0,"",SUMIFS('Daily NSE Equity Options'!$L:$L,'Daily NSE Equity Options'!$A:$A,$A328))</f>
        <v/>
      </c>
      <c r="Q328" s="8">
        <f>IF(SUMIFS('Daily BSE Equity Options'!$L:$L,'Daily BSE Equity Options'!$A:$A,$A328)=0,"",SUMIFS('Daily BSE Equity Options'!$L:$L,'Daily BSE Equity Options'!$A:$A,$A328))</f>
        <v/>
      </c>
      <c r="R328" s="8">
        <f>IF(OR(P328="",Q328=""),"",P328+Q328)</f>
        <v/>
      </c>
      <c r="S328" s="23">
        <f>IFERROR(IF(OR(P328="",INDEX(P:P,MATCH(DATE(YEAR($A328)-1,MONTH($A328),DAY($A328)),$A:$A,0))=""),"",P328/INDEX(P:P,MATCH(DATE(YEAR($A328)-1,MONTH($A328),DAY($A328)),$A:$A,0))-1),"")</f>
        <v/>
      </c>
      <c r="T328" s="23">
        <f>IFERROR(IF(OR(Q328="",INDEX(Q:Q,MATCH(DATE(YEAR($A328)-1,MONTH($A328),DAY($A328)),$A:$A,0))=""),"",Q328/INDEX(Q:Q,MATCH(DATE(YEAR($A328)-1,MONTH($A328),DAY($A328)),$A:$A,0))-1),"")</f>
        <v/>
      </c>
      <c r="U328" s="23">
        <f>IFERROR(IF(OR(R328="",INDEX(R:R,MATCH(DATE(YEAR($A328)-1,MONTH($A328),DAY($A328)),$A:$A,0))=""),"",R328/INDEX(R:R,MATCH(DATE(YEAR($A328)-1,MONTH($A328),DAY($A328)),$A:$A,0))-1),"")</f>
        <v/>
      </c>
      <c r="V328" s="23">
        <f>IF(OR(P328="",P327=""),"",P328/P327-1)</f>
        <v/>
      </c>
      <c r="W328" s="23">
        <f>IF(OR(Q328="",Q327=""),"",Q328/Q327-1)</f>
        <v/>
      </c>
      <c r="X328" s="23">
        <f>IF(OR(R328="",R327=""),"",R328/R327-1)</f>
        <v/>
      </c>
      <c r="Y328" s="23">
        <f>IF(R328="","",P328/R328)</f>
        <v/>
      </c>
      <c r="Z328" s="23">
        <f>IF(R328="","",Q328/R328)</f>
        <v/>
      </c>
      <c r="AA328" s="24">
        <f>IF(SUMIFS('Daily NSE Equity Options'!$M:$M,'Daily NSE Equity Options'!$A:$A,$A328)=0,"",SUMIFS('Daily NSE Equity Options'!$M:$M,'Daily NSE Equity Options'!$A:$A,$A328))</f>
        <v/>
      </c>
      <c r="AB328" s="9">
        <f>IF(SUMIFS('Daily BSE Equity Options'!$M:$M,'Daily BSE Equity Options'!$A:$A,$A328)=0,"",SUMIFS('Daily BSE Equity Options'!$M:$M,'Daily BSE Equity Options'!$A:$A,$A328))</f>
        <v/>
      </c>
      <c r="AC328" s="9">
        <f>IF(OR(AA328="",AB328=""),"",AA328+AB328)</f>
        <v/>
      </c>
      <c r="AD328" s="26">
        <f>IFERROR(IF(OR(AA328="",INDEX(AA:AA,MATCH(DATE(YEAR($A328)-1,MONTH($A328),DAY($A328)),$A:$A,0))=""),"",AA328/INDEX(AA:AA,MATCH(DATE(YEAR($A328)-1,MONTH($A328),DAY($A328)),$A:$A,0))-1),"")</f>
        <v/>
      </c>
      <c r="AE328" s="26">
        <f>IFERROR(IF(OR(AB328="",INDEX(AB:AB,MATCH(DATE(YEAR($A328)-1,MONTH($A328),DAY($A328)),$A:$A,0))=""),"",AB328/INDEX(AB:AB,MATCH(DATE(YEAR($A328)-1,MONTH($A328),DAY($A328)),$A:$A,0))-1),"")</f>
        <v/>
      </c>
      <c r="AF328" s="26">
        <f>IFERROR(IF(OR(AC328="",INDEX(AC:AC,MATCH(DATE(YEAR($A328)-1,MONTH($A328),DAY($A328)),$A:$A,0))=""),"",AC328/INDEX(AC:AC,MATCH(DATE(YEAR($A328)-1,MONTH($A328),DAY($A328)),$A:$A,0))-1),"")</f>
        <v/>
      </c>
      <c r="AG328" s="26">
        <f>IF(OR(AA328="",AA327=""),"",AA328/AA327-1)</f>
        <v/>
      </c>
      <c r="AH328" s="26">
        <f>IF(OR(AB328="",AB327=""),"",AB328/AB327-1)</f>
        <v/>
      </c>
      <c r="AI328" s="26">
        <f>IF(OR(AC328="",AC327=""),"",AC328/AC327-1)</f>
        <v/>
      </c>
      <c r="AJ328" s="26">
        <f>IF(AC328="","",AA328/AC328)</f>
        <v/>
      </c>
      <c r="AK328" s="26">
        <f>IF(AC328="","",AB328/AC328)</f>
        <v/>
      </c>
      <c r="AL328" s="29" t="n">
        <v>11.7625</v>
      </c>
      <c r="AM328" s="30" t="n">
        <v>12.54</v>
      </c>
      <c r="AN328" s="30" t="n">
        <v>10.395</v>
      </c>
      <c r="AO328" s="30" t="n">
        <v>12.45</v>
      </c>
      <c r="AP328" s="31" t="n">
        <v>0.0584</v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18">
        <f>IF(SUMIFS('Daily NSE Equity Options'!$K:$K,'Daily NSE Equity Options'!$A:$A,$A329)=0,"",SUMIFS('Daily NSE Equity Options'!$K:$K,'Daily NSE Equity Options'!$A:$A,$A329))</f>
        <v/>
      </c>
      <c r="F329" s="7">
        <f>IF(SUMIFS('Daily BSE Equity Options'!$K:$K,'Daily BSE Equity Options'!$A:$A,$A329)=0,"",SUMIFS('Daily BSE Equity Options'!$K:$K,'Daily BSE Equity Options'!$A:$A,$A329))</f>
        <v/>
      </c>
      <c r="G329" s="7">
        <f>IF(OR(E329="",F329=""),"",E329+F329)</f>
        <v/>
      </c>
      <c r="H329" s="20">
        <f>IFERROR(IF(OR(E329="",INDEX(E:E,MATCH(DATE(YEAR($A329)-1,MONTH($A329),DAY($A329)),$A:$A,0))=""),"",E329/INDEX(E:E,MATCH(DATE(YEAR($A329)-1,MONTH($A329),DAY($A329)),$A:$A,0))-1),"")</f>
        <v/>
      </c>
      <c r="I329" s="20">
        <f>IFERROR(IF(OR(F329="",INDEX(F:F,MATCH(DATE(YEAR($A329)-1,MONTH($A329),DAY($A329)),$A:$A,0))=""),"",F329/INDEX(F:F,MATCH(DATE(YEAR($A329)-1,MONTH($A329),DAY($A329)),$A:$A,0))-1),"")</f>
        <v/>
      </c>
      <c r="J329" s="20">
        <f>IFERROR(IF(OR(G329="",INDEX(G:G,MATCH(DATE(YEAR($A329)-1,MONTH($A329),DAY($A329)),$A:$A,0))=""),"",G329/INDEX(G:G,MATCH(DATE(YEAR($A329)-1,MONTH($A329),DAY($A329)),$A:$A,0))-1),"")</f>
        <v/>
      </c>
      <c r="K329" s="20">
        <f>IF(OR(E329="",E328=""),"",E329/E328-1)</f>
        <v/>
      </c>
      <c r="L329" s="20">
        <f>IF(OR(F329="",F328=""),"",F329/F328-1)</f>
        <v/>
      </c>
      <c r="M329" s="20">
        <f>IF(OR(G329="",G328=""),"",G329/G328-1)</f>
        <v/>
      </c>
      <c r="N329" s="20">
        <f>IF(G329="","",E329/G329)</f>
        <v/>
      </c>
      <c r="O329" s="20">
        <f>IF(G329="","",F329/G329)</f>
        <v/>
      </c>
      <c r="P329" s="21">
        <f>IF(SUMIFS('Daily NSE Equity Options'!$L:$L,'Daily NSE Equity Options'!$A:$A,$A329)=0,"",SUMIFS('Daily NSE Equity Options'!$L:$L,'Daily NSE Equity Options'!$A:$A,$A329))</f>
        <v/>
      </c>
      <c r="Q329" s="8">
        <f>IF(SUMIFS('Daily BSE Equity Options'!$L:$L,'Daily BSE Equity Options'!$A:$A,$A329)=0,"",SUMIFS('Daily BSE Equity Options'!$L:$L,'Daily BSE Equity Options'!$A:$A,$A329))</f>
        <v/>
      </c>
      <c r="R329" s="8">
        <f>IF(OR(P329="",Q329=""),"",P329+Q329)</f>
        <v/>
      </c>
      <c r="S329" s="23">
        <f>IFERROR(IF(OR(P329="",INDEX(P:P,MATCH(DATE(YEAR($A329)-1,MONTH($A329),DAY($A329)),$A:$A,0))=""),"",P329/INDEX(P:P,MATCH(DATE(YEAR($A329)-1,MONTH($A329),DAY($A329)),$A:$A,0))-1),"")</f>
        <v/>
      </c>
      <c r="T329" s="23">
        <f>IFERROR(IF(OR(Q329="",INDEX(Q:Q,MATCH(DATE(YEAR($A329)-1,MONTH($A329),DAY($A329)),$A:$A,0))=""),"",Q329/INDEX(Q:Q,MATCH(DATE(YEAR($A329)-1,MONTH($A329),DAY($A329)),$A:$A,0))-1),"")</f>
        <v/>
      </c>
      <c r="U329" s="23">
        <f>IFERROR(IF(OR(R329="",INDEX(R:R,MATCH(DATE(YEAR($A329)-1,MONTH($A329),DAY($A329)),$A:$A,0))=""),"",R329/INDEX(R:R,MATCH(DATE(YEAR($A329)-1,MONTH($A329),DAY($A329)),$A:$A,0))-1),"")</f>
        <v/>
      </c>
      <c r="V329" s="23">
        <f>IF(OR(P329="",P328=""),"",P329/P328-1)</f>
        <v/>
      </c>
      <c r="W329" s="23">
        <f>IF(OR(Q329="",Q328=""),"",Q329/Q328-1)</f>
        <v/>
      </c>
      <c r="X329" s="23">
        <f>IF(OR(R329="",R328=""),"",R329/R328-1)</f>
        <v/>
      </c>
      <c r="Y329" s="23">
        <f>IF(R329="","",P329/R329)</f>
        <v/>
      </c>
      <c r="Z329" s="23">
        <f>IF(R329="","",Q329/R329)</f>
        <v/>
      </c>
      <c r="AA329" s="24">
        <f>IF(SUMIFS('Daily NSE Equity Options'!$M:$M,'Daily NSE Equity Options'!$A:$A,$A329)=0,"",SUMIFS('Daily NSE Equity Options'!$M:$M,'Daily NSE Equity Options'!$A:$A,$A329))</f>
        <v/>
      </c>
      <c r="AB329" s="9">
        <f>IF(SUMIFS('Daily BSE Equity Options'!$M:$M,'Daily BSE Equity Options'!$A:$A,$A329)=0,"",SUMIFS('Daily BSE Equity Options'!$M:$M,'Daily BSE Equity Options'!$A:$A,$A329))</f>
        <v/>
      </c>
      <c r="AC329" s="9">
        <f>IF(OR(AA329="",AB329=""),"",AA329+AB329)</f>
        <v/>
      </c>
      <c r="AD329" s="26">
        <f>IFERROR(IF(OR(AA329="",INDEX(AA:AA,MATCH(DATE(YEAR($A329)-1,MONTH($A329),DAY($A329)),$A:$A,0))=""),"",AA329/INDEX(AA:AA,MATCH(DATE(YEAR($A329)-1,MONTH($A329),DAY($A329)),$A:$A,0))-1),"")</f>
        <v/>
      </c>
      <c r="AE329" s="26">
        <f>IFERROR(IF(OR(AB329="",INDEX(AB:AB,MATCH(DATE(YEAR($A329)-1,MONTH($A329),DAY($A329)),$A:$A,0))=""),"",AB329/INDEX(AB:AB,MATCH(DATE(YEAR($A329)-1,MONTH($A329),DAY($A329)),$A:$A,0))-1),"")</f>
        <v/>
      </c>
      <c r="AF329" s="26">
        <f>IFERROR(IF(OR(AC329="",INDEX(AC:AC,MATCH(DATE(YEAR($A329)-1,MONTH($A329),DAY($A329)),$A:$A,0))=""),"",AC329/INDEX(AC:AC,MATCH(DATE(YEAR($A329)-1,MONTH($A329),DAY($A329)),$A:$A,0))-1),"")</f>
        <v/>
      </c>
      <c r="AG329" s="26">
        <f>IF(OR(AA329="",AA328=""),"",AA329/AA328-1)</f>
        <v/>
      </c>
      <c r="AH329" s="26">
        <f>IF(OR(AB329="",AB328=""),"",AB329/AB328-1)</f>
        <v/>
      </c>
      <c r="AI329" s="26">
        <f>IF(OR(AC329="",AC328=""),"",AC329/AC328-1)</f>
        <v/>
      </c>
      <c r="AJ329" s="26">
        <f>IF(AC329="","",AA329/AC329)</f>
        <v/>
      </c>
      <c r="AK329" s="26">
        <f>IF(AC329="","",AB329/AC329)</f>
        <v/>
      </c>
      <c r="AL329" s="29" t="n">
        <v>12.45</v>
      </c>
      <c r="AM329" s="30" t="n">
        <v>13.525</v>
      </c>
      <c r="AN329" s="30" t="n">
        <v>12.1025</v>
      </c>
      <c r="AO329" s="30" t="n">
        <v>13.2325</v>
      </c>
      <c r="AP329" s="31" t="n">
        <v>0.0629</v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18">
        <f>IF(SUMIFS('Daily NSE Equity Options'!$K:$K,'Daily NSE Equity Options'!$A:$A,$A330)=0,"",SUMIFS('Daily NSE Equity Options'!$K:$K,'Daily NSE Equity Options'!$A:$A,$A330))</f>
        <v/>
      </c>
      <c r="F330" s="7">
        <f>IF(SUMIFS('Daily BSE Equity Options'!$K:$K,'Daily BSE Equity Options'!$A:$A,$A330)=0,"",SUMIFS('Daily BSE Equity Options'!$K:$K,'Daily BSE Equity Options'!$A:$A,$A330))</f>
        <v/>
      </c>
      <c r="G330" s="7">
        <f>IF(OR(E330="",F330=""),"",E330+F330)</f>
        <v/>
      </c>
      <c r="H330" s="20">
        <f>IFERROR(IF(OR(E330="",INDEX(E:E,MATCH(DATE(YEAR($A330)-1,MONTH($A330),DAY($A330)),$A:$A,0))=""),"",E330/INDEX(E:E,MATCH(DATE(YEAR($A330)-1,MONTH($A330),DAY($A330)),$A:$A,0))-1),"")</f>
        <v/>
      </c>
      <c r="I330" s="20">
        <f>IFERROR(IF(OR(F330="",INDEX(F:F,MATCH(DATE(YEAR($A330)-1,MONTH($A330),DAY($A330)),$A:$A,0))=""),"",F330/INDEX(F:F,MATCH(DATE(YEAR($A330)-1,MONTH($A330),DAY($A330)),$A:$A,0))-1),"")</f>
        <v/>
      </c>
      <c r="J330" s="20">
        <f>IFERROR(IF(OR(G330="",INDEX(G:G,MATCH(DATE(YEAR($A330)-1,MONTH($A330),DAY($A330)),$A:$A,0))=""),"",G330/INDEX(G:G,MATCH(DATE(YEAR($A330)-1,MONTH($A330),DAY($A330)),$A:$A,0))-1),"")</f>
        <v/>
      </c>
      <c r="K330" s="20">
        <f>IF(OR(E330="",E329=""),"",E330/E329-1)</f>
        <v/>
      </c>
      <c r="L330" s="20">
        <f>IF(OR(F330="",F329=""),"",F330/F329-1)</f>
        <v/>
      </c>
      <c r="M330" s="20">
        <f>IF(OR(G330="",G329=""),"",G330/G329-1)</f>
        <v/>
      </c>
      <c r="N330" s="20">
        <f>IF(G330="","",E330/G330)</f>
        <v/>
      </c>
      <c r="O330" s="20">
        <f>IF(G330="","",F330/G330)</f>
        <v/>
      </c>
      <c r="P330" s="21">
        <f>IF(SUMIFS('Daily NSE Equity Options'!$L:$L,'Daily NSE Equity Options'!$A:$A,$A330)=0,"",SUMIFS('Daily NSE Equity Options'!$L:$L,'Daily NSE Equity Options'!$A:$A,$A330))</f>
        <v/>
      </c>
      <c r="Q330" s="8">
        <f>IF(SUMIFS('Daily BSE Equity Options'!$L:$L,'Daily BSE Equity Options'!$A:$A,$A330)=0,"",SUMIFS('Daily BSE Equity Options'!$L:$L,'Daily BSE Equity Options'!$A:$A,$A330))</f>
        <v/>
      </c>
      <c r="R330" s="8">
        <f>IF(OR(P330="",Q330=""),"",P330+Q330)</f>
        <v/>
      </c>
      <c r="S330" s="23">
        <f>IFERROR(IF(OR(P330="",INDEX(P:P,MATCH(DATE(YEAR($A330)-1,MONTH($A330),DAY($A330)),$A:$A,0))=""),"",P330/INDEX(P:P,MATCH(DATE(YEAR($A330)-1,MONTH($A330),DAY($A330)),$A:$A,0))-1),"")</f>
        <v/>
      </c>
      <c r="T330" s="23">
        <f>IFERROR(IF(OR(Q330="",INDEX(Q:Q,MATCH(DATE(YEAR($A330)-1,MONTH($A330),DAY($A330)),$A:$A,0))=""),"",Q330/INDEX(Q:Q,MATCH(DATE(YEAR($A330)-1,MONTH($A330),DAY($A330)),$A:$A,0))-1),"")</f>
        <v/>
      </c>
      <c r="U330" s="23">
        <f>IFERROR(IF(OR(R330="",INDEX(R:R,MATCH(DATE(YEAR($A330)-1,MONTH($A330),DAY($A330)),$A:$A,0))=""),"",R330/INDEX(R:R,MATCH(DATE(YEAR($A330)-1,MONTH($A330),DAY($A330)),$A:$A,0))-1),"")</f>
        <v/>
      </c>
      <c r="V330" s="23">
        <f>IF(OR(P330="",P329=""),"",P330/P329-1)</f>
        <v/>
      </c>
      <c r="W330" s="23">
        <f>IF(OR(Q330="",Q329=""),"",Q330/Q329-1)</f>
        <v/>
      </c>
      <c r="X330" s="23">
        <f>IF(OR(R330="",R329=""),"",R330/R329-1)</f>
        <v/>
      </c>
      <c r="Y330" s="23">
        <f>IF(R330="","",P330/R330)</f>
        <v/>
      </c>
      <c r="Z330" s="23">
        <f>IF(R330="","",Q330/R330)</f>
        <v/>
      </c>
      <c r="AA330" s="24">
        <f>IF(SUMIFS('Daily NSE Equity Options'!$M:$M,'Daily NSE Equity Options'!$A:$A,$A330)=0,"",SUMIFS('Daily NSE Equity Options'!$M:$M,'Daily NSE Equity Options'!$A:$A,$A330))</f>
        <v/>
      </c>
      <c r="AB330" s="9">
        <f>IF(SUMIFS('Daily BSE Equity Options'!$M:$M,'Daily BSE Equity Options'!$A:$A,$A330)=0,"",SUMIFS('Daily BSE Equity Options'!$M:$M,'Daily BSE Equity Options'!$A:$A,$A330))</f>
        <v/>
      </c>
      <c r="AC330" s="9">
        <f>IF(OR(AA330="",AB330=""),"",AA330+AB330)</f>
        <v/>
      </c>
      <c r="AD330" s="26">
        <f>IFERROR(IF(OR(AA330="",INDEX(AA:AA,MATCH(DATE(YEAR($A330)-1,MONTH($A330),DAY($A330)),$A:$A,0))=""),"",AA330/INDEX(AA:AA,MATCH(DATE(YEAR($A330)-1,MONTH($A330),DAY($A330)),$A:$A,0))-1),"")</f>
        <v/>
      </c>
      <c r="AE330" s="26">
        <f>IFERROR(IF(OR(AB330="",INDEX(AB:AB,MATCH(DATE(YEAR($A330)-1,MONTH($A330),DAY($A330)),$A:$A,0))=""),"",AB330/INDEX(AB:AB,MATCH(DATE(YEAR($A330)-1,MONTH($A330),DAY($A330)),$A:$A,0))-1),"")</f>
        <v/>
      </c>
      <c r="AF330" s="26">
        <f>IFERROR(IF(OR(AC330="",INDEX(AC:AC,MATCH(DATE(YEAR($A330)-1,MONTH($A330),DAY($A330)),$A:$A,0))=""),"",AC330/INDEX(AC:AC,MATCH(DATE(YEAR($A330)-1,MONTH($A330),DAY($A330)),$A:$A,0))-1),"")</f>
        <v/>
      </c>
      <c r="AG330" s="26">
        <f>IF(OR(AA330="",AA329=""),"",AA330/AA329-1)</f>
        <v/>
      </c>
      <c r="AH330" s="26">
        <f>IF(OR(AB330="",AB329=""),"",AB330/AB329-1)</f>
        <v/>
      </c>
      <c r="AI330" s="26">
        <f>IF(OR(AC330="",AC329=""),"",AC330/AC329-1)</f>
        <v/>
      </c>
      <c r="AJ330" s="26">
        <f>IF(AC330="","",AA330/AC330)</f>
        <v/>
      </c>
      <c r="AK330" s="26">
        <f>IF(AC330="","",AB330/AC330)</f>
        <v/>
      </c>
      <c r="AL330" s="29" t="n">
        <v>13.2325</v>
      </c>
      <c r="AM330" s="30" t="n">
        <v>15.98</v>
      </c>
      <c r="AN330" s="30" t="n">
        <v>11.355</v>
      </c>
      <c r="AO330" s="30" t="n">
        <v>13.6925</v>
      </c>
      <c r="AP330" s="31" t="n">
        <v>0.0348</v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18">
        <f>IF(SUMIFS('Daily NSE Equity Options'!$K:$K,'Daily NSE Equity Options'!$A:$A,$A331)=0,"",SUMIFS('Daily NSE Equity Options'!$K:$K,'Daily NSE Equity Options'!$A:$A,$A331))</f>
        <v/>
      </c>
      <c r="F331" s="7">
        <f>IF(SUMIFS('Daily BSE Equity Options'!$K:$K,'Daily BSE Equity Options'!$A:$A,$A331)=0,"",SUMIFS('Daily BSE Equity Options'!$K:$K,'Daily BSE Equity Options'!$A:$A,$A331))</f>
        <v/>
      </c>
      <c r="G331" s="7">
        <f>IF(OR(E331="",F331=""),"",E331+F331)</f>
        <v/>
      </c>
      <c r="H331" s="20">
        <f>IFERROR(IF(OR(E331="",INDEX(E:E,MATCH(DATE(YEAR($A331)-1,MONTH($A331),DAY($A331)),$A:$A,0))=""),"",E331/INDEX(E:E,MATCH(DATE(YEAR($A331)-1,MONTH($A331),DAY($A331)),$A:$A,0))-1),"")</f>
        <v/>
      </c>
      <c r="I331" s="20">
        <f>IFERROR(IF(OR(F331="",INDEX(F:F,MATCH(DATE(YEAR($A331)-1,MONTH($A331),DAY($A331)),$A:$A,0))=""),"",F331/INDEX(F:F,MATCH(DATE(YEAR($A331)-1,MONTH($A331),DAY($A331)),$A:$A,0))-1),"")</f>
        <v/>
      </c>
      <c r="J331" s="20">
        <f>IFERROR(IF(OR(G331="",INDEX(G:G,MATCH(DATE(YEAR($A331)-1,MONTH($A331),DAY($A331)),$A:$A,0))=""),"",G331/INDEX(G:G,MATCH(DATE(YEAR($A331)-1,MONTH($A331),DAY($A331)),$A:$A,0))-1),"")</f>
        <v/>
      </c>
      <c r="K331" s="20">
        <f>IF(OR(E331="",E330=""),"",E331/E330-1)</f>
        <v/>
      </c>
      <c r="L331" s="20">
        <f>IF(OR(F331="",F330=""),"",F331/F330-1)</f>
        <v/>
      </c>
      <c r="M331" s="20">
        <f>IF(OR(G331="",G330=""),"",G331/G330-1)</f>
        <v/>
      </c>
      <c r="N331" s="20">
        <f>IF(G331="","",E331/G331)</f>
        <v/>
      </c>
      <c r="O331" s="20">
        <f>IF(G331="","",F331/G331)</f>
        <v/>
      </c>
      <c r="P331" s="21">
        <f>IF(SUMIFS('Daily NSE Equity Options'!$L:$L,'Daily NSE Equity Options'!$A:$A,$A331)=0,"",SUMIFS('Daily NSE Equity Options'!$L:$L,'Daily NSE Equity Options'!$A:$A,$A331))</f>
        <v/>
      </c>
      <c r="Q331" s="8">
        <f>IF(SUMIFS('Daily BSE Equity Options'!$L:$L,'Daily BSE Equity Options'!$A:$A,$A331)=0,"",SUMIFS('Daily BSE Equity Options'!$L:$L,'Daily BSE Equity Options'!$A:$A,$A331))</f>
        <v/>
      </c>
      <c r="R331" s="8">
        <f>IF(OR(P331="",Q331=""),"",P331+Q331)</f>
        <v/>
      </c>
      <c r="S331" s="23">
        <f>IFERROR(IF(OR(P331="",INDEX(P:P,MATCH(DATE(YEAR($A331)-1,MONTH($A331),DAY($A331)),$A:$A,0))=""),"",P331/INDEX(P:P,MATCH(DATE(YEAR($A331)-1,MONTH($A331),DAY($A331)),$A:$A,0))-1),"")</f>
        <v/>
      </c>
      <c r="T331" s="23">
        <f>IFERROR(IF(OR(Q331="",INDEX(Q:Q,MATCH(DATE(YEAR($A331)-1,MONTH($A331),DAY($A331)),$A:$A,0))=""),"",Q331/INDEX(Q:Q,MATCH(DATE(YEAR($A331)-1,MONTH($A331),DAY($A331)),$A:$A,0))-1),"")</f>
        <v/>
      </c>
      <c r="U331" s="23">
        <f>IFERROR(IF(OR(R331="",INDEX(R:R,MATCH(DATE(YEAR($A331)-1,MONTH($A331),DAY($A331)),$A:$A,0))=""),"",R331/INDEX(R:R,MATCH(DATE(YEAR($A331)-1,MONTH($A331),DAY($A331)),$A:$A,0))-1),"")</f>
        <v/>
      </c>
      <c r="V331" s="23">
        <f>IF(OR(P331="",P330=""),"",P331/P330-1)</f>
        <v/>
      </c>
      <c r="W331" s="23">
        <f>IF(OR(Q331="",Q330=""),"",Q331/Q330-1)</f>
        <v/>
      </c>
      <c r="X331" s="23">
        <f>IF(OR(R331="",R330=""),"",R331/R330-1)</f>
        <v/>
      </c>
      <c r="Y331" s="23">
        <f>IF(R331="","",P331/R331)</f>
        <v/>
      </c>
      <c r="Z331" s="23">
        <f>IF(R331="","",Q331/R331)</f>
        <v/>
      </c>
      <c r="AA331" s="24">
        <f>IF(SUMIFS('Daily NSE Equity Options'!$M:$M,'Daily NSE Equity Options'!$A:$A,$A331)=0,"",SUMIFS('Daily NSE Equity Options'!$M:$M,'Daily NSE Equity Options'!$A:$A,$A331))</f>
        <v/>
      </c>
      <c r="AB331" s="9">
        <f>IF(SUMIFS('Daily BSE Equity Options'!$M:$M,'Daily BSE Equity Options'!$A:$A,$A331)=0,"",SUMIFS('Daily BSE Equity Options'!$M:$M,'Daily BSE Equity Options'!$A:$A,$A331))</f>
        <v/>
      </c>
      <c r="AC331" s="9">
        <f>IF(OR(AA331="",AB331=""),"",AA331+AB331)</f>
        <v/>
      </c>
      <c r="AD331" s="26">
        <f>IFERROR(IF(OR(AA331="",INDEX(AA:AA,MATCH(DATE(YEAR($A331)-1,MONTH($A331),DAY($A331)),$A:$A,0))=""),"",AA331/INDEX(AA:AA,MATCH(DATE(YEAR($A331)-1,MONTH($A331),DAY($A331)),$A:$A,0))-1),"")</f>
        <v/>
      </c>
      <c r="AE331" s="26">
        <f>IFERROR(IF(OR(AB331="",INDEX(AB:AB,MATCH(DATE(YEAR($A331)-1,MONTH($A331),DAY($A331)),$A:$A,0))=""),"",AB331/INDEX(AB:AB,MATCH(DATE(YEAR($A331)-1,MONTH($A331),DAY($A331)),$A:$A,0))-1),"")</f>
        <v/>
      </c>
      <c r="AF331" s="26">
        <f>IFERROR(IF(OR(AC331="",INDEX(AC:AC,MATCH(DATE(YEAR($A331)-1,MONTH($A331),DAY($A331)),$A:$A,0))=""),"",AC331/INDEX(AC:AC,MATCH(DATE(YEAR($A331)-1,MONTH($A331),DAY($A331)),$A:$A,0))-1),"")</f>
        <v/>
      </c>
      <c r="AG331" s="26">
        <f>IF(OR(AA331="",AA330=""),"",AA331/AA330-1)</f>
        <v/>
      </c>
      <c r="AH331" s="26">
        <f>IF(OR(AB331="",AB330=""),"",AB331/AB330-1)</f>
        <v/>
      </c>
      <c r="AI331" s="26">
        <f>IF(OR(AC331="",AC330=""),"",AC331/AC330-1)</f>
        <v/>
      </c>
      <c r="AJ331" s="26">
        <f>IF(AC331="","",AA331/AC331)</f>
        <v/>
      </c>
      <c r="AK331" s="26">
        <f>IF(AC331="","",AB331/AC331)</f>
        <v/>
      </c>
      <c r="AL331" s="29" t="n">
        <v>13.6925</v>
      </c>
      <c r="AM331" s="30" t="n">
        <v>13.6925</v>
      </c>
      <c r="AN331" s="30" t="n">
        <v>12.435</v>
      </c>
      <c r="AO331" s="30" t="n">
        <v>12.945</v>
      </c>
      <c r="AP331" s="31" t="n">
        <v>-0.0546</v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18">
        <f>IF(SUMIFS('Daily NSE Equity Options'!$K:$K,'Daily NSE Equity Options'!$A:$A,$A332)=0,"",SUMIFS('Daily NSE Equity Options'!$K:$K,'Daily NSE Equity Options'!$A:$A,$A332))</f>
        <v/>
      </c>
      <c r="F332" s="7">
        <f>IF(SUMIFS('Daily BSE Equity Options'!$K:$K,'Daily BSE Equity Options'!$A:$A,$A332)=0,"",SUMIFS('Daily BSE Equity Options'!$K:$K,'Daily BSE Equity Options'!$A:$A,$A332))</f>
        <v/>
      </c>
      <c r="G332" s="7">
        <f>IF(OR(E332="",F332=""),"",E332+F332)</f>
        <v/>
      </c>
      <c r="H332" s="20">
        <f>IFERROR(IF(OR(E332="",INDEX(E:E,MATCH(DATE(YEAR($A332)-1,MONTH($A332),DAY($A332)),$A:$A,0))=""),"",E332/INDEX(E:E,MATCH(DATE(YEAR($A332)-1,MONTH($A332),DAY($A332)),$A:$A,0))-1),"")</f>
        <v/>
      </c>
      <c r="I332" s="20">
        <f>IFERROR(IF(OR(F332="",INDEX(F:F,MATCH(DATE(YEAR($A332)-1,MONTH($A332),DAY($A332)),$A:$A,0))=""),"",F332/INDEX(F:F,MATCH(DATE(YEAR($A332)-1,MONTH($A332),DAY($A332)),$A:$A,0))-1),"")</f>
        <v/>
      </c>
      <c r="J332" s="20">
        <f>IFERROR(IF(OR(G332="",INDEX(G:G,MATCH(DATE(YEAR($A332)-1,MONTH($A332),DAY($A332)),$A:$A,0))=""),"",G332/INDEX(G:G,MATCH(DATE(YEAR($A332)-1,MONTH($A332),DAY($A332)),$A:$A,0))-1),"")</f>
        <v/>
      </c>
      <c r="K332" s="20">
        <f>IF(OR(E332="",E331=""),"",E332/E331-1)</f>
        <v/>
      </c>
      <c r="L332" s="20">
        <f>IF(OR(F332="",F331=""),"",F332/F331-1)</f>
        <v/>
      </c>
      <c r="M332" s="20">
        <f>IF(OR(G332="",G331=""),"",G332/G331-1)</f>
        <v/>
      </c>
      <c r="N332" s="20">
        <f>IF(G332="","",E332/G332)</f>
        <v/>
      </c>
      <c r="O332" s="20">
        <f>IF(G332="","",F332/G332)</f>
        <v/>
      </c>
      <c r="P332" s="21">
        <f>IF(SUMIFS('Daily NSE Equity Options'!$L:$L,'Daily NSE Equity Options'!$A:$A,$A332)=0,"",SUMIFS('Daily NSE Equity Options'!$L:$L,'Daily NSE Equity Options'!$A:$A,$A332))</f>
        <v/>
      </c>
      <c r="Q332" s="8">
        <f>IF(SUMIFS('Daily BSE Equity Options'!$L:$L,'Daily BSE Equity Options'!$A:$A,$A332)=0,"",SUMIFS('Daily BSE Equity Options'!$L:$L,'Daily BSE Equity Options'!$A:$A,$A332))</f>
        <v/>
      </c>
      <c r="R332" s="8">
        <f>IF(OR(P332="",Q332=""),"",P332+Q332)</f>
        <v/>
      </c>
      <c r="S332" s="23">
        <f>IFERROR(IF(OR(P332="",INDEX(P:P,MATCH(DATE(YEAR($A332)-1,MONTH($A332),DAY($A332)),$A:$A,0))=""),"",P332/INDEX(P:P,MATCH(DATE(YEAR($A332)-1,MONTH($A332),DAY($A332)),$A:$A,0))-1),"")</f>
        <v/>
      </c>
      <c r="T332" s="23">
        <f>IFERROR(IF(OR(Q332="",INDEX(Q:Q,MATCH(DATE(YEAR($A332)-1,MONTH($A332),DAY($A332)),$A:$A,0))=""),"",Q332/INDEX(Q:Q,MATCH(DATE(YEAR($A332)-1,MONTH($A332),DAY($A332)),$A:$A,0))-1),"")</f>
        <v/>
      </c>
      <c r="U332" s="23">
        <f>IFERROR(IF(OR(R332="",INDEX(R:R,MATCH(DATE(YEAR($A332)-1,MONTH($A332),DAY($A332)),$A:$A,0))=""),"",R332/INDEX(R:R,MATCH(DATE(YEAR($A332)-1,MONTH($A332),DAY($A332)),$A:$A,0))-1),"")</f>
        <v/>
      </c>
      <c r="V332" s="23">
        <f>IF(OR(P332="",P331=""),"",P332/P331-1)</f>
        <v/>
      </c>
      <c r="W332" s="23">
        <f>IF(OR(Q332="",Q331=""),"",Q332/Q331-1)</f>
        <v/>
      </c>
      <c r="X332" s="23">
        <f>IF(OR(R332="",R331=""),"",R332/R331-1)</f>
        <v/>
      </c>
      <c r="Y332" s="23">
        <f>IF(R332="","",P332/R332)</f>
        <v/>
      </c>
      <c r="Z332" s="23">
        <f>IF(R332="","",Q332/R332)</f>
        <v/>
      </c>
      <c r="AA332" s="24">
        <f>IF(SUMIFS('Daily NSE Equity Options'!$M:$M,'Daily NSE Equity Options'!$A:$A,$A332)=0,"",SUMIFS('Daily NSE Equity Options'!$M:$M,'Daily NSE Equity Options'!$A:$A,$A332))</f>
        <v/>
      </c>
      <c r="AB332" s="9">
        <f>IF(SUMIFS('Daily BSE Equity Options'!$M:$M,'Daily BSE Equity Options'!$A:$A,$A332)=0,"",SUMIFS('Daily BSE Equity Options'!$M:$M,'Daily BSE Equity Options'!$A:$A,$A332))</f>
        <v/>
      </c>
      <c r="AC332" s="9">
        <f>IF(OR(AA332="",AB332=""),"",AA332+AB332)</f>
        <v/>
      </c>
      <c r="AD332" s="26">
        <f>IFERROR(IF(OR(AA332="",INDEX(AA:AA,MATCH(DATE(YEAR($A332)-1,MONTH($A332),DAY($A332)),$A:$A,0))=""),"",AA332/INDEX(AA:AA,MATCH(DATE(YEAR($A332)-1,MONTH($A332),DAY($A332)),$A:$A,0))-1),"")</f>
        <v/>
      </c>
      <c r="AE332" s="26">
        <f>IFERROR(IF(OR(AB332="",INDEX(AB:AB,MATCH(DATE(YEAR($A332)-1,MONTH($A332),DAY($A332)),$A:$A,0))=""),"",AB332/INDEX(AB:AB,MATCH(DATE(YEAR($A332)-1,MONTH($A332),DAY($A332)),$A:$A,0))-1),"")</f>
        <v/>
      </c>
      <c r="AF332" s="26">
        <f>IFERROR(IF(OR(AC332="",INDEX(AC:AC,MATCH(DATE(YEAR($A332)-1,MONTH($A332),DAY($A332)),$A:$A,0))=""),"",AC332/INDEX(AC:AC,MATCH(DATE(YEAR($A332)-1,MONTH($A332),DAY($A332)),$A:$A,0))-1),"")</f>
        <v/>
      </c>
      <c r="AG332" s="26">
        <f>IF(OR(AA332="",AA331=""),"",AA332/AA331-1)</f>
        <v/>
      </c>
      <c r="AH332" s="26">
        <f>IF(OR(AB332="",AB331=""),"",AB332/AB331-1)</f>
        <v/>
      </c>
      <c r="AI332" s="26">
        <f>IF(OR(AC332="",AC331=""),"",AC332/AC331-1)</f>
        <v/>
      </c>
      <c r="AJ332" s="26">
        <f>IF(AC332="","",AA332/AC332)</f>
        <v/>
      </c>
      <c r="AK332" s="26">
        <f>IF(AC332="","",AB332/AC332)</f>
        <v/>
      </c>
      <c r="AL332" s="29" t="n">
        <v>12.945</v>
      </c>
      <c r="AM332" s="30" t="n">
        <v>13.32</v>
      </c>
      <c r="AN332" s="30" t="n">
        <v>12.175</v>
      </c>
      <c r="AO332" s="30" t="n">
        <v>12.8025</v>
      </c>
      <c r="AP332" s="31" t="n">
        <v>-0.011</v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>
        <f>IF(SUMIFS('Daily NSE Equity Options'!$K:$K,'Daily NSE Equity Options'!$A:$A,$A333)=0,"",SUMIFS('Daily NSE Equity Options'!$K:$K,'Daily NSE Equity Options'!$A:$A,$A333))</f>
        <v/>
      </c>
      <c r="F333" s="7">
        <f>IF(SUMIFS('Daily BSE Equity Options'!$K:$K,'Daily BSE Equity Options'!$A:$A,$A333)=0,"",SUMIFS('Daily BSE Equity Options'!$K:$K,'Daily BSE Equity Options'!$A:$A,$A333))</f>
        <v/>
      </c>
      <c r="G333" s="7">
        <f>IF(OR(E333="",F333=""),"",E333+F333)</f>
        <v/>
      </c>
      <c r="H333" s="20">
        <f>IFERROR(IF(OR(E333="",INDEX(E:E,MATCH(DATE(YEAR($A333)-1,MONTH($A333),DAY($A333)),$A:$A,0))=""),"",E333/INDEX(E:E,MATCH(DATE(YEAR($A333)-1,MONTH($A333),DAY($A333)),$A:$A,0))-1),"")</f>
        <v/>
      </c>
      <c r="I333" s="20">
        <f>IFERROR(IF(OR(F333="",INDEX(F:F,MATCH(DATE(YEAR($A333)-1,MONTH($A333),DAY($A333)),$A:$A,0))=""),"",F333/INDEX(F:F,MATCH(DATE(YEAR($A333)-1,MONTH($A333),DAY($A333)),$A:$A,0))-1),"")</f>
        <v/>
      </c>
      <c r="J333" s="20">
        <f>IFERROR(IF(OR(G333="",INDEX(G:G,MATCH(DATE(YEAR($A333)-1,MONTH($A333),DAY($A333)),$A:$A,0))=""),"",G333/INDEX(G:G,MATCH(DATE(YEAR($A333)-1,MONTH($A333),DAY($A333)),$A:$A,0))-1),"")</f>
        <v/>
      </c>
      <c r="K333" s="20">
        <f>IF(OR(E333="",E332=""),"",E333/E332-1)</f>
        <v/>
      </c>
      <c r="L333" s="20">
        <f>IF(OR(F333="",F332=""),"",F333/F332-1)</f>
        <v/>
      </c>
      <c r="M333" s="20">
        <f>IF(OR(G333="",G332=""),"",G333/G332-1)</f>
        <v/>
      </c>
      <c r="N333" s="20">
        <f>IF(G333="","",E333/G333)</f>
        <v/>
      </c>
      <c r="O333" s="20">
        <f>IF(G333="","",F333/G333)</f>
        <v/>
      </c>
      <c r="P333" s="21">
        <f>IF(SUMIFS('Daily NSE Equity Options'!$L:$L,'Daily NSE Equity Options'!$A:$A,$A333)=0,"",SUMIFS('Daily NSE Equity Options'!$L:$L,'Daily NSE Equity Options'!$A:$A,$A333))</f>
        <v/>
      </c>
      <c r="Q333" s="8">
        <f>IF(SUMIFS('Daily BSE Equity Options'!$L:$L,'Daily BSE Equity Options'!$A:$A,$A333)=0,"",SUMIFS('Daily BSE Equity Options'!$L:$L,'Daily BSE Equity Options'!$A:$A,$A333))</f>
        <v/>
      </c>
      <c r="R333" s="8">
        <f>IF(OR(P333="",Q333=""),"",P333+Q333)</f>
        <v/>
      </c>
      <c r="S333" s="23">
        <f>IFERROR(IF(OR(P333="",INDEX(P:P,MATCH(DATE(YEAR($A333)-1,MONTH($A333),DAY($A333)),$A:$A,0))=""),"",P333/INDEX(P:P,MATCH(DATE(YEAR($A333)-1,MONTH($A333),DAY($A333)),$A:$A,0))-1),"")</f>
        <v/>
      </c>
      <c r="T333" s="23">
        <f>IFERROR(IF(OR(Q333="",INDEX(Q:Q,MATCH(DATE(YEAR($A333)-1,MONTH($A333),DAY($A333)),$A:$A,0))=""),"",Q333/INDEX(Q:Q,MATCH(DATE(YEAR($A333)-1,MONTH($A333),DAY($A333)),$A:$A,0))-1),"")</f>
        <v/>
      </c>
      <c r="U333" s="23">
        <f>IFERROR(IF(OR(R333="",INDEX(R:R,MATCH(DATE(YEAR($A333)-1,MONTH($A333),DAY($A333)),$A:$A,0))=""),"",R333/INDEX(R:R,MATCH(DATE(YEAR($A333)-1,MONTH($A333),DAY($A333)),$A:$A,0))-1),"")</f>
        <v/>
      </c>
      <c r="V333" s="23">
        <f>IF(OR(P333="",P332=""),"",P333/P332-1)</f>
        <v/>
      </c>
      <c r="W333" s="23">
        <f>IF(OR(Q333="",Q332=""),"",Q333/Q332-1)</f>
        <v/>
      </c>
      <c r="X333" s="23">
        <f>IF(OR(R333="",R332=""),"",R333/R332-1)</f>
        <v/>
      </c>
      <c r="Y333" s="23">
        <f>IF(R333="","",P333/R333)</f>
        <v/>
      </c>
      <c r="Z333" s="23">
        <f>IF(R333="","",Q333/R333)</f>
        <v/>
      </c>
      <c r="AA333" s="24">
        <f>IF(SUMIFS('Daily NSE Equity Options'!$M:$M,'Daily NSE Equity Options'!$A:$A,$A333)=0,"",SUMIFS('Daily NSE Equity Options'!$M:$M,'Daily NSE Equity Options'!$A:$A,$A333))</f>
        <v/>
      </c>
      <c r="AB333" s="9">
        <f>IF(SUMIFS('Daily BSE Equity Options'!$M:$M,'Daily BSE Equity Options'!$A:$A,$A333)=0,"",SUMIFS('Daily BSE Equity Options'!$M:$M,'Daily BSE Equity Options'!$A:$A,$A333))</f>
        <v/>
      </c>
      <c r="AC333" s="9">
        <f>IF(OR(AA333="",AB333=""),"",AA333+AB333)</f>
        <v/>
      </c>
      <c r="AD333" s="26">
        <f>IFERROR(IF(OR(AA333="",INDEX(AA:AA,MATCH(DATE(YEAR($A333)-1,MONTH($A333),DAY($A333)),$A:$A,0))=""),"",AA333/INDEX(AA:AA,MATCH(DATE(YEAR($A333)-1,MONTH($A333),DAY($A333)),$A:$A,0))-1),"")</f>
        <v/>
      </c>
      <c r="AE333" s="26">
        <f>IFERROR(IF(OR(AB333="",INDEX(AB:AB,MATCH(DATE(YEAR($A333)-1,MONTH($A333),DAY($A333)),$A:$A,0))=""),"",AB333/INDEX(AB:AB,MATCH(DATE(YEAR($A333)-1,MONTH($A333),DAY($A333)),$A:$A,0))-1),"")</f>
        <v/>
      </c>
      <c r="AF333" s="26">
        <f>IFERROR(IF(OR(AC333="",INDEX(AC:AC,MATCH(DATE(YEAR($A333)-1,MONTH($A333),DAY($A333)),$A:$A,0))=""),"",AC333/INDEX(AC:AC,MATCH(DATE(YEAR($A333)-1,MONTH($A333),DAY($A333)),$A:$A,0))-1),"")</f>
        <v/>
      </c>
      <c r="AG333" s="26">
        <f>IF(OR(AA333="",AA332=""),"",AA333/AA332-1)</f>
        <v/>
      </c>
      <c r="AH333" s="26">
        <f>IF(OR(AB333="",AB332=""),"",AB333/AB332-1)</f>
        <v/>
      </c>
      <c r="AI333" s="26">
        <f>IF(OR(AC333="",AC332=""),"",AC333/AC332-1)</f>
        <v/>
      </c>
      <c r="AJ333" s="26">
        <f>IF(AC333="","",AA333/AC333)</f>
        <v/>
      </c>
      <c r="AK333" s="26">
        <f>IF(AC333="","",AB333/AC333)</f>
        <v/>
      </c>
      <c r="AL333" s="29" t="n">
        <v>12.8025</v>
      </c>
      <c r="AM333" s="30" t="n">
        <v>13.09</v>
      </c>
      <c r="AN333" s="30" t="n">
        <v>11.5175</v>
      </c>
      <c r="AO333" s="30" t="n">
        <v>12.805</v>
      </c>
      <c r="AP333" s="31" t="n">
        <v>0.0002</v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>
        <f>IF(SUMIFS('Daily NSE Equity Options'!$K:$K,'Daily NSE Equity Options'!$A:$A,$A334)=0,"",SUMIFS('Daily NSE Equity Options'!$K:$K,'Daily NSE Equity Options'!$A:$A,$A334))</f>
        <v/>
      </c>
      <c r="F334" s="7">
        <f>IF(SUMIFS('Daily BSE Equity Options'!$K:$K,'Daily BSE Equity Options'!$A:$A,$A334)=0,"",SUMIFS('Daily BSE Equity Options'!$K:$K,'Daily BSE Equity Options'!$A:$A,$A334))</f>
        <v/>
      </c>
      <c r="G334" s="7">
        <f>IF(OR(E334="",F334=""),"",E334+F334)</f>
        <v/>
      </c>
      <c r="H334" s="20">
        <f>IFERROR(IF(OR(E334="",INDEX(E:E,MATCH(DATE(YEAR($A334)-1,MONTH($A334),DAY($A334)),$A:$A,0))=""),"",E334/INDEX(E:E,MATCH(DATE(YEAR($A334)-1,MONTH($A334),DAY($A334)),$A:$A,0))-1),"")</f>
        <v/>
      </c>
      <c r="I334" s="20">
        <f>IFERROR(IF(OR(F334="",INDEX(F:F,MATCH(DATE(YEAR($A334)-1,MONTH($A334),DAY($A334)),$A:$A,0))=""),"",F334/INDEX(F:F,MATCH(DATE(YEAR($A334)-1,MONTH($A334),DAY($A334)),$A:$A,0))-1),"")</f>
        <v/>
      </c>
      <c r="J334" s="20">
        <f>IFERROR(IF(OR(G334="",INDEX(G:G,MATCH(DATE(YEAR($A334)-1,MONTH($A334),DAY($A334)),$A:$A,0))=""),"",G334/INDEX(G:G,MATCH(DATE(YEAR($A334)-1,MONTH($A334),DAY($A334)),$A:$A,0))-1),"")</f>
        <v/>
      </c>
      <c r="K334" s="20">
        <f>IF(OR(E334="",E333=""),"",E334/E333-1)</f>
        <v/>
      </c>
      <c r="L334" s="20">
        <f>IF(OR(F334="",F333=""),"",F334/F333-1)</f>
        <v/>
      </c>
      <c r="M334" s="20">
        <f>IF(OR(G334="",G333=""),"",G334/G333-1)</f>
        <v/>
      </c>
      <c r="N334" s="20">
        <f>IF(G334="","",E334/G334)</f>
        <v/>
      </c>
      <c r="O334" s="20">
        <f>IF(G334="","",F334/G334)</f>
        <v/>
      </c>
      <c r="P334" s="21">
        <f>IF(SUMIFS('Daily NSE Equity Options'!$L:$L,'Daily NSE Equity Options'!$A:$A,$A334)=0,"",SUMIFS('Daily NSE Equity Options'!$L:$L,'Daily NSE Equity Options'!$A:$A,$A334))</f>
        <v/>
      </c>
      <c r="Q334" s="8">
        <f>IF(SUMIFS('Daily BSE Equity Options'!$L:$L,'Daily BSE Equity Options'!$A:$A,$A334)=0,"",SUMIFS('Daily BSE Equity Options'!$L:$L,'Daily BSE Equity Options'!$A:$A,$A334))</f>
        <v/>
      </c>
      <c r="R334" s="8">
        <f>IF(OR(P334="",Q334=""),"",P334+Q334)</f>
        <v/>
      </c>
      <c r="S334" s="23">
        <f>IFERROR(IF(OR(P334="",INDEX(P:P,MATCH(DATE(YEAR($A334)-1,MONTH($A334),DAY($A334)),$A:$A,0))=""),"",P334/INDEX(P:P,MATCH(DATE(YEAR($A334)-1,MONTH($A334),DAY($A334)),$A:$A,0))-1),"")</f>
        <v/>
      </c>
      <c r="T334" s="23">
        <f>IFERROR(IF(OR(Q334="",INDEX(Q:Q,MATCH(DATE(YEAR($A334)-1,MONTH($A334),DAY($A334)),$A:$A,0))=""),"",Q334/INDEX(Q:Q,MATCH(DATE(YEAR($A334)-1,MONTH($A334),DAY($A334)),$A:$A,0))-1),"")</f>
        <v/>
      </c>
      <c r="U334" s="23">
        <f>IFERROR(IF(OR(R334="",INDEX(R:R,MATCH(DATE(YEAR($A334)-1,MONTH($A334),DAY($A334)),$A:$A,0))=""),"",R334/INDEX(R:R,MATCH(DATE(YEAR($A334)-1,MONTH($A334),DAY($A334)),$A:$A,0))-1),"")</f>
        <v/>
      </c>
      <c r="V334" s="23">
        <f>IF(OR(P334="",P333=""),"",P334/P333-1)</f>
        <v/>
      </c>
      <c r="W334" s="23">
        <f>IF(OR(Q334="",Q333=""),"",Q334/Q333-1)</f>
        <v/>
      </c>
      <c r="X334" s="23">
        <f>IF(OR(R334="",R333=""),"",R334/R333-1)</f>
        <v/>
      </c>
      <c r="Y334" s="23">
        <f>IF(R334="","",P334/R334)</f>
        <v/>
      </c>
      <c r="Z334" s="23">
        <f>IF(R334="","",Q334/R334)</f>
        <v/>
      </c>
      <c r="AA334" s="24">
        <f>IF(SUMIFS('Daily NSE Equity Options'!$M:$M,'Daily NSE Equity Options'!$A:$A,$A334)=0,"",SUMIFS('Daily NSE Equity Options'!$M:$M,'Daily NSE Equity Options'!$A:$A,$A334))</f>
        <v/>
      </c>
      <c r="AB334" s="9">
        <f>IF(SUMIFS('Daily BSE Equity Options'!$M:$M,'Daily BSE Equity Options'!$A:$A,$A334)=0,"",SUMIFS('Daily BSE Equity Options'!$M:$M,'Daily BSE Equity Options'!$A:$A,$A334))</f>
        <v/>
      </c>
      <c r="AC334" s="9">
        <f>IF(OR(AA334="",AB334=""),"",AA334+AB334)</f>
        <v/>
      </c>
      <c r="AD334" s="26">
        <f>IFERROR(IF(OR(AA334="",INDEX(AA:AA,MATCH(DATE(YEAR($A334)-1,MONTH($A334),DAY($A334)),$A:$A,0))=""),"",AA334/INDEX(AA:AA,MATCH(DATE(YEAR($A334)-1,MONTH($A334),DAY($A334)),$A:$A,0))-1),"")</f>
        <v/>
      </c>
      <c r="AE334" s="26">
        <f>IFERROR(IF(OR(AB334="",INDEX(AB:AB,MATCH(DATE(YEAR($A334)-1,MONTH($A334),DAY($A334)),$A:$A,0))=""),"",AB334/INDEX(AB:AB,MATCH(DATE(YEAR($A334)-1,MONTH($A334),DAY($A334)),$A:$A,0))-1),"")</f>
        <v/>
      </c>
      <c r="AF334" s="26">
        <f>IFERROR(IF(OR(AC334="",INDEX(AC:AC,MATCH(DATE(YEAR($A334)-1,MONTH($A334),DAY($A334)),$A:$A,0))=""),"",AC334/INDEX(AC:AC,MATCH(DATE(YEAR($A334)-1,MONTH($A334),DAY($A334)),$A:$A,0))-1),"")</f>
        <v/>
      </c>
      <c r="AG334" s="26">
        <f>IF(OR(AA334="",AA333=""),"",AA334/AA333-1)</f>
        <v/>
      </c>
      <c r="AH334" s="26">
        <f>IF(OR(AB334="",AB333=""),"",AB334/AB333-1)</f>
        <v/>
      </c>
      <c r="AI334" s="26">
        <f>IF(OR(AC334="",AC333=""),"",AC334/AC333-1)</f>
        <v/>
      </c>
      <c r="AJ334" s="26">
        <f>IF(AC334="","",AA334/AC334)</f>
        <v/>
      </c>
      <c r="AK334" s="26">
        <f>IF(AC334="","",AB334/AC334)</f>
        <v/>
      </c>
      <c r="AL334" s="29" t="n">
        <v>12.805</v>
      </c>
      <c r="AM334" s="30" t="n">
        <v>13.905</v>
      </c>
      <c r="AN334" s="30" t="n">
        <v>11.9625</v>
      </c>
      <c r="AO334" s="30" t="n">
        <v>13.7475</v>
      </c>
      <c r="AP334" s="31" t="n">
        <v>0.0736</v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18">
        <f>IF(SUMIFS('Daily NSE Equity Options'!$K:$K,'Daily NSE Equity Options'!$A:$A,$A335)=0,"",SUMIFS('Daily NSE Equity Options'!$K:$K,'Daily NSE Equity Options'!$A:$A,$A335))</f>
        <v/>
      </c>
      <c r="F335" s="7">
        <f>IF(SUMIFS('Daily BSE Equity Options'!$K:$K,'Daily BSE Equity Options'!$A:$A,$A335)=0,"",SUMIFS('Daily BSE Equity Options'!$K:$K,'Daily BSE Equity Options'!$A:$A,$A335))</f>
        <v/>
      </c>
      <c r="G335" s="7">
        <f>IF(OR(E335="",F335=""),"",E335+F335)</f>
        <v/>
      </c>
      <c r="H335" s="20">
        <f>IFERROR(IF(OR(E335="",INDEX(E:E,MATCH(DATE(YEAR($A335)-1,MONTH($A335),DAY($A335)),$A:$A,0))=""),"",E335/INDEX(E:E,MATCH(DATE(YEAR($A335)-1,MONTH($A335),DAY($A335)),$A:$A,0))-1),"")</f>
        <v/>
      </c>
      <c r="I335" s="20">
        <f>IFERROR(IF(OR(F335="",INDEX(F:F,MATCH(DATE(YEAR($A335)-1,MONTH($A335),DAY($A335)),$A:$A,0))=""),"",F335/INDEX(F:F,MATCH(DATE(YEAR($A335)-1,MONTH($A335),DAY($A335)),$A:$A,0))-1),"")</f>
        <v/>
      </c>
      <c r="J335" s="20">
        <f>IFERROR(IF(OR(G335="",INDEX(G:G,MATCH(DATE(YEAR($A335)-1,MONTH($A335),DAY($A335)),$A:$A,0))=""),"",G335/INDEX(G:G,MATCH(DATE(YEAR($A335)-1,MONTH($A335),DAY($A335)),$A:$A,0))-1),"")</f>
        <v/>
      </c>
      <c r="K335" s="20">
        <f>IF(OR(E335="",E334=""),"",E335/E334-1)</f>
        <v/>
      </c>
      <c r="L335" s="20">
        <f>IF(OR(F335="",F334=""),"",F335/F334-1)</f>
        <v/>
      </c>
      <c r="M335" s="20">
        <f>IF(OR(G335="",G334=""),"",G335/G334-1)</f>
        <v/>
      </c>
      <c r="N335" s="20">
        <f>IF(G335="","",E335/G335)</f>
        <v/>
      </c>
      <c r="O335" s="20">
        <f>IF(G335="","",F335/G335)</f>
        <v/>
      </c>
      <c r="P335" s="21">
        <f>IF(SUMIFS('Daily NSE Equity Options'!$L:$L,'Daily NSE Equity Options'!$A:$A,$A335)=0,"",SUMIFS('Daily NSE Equity Options'!$L:$L,'Daily NSE Equity Options'!$A:$A,$A335))</f>
        <v/>
      </c>
      <c r="Q335" s="8">
        <f>IF(SUMIFS('Daily BSE Equity Options'!$L:$L,'Daily BSE Equity Options'!$A:$A,$A335)=0,"",SUMIFS('Daily BSE Equity Options'!$L:$L,'Daily BSE Equity Options'!$A:$A,$A335))</f>
        <v/>
      </c>
      <c r="R335" s="8">
        <f>IF(OR(P335="",Q335=""),"",P335+Q335)</f>
        <v/>
      </c>
      <c r="S335" s="23">
        <f>IFERROR(IF(OR(P335="",INDEX(P:P,MATCH(DATE(YEAR($A335)-1,MONTH($A335),DAY($A335)),$A:$A,0))=""),"",P335/INDEX(P:P,MATCH(DATE(YEAR($A335)-1,MONTH($A335),DAY($A335)),$A:$A,0))-1),"")</f>
        <v/>
      </c>
      <c r="T335" s="23">
        <f>IFERROR(IF(OR(Q335="",INDEX(Q:Q,MATCH(DATE(YEAR($A335)-1,MONTH($A335),DAY($A335)),$A:$A,0))=""),"",Q335/INDEX(Q:Q,MATCH(DATE(YEAR($A335)-1,MONTH($A335),DAY($A335)),$A:$A,0))-1),"")</f>
        <v/>
      </c>
      <c r="U335" s="23">
        <f>IFERROR(IF(OR(R335="",INDEX(R:R,MATCH(DATE(YEAR($A335)-1,MONTH($A335),DAY($A335)),$A:$A,0))=""),"",R335/INDEX(R:R,MATCH(DATE(YEAR($A335)-1,MONTH($A335),DAY($A335)),$A:$A,0))-1),"")</f>
        <v/>
      </c>
      <c r="V335" s="23">
        <f>IF(OR(P335="",P334=""),"",P335/P334-1)</f>
        <v/>
      </c>
      <c r="W335" s="23">
        <f>IF(OR(Q335="",Q334=""),"",Q335/Q334-1)</f>
        <v/>
      </c>
      <c r="X335" s="23">
        <f>IF(OR(R335="",R334=""),"",R335/R334-1)</f>
        <v/>
      </c>
      <c r="Y335" s="23">
        <f>IF(R335="","",P335/R335)</f>
        <v/>
      </c>
      <c r="Z335" s="23">
        <f>IF(R335="","",Q335/R335)</f>
        <v/>
      </c>
      <c r="AA335" s="24">
        <f>IF(SUMIFS('Daily NSE Equity Options'!$M:$M,'Daily NSE Equity Options'!$A:$A,$A335)=0,"",SUMIFS('Daily NSE Equity Options'!$M:$M,'Daily NSE Equity Options'!$A:$A,$A335))</f>
        <v/>
      </c>
      <c r="AB335" s="9">
        <f>IF(SUMIFS('Daily BSE Equity Options'!$M:$M,'Daily BSE Equity Options'!$A:$A,$A335)=0,"",SUMIFS('Daily BSE Equity Options'!$M:$M,'Daily BSE Equity Options'!$A:$A,$A335))</f>
        <v/>
      </c>
      <c r="AC335" s="9">
        <f>IF(OR(AA335="",AB335=""),"",AA335+AB335)</f>
        <v/>
      </c>
      <c r="AD335" s="26">
        <f>IFERROR(IF(OR(AA335="",INDEX(AA:AA,MATCH(DATE(YEAR($A335)-1,MONTH($A335),DAY($A335)),$A:$A,0))=""),"",AA335/INDEX(AA:AA,MATCH(DATE(YEAR($A335)-1,MONTH($A335),DAY($A335)),$A:$A,0))-1),"")</f>
        <v/>
      </c>
      <c r="AE335" s="26">
        <f>IFERROR(IF(OR(AB335="",INDEX(AB:AB,MATCH(DATE(YEAR($A335)-1,MONTH($A335),DAY($A335)),$A:$A,0))=""),"",AB335/INDEX(AB:AB,MATCH(DATE(YEAR($A335)-1,MONTH($A335),DAY($A335)),$A:$A,0))-1),"")</f>
        <v/>
      </c>
      <c r="AF335" s="26">
        <f>IFERROR(IF(OR(AC335="",INDEX(AC:AC,MATCH(DATE(YEAR($A335)-1,MONTH($A335),DAY($A335)),$A:$A,0))=""),"",AC335/INDEX(AC:AC,MATCH(DATE(YEAR($A335)-1,MONTH($A335),DAY($A335)),$A:$A,0))-1),"")</f>
        <v/>
      </c>
      <c r="AG335" s="26">
        <f>IF(OR(AA335="",AA334=""),"",AA335/AA334-1)</f>
        <v/>
      </c>
      <c r="AH335" s="26">
        <f>IF(OR(AB335="",AB334=""),"",AB335/AB334-1)</f>
        <v/>
      </c>
      <c r="AI335" s="26">
        <f>IF(OR(AC335="",AC334=""),"",AC335/AC334-1)</f>
        <v/>
      </c>
      <c r="AJ335" s="26">
        <f>IF(AC335="","",AA335/AC335)</f>
        <v/>
      </c>
      <c r="AK335" s="26">
        <f>IF(AC335="","",AB335/AC335)</f>
        <v/>
      </c>
      <c r="AL335" s="29" t="n">
        <v>13.7475</v>
      </c>
      <c r="AM335" s="30" t="n">
        <v>14.0575</v>
      </c>
      <c r="AN335" s="30" t="n">
        <v>12.65</v>
      </c>
      <c r="AO335" s="30" t="n">
        <v>13.2125</v>
      </c>
      <c r="AP335" s="31" t="n">
        <v>-0.0389</v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18">
        <f>IF(SUMIFS('Daily NSE Equity Options'!$K:$K,'Daily NSE Equity Options'!$A:$A,$A336)=0,"",SUMIFS('Daily NSE Equity Options'!$K:$K,'Daily NSE Equity Options'!$A:$A,$A336))</f>
        <v/>
      </c>
      <c r="F336" s="7">
        <f>IF(SUMIFS('Daily BSE Equity Options'!$K:$K,'Daily BSE Equity Options'!$A:$A,$A336)=0,"",SUMIFS('Daily BSE Equity Options'!$K:$K,'Daily BSE Equity Options'!$A:$A,$A336))</f>
        <v/>
      </c>
      <c r="G336" s="7">
        <f>IF(OR(E336="",F336=""),"",E336+F336)</f>
        <v/>
      </c>
      <c r="H336" s="20">
        <f>IFERROR(IF(OR(E336="",INDEX(E:E,MATCH(DATE(YEAR($A336)-1,MONTH($A336),DAY($A336)),$A:$A,0))=""),"",E336/INDEX(E:E,MATCH(DATE(YEAR($A336)-1,MONTH($A336),DAY($A336)),$A:$A,0))-1),"")</f>
        <v/>
      </c>
      <c r="I336" s="20">
        <f>IFERROR(IF(OR(F336="",INDEX(F:F,MATCH(DATE(YEAR($A336)-1,MONTH($A336),DAY($A336)),$A:$A,0))=""),"",F336/INDEX(F:F,MATCH(DATE(YEAR($A336)-1,MONTH($A336),DAY($A336)),$A:$A,0))-1),"")</f>
        <v/>
      </c>
      <c r="J336" s="20">
        <f>IFERROR(IF(OR(G336="",INDEX(G:G,MATCH(DATE(YEAR($A336)-1,MONTH($A336),DAY($A336)),$A:$A,0))=""),"",G336/INDEX(G:G,MATCH(DATE(YEAR($A336)-1,MONTH($A336),DAY($A336)),$A:$A,0))-1),"")</f>
        <v/>
      </c>
      <c r="K336" s="20">
        <f>IF(OR(E336="",E335=""),"",E336/E335-1)</f>
        <v/>
      </c>
      <c r="L336" s="20">
        <f>IF(OR(F336="",F335=""),"",F336/F335-1)</f>
        <v/>
      </c>
      <c r="M336" s="20">
        <f>IF(OR(G336="",G335=""),"",G336/G335-1)</f>
        <v/>
      </c>
      <c r="N336" s="20">
        <f>IF(G336="","",E336/G336)</f>
        <v/>
      </c>
      <c r="O336" s="20">
        <f>IF(G336="","",F336/G336)</f>
        <v/>
      </c>
      <c r="P336" s="21">
        <f>IF(SUMIFS('Daily NSE Equity Options'!$L:$L,'Daily NSE Equity Options'!$A:$A,$A336)=0,"",SUMIFS('Daily NSE Equity Options'!$L:$L,'Daily NSE Equity Options'!$A:$A,$A336))</f>
        <v/>
      </c>
      <c r="Q336" s="8">
        <f>IF(SUMIFS('Daily BSE Equity Options'!$L:$L,'Daily BSE Equity Options'!$A:$A,$A336)=0,"",SUMIFS('Daily BSE Equity Options'!$L:$L,'Daily BSE Equity Options'!$A:$A,$A336))</f>
        <v/>
      </c>
      <c r="R336" s="8">
        <f>IF(OR(P336="",Q336=""),"",P336+Q336)</f>
        <v/>
      </c>
      <c r="S336" s="23">
        <f>IFERROR(IF(OR(P336="",INDEX(P:P,MATCH(DATE(YEAR($A336)-1,MONTH($A336),DAY($A336)),$A:$A,0))=""),"",P336/INDEX(P:P,MATCH(DATE(YEAR($A336)-1,MONTH($A336),DAY($A336)),$A:$A,0))-1),"")</f>
        <v/>
      </c>
      <c r="T336" s="23">
        <f>IFERROR(IF(OR(Q336="",INDEX(Q:Q,MATCH(DATE(YEAR($A336)-1,MONTH($A336),DAY($A336)),$A:$A,0))=""),"",Q336/INDEX(Q:Q,MATCH(DATE(YEAR($A336)-1,MONTH($A336),DAY($A336)),$A:$A,0))-1),"")</f>
        <v/>
      </c>
      <c r="U336" s="23">
        <f>IFERROR(IF(OR(R336="",INDEX(R:R,MATCH(DATE(YEAR($A336)-1,MONTH($A336),DAY($A336)),$A:$A,0))=""),"",R336/INDEX(R:R,MATCH(DATE(YEAR($A336)-1,MONTH($A336),DAY($A336)),$A:$A,0))-1),"")</f>
        <v/>
      </c>
      <c r="V336" s="23">
        <f>IF(OR(P336="",P335=""),"",P336/P335-1)</f>
        <v/>
      </c>
      <c r="W336" s="23">
        <f>IF(OR(Q336="",Q335=""),"",Q336/Q335-1)</f>
        <v/>
      </c>
      <c r="X336" s="23">
        <f>IF(OR(R336="",R335=""),"",R336/R335-1)</f>
        <v/>
      </c>
      <c r="Y336" s="23">
        <f>IF(R336="","",P336/R336)</f>
        <v/>
      </c>
      <c r="Z336" s="23">
        <f>IF(R336="","",Q336/R336)</f>
        <v/>
      </c>
      <c r="AA336" s="24">
        <f>IF(SUMIFS('Daily NSE Equity Options'!$M:$M,'Daily NSE Equity Options'!$A:$A,$A336)=0,"",SUMIFS('Daily NSE Equity Options'!$M:$M,'Daily NSE Equity Options'!$A:$A,$A336))</f>
        <v/>
      </c>
      <c r="AB336" s="9">
        <f>IF(SUMIFS('Daily BSE Equity Options'!$M:$M,'Daily BSE Equity Options'!$A:$A,$A336)=0,"",SUMIFS('Daily BSE Equity Options'!$M:$M,'Daily BSE Equity Options'!$A:$A,$A336))</f>
        <v/>
      </c>
      <c r="AC336" s="9">
        <f>IF(OR(AA336="",AB336=""),"",AA336+AB336)</f>
        <v/>
      </c>
      <c r="AD336" s="26">
        <f>IFERROR(IF(OR(AA336="",INDEX(AA:AA,MATCH(DATE(YEAR($A336)-1,MONTH($A336),DAY($A336)),$A:$A,0))=""),"",AA336/INDEX(AA:AA,MATCH(DATE(YEAR($A336)-1,MONTH($A336),DAY($A336)),$A:$A,0))-1),"")</f>
        <v/>
      </c>
      <c r="AE336" s="26">
        <f>IFERROR(IF(OR(AB336="",INDEX(AB:AB,MATCH(DATE(YEAR($A336)-1,MONTH($A336),DAY($A336)),$A:$A,0))=""),"",AB336/INDEX(AB:AB,MATCH(DATE(YEAR($A336)-1,MONTH($A336),DAY($A336)),$A:$A,0))-1),"")</f>
        <v/>
      </c>
      <c r="AF336" s="26">
        <f>IFERROR(IF(OR(AC336="",INDEX(AC:AC,MATCH(DATE(YEAR($A336)-1,MONTH($A336),DAY($A336)),$A:$A,0))=""),"",AC336/INDEX(AC:AC,MATCH(DATE(YEAR($A336)-1,MONTH($A336),DAY($A336)),$A:$A,0))-1),"")</f>
        <v/>
      </c>
      <c r="AG336" s="26">
        <f>IF(OR(AA336="",AA335=""),"",AA336/AA335-1)</f>
        <v/>
      </c>
      <c r="AH336" s="26">
        <f>IF(OR(AB336="",AB335=""),"",AB336/AB335-1)</f>
        <v/>
      </c>
      <c r="AI336" s="26">
        <f>IF(OR(AC336="",AC335=""),"",AC336/AC335-1)</f>
        <v/>
      </c>
      <c r="AJ336" s="26">
        <f>IF(AC336="","",AA336/AC336)</f>
        <v/>
      </c>
      <c r="AK336" s="26">
        <f>IF(AC336="","",AB336/AC336)</f>
        <v/>
      </c>
      <c r="AL336" s="29" t="n">
        <v>13.2125</v>
      </c>
      <c r="AM336" s="30" t="n">
        <v>13.4175</v>
      </c>
      <c r="AN336" s="30" t="n">
        <v>11.2025</v>
      </c>
      <c r="AO336" s="30" t="n">
        <v>12.8725</v>
      </c>
      <c r="AP336" s="31" t="n">
        <v>-0.0257</v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18">
        <f>IF(SUMIFS('Daily NSE Equity Options'!$K:$K,'Daily NSE Equity Options'!$A:$A,$A337)=0,"",SUMIFS('Daily NSE Equity Options'!$K:$K,'Daily NSE Equity Options'!$A:$A,$A337))</f>
        <v/>
      </c>
      <c r="F337" s="7">
        <f>IF(SUMIFS('Daily BSE Equity Options'!$K:$K,'Daily BSE Equity Options'!$A:$A,$A337)=0,"",SUMIFS('Daily BSE Equity Options'!$K:$K,'Daily BSE Equity Options'!$A:$A,$A337))</f>
        <v/>
      </c>
      <c r="G337" s="7">
        <f>IF(OR(E337="",F337=""),"",E337+F337)</f>
        <v/>
      </c>
      <c r="H337" s="20">
        <f>IFERROR(IF(OR(E337="",INDEX(E:E,MATCH(DATE(YEAR($A337)-1,MONTH($A337),DAY($A337)),$A:$A,0))=""),"",E337/INDEX(E:E,MATCH(DATE(YEAR($A337)-1,MONTH($A337),DAY($A337)),$A:$A,0))-1),"")</f>
        <v/>
      </c>
      <c r="I337" s="20">
        <f>IFERROR(IF(OR(F337="",INDEX(F:F,MATCH(DATE(YEAR($A337)-1,MONTH($A337),DAY($A337)),$A:$A,0))=""),"",F337/INDEX(F:F,MATCH(DATE(YEAR($A337)-1,MONTH($A337),DAY($A337)),$A:$A,0))-1),"")</f>
        <v/>
      </c>
      <c r="J337" s="20">
        <f>IFERROR(IF(OR(G337="",INDEX(G:G,MATCH(DATE(YEAR($A337)-1,MONTH($A337),DAY($A337)),$A:$A,0))=""),"",G337/INDEX(G:G,MATCH(DATE(YEAR($A337)-1,MONTH($A337),DAY($A337)),$A:$A,0))-1),"")</f>
        <v/>
      </c>
      <c r="K337" s="20">
        <f>IF(OR(E337="",E336=""),"",E337/E336-1)</f>
        <v/>
      </c>
      <c r="L337" s="20">
        <f>IF(OR(F337="",F336=""),"",F337/F336-1)</f>
        <v/>
      </c>
      <c r="M337" s="20">
        <f>IF(OR(G337="",G336=""),"",G337/G336-1)</f>
        <v/>
      </c>
      <c r="N337" s="20">
        <f>IF(G337="","",E337/G337)</f>
        <v/>
      </c>
      <c r="O337" s="20">
        <f>IF(G337="","",F337/G337)</f>
        <v/>
      </c>
      <c r="P337" s="21">
        <f>IF(SUMIFS('Daily NSE Equity Options'!$L:$L,'Daily NSE Equity Options'!$A:$A,$A337)=0,"",SUMIFS('Daily NSE Equity Options'!$L:$L,'Daily NSE Equity Options'!$A:$A,$A337))</f>
        <v/>
      </c>
      <c r="Q337" s="8">
        <f>IF(SUMIFS('Daily BSE Equity Options'!$L:$L,'Daily BSE Equity Options'!$A:$A,$A337)=0,"",SUMIFS('Daily BSE Equity Options'!$L:$L,'Daily BSE Equity Options'!$A:$A,$A337))</f>
        <v/>
      </c>
      <c r="R337" s="8">
        <f>IF(OR(P337="",Q337=""),"",P337+Q337)</f>
        <v/>
      </c>
      <c r="S337" s="23">
        <f>IFERROR(IF(OR(P337="",INDEX(P:P,MATCH(DATE(YEAR($A337)-1,MONTH($A337),DAY($A337)),$A:$A,0))=""),"",P337/INDEX(P:P,MATCH(DATE(YEAR($A337)-1,MONTH($A337),DAY($A337)),$A:$A,0))-1),"")</f>
        <v/>
      </c>
      <c r="T337" s="23">
        <f>IFERROR(IF(OR(Q337="",INDEX(Q:Q,MATCH(DATE(YEAR($A337)-1,MONTH($A337),DAY($A337)),$A:$A,0))=""),"",Q337/INDEX(Q:Q,MATCH(DATE(YEAR($A337)-1,MONTH($A337),DAY($A337)),$A:$A,0))-1),"")</f>
        <v/>
      </c>
      <c r="U337" s="23">
        <f>IFERROR(IF(OR(R337="",INDEX(R:R,MATCH(DATE(YEAR($A337)-1,MONTH($A337),DAY($A337)),$A:$A,0))=""),"",R337/INDEX(R:R,MATCH(DATE(YEAR($A337)-1,MONTH($A337),DAY($A337)),$A:$A,0))-1),"")</f>
        <v/>
      </c>
      <c r="V337" s="23">
        <f>IF(OR(P337="",P336=""),"",P337/P336-1)</f>
        <v/>
      </c>
      <c r="W337" s="23">
        <f>IF(OR(Q337="",Q336=""),"",Q337/Q336-1)</f>
        <v/>
      </c>
      <c r="X337" s="23">
        <f>IF(OR(R337="",R336=""),"",R337/R336-1)</f>
        <v/>
      </c>
      <c r="Y337" s="23">
        <f>IF(R337="","",P337/R337)</f>
        <v/>
      </c>
      <c r="Z337" s="23">
        <f>IF(R337="","",Q337/R337)</f>
        <v/>
      </c>
      <c r="AA337" s="24">
        <f>IF(SUMIFS('Daily NSE Equity Options'!$M:$M,'Daily NSE Equity Options'!$A:$A,$A337)=0,"",SUMIFS('Daily NSE Equity Options'!$M:$M,'Daily NSE Equity Options'!$A:$A,$A337))</f>
        <v/>
      </c>
      <c r="AB337" s="9">
        <f>IF(SUMIFS('Daily BSE Equity Options'!$M:$M,'Daily BSE Equity Options'!$A:$A,$A337)=0,"",SUMIFS('Daily BSE Equity Options'!$M:$M,'Daily BSE Equity Options'!$A:$A,$A337))</f>
        <v/>
      </c>
      <c r="AC337" s="9">
        <f>IF(OR(AA337="",AB337=""),"",AA337+AB337)</f>
        <v/>
      </c>
      <c r="AD337" s="26">
        <f>IFERROR(IF(OR(AA337="",INDEX(AA:AA,MATCH(DATE(YEAR($A337)-1,MONTH($A337),DAY($A337)),$A:$A,0))=""),"",AA337/INDEX(AA:AA,MATCH(DATE(YEAR($A337)-1,MONTH($A337),DAY($A337)),$A:$A,0))-1),"")</f>
        <v/>
      </c>
      <c r="AE337" s="26">
        <f>IFERROR(IF(OR(AB337="",INDEX(AB:AB,MATCH(DATE(YEAR($A337)-1,MONTH($A337),DAY($A337)),$A:$A,0))=""),"",AB337/INDEX(AB:AB,MATCH(DATE(YEAR($A337)-1,MONTH($A337),DAY($A337)),$A:$A,0))-1),"")</f>
        <v/>
      </c>
      <c r="AF337" s="26">
        <f>IFERROR(IF(OR(AC337="",INDEX(AC:AC,MATCH(DATE(YEAR($A337)-1,MONTH($A337),DAY($A337)),$A:$A,0))=""),"",AC337/INDEX(AC:AC,MATCH(DATE(YEAR($A337)-1,MONTH($A337),DAY($A337)),$A:$A,0))-1),"")</f>
        <v/>
      </c>
      <c r="AG337" s="26">
        <f>IF(OR(AA337="",AA336=""),"",AA337/AA336-1)</f>
        <v/>
      </c>
      <c r="AH337" s="26">
        <f>IF(OR(AB337="",AB336=""),"",AB337/AB336-1)</f>
        <v/>
      </c>
      <c r="AI337" s="26">
        <f>IF(OR(AC337="",AC336=""),"",AC337/AC336-1)</f>
        <v/>
      </c>
      <c r="AJ337" s="26">
        <f>IF(AC337="","",AA337/AC337)</f>
        <v/>
      </c>
      <c r="AK337" s="26">
        <f>IF(AC337="","",AB337/AC337)</f>
        <v/>
      </c>
      <c r="AL337" s="29" t="n">
        <v>12.8725</v>
      </c>
      <c r="AM337" s="30" t="n">
        <v>13.1625</v>
      </c>
      <c r="AN337" s="30" t="n">
        <v>11.64</v>
      </c>
      <c r="AO337" s="30" t="n">
        <v>12.6075</v>
      </c>
      <c r="AP337" s="31" t="n">
        <v>-0.0206</v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18">
        <f>IF(SUMIFS('Daily NSE Equity Options'!$K:$K,'Daily NSE Equity Options'!$A:$A,$A338)=0,"",SUMIFS('Daily NSE Equity Options'!$K:$K,'Daily NSE Equity Options'!$A:$A,$A338))</f>
        <v/>
      </c>
      <c r="F338" s="7">
        <f>IF(SUMIFS('Daily BSE Equity Options'!$K:$K,'Daily BSE Equity Options'!$A:$A,$A338)=0,"",SUMIFS('Daily BSE Equity Options'!$K:$K,'Daily BSE Equity Options'!$A:$A,$A338))</f>
        <v/>
      </c>
      <c r="G338" s="7">
        <f>IF(OR(E338="",F338=""),"",E338+F338)</f>
        <v/>
      </c>
      <c r="H338" s="20">
        <f>IFERROR(IF(OR(E338="",INDEX(E:E,MATCH(DATE(YEAR($A338)-1,MONTH($A338),DAY($A338)),$A:$A,0))=""),"",E338/INDEX(E:E,MATCH(DATE(YEAR($A338)-1,MONTH($A338),DAY($A338)),$A:$A,0))-1),"")</f>
        <v/>
      </c>
      <c r="I338" s="20">
        <f>IFERROR(IF(OR(F338="",INDEX(F:F,MATCH(DATE(YEAR($A338)-1,MONTH($A338),DAY($A338)),$A:$A,0))=""),"",F338/INDEX(F:F,MATCH(DATE(YEAR($A338)-1,MONTH($A338),DAY($A338)),$A:$A,0))-1),"")</f>
        <v/>
      </c>
      <c r="J338" s="20">
        <f>IFERROR(IF(OR(G338="",INDEX(G:G,MATCH(DATE(YEAR($A338)-1,MONTH($A338),DAY($A338)),$A:$A,0))=""),"",G338/INDEX(G:G,MATCH(DATE(YEAR($A338)-1,MONTH($A338),DAY($A338)),$A:$A,0))-1),"")</f>
        <v/>
      </c>
      <c r="K338" s="20">
        <f>IF(OR(E338="",E337=""),"",E338/E337-1)</f>
        <v/>
      </c>
      <c r="L338" s="20">
        <f>IF(OR(F338="",F337=""),"",F338/F337-1)</f>
        <v/>
      </c>
      <c r="M338" s="20">
        <f>IF(OR(G338="",G337=""),"",G338/G337-1)</f>
        <v/>
      </c>
      <c r="N338" s="20">
        <f>IF(G338="","",E338/G338)</f>
        <v/>
      </c>
      <c r="O338" s="20">
        <f>IF(G338="","",F338/G338)</f>
        <v/>
      </c>
      <c r="P338" s="21">
        <f>IF(SUMIFS('Daily NSE Equity Options'!$L:$L,'Daily NSE Equity Options'!$A:$A,$A338)=0,"",SUMIFS('Daily NSE Equity Options'!$L:$L,'Daily NSE Equity Options'!$A:$A,$A338))</f>
        <v/>
      </c>
      <c r="Q338" s="8">
        <f>IF(SUMIFS('Daily BSE Equity Options'!$L:$L,'Daily BSE Equity Options'!$A:$A,$A338)=0,"",SUMIFS('Daily BSE Equity Options'!$L:$L,'Daily BSE Equity Options'!$A:$A,$A338))</f>
        <v/>
      </c>
      <c r="R338" s="8">
        <f>IF(OR(P338="",Q338=""),"",P338+Q338)</f>
        <v/>
      </c>
      <c r="S338" s="23">
        <f>IFERROR(IF(OR(P338="",INDEX(P:P,MATCH(DATE(YEAR($A338)-1,MONTH($A338),DAY($A338)),$A:$A,0))=""),"",P338/INDEX(P:P,MATCH(DATE(YEAR($A338)-1,MONTH($A338),DAY($A338)),$A:$A,0))-1),"")</f>
        <v/>
      </c>
      <c r="T338" s="23">
        <f>IFERROR(IF(OR(Q338="",INDEX(Q:Q,MATCH(DATE(YEAR($A338)-1,MONTH($A338),DAY($A338)),$A:$A,0))=""),"",Q338/INDEX(Q:Q,MATCH(DATE(YEAR($A338)-1,MONTH($A338),DAY($A338)),$A:$A,0))-1),"")</f>
        <v/>
      </c>
      <c r="U338" s="23">
        <f>IFERROR(IF(OR(R338="",INDEX(R:R,MATCH(DATE(YEAR($A338)-1,MONTH($A338),DAY($A338)),$A:$A,0))=""),"",R338/INDEX(R:R,MATCH(DATE(YEAR($A338)-1,MONTH($A338),DAY($A338)),$A:$A,0))-1),"")</f>
        <v/>
      </c>
      <c r="V338" s="23">
        <f>IF(OR(P338="",P337=""),"",P338/P337-1)</f>
        <v/>
      </c>
      <c r="W338" s="23">
        <f>IF(OR(Q338="",Q337=""),"",Q338/Q337-1)</f>
        <v/>
      </c>
      <c r="X338" s="23">
        <f>IF(OR(R338="",R337=""),"",R338/R337-1)</f>
        <v/>
      </c>
      <c r="Y338" s="23">
        <f>IF(R338="","",P338/R338)</f>
        <v/>
      </c>
      <c r="Z338" s="23">
        <f>IF(R338="","",Q338/R338)</f>
        <v/>
      </c>
      <c r="AA338" s="24">
        <f>IF(SUMIFS('Daily NSE Equity Options'!$M:$M,'Daily NSE Equity Options'!$A:$A,$A338)=0,"",SUMIFS('Daily NSE Equity Options'!$M:$M,'Daily NSE Equity Options'!$A:$A,$A338))</f>
        <v/>
      </c>
      <c r="AB338" s="9">
        <f>IF(SUMIFS('Daily BSE Equity Options'!$M:$M,'Daily BSE Equity Options'!$A:$A,$A338)=0,"",SUMIFS('Daily BSE Equity Options'!$M:$M,'Daily BSE Equity Options'!$A:$A,$A338))</f>
        <v/>
      </c>
      <c r="AC338" s="9">
        <f>IF(OR(AA338="",AB338=""),"",AA338+AB338)</f>
        <v/>
      </c>
      <c r="AD338" s="26">
        <f>IFERROR(IF(OR(AA338="",INDEX(AA:AA,MATCH(DATE(YEAR($A338)-1,MONTH($A338),DAY($A338)),$A:$A,0))=""),"",AA338/INDEX(AA:AA,MATCH(DATE(YEAR($A338)-1,MONTH($A338),DAY($A338)),$A:$A,0))-1),"")</f>
        <v/>
      </c>
      <c r="AE338" s="26">
        <f>IFERROR(IF(OR(AB338="",INDEX(AB:AB,MATCH(DATE(YEAR($A338)-1,MONTH($A338),DAY($A338)),$A:$A,0))=""),"",AB338/INDEX(AB:AB,MATCH(DATE(YEAR($A338)-1,MONTH($A338),DAY($A338)),$A:$A,0))-1),"")</f>
        <v/>
      </c>
      <c r="AF338" s="26">
        <f>IFERROR(IF(OR(AC338="",INDEX(AC:AC,MATCH(DATE(YEAR($A338)-1,MONTH($A338),DAY($A338)),$A:$A,0))=""),"",AC338/INDEX(AC:AC,MATCH(DATE(YEAR($A338)-1,MONTH($A338),DAY($A338)),$A:$A,0))-1),"")</f>
        <v/>
      </c>
      <c r="AG338" s="26">
        <f>IF(OR(AA338="",AA337=""),"",AA338/AA337-1)</f>
        <v/>
      </c>
      <c r="AH338" s="26">
        <f>IF(OR(AB338="",AB337=""),"",AB338/AB337-1)</f>
        <v/>
      </c>
      <c r="AI338" s="26">
        <f>IF(OR(AC338="",AC337=""),"",AC338/AC337-1)</f>
        <v/>
      </c>
      <c r="AJ338" s="26">
        <f>IF(AC338="","",AA338/AC338)</f>
        <v/>
      </c>
      <c r="AK338" s="26">
        <f>IF(AC338="","",AB338/AC338)</f>
        <v/>
      </c>
      <c r="AL338" s="29" t="n">
        <v>12.6075</v>
      </c>
      <c r="AM338" s="30" t="n">
        <v>13.11</v>
      </c>
      <c r="AN338" s="30" t="n">
        <v>12.03</v>
      </c>
      <c r="AO338" s="30" t="n">
        <v>12.605</v>
      </c>
      <c r="AP338" s="31" t="n">
        <v>-0.0002</v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18">
        <f>IF(SUMIFS('Daily NSE Equity Options'!$K:$K,'Daily NSE Equity Options'!$A:$A,$A339)=0,"",SUMIFS('Daily NSE Equity Options'!$K:$K,'Daily NSE Equity Options'!$A:$A,$A339))</f>
        <v/>
      </c>
      <c r="F339" s="7">
        <f>IF(SUMIFS('Daily BSE Equity Options'!$K:$K,'Daily BSE Equity Options'!$A:$A,$A339)=0,"",SUMIFS('Daily BSE Equity Options'!$K:$K,'Daily BSE Equity Options'!$A:$A,$A339))</f>
        <v/>
      </c>
      <c r="G339" s="7">
        <f>IF(OR(E339="",F339=""),"",E339+F339)</f>
        <v/>
      </c>
      <c r="H339" s="20">
        <f>IFERROR(IF(OR(E339="",INDEX(E:E,MATCH(DATE(YEAR($A339)-1,MONTH($A339),DAY($A339)),$A:$A,0))=""),"",E339/INDEX(E:E,MATCH(DATE(YEAR($A339)-1,MONTH($A339),DAY($A339)),$A:$A,0))-1),"")</f>
        <v/>
      </c>
      <c r="I339" s="20">
        <f>IFERROR(IF(OR(F339="",INDEX(F:F,MATCH(DATE(YEAR($A339)-1,MONTH($A339),DAY($A339)),$A:$A,0))=""),"",F339/INDEX(F:F,MATCH(DATE(YEAR($A339)-1,MONTH($A339),DAY($A339)),$A:$A,0))-1),"")</f>
        <v/>
      </c>
      <c r="J339" s="20">
        <f>IFERROR(IF(OR(G339="",INDEX(G:G,MATCH(DATE(YEAR($A339)-1,MONTH($A339),DAY($A339)),$A:$A,0))=""),"",G339/INDEX(G:G,MATCH(DATE(YEAR($A339)-1,MONTH($A339),DAY($A339)),$A:$A,0))-1),"")</f>
        <v/>
      </c>
      <c r="K339" s="20">
        <f>IF(OR(E339="",E338=""),"",E339/E338-1)</f>
        <v/>
      </c>
      <c r="L339" s="20">
        <f>IF(OR(F339="",F338=""),"",F339/F338-1)</f>
        <v/>
      </c>
      <c r="M339" s="20">
        <f>IF(OR(G339="",G338=""),"",G339/G338-1)</f>
        <v/>
      </c>
      <c r="N339" s="20">
        <f>IF(G339="","",E339/G339)</f>
        <v/>
      </c>
      <c r="O339" s="20">
        <f>IF(G339="","",F339/G339)</f>
        <v/>
      </c>
      <c r="P339" s="21">
        <f>IF(SUMIFS('Daily NSE Equity Options'!$L:$L,'Daily NSE Equity Options'!$A:$A,$A339)=0,"",SUMIFS('Daily NSE Equity Options'!$L:$L,'Daily NSE Equity Options'!$A:$A,$A339))</f>
        <v/>
      </c>
      <c r="Q339" s="8">
        <f>IF(SUMIFS('Daily BSE Equity Options'!$L:$L,'Daily BSE Equity Options'!$A:$A,$A339)=0,"",SUMIFS('Daily BSE Equity Options'!$L:$L,'Daily BSE Equity Options'!$A:$A,$A339))</f>
        <v/>
      </c>
      <c r="R339" s="8">
        <f>IF(OR(P339="",Q339=""),"",P339+Q339)</f>
        <v/>
      </c>
      <c r="S339" s="23">
        <f>IFERROR(IF(OR(P339="",INDEX(P:P,MATCH(DATE(YEAR($A339)-1,MONTH($A339),DAY($A339)),$A:$A,0))=""),"",P339/INDEX(P:P,MATCH(DATE(YEAR($A339)-1,MONTH($A339),DAY($A339)),$A:$A,0))-1),"")</f>
        <v/>
      </c>
      <c r="T339" s="23">
        <f>IFERROR(IF(OR(Q339="",INDEX(Q:Q,MATCH(DATE(YEAR($A339)-1,MONTH($A339),DAY($A339)),$A:$A,0))=""),"",Q339/INDEX(Q:Q,MATCH(DATE(YEAR($A339)-1,MONTH($A339),DAY($A339)),$A:$A,0))-1),"")</f>
        <v/>
      </c>
      <c r="U339" s="23">
        <f>IFERROR(IF(OR(R339="",INDEX(R:R,MATCH(DATE(YEAR($A339)-1,MONTH($A339),DAY($A339)),$A:$A,0))=""),"",R339/INDEX(R:R,MATCH(DATE(YEAR($A339)-1,MONTH($A339),DAY($A339)),$A:$A,0))-1),"")</f>
        <v/>
      </c>
      <c r="V339" s="23">
        <f>IF(OR(P339="",P338=""),"",P339/P338-1)</f>
        <v/>
      </c>
      <c r="W339" s="23">
        <f>IF(OR(Q339="",Q338=""),"",Q339/Q338-1)</f>
        <v/>
      </c>
      <c r="X339" s="23">
        <f>IF(OR(R339="",R338=""),"",R339/R338-1)</f>
        <v/>
      </c>
      <c r="Y339" s="23">
        <f>IF(R339="","",P339/R339)</f>
        <v/>
      </c>
      <c r="Z339" s="23">
        <f>IF(R339="","",Q339/R339)</f>
        <v/>
      </c>
      <c r="AA339" s="24">
        <f>IF(SUMIFS('Daily NSE Equity Options'!$M:$M,'Daily NSE Equity Options'!$A:$A,$A339)=0,"",SUMIFS('Daily NSE Equity Options'!$M:$M,'Daily NSE Equity Options'!$A:$A,$A339))</f>
        <v/>
      </c>
      <c r="AB339" s="9">
        <f>IF(SUMIFS('Daily BSE Equity Options'!$M:$M,'Daily BSE Equity Options'!$A:$A,$A339)=0,"",SUMIFS('Daily BSE Equity Options'!$M:$M,'Daily BSE Equity Options'!$A:$A,$A339))</f>
        <v/>
      </c>
      <c r="AC339" s="9">
        <f>IF(OR(AA339="",AB339=""),"",AA339+AB339)</f>
        <v/>
      </c>
      <c r="AD339" s="26">
        <f>IFERROR(IF(OR(AA339="",INDEX(AA:AA,MATCH(DATE(YEAR($A339)-1,MONTH($A339),DAY($A339)),$A:$A,0))=""),"",AA339/INDEX(AA:AA,MATCH(DATE(YEAR($A339)-1,MONTH($A339),DAY($A339)),$A:$A,0))-1),"")</f>
        <v/>
      </c>
      <c r="AE339" s="26">
        <f>IFERROR(IF(OR(AB339="",INDEX(AB:AB,MATCH(DATE(YEAR($A339)-1,MONTH($A339),DAY($A339)),$A:$A,0))=""),"",AB339/INDEX(AB:AB,MATCH(DATE(YEAR($A339)-1,MONTH($A339),DAY($A339)),$A:$A,0))-1),"")</f>
        <v/>
      </c>
      <c r="AF339" s="26">
        <f>IFERROR(IF(OR(AC339="",INDEX(AC:AC,MATCH(DATE(YEAR($A339)-1,MONTH($A339),DAY($A339)),$A:$A,0))=""),"",AC339/INDEX(AC:AC,MATCH(DATE(YEAR($A339)-1,MONTH($A339),DAY($A339)),$A:$A,0))-1),"")</f>
        <v/>
      </c>
      <c r="AG339" s="26">
        <f>IF(OR(AA339="",AA338=""),"",AA339/AA338-1)</f>
        <v/>
      </c>
      <c r="AH339" s="26">
        <f>IF(OR(AB339="",AB338=""),"",AB339/AB338-1)</f>
        <v/>
      </c>
      <c r="AI339" s="26">
        <f>IF(OR(AC339="",AC338=""),"",AC339/AC338-1)</f>
        <v/>
      </c>
      <c r="AJ339" s="26">
        <f>IF(AC339="","",AA339/AC339)</f>
        <v/>
      </c>
      <c r="AK339" s="26">
        <f>IF(AC339="","",AB339/AC339)</f>
        <v/>
      </c>
      <c r="AL339" s="29" t="n">
        <v>12.605</v>
      </c>
      <c r="AM339" s="30" t="n">
        <v>13.0675</v>
      </c>
      <c r="AN339" s="30" t="n">
        <v>9.9825</v>
      </c>
      <c r="AO339" s="30" t="n">
        <v>12.705</v>
      </c>
      <c r="AP339" s="31" t="n">
        <v>0.007900000000000001</v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18">
        <f>IF(SUMIFS('Daily NSE Equity Options'!$K:$K,'Daily NSE Equity Options'!$A:$A,$A340)=0,"",SUMIFS('Daily NSE Equity Options'!$K:$K,'Daily NSE Equity Options'!$A:$A,$A340))</f>
        <v/>
      </c>
      <c r="F340" s="7">
        <f>IF(SUMIFS('Daily BSE Equity Options'!$K:$K,'Daily BSE Equity Options'!$A:$A,$A340)=0,"",SUMIFS('Daily BSE Equity Options'!$K:$K,'Daily BSE Equity Options'!$A:$A,$A340))</f>
        <v/>
      </c>
      <c r="G340" s="7">
        <f>IF(OR(E340="",F340=""),"",E340+F340)</f>
        <v/>
      </c>
      <c r="H340" s="20">
        <f>IFERROR(IF(OR(E340="",INDEX(E:E,MATCH(DATE(YEAR($A340)-1,MONTH($A340),DAY($A340)),$A:$A,0))=""),"",E340/INDEX(E:E,MATCH(DATE(YEAR($A340)-1,MONTH($A340),DAY($A340)),$A:$A,0))-1),"")</f>
        <v/>
      </c>
      <c r="I340" s="20">
        <f>IFERROR(IF(OR(F340="",INDEX(F:F,MATCH(DATE(YEAR($A340)-1,MONTH($A340),DAY($A340)),$A:$A,0))=""),"",F340/INDEX(F:F,MATCH(DATE(YEAR($A340)-1,MONTH($A340),DAY($A340)),$A:$A,0))-1),"")</f>
        <v/>
      </c>
      <c r="J340" s="20">
        <f>IFERROR(IF(OR(G340="",INDEX(G:G,MATCH(DATE(YEAR($A340)-1,MONTH($A340),DAY($A340)),$A:$A,0))=""),"",G340/INDEX(G:G,MATCH(DATE(YEAR($A340)-1,MONTH($A340),DAY($A340)),$A:$A,0))-1),"")</f>
        <v/>
      </c>
      <c r="K340" s="20">
        <f>IF(OR(E340="",E339=""),"",E340/E339-1)</f>
        <v/>
      </c>
      <c r="L340" s="20">
        <f>IF(OR(F340="",F339=""),"",F340/F339-1)</f>
        <v/>
      </c>
      <c r="M340" s="20">
        <f>IF(OR(G340="",G339=""),"",G340/G339-1)</f>
        <v/>
      </c>
      <c r="N340" s="20">
        <f>IF(G340="","",E340/G340)</f>
        <v/>
      </c>
      <c r="O340" s="20">
        <f>IF(G340="","",F340/G340)</f>
        <v/>
      </c>
      <c r="P340" s="21">
        <f>IF(SUMIFS('Daily NSE Equity Options'!$L:$L,'Daily NSE Equity Options'!$A:$A,$A340)=0,"",SUMIFS('Daily NSE Equity Options'!$L:$L,'Daily NSE Equity Options'!$A:$A,$A340))</f>
        <v/>
      </c>
      <c r="Q340" s="8">
        <f>IF(SUMIFS('Daily BSE Equity Options'!$L:$L,'Daily BSE Equity Options'!$A:$A,$A340)=0,"",SUMIFS('Daily BSE Equity Options'!$L:$L,'Daily BSE Equity Options'!$A:$A,$A340))</f>
        <v/>
      </c>
      <c r="R340" s="8">
        <f>IF(OR(P340="",Q340=""),"",P340+Q340)</f>
        <v/>
      </c>
      <c r="S340" s="23">
        <f>IFERROR(IF(OR(P340="",INDEX(P:P,MATCH(DATE(YEAR($A340)-1,MONTH($A340),DAY($A340)),$A:$A,0))=""),"",P340/INDEX(P:P,MATCH(DATE(YEAR($A340)-1,MONTH($A340),DAY($A340)),$A:$A,0))-1),"")</f>
        <v/>
      </c>
      <c r="T340" s="23">
        <f>IFERROR(IF(OR(Q340="",INDEX(Q:Q,MATCH(DATE(YEAR($A340)-1,MONTH($A340),DAY($A340)),$A:$A,0))=""),"",Q340/INDEX(Q:Q,MATCH(DATE(YEAR($A340)-1,MONTH($A340),DAY($A340)),$A:$A,0))-1),"")</f>
        <v/>
      </c>
      <c r="U340" s="23">
        <f>IFERROR(IF(OR(R340="",INDEX(R:R,MATCH(DATE(YEAR($A340)-1,MONTH($A340),DAY($A340)),$A:$A,0))=""),"",R340/INDEX(R:R,MATCH(DATE(YEAR($A340)-1,MONTH($A340),DAY($A340)),$A:$A,0))-1),"")</f>
        <v/>
      </c>
      <c r="V340" s="23">
        <f>IF(OR(P340="",P339=""),"",P340/P339-1)</f>
        <v/>
      </c>
      <c r="W340" s="23">
        <f>IF(OR(Q340="",Q339=""),"",Q340/Q339-1)</f>
        <v/>
      </c>
      <c r="X340" s="23">
        <f>IF(OR(R340="",R339=""),"",R340/R339-1)</f>
        <v/>
      </c>
      <c r="Y340" s="23">
        <f>IF(R340="","",P340/R340)</f>
        <v/>
      </c>
      <c r="Z340" s="23">
        <f>IF(R340="","",Q340/R340)</f>
        <v/>
      </c>
      <c r="AA340" s="24">
        <f>IF(SUMIFS('Daily NSE Equity Options'!$M:$M,'Daily NSE Equity Options'!$A:$A,$A340)=0,"",SUMIFS('Daily NSE Equity Options'!$M:$M,'Daily NSE Equity Options'!$A:$A,$A340))</f>
        <v/>
      </c>
      <c r="AB340" s="9">
        <f>IF(SUMIFS('Daily BSE Equity Options'!$M:$M,'Daily BSE Equity Options'!$A:$A,$A340)=0,"",SUMIFS('Daily BSE Equity Options'!$M:$M,'Daily BSE Equity Options'!$A:$A,$A340))</f>
        <v/>
      </c>
      <c r="AC340" s="9">
        <f>IF(OR(AA340="",AB340=""),"",AA340+AB340)</f>
        <v/>
      </c>
      <c r="AD340" s="26">
        <f>IFERROR(IF(OR(AA340="",INDEX(AA:AA,MATCH(DATE(YEAR($A340)-1,MONTH($A340),DAY($A340)),$A:$A,0))=""),"",AA340/INDEX(AA:AA,MATCH(DATE(YEAR($A340)-1,MONTH($A340),DAY($A340)),$A:$A,0))-1),"")</f>
        <v/>
      </c>
      <c r="AE340" s="26">
        <f>IFERROR(IF(OR(AB340="",INDEX(AB:AB,MATCH(DATE(YEAR($A340)-1,MONTH($A340),DAY($A340)),$A:$A,0))=""),"",AB340/INDEX(AB:AB,MATCH(DATE(YEAR($A340)-1,MONTH($A340),DAY($A340)),$A:$A,0))-1),"")</f>
        <v/>
      </c>
      <c r="AF340" s="26">
        <f>IFERROR(IF(OR(AC340="",INDEX(AC:AC,MATCH(DATE(YEAR($A340)-1,MONTH($A340),DAY($A340)),$A:$A,0))=""),"",AC340/INDEX(AC:AC,MATCH(DATE(YEAR($A340)-1,MONTH($A340),DAY($A340)),$A:$A,0))-1),"")</f>
        <v/>
      </c>
      <c r="AG340" s="26">
        <f>IF(OR(AA340="",AA339=""),"",AA340/AA339-1)</f>
        <v/>
      </c>
      <c r="AH340" s="26">
        <f>IF(OR(AB340="",AB339=""),"",AB340/AB339-1)</f>
        <v/>
      </c>
      <c r="AI340" s="26">
        <f>IF(OR(AC340="",AC339=""),"",AC340/AC339-1)</f>
        <v/>
      </c>
      <c r="AJ340" s="26">
        <f>IF(AC340="","",AA340/AC340)</f>
        <v/>
      </c>
      <c r="AK340" s="26">
        <f>IF(AC340="","",AB340/AC340)</f>
        <v/>
      </c>
      <c r="AL340" s="29" t="n">
        <v>12.705</v>
      </c>
      <c r="AM340" s="30" t="n">
        <v>13.3275</v>
      </c>
      <c r="AN340" s="30" t="n">
        <v>10.4725</v>
      </c>
      <c r="AO340" s="30" t="n">
        <v>12.7125</v>
      </c>
      <c r="AP340" s="31" t="n">
        <v>0.0005999999999999999</v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18">
        <f>IF(SUMIFS('Daily NSE Equity Options'!$K:$K,'Daily NSE Equity Options'!$A:$A,$A341)=0,"",SUMIFS('Daily NSE Equity Options'!$K:$K,'Daily NSE Equity Options'!$A:$A,$A341))</f>
        <v/>
      </c>
      <c r="F341" s="7">
        <f>IF(SUMIFS('Daily BSE Equity Options'!$K:$K,'Daily BSE Equity Options'!$A:$A,$A341)=0,"",SUMIFS('Daily BSE Equity Options'!$K:$K,'Daily BSE Equity Options'!$A:$A,$A341))</f>
        <v/>
      </c>
      <c r="G341" s="7">
        <f>IF(OR(E341="",F341=""),"",E341+F341)</f>
        <v/>
      </c>
      <c r="H341" s="20">
        <f>IFERROR(IF(OR(E341="",INDEX(E:E,MATCH(DATE(YEAR($A341)-1,MONTH($A341),DAY($A341)),$A:$A,0))=""),"",E341/INDEX(E:E,MATCH(DATE(YEAR($A341)-1,MONTH($A341),DAY($A341)),$A:$A,0))-1),"")</f>
        <v/>
      </c>
      <c r="I341" s="20">
        <f>IFERROR(IF(OR(F341="",INDEX(F:F,MATCH(DATE(YEAR($A341)-1,MONTH($A341),DAY($A341)),$A:$A,0))=""),"",F341/INDEX(F:F,MATCH(DATE(YEAR($A341)-1,MONTH($A341),DAY($A341)),$A:$A,0))-1),"")</f>
        <v/>
      </c>
      <c r="J341" s="20">
        <f>IFERROR(IF(OR(G341="",INDEX(G:G,MATCH(DATE(YEAR($A341)-1,MONTH($A341),DAY($A341)),$A:$A,0))=""),"",G341/INDEX(G:G,MATCH(DATE(YEAR($A341)-1,MONTH($A341),DAY($A341)),$A:$A,0))-1),"")</f>
        <v/>
      </c>
      <c r="K341" s="20">
        <f>IF(OR(E341="",E340=""),"",E341/E340-1)</f>
        <v/>
      </c>
      <c r="L341" s="20">
        <f>IF(OR(F341="",F340=""),"",F341/F340-1)</f>
        <v/>
      </c>
      <c r="M341" s="20">
        <f>IF(OR(G341="",G340=""),"",G341/G340-1)</f>
        <v/>
      </c>
      <c r="N341" s="20">
        <f>IF(G341="","",E341/G341)</f>
        <v/>
      </c>
      <c r="O341" s="20">
        <f>IF(G341="","",F341/G341)</f>
        <v/>
      </c>
      <c r="P341" s="21">
        <f>IF(SUMIFS('Daily NSE Equity Options'!$L:$L,'Daily NSE Equity Options'!$A:$A,$A341)=0,"",SUMIFS('Daily NSE Equity Options'!$L:$L,'Daily NSE Equity Options'!$A:$A,$A341))</f>
        <v/>
      </c>
      <c r="Q341" s="8">
        <f>IF(SUMIFS('Daily BSE Equity Options'!$L:$L,'Daily BSE Equity Options'!$A:$A,$A341)=0,"",SUMIFS('Daily BSE Equity Options'!$L:$L,'Daily BSE Equity Options'!$A:$A,$A341))</f>
        <v/>
      </c>
      <c r="R341" s="8">
        <f>IF(OR(P341="",Q341=""),"",P341+Q341)</f>
        <v/>
      </c>
      <c r="S341" s="23">
        <f>IFERROR(IF(OR(P341="",INDEX(P:P,MATCH(DATE(YEAR($A341)-1,MONTH($A341),DAY($A341)),$A:$A,0))=""),"",P341/INDEX(P:P,MATCH(DATE(YEAR($A341)-1,MONTH($A341),DAY($A341)),$A:$A,0))-1),"")</f>
        <v/>
      </c>
      <c r="T341" s="23">
        <f>IFERROR(IF(OR(Q341="",INDEX(Q:Q,MATCH(DATE(YEAR($A341)-1,MONTH($A341),DAY($A341)),$A:$A,0))=""),"",Q341/INDEX(Q:Q,MATCH(DATE(YEAR($A341)-1,MONTH($A341),DAY($A341)),$A:$A,0))-1),"")</f>
        <v/>
      </c>
      <c r="U341" s="23">
        <f>IFERROR(IF(OR(R341="",INDEX(R:R,MATCH(DATE(YEAR($A341)-1,MONTH($A341),DAY($A341)),$A:$A,0))=""),"",R341/INDEX(R:R,MATCH(DATE(YEAR($A341)-1,MONTH($A341),DAY($A341)),$A:$A,0))-1),"")</f>
        <v/>
      </c>
      <c r="V341" s="23">
        <f>IF(OR(P341="",P340=""),"",P341/P340-1)</f>
        <v/>
      </c>
      <c r="W341" s="23">
        <f>IF(OR(Q341="",Q340=""),"",Q341/Q340-1)</f>
        <v/>
      </c>
      <c r="X341" s="23">
        <f>IF(OR(R341="",R340=""),"",R341/R340-1)</f>
        <v/>
      </c>
      <c r="Y341" s="23">
        <f>IF(R341="","",P341/R341)</f>
        <v/>
      </c>
      <c r="Z341" s="23">
        <f>IF(R341="","",Q341/R341)</f>
        <v/>
      </c>
      <c r="AA341" s="24">
        <f>IF(SUMIFS('Daily NSE Equity Options'!$M:$M,'Daily NSE Equity Options'!$A:$A,$A341)=0,"",SUMIFS('Daily NSE Equity Options'!$M:$M,'Daily NSE Equity Options'!$A:$A,$A341))</f>
        <v/>
      </c>
      <c r="AB341" s="9">
        <f>IF(SUMIFS('Daily BSE Equity Options'!$M:$M,'Daily BSE Equity Options'!$A:$A,$A341)=0,"",SUMIFS('Daily BSE Equity Options'!$M:$M,'Daily BSE Equity Options'!$A:$A,$A341))</f>
        <v/>
      </c>
      <c r="AC341" s="9">
        <f>IF(OR(AA341="",AB341=""),"",AA341+AB341)</f>
        <v/>
      </c>
      <c r="AD341" s="26">
        <f>IFERROR(IF(OR(AA341="",INDEX(AA:AA,MATCH(DATE(YEAR($A341)-1,MONTH($A341),DAY($A341)),$A:$A,0))=""),"",AA341/INDEX(AA:AA,MATCH(DATE(YEAR($A341)-1,MONTH($A341),DAY($A341)),$A:$A,0))-1),"")</f>
        <v/>
      </c>
      <c r="AE341" s="26">
        <f>IFERROR(IF(OR(AB341="",INDEX(AB:AB,MATCH(DATE(YEAR($A341)-1,MONTH($A341),DAY($A341)),$A:$A,0))=""),"",AB341/INDEX(AB:AB,MATCH(DATE(YEAR($A341)-1,MONTH($A341),DAY($A341)),$A:$A,0))-1),"")</f>
        <v/>
      </c>
      <c r="AF341" s="26">
        <f>IFERROR(IF(OR(AC341="",INDEX(AC:AC,MATCH(DATE(YEAR($A341)-1,MONTH($A341),DAY($A341)),$A:$A,0))=""),"",AC341/INDEX(AC:AC,MATCH(DATE(YEAR($A341)-1,MONTH($A341),DAY($A341)),$A:$A,0))-1),"")</f>
        <v/>
      </c>
      <c r="AG341" s="26">
        <f>IF(OR(AA341="",AA340=""),"",AA341/AA340-1)</f>
        <v/>
      </c>
      <c r="AH341" s="26">
        <f>IF(OR(AB341="",AB340=""),"",AB341/AB340-1)</f>
        <v/>
      </c>
      <c r="AI341" s="26">
        <f>IF(OR(AC341="",AC340=""),"",AC341/AC340-1)</f>
        <v/>
      </c>
      <c r="AJ341" s="26">
        <f>IF(AC341="","",AA341/AC341)</f>
        <v/>
      </c>
      <c r="AK341" s="26">
        <f>IF(AC341="","",AB341/AC341)</f>
        <v/>
      </c>
      <c r="AL341" s="29" t="n">
        <v>12.7125</v>
      </c>
      <c r="AM341" s="30" t="n">
        <v>12.8175</v>
      </c>
      <c r="AN341" s="30" t="n">
        <v>11.3625</v>
      </c>
      <c r="AO341" s="30" t="n">
        <v>12.3725</v>
      </c>
      <c r="AP341" s="31" t="n">
        <v>-0.0267</v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18">
        <f>IF(SUMIFS('Daily NSE Equity Options'!$K:$K,'Daily NSE Equity Options'!$A:$A,$A342)=0,"",SUMIFS('Daily NSE Equity Options'!$K:$K,'Daily NSE Equity Options'!$A:$A,$A342))</f>
        <v/>
      </c>
      <c r="F342" s="7">
        <f>IF(SUMIFS('Daily BSE Equity Options'!$K:$K,'Daily BSE Equity Options'!$A:$A,$A342)=0,"",SUMIFS('Daily BSE Equity Options'!$K:$K,'Daily BSE Equity Options'!$A:$A,$A342))</f>
        <v/>
      </c>
      <c r="G342" s="7">
        <f>IF(OR(E342="",F342=""),"",E342+F342)</f>
        <v/>
      </c>
      <c r="H342" s="20">
        <f>IFERROR(IF(OR(E342="",INDEX(E:E,MATCH(DATE(YEAR($A342)-1,MONTH($A342),DAY($A342)),$A:$A,0))=""),"",E342/INDEX(E:E,MATCH(DATE(YEAR($A342)-1,MONTH($A342),DAY($A342)),$A:$A,0))-1),"")</f>
        <v/>
      </c>
      <c r="I342" s="20">
        <f>IFERROR(IF(OR(F342="",INDEX(F:F,MATCH(DATE(YEAR($A342)-1,MONTH($A342),DAY($A342)),$A:$A,0))=""),"",F342/INDEX(F:F,MATCH(DATE(YEAR($A342)-1,MONTH($A342),DAY($A342)),$A:$A,0))-1),"")</f>
        <v/>
      </c>
      <c r="J342" s="20">
        <f>IFERROR(IF(OR(G342="",INDEX(G:G,MATCH(DATE(YEAR($A342)-1,MONTH($A342),DAY($A342)),$A:$A,0))=""),"",G342/INDEX(G:G,MATCH(DATE(YEAR($A342)-1,MONTH($A342),DAY($A342)),$A:$A,0))-1),"")</f>
        <v/>
      </c>
      <c r="K342" s="20">
        <f>IF(OR(E342="",E341=""),"",E342/E341-1)</f>
        <v/>
      </c>
      <c r="L342" s="20">
        <f>IF(OR(F342="",F341=""),"",F342/F341-1)</f>
        <v/>
      </c>
      <c r="M342" s="20">
        <f>IF(OR(G342="",G341=""),"",G342/G341-1)</f>
        <v/>
      </c>
      <c r="N342" s="20">
        <f>IF(G342="","",E342/G342)</f>
        <v/>
      </c>
      <c r="O342" s="20">
        <f>IF(G342="","",F342/G342)</f>
        <v/>
      </c>
      <c r="P342" s="21">
        <f>IF(SUMIFS('Daily NSE Equity Options'!$L:$L,'Daily NSE Equity Options'!$A:$A,$A342)=0,"",SUMIFS('Daily NSE Equity Options'!$L:$L,'Daily NSE Equity Options'!$A:$A,$A342))</f>
        <v/>
      </c>
      <c r="Q342" s="8">
        <f>IF(SUMIFS('Daily BSE Equity Options'!$L:$L,'Daily BSE Equity Options'!$A:$A,$A342)=0,"",SUMIFS('Daily BSE Equity Options'!$L:$L,'Daily BSE Equity Options'!$A:$A,$A342))</f>
        <v/>
      </c>
      <c r="R342" s="8">
        <f>IF(OR(P342="",Q342=""),"",P342+Q342)</f>
        <v/>
      </c>
      <c r="S342" s="23">
        <f>IFERROR(IF(OR(P342="",INDEX(P:P,MATCH(DATE(YEAR($A342)-1,MONTH($A342),DAY($A342)),$A:$A,0))=""),"",P342/INDEX(P:P,MATCH(DATE(YEAR($A342)-1,MONTH($A342),DAY($A342)),$A:$A,0))-1),"")</f>
        <v/>
      </c>
      <c r="T342" s="23">
        <f>IFERROR(IF(OR(Q342="",INDEX(Q:Q,MATCH(DATE(YEAR($A342)-1,MONTH($A342),DAY($A342)),$A:$A,0))=""),"",Q342/INDEX(Q:Q,MATCH(DATE(YEAR($A342)-1,MONTH($A342),DAY($A342)),$A:$A,0))-1),"")</f>
        <v/>
      </c>
      <c r="U342" s="23">
        <f>IFERROR(IF(OR(R342="",INDEX(R:R,MATCH(DATE(YEAR($A342)-1,MONTH($A342),DAY($A342)),$A:$A,0))=""),"",R342/INDEX(R:R,MATCH(DATE(YEAR($A342)-1,MONTH($A342),DAY($A342)),$A:$A,0))-1),"")</f>
        <v/>
      </c>
      <c r="V342" s="23">
        <f>IF(OR(P342="",P341=""),"",P342/P341-1)</f>
        <v/>
      </c>
      <c r="W342" s="23">
        <f>IF(OR(Q342="",Q341=""),"",Q342/Q341-1)</f>
        <v/>
      </c>
      <c r="X342" s="23">
        <f>IF(OR(R342="",R341=""),"",R342/R341-1)</f>
        <v/>
      </c>
      <c r="Y342" s="23">
        <f>IF(R342="","",P342/R342)</f>
        <v/>
      </c>
      <c r="Z342" s="23">
        <f>IF(R342="","",Q342/R342)</f>
        <v/>
      </c>
      <c r="AA342" s="24">
        <f>IF(SUMIFS('Daily NSE Equity Options'!$M:$M,'Daily NSE Equity Options'!$A:$A,$A342)=0,"",SUMIFS('Daily NSE Equity Options'!$M:$M,'Daily NSE Equity Options'!$A:$A,$A342))</f>
        <v/>
      </c>
      <c r="AB342" s="9">
        <f>IF(SUMIFS('Daily BSE Equity Options'!$M:$M,'Daily BSE Equity Options'!$A:$A,$A342)=0,"",SUMIFS('Daily BSE Equity Options'!$M:$M,'Daily BSE Equity Options'!$A:$A,$A342))</f>
        <v/>
      </c>
      <c r="AC342" s="9">
        <f>IF(OR(AA342="",AB342=""),"",AA342+AB342)</f>
        <v/>
      </c>
      <c r="AD342" s="26">
        <f>IFERROR(IF(OR(AA342="",INDEX(AA:AA,MATCH(DATE(YEAR($A342)-1,MONTH($A342),DAY($A342)),$A:$A,0))=""),"",AA342/INDEX(AA:AA,MATCH(DATE(YEAR($A342)-1,MONTH($A342),DAY($A342)),$A:$A,0))-1),"")</f>
        <v/>
      </c>
      <c r="AE342" s="26">
        <f>IFERROR(IF(OR(AB342="",INDEX(AB:AB,MATCH(DATE(YEAR($A342)-1,MONTH($A342),DAY($A342)),$A:$A,0))=""),"",AB342/INDEX(AB:AB,MATCH(DATE(YEAR($A342)-1,MONTH($A342),DAY($A342)),$A:$A,0))-1),"")</f>
        <v/>
      </c>
      <c r="AF342" s="26">
        <f>IFERROR(IF(OR(AC342="",INDEX(AC:AC,MATCH(DATE(YEAR($A342)-1,MONTH($A342),DAY($A342)),$A:$A,0))=""),"",AC342/INDEX(AC:AC,MATCH(DATE(YEAR($A342)-1,MONTH($A342),DAY($A342)),$A:$A,0))-1),"")</f>
        <v/>
      </c>
      <c r="AG342" s="26">
        <f>IF(OR(AA342="",AA341=""),"",AA342/AA341-1)</f>
        <v/>
      </c>
      <c r="AH342" s="26">
        <f>IF(OR(AB342="",AB341=""),"",AB342/AB341-1)</f>
        <v/>
      </c>
      <c r="AI342" s="26">
        <f>IF(OR(AC342="",AC341=""),"",AC342/AC341-1)</f>
        <v/>
      </c>
      <c r="AJ342" s="26">
        <f>IF(AC342="","",AA342/AC342)</f>
        <v/>
      </c>
      <c r="AK342" s="26">
        <f>IF(AC342="","",AB342/AC342)</f>
        <v/>
      </c>
      <c r="AL342" s="29" t="n">
        <v>12.3725</v>
      </c>
      <c r="AM342" s="30" t="n">
        <v>13.1625</v>
      </c>
      <c r="AN342" s="30" t="n">
        <v>11.395</v>
      </c>
      <c r="AO342" s="30" t="n">
        <v>12.99</v>
      </c>
      <c r="AP342" s="31" t="n">
        <v>0.0499</v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18">
        <f>IF(SUMIFS('Daily NSE Equity Options'!$K:$K,'Daily NSE Equity Options'!$A:$A,$A343)=0,"",SUMIFS('Daily NSE Equity Options'!$K:$K,'Daily NSE Equity Options'!$A:$A,$A343))</f>
        <v/>
      </c>
      <c r="F343" s="7">
        <f>IF(SUMIFS('Daily BSE Equity Options'!$K:$K,'Daily BSE Equity Options'!$A:$A,$A343)=0,"",SUMIFS('Daily BSE Equity Options'!$K:$K,'Daily BSE Equity Options'!$A:$A,$A343))</f>
        <v/>
      </c>
      <c r="G343" s="7">
        <f>IF(OR(E343="",F343=""),"",E343+F343)</f>
        <v/>
      </c>
      <c r="H343" s="20">
        <f>IFERROR(IF(OR(E343="",INDEX(E:E,MATCH(DATE(YEAR($A343)-1,MONTH($A343),DAY($A343)),$A:$A,0))=""),"",E343/INDEX(E:E,MATCH(DATE(YEAR($A343)-1,MONTH($A343),DAY($A343)),$A:$A,0))-1),"")</f>
        <v/>
      </c>
      <c r="I343" s="20">
        <f>IFERROR(IF(OR(F343="",INDEX(F:F,MATCH(DATE(YEAR($A343)-1,MONTH($A343),DAY($A343)),$A:$A,0))=""),"",F343/INDEX(F:F,MATCH(DATE(YEAR($A343)-1,MONTH($A343),DAY($A343)),$A:$A,0))-1),"")</f>
        <v/>
      </c>
      <c r="J343" s="20">
        <f>IFERROR(IF(OR(G343="",INDEX(G:G,MATCH(DATE(YEAR($A343)-1,MONTH($A343),DAY($A343)),$A:$A,0))=""),"",G343/INDEX(G:G,MATCH(DATE(YEAR($A343)-1,MONTH($A343),DAY($A343)),$A:$A,0))-1),"")</f>
        <v/>
      </c>
      <c r="K343" s="20">
        <f>IF(OR(E343="",E342=""),"",E343/E342-1)</f>
        <v/>
      </c>
      <c r="L343" s="20">
        <f>IF(OR(F343="",F342=""),"",F343/F342-1)</f>
        <v/>
      </c>
      <c r="M343" s="20">
        <f>IF(OR(G343="",G342=""),"",G343/G342-1)</f>
        <v/>
      </c>
      <c r="N343" s="20">
        <f>IF(G343="","",E343/G343)</f>
        <v/>
      </c>
      <c r="O343" s="20">
        <f>IF(G343="","",F343/G343)</f>
        <v/>
      </c>
      <c r="P343" s="21">
        <f>IF(SUMIFS('Daily NSE Equity Options'!$L:$L,'Daily NSE Equity Options'!$A:$A,$A343)=0,"",SUMIFS('Daily NSE Equity Options'!$L:$L,'Daily NSE Equity Options'!$A:$A,$A343))</f>
        <v/>
      </c>
      <c r="Q343" s="8">
        <f>IF(SUMIFS('Daily BSE Equity Options'!$L:$L,'Daily BSE Equity Options'!$A:$A,$A343)=0,"",SUMIFS('Daily BSE Equity Options'!$L:$L,'Daily BSE Equity Options'!$A:$A,$A343))</f>
        <v/>
      </c>
      <c r="R343" s="8">
        <f>IF(OR(P343="",Q343=""),"",P343+Q343)</f>
        <v/>
      </c>
      <c r="S343" s="23">
        <f>IFERROR(IF(OR(P343="",INDEX(P:P,MATCH(DATE(YEAR($A343)-1,MONTH($A343),DAY($A343)),$A:$A,0))=""),"",P343/INDEX(P:P,MATCH(DATE(YEAR($A343)-1,MONTH($A343),DAY($A343)),$A:$A,0))-1),"")</f>
        <v/>
      </c>
      <c r="T343" s="23">
        <f>IFERROR(IF(OR(Q343="",INDEX(Q:Q,MATCH(DATE(YEAR($A343)-1,MONTH($A343),DAY($A343)),$A:$A,0))=""),"",Q343/INDEX(Q:Q,MATCH(DATE(YEAR($A343)-1,MONTH($A343),DAY($A343)),$A:$A,0))-1),"")</f>
        <v/>
      </c>
      <c r="U343" s="23">
        <f>IFERROR(IF(OR(R343="",INDEX(R:R,MATCH(DATE(YEAR($A343)-1,MONTH($A343),DAY($A343)),$A:$A,0))=""),"",R343/INDEX(R:R,MATCH(DATE(YEAR($A343)-1,MONTH($A343),DAY($A343)),$A:$A,0))-1),"")</f>
        <v/>
      </c>
      <c r="V343" s="23">
        <f>IF(OR(P343="",P342=""),"",P343/P342-1)</f>
        <v/>
      </c>
      <c r="W343" s="23">
        <f>IF(OR(Q343="",Q342=""),"",Q343/Q342-1)</f>
        <v/>
      </c>
      <c r="X343" s="23">
        <f>IF(OR(R343="",R342=""),"",R343/R342-1)</f>
        <v/>
      </c>
      <c r="Y343" s="23">
        <f>IF(R343="","",P343/R343)</f>
        <v/>
      </c>
      <c r="Z343" s="23">
        <f>IF(R343="","",Q343/R343)</f>
        <v/>
      </c>
      <c r="AA343" s="24">
        <f>IF(SUMIFS('Daily NSE Equity Options'!$M:$M,'Daily NSE Equity Options'!$A:$A,$A343)=0,"",SUMIFS('Daily NSE Equity Options'!$M:$M,'Daily NSE Equity Options'!$A:$A,$A343))</f>
        <v/>
      </c>
      <c r="AB343" s="9">
        <f>IF(SUMIFS('Daily BSE Equity Options'!$M:$M,'Daily BSE Equity Options'!$A:$A,$A343)=0,"",SUMIFS('Daily BSE Equity Options'!$M:$M,'Daily BSE Equity Options'!$A:$A,$A343))</f>
        <v/>
      </c>
      <c r="AC343" s="9">
        <f>IF(OR(AA343="",AB343=""),"",AA343+AB343)</f>
        <v/>
      </c>
      <c r="AD343" s="26">
        <f>IFERROR(IF(OR(AA343="",INDEX(AA:AA,MATCH(DATE(YEAR($A343)-1,MONTH($A343),DAY($A343)),$A:$A,0))=""),"",AA343/INDEX(AA:AA,MATCH(DATE(YEAR($A343)-1,MONTH($A343),DAY($A343)),$A:$A,0))-1),"")</f>
        <v/>
      </c>
      <c r="AE343" s="26">
        <f>IFERROR(IF(OR(AB343="",INDEX(AB:AB,MATCH(DATE(YEAR($A343)-1,MONTH($A343),DAY($A343)),$A:$A,0))=""),"",AB343/INDEX(AB:AB,MATCH(DATE(YEAR($A343)-1,MONTH($A343),DAY($A343)),$A:$A,0))-1),"")</f>
        <v/>
      </c>
      <c r="AF343" s="26">
        <f>IFERROR(IF(OR(AC343="",INDEX(AC:AC,MATCH(DATE(YEAR($A343)-1,MONTH($A343),DAY($A343)),$A:$A,0))=""),"",AC343/INDEX(AC:AC,MATCH(DATE(YEAR($A343)-1,MONTH($A343),DAY($A343)),$A:$A,0))-1),"")</f>
        <v/>
      </c>
      <c r="AG343" s="26">
        <f>IF(OR(AA343="",AA342=""),"",AA343/AA342-1)</f>
        <v/>
      </c>
      <c r="AH343" s="26">
        <f>IF(OR(AB343="",AB342=""),"",AB343/AB342-1)</f>
        <v/>
      </c>
      <c r="AI343" s="26">
        <f>IF(OR(AC343="",AC342=""),"",AC343/AC342-1)</f>
        <v/>
      </c>
      <c r="AJ343" s="26">
        <f>IF(AC343="","",AA343/AC343)</f>
        <v/>
      </c>
      <c r="AK343" s="26">
        <f>IF(AC343="","",AB343/AC343)</f>
        <v/>
      </c>
      <c r="AL343" s="29" t="n">
        <v>12.99</v>
      </c>
      <c r="AM343" s="30" t="n">
        <v>13.6575</v>
      </c>
      <c r="AN343" s="30" t="n">
        <v>11.375</v>
      </c>
      <c r="AO343" s="30" t="n">
        <v>13.4575</v>
      </c>
      <c r="AP343" s="31" t="n">
        <v>0.036</v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18">
        <f>IF(SUMIFS('Daily NSE Equity Options'!$K:$K,'Daily NSE Equity Options'!$A:$A,$A344)=0,"",SUMIFS('Daily NSE Equity Options'!$K:$K,'Daily NSE Equity Options'!$A:$A,$A344))</f>
        <v/>
      </c>
      <c r="F344" s="7">
        <f>IF(SUMIFS('Daily BSE Equity Options'!$K:$K,'Daily BSE Equity Options'!$A:$A,$A344)=0,"",SUMIFS('Daily BSE Equity Options'!$K:$K,'Daily BSE Equity Options'!$A:$A,$A344))</f>
        <v/>
      </c>
      <c r="G344" s="7">
        <f>IF(OR(E344="",F344=""),"",E344+F344)</f>
        <v/>
      </c>
      <c r="H344" s="20">
        <f>IFERROR(IF(OR(E344="",INDEX(E:E,MATCH(DATE(YEAR($A344)-1,MONTH($A344),DAY($A344)),$A:$A,0))=""),"",E344/INDEX(E:E,MATCH(DATE(YEAR($A344)-1,MONTH($A344),DAY($A344)),$A:$A,0))-1),"")</f>
        <v/>
      </c>
      <c r="I344" s="20">
        <f>IFERROR(IF(OR(F344="",INDEX(F:F,MATCH(DATE(YEAR($A344)-1,MONTH($A344),DAY($A344)),$A:$A,0))=""),"",F344/INDEX(F:F,MATCH(DATE(YEAR($A344)-1,MONTH($A344),DAY($A344)),$A:$A,0))-1),"")</f>
        <v/>
      </c>
      <c r="J344" s="20">
        <f>IFERROR(IF(OR(G344="",INDEX(G:G,MATCH(DATE(YEAR($A344)-1,MONTH($A344),DAY($A344)),$A:$A,0))=""),"",G344/INDEX(G:G,MATCH(DATE(YEAR($A344)-1,MONTH($A344),DAY($A344)),$A:$A,0))-1),"")</f>
        <v/>
      </c>
      <c r="K344" s="20">
        <f>IF(OR(E344="",E343=""),"",E344/E343-1)</f>
        <v/>
      </c>
      <c r="L344" s="20">
        <f>IF(OR(F344="",F343=""),"",F344/F343-1)</f>
        <v/>
      </c>
      <c r="M344" s="20">
        <f>IF(OR(G344="",G343=""),"",G344/G343-1)</f>
        <v/>
      </c>
      <c r="N344" s="20">
        <f>IF(G344="","",E344/G344)</f>
        <v/>
      </c>
      <c r="O344" s="20">
        <f>IF(G344="","",F344/G344)</f>
        <v/>
      </c>
      <c r="P344" s="21">
        <f>IF(SUMIFS('Daily NSE Equity Options'!$L:$L,'Daily NSE Equity Options'!$A:$A,$A344)=0,"",SUMIFS('Daily NSE Equity Options'!$L:$L,'Daily NSE Equity Options'!$A:$A,$A344))</f>
        <v/>
      </c>
      <c r="Q344" s="8">
        <f>IF(SUMIFS('Daily BSE Equity Options'!$L:$L,'Daily BSE Equity Options'!$A:$A,$A344)=0,"",SUMIFS('Daily BSE Equity Options'!$L:$L,'Daily BSE Equity Options'!$A:$A,$A344))</f>
        <v/>
      </c>
      <c r="R344" s="8">
        <f>IF(OR(P344="",Q344=""),"",P344+Q344)</f>
        <v/>
      </c>
      <c r="S344" s="23">
        <f>IFERROR(IF(OR(P344="",INDEX(P:P,MATCH(DATE(YEAR($A344)-1,MONTH($A344),DAY($A344)),$A:$A,0))=""),"",P344/INDEX(P:P,MATCH(DATE(YEAR($A344)-1,MONTH($A344),DAY($A344)),$A:$A,0))-1),"")</f>
        <v/>
      </c>
      <c r="T344" s="23">
        <f>IFERROR(IF(OR(Q344="",INDEX(Q:Q,MATCH(DATE(YEAR($A344)-1,MONTH($A344),DAY($A344)),$A:$A,0))=""),"",Q344/INDEX(Q:Q,MATCH(DATE(YEAR($A344)-1,MONTH($A344),DAY($A344)),$A:$A,0))-1),"")</f>
        <v/>
      </c>
      <c r="U344" s="23">
        <f>IFERROR(IF(OR(R344="",INDEX(R:R,MATCH(DATE(YEAR($A344)-1,MONTH($A344),DAY($A344)),$A:$A,0))=""),"",R344/INDEX(R:R,MATCH(DATE(YEAR($A344)-1,MONTH($A344),DAY($A344)),$A:$A,0))-1),"")</f>
        <v/>
      </c>
      <c r="V344" s="23">
        <f>IF(OR(P344="",P343=""),"",P344/P343-1)</f>
        <v/>
      </c>
      <c r="W344" s="23">
        <f>IF(OR(Q344="",Q343=""),"",Q344/Q343-1)</f>
        <v/>
      </c>
      <c r="X344" s="23">
        <f>IF(OR(R344="",R343=""),"",R344/R343-1)</f>
        <v/>
      </c>
      <c r="Y344" s="23">
        <f>IF(R344="","",P344/R344)</f>
        <v/>
      </c>
      <c r="Z344" s="23">
        <f>IF(R344="","",Q344/R344)</f>
        <v/>
      </c>
      <c r="AA344" s="24">
        <f>IF(SUMIFS('Daily NSE Equity Options'!$M:$M,'Daily NSE Equity Options'!$A:$A,$A344)=0,"",SUMIFS('Daily NSE Equity Options'!$M:$M,'Daily NSE Equity Options'!$A:$A,$A344))</f>
        <v/>
      </c>
      <c r="AB344" s="9">
        <f>IF(SUMIFS('Daily BSE Equity Options'!$M:$M,'Daily BSE Equity Options'!$A:$A,$A344)=0,"",SUMIFS('Daily BSE Equity Options'!$M:$M,'Daily BSE Equity Options'!$A:$A,$A344))</f>
        <v/>
      </c>
      <c r="AC344" s="9">
        <f>IF(OR(AA344="",AB344=""),"",AA344+AB344)</f>
        <v/>
      </c>
      <c r="AD344" s="26">
        <f>IFERROR(IF(OR(AA344="",INDEX(AA:AA,MATCH(DATE(YEAR($A344)-1,MONTH($A344),DAY($A344)),$A:$A,0))=""),"",AA344/INDEX(AA:AA,MATCH(DATE(YEAR($A344)-1,MONTH($A344),DAY($A344)),$A:$A,0))-1),"")</f>
        <v/>
      </c>
      <c r="AE344" s="26">
        <f>IFERROR(IF(OR(AB344="",INDEX(AB:AB,MATCH(DATE(YEAR($A344)-1,MONTH($A344),DAY($A344)),$A:$A,0))=""),"",AB344/INDEX(AB:AB,MATCH(DATE(YEAR($A344)-1,MONTH($A344),DAY($A344)),$A:$A,0))-1),"")</f>
        <v/>
      </c>
      <c r="AF344" s="26">
        <f>IFERROR(IF(OR(AC344="",INDEX(AC:AC,MATCH(DATE(YEAR($A344)-1,MONTH($A344),DAY($A344)),$A:$A,0))=""),"",AC344/INDEX(AC:AC,MATCH(DATE(YEAR($A344)-1,MONTH($A344),DAY($A344)),$A:$A,0))-1),"")</f>
        <v/>
      </c>
      <c r="AG344" s="26">
        <f>IF(OR(AA344="",AA343=""),"",AA344/AA343-1)</f>
        <v/>
      </c>
      <c r="AH344" s="26">
        <f>IF(OR(AB344="",AB343=""),"",AB344/AB343-1)</f>
        <v/>
      </c>
      <c r="AI344" s="26">
        <f>IF(OR(AC344="",AC343=""),"",AC344/AC343-1)</f>
        <v/>
      </c>
      <c r="AJ344" s="26">
        <f>IF(AC344="","",AA344/AC344)</f>
        <v/>
      </c>
      <c r="AK344" s="26">
        <f>IF(AC344="","",AB344/AC344)</f>
        <v/>
      </c>
      <c r="AL344" s="29" t="n">
        <v>13.4575</v>
      </c>
      <c r="AM344" s="30" t="n">
        <v>13.61</v>
      </c>
      <c r="AN344" s="30" t="n">
        <v>12.0275</v>
      </c>
      <c r="AO344" s="30" t="n">
        <v>13.4125</v>
      </c>
      <c r="AP344" s="31" t="n">
        <v>-0.0033</v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18">
        <f>IF(SUMIFS('Daily NSE Equity Options'!$K:$K,'Daily NSE Equity Options'!$A:$A,$A345)=0,"",SUMIFS('Daily NSE Equity Options'!$K:$K,'Daily NSE Equity Options'!$A:$A,$A345))</f>
        <v/>
      </c>
      <c r="F345" s="7">
        <f>IF(SUMIFS('Daily BSE Equity Options'!$K:$K,'Daily BSE Equity Options'!$A:$A,$A345)=0,"",SUMIFS('Daily BSE Equity Options'!$K:$K,'Daily BSE Equity Options'!$A:$A,$A345))</f>
        <v/>
      </c>
      <c r="G345" s="7">
        <f>IF(OR(E345="",F345=""),"",E345+F345)</f>
        <v/>
      </c>
      <c r="H345" s="20">
        <f>IFERROR(IF(OR(E345="",INDEX(E:E,MATCH(DATE(YEAR($A345)-1,MONTH($A345),DAY($A345)),$A:$A,0))=""),"",E345/INDEX(E:E,MATCH(DATE(YEAR($A345)-1,MONTH($A345),DAY($A345)),$A:$A,0))-1),"")</f>
        <v/>
      </c>
      <c r="I345" s="20">
        <f>IFERROR(IF(OR(F345="",INDEX(F:F,MATCH(DATE(YEAR($A345)-1,MONTH($A345),DAY($A345)),$A:$A,0))=""),"",F345/INDEX(F:F,MATCH(DATE(YEAR($A345)-1,MONTH($A345),DAY($A345)),$A:$A,0))-1),"")</f>
        <v/>
      </c>
      <c r="J345" s="20">
        <f>IFERROR(IF(OR(G345="",INDEX(G:G,MATCH(DATE(YEAR($A345)-1,MONTH($A345),DAY($A345)),$A:$A,0))=""),"",G345/INDEX(G:G,MATCH(DATE(YEAR($A345)-1,MONTH($A345),DAY($A345)),$A:$A,0))-1),"")</f>
        <v/>
      </c>
      <c r="K345" s="20">
        <f>IF(OR(E345="",E344=""),"",E345/E344-1)</f>
        <v/>
      </c>
      <c r="L345" s="20">
        <f>IF(OR(F345="",F344=""),"",F345/F344-1)</f>
        <v/>
      </c>
      <c r="M345" s="20">
        <f>IF(OR(G345="",G344=""),"",G345/G344-1)</f>
        <v/>
      </c>
      <c r="N345" s="20">
        <f>IF(G345="","",E345/G345)</f>
        <v/>
      </c>
      <c r="O345" s="20">
        <f>IF(G345="","",F345/G345)</f>
        <v/>
      </c>
      <c r="P345" s="21">
        <f>IF(SUMIFS('Daily NSE Equity Options'!$L:$L,'Daily NSE Equity Options'!$A:$A,$A345)=0,"",SUMIFS('Daily NSE Equity Options'!$L:$L,'Daily NSE Equity Options'!$A:$A,$A345))</f>
        <v/>
      </c>
      <c r="Q345" s="8">
        <f>IF(SUMIFS('Daily BSE Equity Options'!$L:$L,'Daily BSE Equity Options'!$A:$A,$A345)=0,"",SUMIFS('Daily BSE Equity Options'!$L:$L,'Daily BSE Equity Options'!$A:$A,$A345))</f>
        <v/>
      </c>
      <c r="R345" s="8">
        <f>IF(OR(P345="",Q345=""),"",P345+Q345)</f>
        <v/>
      </c>
      <c r="S345" s="23">
        <f>IFERROR(IF(OR(P345="",INDEX(P:P,MATCH(DATE(YEAR($A345)-1,MONTH($A345),DAY($A345)),$A:$A,0))=""),"",P345/INDEX(P:P,MATCH(DATE(YEAR($A345)-1,MONTH($A345),DAY($A345)),$A:$A,0))-1),"")</f>
        <v/>
      </c>
      <c r="T345" s="23">
        <f>IFERROR(IF(OR(Q345="",INDEX(Q:Q,MATCH(DATE(YEAR($A345)-1,MONTH($A345),DAY($A345)),$A:$A,0))=""),"",Q345/INDEX(Q:Q,MATCH(DATE(YEAR($A345)-1,MONTH($A345),DAY($A345)),$A:$A,0))-1),"")</f>
        <v/>
      </c>
      <c r="U345" s="23">
        <f>IFERROR(IF(OR(R345="",INDEX(R:R,MATCH(DATE(YEAR($A345)-1,MONTH($A345),DAY($A345)),$A:$A,0))=""),"",R345/INDEX(R:R,MATCH(DATE(YEAR($A345)-1,MONTH($A345),DAY($A345)),$A:$A,0))-1),"")</f>
        <v/>
      </c>
      <c r="V345" s="23">
        <f>IF(OR(P345="",P344=""),"",P345/P344-1)</f>
        <v/>
      </c>
      <c r="W345" s="23">
        <f>IF(OR(Q345="",Q344=""),"",Q345/Q344-1)</f>
        <v/>
      </c>
      <c r="X345" s="23">
        <f>IF(OR(R345="",R344=""),"",R345/R344-1)</f>
        <v/>
      </c>
      <c r="Y345" s="23">
        <f>IF(R345="","",P345/R345)</f>
        <v/>
      </c>
      <c r="Z345" s="23">
        <f>IF(R345="","",Q345/R345)</f>
        <v/>
      </c>
      <c r="AA345" s="24">
        <f>IF(SUMIFS('Daily NSE Equity Options'!$M:$M,'Daily NSE Equity Options'!$A:$A,$A345)=0,"",SUMIFS('Daily NSE Equity Options'!$M:$M,'Daily NSE Equity Options'!$A:$A,$A345))</f>
        <v/>
      </c>
      <c r="AB345" s="9">
        <f>IF(SUMIFS('Daily BSE Equity Options'!$M:$M,'Daily BSE Equity Options'!$A:$A,$A345)=0,"",SUMIFS('Daily BSE Equity Options'!$M:$M,'Daily BSE Equity Options'!$A:$A,$A345))</f>
        <v/>
      </c>
      <c r="AC345" s="9">
        <f>IF(OR(AA345="",AB345=""),"",AA345+AB345)</f>
        <v/>
      </c>
      <c r="AD345" s="26">
        <f>IFERROR(IF(OR(AA345="",INDEX(AA:AA,MATCH(DATE(YEAR($A345)-1,MONTH($A345),DAY($A345)),$A:$A,0))=""),"",AA345/INDEX(AA:AA,MATCH(DATE(YEAR($A345)-1,MONTH($A345),DAY($A345)),$A:$A,0))-1),"")</f>
        <v/>
      </c>
      <c r="AE345" s="26">
        <f>IFERROR(IF(OR(AB345="",INDEX(AB:AB,MATCH(DATE(YEAR($A345)-1,MONTH($A345),DAY($A345)),$A:$A,0))=""),"",AB345/INDEX(AB:AB,MATCH(DATE(YEAR($A345)-1,MONTH($A345),DAY($A345)),$A:$A,0))-1),"")</f>
        <v/>
      </c>
      <c r="AF345" s="26">
        <f>IFERROR(IF(OR(AC345="",INDEX(AC:AC,MATCH(DATE(YEAR($A345)-1,MONTH($A345),DAY($A345)),$A:$A,0))=""),"",AC345/INDEX(AC:AC,MATCH(DATE(YEAR($A345)-1,MONTH($A345),DAY($A345)),$A:$A,0))-1),"")</f>
        <v/>
      </c>
      <c r="AG345" s="26">
        <f>IF(OR(AA345="",AA344=""),"",AA345/AA344-1)</f>
        <v/>
      </c>
      <c r="AH345" s="26">
        <f>IF(OR(AB345="",AB344=""),"",AB345/AB344-1)</f>
        <v/>
      </c>
      <c r="AI345" s="26">
        <f>IF(OR(AC345="",AC344=""),"",AC345/AC344-1)</f>
        <v/>
      </c>
      <c r="AJ345" s="26">
        <f>IF(AC345="","",AA345/AC345)</f>
        <v/>
      </c>
      <c r="AK345" s="26">
        <f>IF(AC345="","",AB345/AC345)</f>
        <v/>
      </c>
      <c r="AL345" s="29" t="n">
        <v>13.4125</v>
      </c>
      <c r="AM345" s="30" t="n">
        <v>13.4125</v>
      </c>
      <c r="AN345" s="30" t="n">
        <v>11.12</v>
      </c>
      <c r="AO345" s="30" t="n">
        <v>12.905</v>
      </c>
      <c r="AP345" s="31" t="n">
        <v>-0.0378</v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18">
        <f>IF(SUMIFS('Daily NSE Equity Options'!$K:$K,'Daily NSE Equity Options'!$A:$A,$A346)=0,"",SUMIFS('Daily NSE Equity Options'!$K:$K,'Daily NSE Equity Options'!$A:$A,$A346))</f>
        <v/>
      </c>
      <c r="F346" s="7">
        <f>IF(SUMIFS('Daily BSE Equity Options'!$K:$K,'Daily BSE Equity Options'!$A:$A,$A346)=0,"",SUMIFS('Daily BSE Equity Options'!$K:$K,'Daily BSE Equity Options'!$A:$A,$A346))</f>
        <v/>
      </c>
      <c r="G346" s="7">
        <f>IF(OR(E346="",F346=""),"",E346+F346)</f>
        <v/>
      </c>
      <c r="H346" s="20">
        <f>IFERROR(IF(OR(E346="",INDEX(E:E,MATCH(DATE(YEAR($A346)-1,MONTH($A346),DAY($A346)),$A:$A,0))=""),"",E346/INDEX(E:E,MATCH(DATE(YEAR($A346)-1,MONTH($A346),DAY($A346)),$A:$A,0))-1),"")</f>
        <v/>
      </c>
      <c r="I346" s="20">
        <f>IFERROR(IF(OR(F346="",INDEX(F:F,MATCH(DATE(YEAR($A346)-1,MONTH($A346),DAY($A346)),$A:$A,0))=""),"",F346/INDEX(F:F,MATCH(DATE(YEAR($A346)-1,MONTH($A346),DAY($A346)),$A:$A,0))-1),"")</f>
        <v/>
      </c>
      <c r="J346" s="20">
        <f>IFERROR(IF(OR(G346="",INDEX(G:G,MATCH(DATE(YEAR($A346)-1,MONTH($A346),DAY($A346)),$A:$A,0))=""),"",G346/INDEX(G:G,MATCH(DATE(YEAR($A346)-1,MONTH($A346),DAY($A346)),$A:$A,0))-1),"")</f>
        <v/>
      </c>
      <c r="K346" s="20">
        <f>IF(OR(E346="",E345=""),"",E346/E345-1)</f>
        <v/>
      </c>
      <c r="L346" s="20">
        <f>IF(OR(F346="",F345=""),"",F346/F345-1)</f>
        <v/>
      </c>
      <c r="M346" s="20">
        <f>IF(OR(G346="",G345=""),"",G346/G345-1)</f>
        <v/>
      </c>
      <c r="N346" s="20">
        <f>IF(G346="","",E346/G346)</f>
        <v/>
      </c>
      <c r="O346" s="20">
        <f>IF(G346="","",F346/G346)</f>
        <v/>
      </c>
      <c r="P346" s="21">
        <f>IF(SUMIFS('Daily NSE Equity Options'!$L:$L,'Daily NSE Equity Options'!$A:$A,$A346)=0,"",SUMIFS('Daily NSE Equity Options'!$L:$L,'Daily NSE Equity Options'!$A:$A,$A346))</f>
        <v/>
      </c>
      <c r="Q346" s="8">
        <f>IF(SUMIFS('Daily BSE Equity Options'!$L:$L,'Daily BSE Equity Options'!$A:$A,$A346)=0,"",SUMIFS('Daily BSE Equity Options'!$L:$L,'Daily BSE Equity Options'!$A:$A,$A346))</f>
        <v/>
      </c>
      <c r="R346" s="8">
        <f>IF(OR(P346="",Q346=""),"",P346+Q346)</f>
        <v/>
      </c>
      <c r="S346" s="23">
        <f>IFERROR(IF(OR(P346="",INDEX(P:P,MATCH(DATE(YEAR($A346)-1,MONTH($A346),DAY($A346)),$A:$A,0))=""),"",P346/INDEX(P:P,MATCH(DATE(YEAR($A346)-1,MONTH($A346),DAY($A346)),$A:$A,0))-1),"")</f>
        <v/>
      </c>
      <c r="T346" s="23">
        <f>IFERROR(IF(OR(Q346="",INDEX(Q:Q,MATCH(DATE(YEAR($A346)-1,MONTH($A346),DAY($A346)),$A:$A,0))=""),"",Q346/INDEX(Q:Q,MATCH(DATE(YEAR($A346)-1,MONTH($A346),DAY($A346)),$A:$A,0))-1),"")</f>
        <v/>
      </c>
      <c r="U346" s="23">
        <f>IFERROR(IF(OR(R346="",INDEX(R:R,MATCH(DATE(YEAR($A346)-1,MONTH($A346),DAY($A346)),$A:$A,0))=""),"",R346/INDEX(R:R,MATCH(DATE(YEAR($A346)-1,MONTH($A346),DAY($A346)),$A:$A,0))-1),"")</f>
        <v/>
      </c>
      <c r="V346" s="23">
        <f>IF(OR(P346="",P345=""),"",P346/P345-1)</f>
        <v/>
      </c>
      <c r="W346" s="23">
        <f>IF(OR(Q346="",Q345=""),"",Q346/Q345-1)</f>
        <v/>
      </c>
      <c r="X346" s="23">
        <f>IF(OR(R346="",R345=""),"",R346/R345-1)</f>
        <v/>
      </c>
      <c r="Y346" s="23">
        <f>IF(R346="","",P346/R346)</f>
        <v/>
      </c>
      <c r="Z346" s="23">
        <f>IF(R346="","",Q346/R346)</f>
        <v/>
      </c>
      <c r="AA346" s="24">
        <f>IF(SUMIFS('Daily NSE Equity Options'!$M:$M,'Daily NSE Equity Options'!$A:$A,$A346)=0,"",SUMIFS('Daily NSE Equity Options'!$M:$M,'Daily NSE Equity Options'!$A:$A,$A346))</f>
        <v/>
      </c>
      <c r="AB346" s="9">
        <f>IF(SUMIFS('Daily BSE Equity Options'!$M:$M,'Daily BSE Equity Options'!$A:$A,$A346)=0,"",SUMIFS('Daily BSE Equity Options'!$M:$M,'Daily BSE Equity Options'!$A:$A,$A346))</f>
        <v/>
      </c>
      <c r="AC346" s="9">
        <f>IF(OR(AA346="",AB346=""),"",AA346+AB346)</f>
        <v/>
      </c>
      <c r="AD346" s="26">
        <f>IFERROR(IF(OR(AA346="",INDEX(AA:AA,MATCH(DATE(YEAR($A346)-1,MONTH($A346),DAY($A346)),$A:$A,0))=""),"",AA346/INDEX(AA:AA,MATCH(DATE(YEAR($A346)-1,MONTH($A346),DAY($A346)),$A:$A,0))-1),"")</f>
        <v/>
      </c>
      <c r="AE346" s="26">
        <f>IFERROR(IF(OR(AB346="",INDEX(AB:AB,MATCH(DATE(YEAR($A346)-1,MONTH($A346),DAY($A346)),$A:$A,0))=""),"",AB346/INDEX(AB:AB,MATCH(DATE(YEAR($A346)-1,MONTH($A346),DAY($A346)),$A:$A,0))-1),"")</f>
        <v/>
      </c>
      <c r="AF346" s="26">
        <f>IFERROR(IF(OR(AC346="",INDEX(AC:AC,MATCH(DATE(YEAR($A346)-1,MONTH($A346),DAY($A346)),$A:$A,0))=""),"",AC346/INDEX(AC:AC,MATCH(DATE(YEAR($A346)-1,MONTH($A346),DAY($A346)),$A:$A,0))-1),"")</f>
        <v/>
      </c>
      <c r="AG346" s="26">
        <f>IF(OR(AA346="",AA345=""),"",AA346/AA345-1)</f>
        <v/>
      </c>
      <c r="AH346" s="26">
        <f>IF(OR(AB346="",AB345=""),"",AB346/AB345-1)</f>
        <v/>
      </c>
      <c r="AI346" s="26">
        <f>IF(OR(AC346="",AC345=""),"",AC346/AC345-1)</f>
        <v/>
      </c>
      <c r="AJ346" s="26">
        <f>IF(AC346="","",AA346/AC346)</f>
        <v/>
      </c>
      <c r="AK346" s="26">
        <f>IF(AC346="","",AB346/AC346)</f>
        <v/>
      </c>
      <c r="AL346" s="29" t="n">
        <v>12.905</v>
      </c>
      <c r="AM346" s="30" t="n">
        <v>14.14</v>
      </c>
      <c r="AN346" s="30" t="n">
        <v>12.3475</v>
      </c>
      <c r="AO346" s="30" t="n">
        <v>14.015</v>
      </c>
      <c r="AP346" s="31" t="n">
        <v>0.08599999999999999</v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18">
        <f>IF(SUMIFS('Daily NSE Equity Options'!$K:$K,'Daily NSE Equity Options'!$A:$A,$A347)=0,"",SUMIFS('Daily NSE Equity Options'!$K:$K,'Daily NSE Equity Options'!$A:$A,$A347))</f>
        <v/>
      </c>
      <c r="F347" s="7">
        <f>IF(SUMIFS('Daily BSE Equity Options'!$K:$K,'Daily BSE Equity Options'!$A:$A,$A347)=0,"",SUMIFS('Daily BSE Equity Options'!$K:$K,'Daily BSE Equity Options'!$A:$A,$A347))</f>
        <v/>
      </c>
      <c r="G347" s="7">
        <f>IF(OR(E347="",F347=""),"",E347+F347)</f>
        <v/>
      </c>
      <c r="H347" s="20">
        <f>IFERROR(IF(OR(E347="",INDEX(E:E,MATCH(DATE(YEAR($A347)-1,MONTH($A347),DAY($A347)),$A:$A,0))=""),"",E347/INDEX(E:E,MATCH(DATE(YEAR($A347)-1,MONTH($A347),DAY($A347)),$A:$A,0))-1),"")</f>
        <v/>
      </c>
      <c r="I347" s="20">
        <f>IFERROR(IF(OR(F347="",INDEX(F:F,MATCH(DATE(YEAR($A347)-1,MONTH($A347),DAY($A347)),$A:$A,0))=""),"",F347/INDEX(F:F,MATCH(DATE(YEAR($A347)-1,MONTH($A347),DAY($A347)),$A:$A,0))-1),"")</f>
        <v/>
      </c>
      <c r="J347" s="20">
        <f>IFERROR(IF(OR(G347="",INDEX(G:G,MATCH(DATE(YEAR($A347)-1,MONTH($A347),DAY($A347)),$A:$A,0))=""),"",G347/INDEX(G:G,MATCH(DATE(YEAR($A347)-1,MONTH($A347),DAY($A347)),$A:$A,0))-1),"")</f>
        <v/>
      </c>
      <c r="K347" s="20">
        <f>IF(OR(E347="",E346=""),"",E347/E346-1)</f>
        <v/>
      </c>
      <c r="L347" s="20">
        <f>IF(OR(F347="",F346=""),"",F347/F346-1)</f>
        <v/>
      </c>
      <c r="M347" s="20">
        <f>IF(OR(G347="",G346=""),"",G347/G346-1)</f>
        <v/>
      </c>
      <c r="N347" s="20">
        <f>IF(G347="","",E347/G347)</f>
        <v/>
      </c>
      <c r="O347" s="20">
        <f>IF(G347="","",F347/G347)</f>
        <v/>
      </c>
      <c r="P347" s="21">
        <f>IF(SUMIFS('Daily NSE Equity Options'!$L:$L,'Daily NSE Equity Options'!$A:$A,$A347)=0,"",SUMIFS('Daily NSE Equity Options'!$L:$L,'Daily NSE Equity Options'!$A:$A,$A347))</f>
        <v/>
      </c>
      <c r="Q347" s="8">
        <f>IF(SUMIFS('Daily BSE Equity Options'!$L:$L,'Daily BSE Equity Options'!$A:$A,$A347)=0,"",SUMIFS('Daily BSE Equity Options'!$L:$L,'Daily BSE Equity Options'!$A:$A,$A347))</f>
        <v/>
      </c>
      <c r="R347" s="8">
        <f>IF(OR(P347="",Q347=""),"",P347+Q347)</f>
        <v/>
      </c>
      <c r="S347" s="23">
        <f>IFERROR(IF(OR(P347="",INDEX(P:P,MATCH(DATE(YEAR($A347)-1,MONTH($A347),DAY($A347)),$A:$A,0))=""),"",P347/INDEX(P:P,MATCH(DATE(YEAR($A347)-1,MONTH($A347),DAY($A347)),$A:$A,0))-1),"")</f>
        <v/>
      </c>
      <c r="T347" s="23">
        <f>IFERROR(IF(OR(Q347="",INDEX(Q:Q,MATCH(DATE(YEAR($A347)-1,MONTH($A347),DAY($A347)),$A:$A,0))=""),"",Q347/INDEX(Q:Q,MATCH(DATE(YEAR($A347)-1,MONTH($A347),DAY($A347)),$A:$A,0))-1),"")</f>
        <v/>
      </c>
      <c r="U347" s="23">
        <f>IFERROR(IF(OR(R347="",INDEX(R:R,MATCH(DATE(YEAR($A347)-1,MONTH($A347),DAY($A347)),$A:$A,0))=""),"",R347/INDEX(R:R,MATCH(DATE(YEAR($A347)-1,MONTH($A347),DAY($A347)),$A:$A,0))-1),"")</f>
        <v/>
      </c>
      <c r="V347" s="23">
        <f>IF(OR(P347="",P346=""),"",P347/P346-1)</f>
        <v/>
      </c>
      <c r="W347" s="23">
        <f>IF(OR(Q347="",Q346=""),"",Q347/Q346-1)</f>
        <v/>
      </c>
      <c r="X347" s="23">
        <f>IF(OR(R347="",R346=""),"",R347/R346-1)</f>
        <v/>
      </c>
      <c r="Y347" s="23">
        <f>IF(R347="","",P347/R347)</f>
        <v/>
      </c>
      <c r="Z347" s="23">
        <f>IF(R347="","",Q347/R347)</f>
        <v/>
      </c>
      <c r="AA347" s="24">
        <f>IF(SUMIFS('Daily NSE Equity Options'!$M:$M,'Daily NSE Equity Options'!$A:$A,$A347)=0,"",SUMIFS('Daily NSE Equity Options'!$M:$M,'Daily NSE Equity Options'!$A:$A,$A347))</f>
        <v/>
      </c>
      <c r="AB347" s="9">
        <f>IF(SUMIFS('Daily BSE Equity Options'!$M:$M,'Daily BSE Equity Options'!$A:$A,$A347)=0,"",SUMIFS('Daily BSE Equity Options'!$M:$M,'Daily BSE Equity Options'!$A:$A,$A347))</f>
        <v/>
      </c>
      <c r="AC347" s="9">
        <f>IF(OR(AA347="",AB347=""),"",AA347+AB347)</f>
        <v/>
      </c>
      <c r="AD347" s="26">
        <f>IFERROR(IF(OR(AA347="",INDEX(AA:AA,MATCH(DATE(YEAR($A347)-1,MONTH($A347),DAY($A347)),$A:$A,0))=""),"",AA347/INDEX(AA:AA,MATCH(DATE(YEAR($A347)-1,MONTH($A347),DAY($A347)),$A:$A,0))-1),"")</f>
        <v/>
      </c>
      <c r="AE347" s="26">
        <f>IFERROR(IF(OR(AB347="",INDEX(AB:AB,MATCH(DATE(YEAR($A347)-1,MONTH($A347),DAY($A347)),$A:$A,0))=""),"",AB347/INDEX(AB:AB,MATCH(DATE(YEAR($A347)-1,MONTH($A347),DAY($A347)),$A:$A,0))-1),"")</f>
        <v/>
      </c>
      <c r="AF347" s="26">
        <f>IFERROR(IF(OR(AC347="",INDEX(AC:AC,MATCH(DATE(YEAR($A347)-1,MONTH($A347),DAY($A347)),$A:$A,0))=""),"",AC347/INDEX(AC:AC,MATCH(DATE(YEAR($A347)-1,MONTH($A347),DAY($A347)),$A:$A,0))-1),"")</f>
        <v/>
      </c>
      <c r="AG347" s="26">
        <f>IF(OR(AA347="",AA346=""),"",AA347/AA346-1)</f>
        <v/>
      </c>
      <c r="AH347" s="26">
        <f>IF(OR(AB347="",AB346=""),"",AB347/AB346-1)</f>
        <v/>
      </c>
      <c r="AI347" s="26">
        <f>IF(OR(AC347="",AC346=""),"",AC347/AC346-1)</f>
        <v/>
      </c>
      <c r="AJ347" s="26">
        <f>IF(AC347="","",AA347/AC347)</f>
        <v/>
      </c>
      <c r="AK347" s="26">
        <f>IF(AC347="","",AB347/AC347)</f>
        <v/>
      </c>
      <c r="AL347" s="29" t="n">
        <v>14.015</v>
      </c>
      <c r="AM347" s="30" t="n">
        <v>14.44</v>
      </c>
      <c r="AN347" s="30" t="n">
        <v>12.725</v>
      </c>
      <c r="AO347" s="30" t="n">
        <v>13.685</v>
      </c>
      <c r="AP347" s="31" t="n">
        <v>-0.0235</v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18">
        <f>IF(SUMIFS('Daily NSE Equity Options'!$K:$K,'Daily NSE Equity Options'!$A:$A,$A348)=0,"",SUMIFS('Daily NSE Equity Options'!$K:$K,'Daily NSE Equity Options'!$A:$A,$A348))</f>
        <v/>
      </c>
      <c r="F348" s="7">
        <f>IF(SUMIFS('Daily BSE Equity Options'!$K:$K,'Daily BSE Equity Options'!$A:$A,$A348)=0,"",SUMIFS('Daily BSE Equity Options'!$K:$K,'Daily BSE Equity Options'!$A:$A,$A348))</f>
        <v/>
      </c>
      <c r="G348" s="7">
        <f>IF(OR(E348="",F348=""),"",E348+F348)</f>
        <v/>
      </c>
      <c r="H348" s="20">
        <f>IFERROR(IF(OR(E348="",INDEX(E:E,MATCH(DATE(YEAR($A348)-1,MONTH($A348),DAY($A348)),$A:$A,0))=""),"",E348/INDEX(E:E,MATCH(DATE(YEAR($A348)-1,MONTH($A348),DAY($A348)),$A:$A,0))-1),"")</f>
        <v/>
      </c>
      <c r="I348" s="20">
        <f>IFERROR(IF(OR(F348="",INDEX(F:F,MATCH(DATE(YEAR($A348)-1,MONTH($A348),DAY($A348)),$A:$A,0))=""),"",F348/INDEX(F:F,MATCH(DATE(YEAR($A348)-1,MONTH($A348),DAY($A348)),$A:$A,0))-1),"")</f>
        <v/>
      </c>
      <c r="J348" s="20">
        <f>IFERROR(IF(OR(G348="",INDEX(G:G,MATCH(DATE(YEAR($A348)-1,MONTH($A348),DAY($A348)),$A:$A,0))=""),"",G348/INDEX(G:G,MATCH(DATE(YEAR($A348)-1,MONTH($A348),DAY($A348)),$A:$A,0))-1),"")</f>
        <v/>
      </c>
      <c r="K348" s="20">
        <f>IF(OR(E348="",E347=""),"",E348/E347-1)</f>
        <v/>
      </c>
      <c r="L348" s="20">
        <f>IF(OR(F348="",F347=""),"",F348/F347-1)</f>
        <v/>
      </c>
      <c r="M348" s="20">
        <f>IF(OR(G348="",G347=""),"",G348/G347-1)</f>
        <v/>
      </c>
      <c r="N348" s="20">
        <f>IF(G348="","",E348/G348)</f>
        <v/>
      </c>
      <c r="O348" s="20">
        <f>IF(G348="","",F348/G348)</f>
        <v/>
      </c>
      <c r="P348" s="21">
        <f>IF(SUMIFS('Daily NSE Equity Options'!$L:$L,'Daily NSE Equity Options'!$A:$A,$A348)=0,"",SUMIFS('Daily NSE Equity Options'!$L:$L,'Daily NSE Equity Options'!$A:$A,$A348))</f>
        <v/>
      </c>
      <c r="Q348" s="8">
        <f>IF(SUMIFS('Daily BSE Equity Options'!$L:$L,'Daily BSE Equity Options'!$A:$A,$A348)=0,"",SUMIFS('Daily BSE Equity Options'!$L:$L,'Daily BSE Equity Options'!$A:$A,$A348))</f>
        <v/>
      </c>
      <c r="R348" s="8">
        <f>IF(OR(P348="",Q348=""),"",P348+Q348)</f>
        <v/>
      </c>
      <c r="S348" s="23">
        <f>IFERROR(IF(OR(P348="",INDEX(P:P,MATCH(DATE(YEAR($A348)-1,MONTH($A348),DAY($A348)),$A:$A,0))=""),"",P348/INDEX(P:P,MATCH(DATE(YEAR($A348)-1,MONTH($A348),DAY($A348)),$A:$A,0))-1),"")</f>
        <v/>
      </c>
      <c r="T348" s="23">
        <f>IFERROR(IF(OR(Q348="",INDEX(Q:Q,MATCH(DATE(YEAR($A348)-1,MONTH($A348),DAY($A348)),$A:$A,0))=""),"",Q348/INDEX(Q:Q,MATCH(DATE(YEAR($A348)-1,MONTH($A348),DAY($A348)),$A:$A,0))-1),"")</f>
        <v/>
      </c>
      <c r="U348" s="23">
        <f>IFERROR(IF(OR(R348="",INDEX(R:R,MATCH(DATE(YEAR($A348)-1,MONTH($A348),DAY($A348)),$A:$A,0))=""),"",R348/INDEX(R:R,MATCH(DATE(YEAR($A348)-1,MONTH($A348),DAY($A348)),$A:$A,0))-1),"")</f>
        <v/>
      </c>
      <c r="V348" s="23">
        <f>IF(OR(P348="",P347=""),"",P348/P347-1)</f>
        <v/>
      </c>
      <c r="W348" s="23">
        <f>IF(OR(Q348="",Q347=""),"",Q348/Q347-1)</f>
        <v/>
      </c>
      <c r="X348" s="23">
        <f>IF(OR(R348="",R347=""),"",R348/R347-1)</f>
        <v/>
      </c>
      <c r="Y348" s="23">
        <f>IF(R348="","",P348/R348)</f>
        <v/>
      </c>
      <c r="Z348" s="23">
        <f>IF(R348="","",Q348/R348)</f>
        <v/>
      </c>
      <c r="AA348" s="24">
        <f>IF(SUMIFS('Daily NSE Equity Options'!$M:$M,'Daily NSE Equity Options'!$A:$A,$A348)=0,"",SUMIFS('Daily NSE Equity Options'!$M:$M,'Daily NSE Equity Options'!$A:$A,$A348))</f>
        <v/>
      </c>
      <c r="AB348" s="9">
        <f>IF(SUMIFS('Daily BSE Equity Options'!$M:$M,'Daily BSE Equity Options'!$A:$A,$A348)=0,"",SUMIFS('Daily BSE Equity Options'!$M:$M,'Daily BSE Equity Options'!$A:$A,$A348))</f>
        <v/>
      </c>
      <c r="AC348" s="9">
        <f>IF(OR(AA348="",AB348=""),"",AA348+AB348)</f>
        <v/>
      </c>
      <c r="AD348" s="26">
        <f>IFERROR(IF(OR(AA348="",INDEX(AA:AA,MATCH(DATE(YEAR($A348)-1,MONTH($A348),DAY($A348)),$A:$A,0))=""),"",AA348/INDEX(AA:AA,MATCH(DATE(YEAR($A348)-1,MONTH($A348),DAY($A348)),$A:$A,0))-1),"")</f>
        <v/>
      </c>
      <c r="AE348" s="26">
        <f>IFERROR(IF(OR(AB348="",INDEX(AB:AB,MATCH(DATE(YEAR($A348)-1,MONTH($A348),DAY($A348)),$A:$A,0))=""),"",AB348/INDEX(AB:AB,MATCH(DATE(YEAR($A348)-1,MONTH($A348),DAY($A348)),$A:$A,0))-1),"")</f>
        <v/>
      </c>
      <c r="AF348" s="26">
        <f>IFERROR(IF(OR(AC348="",INDEX(AC:AC,MATCH(DATE(YEAR($A348)-1,MONTH($A348),DAY($A348)),$A:$A,0))=""),"",AC348/INDEX(AC:AC,MATCH(DATE(YEAR($A348)-1,MONTH($A348),DAY($A348)),$A:$A,0))-1),"")</f>
        <v/>
      </c>
      <c r="AG348" s="26">
        <f>IF(OR(AA348="",AA347=""),"",AA348/AA347-1)</f>
        <v/>
      </c>
      <c r="AH348" s="26">
        <f>IF(OR(AB348="",AB347=""),"",AB348/AB347-1)</f>
        <v/>
      </c>
      <c r="AI348" s="26">
        <f>IF(OR(AC348="",AC347=""),"",AC348/AC347-1)</f>
        <v/>
      </c>
      <c r="AJ348" s="26">
        <f>IF(AC348="","",AA348/AC348)</f>
        <v/>
      </c>
      <c r="AK348" s="26">
        <f>IF(AC348="","",AB348/AC348)</f>
        <v/>
      </c>
      <c r="AL348" s="29" t="n">
        <v>13.685</v>
      </c>
      <c r="AM348" s="30" t="n">
        <v>14.5075</v>
      </c>
      <c r="AN348" s="30" t="n">
        <v>13.0975</v>
      </c>
      <c r="AO348" s="30" t="n">
        <v>13.1875</v>
      </c>
      <c r="AP348" s="31" t="n">
        <v>-0.0364</v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18">
        <f>IF(SUMIFS('Daily NSE Equity Options'!$K:$K,'Daily NSE Equity Options'!$A:$A,$A349)=0,"",SUMIFS('Daily NSE Equity Options'!$K:$K,'Daily NSE Equity Options'!$A:$A,$A349))</f>
        <v/>
      </c>
      <c r="F349" s="7">
        <f>IF(SUMIFS('Daily BSE Equity Options'!$K:$K,'Daily BSE Equity Options'!$A:$A,$A349)=0,"",SUMIFS('Daily BSE Equity Options'!$K:$K,'Daily BSE Equity Options'!$A:$A,$A349))</f>
        <v/>
      </c>
      <c r="G349" s="7">
        <f>IF(OR(E349="",F349=""),"",E349+F349)</f>
        <v/>
      </c>
      <c r="H349" s="20">
        <f>IFERROR(IF(OR(E349="",INDEX(E:E,MATCH(DATE(YEAR($A349)-1,MONTH($A349),DAY($A349)),$A:$A,0))=""),"",E349/INDEX(E:E,MATCH(DATE(YEAR($A349)-1,MONTH($A349),DAY($A349)),$A:$A,0))-1),"")</f>
        <v/>
      </c>
      <c r="I349" s="20">
        <f>IFERROR(IF(OR(F349="",INDEX(F:F,MATCH(DATE(YEAR($A349)-1,MONTH($A349),DAY($A349)),$A:$A,0))=""),"",F349/INDEX(F:F,MATCH(DATE(YEAR($A349)-1,MONTH($A349),DAY($A349)),$A:$A,0))-1),"")</f>
        <v/>
      </c>
      <c r="J349" s="20">
        <f>IFERROR(IF(OR(G349="",INDEX(G:G,MATCH(DATE(YEAR($A349)-1,MONTH($A349),DAY($A349)),$A:$A,0))=""),"",G349/INDEX(G:G,MATCH(DATE(YEAR($A349)-1,MONTH($A349),DAY($A349)),$A:$A,0))-1),"")</f>
        <v/>
      </c>
      <c r="K349" s="20">
        <f>IF(OR(E349="",E348=""),"",E349/E348-1)</f>
        <v/>
      </c>
      <c r="L349" s="20">
        <f>IF(OR(F349="",F348=""),"",F349/F348-1)</f>
        <v/>
      </c>
      <c r="M349" s="20">
        <f>IF(OR(G349="",G348=""),"",G349/G348-1)</f>
        <v/>
      </c>
      <c r="N349" s="20">
        <f>IF(G349="","",E349/G349)</f>
        <v/>
      </c>
      <c r="O349" s="20">
        <f>IF(G349="","",F349/G349)</f>
        <v/>
      </c>
      <c r="P349" s="21">
        <f>IF(SUMIFS('Daily NSE Equity Options'!$L:$L,'Daily NSE Equity Options'!$A:$A,$A349)=0,"",SUMIFS('Daily NSE Equity Options'!$L:$L,'Daily NSE Equity Options'!$A:$A,$A349))</f>
        <v/>
      </c>
      <c r="Q349" s="8">
        <f>IF(SUMIFS('Daily BSE Equity Options'!$L:$L,'Daily BSE Equity Options'!$A:$A,$A349)=0,"",SUMIFS('Daily BSE Equity Options'!$L:$L,'Daily BSE Equity Options'!$A:$A,$A349))</f>
        <v/>
      </c>
      <c r="R349" s="8">
        <f>IF(OR(P349="",Q349=""),"",P349+Q349)</f>
        <v/>
      </c>
      <c r="S349" s="23">
        <f>IFERROR(IF(OR(P349="",INDEX(P:P,MATCH(DATE(YEAR($A349)-1,MONTH($A349),DAY($A349)),$A:$A,0))=""),"",P349/INDEX(P:P,MATCH(DATE(YEAR($A349)-1,MONTH($A349),DAY($A349)),$A:$A,0))-1),"")</f>
        <v/>
      </c>
      <c r="T349" s="23">
        <f>IFERROR(IF(OR(Q349="",INDEX(Q:Q,MATCH(DATE(YEAR($A349)-1,MONTH($A349),DAY($A349)),$A:$A,0))=""),"",Q349/INDEX(Q:Q,MATCH(DATE(YEAR($A349)-1,MONTH($A349),DAY($A349)),$A:$A,0))-1),"")</f>
        <v/>
      </c>
      <c r="U349" s="23">
        <f>IFERROR(IF(OR(R349="",INDEX(R:R,MATCH(DATE(YEAR($A349)-1,MONTH($A349),DAY($A349)),$A:$A,0))=""),"",R349/INDEX(R:R,MATCH(DATE(YEAR($A349)-1,MONTH($A349),DAY($A349)),$A:$A,0))-1),"")</f>
        <v/>
      </c>
      <c r="V349" s="23">
        <f>IF(OR(P349="",P348=""),"",P349/P348-1)</f>
        <v/>
      </c>
      <c r="W349" s="23">
        <f>IF(OR(Q349="",Q348=""),"",Q349/Q348-1)</f>
        <v/>
      </c>
      <c r="X349" s="23">
        <f>IF(OR(R349="",R348=""),"",R349/R348-1)</f>
        <v/>
      </c>
      <c r="Y349" s="23">
        <f>IF(R349="","",P349/R349)</f>
        <v/>
      </c>
      <c r="Z349" s="23">
        <f>IF(R349="","",Q349/R349)</f>
        <v/>
      </c>
      <c r="AA349" s="24">
        <f>IF(SUMIFS('Daily NSE Equity Options'!$M:$M,'Daily NSE Equity Options'!$A:$A,$A349)=0,"",SUMIFS('Daily NSE Equity Options'!$M:$M,'Daily NSE Equity Options'!$A:$A,$A349))</f>
        <v/>
      </c>
      <c r="AB349" s="9">
        <f>IF(SUMIFS('Daily BSE Equity Options'!$M:$M,'Daily BSE Equity Options'!$A:$A,$A349)=0,"",SUMIFS('Daily BSE Equity Options'!$M:$M,'Daily BSE Equity Options'!$A:$A,$A349))</f>
        <v/>
      </c>
      <c r="AC349" s="9">
        <f>IF(OR(AA349="",AB349=""),"",AA349+AB349)</f>
        <v/>
      </c>
      <c r="AD349" s="26">
        <f>IFERROR(IF(OR(AA349="",INDEX(AA:AA,MATCH(DATE(YEAR($A349)-1,MONTH($A349),DAY($A349)),$A:$A,0))=""),"",AA349/INDEX(AA:AA,MATCH(DATE(YEAR($A349)-1,MONTH($A349),DAY($A349)),$A:$A,0))-1),"")</f>
        <v/>
      </c>
      <c r="AE349" s="26">
        <f>IFERROR(IF(OR(AB349="",INDEX(AB:AB,MATCH(DATE(YEAR($A349)-1,MONTH($A349),DAY($A349)),$A:$A,0))=""),"",AB349/INDEX(AB:AB,MATCH(DATE(YEAR($A349)-1,MONTH($A349),DAY($A349)),$A:$A,0))-1),"")</f>
        <v/>
      </c>
      <c r="AF349" s="26">
        <f>IFERROR(IF(OR(AC349="",INDEX(AC:AC,MATCH(DATE(YEAR($A349)-1,MONTH($A349),DAY($A349)),$A:$A,0))=""),"",AC349/INDEX(AC:AC,MATCH(DATE(YEAR($A349)-1,MONTH($A349),DAY($A349)),$A:$A,0))-1),"")</f>
        <v/>
      </c>
      <c r="AG349" s="26">
        <f>IF(OR(AA349="",AA348=""),"",AA349/AA348-1)</f>
        <v/>
      </c>
      <c r="AH349" s="26">
        <f>IF(OR(AB349="",AB348=""),"",AB349/AB348-1)</f>
        <v/>
      </c>
      <c r="AI349" s="26">
        <f>IF(OR(AC349="",AC348=""),"",AC349/AC348-1)</f>
        <v/>
      </c>
      <c r="AJ349" s="26">
        <f>IF(AC349="","",AA349/AC349)</f>
        <v/>
      </c>
      <c r="AK349" s="26">
        <f>IF(AC349="","",AB349/AC349)</f>
        <v/>
      </c>
      <c r="AL349" s="29" t="n">
        <v>13.1875</v>
      </c>
      <c r="AM349" s="30" t="n">
        <v>13.9725</v>
      </c>
      <c r="AN349" s="30" t="n">
        <v>12.265</v>
      </c>
      <c r="AO349" s="30" t="n">
        <v>13.4975</v>
      </c>
      <c r="AP349" s="31" t="n">
        <v>0.0235</v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18">
        <f>IF(SUMIFS('Daily NSE Equity Options'!$K:$K,'Daily NSE Equity Options'!$A:$A,$A350)=0,"",SUMIFS('Daily NSE Equity Options'!$K:$K,'Daily NSE Equity Options'!$A:$A,$A350))</f>
        <v/>
      </c>
      <c r="F350" s="7">
        <f>IF(SUMIFS('Daily BSE Equity Options'!$K:$K,'Daily BSE Equity Options'!$A:$A,$A350)=0,"",SUMIFS('Daily BSE Equity Options'!$K:$K,'Daily BSE Equity Options'!$A:$A,$A350))</f>
        <v/>
      </c>
      <c r="G350" s="7">
        <f>IF(OR(E350="",F350=""),"",E350+F350)</f>
        <v/>
      </c>
      <c r="H350" s="20">
        <f>IFERROR(IF(OR(E350="",INDEX(E:E,MATCH(DATE(YEAR($A350)-1,MONTH($A350),DAY($A350)),$A:$A,0))=""),"",E350/INDEX(E:E,MATCH(DATE(YEAR($A350)-1,MONTH($A350),DAY($A350)),$A:$A,0))-1),"")</f>
        <v/>
      </c>
      <c r="I350" s="20">
        <f>IFERROR(IF(OR(F350="",INDEX(F:F,MATCH(DATE(YEAR($A350)-1,MONTH($A350),DAY($A350)),$A:$A,0))=""),"",F350/INDEX(F:F,MATCH(DATE(YEAR($A350)-1,MONTH($A350),DAY($A350)),$A:$A,0))-1),"")</f>
        <v/>
      </c>
      <c r="J350" s="20">
        <f>IFERROR(IF(OR(G350="",INDEX(G:G,MATCH(DATE(YEAR($A350)-1,MONTH($A350),DAY($A350)),$A:$A,0))=""),"",G350/INDEX(G:G,MATCH(DATE(YEAR($A350)-1,MONTH($A350),DAY($A350)),$A:$A,0))-1),"")</f>
        <v/>
      </c>
      <c r="K350" s="20">
        <f>IF(OR(E350="",E349=""),"",E350/E349-1)</f>
        <v/>
      </c>
      <c r="L350" s="20">
        <f>IF(OR(F350="",F349=""),"",F350/F349-1)</f>
        <v/>
      </c>
      <c r="M350" s="20">
        <f>IF(OR(G350="",G349=""),"",G350/G349-1)</f>
        <v/>
      </c>
      <c r="N350" s="20">
        <f>IF(G350="","",E350/G350)</f>
        <v/>
      </c>
      <c r="O350" s="20">
        <f>IF(G350="","",F350/G350)</f>
        <v/>
      </c>
      <c r="P350" s="21">
        <f>IF(SUMIFS('Daily NSE Equity Options'!$L:$L,'Daily NSE Equity Options'!$A:$A,$A350)=0,"",SUMIFS('Daily NSE Equity Options'!$L:$L,'Daily NSE Equity Options'!$A:$A,$A350))</f>
        <v/>
      </c>
      <c r="Q350" s="8">
        <f>IF(SUMIFS('Daily BSE Equity Options'!$L:$L,'Daily BSE Equity Options'!$A:$A,$A350)=0,"",SUMIFS('Daily BSE Equity Options'!$L:$L,'Daily BSE Equity Options'!$A:$A,$A350))</f>
        <v/>
      </c>
      <c r="R350" s="8">
        <f>IF(OR(P350="",Q350=""),"",P350+Q350)</f>
        <v/>
      </c>
      <c r="S350" s="23">
        <f>IFERROR(IF(OR(P350="",INDEX(P:P,MATCH(DATE(YEAR($A350)-1,MONTH($A350),DAY($A350)),$A:$A,0))=""),"",P350/INDEX(P:P,MATCH(DATE(YEAR($A350)-1,MONTH($A350),DAY($A350)),$A:$A,0))-1),"")</f>
        <v/>
      </c>
      <c r="T350" s="23">
        <f>IFERROR(IF(OR(Q350="",INDEX(Q:Q,MATCH(DATE(YEAR($A350)-1,MONTH($A350),DAY($A350)),$A:$A,0))=""),"",Q350/INDEX(Q:Q,MATCH(DATE(YEAR($A350)-1,MONTH($A350),DAY($A350)),$A:$A,0))-1),"")</f>
        <v/>
      </c>
      <c r="U350" s="23">
        <f>IFERROR(IF(OR(R350="",INDEX(R:R,MATCH(DATE(YEAR($A350)-1,MONTH($A350),DAY($A350)),$A:$A,0))=""),"",R350/INDEX(R:R,MATCH(DATE(YEAR($A350)-1,MONTH($A350),DAY($A350)),$A:$A,0))-1),"")</f>
        <v/>
      </c>
      <c r="V350" s="23">
        <f>IF(OR(P350="",P349=""),"",P350/P349-1)</f>
        <v/>
      </c>
      <c r="W350" s="23">
        <f>IF(OR(Q350="",Q349=""),"",Q350/Q349-1)</f>
        <v/>
      </c>
      <c r="X350" s="23">
        <f>IF(OR(R350="",R349=""),"",R350/R349-1)</f>
        <v/>
      </c>
      <c r="Y350" s="23">
        <f>IF(R350="","",P350/R350)</f>
        <v/>
      </c>
      <c r="Z350" s="23">
        <f>IF(R350="","",Q350/R350)</f>
        <v/>
      </c>
      <c r="AA350" s="24">
        <f>IF(SUMIFS('Daily NSE Equity Options'!$M:$M,'Daily NSE Equity Options'!$A:$A,$A350)=0,"",SUMIFS('Daily NSE Equity Options'!$M:$M,'Daily NSE Equity Options'!$A:$A,$A350))</f>
        <v/>
      </c>
      <c r="AB350" s="9">
        <f>IF(SUMIFS('Daily BSE Equity Options'!$M:$M,'Daily BSE Equity Options'!$A:$A,$A350)=0,"",SUMIFS('Daily BSE Equity Options'!$M:$M,'Daily BSE Equity Options'!$A:$A,$A350))</f>
        <v/>
      </c>
      <c r="AC350" s="9">
        <f>IF(OR(AA350="",AB350=""),"",AA350+AB350)</f>
        <v/>
      </c>
      <c r="AD350" s="26">
        <f>IFERROR(IF(OR(AA350="",INDEX(AA:AA,MATCH(DATE(YEAR($A350)-1,MONTH($A350),DAY($A350)),$A:$A,0))=""),"",AA350/INDEX(AA:AA,MATCH(DATE(YEAR($A350)-1,MONTH($A350),DAY($A350)),$A:$A,0))-1),"")</f>
        <v/>
      </c>
      <c r="AE350" s="26">
        <f>IFERROR(IF(OR(AB350="",INDEX(AB:AB,MATCH(DATE(YEAR($A350)-1,MONTH($A350),DAY($A350)),$A:$A,0))=""),"",AB350/INDEX(AB:AB,MATCH(DATE(YEAR($A350)-1,MONTH($A350),DAY($A350)),$A:$A,0))-1),"")</f>
        <v/>
      </c>
      <c r="AF350" s="26">
        <f>IFERROR(IF(OR(AC350="",INDEX(AC:AC,MATCH(DATE(YEAR($A350)-1,MONTH($A350),DAY($A350)),$A:$A,0))=""),"",AC350/INDEX(AC:AC,MATCH(DATE(YEAR($A350)-1,MONTH($A350),DAY($A350)),$A:$A,0))-1),"")</f>
        <v/>
      </c>
      <c r="AG350" s="26">
        <f>IF(OR(AA350="",AA349=""),"",AA350/AA349-1)</f>
        <v/>
      </c>
      <c r="AH350" s="26">
        <f>IF(OR(AB350="",AB349=""),"",AB350/AB349-1)</f>
        <v/>
      </c>
      <c r="AI350" s="26">
        <f>IF(OR(AC350="",AC349=""),"",AC350/AC349-1)</f>
        <v/>
      </c>
      <c r="AJ350" s="26">
        <f>IF(AC350="","",AA350/AC350)</f>
        <v/>
      </c>
      <c r="AK350" s="26">
        <f>IF(AC350="","",AB350/AC350)</f>
        <v/>
      </c>
      <c r="AL350" s="29" t="n">
        <v>13.4975</v>
      </c>
      <c r="AM350" s="30" t="n">
        <v>14.195</v>
      </c>
      <c r="AN350" s="30" t="n">
        <v>12.1125</v>
      </c>
      <c r="AO350" s="30" t="n">
        <v>13.5375</v>
      </c>
      <c r="AP350" s="31" t="n">
        <v>0.003</v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18">
        <f>IF(SUMIFS('Daily NSE Equity Options'!$K:$K,'Daily NSE Equity Options'!$A:$A,$A351)=0,"",SUMIFS('Daily NSE Equity Options'!$K:$K,'Daily NSE Equity Options'!$A:$A,$A351))</f>
        <v/>
      </c>
      <c r="F351" s="7">
        <f>IF(SUMIFS('Daily BSE Equity Options'!$K:$K,'Daily BSE Equity Options'!$A:$A,$A351)=0,"",SUMIFS('Daily BSE Equity Options'!$K:$K,'Daily BSE Equity Options'!$A:$A,$A351))</f>
        <v/>
      </c>
      <c r="G351" s="7">
        <f>IF(OR(E351="",F351=""),"",E351+F351)</f>
        <v/>
      </c>
      <c r="H351" s="20">
        <f>IFERROR(IF(OR(E351="",INDEX(E:E,MATCH(DATE(YEAR($A351)-1,MONTH($A351),DAY($A351)),$A:$A,0))=""),"",E351/INDEX(E:E,MATCH(DATE(YEAR($A351)-1,MONTH($A351),DAY($A351)),$A:$A,0))-1),"")</f>
        <v/>
      </c>
      <c r="I351" s="20">
        <f>IFERROR(IF(OR(F351="",INDEX(F:F,MATCH(DATE(YEAR($A351)-1,MONTH($A351),DAY($A351)),$A:$A,0))=""),"",F351/INDEX(F:F,MATCH(DATE(YEAR($A351)-1,MONTH($A351),DAY($A351)),$A:$A,0))-1),"")</f>
        <v/>
      </c>
      <c r="J351" s="20">
        <f>IFERROR(IF(OR(G351="",INDEX(G:G,MATCH(DATE(YEAR($A351)-1,MONTH($A351),DAY($A351)),$A:$A,0))=""),"",G351/INDEX(G:G,MATCH(DATE(YEAR($A351)-1,MONTH($A351),DAY($A351)),$A:$A,0))-1),"")</f>
        <v/>
      </c>
      <c r="K351" s="20">
        <f>IF(OR(E351="",E350=""),"",E351/E350-1)</f>
        <v/>
      </c>
      <c r="L351" s="20">
        <f>IF(OR(F351="",F350=""),"",F351/F350-1)</f>
        <v/>
      </c>
      <c r="M351" s="20">
        <f>IF(OR(G351="",G350=""),"",G351/G350-1)</f>
        <v/>
      </c>
      <c r="N351" s="20">
        <f>IF(G351="","",E351/G351)</f>
        <v/>
      </c>
      <c r="O351" s="20">
        <f>IF(G351="","",F351/G351)</f>
        <v/>
      </c>
      <c r="P351" s="21">
        <f>IF(SUMIFS('Daily NSE Equity Options'!$L:$L,'Daily NSE Equity Options'!$A:$A,$A351)=0,"",SUMIFS('Daily NSE Equity Options'!$L:$L,'Daily NSE Equity Options'!$A:$A,$A351))</f>
        <v/>
      </c>
      <c r="Q351" s="8">
        <f>IF(SUMIFS('Daily BSE Equity Options'!$L:$L,'Daily BSE Equity Options'!$A:$A,$A351)=0,"",SUMIFS('Daily BSE Equity Options'!$L:$L,'Daily BSE Equity Options'!$A:$A,$A351))</f>
        <v/>
      </c>
      <c r="R351" s="8">
        <f>IF(OR(P351="",Q351=""),"",P351+Q351)</f>
        <v/>
      </c>
      <c r="S351" s="23">
        <f>IFERROR(IF(OR(P351="",INDEX(P:P,MATCH(DATE(YEAR($A351)-1,MONTH($A351),DAY($A351)),$A:$A,0))=""),"",P351/INDEX(P:P,MATCH(DATE(YEAR($A351)-1,MONTH($A351),DAY($A351)),$A:$A,0))-1),"")</f>
        <v/>
      </c>
      <c r="T351" s="23">
        <f>IFERROR(IF(OR(Q351="",INDEX(Q:Q,MATCH(DATE(YEAR($A351)-1,MONTH($A351),DAY($A351)),$A:$A,0))=""),"",Q351/INDEX(Q:Q,MATCH(DATE(YEAR($A351)-1,MONTH($A351),DAY($A351)),$A:$A,0))-1),"")</f>
        <v/>
      </c>
      <c r="U351" s="23">
        <f>IFERROR(IF(OR(R351="",INDEX(R:R,MATCH(DATE(YEAR($A351)-1,MONTH($A351),DAY($A351)),$A:$A,0))=""),"",R351/INDEX(R:R,MATCH(DATE(YEAR($A351)-1,MONTH($A351),DAY($A351)),$A:$A,0))-1),"")</f>
        <v/>
      </c>
      <c r="V351" s="23">
        <f>IF(OR(P351="",P350=""),"",P351/P350-1)</f>
        <v/>
      </c>
      <c r="W351" s="23">
        <f>IF(OR(Q351="",Q350=""),"",Q351/Q350-1)</f>
        <v/>
      </c>
      <c r="X351" s="23">
        <f>IF(OR(R351="",R350=""),"",R351/R350-1)</f>
        <v/>
      </c>
      <c r="Y351" s="23">
        <f>IF(R351="","",P351/R351)</f>
        <v/>
      </c>
      <c r="Z351" s="23">
        <f>IF(R351="","",Q351/R351)</f>
        <v/>
      </c>
      <c r="AA351" s="24">
        <f>IF(SUMIFS('Daily NSE Equity Options'!$M:$M,'Daily NSE Equity Options'!$A:$A,$A351)=0,"",SUMIFS('Daily NSE Equity Options'!$M:$M,'Daily NSE Equity Options'!$A:$A,$A351))</f>
        <v/>
      </c>
      <c r="AB351" s="9">
        <f>IF(SUMIFS('Daily BSE Equity Options'!$M:$M,'Daily BSE Equity Options'!$A:$A,$A351)=0,"",SUMIFS('Daily BSE Equity Options'!$M:$M,'Daily BSE Equity Options'!$A:$A,$A351))</f>
        <v/>
      </c>
      <c r="AC351" s="9">
        <f>IF(OR(AA351="",AB351=""),"",AA351+AB351)</f>
        <v/>
      </c>
      <c r="AD351" s="26">
        <f>IFERROR(IF(OR(AA351="",INDEX(AA:AA,MATCH(DATE(YEAR($A351)-1,MONTH($A351),DAY($A351)),$A:$A,0))=""),"",AA351/INDEX(AA:AA,MATCH(DATE(YEAR($A351)-1,MONTH($A351),DAY($A351)),$A:$A,0))-1),"")</f>
        <v/>
      </c>
      <c r="AE351" s="26">
        <f>IFERROR(IF(OR(AB351="",INDEX(AB:AB,MATCH(DATE(YEAR($A351)-1,MONTH($A351),DAY($A351)),$A:$A,0))=""),"",AB351/INDEX(AB:AB,MATCH(DATE(YEAR($A351)-1,MONTH($A351),DAY($A351)),$A:$A,0))-1),"")</f>
        <v/>
      </c>
      <c r="AF351" s="26">
        <f>IFERROR(IF(OR(AC351="",INDEX(AC:AC,MATCH(DATE(YEAR($A351)-1,MONTH($A351),DAY($A351)),$A:$A,0))=""),"",AC351/INDEX(AC:AC,MATCH(DATE(YEAR($A351)-1,MONTH($A351),DAY($A351)),$A:$A,0))-1),"")</f>
        <v/>
      </c>
      <c r="AG351" s="26">
        <f>IF(OR(AA351="",AA350=""),"",AA351/AA350-1)</f>
        <v/>
      </c>
      <c r="AH351" s="26">
        <f>IF(OR(AB351="",AB350=""),"",AB351/AB350-1)</f>
        <v/>
      </c>
      <c r="AI351" s="26">
        <f>IF(OR(AC351="",AC350=""),"",AC351/AC350-1)</f>
        <v/>
      </c>
      <c r="AJ351" s="26">
        <f>IF(AC351="","",AA351/AC351)</f>
        <v/>
      </c>
      <c r="AK351" s="26">
        <f>IF(AC351="","",AB351/AC351)</f>
        <v/>
      </c>
      <c r="AL351" s="29" t="n">
        <v>13.5375</v>
      </c>
      <c r="AM351" s="30" t="n">
        <v>13.76</v>
      </c>
      <c r="AN351" s="30" t="n">
        <v>12.94</v>
      </c>
      <c r="AO351" s="30" t="n">
        <v>13.405</v>
      </c>
      <c r="AP351" s="31" t="n">
        <v>-0.0098</v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18">
        <f>IF(SUMIFS('Daily NSE Equity Options'!$K:$K,'Daily NSE Equity Options'!$A:$A,$A352)=0,"",SUMIFS('Daily NSE Equity Options'!$K:$K,'Daily NSE Equity Options'!$A:$A,$A352))</f>
        <v/>
      </c>
      <c r="F352" s="7">
        <f>IF(SUMIFS('Daily BSE Equity Options'!$K:$K,'Daily BSE Equity Options'!$A:$A,$A352)=0,"",SUMIFS('Daily BSE Equity Options'!$K:$K,'Daily BSE Equity Options'!$A:$A,$A352))</f>
        <v/>
      </c>
      <c r="G352" s="7">
        <f>IF(OR(E352="",F352=""),"",E352+F352)</f>
        <v/>
      </c>
      <c r="H352" s="20">
        <f>IFERROR(IF(OR(E352="",INDEX(E:E,MATCH(DATE(YEAR($A352)-1,MONTH($A352),DAY($A352)),$A:$A,0))=""),"",E352/INDEX(E:E,MATCH(DATE(YEAR($A352)-1,MONTH($A352),DAY($A352)),$A:$A,0))-1),"")</f>
        <v/>
      </c>
      <c r="I352" s="20">
        <f>IFERROR(IF(OR(F352="",INDEX(F:F,MATCH(DATE(YEAR($A352)-1,MONTH($A352),DAY($A352)),$A:$A,0))=""),"",F352/INDEX(F:F,MATCH(DATE(YEAR($A352)-1,MONTH($A352),DAY($A352)),$A:$A,0))-1),"")</f>
        <v/>
      </c>
      <c r="J352" s="20">
        <f>IFERROR(IF(OR(G352="",INDEX(G:G,MATCH(DATE(YEAR($A352)-1,MONTH($A352),DAY($A352)),$A:$A,0))=""),"",G352/INDEX(G:G,MATCH(DATE(YEAR($A352)-1,MONTH($A352),DAY($A352)),$A:$A,0))-1),"")</f>
        <v/>
      </c>
      <c r="K352" s="20">
        <f>IF(OR(E352="",E351=""),"",E352/E351-1)</f>
        <v/>
      </c>
      <c r="L352" s="20">
        <f>IF(OR(F352="",F351=""),"",F352/F351-1)</f>
        <v/>
      </c>
      <c r="M352" s="20">
        <f>IF(OR(G352="",G351=""),"",G352/G351-1)</f>
        <v/>
      </c>
      <c r="N352" s="20">
        <f>IF(G352="","",E352/G352)</f>
        <v/>
      </c>
      <c r="O352" s="20">
        <f>IF(G352="","",F352/G352)</f>
        <v/>
      </c>
      <c r="P352" s="21">
        <f>IF(SUMIFS('Daily NSE Equity Options'!$L:$L,'Daily NSE Equity Options'!$A:$A,$A352)=0,"",SUMIFS('Daily NSE Equity Options'!$L:$L,'Daily NSE Equity Options'!$A:$A,$A352))</f>
        <v/>
      </c>
      <c r="Q352" s="8">
        <f>IF(SUMIFS('Daily BSE Equity Options'!$L:$L,'Daily BSE Equity Options'!$A:$A,$A352)=0,"",SUMIFS('Daily BSE Equity Options'!$L:$L,'Daily BSE Equity Options'!$A:$A,$A352))</f>
        <v/>
      </c>
      <c r="R352" s="8">
        <f>IF(OR(P352="",Q352=""),"",P352+Q352)</f>
        <v/>
      </c>
      <c r="S352" s="23">
        <f>IFERROR(IF(OR(P352="",INDEX(P:P,MATCH(DATE(YEAR($A352)-1,MONTH($A352),DAY($A352)),$A:$A,0))=""),"",P352/INDEX(P:P,MATCH(DATE(YEAR($A352)-1,MONTH($A352),DAY($A352)),$A:$A,0))-1),"")</f>
        <v/>
      </c>
      <c r="T352" s="23">
        <f>IFERROR(IF(OR(Q352="",INDEX(Q:Q,MATCH(DATE(YEAR($A352)-1,MONTH($A352),DAY($A352)),$A:$A,0))=""),"",Q352/INDEX(Q:Q,MATCH(DATE(YEAR($A352)-1,MONTH($A352),DAY($A352)),$A:$A,0))-1),"")</f>
        <v/>
      </c>
      <c r="U352" s="23">
        <f>IFERROR(IF(OR(R352="",INDEX(R:R,MATCH(DATE(YEAR($A352)-1,MONTH($A352),DAY($A352)),$A:$A,0))=""),"",R352/INDEX(R:R,MATCH(DATE(YEAR($A352)-1,MONTH($A352),DAY($A352)),$A:$A,0))-1),"")</f>
        <v/>
      </c>
      <c r="V352" s="23">
        <f>IF(OR(P352="",P351=""),"",P352/P351-1)</f>
        <v/>
      </c>
      <c r="W352" s="23">
        <f>IF(OR(Q352="",Q351=""),"",Q352/Q351-1)</f>
        <v/>
      </c>
      <c r="X352" s="23">
        <f>IF(OR(R352="",R351=""),"",R352/R351-1)</f>
        <v/>
      </c>
      <c r="Y352" s="23">
        <f>IF(R352="","",P352/R352)</f>
        <v/>
      </c>
      <c r="Z352" s="23">
        <f>IF(R352="","",Q352/R352)</f>
        <v/>
      </c>
      <c r="AA352" s="24">
        <f>IF(SUMIFS('Daily NSE Equity Options'!$M:$M,'Daily NSE Equity Options'!$A:$A,$A352)=0,"",SUMIFS('Daily NSE Equity Options'!$M:$M,'Daily NSE Equity Options'!$A:$A,$A352))</f>
        <v/>
      </c>
      <c r="AB352" s="9">
        <f>IF(SUMIFS('Daily BSE Equity Options'!$M:$M,'Daily BSE Equity Options'!$A:$A,$A352)=0,"",SUMIFS('Daily BSE Equity Options'!$M:$M,'Daily BSE Equity Options'!$A:$A,$A352))</f>
        <v/>
      </c>
      <c r="AC352" s="9">
        <f>IF(OR(AA352="",AB352=""),"",AA352+AB352)</f>
        <v/>
      </c>
      <c r="AD352" s="26">
        <f>IFERROR(IF(OR(AA352="",INDEX(AA:AA,MATCH(DATE(YEAR($A352)-1,MONTH($A352),DAY($A352)),$A:$A,0))=""),"",AA352/INDEX(AA:AA,MATCH(DATE(YEAR($A352)-1,MONTH($A352),DAY($A352)),$A:$A,0))-1),"")</f>
        <v/>
      </c>
      <c r="AE352" s="26">
        <f>IFERROR(IF(OR(AB352="",INDEX(AB:AB,MATCH(DATE(YEAR($A352)-1,MONTH($A352),DAY($A352)),$A:$A,0))=""),"",AB352/INDEX(AB:AB,MATCH(DATE(YEAR($A352)-1,MONTH($A352),DAY($A352)),$A:$A,0))-1),"")</f>
        <v/>
      </c>
      <c r="AF352" s="26">
        <f>IFERROR(IF(OR(AC352="",INDEX(AC:AC,MATCH(DATE(YEAR($A352)-1,MONTH($A352),DAY($A352)),$A:$A,0))=""),"",AC352/INDEX(AC:AC,MATCH(DATE(YEAR($A352)-1,MONTH($A352),DAY($A352)),$A:$A,0))-1),"")</f>
        <v/>
      </c>
      <c r="AG352" s="26">
        <f>IF(OR(AA352="",AA351=""),"",AA352/AA351-1)</f>
        <v/>
      </c>
      <c r="AH352" s="26">
        <f>IF(OR(AB352="",AB351=""),"",AB352/AB351-1)</f>
        <v/>
      </c>
      <c r="AI352" s="26">
        <f>IF(OR(AC352="",AC351=""),"",AC352/AC351-1)</f>
        <v/>
      </c>
      <c r="AJ352" s="26">
        <f>IF(AC352="","",AA352/AC352)</f>
        <v/>
      </c>
      <c r="AK352" s="26">
        <f>IF(AC352="","",AB352/AC352)</f>
        <v/>
      </c>
      <c r="AL352" s="29" t="n">
        <v>13.405</v>
      </c>
      <c r="AM352" s="30" t="n">
        <v>13.685</v>
      </c>
      <c r="AN352" s="30" t="n">
        <v>12.4025</v>
      </c>
      <c r="AO352" s="30" t="n">
        <v>13.3175</v>
      </c>
      <c r="AP352" s="31" t="n">
        <v>-0.0065</v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18">
        <f>IF(SUMIFS('Daily NSE Equity Options'!$K:$K,'Daily NSE Equity Options'!$A:$A,$A353)=0,"",SUMIFS('Daily NSE Equity Options'!$K:$K,'Daily NSE Equity Options'!$A:$A,$A353))</f>
        <v/>
      </c>
      <c r="F353" s="7">
        <f>IF(SUMIFS('Daily BSE Equity Options'!$K:$K,'Daily BSE Equity Options'!$A:$A,$A353)=0,"",SUMIFS('Daily BSE Equity Options'!$K:$K,'Daily BSE Equity Options'!$A:$A,$A353))</f>
        <v/>
      </c>
      <c r="G353" s="7">
        <f>IF(OR(E353="",F353=""),"",E353+F353)</f>
        <v/>
      </c>
      <c r="H353" s="20">
        <f>IFERROR(IF(OR(E353="",INDEX(E:E,MATCH(DATE(YEAR($A353)-1,MONTH($A353),DAY($A353)),$A:$A,0))=""),"",E353/INDEX(E:E,MATCH(DATE(YEAR($A353)-1,MONTH($A353),DAY($A353)),$A:$A,0))-1),"")</f>
        <v/>
      </c>
      <c r="I353" s="20">
        <f>IFERROR(IF(OR(F353="",INDEX(F:F,MATCH(DATE(YEAR($A353)-1,MONTH($A353),DAY($A353)),$A:$A,0))=""),"",F353/INDEX(F:F,MATCH(DATE(YEAR($A353)-1,MONTH($A353),DAY($A353)),$A:$A,0))-1),"")</f>
        <v/>
      </c>
      <c r="J353" s="20">
        <f>IFERROR(IF(OR(G353="",INDEX(G:G,MATCH(DATE(YEAR($A353)-1,MONTH($A353),DAY($A353)),$A:$A,0))=""),"",G353/INDEX(G:G,MATCH(DATE(YEAR($A353)-1,MONTH($A353),DAY($A353)),$A:$A,0))-1),"")</f>
        <v/>
      </c>
      <c r="K353" s="20">
        <f>IF(OR(E353="",E352=""),"",E353/E352-1)</f>
        <v/>
      </c>
      <c r="L353" s="20">
        <f>IF(OR(F353="",F352=""),"",F353/F352-1)</f>
        <v/>
      </c>
      <c r="M353" s="20">
        <f>IF(OR(G353="",G352=""),"",G353/G352-1)</f>
        <v/>
      </c>
      <c r="N353" s="20">
        <f>IF(G353="","",E353/G353)</f>
        <v/>
      </c>
      <c r="O353" s="20">
        <f>IF(G353="","",F353/G353)</f>
        <v/>
      </c>
      <c r="P353" s="21">
        <f>IF(SUMIFS('Daily NSE Equity Options'!$L:$L,'Daily NSE Equity Options'!$A:$A,$A353)=0,"",SUMIFS('Daily NSE Equity Options'!$L:$L,'Daily NSE Equity Options'!$A:$A,$A353))</f>
        <v/>
      </c>
      <c r="Q353" s="8">
        <f>IF(SUMIFS('Daily BSE Equity Options'!$L:$L,'Daily BSE Equity Options'!$A:$A,$A353)=0,"",SUMIFS('Daily BSE Equity Options'!$L:$L,'Daily BSE Equity Options'!$A:$A,$A353))</f>
        <v/>
      </c>
      <c r="R353" s="8">
        <f>IF(OR(P353="",Q353=""),"",P353+Q353)</f>
        <v/>
      </c>
      <c r="S353" s="23">
        <f>IFERROR(IF(OR(P353="",INDEX(P:P,MATCH(DATE(YEAR($A353)-1,MONTH($A353),DAY($A353)),$A:$A,0))=""),"",P353/INDEX(P:P,MATCH(DATE(YEAR($A353)-1,MONTH($A353),DAY($A353)),$A:$A,0))-1),"")</f>
        <v/>
      </c>
      <c r="T353" s="23">
        <f>IFERROR(IF(OR(Q353="",INDEX(Q:Q,MATCH(DATE(YEAR($A353)-1,MONTH($A353),DAY($A353)),$A:$A,0))=""),"",Q353/INDEX(Q:Q,MATCH(DATE(YEAR($A353)-1,MONTH($A353),DAY($A353)),$A:$A,0))-1),"")</f>
        <v/>
      </c>
      <c r="U353" s="23">
        <f>IFERROR(IF(OR(R353="",INDEX(R:R,MATCH(DATE(YEAR($A353)-1,MONTH($A353),DAY($A353)),$A:$A,0))=""),"",R353/INDEX(R:R,MATCH(DATE(YEAR($A353)-1,MONTH($A353),DAY($A353)),$A:$A,0))-1),"")</f>
        <v/>
      </c>
      <c r="V353" s="23">
        <f>IF(OR(P353="",P352=""),"",P353/P352-1)</f>
        <v/>
      </c>
      <c r="W353" s="23">
        <f>IF(OR(Q353="",Q352=""),"",Q353/Q352-1)</f>
        <v/>
      </c>
      <c r="X353" s="23">
        <f>IF(OR(R353="",R352=""),"",R353/R352-1)</f>
        <v/>
      </c>
      <c r="Y353" s="23">
        <f>IF(R353="","",P353/R353)</f>
        <v/>
      </c>
      <c r="Z353" s="23">
        <f>IF(R353="","",Q353/R353)</f>
        <v/>
      </c>
      <c r="AA353" s="24">
        <f>IF(SUMIFS('Daily NSE Equity Options'!$M:$M,'Daily NSE Equity Options'!$A:$A,$A353)=0,"",SUMIFS('Daily NSE Equity Options'!$M:$M,'Daily NSE Equity Options'!$A:$A,$A353))</f>
        <v/>
      </c>
      <c r="AB353" s="9">
        <f>IF(SUMIFS('Daily BSE Equity Options'!$M:$M,'Daily BSE Equity Options'!$A:$A,$A353)=0,"",SUMIFS('Daily BSE Equity Options'!$M:$M,'Daily BSE Equity Options'!$A:$A,$A353))</f>
        <v/>
      </c>
      <c r="AC353" s="9">
        <f>IF(OR(AA353="",AB353=""),"",AA353+AB353)</f>
        <v/>
      </c>
      <c r="AD353" s="26">
        <f>IFERROR(IF(OR(AA353="",INDEX(AA:AA,MATCH(DATE(YEAR($A353)-1,MONTH($A353),DAY($A353)),$A:$A,0))=""),"",AA353/INDEX(AA:AA,MATCH(DATE(YEAR($A353)-1,MONTH($A353),DAY($A353)),$A:$A,0))-1),"")</f>
        <v/>
      </c>
      <c r="AE353" s="26">
        <f>IFERROR(IF(OR(AB353="",INDEX(AB:AB,MATCH(DATE(YEAR($A353)-1,MONTH($A353),DAY($A353)),$A:$A,0))=""),"",AB353/INDEX(AB:AB,MATCH(DATE(YEAR($A353)-1,MONTH($A353),DAY($A353)),$A:$A,0))-1),"")</f>
        <v/>
      </c>
      <c r="AF353" s="26">
        <f>IFERROR(IF(OR(AC353="",INDEX(AC:AC,MATCH(DATE(YEAR($A353)-1,MONTH($A353),DAY($A353)),$A:$A,0))=""),"",AC353/INDEX(AC:AC,MATCH(DATE(YEAR($A353)-1,MONTH($A353),DAY($A353)),$A:$A,0))-1),"")</f>
        <v/>
      </c>
      <c r="AG353" s="26">
        <f>IF(OR(AA353="",AA352=""),"",AA353/AA352-1)</f>
        <v/>
      </c>
      <c r="AH353" s="26">
        <f>IF(OR(AB353="",AB352=""),"",AB353/AB352-1)</f>
        <v/>
      </c>
      <c r="AI353" s="26">
        <f>IF(OR(AC353="",AC352=""),"",AC353/AC352-1)</f>
        <v/>
      </c>
      <c r="AJ353" s="26">
        <f>IF(AC353="","",AA353/AC353)</f>
        <v/>
      </c>
      <c r="AK353" s="26">
        <f>IF(AC353="","",AB353/AC353)</f>
        <v/>
      </c>
      <c r="AL353" s="29" t="n">
        <v>13.3175</v>
      </c>
      <c r="AM353" s="30" t="n">
        <v>14.765</v>
      </c>
      <c r="AN353" s="30" t="n">
        <v>12.635</v>
      </c>
      <c r="AO353" s="30" t="n">
        <v>14.52</v>
      </c>
      <c r="AP353" s="31" t="n">
        <v>0.09030000000000001</v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>
        <f>IF(SUMIFS('Daily NSE Equity Options'!$K:$K,'Daily NSE Equity Options'!$A:$A,$A354)=0,"",SUMIFS('Daily NSE Equity Options'!$K:$K,'Daily NSE Equity Options'!$A:$A,$A354))</f>
        <v/>
      </c>
      <c r="F354" s="7">
        <f>IF(SUMIFS('Daily BSE Equity Options'!$K:$K,'Daily BSE Equity Options'!$A:$A,$A354)=0,"",SUMIFS('Daily BSE Equity Options'!$K:$K,'Daily BSE Equity Options'!$A:$A,$A354))</f>
        <v/>
      </c>
      <c r="G354" s="7">
        <f>IF(OR(E354="",F354=""),"",E354+F354)</f>
        <v/>
      </c>
      <c r="H354" s="20">
        <f>IFERROR(IF(OR(E354="",INDEX(E:E,MATCH(DATE(YEAR($A354)-1,MONTH($A354),DAY($A354)),$A:$A,0))=""),"",E354/INDEX(E:E,MATCH(DATE(YEAR($A354)-1,MONTH($A354),DAY($A354)),$A:$A,0))-1),"")</f>
        <v/>
      </c>
      <c r="I354" s="20">
        <f>IFERROR(IF(OR(F354="",INDEX(F:F,MATCH(DATE(YEAR($A354)-1,MONTH($A354),DAY($A354)),$A:$A,0))=""),"",F354/INDEX(F:F,MATCH(DATE(YEAR($A354)-1,MONTH($A354),DAY($A354)),$A:$A,0))-1),"")</f>
        <v/>
      </c>
      <c r="J354" s="20">
        <f>IFERROR(IF(OR(G354="",INDEX(G:G,MATCH(DATE(YEAR($A354)-1,MONTH($A354),DAY($A354)),$A:$A,0))=""),"",G354/INDEX(G:G,MATCH(DATE(YEAR($A354)-1,MONTH($A354),DAY($A354)),$A:$A,0))-1),"")</f>
        <v/>
      </c>
      <c r="K354" s="20">
        <f>IF(OR(E354="",E353=""),"",E354/E353-1)</f>
        <v/>
      </c>
      <c r="L354" s="20">
        <f>IF(OR(F354="",F353=""),"",F354/F353-1)</f>
        <v/>
      </c>
      <c r="M354" s="20">
        <f>IF(OR(G354="",G353=""),"",G354/G353-1)</f>
        <v/>
      </c>
      <c r="N354" s="20">
        <f>IF(G354="","",E354/G354)</f>
        <v/>
      </c>
      <c r="O354" s="20">
        <f>IF(G354="","",F354/G354)</f>
        <v/>
      </c>
      <c r="P354" s="21">
        <f>IF(SUMIFS('Daily NSE Equity Options'!$L:$L,'Daily NSE Equity Options'!$A:$A,$A354)=0,"",SUMIFS('Daily NSE Equity Options'!$L:$L,'Daily NSE Equity Options'!$A:$A,$A354))</f>
        <v/>
      </c>
      <c r="Q354" s="8">
        <f>IF(SUMIFS('Daily BSE Equity Options'!$L:$L,'Daily BSE Equity Options'!$A:$A,$A354)=0,"",SUMIFS('Daily BSE Equity Options'!$L:$L,'Daily BSE Equity Options'!$A:$A,$A354))</f>
        <v/>
      </c>
      <c r="R354" s="8">
        <f>IF(OR(P354="",Q354=""),"",P354+Q354)</f>
        <v/>
      </c>
      <c r="S354" s="23">
        <f>IFERROR(IF(OR(P354="",INDEX(P:P,MATCH(DATE(YEAR($A354)-1,MONTH($A354),DAY($A354)),$A:$A,0))=""),"",P354/INDEX(P:P,MATCH(DATE(YEAR($A354)-1,MONTH($A354),DAY($A354)),$A:$A,0))-1),"")</f>
        <v/>
      </c>
      <c r="T354" s="23">
        <f>IFERROR(IF(OR(Q354="",INDEX(Q:Q,MATCH(DATE(YEAR($A354)-1,MONTH($A354),DAY($A354)),$A:$A,0))=""),"",Q354/INDEX(Q:Q,MATCH(DATE(YEAR($A354)-1,MONTH($A354),DAY($A354)),$A:$A,0))-1),"")</f>
        <v/>
      </c>
      <c r="U354" s="23">
        <f>IFERROR(IF(OR(R354="",INDEX(R:R,MATCH(DATE(YEAR($A354)-1,MONTH($A354),DAY($A354)),$A:$A,0))=""),"",R354/INDEX(R:R,MATCH(DATE(YEAR($A354)-1,MONTH($A354),DAY($A354)),$A:$A,0))-1),"")</f>
        <v/>
      </c>
      <c r="V354" s="23">
        <f>IF(OR(P354="",P353=""),"",P354/P353-1)</f>
        <v/>
      </c>
      <c r="W354" s="23">
        <f>IF(OR(Q354="",Q353=""),"",Q354/Q353-1)</f>
        <v/>
      </c>
      <c r="X354" s="23">
        <f>IF(OR(R354="",R353=""),"",R354/R353-1)</f>
        <v/>
      </c>
      <c r="Y354" s="23">
        <f>IF(R354="","",P354/R354)</f>
        <v/>
      </c>
      <c r="Z354" s="23">
        <f>IF(R354="","",Q354/R354)</f>
        <v/>
      </c>
      <c r="AA354" s="24">
        <f>IF(SUMIFS('Daily NSE Equity Options'!$M:$M,'Daily NSE Equity Options'!$A:$A,$A354)=0,"",SUMIFS('Daily NSE Equity Options'!$M:$M,'Daily NSE Equity Options'!$A:$A,$A354))</f>
        <v/>
      </c>
      <c r="AB354" s="9">
        <f>IF(SUMIFS('Daily BSE Equity Options'!$M:$M,'Daily BSE Equity Options'!$A:$A,$A354)=0,"",SUMIFS('Daily BSE Equity Options'!$M:$M,'Daily BSE Equity Options'!$A:$A,$A354))</f>
        <v/>
      </c>
      <c r="AC354" s="9">
        <f>IF(OR(AA354="",AB354=""),"",AA354+AB354)</f>
        <v/>
      </c>
      <c r="AD354" s="26">
        <f>IFERROR(IF(OR(AA354="",INDEX(AA:AA,MATCH(DATE(YEAR($A354)-1,MONTH($A354),DAY($A354)),$A:$A,0))=""),"",AA354/INDEX(AA:AA,MATCH(DATE(YEAR($A354)-1,MONTH($A354),DAY($A354)),$A:$A,0))-1),"")</f>
        <v/>
      </c>
      <c r="AE354" s="26">
        <f>IFERROR(IF(OR(AB354="",INDEX(AB:AB,MATCH(DATE(YEAR($A354)-1,MONTH($A354),DAY($A354)),$A:$A,0))=""),"",AB354/INDEX(AB:AB,MATCH(DATE(YEAR($A354)-1,MONTH($A354),DAY($A354)),$A:$A,0))-1),"")</f>
        <v/>
      </c>
      <c r="AF354" s="26">
        <f>IFERROR(IF(OR(AC354="",INDEX(AC:AC,MATCH(DATE(YEAR($A354)-1,MONTH($A354),DAY($A354)),$A:$A,0))=""),"",AC354/INDEX(AC:AC,MATCH(DATE(YEAR($A354)-1,MONTH($A354),DAY($A354)),$A:$A,0))-1),"")</f>
        <v/>
      </c>
      <c r="AG354" s="26">
        <f>IF(OR(AA354="",AA353=""),"",AA354/AA353-1)</f>
        <v/>
      </c>
      <c r="AH354" s="26">
        <f>IF(OR(AB354="",AB353=""),"",AB354/AB353-1)</f>
        <v/>
      </c>
      <c r="AI354" s="26">
        <f>IF(OR(AC354="",AC353=""),"",AC354/AC353-1)</f>
        <v/>
      </c>
      <c r="AJ354" s="26">
        <f>IF(AC354="","",AA354/AC354)</f>
        <v/>
      </c>
      <c r="AK354" s="26">
        <f>IF(AC354="","",AB354/AC354)</f>
        <v/>
      </c>
      <c r="AL354" s="29" t="n">
        <v>14.52</v>
      </c>
      <c r="AM354" s="30" t="n">
        <v>15.63</v>
      </c>
      <c r="AN354" s="30" t="n">
        <v>13.9</v>
      </c>
      <c r="AO354" s="30" t="n">
        <v>14.185</v>
      </c>
      <c r="AP354" s="31" t="n">
        <v>-0.0231</v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>
        <f>IF(SUMIFS('Daily NSE Equity Options'!$K:$K,'Daily NSE Equity Options'!$A:$A,$A355)=0,"",SUMIFS('Daily NSE Equity Options'!$K:$K,'Daily NSE Equity Options'!$A:$A,$A355))</f>
        <v/>
      </c>
      <c r="F355" s="7">
        <f>IF(SUMIFS('Daily BSE Equity Options'!$K:$K,'Daily BSE Equity Options'!$A:$A,$A355)=0,"",SUMIFS('Daily BSE Equity Options'!$K:$K,'Daily BSE Equity Options'!$A:$A,$A355))</f>
        <v/>
      </c>
      <c r="G355" s="7">
        <f>IF(OR(E355="",F355=""),"",E355+F355)</f>
        <v/>
      </c>
      <c r="H355" s="20">
        <f>IFERROR(IF(OR(E355="",INDEX(E:E,MATCH(DATE(YEAR($A355)-1,MONTH($A355),DAY($A355)),$A:$A,0))=""),"",E355/INDEX(E:E,MATCH(DATE(YEAR($A355)-1,MONTH($A355),DAY($A355)),$A:$A,0))-1),"")</f>
        <v/>
      </c>
      <c r="I355" s="20">
        <f>IFERROR(IF(OR(F355="",INDEX(F:F,MATCH(DATE(YEAR($A355)-1,MONTH($A355),DAY($A355)),$A:$A,0))=""),"",F355/INDEX(F:F,MATCH(DATE(YEAR($A355)-1,MONTH($A355),DAY($A355)),$A:$A,0))-1),"")</f>
        <v/>
      </c>
      <c r="J355" s="20">
        <f>IFERROR(IF(OR(G355="",INDEX(G:G,MATCH(DATE(YEAR($A355)-1,MONTH($A355),DAY($A355)),$A:$A,0))=""),"",G355/INDEX(G:G,MATCH(DATE(YEAR($A355)-1,MONTH($A355),DAY($A355)),$A:$A,0))-1),"")</f>
        <v/>
      </c>
      <c r="K355" s="20">
        <f>IF(OR(E355="",E354=""),"",E355/E354-1)</f>
        <v/>
      </c>
      <c r="L355" s="20">
        <f>IF(OR(F355="",F354=""),"",F355/F354-1)</f>
        <v/>
      </c>
      <c r="M355" s="20">
        <f>IF(OR(G355="",G354=""),"",G355/G354-1)</f>
        <v/>
      </c>
      <c r="N355" s="20">
        <f>IF(G355="","",E355/G355)</f>
        <v/>
      </c>
      <c r="O355" s="20">
        <f>IF(G355="","",F355/G355)</f>
        <v/>
      </c>
      <c r="P355" s="21">
        <f>IF(SUMIFS('Daily NSE Equity Options'!$L:$L,'Daily NSE Equity Options'!$A:$A,$A355)=0,"",SUMIFS('Daily NSE Equity Options'!$L:$L,'Daily NSE Equity Options'!$A:$A,$A355))</f>
        <v/>
      </c>
      <c r="Q355" s="8">
        <f>IF(SUMIFS('Daily BSE Equity Options'!$L:$L,'Daily BSE Equity Options'!$A:$A,$A355)=0,"",SUMIFS('Daily BSE Equity Options'!$L:$L,'Daily BSE Equity Options'!$A:$A,$A355))</f>
        <v/>
      </c>
      <c r="R355" s="8">
        <f>IF(OR(P355="",Q355=""),"",P355+Q355)</f>
        <v/>
      </c>
      <c r="S355" s="23">
        <f>IFERROR(IF(OR(P355="",INDEX(P:P,MATCH(DATE(YEAR($A355)-1,MONTH($A355),DAY($A355)),$A:$A,0))=""),"",P355/INDEX(P:P,MATCH(DATE(YEAR($A355)-1,MONTH($A355),DAY($A355)),$A:$A,0))-1),"")</f>
        <v/>
      </c>
      <c r="T355" s="23">
        <f>IFERROR(IF(OR(Q355="",INDEX(Q:Q,MATCH(DATE(YEAR($A355)-1,MONTH($A355),DAY($A355)),$A:$A,0))=""),"",Q355/INDEX(Q:Q,MATCH(DATE(YEAR($A355)-1,MONTH($A355),DAY($A355)),$A:$A,0))-1),"")</f>
        <v/>
      </c>
      <c r="U355" s="23">
        <f>IFERROR(IF(OR(R355="",INDEX(R:R,MATCH(DATE(YEAR($A355)-1,MONTH($A355),DAY($A355)),$A:$A,0))=""),"",R355/INDEX(R:R,MATCH(DATE(YEAR($A355)-1,MONTH($A355),DAY($A355)),$A:$A,0))-1),"")</f>
        <v/>
      </c>
      <c r="V355" s="23">
        <f>IF(OR(P355="",P354=""),"",P355/P354-1)</f>
        <v/>
      </c>
      <c r="W355" s="23">
        <f>IF(OR(Q355="",Q354=""),"",Q355/Q354-1)</f>
        <v/>
      </c>
      <c r="X355" s="23">
        <f>IF(OR(R355="",R354=""),"",R355/R354-1)</f>
        <v/>
      </c>
      <c r="Y355" s="23">
        <f>IF(R355="","",P355/R355)</f>
        <v/>
      </c>
      <c r="Z355" s="23">
        <f>IF(R355="","",Q355/R355)</f>
        <v/>
      </c>
      <c r="AA355" s="24">
        <f>IF(SUMIFS('Daily NSE Equity Options'!$M:$M,'Daily NSE Equity Options'!$A:$A,$A355)=0,"",SUMIFS('Daily NSE Equity Options'!$M:$M,'Daily NSE Equity Options'!$A:$A,$A355))</f>
        <v/>
      </c>
      <c r="AB355" s="9">
        <f>IF(SUMIFS('Daily BSE Equity Options'!$M:$M,'Daily BSE Equity Options'!$A:$A,$A355)=0,"",SUMIFS('Daily BSE Equity Options'!$M:$M,'Daily BSE Equity Options'!$A:$A,$A355))</f>
        <v/>
      </c>
      <c r="AC355" s="9">
        <f>IF(OR(AA355="",AB355=""),"",AA355+AB355)</f>
        <v/>
      </c>
      <c r="AD355" s="26">
        <f>IFERROR(IF(OR(AA355="",INDEX(AA:AA,MATCH(DATE(YEAR($A355)-1,MONTH($A355),DAY($A355)),$A:$A,0))=""),"",AA355/INDEX(AA:AA,MATCH(DATE(YEAR($A355)-1,MONTH($A355),DAY($A355)),$A:$A,0))-1),"")</f>
        <v/>
      </c>
      <c r="AE355" s="26">
        <f>IFERROR(IF(OR(AB355="",INDEX(AB:AB,MATCH(DATE(YEAR($A355)-1,MONTH($A355),DAY($A355)),$A:$A,0))=""),"",AB355/INDEX(AB:AB,MATCH(DATE(YEAR($A355)-1,MONTH($A355),DAY($A355)),$A:$A,0))-1),"")</f>
        <v/>
      </c>
      <c r="AF355" s="26">
        <f>IFERROR(IF(OR(AC355="",INDEX(AC:AC,MATCH(DATE(YEAR($A355)-1,MONTH($A355),DAY($A355)),$A:$A,0))=""),"",AC355/INDEX(AC:AC,MATCH(DATE(YEAR($A355)-1,MONTH($A355),DAY($A355)),$A:$A,0))-1),"")</f>
        <v/>
      </c>
      <c r="AG355" s="26">
        <f>IF(OR(AA355="",AA354=""),"",AA355/AA354-1)</f>
        <v/>
      </c>
      <c r="AH355" s="26">
        <f>IF(OR(AB355="",AB354=""),"",AB355/AB354-1)</f>
        <v/>
      </c>
      <c r="AI355" s="26">
        <f>IF(OR(AC355="",AC354=""),"",AC355/AC354-1)</f>
        <v/>
      </c>
      <c r="AJ355" s="26">
        <f>IF(AC355="","",AA355/AC355)</f>
        <v/>
      </c>
      <c r="AK355" s="26">
        <f>IF(AC355="","",AB355/AC355)</f>
        <v/>
      </c>
      <c r="AL355" s="29" t="n">
        <v>14.185</v>
      </c>
      <c r="AM355" s="30" t="n">
        <v>14.385</v>
      </c>
      <c r="AN355" s="30" t="n">
        <v>13.61</v>
      </c>
      <c r="AO355" s="30" t="n">
        <v>14.24</v>
      </c>
      <c r="AP355" s="31" t="n">
        <v>0.0039</v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18">
        <f>IF(SUMIFS('Daily NSE Equity Options'!$K:$K,'Daily NSE Equity Options'!$A:$A,$A356)=0,"",SUMIFS('Daily NSE Equity Options'!$K:$K,'Daily NSE Equity Options'!$A:$A,$A356))</f>
        <v/>
      </c>
      <c r="F356" s="7">
        <f>IF(SUMIFS('Daily BSE Equity Options'!$K:$K,'Daily BSE Equity Options'!$A:$A,$A356)=0,"",SUMIFS('Daily BSE Equity Options'!$K:$K,'Daily BSE Equity Options'!$A:$A,$A356))</f>
        <v/>
      </c>
      <c r="G356" s="7">
        <f>IF(OR(E356="",F356=""),"",E356+F356)</f>
        <v/>
      </c>
      <c r="H356" s="20">
        <f>IFERROR(IF(OR(E356="",INDEX(E:E,MATCH(DATE(YEAR($A356)-1,MONTH($A356),DAY($A356)),$A:$A,0))=""),"",E356/INDEX(E:E,MATCH(DATE(YEAR($A356)-1,MONTH($A356),DAY($A356)),$A:$A,0))-1),"")</f>
        <v/>
      </c>
      <c r="I356" s="20">
        <f>IFERROR(IF(OR(F356="",INDEX(F:F,MATCH(DATE(YEAR($A356)-1,MONTH($A356),DAY($A356)),$A:$A,0))=""),"",F356/INDEX(F:F,MATCH(DATE(YEAR($A356)-1,MONTH($A356),DAY($A356)),$A:$A,0))-1),"")</f>
        <v/>
      </c>
      <c r="J356" s="20">
        <f>IFERROR(IF(OR(G356="",INDEX(G:G,MATCH(DATE(YEAR($A356)-1,MONTH($A356),DAY($A356)),$A:$A,0))=""),"",G356/INDEX(G:G,MATCH(DATE(YEAR($A356)-1,MONTH($A356),DAY($A356)),$A:$A,0))-1),"")</f>
        <v/>
      </c>
      <c r="K356" s="20">
        <f>IF(OR(E356="",E355=""),"",E356/E355-1)</f>
        <v/>
      </c>
      <c r="L356" s="20">
        <f>IF(OR(F356="",F355=""),"",F356/F355-1)</f>
        <v/>
      </c>
      <c r="M356" s="20">
        <f>IF(OR(G356="",G355=""),"",G356/G355-1)</f>
        <v/>
      </c>
      <c r="N356" s="20">
        <f>IF(G356="","",E356/G356)</f>
        <v/>
      </c>
      <c r="O356" s="20">
        <f>IF(G356="","",F356/G356)</f>
        <v/>
      </c>
      <c r="P356" s="21">
        <f>IF(SUMIFS('Daily NSE Equity Options'!$L:$L,'Daily NSE Equity Options'!$A:$A,$A356)=0,"",SUMIFS('Daily NSE Equity Options'!$L:$L,'Daily NSE Equity Options'!$A:$A,$A356))</f>
        <v/>
      </c>
      <c r="Q356" s="8">
        <f>IF(SUMIFS('Daily BSE Equity Options'!$L:$L,'Daily BSE Equity Options'!$A:$A,$A356)=0,"",SUMIFS('Daily BSE Equity Options'!$L:$L,'Daily BSE Equity Options'!$A:$A,$A356))</f>
        <v/>
      </c>
      <c r="R356" s="8">
        <f>IF(OR(P356="",Q356=""),"",P356+Q356)</f>
        <v/>
      </c>
      <c r="S356" s="23">
        <f>IFERROR(IF(OR(P356="",INDEX(P:P,MATCH(DATE(YEAR($A356)-1,MONTH($A356),DAY($A356)),$A:$A,0))=""),"",P356/INDEX(P:P,MATCH(DATE(YEAR($A356)-1,MONTH($A356),DAY($A356)),$A:$A,0))-1),"")</f>
        <v/>
      </c>
      <c r="T356" s="23">
        <f>IFERROR(IF(OR(Q356="",INDEX(Q:Q,MATCH(DATE(YEAR($A356)-1,MONTH($A356),DAY($A356)),$A:$A,0))=""),"",Q356/INDEX(Q:Q,MATCH(DATE(YEAR($A356)-1,MONTH($A356),DAY($A356)),$A:$A,0))-1),"")</f>
        <v/>
      </c>
      <c r="U356" s="23">
        <f>IFERROR(IF(OR(R356="",INDEX(R:R,MATCH(DATE(YEAR($A356)-1,MONTH($A356),DAY($A356)),$A:$A,0))=""),"",R356/INDEX(R:R,MATCH(DATE(YEAR($A356)-1,MONTH($A356),DAY($A356)),$A:$A,0))-1),"")</f>
        <v/>
      </c>
      <c r="V356" s="23">
        <f>IF(OR(P356="",P355=""),"",P356/P355-1)</f>
        <v/>
      </c>
      <c r="W356" s="23">
        <f>IF(OR(Q356="",Q355=""),"",Q356/Q355-1)</f>
        <v/>
      </c>
      <c r="X356" s="23">
        <f>IF(OR(R356="",R355=""),"",R356/R355-1)</f>
        <v/>
      </c>
      <c r="Y356" s="23">
        <f>IF(R356="","",P356/R356)</f>
        <v/>
      </c>
      <c r="Z356" s="23">
        <f>IF(R356="","",Q356/R356)</f>
        <v/>
      </c>
      <c r="AA356" s="24">
        <f>IF(SUMIFS('Daily NSE Equity Options'!$M:$M,'Daily NSE Equity Options'!$A:$A,$A356)=0,"",SUMIFS('Daily NSE Equity Options'!$M:$M,'Daily NSE Equity Options'!$A:$A,$A356))</f>
        <v/>
      </c>
      <c r="AB356" s="9">
        <f>IF(SUMIFS('Daily BSE Equity Options'!$M:$M,'Daily BSE Equity Options'!$A:$A,$A356)=0,"",SUMIFS('Daily BSE Equity Options'!$M:$M,'Daily BSE Equity Options'!$A:$A,$A356))</f>
        <v/>
      </c>
      <c r="AC356" s="9">
        <f>IF(OR(AA356="",AB356=""),"",AA356+AB356)</f>
        <v/>
      </c>
      <c r="AD356" s="26">
        <f>IFERROR(IF(OR(AA356="",INDEX(AA:AA,MATCH(DATE(YEAR($A356)-1,MONTH($A356),DAY($A356)),$A:$A,0))=""),"",AA356/INDEX(AA:AA,MATCH(DATE(YEAR($A356)-1,MONTH($A356),DAY($A356)),$A:$A,0))-1),"")</f>
        <v/>
      </c>
      <c r="AE356" s="26">
        <f>IFERROR(IF(OR(AB356="",INDEX(AB:AB,MATCH(DATE(YEAR($A356)-1,MONTH($A356),DAY($A356)),$A:$A,0))=""),"",AB356/INDEX(AB:AB,MATCH(DATE(YEAR($A356)-1,MONTH($A356),DAY($A356)),$A:$A,0))-1),"")</f>
        <v/>
      </c>
      <c r="AF356" s="26">
        <f>IFERROR(IF(OR(AC356="",INDEX(AC:AC,MATCH(DATE(YEAR($A356)-1,MONTH($A356),DAY($A356)),$A:$A,0))=""),"",AC356/INDEX(AC:AC,MATCH(DATE(YEAR($A356)-1,MONTH($A356),DAY($A356)),$A:$A,0))-1),"")</f>
        <v/>
      </c>
      <c r="AG356" s="26">
        <f>IF(OR(AA356="",AA355=""),"",AA356/AA355-1)</f>
        <v/>
      </c>
      <c r="AH356" s="26">
        <f>IF(OR(AB356="",AB355=""),"",AB356/AB355-1)</f>
        <v/>
      </c>
      <c r="AI356" s="26">
        <f>IF(OR(AC356="",AC355=""),"",AC356/AC355-1)</f>
        <v/>
      </c>
      <c r="AJ356" s="26">
        <f>IF(AC356="","",AA356/AC356)</f>
        <v/>
      </c>
      <c r="AK356" s="26">
        <f>IF(AC356="","",AB356/AC356)</f>
        <v/>
      </c>
      <c r="AL356" s="29" t="n">
        <v>14.24</v>
      </c>
      <c r="AM356" s="30" t="n">
        <v>14.645</v>
      </c>
      <c r="AN356" s="30" t="n">
        <v>13.58</v>
      </c>
      <c r="AO356" s="30" t="n">
        <v>14.5425</v>
      </c>
      <c r="AP356" s="31" t="n">
        <v>0.0212</v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18">
        <f>IF(SUMIFS('Daily NSE Equity Options'!$K:$K,'Daily NSE Equity Options'!$A:$A,$A357)=0,"",SUMIFS('Daily NSE Equity Options'!$K:$K,'Daily NSE Equity Options'!$A:$A,$A357))</f>
        <v/>
      </c>
      <c r="F357" s="7">
        <f>IF(SUMIFS('Daily BSE Equity Options'!$K:$K,'Daily BSE Equity Options'!$A:$A,$A357)=0,"",SUMIFS('Daily BSE Equity Options'!$K:$K,'Daily BSE Equity Options'!$A:$A,$A357))</f>
        <v/>
      </c>
      <c r="G357" s="7">
        <f>IF(OR(E357="",F357=""),"",E357+F357)</f>
        <v/>
      </c>
      <c r="H357" s="20">
        <f>IFERROR(IF(OR(E357="",INDEX(E:E,MATCH(DATE(YEAR($A357)-1,MONTH($A357),DAY($A357)),$A:$A,0))=""),"",E357/INDEX(E:E,MATCH(DATE(YEAR($A357)-1,MONTH($A357),DAY($A357)),$A:$A,0))-1),"")</f>
        <v/>
      </c>
      <c r="I357" s="20">
        <f>IFERROR(IF(OR(F357="",INDEX(F:F,MATCH(DATE(YEAR($A357)-1,MONTH($A357),DAY($A357)),$A:$A,0))=""),"",F357/INDEX(F:F,MATCH(DATE(YEAR($A357)-1,MONTH($A357),DAY($A357)),$A:$A,0))-1),"")</f>
        <v/>
      </c>
      <c r="J357" s="20">
        <f>IFERROR(IF(OR(G357="",INDEX(G:G,MATCH(DATE(YEAR($A357)-1,MONTH($A357),DAY($A357)),$A:$A,0))=""),"",G357/INDEX(G:G,MATCH(DATE(YEAR($A357)-1,MONTH($A357),DAY($A357)),$A:$A,0))-1),"")</f>
        <v/>
      </c>
      <c r="K357" s="20">
        <f>IF(OR(E357="",E356=""),"",E357/E356-1)</f>
        <v/>
      </c>
      <c r="L357" s="20">
        <f>IF(OR(F357="",F356=""),"",F357/F356-1)</f>
        <v/>
      </c>
      <c r="M357" s="20">
        <f>IF(OR(G357="",G356=""),"",G357/G356-1)</f>
        <v/>
      </c>
      <c r="N357" s="20">
        <f>IF(G357="","",E357/G357)</f>
        <v/>
      </c>
      <c r="O357" s="20">
        <f>IF(G357="","",F357/G357)</f>
        <v/>
      </c>
      <c r="P357" s="21">
        <f>IF(SUMIFS('Daily NSE Equity Options'!$L:$L,'Daily NSE Equity Options'!$A:$A,$A357)=0,"",SUMIFS('Daily NSE Equity Options'!$L:$L,'Daily NSE Equity Options'!$A:$A,$A357))</f>
        <v/>
      </c>
      <c r="Q357" s="8">
        <f>IF(SUMIFS('Daily BSE Equity Options'!$L:$L,'Daily BSE Equity Options'!$A:$A,$A357)=0,"",SUMIFS('Daily BSE Equity Options'!$L:$L,'Daily BSE Equity Options'!$A:$A,$A357))</f>
        <v/>
      </c>
      <c r="R357" s="8">
        <f>IF(OR(P357="",Q357=""),"",P357+Q357)</f>
        <v/>
      </c>
      <c r="S357" s="23">
        <f>IFERROR(IF(OR(P357="",INDEX(P:P,MATCH(DATE(YEAR($A357)-1,MONTH($A357),DAY($A357)),$A:$A,0))=""),"",P357/INDEX(P:P,MATCH(DATE(YEAR($A357)-1,MONTH($A357),DAY($A357)),$A:$A,0))-1),"")</f>
        <v/>
      </c>
      <c r="T357" s="23">
        <f>IFERROR(IF(OR(Q357="",INDEX(Q:Q,MATCH(DATE(YEAR($A357)-1,MONTH($A357),DAY($A357)),$A:$A,0))=""),"",Q357/INDEX(Q:Q,MATCH(DATE(YEAR($A357)-1,MONTH($A357),DAY($A357)),$A:$A,0))-1),"")</f>
        <v/>
      </c>
      <c r="U357" s="23">
        <f>IFERROR(IF(OR(R357="",INDEX(R:R,MATCH(DATE(YEAR($A357)-1,MONTH($A357),DAY($A357)),$A:$A,0))=""),"",R357/INDEX(R:R,MATCH(DATE(YEAR($A357)-1,MONTH($A357),DAY($A357)),$A:$A,0))-1),"")</f>
        <v/>
      </c>
      <c r="V357" s="23">
        <f>IF(OR(P357="",P356=""),"",P357/P356-1)</f>
        <v/>
      </c>
      <c r="W357" s="23">
        <f>IF(OR(Q357="",Q356=""),"",Q357/Q356-1)</f>
        <v/>
      </c>
      <c r="X357" s="23">
        <f>IF(OR(R357="",R356=""),"",R357/R356-1)</f>
        <v/>
      </c>
      <c r="Y357" s="23">
        <f>IF(R357="","",P357/R357)</f>
        <v/>
      </c>
      <c r="Z357" s="23">
        <f>IF(R357="","",Q357/R357)</f>
        <v/>
      </c>
      <c r="AA357" s="24">
        <f>IF(SUMIFS('Daily NSE Equity Options'!$M:$M,'Daily NSE Equity Options'!$A:$A,$A357)=0,"",SUMIFS('Daily NSE Equity Options'!$M:$M,'Daily NSE Equity Options'!$A:$A,$A357))</f>
        <v/>
      </c>
      <c r="AB357" s="9">
        <f>IF(SUMIFS('Daily BSE Equity Options'!$M:$M,'Daily BSE Equity Options'!$A:$A,$A357)=0,"",SUMIFS('Daily BSE Equity Options'!$M:$M,'Daily BSE Equity Options'!$A:$A,$A357))</f>
        <v/>
      </c>
      <c r="AC357" s="9">
        <f>IF(OR(AA357="",AB357=""),"",AA357+AB357)</f>
        <v/>
      </c>
      <c r="AD357" s="26">
        <f>IFERROR(IF(OR(AA357="",INDEX(AA:AA,MATCH(DATE(YEAR($A357)-1,MONTH($A357),DAY($A357)),$A:$A,0))=""),"",AA357/INDEX(AA:AA,MATCH(DATE(YEAR($A357)-1,MONTH($A357),DAY($A357)),$A:$A,0))-1),"")</f>
        <v/>
      </c>
      <c r="AE357" s="26">
        <f>IFERROR(IF(OR(AB357="",INDEX(AB:AB,MATCH(DATE(YEAR($A357)-1,MONTH($A357),DAY($A357)),$A:$A,0))=""),"",AB357/INDEX(AB:AB,MATCH(DATE(YEAR($A357)-1,MONTH($A357),DAY($A357)),$A:$A,0))-1),"")</f>
        <v/>
      </c>
      <c r="AF357" s="26">
        <f>IFERROR(IF(OR(AC357="",INDEX(AC:AC,MATCH(DATE(YEAR($A357)-1,MONTH($A357),DAY($A357)),$A:$A,0))=""),"",AC357/INDEX(AC:AC,MATCH(DATE(YEAR($A357)-1,MONTH($A357),DAY($A357)),$A:$A,0))-1),"")</f>
        <v/>
      </c>
      <c r="AG357" s="26">
        <f>IF(OR(AA357="",AA356=""),"",AA357/AA356-1)</f>
        <v/>
      </c>
      <c r="AH357" s="26">
        <f>IF(OR(AB357="",AB356=""),"",AB357/AB356-1)</f>
        <v/>
      </c>
      <c r="AI357" s="26">
        <f>IF(OR(AC357="",AC356=""),"",AC357/AC356-1)</f>
        <v/>
      </c>
      <c r="AJ357" s="26">
        <f>IF(AC357="","",AA357/AC357)</f>
        <v/>
      </c>
      <c r="AK357" s="26">
        <f>IF(AC357="","",AB357/AC357)</f>
        <v/>
      </c>
      <c r="AL357" s="29" t="n">
        <v>14.5425</v>
      </c>
      <c r="AM357" s="30" t="n">
        <v>15.28</v>
      </c>
      <c r="AN357" s="30" t="n">
        <v>14.055</v>
      </c>
      <c r="AO357" s="30" t="n">
        <v>15.105</v>
      </c>
      <c r="AP357" s="31" t="n">
        <v>0.0387</v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18">
        <f>IF(SUMIFS('Daily NSE Equity Options'!$K:$K,'Daily NSE Equity Options'!$A:$A,$A358)=0,"",SUMIFS('Daily NSE Equity Options'!$K:$K,'Daily NSE Equity Options'!$A:$A,$A358))</f>
        <v/>
      </c>
      <c r="F358" s="7">
        <f>IF(SUMIFS('Daily BSE Equity Options'!$K:$K,'Daily BSE Equity Options'!$A:$A,$A358)=0,"",SUMIFS('Daily BSE Equity Options'!$K:$K,'Daily BSE Equity Options'!$A:$A,$A358))</f>
        <v/>
      </c>
      <c r="G358" s="7">
        <f>IF(OR(E358="",F358=""),"",E358+F358)</f>
        <v/>
      </c>
      <c r="H358" s="20">
        <f>IFERROR(IF(OR(E358="",INDEX(E:E,MATCH(DATE(YEAR($A358)-1,MONTH($A358),DAY($A358)),$A:$A,0))=""),"",E358/INDEX(E:E,MATCH(DATE(YEAR($A358)-1,MONTH($A358),DAY($A358)),$A:$A,0))-1),"")</f>
        <v/>
      </c>
      <c r="I358" s="20">
        <f>IFERROR(IF(OR(F358="",INDEX(F:F,MATCH(DATE(YEAR($A358)-1,MONTH($A358),DAY($A358)),$A:$A,0))=""),"",F358/INDEX(F:F,MATCH(DATE(YEAR($A358)-1,MONTH($A358),DAY($A358)),$A:$A,0))-1),"")</f>
        <v/>
      </c>
      <c r="J358" s="20">
        <f>IFERROR(IF(OR(G358="",INDEX(G:G,MATCH(DATE(YEAR($A358)-1,MONTH($A358),DAY($A358)),$A:$A,0))=""),"",G358/INDEX(G:G,MATCH(DATE(YEAR($A358)-1,MONTH($A358),DAY($A358)),$A:$A,0))-1),"")</f>
        <v/>
      </c>
      <c r="K358" s="20">
        <f>IF(OR(E358="",E357=""),"",E358/E357-1)</f>
        <v/>
      </c>
      <c r="L358" s="20">
        <f>IF(OR(F358="",F357=""),"",F358/F357-1)</f>
        <v/>
      </c>
      <c r="M358" s="20">
        <f>IF(OR(G358="",G357=""),"",G358/G357-1)</f>
        <v/>
      </c>
      <c r="N358" s="20">
        <f>IF(G358="","",E358/G358)</f>
        <v/>
      </c>
      <c r="O358" s="20">
        <f>IF(G358="","",F358/G358)</f>
        <v/>
      </c>
      <c r="P358" s="21">
        <f>IF(SUMIFS('Daily NSE Equity Options'!$L:$L,'Daily NSE Equity Options'!$A:$A,$A358)=0,"",SUMIFS('Daily NSE Equity Options'!$L:$L,'Daily NSE Equity Options'!$A:$A,$A358))</f>
        <v/>
      </c>
      <c r="Q358" s="8">
        <f>IF(SUMIFS('Daily BSE Equity Options'!$L:$L,'Daily BSE Equity Options'!$A:$A,$A358)=0,"",SUMIFS('Daily BSE Equity Options'!$L:$L,'Daily BSE Equity Options'!$A:$A,$A358))</f>
        <v/>
      </c>
      <c r="R358" s="8">
        <f>IF(OR(P358="",Q358=""),"",P358+Q358)</f>
        <v/>
      </c>
      <c r="S358" s="23">
        <f>IFERROR(IF(OR(P358="",INDEX(P:P,MATCH(DATE(YEAR($A358)-1,MONTH($A358),DAY($A358)),$A:$A,0))=""),"",P358/INDEX(P:P,MATCH(DATE(YEAR($A358)-1,MONTH($A358),DAY($A358)),$A:$A,0))-1),"")</f>
        <v/>
      </c>
      <c r="T358" s="23">
        <f>IFERROR(IF(OR(Q358="",INDEX(Q:Q,MATCH(DATE(YEAR($A358)-1,MONTH($A358),DAY($A358)),$A:$A,0))=""),"",Q358/INDEX(Q:Q,MATCH(DATE(YEAR($A358)-1,MONTH($A358),DAY($A358)),$A:$A,0))-1),"")</f>
        <v/>
      </c>
      <c r="U358" s="23">
        <f>IFERROR(IF(OR(R358="",INDEX(R:R,MATCH(DATE(YEAR($A358)-1,MONTH($A358),DAY($A358)),$A:$A,0))=""),"",R358/INDEX(R:R,MATCH(DATE(YEAR($A358)-1,MONTH($A358),DAY($A358)),$A:$A,0))-1),"")</f>
        <v/>
      </c>
      <c r="V358" s="23">
        <f>IF(OR(P358="",P357=""),"",P358/P357-1)</f>
        <v/>
      </c>
      <c r="W358" s="23">
        <f>IF(OR(Q358="",Q357=""),"",Q358/Q357-1)</f>
        <v/>
      </c>
      <c r="X358" s="23">
        <f>IF(OR(R358="",R357=""),"",R358/R357-1)</f>
        <v/>
      </c>
      <c r="Y358" s="23">
        <f>IF(R358="","",P358/R358)</f>
        <v/>
      </c>
      <c r="Z358" s="23">
        <f>IF(R358="","",Q358/R358)</f>
        <v/>
      </c>
      <c r="AA358" s="24">
        <f>IF(SUMIFS('Daily NSE Equity Options'!$M:$M,'Daily NSE Equity Options'!$A:$A,$A358)=0,"",SUMIFS('Daily NSE Equity Options'!$M:$M,'Daily NSE Equity Options'!$A:$A,$A358))</f>
        <v/>
      </c>
      <c r="AB358" s="9">
        <f>IF(SUMIFS('Daily BSE Equity Options'!$M:$M,'Daily BSE Equity Options'!$A:$A,$A358)=0,"",SUMIFS('Daily BSE Equity Options'!$M:$M,'Daily BSE Equity Options'!$A:$A,$A358))</f>
        <v/>
      </c>
      <c r="AC358" s="9">
        <f>IF(OR(AA358="",AB358=""),"",AA358+AB358)</f>
        <v/>
      </c>
      <c r="AD358" s="26">
        <f>IFERROR(IF(OR(AA358="",INDEX(AA:AA,MATCH(DATE(YEAR($A358)-1,MONTH($A358),DAY($A358)),$A:$A,0))=""),"",AA358/INDEX(AA:AA,MATCH(DATE(YEAR($A358)-1,MONTH($A358),DAY($A358)),$A:$A,0))-1),"")</f>
        <v/>
      </c>
      <c r="AE358" s="26">
        <f>IFERROR(IF(OR(AB358="",INDEX(AB:AB,MATCH(DATE(YEAR($A358)-1,MONTH($A358),DAY($A358)),$A:$A,0))=""),"",AB358/INDEX(AB:AB,MATCH(DATE(YEAR($A358)-1,MONTH($A358),DAY($A358)),$A:$A,0))-1),"")</f>
        <v/>
      </c>
      <c r="AF358" s="26">
        <f>IFERROR(IF(OR(AC358="",INDEX(AC:AC,MATCH(DATE(YEAR($A358)-1,MONTH($A358),DAY($A358)),$A:$A,0))=""),"",AC358/INDEX(AC:AC,MATCH(DATE(YEAR($A358)-1,MONTH($A358),DAY($A358)),$A:$A,0))-1),"")</f>
        <v/>
      </c>
      <c r="AG358" s="26">
        <f>IF(OR(AA358="",AA357=""),"",AA358/AA357-1)</f>
        <v/>
      </c>
      <c r="AH358" s="26">
        <f>IF(OR(AB358="",AB357=""),"",AB358/AB357-1)</f>
        <v/>
      </c>
      <c r="AI358" s="26">
        <f>IF(OR(AC358="",AC357=""),"",AC358/AC357-1)</f>
        <v/>
      </c>
      <c r="AJ358" s="26">
        <f>IF(AC358="","",AA358/AC358)</f>
        <v/>
      </c>
      <c r="AK358" s="26">
        <f>IF(AC358="","",AB358/AC358)</f>
        <v/>
      </c>
      <c r="AL358" s="29" t="n">
        <v>15.105</v>
      </c>
      <c r="AM358" s="30" t="n">
        <v>15.23</v>
      </c>
      <c r="AN358" s="30" t="n">
        <v>14.585</v>
      </c>
      <c r="AO358" s="30" t="n">
        <v>14.895</v>
      </c>
      <c r="AP358" s="31" t="n">
        <v>-0.0139</v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18">
        <f>IF(SUMIFS('Daily NSE Equity Options'!$K:$K,'Daily NSE Equity Options'!$A:$A,$A359)=0,"",SUMIFS('Daily NSE Equity Options'!$K:$K,'Daily NSE Equity Options'!$A:$A,$A359))</f>
        <v/>
      </c>
      <c r="F359" s="7">
        <f>IF(SUMIFS('Daily BSE Equity Options'!$K:$K,'Daily BSE Equity Options'!$A:$A,$A359)=0,"",SUMIFS('Daily BSE Equity Options'!$K:$K,'Daily BSE Equity Options'!$A:$A,$A359))</f>
        <v/>
      </c>
      <c r="G359" s="7">
        <f>IF(OR(E359="",F359=""),"",E359+F359)</f>
        <v/>
      </c>
      <c r="H359" s="20">
        <f>IFERROR(IF(OR(E359="",INDEX(E:E,MATCH(DATE(YEAR($A359)-1,MONTH($A359),DAY($A359)),$A:$A,0))=""),"",E359/INDEX(E:E,MATCH(DATE(YEAR($A359)-1,MONTH($A359),DAY($A359)),$A:$A,0))-1),"")</f>
        <v/>
      </c>
      <c r="I359" s="20">
        <f>IFERROR(IF(OR(F359="",INDEX(F:F,MATCH(DATE(YEAR($A359)-1,MONTH($A359),DAY($A359)),$A:$A,0))=""),"",F359/INDEX(F:F,MATCH(DATE(YEAR($A359)-1,MONTH($A359),DAY($A359)),$A:$A,0))-1),"")</f>
        <v/>
      </c>
      <c r="J359" s="20">
        <f>IFERROR(IF(OR(G359="",INDEX(G:G,MATCH(DATE(YEAR($A359)-1,MONTH($A359),DAY($A359)),$A:$A,0))=""),"",G359/INDEX(G:G,MATCH(DATE(YEAR($A359)-1,MONTH($A359),DAY($A359)),$A:$A,0))-1),"")</f>
        <v/>
      </c>
      <c r="K359" s="20">
        <f>IF(OR(E359="",E358=""),"",E359/E358-1)</f>
        <v/>
      </c>
      <c r="L359" s="20">
        <f>IF(OR(F359="",F358=""),"",F359/F358-1)</f>
        <v/>
      </c>
      <c r="M359" s="20">
        <f>IF(OR(G359="",G358=""),"",G359/G358-1)</f>
        <v/>
      </c>
      <c r="N359" s="20">
        <f>IF(G359="","",E359/G359)</f>
        <v/>
      </c>
      <c r="O359" s="20">
        <f>IF(G359="","",F359/G359)</f>
        <v/>
      </c>
      <c r="P359" s="21">
        <f>IF(SUMIFS('Daily NSE Equity Options'!$L:$L,'Daily NSE Equity Options'!$A:$A,$A359)=0,"",SUMIFS('Daily NSE Equity Options'!$L:$L,'Daily NSE Equity Options'!$A:$A,$A359))</f>
        <v/>
      </c>
      <c r="Q359" s="8">
        <f>IF(SUMIFS('Daily BSE Equity Options'!$L:$L,'Daily BSE Equity Options'!$A:$A,$A359)=0,"",SUMIFS('Daily BSE Equity Options'!$L:$L,'Daily BSE Equity Options'!$A:$A,$A359))</f>
        <v/>
      </c>
      <c r="R359" s="8">
        <f>IF(OR(P359="",Q359=""),"",P359+Q359)</f>
        <v/>
      </c>
      <c r="S359" s="23">
        <f>IFERROR(IF(OR(P359="",INDEX(P:P,MATCH(DATE(YEAR($A359)-1,MONTH($A359),DAY($A359)),$A:$A,0))=""),"",P359/INDEX(P:P,MATCH(DATE(YEAR($A359)-1,MONTH($A359),DAY($A359)),$A:$A,0))-1),"")</f>
        <v/>
      </c>
      <c r="T359" s="23">
        <f>IFERROR(IF(OR(Q359="",INDEX(Q:Q,MATCH(DATE(YEAR($A359)-1,MONTH($A359),DAY($A359)),$A:$A,0))=""),"",Q359/INDEX(Q:Q,MATCH(DATE(YEAR($A359)-1,MONTH($A359),DAY($A359)),$A:$A,0))-1),"")</f>
        <v/>
      </c>
      <c r="U359" s="23">
        <f>IFERROR(IF(OR(R359="",INDEX(R:R,MATCH(DATE(YEAR($A359)-1,MONTH($A359),DAY($A359)),$A:$A,0))=""),"",R359/INDEX(R:R,MATCH(DATE(YEAR($A359)-1,MONTH($A359),DAY($A359)),$A:$A,0))-1),"")</f>
        <v/>
      </c>
      <c r="V359" s="23">
        <f>IF(OR(P359="",P358=""),"",P359/P358-1)</f>
        <v/>
      </c>
      <c r="W359" s="23">
        <f>IF(OR(Q359="",Q358=""),"",Q359/Q358-1)</f>
        <v/>
      </c>
      <c r="X359" s="23">
        <f>IF(OR(R359="",R358=""),"",R359/R358-1)</f>
        <v/>
      </c>
      <c r="Y359" s="23">
        <f>IF(R359="","",P359/R359)</f>
        <v/>
      </c>
      <c r="Z359" s="23">
        <f>IF(R359="","",Q359/R359)</f>
        <v/>
      </c>
      <c r="AA359" s="24">
        <f>IF(SUMIFS('Daily NSE Equity Options'!$M:$M,'Daily NSE Equity Options'!$A:$A,$A359)=0,"",SUMIFS('Daily NSE Equity Options'!$M:$M,'Daily NSE Equity Options'!$A:$A,$A359))</f>
        <v/>
      </c>
      <c r="AB359" s="9">
        <f>IF(SUMIFS('Daily BSE Equity Options'!$M:$M,'Daily BSE Equity Options'!$A:$A,$A359)=0,"",SUMIFS('Daily BSE Equity Options'!$M:$M,'Daily BSE Equity Options'!$A:$A,$A359))</f>
        <v/>
      </c>
      <c r="AC359" s="9">
        <f>IF(OR(AA359="",AB359=""),"",AA359+AB359)</f>
        <v/>
      </c>
      <c r="AD359" s="26">
        <f>IFERROR(IF(OR(AA359="",INDEX(AA:AA,MATCH(DATE(YEAR($A359)-1,MONTH($A359),DAY($A359)),$A:$A,0))=""),"",AA359/INDEX(AA:AA,MATCH(DATE(YEAR($A359)-1,MONTH($A359),DAY($A359)),$A:$A,0))-1),"")</f>
        <v/>
      </c>
      <c r="AE359" s="26">
        <f>IFERROR(IF(OR(AB359="",INDEX(AB:AB,MATCH(DATE(YEAR($A359)-1,MONTH($A359),DAY($A359)),$A:$A,0))=""),"",AB359/INDEX(AB:AB,MATCH(DATE(YEAR($A359)-1,MONTH($A359),DAY($A359)),$A:$A,0))-1),"")</f>
        <v/>
      </c>
      <c r="AF359" s="26">
        <f>IFERROR(IF(OR(AC359="",INDEX(AC:AC,MATCH(DATE(YEAR($A359)-1,MONTH($A359),DAY($A359)),$A:$A,0))=""),"",AC359/INDEX(AC:AC,MATCH(DATE(YEAR($A359)-1,MONTH($A359),DAY($A359)),$A:$A,0))-1),"")</f>
        <v/>
      </c>
      <c r="AG359" s="26">
        <f>IF(OR(AA359="",AA358=""),"",AA359/AA358-1)</f>
        <v/>
      </c>
      <c r="AH359" s="26">
        <f>IF(OR(AB359="",AB358=""),"",AB359/AB358-1)</f>
        <v/>
      </c>
      <c r="AI359" s="26">
        <f>IF(OR(AC359="",AC358=""),"",AC359/AC358-1)</f>
        <v/>
      </c>
      <c r="AJ359" s="26">
        <f>IF(AC359="","",AA359/AC359)</f>
        <v/>
      </c>
      <c r="AK359" s="26">
        <f>IF(AC359="","",AB359/AC359)</f>
        <v/>
      </c>
      <c r="AL359" s="29" t="n">
        <v>14.895</v>
      </c>
      <c r="AM359" s="30" t="n">
        <v>15.0625</v>
      </c>
      <c r="AN359" s="30" t="n">
        <v>12.485</v>
      </c>
      <c r="AO359" s="30" t="n">
        <v>14.41</v>
      </c>
      <c r="AP359" s="31" t="n">
        <v>-0.0326</v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18">
        <f>IF(SUMIFS('Daily NSE Equity Options'!$K:$K,'Daily NSE Equity Options'!$A:$A,$A360)=0,"",SUMIFS('Daily NSE Equity Options'!$K:$K,'Daily NSE Equity Options'!$A:$A,$A360))</f>
        <v/>
      </c>
      <c r="F360" s="7">
        <f>IF(SUMIFS('Daily BSE Equity Options'!$K:$K,'Daily BSE Equity Options'!$A:$A,$A360)=0,"",SUMIFS('Daily BSE Equity Options'!$K:$K,'Daily BSE Equity Options'!$A:$A,$A360))</f>
        <v/>
      </c>
      <c r="G360" s="7">
        <f>IF(OR(E360="",F360=""),"",E360+F360)</f>
        <v/>
      </c>
      <c r="H360" s="20">
        <f>IFERROR(IF(OR(E360="",INDEX(E:E,MATCH(DATE(YEAR($A360)-1,MONTH($A360),DAY($A360)),$A:$A,0))=""),"",E360/INDEX(E:E,MATCH(DATE(YEAR($A360)-1,MONTH($A360),DAY($A360)),$A:$A,0))-1),"")</f>
        <v/>
      </c>
      <c r="I360" s="20">
        <f>IFERROR(IF(OR(F360="",INDEX(F:F,MATCH(DATE(YEAR($A360)-1,MONTH($A360),DAY($A360)),$A:$A,0))=""),"",F360/INDEX(F:F,MATCH(DATE(YEAR($A360)-1,MONTH($A360),DAY($A360)),$A:$A,0))-1),"")</f>
        <v/>
      </c>
      <c r="J360" s="20">
        <f>IFERROR(IF(OR(G360="",INDEX(G:G,MATCH(DATE(YEAR($A360)-1,MONTH($A360),DAY($A360)),$A:$A,0))=""),"",G360/INDEX(G:G,MATCH(DATE(YEAR($A360)-1,MONTH($A360),DAY($A360)),$A:$A,0))-1),"")</f>
        <v/>
      </c>
      <c r="K360" s="20">
        <f>IF(OR(E360="",E359=""),"",E360/E359-1)</f>
        <v/>
      </c>
      <c r="L360" s="20">
        <f>IF(OR(F360="",F359=""),"",F360/F359-1)</f>
        <v/>
      </c>
      <c r="M360" s="20">
        <f>IF(OR(G360="",G359=""),"",G360/G359-1)</f>
        <v/>
      </c>
      <c r="N360" s="20">
        <f>IF(G360="","",E360/G360)</f>
        <v/>
      </c>
      <c r="O360" s="20">
        <f>IF(G360="","",F360/G360)</f>
        <v/>
      </c>
      <c r="P360" s="21">
        <f>IF(SUMIFS('Daily NSE Equity Options'!$L:$L,'Daily NSE Equity Options'!$A:$A,$A360)=0,"",SUMIFS('Daily NSE Equity Options'!$L:$L,'Daily NSE Equity Options'!$A:$A,$A360))</f>
        <v/>
      </c>
      <c r="Q360" s="8">
        <f>IF(SUMIFS('Daily BSE Equity Options'!$L:$L,'Daily BSE Equity Options'!$A:$A,$A360)=0,"",SUMIFS('Daily BSE Equity Options'!$L:$L,'Daily BSE Equity Options'!$A:$A,$A360))</f>
        <v/>
      </c>
      <c r="R360" s="8">
        <f>IF(OR(P360="",Q360=""),"",P360+Q360)</f>
        <v/>
      </c>
      <c r="S360" s="23">
        <f>IFERROR(IF(OR(P360="",INDEX(P:P,MATCH(DATE(YEAR($A360)-1,MONTH($A360),DAY($A360)),$A:$A,0))=""),"",P360/INDEX(P:P,MATCH(DATE(YEAR($A360)-1,MONTH($A360),DAY($A360)),$A:$A,0))-1),"")</f>
        <v/>
      </c>
      <c r="T360" s="23">
        <f>IFERROR(IF(OR(Q360="",INDEX(Q:Q,MATCH(DATE(YEAR($A360)-1,MONTH($A360),DAY($A360)),$A:$A,0))=""),"",Q360/INDEX(Q:Q,MATCH(DATE(YEAR($A360)-1,MONTH($A360),DAY($A360)),$A:$A,0))-1),"")</f>
        <v/>
      </c>
      <c r="U360" s="23">
        <f>IFERROR(IF(OR(R360="",INDEX(R:R,MATCH(DATE(YEAR($A360)-1,MONTH($A360),DAY($A360)),$A:$A,0))=""),"",R360/INDEX(R:R,MATCH(DATE(YEAR($A360)-1,MONTH($A360),DAY($A360)),$A:$A,0))-1),"")</f>
        <v/>
      </c>
      <c r="V360" s="23">
        <f>IF(OR(P360="",P359=""),"",P360/P359-1)</f>
        <v/>
      </c>
      <c r="W360" s="23">
        <f>IF(OR(Q360="",Q359=""),"",Q360/Q359-1)</f>
        <v/>
      </c>
      <c r="X360" s="23">
        <f>IF(OR(R360="",R359=""),"",R360/R359-1)</f>
        <v/>
      </c>
      <c r="Y360" s="23">
        <f>IF(R360="","",P360/R360)</f>
        <v/>
      </c>
      <c r="Z360" s="23">
        <f>IF(R360="","",Q360/R360)</f>
        <v/>
      </c>
      <c r="AA360" s="24">
        <f>IF(SUMIFS('Daily NSE Equity Options'!$M:$M,'Daily NSE Equity Options'!$A:$A,$A360)=0,"",SUMIFS('Daily NSE Equity Options'!$M:$M,'Daily NSE Equity Options'!$A:$A,$A360))</f>
        <v/>
      </c>
      <c r="AB360" s="9">
        <f>IF(SUMIFS('Daily BSE Equity Options'!$M:$M,'Daily BSE Equity Options'!$A:$A,$A360)=0,"",SUMIFS('Daily BSE Equity Options'!$M:$M,'Daily BSE Equity Options'!$A:$A,$A360))</f>
        <v/>
      </c>
      <c r="AC360" s="9">
        <f>IF(OR(AA360="",AB360=""),"",AA360+AB360)</f>
        <v/>
      </c>
      <c r="AD360" s="26">
        <f>IFERROR(IF(OR(AA360="",INDEX(AA:AA,MATCH(DATE(YEAR($A360)-1,MONTH($A360),DAY($A360)),$A:$A,0))=""),"",AA360/INDEX(AA:AA,MATCH(DATE(YEAR($A360)-1,MONTH($A360),DAY($A360)),$A:$A,0))-1),"")</f>
        <v/>
      </c>
      <c r="AE360" s="26">
        <f>IFERROR(IF(OR(AB360="",INDEX(AB:AB,MATCH(DATE(YEAR($A360)-1,MONTH($A360),DAY($A360)),$A:$A,0))=""),"",AB360/INDEX(AB:AB,MATCH(DATE(YEAR($A360)-1,MONTH($A360),DAY($A360)),$A:$A,0))-1),"")</f>
        <v/>
      </c>
      <c r="AF360" s="26">
        <f>IFERROR(IF(OR(AC360="",INDEX(AC:AC,MATCH(DATE(YEAR($A360)-1,MONTH($A360),DAY($A360)),$A:$A,0))=""),"",AC360/INDEX(AC:AC,MATCH(DATE(YEAR($A360)-1,MONTH($A360),DAY($A360)),$A:$A,0))-1),"")</f>
        <v/>
      </c>
      <c r="AG360" s="26">
        <f>IF(OR(AA360="",AA359=""),"",AA360/AA359-1)</f>
        <v/>
      </c>
      <c r="AH360" s="26">
        <f>IF(OR(AB360="",AB359=""),"",AB360/AB359-1)</f>
        <v/>
      </c>
      <c r="AI360" s="26">
        <f>IF(OR(AC360="",AC359=""),"",AC360/AC359-1)</f>
        <v/>
      </c>
      <c r="AJ360" s="26">
        <f>IF(AC360="","",AA360/AC360)</f>
        <v/>
      </c>
      <c r="AK360" s="26">
        <f>IF(AC360="","",AB360/AC360)</f>
        <v/>
      </c>
      <c r="AL360" s="29" t="n">
        <v>14.41</v>
      </c>
      <c r="AM360" s="30" t="n">
        <v>14.41</v>
      </c>
      <c r="AN360" s="30" t="n">
        <v>13.6375</v>
      </c>
      <c r="AO360" s="30" t="n">
        <v>13.9425</v>
      </c>
      <c r="AP360" s="31" t="n">
        <v>-0.0324</v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18">
        <f>IF(SUMIFS('Daily NSE Equity Options'!$K:$K,'Daily NSE Equity Options'!$A:$A,$A361)=0,"",SUMIFS('Daily NSE Equity Options'!$K:$K,'Daily NSE Equity Options'!$A:$A,$A361))</f>
        <v/>
      </c>
      <c r="F361" s="7">
        <f>IF(SUMIFS('Daily BSE Equity Options'!$K:$K,'Daily BSE Equity Options'!$A:$A,$A361)=0,"",SUMIFS('Daily BSE Equity Options'!$K:$K,'Daily BSE Equity Options'!$A:$A,$A361))</f>
        <v/>
      </c>
      <c r="G361" s="7">
        <f>IF(OR(E361="",F361=""),"",E361+F361)</f>
        <v/>
      </c>
      <c r="H361" s="20">
        <f>IFERROR(IF(OR(E361="",INDEX(E:E,MATCH(DATE(YEAR($A361)-1,MONTH($A361),DAY($A361)),$A:$A,0))=""),"",E361/INDEX(E:E,MATCH(DATE(YEAR($A361)-1,MONTH($A361),DAY($A361)),$A:$A,0))-1),"")</f>
        <v/>
      </c>
      <c r="I361" s="20">
        <f>IFERROR(IF(OR(F361="",INDEX(F:F,MATCH(DATE(YEAR($A361)-1,MONTH($A361),DAY($A361)),$A:$A,0))=""),"",F361/INDEX(F:F,MATCH(DATE(YEAR($A361)-1,MONTH($A361),DAY($A361)),$A:$A,0))-1),"")</f>
        <v/>
      </c>
      <c r="J361" s="20">
        <f>IFERROR(IF(OR(G361="",INDEX(G:G,MATCH(DATE(YEAR($A361)-1,MONTH($A361),DAY($A361)),$A:$A,0))=""),"",G361/INDEX(G:G,MATCH(DATE(YEAR($A361)-1,MONTH($A361),DAY($A361)),$A:$A,0))-1),"")</f>
        <v/>
      </c>
      <c r="K361" s="20">
        <f>IF(OR(E361="",E360=""),"",E361/E360-1)</f>
        <v/>
      </c>
      <c r="L361" s="20">
        <f>IF(OR(F361="",F360=""),"",F361/F360-1)</f>
        <v/>
      </c>
      <c r="M361" s="20">
        <f>IF(OR(G361="",G360=""),"",G361/G360-1)</f>
        <v/>
      </c>
      <c r="N361" s="20">
        <f>IF(G361="","",E361/G361)</f>
        <v/>
      </c>
      <c r="O361" s="20">
        <f>IF(G361="","",F361/G361)</f>
        <v/>
      </c>
      <c r="P361" s="21">
        <f>IF(SUMIFS('Daily NSE Equity Options'!$L:$L,'Daily NSE Equity Options'!$A:$A,$A361)=0,"",SUMIFS('Daily NSE Equity Options'!$L:$L,'Daily NSE Equity Options'!$A:$A,$A361))</f>
        <v/>
      </c>
      <c r="Q361" s="8">
        <f>IF(SUMIFS('Daily BSE Equity Options'!$L:$L,'Daily BSE Equity Options'!$A:$A,$A361)=0,"",SUMIFS('Daily BSE Equity Options'!$L:$L,'Daily BSE Equity Options'!$A:$A,$A361))</f>
        <v/>
      </c>
      <c r="R361" s="8">
        <f>IF(OR(P361="",Q361=""),"",P361+Q361)</f>
        <v/>
      </c>
      <c r="S361" s="23">
        <f>IFERROR(IF(OR(P361="",INDEX(P:P,MATCH(DATE(YEAR($A361)-1,MONTH($A361),DAY($A361)),$A:$A,0))=""),"",P361/INDEX(P:P,MATCH(DATE(YEAR($A361)-1,MONTH($A361),DAY($A361)),$A:$A,0))-1),"")</f>
        <v/>
      </c>
      <c r="T361" s="23">
        <f>IFERROR(IF(OR(Q361="",INDEX(Q:Q,MATCH(DATE(YEAR($A361)-1,MONTH($A361),DAY($A361)),$A:$A,0))=""),"",Q361/INDEX(Q:Q,MATCH(DATE(YEAR($A361)-1,MONTH($A361),DAY($A361)),$A:$A,0))-1),"")</f>
        <v/>
      </c>
      <c r="U361" s="23">
        <f>IFERROR(IF(OR(R361="",INDEX(R:R,MATCH(DATE(YEAR($A361)-1,MONTH($A361),DAY($A361)),$A:$A,0))=""),"",R361/INDEX(R:R,MATCH(DATE(YEAR($A361)-1,MONTH($A361),DAY($A361)),$A:$A,0))-1),"")</f>
        <v/>
      </c>
      <c r="V361" s="23">
        <f>IF(OR(P361="",P360=""),"",P361/P360-1)</f>
        <v/>
      </c>
      <c r="W361" s="23">
        <f>IF(OR(Q361="",Q360=""),"",Q361/Q360-1)</f>
        <v/>
      </c>
      <c r="X361" s="23">
        <f>IF(OR(R361="",R360=""),"",R361/R360-1)</f>
        <v/>
      </c>
      <c r="Y361" s="23">
        <f>IF(R361="","",P361/R361)</f>
        <v/>
      </c>
      <c r="Z361" s="23">
        <f>IF(R361="","",Q361/R361)</f>
        <v/>
      </c>
      <c r="AA361" s="24">
        <f>IF(SUMIFS('Daily NSE Equity Options'!$M:$M,'Daily NSE Equity Options'!$A:$A,$A361)=0,"",SUMIFS('Daily NSE Equity Options'!$M:$M,'Daily NSE Equity Options'!$A:$A,$A361))</f>
        <v/>
      </c>
      <c r="AB361" s="9">
        <f>IF(SUMIFS('Daily BSE Equity Options'!$M:$M,'Daily BSE Equity Options'!$A:$A,$A361)=0,"",SUMIFS('Daily BSE Equity Options'!$M:$M,'Daily BSE Equity Options'!$A:$A,$A361))</f>
        <v/>
      </c>
      <c r="AC361" s="9">
        <f>IF(OR(AA361="",AB361=""),"",AA361+AB361)</f>
        <v/>
      </c>
      <c r="AD361" s="26">
        <f>IFERROR(IF(OR(AA361="",INDEX(AA:AA,MATCH(DATE(YEAR($A361)-1,MONTH($A361),DAY($A361)),$A:$A,0))=""),"",AA361/INDEX(AA:AA,MATCH(DATE(YEAR($A361)-1,MONTH($A361),DAY($A361)),$A:$A,0))-1),"")</f>
        <v/>
      </c>
      <c r="AE361" s="26">
        <f>IFERROR(IF(OR(AB361="",INDEX(AB:AB,MATCH(DATE(YEAR($A361)-1,MONTH($A361),DAY($A361)),$A:$A,0))=""),"",AB361/INDEX(AB:AB,MATCH(DATE(YEAR($A361)-1,MONTH($A361),DAY($A361)),$A:$A,0))-1),"")</f>
        <v/>
      </c>
      <c r="AF361" s="26">
        <f>IFERROR(IF(OR(AC361="",INDEX(AC:AC,MATCH(DATE(YEAR($A361)-1,MONTH($A361),DAY($A361)),$A:$A,0))=""),"",AC361/INDEX(AC:AC,MATCH(DATE(YEAR($A361)-1,MONTH($A361),DAY($A361)),$A:$A,0))-1),"")</f>
        <v/>
      </c>
      <c r="AG361" s="26">
        <f>IF(OR(AA361="",AA360=""),"",AA361/AA360-1)</f>
        <v/>
      </c>
      <c r="AH361" s="26">
        <f>IF(OR(AB361="",AB360=""),"",AB361/AB360-1)</f>
        <v/>
      </c>
      <c r="AI361" s="26">
        <f>IF(OR(AC361="",AC360=""),"",AC361/AC360-1)</f>
        <v/>
      </c>
      <c r="AJ361" s="26">
        <f>IF(AC361="","",AA361/AC361)</f>
        <v/>
      </c>
      <c r="AK361" s="26">
        <f>IF(AC361="","",AB361/AC361)</f>
        <v/>
      </c>
      <c r="AL361" s="29" t="n">
        <v>13.9425</v>
      </c>
      <c r="AM361" s="30" t="n">
        <v>14.7775</v>
      </c>
      <c r="AN361" s="30" t="n">
        <v>11.9175</v>
      </c>
      <c r="AO361" s="30" t="n">
        <v>14.025</v>
      </c>
      <c r="AP361" s="31" t="n">
        <v>0.0059</v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18">
        <f>IF(SUMIFS('Daily NSE Equity Options'!$K:$K,'Daily NSE Equity Options'!$A:$A,$A362)=0,"",SUMIFS('Daily NSE Equity Options'!$K:$K,'Daily NSE Equity Options'!$A:$A,$A362))</f>
        <v/>
      </c>
      <c r="F362" s="7">
        <f>IF(SUMIFS('Daily BSE Equity Options'!$K:$K,'Daily BSE Equity Options'!$A:$A,$A362)=0,"",SUMIFS('Daily BSE Equity Options'!$K:$K,'Daily BSE Equity Options'!$A:$A,$A362))</f>
        <v/>
      </c>
      <c r="G362" s="7">
        <f>IF(OR(E362="",F362=""),"",E362+F362)</f>
        <v/>
      </c>
      <c r="H362" s="20">
        <f>IFERROR(IF(OR(E362="",INDEX(E:E,MATCH(DATE(YEAR($A362)-1,MONTH($A362),DAY($A362)),$A:$A,0))=""),"",E362/INDEX(E:E,MATCH(DATE(YEAR($A362)-1,MONTH($A362),DAY($A362)),$A:$A,0))-1),"")</f>
        <v/>
      </c>
      <c r="I362" s="20">
        <f>IFERROR(IF(OR(F362="",INDEX(F:F,MATCH(DATE(YEAR($A362)-1,MONTH($A362),DAY($A362)),$A:$A,0))=""),"",F362/INDEX(F:F,MATCH(DATE(YEAR($A362)-1,MONTH($A362),DAY($A362)),$A:$A,0))-1),"")</f>
        <v/>
      </c>
      <c r="J362" s="20">
        <f>IFERROR(IF(OR(G362="",INDEX(G:G,MATCH(DATE(YEAR($A362)-1,MONTH($A362),DAY($A362)),$A:$A,0))=""),"",G362/INDEX(G:G,MATCH(DATE(YEAR($A362)-1,MONTH($A362),DAY($A362)),$A:$A,0))-1),"")</f>
        <v/>
      </c>
      <c r="K362" s="20">
        <f>IF(OR(E362="",E361=""),"",E362/E361-1)</f>
        <v/>
      </c>
      <c r="L362" s="20">
        <f>IF(OR(F362="",F361=""),"",F362/F361-1)</f>
        <v/>
      </c>
      <c r="M362" s="20">
        <f>IF(OR(G362="",G361=""),"",G362/G361-1)</f>
        <v/>
      </c>
      <c r="N362" s="20">
        <f>IF(G362="","",E362/G362)</f>
        <v/>
      </c>
      <c r="O362" s="20">
        <f>IF(G362="","",F362/G362)</f>
        <v/>
      </c>
      <c r="P362" s="21">
        <f>IF(SUMIFS('Daily NSE Equity Options'!$L:$L,'Daily NSE Equity Options'!$A:$A,$A362)=0,"",SUMIFS('Daily NSE Equity Options'!$L:$L,'Daily NSE Equity Options'!$A:$A,$A362))</f>
        <v/>
      </c>
      <c r="Q362" s="8">
        <f>IF(SUMIFS('Daily BSE Equity Options'!$L:$L,'Daily BSE Equity Options'!$A:$A,$A362)=0,"",SUMIFS('Daily BSE Equity Options'!$L:$L,'Daily BSE Equity Options'!$A:$A,$A362))</f>
        <v/>
      </c>
      <c r="R362" s="8">
        <f>IF(OR(P362="",Q362=""),"",P362+Q362)</f>
        <v/>
      </c>
      <c r="S362" s="23">
        <f>IFERROR(IF(OR(P362="",INDEX(P:P,MATCH(DATE(YEAR($A362)-1,MONTH($A362),DAY($A362)),$A:$A,0))=""),"",P362/INDEX(P:P,MATCH(DATE(YEAR($A362)-1,MONTH($A362),DAY($A362)),$A:$A,0))-1),"")</f>
        <v/>
      </c>
      <c r="T362" s="23">
        <f>IFERROR(IF(OR(Q362="",INDEX(Q:Q,MATCH(DATE(YEAR($A362)-1,MONTH($A362),DAY($A362)),$A:$A,0))=""),"",Q362/INDEX(Q:Q,MATCH(DATE(YEAR($A362)-1,MONTH($A362),DAY($A362)),$A:$A,0))-1),"")</f>
        <v/>
      </c>
      <c r="U362" s="23">
        <f>IFERROR(IF(OR(R362="",INDEX(R:R,MATCH(DATE(YEAR($A362)-1,MONTH($A362),DAY($A362)),$A:$A,0))=""),"",R362/INDEX(R:R,MATCH(DATE(YEAR($A362)-1,MONTH($A362),DAY($A362)),$A:$A,0))-1),"")</f>
        <v/>
      </c>
      <c r="V362" s="23">
        <f>IF(OR(P362="",P361=""),"",P362/P361-1)</f>
        <v/>
      </c>
      <c r="W362" s="23">
        <f>IF(OR(Q362="",Q361=""),"",Q362/Q361-1)</f>
        <v/>
      </c>
      <c r="X362" s="23">
        <f>IF(OR(R362="",R361=""),"",R362/R361-1)</f>
        <v/>
      </c>
      <c r="Y362" s="23">
        <f>IF(R362="","",P362/R362)</f>
        <v/>
      </c>
      <c r="Z362" s="23">
        <f>IF(R362="","",Q362/R362)</f>
        <v/>
      </c>
      <c r="AA362" s="24">
        <f>IF(SUMIFS('Daily NSE Equity Options'!$M:$M,'Daily NSE Equity Options'!$A:$A,$A362)=0,"",SUMIFS('Daily NSE Equity Options'!$M:$M,'Daily NSE Equity Options'!$A:$A,$A362))</f>
        <v/>
      </c>
      <c r="AB362" s="9">
        <f>IF(SUMIFS('Daily BSE Equity Options'!$M:$M,'Daily BSE Equity Options'!$A:$A,$A362)=0,"",SUMIFS('Daily BSE Equity Options'!$M:$M,'Daily BSE Equity Options'!$A:$A,$A362))</f>
        <v/>
      </c>
      <c r="AC362" s="9">
        <f>IF(OR(AA362="",AB362=""),"",AA362+AB362)</f>
        <v/>
      </c>
      <c r="AD362" s="26">
        <f>IFERROR(IF(OR(AA362="",INDEX(AA:AA,MATCH(DATE(YEAR($A362)-1,MONTH($A362),DAY($A362)),$A:$A,0))=""),"",AA362/INDEX(AA:AA,MATCH(DATE(YEAR($A362)-1,MONTH($A362),DAY($A362)),$A:$A,0))-1),"")</f>
        <v/>
      </c>
      <c r="AE362" s="26">
        <f>IFERROR(IF(OR(AB362="",INDEX(AB:AB,MATCH(DATE(YEAR($A362)-1,MONTH($A362),DAY($A362)),$A:$A,0))=""),"",AB362/INDEX(AB:AB,MATCH(DATE(YEAR($A362)-1,MONTH($A362),DAY($A362)),$A:$A,0))-1),"")</f>
        <v/>
      </c>
      <c r="AF362" s="26">
        <f>IFERROR(IF(OR(AC362="",INDEX(AC:AC,MATCH(DATE(YEAR($A362)-1,MONTH($A362),DAY($A362)),$A:$A,0))=""),"",AC362/INDEX(AC:AC,MATCH(DATE(YEAR($A362)-1,MONTH($A362),DAY($A362)),$A:$A,0))-1),"")</f>
        <v/>
      </c>
      <c r="AG362" s="26">
        <f>IF(OR(AA362="",AA361=""),"",AA362/AA361-1)</f>
        <v/>
      </c>
      <c r="AH362" s="26">
        <f>IF(OR(AB362="",AB361=""),"",AB362/AB361-1)</f>
        <v/>
      </c>
      <c r="AI362" s="26">
        <f>IF(OR(AC362="",AC361=""),"",AC362/AC361-1)</f>
        <v/>
      </c>
      <c r="AJ362" s="26">
        <f>IF(AC362="","",AA362/AC362)</f>
        <v/>
      </c>
      <c r="AK362" s="26">
        <f>IF(AC362="","",AB362/AC362)</f>
        <v/>
      </c>
      <c r="AL362" s="29" t="n">
        <v>14.025</v>
      </c>
      <c r="AM362" s="30" t="n">
        <v>14.025</v>
      </c>
      <c r="AN362" s="30" t="n">
        <v>10.8725</v>
      </c>
      <c r="AO362" s="30" t="n">
        <v>13.575</v>
      </c>
      <c r="AP362" s="31" t="n">
        <v>-0.0321</v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18">
        <f>IF(SUMIFS('Daily NSE Equity Options'!$K:$K,'Daily NSE Equity Options'!$A:$A,$A363)=0,"",SUMIFS('Daily NSE Equity Options'!$K:$K,'Daily NSE Equity Options'!$A:$A,$A363))</f>
        <v/>
      </c>
      <c r="F363" s="7">
        <f>IF(SUMIFS('Daily BSE Equity Options'!$K:$K,'Daily BSE Equity Options'!$A:$A,$A363)=0,"",SUMIFS('Daily BSE Equity Options'!$K:$K,'Daily BSE Equity Options'!$A:$A,$A363))</f>
        <v/>
      </c>
      <c r="G363" s="7">
        <f>IF(OR(E363="",F363=""),"",E363+F363)</f>
        <v/>
      </c>
      <c r="H363" s="20">
        <f>IFERROR(IF(OR(E363="",INDEX(E:E,MATCH(DATE(YEAR($A363)-1,MONTH($A363),DAY($A363)),$A:$A,0))=""),"",E363/INDEX(E:E,MATCH(DATE(YEAR($A363)-1,MONTH($A363),DAY($A363)),$A:$A,0))-1),"")</f>
        <v/>
      </c>
      <c r="I363" s="20">
        <f>IFERROR(IF(OR(F363="",INDEX(F:F,MATCH(DATE(YEAR($A363)-1,MONTH($A363),DAY($A363)),$A:$A,0))=""),"",F363/INDEX(F:F,MATCH(DATE(YEAR($A363)-1,MONTH($A363),DAY($A363)),$A:$A,0))-1),"")</f>
        <v/>
      </c>
      <c r="J363" s="20">
        <f>IFERROR(IF(OR(G363="",INDEX(G:G,MATCH(DATE(YEAR($A363)-1,MONTH($A363),DAY($A363)),$A:$A,0))=""),"",G363/INDEX(G:G,MATCH(DATE(YEAR($A363)-1,MONTH($A363),DAY($A363)),$A:$A,0))-1),"")</f>
        <v/>
      </c>
      <c r="K363" s="20">
        <f>IF(OR(E363="",E362=""),"",E363/E362-1)</f>
        <v/>
      </c>
      <c r="L363" s="20">
        <f>IF(OR(F363="",F362=""),"",F363/F362-1)</f>
        <v/>
      </c>
      <c r="M363" s="20">
        <f>IF(OR(G363="",G362=""),"",G363/G362-1)</f>
        <v/>
      </c>
      <c r="N363" s="20">
        <f>IF(G363="","",E363/G363)</f>
        <v/>
      </c>
      <c r="O363" s="20">
        <f>IF(G363="","",F363/G363)</f>
        <v/>
      </c>
      <c r="P363" s="21">
        <f>IF(SUMIFS('Daily NSE Equity Options'!$L:$L,'Daily NSE Equity Options'!$A:$A,$A363)=0,"",SUMIFS('Daily NSE Equity Options'!$L:$L,'Daily NSE Equity Options'!$A:$A,$A363))</f>
        <v/>
      </c>
      <c r="Q363" s="8">
        <f>IF(SUMIFS('Daily BSE Equity Options'!$L:$L,'Daily BSE Equity Options'!$A:$A,$A363)=0,"",SUMIFS('Daily BSE Equity Options'!$L:$L,'Daily BSE Equity Options'!$A:$A,$A363))</f>
        <v/>
      </c>
      <c r="R363" s="8">
        <f>IF(OR(P363="",Q363=""),"",P363+Q363)</f>
        <v/>
      </c>
      <c r="S363" s="23">
        <f>IFERROR(IF(OR(P363="",INDEX(P:P,MATCH(DATE(YEAR($A363)-1,MONTH($A363),DAY($A363)),$A:$A,0))=""),"",P363/INDEX(P:P,MATCH(DATE(YEAR($A363)-1,MONTH($A363),DAY($A363)),$A:$A,0))-1),"")</f>
        <v/>
      </c>
      <c r="T363" s="23">
        <f>IFERROR(IF(OR(Q363="",INDEX(Q:Q,MATCH(DATE(YEAR($A363)-1,MONTH($A363),DAY($A363)),$A:$A,0))=""),"",Q363/INDEX(Q:Q,MATCH(DATE(YEAR($A363)-1,MONTH($A363),DAY($A363)),$A:$A,0))-1),"")</f>
        <v/>
      </c>
      <c r="U363" s="23">
        <f>IFERROR(IF(OR(R363="",INDEX(R:R,MATCH(DATE(YEAR($A363)-1,MONTH($A363),DAY($A363)),$A:$A,0))=""),"",R363/INDEX(R:R,MATCH(DATE(YEAR($A363)-1,MONTH($A363),DAY($A363)),$A:$A,0))-1),"")</f>
        <v/>
      </c>
      <c r="V363" s="23">
        <f>IF(OR(P363="",P362=""),"",P363/P362-1)</f>
        <v/>
      </c>
      <c r="W363" s="23">
        <f>IF(OR(Q363="",Q362=""),"",Q363/Q362-1)</f>
        <v/>
      </c>
      <c r="X363" s="23">
        <f>IF(OR(R363="",R362=""),"",R363/R362-1)</f>
        <v/>
      </c>
      <c r="Y363" s="23">
        <f>IF(R363="","",P363/R363)</f>
        <v/>
      </c>
      <c r="Z363" s="23">
        <f>IF(R363="","",Q363/R363)</f>
        <v/>
      </c>
      <c r="AA363" s="24">
        <f>IF(SUMIFS('Daily NSE Equity Options'!$M:$M,'Daily NSE Equity Options'!$A:$A,$A363)=0,"",SUMIFS('Daily NSE Equity Options'!$M:$M,'Daily NSE Equity Options'!$A:$A,$A363))</f>
        <v/>
      </c>
      <c r="AB363" s="9">
        <f>IF(SUMIFS('Daily BSE Equity Options'!$M:$M,'Daily BSE Equity Options'!$A:$A,$A363)=0,"",SUMIFS('Daily BSE Equity Options'!$M:$M,'Daily BSE Equity Options'!$A:$A,$A363))</f>
        <v/>
      </c>
      <c r="AC363" s="9">
        <f>IF(OR(AA363="",AB363=""),"",AA363+AB363)</f>
        <v/>
      </c>
      <c r="AD363" s="26">
        <f>IFERROR(IF(OR(AA363="",INDEX(AA:AA,MATCH(DATE(YEAR($A363)-1,MONTH($A363),DAY($A363)),$A:$A,0))=""),"",AA363/INDEX(AA:AA,MATCH(DATE(YEAR($A363)-1,MONTH($A363),DAY($A363)),$A:$A,0))-1),"")</f>
        <v/>
      </c>
      <c r="AE363" s="26">
        <f>IFERROR(IF(OR(AB363="",INDEX(AB:AB,MATCH(DATE(YEAR($A363)-1,MONTH($A363),DAY($A363)),$A:$A,0))=""),"",AB363/INDEX(AB:AB,MATCH(DATE(YEAR($A363)-1,MONTH($A363),DAY($A363)),$A:$A,0))-1),"")</f>
        <v/>
      </c>
      <c r="AF363" s="26">
        <f>IFERROR(IF(OR(AC363="",INDEX(AC:AC,MATCH(DATE(YEAR($A363)-1,MONTH($A363),DAY($A363)),$A:$A,0))=""),"",AC363/INDEX(AC:AC,MATCH(DATE(YEAR($A363)-1,MONTH($A363),DAY($A363)),$A:$A,0))-1),"")</f>
        <v/>
      </c>
      <c r="AG363" s="26">
        <f>IF(OR(AA363="",AA362=""),"",AA363/AA362-1)</f>
        <v/>
      </c>
      <c r="AH363" s="26">
        <f>IF(OR(AB363="",AB362=""),"",AB363/AB362-1)</f>
        <v/>
      </c>
      <c r="AI363" s="26">
        <f>IF(OR(AC363="",AC362=""),"",AC363/AC362-1)</f>
        <v/>
      </c>
      <c r="AJ363" s="26">
        <f>IF(AC363="","",AA363/AC363)</f>
        <v/>
      </c>
      <c r="AK363" s="26">
        <f>IF(AC363="","",AB363/AC363)</f>
        <v/>
      </c>
      <c r="AL363" s="29" t="n">
        <v>13.575</v>
      </c>
      <c r="AM363" s="30" t="n">
        <v>13.875</v>
      </c>
      <c r="AN363" s="30" t="n">
        <v>12.37</v>
      </c>
      <c r="AO363" s="30" t="n">
        <v>13.73</v>
      </c>
      <c r="AP363" s="31" t="n">
        <v>0.0114</v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18">
        <f>IF(SUMIFS('Daily NSE Equity Options'!$K:$K,'Daily NSE Equity Options'!$A:$A,$A364)=0,"",SUMIFS('Daily NSE Equity Options'!$K:$K,'Daily NSE Equity Options'!$A:$A,$A364))</f>
        <v/>
      </c>
      <c r="F364" s="7">
        <f>IF(SUMIFS('Daily BSE Equity Options'!$K:$K,'Daily BSE Equity Options'!$A:$A,$A364)=0,"",SUMIFS('Daily BSE Equity Options'!$K:$K,'Daily BSE Equity Options'!$A:$A,$A364))</f>
        <v/>
      </c>
      <c r="G364" s="7">
        <f>IF(OR(E364="",F364=""),"",E364+F364)</f>
        <v/>
      </c>
      <c r="H364" s="20">
        <f>IFERROR(IF(OR(E364="",INDEX(E:E,MATCH(DATE(YEAR($A364)-1,MONTH($A364),DAY($A364)),$A:$A,0))=""),"",E364/INDEX(E:E,MATCH(DATE(YEAR($A364)-1,MONTH($A364),DAY($A364)),$A:$A,0))-1),"")</f>
        <v/>
      </c>
      <c r="I364" s="20">
        <f>IFERROR(IF(OR(F364="",INDEX(F:F,MATCH(DATE(YEAR($A364)-1,MONTH($A364),DAY($A364)),$A:$A,0))=""),"",F364/INDEX(F:F,MATCH(DATE(YEAR($A364)-1,MONTH($A364),DAY($A364)),$A:$A,0))-1),"")</f>
        <v/>
      </c>
      <c r="J364" s="20">
        <f>IFERROR(IF(OR(G364="",INDEX(G:G,MATCH(DATE(YEAR($A364)-1,MONTH($A364),DAY($A364)),$A:$A,0))=""),"",G364/INDEX(G:G,MATCH(DATE(YEAR($A364)-1,MONTH($A364),DAY($A364)),$A:$A,0))-1),"")</f>
        <v/>
      </c>
      <c r="K364" s="20">
        <f>IF(OR(E364="",E363=""),"",E364/E363-1)</f>
        <v/>
      </c>
      <c r="L364" s="20">
        <f>IF(OR(F364="",F363=""),"",F364/F363-1)</f>
        <v/>
      </c>
      <c r="M364" s="20">
        <f>IF(OR(G364="",G363=""),"",G364/G363-1)</f>
        <v/>
      </c>
      <c r="N364" s="20">
        <f>IF(G364="","",E364/G364)</f>
        <v/>
      </c>
      <c r="O364" s="20">
        <f>IF(G364="","",F364/G364)</f>
        <v/>
      </c>
      <c r="P364" s="21">
        <f>IF(SUMIFS('Daily NSE Equity Options'!$L:$L,'Daily NSE Equity Options'!$A:$A,$A364)=0,"",SUMIFS('Daily NSE Equity Options'!$L:$L,'Daily NSE Equity Options'!$A:$A,$A364))</f>
        <v/>
      </c>
      <c r="Q364" s="8">
        <f>IF(SUMIFS('Daily BSE Equity Options'!$L:$L,'Daily BSE Equity Options'!$A:$A,$A364)=0,"",SUMIFS('Daily BSE Equity Options'!$L:$L,'Daily BSE Equity Options'!$A:$A,$A364))</f>
        <v/>
      </c>
      <c r="R364" s="8">
        <f>IF(OR(P364="",Q364=""),"",P364+Q364)</f>
        <v/>
      </c>
      <c r="S364" s="23">
        <f>IFERROR(IF(OR(P364="",INDEX(P:P,MATCH(DATE(YEAR($A364)-1,MONTH($A364),DAY($A364)),$A:$A,0))=""),"",P364/INDEX(P:P,MATCH(DATE(YEAR($A364)-1,MONTH($A364),DAY($A364)),$A:$A,0))-1),"")</f>
        <v/>
      </c>
      <c r="T364" s="23">
        <f>IFERROR(IF(OR(Q364="",INDEX(Q:Q,MATCH(DATE(YEAR($A364)-1,MONTH($A364),DAY($A364)),$A:$A,0))=""),"",Q364/INDEX(Q:Q,MATCH(DATE(YEAR($A364)-1,MONTH($A364),DAY($A364)),$A:$A,0))-1),"")</f>
        <v/>
      </c>
      <c r="U364" s="23">
        <f>IFERROR(IF(OR(R364="",INDEX(R:R,MATCH(DATE(YEAR($A364)-1,MONTH($A364),DAY($A364)),$A:$A,0))=""),"",R364/INDEX(R:R,MATCH(DATE(YEAR($A364)-1,MONTH($A364),DAY($A364)),$A:$A,0))-1),"")</f>
        <v/>
      </c>
      <c r="V364" s="23">
        <f>IF(OR(P364="",P363=""),"",P364/P363-1)</f>
        <v/>
      </c>
      <c r="W364" s="23">
        <f>IF(OR(Q364="",Q363=""),"",Q364/Q363-1)</f>
        <v/>
      </c>
      <c r="X364" s="23">
        <f>IF(OR(R364="",R363=""),"",R364/R363-1)</f>
        <v/>
      </c>
      <c r="Y364" s="23">
        <f>IF(R364="","",P364/R364)</f>
        <v/>
      </c>
      <c r="Z364" s="23">
        <f>IF(R364="","",Q364/R364)</f>
        <v/>
      </c>
      <c r="AA364" s="24">
        <f>IF(SUMIFS('Daily NSE Equity Options'!$M:$M,'Daily NSE Equity Options'!$A:$A,$A364)=0,"",SUMIFS('Daily NSE Equity Options'!$M:$M,'Daily NSE Equity Options'!$A:$A,$A364))</f>
        <v/>
      </c>
      <c r="AB364" s="9">
        <f>IF(SUMIFS('Daily BSE Equity Options'!$M:$M,'Daily BSE Equity Options'!$A:$A,$A364)=0,"",SUMIFS('Daily BSE Equity Options'!$M:$M,'Daily BSE Equity Options'!$A:$A,$A364))</f>
        <v/>
      </c>
      <c r="AC364" s="9">
        <f>IF(OR(AA364="",AB364=""),"",AA364+AB364)</f>
        <v/>
      </c>
      <c r="AD364" s="26">
        <f>IFERROR(IF(OR(AA364="",INDEX(AA:AA,MATCH(DATE(YEAR($A364)-1,MONTH($A364),DAY($A364)),$A:$A,0))=""),"",AA364/INDEX(AA:AA,MATCH(DATE(YEAR($A364)-1,MONTH($A364),DAY($A364)),$A:$A,0))-1),"")</f>
        <v/>
      </c>
      <c r="AE364" s="26">
        <f>IFERROR(IF(OR(AB364="",INDEX(AB:AB,MATCH(DATE(YEAR($A364)-1,MONTH($A364),DAY($A364)),$A:$A,0))=""),"",AB364/INDEX(AB:AB,MATCH(DATE(YEAR($A364)-1,MONTH($A364),DAY($A364)),$A:$A,0))-1),"")</f>
        <v/>
      </c>
      <c r="AF364" s="26">
        <f>IFERROR(IF(OR(AC364="",INDEX(AC:AC,MATCH(DATE(YEAR($A364)-1,MONTH($A364),DAY($A364)),$A:$A,0))=""),"",AC364/INDEX(AC:AC,MATCH(DATE(YEAR($A364)-1,MONTH($A364),DAY($A364)),$A:$A,0))-1),"")</f>
        <v/>
      </c>
      <c r="AG364" s="26">
        <f>IF(OR(AA364="",AA363=""),"",AA364/AA363-1)</f>
        <v/>
      </c>
      <c r="AH364" s="26">
        <f>IF(OR(AB364="",AB363=""),"",AB364/AB363-1)</f>
        <v/>
      </c>
      <c r="AI364" s="26">
        <f>IF(OR(AC364="",AC363=""),"",AC364/AC363-1)</f>
        <v/>
      </c>
      <c r="AJ364" s="26">
        <f>IF(AC364="","",AA364/AC364)</f>
        <v/>
      </c>
      <c r="AK364" s="26">
        <f>IF(AC364="","",AB364/AC364)</f>
        <v/>
      </c>
      <c r="AL364" s="29" t="n">
        <v>13.73</v>
      </c>
      <c r="AM364" s="30" t="n">
        <v>14.525</v>
      </c>
      <c r="AN364" s="30" t="n">
        <v>9.025</v>
      </c>
      <c r="AO364" s="30" t="n">
        <v>14.4125</v>
      </c>
      <c r="AP364" s="31" t="n">
        <v>0.0497</v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18">
        <f>IF(SUMIFS('Daily NSE Equity Options'!$K:$K,'Daily NSE Equity Options'!$A:$A,$A365)=0,"",SUMIFS('Daily NSE Equity Options'!$K:$K,'Daily NSE Equity Options'!$A:$A,$A365))</f>
        <v/>
      </c>
      <c r="F365" s="7">
        <f>IF(SUMIFS('Daily BSE Equity Options'!$K:$K,'Daily BSE Equity Options'!$A:$A,$A365)=0,"",SUMIFS('Daily BSE Equity Options'!$K:$K,'Daily BSE Equity Options'!$A:$A,$A365))</f>
        <v/>
      </c>
      <c r="G365" s="7">
        <f>IF(OR(E365="",F365=""),"",E365+F365)</f>
        <v/>
      </c>
      <c r="H365" s="20">
        <f>IFERROR(IF(OR(E365="",INDEX(E:E,MATCH(DATE(YEAR($A365)-1,MONTH($A365),DAY($A365)),$A:$A,0))=""),"",E365/INDEX(E:E,MATCH(DATE(YEAR($A365)-1,MONTH($A365),DAY($A365)),$A:$A,0))-1),"")</f>
        <v/>
      </c>
      <c r="I365" s="20">
        <f>IFERROR(IF(OR(F365="",INDEX(F:F,MATCH(DATE(YEAR($A365)-1,MONTH($A365),DAY($A365)),$A:$A,0))=""),"",F365/INDEX(F:F,MATCH(DATE(YEAR($A365)-1,MONTH($A365),DAY($A365)),$A:$A,0))-1),"")</f>
        <v/>
      </c>
      <c r="J365" s="20">
        <f>IFERROR(IF(OR(G365="",INDEX(G:G,MATCH(DATE(YEAR($A365)-1,MONTH($A365),DAY($A365)),$A:$A,0))=""),"",G365/INDEX(G:G,MATCH(DATE(YEAR($A365)-1,MONTH($A365),DAY($A365)),$A:$A,0))-1),"")</f>
        <v/>
      </c>
      <c r="K365" s="20">
        <f>IF(OR(E365="",E364=""),"",E365/E364-1)</f>
        <v/>
      </c>
      <c r="L365" s="20">
        <f>IF(OR(F365="",F364=""),"",F365/F364-1)</f>
        <v/>
      </c>
      <c r="M365" s="20">
        <f>IF(OR(G365="",G364=""),"",G365/G364-1)</f>
        <v/>
      </c>
      <c r="N365" s="20">
        <f>IF(G365="","",E365/G365)</f>
        <v/>
      </c>
      <c r="O365" s="20">
        <f>IF(G365="","",F365/G365)</f>
        <v/>
      </c>
      <c r="P365" s="21">
        <f>IF(SUMIFS('Daily NSE Equity Options'!$L:$L,'Daily NSE Equity Options'!$A:$A,$A365)=0,"",SUMIFS('Daily NSE Equity Options'!$L:$L,'Daily NSE Equity Options'!$A:$A,$A365))</f>
        <v/>
      </c>
      <c r="Q365" s="8">
        <f>IF(SUMIFS('Daily BSE Equity Options'!$L:$L,'Daily BSE Equity Options'!$A:$A,$A365)=0,"",SUMIFS('Daily BSE Equity Options'!$L:$L,'Daily BSE Equity Options'!$A:$A,$A365))</f>
        <v/>
      </c>
      <c r="R365" s="8">
        <f>IF(OR(P365="",Q365=""),"",P365+Q365)</f>
        <v/>
      </c>
      <c r="S365" s="23">
        <f>IFERROR(IF(OR(P365="",INDEX(P:P,MATCH(DATE(YEAR($A365)-1,MONTH($A365),DAY($A365)),$A:$A,0))=""),"",P365/INDEX(P:P,MATCH(DATE(YEAR($A365)-1,MONTH($A365),DAY($A365)),$A:$A,0))-1),"")</f>
        <v/>
      </c>
      <c r="T365" s="23">
        <f>IFERROR(IF(OR(Q365="",INDEX(Q:Q,MATCH(DATE(YEAR($A365)-1,MONTH($A365),DAY($A365)),$A:$A,0))=""),"",Q365/INDEX(Q:Q,MATCH(DATE(YEAR($A365)-1,MONTH($A365),DAY($A365)),$A:$A,0))-1),"")</f>
        <v/>
      </c>
      <c r="U365" s="23">
        <f>IFERROR(IF(OR(R365="",INDEX(R:R,MATCH(DATE(YEAR($A365)-1,MONTH($A365),DAY($A365)),$A:$A,0))=""),"",R365/INDEX(R:R,MATCH(DATE(YEAR($A365)-1,MONTH($A365),DAY($A365)),$A:$A,0))-1),"")</f>
        <v/>
      </c>
      <c r="V365" s="23">
        <f>IF(OR(P365="",P364=""),"",P365/P364-1)</f>
        <v/>
      </c>
      <c r="W365" s="23">
        <f>IF(OR(Q365="",Q364=""),"",Q365/Q364-1)</f>
        <v/>
      </c>
      <c r="X365" s="23">
        <f>IF(OR(R365="",R364=""),"",R365/R364-1)</f>
        <v/>
      </c>
      <c r="Y365" s="23">
        <f>IF(R365="","",P365/R365)</f>
        <v/>
      </c>
      <c r="Z365" s="23">
        <f>IF(R365="","",Q365/R365)</f>
        <v/>
      </c>
      <c r="AA365" s="24">
        <f>IF(SUMIFS('Daily NSE Equity Options'!$M:$M,'Daily NSE Equity Options'!$A:$A,$A365)=0,"",SUMIFS('Daily NSE Equity Options'!$M:$M,'Daily NSE Equity Options'!$A:$A,$A365))</f>
        <v/>
      </c>
      <c r="AB365" s="9">
        <f>IF(SUMIFS('Daily BSE Equity Options'!$M:$M,'Daily BSE Equity Options'!$A:$A,$A365)=0,"",SUMIFS('Daily BSE Equity Options'!$M:$M,'Daily BSE Equity Options'!$A:$A,$A365))</f>
        <v/>
      </c>
      <c r="AC365" s="9">
        <f>IF(OR(AA365="",AB365=""),"",AA365+AB365)</f>
        <v/>
      </c>
      <c r="AD365" s="26">
        <f>IFERROR(IF(OR(AA365="",INDEX(AA:AA,MATCH(DATE(YEAR($A365)-1,MONTH($A365),DAY($A365)),$A:$A,0))=""),"",AA365/INDEX(AA:AA,MATCH(DATE(YEAR($A365)-1,MONTH($A365),DAY($A365)),$A:$A,0))-1),"")</f>
        <v/>
      </c>
      <c r="AE365" s="26">
        <f>IFERROR(IF(OR(AB365="",INDEX(AB:AB,MATCH(DATE(YEAR($A365)-1,MONTH($A365),DAY($A365)),$A:$A,0))=""),"",AB365/INDEX(AB:AB,MATCH(DATE(YEAR($A365)-1,MONTH($A365),DAY($A365)),$A:$A,0))-1),"")</f>
        <v/>
      </c>
      <c r="AF365" s="26">
        <f>IFERROR(IF(OR(AC365="",INDEX(AC:AC,MATCH(DATE(YEAR($A365)-1,MONTH($A365),DAY($A365)),$A:$A,0))=""),"",AC365/INDEX(AC:AC,MATCH(DATE(YEAR($A365)-1,MONTH($A365),DAY($A365)),$A:$A,0))-1),"")</f>
        <v/>
      </c>
      <c r="AG365" s="26">
        <f>IF(OR(AA365="",AA364=""),"",AA365/AA364-1)</f>
        <v/>
      </c>
      <c r="AH365" s="26">
        <f>IF(OR(AB365="",AB364=""),"",AB365/AB364-1)</f>
        <v/>
      </c>
      <c r="AI365" s="26">
        <f>IF(OR(AC365="",AC364=""),"",AC365/AC364-1)</f>
        <v/>
      </c>
      <c r="AJ365" s="26">
        <f>IF(AC365="","",AA365/AC365)</f>
        <v/>
      </c>
      <c r="AK365" s="26">
        <f>IF(AC365="","",AB365/AC365)</f>
        <v/>
      </c>
      <c r="AL365" s="29" t="n">
        <v>14.4125</v>
      </c>
      <c r="AM365" s="30" t="n">
        <v>15.65</v>
      </c>
      <c r="AN365" s="30" t="n">
        <v>12.1375</v>
      </c>
      <c r="AO365" s="30" t="n">
        <v>15.2325</v>
      </c>
      <c r="AP365" s="31" t="n">
        <v>0.0569</v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18">
        <f>IF(SUMIFS('Daily NSE Equity Options'!$K:$K,'Daily NSE Equity Options'!$A:$A,$A366)=0,"",SUMIFS('Daily NSE Equity Options'!$K:$K,'Daily NSE Equity Options'!$A:$A,$A366))</f>
        <v/>
      </c>
      <c r="F366" s="7">
        <f>IF(SUMIFS('Daily BSE Equity Options'!$K:$K,'Daily BSE Equity Options'!$A:$A,$A366)=0,"",SUMIFS('Daily BSE Equity Options'!$K:$K,'Daily BSE Equity Options'!$A:$A,$A366))</f>
        <v/>
      </c>
      <c r="G366" s="7">
        <f>IF(OR(E366="",F366=""),"",E366+F366)</f>
        <v/>
      </c>
      <c r="H366" s="20">
        <f>IFERROR(IF(OR(E366="",INDEX(E:E,MATCH(DATE(YEAR($A366)-1,MONTH($A366),DAY($A366)),$A:$A,0))=""),"",E366/INDEX(E:E,MATCH(DATE(YEAR($A366)-1,MONTH($A366),DAY($A366)),$A:$A,0))-1),"")</f>
        <v/>
      </c>
      <c r="I366" s="20">
        <f>IFERROR(IF(OR(F366="",INDEX(F:F,MATCH(DATE(YEAR($A366)-1,MONTH($A366),DAY($A366)),$A:$A,0))=""),"",F366/INDEX(F:F,MATCH(DATE(YEAR($A366)-1,MONTH($A366),DAY($A366)),$A:$A,0))-1),"")</f>
        <v/>
      </c>
      <c r="J366" s="20">
        <f>IFERROR(IF(OR(G366="",INDEX(G:G,MATCH(DATE(YEAR($A366)-1,MONTH($A366),DAY($A366)),$A:$A,0))=""),"",G366/INDEX(G:G,MATCH(DATE(YEAR($A366)-1,MONTH($A366),DAY($A366)),$A:$A,0))-1),"")</f>
        <v/>
      </c>
      <c r="K366" s="20">
        <f>IF(OR(E366="",E365=""),"",E366/E365-1)</f>
        <v/>
      </c>
      <c r="L366" s="20">
        <f>IF(OR(F366="",F365=""),"",F366/F365-1)</f>
        <v/>
      </c>
      <c r="M366" s="20">
        <f>IF(OR(G366="",G365=""),"",G366/G365-1)</f>
        <v/>
      </c>
      <c r="N366" s="20">
        <f>IF(G366="","",E366/G366)</f>
        <v/>
      </c>
      <c r="O366" s="20">
        <f>IF(G366="","",F366/G366)</f>
        <v/>
      </c>
      <c r="P366" s="21">
        <f>IF(SUMIFS('Daily NSE Equity Options'!$L:$L,'Daily NSE Equity Options'!$A:$A,$A366)=0,"",SUMIFS('Daily NSE Equity Options'!$L:$L,'Daily NSE Equity Options'!$A:$A,$A366))</f>
        <v/>
      </c>
      <c r="Q366" s="8">
        <f>IF(SUMIFS('Daily BSE Equity Options'!$L:$L,'Daily BSE Equity Options'!$A:$A,$A366)=0,"",SUMIFS('Daily BSE Equity Options'!$L:$L,'Daily BSE Equity Options'!$A:$A,$A366))</f>
        <v/>
      </c>
      <c r="R366" s="8">
        <f>IF(OR(P366="",Q366=""),"",P366+Q366)</f>
        <v/>
      </c>
      <c r="S366" s="23">
        <f>IFERROR(IF(OR(P366="",INDEX(P:P,MATCH(DATE(YEAR($A366)-1,MONTH($A366),DAY($A366)),$A:$A,0))=""),"",P366/INDEX(P:P,MATCH(DATE(YEAR($A366)-1,MONTH($A366),DAY($A366)),$A:$A,0))-1),"")</f>
        <v/>
      </c>
      <c r="T366" s="23">
        <f>IFERROR(IF(OR(Q366="",INDEX(Q:Q,MATCH(DATE(YEAR($A366)-1,MONTH($A366),DAY($A366)),$A:$A,0))=""),"",Q366/INDEX(Q:Q,MATCH(DATE(YEAR($A366)-1,MONTH($A366),DAY($A366)),$A:$A,0))-1),"")</f>
        <v/>
      </c>
      <c r="U366" s="23">
        <f>IFERROR(IF(OR(R366="",INDEX(R:R,MATCH(DATE(YEAR($A366)-1,MONTH($A366),DAY($A366)),$A:$A,0))=""),"",R366/INDEX(R:R,MATCH(DATE(YEAR($A366)-1,MONTH($A366),DAY($A366)),$A:$A,0))-1),"")</f>
        <v/>
      </c>
      <c r="V366" s="23">
        <f>IF(OR(P366="",P365=""),"",P366/P365-1)</f>
        <v/>
      </c>
      <c r="W366" s="23">
        <f>IF(OR(Q366="",Q365=""),"",Q366/Q365-1)</f>
        <v/>
      </c>
      <c r="X366" s="23">
        <f>IF(OR(R366="",R365=""),"",R366/R365-1)</f>
        <v/>
      </c>
      <c r="Y366" s="23">
        <f>IF(R366="","",P366/R366)</f>
        <v/>
      </c>
      <c r="Z366" s="23">
        <f>IF(R366="","",Q366/R366)</f>
        <v/>
      </c>
      <c r="AA366" s="24">
        <f>IF(SUMIFS('Daily NSE Equity Options'!$M:$M,'Daily NSE Equity Options'!$A:$A,$A366)=0,"",SUMIFS('Daily NSE Equity Options'!$M:$M,'Daily NSE Equity Options'!$A:$A,$A366))</f>
        <v/>
      </c>
      <c r="AB366" s="9">
        <f>IF(SUMIFS('Daily BSE Equity Options'!$M:$M,'Daily BSE Equity Options'!$A:$A,$A366)=0,"",SUMIFS('Daily BSE Equity Options'!$M:$M,'Daily BSE Equity Options'!$A:$A,$A366))</f>
        <v/>
      </c>
      <c r="AC366" s="9">
        <f>IF(OR(AA366="",AB366=""),"",AA366+AB366)</f>
        <v/>
      </c>
      <c r="AD366" s="26">
        <f>IFERROR(IF(OR(AA366="",INDEX(AA:AA,MATCH(DATE(YEAR($A366)-1,MONTH($A366),DAY($A366)),$A:$A,0))=""),"",AA366/INDEX(AA:AA,MATCH(DATE(YEAR($A366)-1,MONTH($A366),DAY($A366)),$A:$A,0))-1),"")</f>
        <v/>
      </c>
      <c r="AE366" s="26">
        <f>IFERROR(IF(OR(AB366="",INDEX(AB:AB,MATCH(DATE(YEAR($A366)-1,MONTH($A366),DAY($A366)),$A:$A,0))=""),"",AB366/INDEX(AB:AB,MATCH(DATE(YEAR($A366)-1,MONTH($A366),DAY($A366)),$A:$A,0))-1),"")</f>
        <v/>
      </c>
      <c r="AF366" s="26">
        <f>IFERROR(IF(OR(AC366="",INDEX(AC:AC,MATCH(DATE(YEAR($A366)-1,MONTH($A366),DAY($A366)),$A:$A,0))=""),"",AC366/INDEX(AC:AC,MATCH(DATE(YEAR($A366)-1,MONTH($A366),DAY($A366)),$A:$A,0))-1),"")</f>
        <v/>
      </c>
      <c r="AG366" s="26">
        <f>IF(OR(AA366="",AA365=""),"",AA366/AA365-1)</f>
        <v/>
      </c>
      <c r="AH366" s="26">
        <f>IF(OR(AB366="",AB365=""),"",AB366/AB365-1)</f>
        <v/>
      </c>
      <c r="AI366" s="26">
        <f>IF(OR(AC366="",AC365=""),"",AC366/AC365-1)</f>
        <v/>
      </c>
      <c r="AJ366" s="26">
        <f>IF(AC366="","",AA366/AC366)</f>
        <v/>
      </c>
      <c r="AK366" s="26">
        <f>IF(AC366="","",AB366/AC366)</f>
        <v/>
      </c>
      <c r="AL366" s="29" t="n">
        <v>15.2325</v>
      </c>
      <c r="AM366" s="30" t="n">
        <v>17.8075</v>
      </c>
      <c r="AN366" s="30" t="n">
        <v>10.2275</v>
      </c>
      <c r="AO366" s="30" t="n">
        <v>17.4925</v>
      </c>
      <c r="AP366" s="31" t="n">
        <v>0.1484</v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18">
        <f>IF(SUMIFS('Daily NSE Equity Options'!$K:$K,'Daily NSE Equity Options'!$A:$A,$A367)=0,"",SUMIFS('Daily NSE Equity Options'!$K:$K,'Daily NSE Equity Options'!$A:$A,$A367))</f>
        <v/>
      </c>
      <c r="F367" s="7">
        <f>IF(SUMIFS('Daily BSE Equity Options'!$K:$K,'Daily BSE Equity Options'!$A:$A,$A367)=0,"",SUMIFS('Daily BSE Equity Options'!$K:$K,'Daily BSE Equity Options'!$A:$A,$A367))</f>
        <v/>
      </c>
      <c r="G367" s="7">
        <f>IF(OR(E367="",F367=""),"",E367+F367)</f>
        <v/>
      </c>
      <c r="H367" s="20">
        <f>IFERROR(IF(OR(E367="",INDEX(E:E,MATCH(DATE(YEAR($A367)-1,MONTH($A367),DAY($A367)),$A:$A,0))=""),"",E367/INDEX(E:E,MATCH(DATE(YEAR($A367)-1,MONTH($A367),DAY($A367)),$A:$A,0))-1),"")</f>
        <v/>
      </c>
      <c r="I367" s="20">
        <f>IFERROR(IF(OR(F367="",INDEX(F:F,MATCH(DATE(YEAR($A367)-1,MONTH($A367),DAY($A367)),$A:$A,0))=""),"",F367/INDEX(F:F,MATCH(DATE(YEAR($A367)-1,MONTH($A367),DAY($A367)),$A:$A,0))-1),"")</f>
        <v/>
      </c>
      <c r="J367" s="20">
        <f>IFERROR(IF(OR(G367="",INDEX(G:G,MATCH(DATE(YEAR($A367)-1,MONTH($A367),DAY($A367)),$A:$A,0))=""),"",G367/INDEX(G:G,MATCH(DATE(YEAR($A367)-1,MONTH($A367),DAY($A367)),$A:$A,0))-1),"")</f>
        <v/>
      </c>
      <c r="K367" s="20">
        <f>IF(OR(E367="",E366=""),"",E367/E366-1)</f>
        <v/>
      </c>
      <c r="L367" s="20">
        <f>IF(OR(F367="",F366=""),"",F367/F366-1)</f>
        <v/>
      </c>
      <c r="M367" s="20">
        <f>IF(OR(G367="",G366=""),"",G367/G366-1)</f>
        <v/>
      </c>
      <c r="N367" s="20">
        <f>IF(G367="","",E367/G367)</f>
        <v/>
      </c>
      <c r="O367" s="20">
        <f>IF(G367="","",F367/G367)</f>
        <v/>
      </c>
      <c r="P367" s="21">
        <f>IF(SUMIFS('Daily NSE Equity Options'!$L:$L,'Daily NSE Equity Options'!$A:$A,$A367)=0,"",SUMIFS('Daily NSE Equity Options'!$L:$L,'Daily NSE Equity Options'!$A:$A,$A367))</f>
        <v/>
      </c>
      <c r="Q367" s="8">
        <f>IF(SUMIFS('Daily BSE Equity Options'!$L:$L,'Daily BSE Equity Options'!$A:$A,$A367)=0,"",SUMIFS('Daily BSE Equity Options'!$L:$L,'Daily BSE Equity Options'!$A:$A,$A367))</f>
        <v/>
      </c>
      <c r="R367" s="8">
        <f>IF(OR(P367="",Q367=""),"",P367+Q367)</f>
        <v/>
      </c>
      <c r="S367" s="23">
        <f>IFERROR(IF(OR(P367="",INDEX(P:P,MATCH(DATE(YEAR($A367)-1,MONTH($A367),DAY($A367)),$A:$A,0))=""),"",P367/INDEX(P:P,MATCH(DATE(YEAR($A367)-1,MONTH($A367),DAY($A367)),$A:$A,0))-1),"")</f>
        <v/>
      </c>
      <c r="T367" s="23">
        <f>IFERROR(IF(OR(Q367="",INDEX(Q:Q,MATCH(DATE(YEAR($A367)-1,MONTH($A367),DAY($A367)),$A:$A,0))=""),"",Q367/INDEX(Q:Q,MATCH(DATE(YEAR($A367)-1,MONTH($A367),DAY($A367)),$A:$A,0))-1),"")</f>
        <v/>
      </c>
      <c r="U367" s="23">
        <f>IFERROR(IF(OR(R367="",INDEX(R:R,MATCH(DATE(YEAR($A367)-1,MONTH($A367),DAY($A367)),$A:$A,0))=""),"",R367/INDEX(R:R,MATCH(DATE(YEAR($A367)-1,MONTH($A367),DAY($A367)),$A:$A,0))-1),"")</f>
        <v/>
      </c>
      <c r="V367" s="23">
        <f>IF(OR(P367="",P366=""),"",P367/P366-1)</f>
        <v/>
      </c>
      <c r="W367" s="23">
        <f>IF(OR(Q367="",Q366=""),"",Q367/Q366-1)</f>
        <v/>
      </c>
      <c r="X367" s="23">
        <f>IF(OR(R367="",R366=""),"",R367/R366-1)</f>
        <v/>
      </c>
      <c r="Y367" s="23">
        <f>IF(R367="","",P367/R367)</f>
        <v/>
      </c>
      <c r="Z367" s="23">
        <f>IF(R367="","",Q367/R367)</f>
        <v/>
      </c>
      <c r="AA367" s="24">
        <f>IF(SUMIFS('Daily NSE Equity Options'!$M:$M,'Daily NSE Equity Options'!$A:$A,$A367)=0,"",SUMIFS('Daily NSE Equity Options'!$M:$M,'Daily NSE Equity Options'!$A:$A,$A367))</f>
        <v/>
      </c>
      <c r="AB367" s="9">
        <f>IF(SUMIFS('Daily BSE Equity Options'!$M:$M,'Daily BSE Equity Options'!$A:$A,$A367)=0,"",SUMIFS('Daily BSE Equity Options'!$M:$M,'Daily BSE Equity Options'!$A:$A,$A367))</f>
        <v/>
      </c>
      <c r="AC367" s="9">
        <f>IF(OR(AA367="",AB367=""),"",AA367+AB367)</f>
        <v/>
      </c>
      <c r="AD367" s="26">
        <f>IFERROR(IF(OR(AA367="",INDEX(AA:AA,MATCH(DATE(YEAR($A367)-1,MONTH($A367),DAY($A367)),$A:$A,0))=""),"",AA367/INDEX(AA:AA,MATCH(DATE(YEAR($A367)-1,MONTH($A367),DAY($A367)),$A:$A,0))-1),"")</f>
        <v/>
      </c>
      <c r="AE367" s="26">
        <f>IFERROR(IF(OR(AB367="",INDEX(AB:AB,MATCH(DATE(YEAR($A367)-1,MONTH($A367),DAY($A367)),$A:$A,0))=""),"",AB367/INDEX(AB:AB,MATCH(DATE(YEAR($A367)-1,MONTH($A367),DAY($A367)),$A:$A,0))-1),"")</f>
        <v/>
      </c>
      <c r="AF367" s="26">
        <f>IFERROR(IF(OR(AC367="",INDEX(AC:AC,MATCH(DATE(YEAR($A367)-1,MONTH($A367),DAY($A367)),$A:$A,0))=""),"",AC367/INDEX(AC:AC,MATCH(DATE(YEAR($A367)-1,MONTH($A367),DAY($A367)),$A:$A,0))-1),"")</f>
        <v/>
      </c>
      <c r="AG367" s="26">
        <f>IF(OR(AA367="",AA366=""),"",AA367/AA366-1)</f>
        <v/>
      </c>
      <c r="AH367" s="26">
        <f>IF(OR(AB367="",AB366=""),"",AB367/AB366-1)</f>
        <v/>
      </c>
      <c r="AI367" s="26">
        <f>IF(OR(AC367="",AC366=""),"",AC367/AC366-1)</f>
        <v/>
      </c>
      <c r="AJ367" s="26">
        <f>IF(AC367="","",AA367/AC367)</f>
        <v/>
      </c>
      <c r="AK367" s="26">
        <f>IF(AC367="","",AB367/AC367)</f>
        <v/>
      </c>
      <c r="AL367" s="29" t="n">
        <v>17.4925</v>
      </c>
      <c r="AM367" s="30" t="n">
        <v>17.9975</v>
      </c>
      <c r="AN367" s="30" t="n">
        <v>13.0025</v>
      </c>
      <c r="AO367" s="30" t="n">
        <v>16.52</v>
      </c>
      <c r="AP367" s="31" t="n">
        <v>-0.0556</v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18">
        <f>IF(SUMIFS('Daily NSE Equity Options'!$K:$K,'Daily NSE Equity Options'!$A:$A,$A368)=0,"",SUMIFS('Daily NSE Equity Options'!$K:$K,'Daily NSE Equity Options'!$A:$A,$A368))</f>
        <v/>
      </c>
      <c r="F368" s="7">
        <f>IF(SUMIFS('Daily BSE Equity Options'!$K:$K,'Daily BSE Equity Options'!$A:$A,$A368)=0,"",SUMIFS('Daily BSE Equity Options'!$K:$K,'Daily BSE Equity Options'!$A:$A,$A368))</f>
        <v/>
      </c>
      <c r="G368" s="7">
        <f>IF(OR(E368="",F368=""),"",E368+F368)</f>
        <v/>
      </c>
      <c r="H368" s="20">
        <f>IFERROR(IF(OR(E368="",INDEX(E:E,MATCH(DATE(YEAR($A368)-1,MONTH($A368),DAY($A368)),$A:$A,0))=""),"",E368/INDEX(E:E,MATCH(DATE(YEAR($A368)-1,MONTH($A368),DAY($A368)),$A:$A,0))-1),"")</f>
        <v/>
      </c>
      <c r="I368" s="20">
        <f>IFERROR(IF(OR(F368="",INDEX(F:F,MATCH(DATE(YEAR($A368)-1,MONTH($A368),DAY($A368)),$A:$A,0))=""),"",F368/INDEX(F:F,MATCH(DATE(YEAR($A368)-1,MONTH($A368),DAY($A368)),$A:$A,0))-1),"")</f>
        <v/>
      </c>
      <c r="J368" s="20">
        <f>IFERROR(IF(OR(G368="",INDEX(G:G,MATCH(DATE(YEAR($A368)-1,MONTH($A368),DAY($A368)),$A:$A,0))=""),"",G368/INDEX(G:G,MATCH(DATE(YEAR($A368)-1,MONTH($A368),DAY($A368)),$A:$A,0))-1),"")</f>
        <v/>
      </c>
      <c r="K368" s="20">
        <f>IF(OR(E368="",E367=""),"",E368/E367-1)</f>
        <v/>
      </c>
      <c r="L368" s="20">
        <f>IF(OR(F368="",F367=""),"",F368/F367-1)</f>
        <v/>
      </c>
      <c r="M368" s="20">
        <f>IF(OR(G368="",G367=""),"",G368/G367-1)</f>
        <v/>
      </c>
      <c r="N368" s="20">
        <f>IF(G368="","",E368/G368)</f>
        <v/>
      </c>
      <c r="O368" s="20">
        <f>IF(G368="","",F368/G368)</f>
        <v/>
      </c>
      <c r="P368" s="21">
        <f>IF(SUMIFS('Daily NSE Equity Options'!$L:$L,'Daily NSE Equity Options'!$A:$A,$A368)=0,"",SUMIFS('Daily NSE Equity Options'!$L:$L,'Daily NSE Equity Options'!$A:$A,$A368))</f>
        <v/>
      </c>
      <c r="Q368" s="8">
        <f>IF(SUMIFS('Daily BSE Equity Options'!$L:$L,'Daily BSE Equity Options'!$A:$A,$A368)=0,"",SUMIFS('Daily BSE Equity Options'!$L:$L,'Daily BSE Equity Options'!$A:$A,$A368))</f>
        <v/>
      </c>
      <c r="R368" s="8">
        <f>IF(OR(P368="",Q368=""),"",P368+Q368)</f>
        <v/>
      </c>
      <c r="S368" s="23">
        <f>IFERROR(IF(OR(P368="",INDEX(P:P,MATCH(DATE(YEAR($A368)-1,MONTH($A368),DAY($A368)),$A:$A,0))=""),"",P368/INDEX(P:P,MATCH(DATE(YEAR($A368)-1,MONTH($A368),DAY($A368)),$A:$A,0))-1),"")</f>
        <v/>
      </c>
      <c r="T368" s="23">
        <f>IFERROR(IF(OR(Q368="",INDEX(Q:Q,MATCH(DATE(YEAR($A368)-1,MONTH($A368),DAY($A368)),$A:$A,0))=""),"",Q368/INDEX(Q:Q,MATCH(DATE(YEAR($A368)-1,MONTH($A368),DAY($A368)),$A:$A,0))-1),"")</f>
        <v/>
      </c>
      <c r="U368" s="23">
        <f>IFERROR(IF(OR(R368="",INDEX(R:R,MATCH(DATE(YEAR($A368)-1,MONTH($A368),DAY($A368)),$A:$A,0))=""),"",R368/INDEX(R:R,MATCH(DATE(YEAR($A368)-1,MONTH($A368),DAY($A368)),$A:$A,0))-1),"")</f>
        <v/>
      </c>
      <c r="V368" s="23">
        <f>IF(OR(P368="",P367=""),"",P368/P367-1)</f>
        <v/>
      </c>
      <c r="W368" s="23">
        <f>IF(OR(Q368="",Q367=""),"",Q368/Q367-1)</f>
        <v/>
      </c>
      <c r="X368" s="23">
        <f>IF(OR(R368="",R367=""),"",R368/R367-1)</f>
        <v/>
      </c>
      <c r="Y368" s="23">
        <f>IF(R368="","",P368/R368)</f>
        <v/>
      </c>
      <c r="Z368" s="23">
        <f>IF(R368="","",Q368/R368)</f>
        <v/>
      </c>
      <c r="AA368" s="24">
        <f>IF(SUMIFS('Daily NSE Equity Options'!$M:$M,'Daily NSE Equity Options'!$A:$A,$A368)=0,"",SUMIFS('Daily NSE Equity Options'!$M:$M,'Daily NSE Equity Options'!$A:$A,$A368))</f>
        <v/>
      </c>
      <c r="AB368" s="9">
        <f>IF(SUMIFS('Daily BSE Equity Options'!$M:$M,'Daily BSE Equity Options'!$A:$A,$A368)=0,"",SUMIFS('Daily BSE Equity Options'!$M:$M,'Daily BSE Equity Options'!$A:$A,$A368))</f>
        <v/>
      </c>
      <c r="AC368" s="9">
        <f>IF(OR(AA368="",AB368=""),"",AA368+AB368)</f>
        <v/>
      </c>
      <c r="AD368" s="26">
        <f>IFERROR(IF(OR(AA368="",INDEX(AA:AA,MATCH(DATE(YEAR($A368)-1,MONTH($A368),DAY($A368)),$A:$A,0))=""),"",AA368/INDEX(AA:AA,MATCH(DATE(YEAR($A368)-1,MONTH($A368),DAY($A368)),$A:$A,0))-1),"")</f>
        <v/>
      </c>
      <c r="AE368" s="26">
        <f>IFERROR(IF(OR(AB368="",INDEX(AB:AB,MATCH(DATE(YEAR($A368)-1,MONTH($A368),DAY($A368)),$A:$A,0))=""),"",AB368/INDEX(AB:AB,MATCH(DATE(YEAR($A368)-1,MONTH($A368),DAY($A368)),$A:$A,0))-1),"")</f>
        <v/>
      </c>
      <c r="AF368" s="26">
        <f>IFERROR(IF(OR(AC368="",INDEX(AC:AC,MATCH(DATE(YEAR($A368)-1,MONTH($A368),DAY($A368)),$A:$A,0))=""),"",AC368/INDEX(AC:AC,MATCH(DATE(YEAR($A368)-1,MONTH($A368),DAY($A368)),$A:$A,0))-1),"")</f>
        <v/>
      </c>
      <c r="AG368" s="26">
        <f>IF(OR(AA368="",AA367=""),"",AA368/AA367-1)</f>
        <v/>
      </c>
      <c r="AH368" s="26">
        <f>IF(OR(AB368="",AB367=""),"",AB368/AB367-1)</f>
        <v/>
      </c>
      <c r="AI368" s="26">
        <f>IF(OR(AC368="",AC367=""),"",AC368/AC367-1)</f>
        <v/>
      </c>
      <c r="AJ368" s="26">
        <f>IF(AC368="","",AA368/AC368)</f>
        <v/>
      </c>
      <c r="AK368" s="26">
        <f>IF(AC368="","",AB368/AC368)</f>
        <v/>
      </c>
      <c r="AL368" s="29" t="n">
        <v>16.52</v>
      </c>
      <c r="AM368" s="30" t="n">
        <v>16.86</v>
      </c>
      <c r="AN368" s="30" t="n">
        <v>13.2775</v>
      </c>
      <c r="AO368" s="30" t="n">
        <v>16.4925</v>
      </c>
      <c r="AP368" s="31" t="n">
        <v>-0.0017</v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18">
        <f>IF(SUMIFS('Daily NSE Equity Options'!$K:$K,'Daily NSE Equity Options'!$A:$A,$A369)=0,"",SUMIFS('Daily NSE Equity Options'!$K:$K,'Daily NSE Equity Options'!$A:$A,$A369))</f>
        <v/>
      </c>
      <c r="F369" s="7">
        <f>IF(SUMIFS('Daily BSE Equity Options'!$K:$K,'Daily BSE Equity Options'!$A:$A,$A369)=0,"",SUMIFS('Daily BSE Equity Options'!$K:$K,'Daily BSE Equity Options'!$A:$A,$A369))</f>
        <v/>
      </c>
      <c r="G369" s="7">
        <f>IF(OR(E369="",F369=""),"",E369+F369)</f>
        <v/>
      </c>
      <c r="H369" s="20">
        <f>IFERROR(IF(OR(E369="",INDEX(E:E,MATCH(DATE(YEAR($A369)-1,MONTH($A369),DAY($A369)),$A:$A,0))=""),"",E369/INDEX(E:E,MATCH(DATE(YEAR($A369)-1,MONTH($A369),DAY($A369)),$A:$A,0))-1),"")</f>
        <v/>
      </c>
      <c r="I369" s="20">
        <f>IFERROR(IF(OR(F369="",INDEX(F:F,MATCH(DATE(YEAR($A369)-1,MONTH($A369),DAY($A369)),$A:$A,0))=""),"",F369/INDEX(F:F,MATCH(DATE(YEAR($A369)-1,MONTH($A369),DAY($A369)),$A:$A,0))-1),"")</f>
        <v/>
      </c>
      <c r="J369" s="20">
        <f>IFERROR(IF(OR(G369="",INDEX(G:G,MATCH(DATE(YEAR($A369)-1,MONTH($A369),DAY($A369)),$A:$A,0))=""),"",G369/INDEX(G:G,MATCH(DATE(YEAR($A369)-1,MONTH($A369),DAY($A369)),$A:$A,0))-1),"")</f>
        <v/>
      </c>
      <c r="K369" s="20">
        <f>IF(OR(E369="",E368=""),"",E369/E368-1)</f>
        <v/>
      </c>
      <c r="L369" s="20">
        <f>IF(OR(F369="",F368=""),"",F369/F368-1)</f>
        <v/>
      </c>
      <c r="M369" s="20">
        <f>IF(OR(G369="",G368=""),"",G369/G368-1)</f>
        <v/>
      </c>
      <c r="N369" s="20">
        <f>IF(G369="","",E369/G369)</f>
        <v/>
      </c>
      <c r="O369" s="20">
        <f>IF(G369="","",F369/G369)</f>
        <v/>
      </c>
      <c r="P369" s="21">
        <f>IF(SUMIFS('Daily NSE Equity Options'!$L:$L,'Daily NSE Equity Options'!$A:$A,$A369)=0,"",SUMIFS('Daily NSE Equity Options'!$L:$L,'Daily NSE Equity Options'!$A:$A,$A369))</f>
        <v/>
      </c>
      <c r="Q369" s="8">
        <f>IF(SUMIFS('Daily BSE Equity Options'!$L:$L,'Daily BSE Equity Options'!$A:$A,$A369)=0,"",SUMIFS('Daily BSE Equity Options'!$L:$L,'Daily BSE Equity Options'!$A:$A,$A369))</f>
        <v/>
      </c>
      <c r="R369" s="8">
        <f>IF(OR(P369="",Q369=""),"",P369+Q369)</f>
        <v/>
      </c>
      <c r="S369" s="23">
        <f>IFERROR(IF(OR(P369="",INDEX(P:P,MATCH(DATE(YEAR($A369)-1,MONTH($A369),DAY($A369)),$A:$A,0))=""),"",P369/INDEX(P:P,MATCH(DATE(YEAR($A369)-1,MONTH($A369),DAY($A369)),$A:$A,0))-1),"")</f>
        <v/>
      </c>
      <c r="T369" s="23">
        <f>IFERROR(IF(OR(Q369="",INDEX(Q:Q,MATCH(DATE(YEAR($A369)-1,MONTH($A369),DAY($A369)),$A:$A,0))=""),"",Q369/INDEX(Q:Q,MATCH(DATE(YEAR($A369)-1,MONTH($A369),DAY($A369)),$A:$A,0))-1),"")</f>
        <v/>
      </c>
      <c r="U369" s="23">
        <f>IFERROR(IF(OR(R369="",INDEX(R:R,MATCH(DATE(YEAR($A369)-1,MONTH($A369),DAY($A369)),$A:$A,0))=""),"",R369/INDEX(R:R,MATCH(DATE(YEAR($A369)-1,MONTH($A369),DAY($A369)),$A:$A,0))-1),"")</f>
        <v/>
      </c>
      <c r="V369" s="23">
        <f>IF(OR(P369="",P368=""),"",P369/P368-1)</f>
        <v/>
      </c>
      <c r="W369" s="23">
        <f>IF(OR(Q369="",Q368=""),"",Q369/Q368-1)</f>
        <v/>
      </c>
      <c r="X369" s="23">
        <f>IF(OR(R369="",R368=""),"",R369/R368-1)</f>
        <v/>
      </c>
      <c r="Y369" s="23">
        <f>IF(R369="","",P369/R369)</f>
        <v/>
      </c>
      <c r="Z369" s="23">
        <f>IF(R369="","",Q369/R369)</f>
        <v/>
      </c>
      <c r="AA369" s="24">
        <f>IF(SUMIFS('Daily NSE Equity Options'!$M:$M,'Daily NSE Equity Options'!$A:$A,$A369)=0,"",SUMIFS('Daily NSE Equity Options'!$M:$M,'Daily NSE Equity Options'!$A:$A,$A369))</f>
        <v/>
      </c>
      <c r="AB369" s="9">
        <f>IF(SUMIFS('Daily BSE Equity Options'!$M:$M,'Daily BSE Equity Options'!$A:$A,$A369)=0,"",SUMIFS('Daily BSE Equity Options'!$M:$M,'Daily BSE Equity Options'!$A:$A,$A369))</f>
        <v/>
      </c>
      <c r="AC369" s="9">
        <f>IF(OR(AA369="",AB369=""),"",AA369+AB369)</f>
        <v/>
      </c>
      <c r="AD369" s="26">
        <f>IFERROR(IF(OR(AA369="",INDEX(AA:AA,MATCH(DATE(YEAR($A369)-1,MONTH($A369),DAY($A369)),$A:$A,0))=""),"",AA369/INDEX(AA:AA,MATCH(DATE(YEAR($A369)-1,MONTH($A369),DAY($A369)),$A:$A,0))-1),"")</f>
        <v/>
      </c>
      <c r="AE369" s="26">
        <f>IFERROR(IF(OR(AB369="",INDEX(AB:AB,MATCH(DATE(YEAR($A369)-1,MONTH($A369),DAY($A369)),$A:$A,0))=""),"",AB369/INDEX(AB:AB,MATCH(DATE(YEAR($A369)-1,MONTH($A369),DAY($A369)),$A:$A,0))-1),"")</f>
        <v/>
      </c>
      <c r="AF369" s="26">
        <f>IFERROR(IF(OR(AC369="",INDEX(AC:AC,MATCH(DATE(YEAR($A369)-1,MONTH($A369),DAY($A369)),$A:$A,0))=""),"",AC369/INDEX(AC:AC,MATCH(DATE(YEAR($A369)-1,MONTH($A369),DAY($A369)),$A:$A,0))-1),"")</f>
        <v/>
      </c>
      <c r="AG369" s="26">
        <f>IF(OR(AA369="",AA368=""),"",AA369/AA368-1)</f>
        <v/>
      </c>
      <c r="AH369" s="26">
        <f>IF(OR(AB369="",AB368=""),"",AB369/AB368-1)</f>
        <v/>
      </c>
      <c r="AI369" s="26">
        <f>IF(OR(AC369="",AC368=""),"",AC369/AC368-1)</f>
        <v/>
      </c>
      <c r="AJ369" s="26">
        <f>IF(AC369="","",AA369/AC369)</f>
        <v/>
      </c>
      <c r="AK369" s="26">
        <f>IF(AC369="","",AB369/AC369)</f>
        <v/>
      </c>
      <c r="AL369" s="29" t="n">
        <v>16.4925</v>
      </c>
      <c r="AM369" s="30" t="n">
        <v>16.9375</v>
      </c>
      <c r="AN369" s="30" t="n">
        <v>10.3125</v>
      </c>
      <c r="AO369" s="30" t="n">
        <v>16.6025</v>
      </c>
      <c r="AP369" s="31" t="n">
        <v>0.0067</v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18">
        <f>IF(SUMIFS('Daily NSE Equity Options'!$K:$K,'Daily NSE Equity Options'!$A:$A,$A370)=0,"",SUMIFS('Daily NSE Equity Options'!$K:$K,'Daily NSE Equity Options'!$A:$A,$A370))</f>
        <v/>
      </c>
      <c r="F370" s="7">
        <f>IF(SUMIFS('Daily BSE Equity Options'!$K:$K,'Daily BSE Equity Options'!$A:$A,$A370)=0,"",SUMIFS('Daily BSE Equity Options'!$K:$K,'Daily BSE Equity Options'!$A:$A,$A370))</f>
        <v/>
      </c>
      <c r="G370" s="7">
        <f>IF(OR(E370="",F370=""),"",E370+F370)</f>
        <v/>
      </c>
      <c r="H370" s="20">
        <f>IFERROR(IF(OR(E370="",INDEX(E:E,MATCH(DATE(YEAR($A370)-1,MONTH($A370),DAY($A370)),$A:$A,0))=""),"",E370/INDEX(E:E,MATCH(DATE(YEAR($A370)-1,MONTH($A370),DAY($A370)),$A:$A,0))-1),"")</f>
        <v/>
      </c>
      <c r="I370" s="20">
        <f>IFERROR(IF(OR(F370="",INDEX(F:F,MATCH(DATE(YEAR($A370)-1,MONTH($A370),DAY($A370)),$A:$A,0))=""),"",F370/INDEX(F:F,MATCH(DATE(YEAR($A370)-1,MONTH($A370),DAY($A370)),$A:$A,0))-1),"")</f>
        <v/>
      </c>
      <c r="J370" s="20">
        <f>IFERROR(IF(OR(G370="",INDEX(G:G,MATCH(DATE(YEAR($A370)-1,MONTH($A370),DAY($A370)),$A:$A,0))=""),"",G370/INDEX(G:G,MATCH(DATE(YEAR($A370)-1,MONTH($A370),DAY($A370)),$A:$A,0))-1),"")</f>
        <v/>
      </c>
      <c r="K370" s="20">
        <f>IF(OR(E370="",E369=""),"",E370/E369-1)</f>
        <v/>
      </c>
      <c r="L370" s="20">
        <f>IF(OR(F370="",F369=""),"",F370/F369-1)</f>
        <v/>
      </c>
      <c r="M370" s="20">
        <f>IF(OR(G370="",G369=""),"",G370/G369-1)</f>
        <v/>
      </c>
      <c r="N370" s="20">
        <f>IF(G370="","",E370/G370)</f>
        <v/>
      </c>
      <c r="O370" s="20">
        <f>IF(G370="","",F370/G370)</f>
        <v/>
      </c>
      <c r="P370" s="21">
        <f>IF(SUMIFS('Daily NSE Equity Options'!$L:$L,'Daily NSE Equity Options'!$A:$A,$A370)=0,"",SUMIFS('Daily NSE Equity Options'!$L:$L,'Daily NSE Equity Options'!$A:$A,$A370))</f>
        <v/>
      </c>
      <c r="Q370" s="8">
        <f>IF(SUMIFS('Daily BSE Equity Options'!$L:$L,'Daily BSE Equity Options'!$A:$A,$A370)=0,"",SUMIFS('Daily BSE Equity Options'!$L:$L,'Daily BSE Equity Options'!$A:$A,$A370))</f>
        <v/>
      </c>
      <c r="R370" s="8">
        <f>IF(OR(P370="",Q370=""),"",P370+Q370)</f>
        <v/>
      </c>
      <c r="S370" s="23">
        <f>IFERROR(IF(OR(P370="",INDEX(P:P,MATCH(DATE(YEAR($A370)-1,MONTH($A370),DAY($A370)),$A:$A,0))=""),"",P370/INDEX(P:P,MATCH(DATE(YEAR($A370)-1,MONTH($A370),DAY($A370)),$A:$A,0))-1),"")</f>
        <v/>
      </c>
      <c r="T370" s="23">
        <f>IFERROR(IF(OR(Q370="",INDEX(Q:Q,MATCH(DATE(YEAR($A370)-1,MONTH($A370),DAY($A370)),$A:$A,0))=""),"",Q370/INDEX(Q:Q,MATCH(DATE(YEAR($A370)-1,MONTH($A370),DAY($A370)),$A:$A,0))-1),"")</f>
        <v/>
      </c>
      <c r="U370" s="23">
        <f>IFERROR(IF(OR(R370="",INDEX(R:R,MATCH(DATE(YEAR($A370)-1,MONTH($A370),DAY($A370)),$A:$A,0))=""),"",R370/INDEX(R:R,MATCH(DATE(YEAR($A370)-1,MONTH($A370),DAY($A370)),$A:$A,0))-1),"")</f>
        <v/>
      </c>
      <c r="V370" s="23">
        <f>IF(OR(P370="",P369=""),"",P370/P369-1)</f>
        <v/>
      </c>
      <c r="W370" s="23">
        <f>IF(OR(Q370="",Q369=""),"",Q370/Q369-1)</f>
        <v/>
      </c>
      <c r="X370" s="23">
        <f>IF(OR(R370="",R369=""),"",R370/R369-1)</f>
        <v/>
      </c>
      <c r="Y370" s="23">
        <f>IF(R370="","",P370/R370)</f>
        <v/>
      </c>
      <c r="Z370" s="23">
        <f>IF(R370="","",Q370/R370)</f>
        <v/>
      </c>
      <c r="AA370" s="24">
        <f>IF(SUMIFS('Daily NSE Equity Options'!$M:$M,'Daily NSE Equity Options'!$A:$A,$A370)=0,"",SUMIFS('Daily NSE Equity Options'!$M:$M,'Daily NSE Equity Options'!$A:$A,$A370))</f>
        <v/>
      </c>
      <c r="AB370" s="9">
        <f>IF(SUMIFS('Daily BSE Equity Options'!$M:$M,'Daily BSE Equity Options'!$A:$A,$A370)=0,"",SUMIFS('Daily BSE Equity Options'!$M:$M,'Daily BSE Equity Options'!$A:$A,$A370))</f>
        <v/>
      </c>
      <c r="AC370" s="9">
        <f>IF(OR(AA370="",AB370=""),"",AA370+AB370)</f>
        <v/>
      </c>
      <c r="AD370" s="26">
        <f>IFERROR(IF(OR(AA370="",INDEX(AA:AA,MATCH(DATE(YEAR($A370)-1,MONTH($A370),DAY($A370)),$A:$A,0))=""),"",AA370/INDEX(AA:AA,MATCH(DATE(YEAR($A370)-1,MONTH($A370),DAY($A370)),$A:$A,0))-1),"")</f>
        <v/>
      </c>
      <c r="AE370" s="26">
        <f>IFERROR(IF(OR(AB370="",INDEX(AB:AB,MATCH(DATE(YEAR($A370)-1,MONTH($A370),DAY($A370)),$A:$A,0))=""),"",AB370/INDEX(AB:AB,MATCH(DATE(YEAR($A370)-1,MONTH($A370),DAY($A370)),$A:$A,0))-1),"")</f>
        <v/>
      </c>
      <c r="AF370" s="26">
        <f>IFERROR(IF(OR(AC370="",INDEX(AC:AC,MATCH(DATE(YEAR($A370)-1,MONTH($A370),DAY($A370)),$A:$A,0))=""),"",AC370/INDEX(AC:AC,MATCH(DATE(YEAR($A370)-1,MONTH($A370),DAY($A370)),$A:$A,0))-1),"")</f>
        <v/>
      </c>
      <c r="AG370" s="26">
        <f>IF(OR(AA370="",AA369=""),"",AA370/AA369-1)</f>
        <v/>
      </c>
      <c r="AH370" s="26">
        <f>IF(OR(AB370="",AB369=""),"",AB370/AB369-1)</f>
        <v/>
      </c>
      <c r="AI370" s="26">
        <f>IF(OR(AC370="",AC369=""),"",AC370/AC369-1)</f>
        <v/>
      </c>
      <c r="AJ370" s="26">
        <f>IF(AC370="","",AA370/AC370)</f>
        <v/>
      </c>
      <c r="AK370" s="26">
        <f>IF(AC370="","",AB370/AC370)</f>
        <v/>
      </c>
      <c r="AL370" s="29" t="n">
        <v>16.6025</v>
      </c>
      <c r="AM370" s="30" t="n">
        <v>17.33</v>
      </c>
      <c r="AN370" s="30" t="n">
        <v>12.7725</v>
      </c>
      <c r="AO370" s="30" t="n">
        <v>16.9225</v>
      </c>
      <c r="AP370" s="31" t="n">
        <v>0.0193</v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18">
        <f>IF(SUMIFS('Daily NSE Equity Options'!$K:$K,'Daily NSE Equity Options'!$A:$A,$A371)=0,"",SUMIFS('Daily NSE Equity Options'!$K:$K,'Daily NSE Equity Options'!$A:$A,$A371))</f>
        <v/>
      </c>
      <c r="F371" s="7">
        <f>IF(SUMIFS('Daily BSE Equity Options'!$K:$K,'Daily BSE Equity Options'!$A:$A,$A371)=0,"",SUMIFS('Daily BSE Equity Options'!$K:$K,'Daily BSE Equity Options'!$A:$A,$A371))</f>
        <v/>
      </c>
      <c r="G371" s="7">
        <f>IF(OR(E371="",F371=""),"",E371+F371)</f>
        <v/>
      </c>
      <c r="H371" s="20">
        <f>IFERROR(IF(OR(E371="",INDEX(E:E,MATCH(DATE(YEAR($A371)-1,MONTH($A371),DAY($A371)),$A:$A,0))=""),"",E371/INDEX(E:E,MATCH(DATE(YEAR($A371)-1,MONTH($A371),DAY($A371)),$A:$A,0))-1),"")</f>
        <v/>
      </c>
      <c r="I371" s="20">
        <f>IFERROR(IF(OR(F371="",INDEX(F:F,MATCH(DATE(YEAR($A371)-1,MONTH($A371),DAY($A371)),$A:$A,0))=""),"",F371/INDEX(F:F,MATCH(DATE(YEAR($A371)-1,MONTH($A371),DAY($A371)),$A:$A,0))-1),"")</f>
        <v/>
      </c>
      <c r="J371" s="20">
        <f>IFERROR(IF(OR(G371="",INDEX(G:G,MATCH(DATE(YEAR($A371)-1,MONTH($A371),DAY($A371)),$A:$A,0))=""),"",G371/INDEX(G:G,MATCH(DATE(YEAR($A371)-1,MONTH($A371),DAY($A371)),$A:$A,0))-1),"")</f>
        <v/>
      </c>
      <c r="K371" s="20">
        <f>IF(OR(E371="",E370=""),"",E371/E370-1)</f>
        <v/>
      </c>
      <c r="L371" s="20">
        <f>IF(OR(F371="",F370=""),"",F371/F370-1)</f>
        <v/>
      </c>
      <c r="M371" s="20">
        <f>IF(OR(G371="",G370=""),"",G371/G370-1)</f>
        <v/>
      </c>
      <c r="N371" s="20">
        <f>IF(G371="","",E371/G371)</f>
        <v/>
      </c>
      <c r="O371" s="20">
        <f>IF(G371="","",F371/G371)</f>
        <v/>
      </c>
      <c r="P371" s="21">
        <f>IF(SUMIFS('Daily NSE Equity Options'!$L:$L,'Daily NSE Equity Options'!$A:$A,$A371)=0,"",SUMIFS('Daily NSE Equity Options'!$L:$L,'Daily NSE Equity Options'!$A:$A,$A371))</f>
        <v/>
      </c>
      <c r="Q371" s="8">
        <f>IF(SUMIFS('Daily BSE Equity Options'!$L:$L,'Daily BSE Equity Options'!$A:$A,$A371)=0,"",SUMIFS('Daily BSE Equity Options'!$L:$L,'Daily BSE Equity Options'!$A:$A,$A371))</f>
        <v/>
      </c>
      <c r="R371" s="8">
        <f>IF(OR(P371="",Q371=""),"",P371+Q371)</f>
        <v/>
      </c>
      <c r="S371" s="23">
        <f>IFERROR(IF(OR(P371="",INDEX(P:P,MATCH(DATE(YEAR($A371)-1,MONTH($A371),DAY($A371)),$A:$A,0))=""),"",P371/INDEX(P:P,MATCH(DATE(YEAR($A371)-1,MONTH($A371),DAY($A371)),$A:$A,0))-1),"")</f>
        <v/>
      </c>
      <c r="T371" s="23">
        <f>IFERROR(IF(OR(Q371="",INDEX(Q:Q,MATCH(DATE(YEAR($A371)-1,MONTH($A371),DAY($A371)),$A:$A,0))=""),"",Q371/INDEX(Q:Q,MATCH(DATE(YEAR($A371)-1,MONTH($A371),DAY($A371)),$A:$A,0))-1),"")</f>
        <v/>
      </c>
      <c r="U371" s="23">
        <f>IFERROR(IF(OR(R371="",INDEX(R:R,MATCH(DATE(YEAR($A371)-1,MONTH($A371),DAY($A371)),$A:$A,0))=""),"",R371/INDEX(R:R,MATCH(DATE(YEAR($A371)-1,MONTH($A371),DAY($A371)),$A:$A,0))-1),"")</f>
        <v/>
      </c>
      <c r="V371" s="23">
        <f>IF(OR(P371="",P370=""),"",P371/P370-1)</f>
        <v/>
      </c>
      <c r="W371" s="23">
        <f>IF(OR(Q371="",Q370=""),"",Q371/Q370-1)</f>
        <v/>
      </c>
      <c r="X371" s="23">
        <f>IF(OR(R371="",R370=""),"",R371/R370-1)</f>
        <v/>
      </c>
      <c r="Y371" s="23">
        <f>IF(R371="","",P371/R371)</f>
        <v/>
      </c>
      <c r="Z371" s="23">
        <f>IF(R371="","",Q371/R371)</f>
        <v/>
      </c>
      <c r="AA371" s="24">
        <f>IF(SUMIFS('Daily NSE Equity Options'!$M:$M,'Daily NSE Equity Options'!$A:$A,$A371)=0,"",SUMIFS('Daily NSE Equity Options'!$M:$M,'Daily NSE Equity Options'!$A:$A,$A371))</f>
        <v/>
      </c>
      <c r="AB371" s="9">
        <f>IF(SUMIFS('Daily BSE Equity Options'!$M:$M,'Daily BSE Equity Options'!$A:$A,$A371)=0,"",SUMIFS('Daily BSE Equity Options'!$M:$M,'Daily BSE Equity Options'!$A:$A,$A371))</f>
        <v/>
      </c>
      <c r="AC371" s="9">
        <f>IF(OR(AA371="",AB371=""),"",AA371+AB371)</f>
        <v/>
      </c>
      <c r="AD371" s="26">
        <f>IFERROR(IF(OR(AA371="",INDEX(AA:AA,MATCH(DATE(YEAR($A371)-1,MONTH($A371),DAY($A371)),$A:$A,0))=""),"",AA371/INDEX(AA:AA,MATCH(DATE(YEAR($A371)-1,MONTH($A371),DAY($A371)),$A:$A,0))-1),"")</f>
        <v/>
      </c>
      <c r="AE371" s="26">
        <f>IFERROR(IF(OR(AB371="",INDEX(AB:AB,MATCH(DATE(YEAR($A371)-1,MONTH($A371),DAY($A371)),$A:$A,0))=""),"",AB371/INDEX(AB:AB,MATCH(DATE(YEAR($A371)-1,MONTH($A371),DAY($A371)),$A:$A,0))-1),"")</f>
        <v/>
      </c>
      <c r="AF371" s="26">
        <f>IFERROR(IF(OR(AC371="",INDEX(AC:AC,MATCH(DATE(YEAR($A371)-1,MONTH($A371),DAY($A371)),$A:$A,0))=""),"",AC371/INDEX(AC:AC,MATCH(DATE(YEAR($A371)-1,MONTH($A371),DAY($A371)),$A:$A,0))-1),"")</f>
        <v/>
      </c>
      <c r="AG371" s="26">
        <f>IF(OR(AA371="",AA370=""),"",AA371/AA370-1)</f>
        <v/>
      </c>
      <c r="AH371" s="26">
        <f>IF(OR(AB371="",AB370=""),"",AB371/AB370-1)</f>
        <v/>
      </c>
      <c r="AI371" s="26">
        <f>IF(OR(AC371="",AC370=""),"",AC371/AC370-1)</f>
        <v/>
      </c>
      <c r="AJ371" s="26">
        <f>IF(AC371="","",AA371/AC371)</f>
        <v/>
      </c>
      <c r="AK371" s="26">
        <f>IF(AC371="","",AB371/AC371)</f>
        <v/>
      </c>
      <c r="AL371" s="29" t="n">
        <v>16.9225</v>
      </c>
      <c r="AM371" s="30" t="n">
        <v>18.1375</v>
      </c>
      <c r="AN371" s="30" t="n">
        <v>13.515</v>
      </c>
      <c r="AO371" s="30" t="n">
        <v>18.0525</v>
      </c>
      <c r="AP371" s="31" t="n">
        <v>0.0668</v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18">
        <f>IF(SUMIFS('Daily NSE Equity Options'!$K:$K,'Daily NSE Equity Options'!$A:$A,$A372)=0,"",SUMIFS('Daily NSE Equity Options'!$K:$K,'Daily NSE Equity Options'!$A:$A,$A372))</f>
        <v/>
      </c>
      <c r="F372" s="7">
        <f>IF(SUMIFS('Daily BSE Equity Options'!$K:$K,'Daily BSE Equity Options'!$A:$A,$A372)=0,"",SUMIFS('Daily BSE Equity Options'!$K:$K,'Daily BSE Equity Options'!$A:$A,$A372))</f>
        <v/>
      </c>
      <c r="G372" s="7">
        <f>IF(OR(E372="",F372=""),"",E372+F372)</f>
        <v/>
      </c>
      <c r="H372" s="20">
        <f>IFERROR(IF(OR(E372="",INDEX(E:E,MATCH(DATE(YEAR($A372)-1,MONTH($A372),DAY($A372)),$A:$A,0))=""),"",E372/INDEX(E:E,MATCH(DATE(YEAR($A372)-1,MONTH($A372),DAY($A372)),$A:$A,0))-1),"")</f>
        <v/>
      </c>
      <c r="I372" s="20">
        <f>IFERROR(IF(OR(F372="",INDEX(F:F,MATCH(DATE(YEAR($A372)-1,MONTH($A372),DAY($A372)),$A:$A,0))=""),"",F372/INDEX(F:F,MATCH(DATE(YEAR($A372)-1,MONTH($A372),DAY($A372)),$A:$A,0))-1),"")</f>
        <v/>
      </c>
      <c r="J372" s="20">
        <f>IFERROR(IF(OR(G372="",INDEX(G:G,MATCH(DATE(YEAR($A372)-1,MONTH($A372),DAY($A372)),$A:$A,0))=""),"",G372/INDEX(G:G,MATCH(DATE(YEAR($A372)-1,MONTH($A372),DAY($A372)),$A:$A,0))-1),"")</f>
        <v/>
      </c>
      <c r="K372" s="20">
        <f>IF(OR(E372="",E371=""),"",E372/E371-1)</f>
        <v/>
      </c>
      <c r="L372" s="20">
        <f>IF(OR(F372="",F371=""),"",F372/F371-1)</f>
        <v/>
      </c>
      <c r="M372" s="20">
        <f>IF(OR(G372="",G371=""),"",G372/G371-1)</f>
        <v/>
      </c>
      <c r="N372" s="20">
        <f>IF(G372="","",E372/G372)</f>
        <v/>
      </c>
      <c r="O372" s="20">
        <f>IF(G372="","",F372/G372)</f>
        <v/>
      </c>
      <c r="P372" s="21">
        <f>IF(SUMIFS('Daily NSE Equity Options'!$L:$L,'Daily NSE Equity Options'!$A:$A,$A372)=0,"",SUMIFS('Daily NSE Equity Options'!$L:$L,'Daily NSE Equity Options'!$A:$A,$A372))</f>
        <v/>
      </c>
      <c r="Q372" s="8">
        <f>IF(SUMIFS('Daily BSE Equity Options'!$L:$L,'Daily BSE Equity Options'!$A:$A,$A372)=0,"",SUMIFS('Daily BSE Equity Options'!$L:$L,'Daily BSE Equity Options'!$A:$A,$A372))</f>
        <v/>
      </c>
      <c r="R372" s="8">
        <f>IF(OR(P372="",Q372=""),"",P372+Q372)</f>
        <v/>
      </c>
      <c r="S372" s="23">
        <f>IFERROR(IF(OR(P372="",INDEX(P:P,MATCH(DATE(YEAR($A372)-1,MONTH($A372),DAY($A372)),$A:$A,0))=""),"",P372/INDEX(P:P,MATCH(DATE(YEAR($A372)-1,MONTH($A372),DAY($A372)),$A:$A,0))-1),"")</f>
        <v/>
      </c>
      <c r="T372" s="23">
        <f>IFERROR(IF(OR(Q372="",INDEX(Q:Q,MATCH(DATE(YEAR($A372)-1,MONTH($A372),DAY($A372)),$A:$A,0))=""),"",Q372/INDEX(Q:Q,MATCH(DATE(YEAR($A372)-1,MONTH($A372),DAY($A372)),$A:$A,0))-1),"")</f>
        <v/>
      </c>
      <c r="U372" s="23">
        <f>IFERROR(IF(OR(R372="",INDEX(R:R,MATCH(DATE(YEAR($A372)-1,MONTH($A372),DAY($A372)),$A:$A,0))=""),"",R372/INDEX(R:R,MATCH(DATE(YEAR($A372)-1,MONTH($A372),DAY($A372)),$A:$A,0))-1),"")</f>
        <v/>
      </c>
      <c r="V372" s="23">
        <f>IF(OR(P372="",P371=""),"",P372/P371-1)</f>
        <v/>
      </c>
      <c r="W372" s="23">
        <f>IF(OR(Q372="",Q371=""),"",Q372/Q371-1)</f>
        <v/>
      </c>
      <c r="X372" s="23">
        <f>IF(OR(R372="",R371=""),"",R372/R371-1)</f>
        <v/>
      </c>
      <c r="Y372" s="23">
        <f>IF(R372="","",P372/R372)</f>
        <v/>
      </c>
      <c r="Z372" s="23">
        <f>IF(R372="","",Q372/R372)</f>
        <v/>
      </c>
      <c r="AA372" s="24">
        <f>IF(SUMIFS('Daily NSE Equity Options'!$M:$M,'Daily NSE Equity Options'!$A:$A,$A372)=0,"",SUMIFS('Daily NSE Equity Options'!$M:$M,'Daily NSE Equity Options'!$A:$A,$A372))</f>
        <v/>
      </c>
      <c r="AB372" s="9">
        <f>IF(SUMIFS('Daily BSE Equity Options'!$M:$M,'Daily BSE Equity Options'!$A:$A,$A372)=0,"",SUMIFS('Daily BSE Equity Options'!$M:$M,'Daily BSE Equity Options'!$A:$A,$A372))</f>
        <v/>
      </c>
      <c r="AC372" s="9">
        <f>IF(OR(AA372="",AB372=""),"",AA372+AB372)</f>
        <v/>
      </c>
      <c r="AD372" s="26">
        <f>IFERROR(IF(OR(AA372="",INDEX(AA:AA,MATCH(DATE(YEAR($A372)-1,MONTH($A372),DAY($A372)),$A:$A,0))=""),"",AA372/INDEX(AA:AA,MATCH(DATE(YEAR($A372)-1,MONTH($A372),DAY($A372)),$A:$A,0))-1),"")</f>
        <v/>
      </c>
      <c r="AE372" s="26">
        <f>IFERROR(IF(OR(AB372="",INDEX(AB:AB,MATCH(DATE(YEAR($A372)-1,MONTH($A372),DAY($A372)),$A:$A,0))=""),"",AB372/INDEX(AB:AB,MATCH(DATE(YEAR($A372)-1,MONTH($A372),DAY($A372)),$A:$A,0))-1),"")</f>
        <v/>
      </c>
      <c r="AF372" s="26">
        <f>IFERROR(IF(OR(AC372="",INDEX(AC:AC,MATCH(DATE(YEAR($A372)-1,MONTH($A372),DAY($A372)),$A:$A,0))=""),"",AC372/INDEX(AC:AC,MATCH(DATE(YEAR($A372)-1,MONTH($A372),DAY($A372)),$A:$A,0))-1),"")</f>
        <v/>
      </c>
      <c r="AG372" s="26">
        <f>IF(OR(AA372="",AA371=""),"",AA372/AA371-1)</f>
        <v/>
      </c>
      <c r="AH372" s="26">
        <f>IF(OR(AB372="",AB371=""),"",AB372/AB371-1)</f>
        <v/>
      </c>
      <c r="AI372" s="26">
        <f>IF(OR(AC372="",AC371=""),"",AC372/AC371-1)</f>
        <v/>
      </c>
      <c r="AJ372" s="26">
        <f>IF(AC372="","",AA372/AC372)</f>
        <v/>
      </c>
      <c r="AK372" s="26">
        <f>IF(AC372="","",AB372/AC372)</f>
        <v/>
      </c>
      <c r="AL372" s="29" t="n">
        <v>18.0525</v>
      </c>
      <c r="AM372" s="30" t="n">
        <v>18.57</v>
      </c>
      <c r="AN372" s="30" t="n">
        <v>15.3725</v>
      </c>
      <c r="AO372" s="30" t="n">
        <v>18.535</v>
      </c>
      <c r="AP372" s="31" t="n">
        <v>0.0267</v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18">
        <f>IF(SUMIFS('Daily NSE Equity Options'!$K:$K,'Daily NSE Equity Options'!$A:$A,$A373)=0,"",SUMIFS('Daily NSE Equity Options'!$K:$K,'Daily NSE Equity Options'!$A:$A,$A373))</f>
        <v/>
      </c>
      <c r="F373" s="7">
        <f>IF(SUMIFS('Daily BSE Equity Options'!$K:$K,'Daily BSE Equity Options'!$A:$A,$A373)=0,"",SUMIFS('Daily BSE Equity Options'!$K:$K,'Daily BSE Equity Options'!$A:$A,$A373))</f>
        <v/>
      </c>
      <c r="G373" s="7">
        <f>IF(OR(E373="",F373=""),"",E373+F373)</f>
        <v/>
      </c>
      <c r="H373" s="20">
        <f>IFERROR(IF(OR(E373="",INDEX(E:E,MATCH(DATE(YEAR($A373)-1,MONTH($A373),DAY($A373)),$A:$A,0))=""),"",E373/INDEX(E:E,MATCH(DATE(YEAR($A373)-1,MONTH($A373),DAY($A373)),$A:$A,0))-1),"")</f>
        <v/>
      </c>
      <c r="I373" s="20">
        <f>IFERROR(IF(OR(F373="",INDEX(F:F,MATCH(DATE(YEAR($A373)-1,MONTH($A373),DAY($A373)),$A:$A,0))=""),"",F373/INDEX(F:F,MATCH(DATE(YEAR($A373)-1,MONTH($A373),DAY($A373)),$A:$A,0))-1),"")</f>
        <v/>
      </c>
      <c r="J373" s="20">
        <f>IFERROR(IF(OR(G373="",INDEX(G:G,MATCH(DATE(YEAR($A373)-1,MONTH($A373),DAY($A373)),$A:$A,0))=""),"",G373/INDEX(G:G,MATCH(DATE(YEAR($A373)-1,MONTH($A373),DAY($A373)),$A:$A,0))-1),"")</f>
        <v/>
      </c>
      <c r="K373" s="20">
        <f>IF(OR(E373="",E372=""),"",E373/E372-1)</f>
        <v/>
      </c>
      <c r="L373" s="20">
        <f>IF(OR(F373="",F372=""),"",F373/F372-1)</f>
        <v/>
      </c>
      <c r="M373" s="20">
        <f>IF(OR(G373="",G372=""),"",G373/G372-1)</f>
        <v/>
      </c>
      <c r="N373" s="20">
        <f>IF(G373="","",E373/G373)</f>
        <v/>
      </c>
      <c r="O373" s="20">
        <f>IF(G373="","",F373/G373)</f>
        <v/>
      </c>
      <c r="P373" s="21">
        <f>IF(SUMIFS('Daily NSE Equity Options'!$L:$L,'Daily NSE Equity Options'!$A:$A,$A373)=0,"",SUMIFS('Daily NSE Equity Options'!$L:$L,'Daily NSE Equity Options'!$A:$A,$A373))</f>
        <v/>
      </c>
      <c r="Q373" s="8">
        <f>IF(SUMIFS('Daily BSE Equity Options'!$L:$L,'Daily BSE Equity Options'!$A:$A,$A373)=0,"",SUMIFS('Daily BSE Equity Options'!$L:$L,'Daily BSE Equity Options'!$A:$A,$A373))</f>
        <v/>
      </c>
      <c r="R373" s="8">
        <f>IF(OR(P373="",Q373=""),"",P373+Q373)</f>
        <v/>
      </c>
      <c r="S373" s="23">
        <f>IFERROR(IF(OR(P373="",INDEX(P:P,MATCH(DATE(YEAR($A373)-1,MONTH($A373),DAY($A373)),$A:$A,0))=""),"",P373/INDEX(P:P,MATCH(DATE(YEAR($A373)-1,MONTH($A373),DAY($A373)),$A:$A,0))-1),"")</f>
        <v/>
      </c>
      <c r="T373" s="23">
        <f>IFERROR(IF(OR(Q373="",INDEX(Q:Q,MATCH(DATE(YEAR($A373)-1,MONTH($A373),DAY($A373)),$A:$A,0))=""),"",Q373/INDEX(Q:Q,MATCH(DATE(YEAR($A373)-1,MONTH($A373),DAY($A373)),$A:$A,0))-1),"")</f>
        <v/>
      </c>
      <c r="U373" s="23">
        <f>IFERROR(IF(OR(R373="",INDEX(R:R,MATCH(DATE(YEAR($A373)-1,MONTH($A373),DAY($A373)),$A:$A,0))=""),"",R373/INDEX(R:R,MATCH(DATE(YEAR($A373)-1,MONTH($A373),DAY($A373)),$A:$A,0))-1),"")</f>
        <v/>
      </c>
      <c r="V373" s="23">
        <f>IF(OR(P373="",P372=""),"",P373/P372-1)</f>
        <v/>
      </c>
      <c r="W373" s="23">
        <f>IF(OR(Q373="",Q372=""),"",Q373/Q372-1)</f>
        <v/>
      </c>
      <c r="X373" s="23">
        <f>IF(OR(R373="",R372=""),"",R373/R372-1)</f>
        <v/>
      </c>
      <c r="Y373" s="23">
        <f>IF(R373="","",P373/R373)</f>
        <v/>
      </c>
      <c r="Z373" s="23">
        <f>IF(R373="","",Q373/R373)</f>
        <v/>
      </c>
      <c r="AA373" s="24">
        <f>IF(SUMIFS('Daily NSE Equity Options'!$M:$M,'Daily NSE Equity Options'!$A:$A,$A373)=0,"",SUMIFS('Daily NSE Equity Options'!$M:$M,'Daily NSE Equity Options'!$A:$A,$A373))</f>
        <v/>
      </c>
      <c r="AB373" s="9">
        <f>IF(SUMIFS('Daily BSE Equity Options'!$M:$M,'Daily BSE Equity Options'!$A:$A,$A373)=0,"",SUMIFS('Daily BSE Equity Options'!$M:$M,'Daily BSE Equity Options'!$A:$A,$A373))</f>
        <v/>
      </c>
      <c r="AC373" s="9">
        <f>IF(OR(AA373="",AB373=""),"",AA373+AB373)</f>
        <v/>
      </c>
      <c r="AD373" s="26">
        <f>IFERROR(IF(OR(AA373="",INDEX(AA:AA,MATCH(DATE(YEAR($A373)-1,MONTH($A373),DAY($A373)),$A:$A,0))=""),"",AA373/INDEX(AA:AA,MATCH(DATE(YEAR($A373)-1,MONTH($A373),DAY($A373)),$A:$A,0))-1),"")</f>
        <v/>
      </c>
      <c r="AE373" s="26">
        <f>IFERROR(IF(OR(AB373="",INDEX(AB:AB,MATCH(DATE(YEAR($A373)-1,MONTH($A373),DAY($A373)),$A:$A,0))=""),"",AB373/INDEX(AB:AB,MATCH(DATE(YEAR($A373)-1,MONTH($A373),DAY($A373)),$A:$A,0))-1),"")</f>
        <v/>
      </c>
      <c r="AF373" s="26">
        <f>IFERROR(IF(OR(AC373="",INDEX(AC:AC,MATCH(DATE(YEAR($A373)-1,MONTH($A373),DAY($A373)),$A:$A,0))=""),"",AC373/INDEX(AC:AC,MATCH(DATE(YEAR($A373)-1,MONTH($A373),DAY($A373)),$A:$A,0))-1),"")</f>
        <v/>
      </c>
      <c r="AG373" s="26">
        <f>IF(OR(AA373="",AA372=""),"",AA373/AA372-1)</f>
        <v/>
      </c>
      <c r="AH373" s="26">
        <f>IF(OR(AB373="",AB372=""),"",AB373/AB372-1)</f>
        <v/>
      </c>
      <c r="AI373" s="26">
        <f>IF(OR(AC373="",AC372=""),"",AC373/AC372-1)</f>
        <v/>
      </c>
      <c r="AJ373" s="26">
        <f>IF(AC373="","",AA373/AC373)</f>
        <v/>
      </c>
      <c r="AK373" s="26">
        <f>IF(AC373="","",AB373/AC373)</f>
        <v/>
      </c>
      <c r="AL373" s="29" t="n">
        <v>18.535</v>
      </c>
      <c r="AM373" s="30" t="n">
        <v>19.435</v>
      </c>
      <c r="AN373" s="30" t="n">
        <v>16.7575</v>
      </c>
      <c r="AO373" s="30" t="n">
        <v>18.8375</v>
      </c>
      <c r="AP373" s="31" t="n">
        <v>0.0163</v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18">
        <f>IF(SUMIFS('Daily NSE Equity Options'!$K:$K,'Daily NSE Equity Options'!$A:$A,$A374)=0,"",SUMIFS('Daily NSE Equity Options'!$K:$K,'Daily NSE Equity Options'!$A:$A,$A374))</f>
        <v/>
      </c>
      <c r="F374" s="7">
        <f>IF(SUMIFS('Daily BSE Equity Options'!$K:$K,'Daily BSE Equity Options'!$A:$A,$A374)=0,"",SUMIFS('Daily BSE Equity Options'!$K:$K,'Daily BSE Equity Options'!$A:$A,$A374))</f>
        <v/>
      </c>
      <c r="G374" s="7">
        <f>IF(OR(E374="",F374=""),"",E374+F374)</f>
        <v/>
      </c>
      <c r="H374" s="20">
        <f>IFERROR(IF(OR(E374="",INDEX(E:E,MATCH(DATE(YEAR($A374)-1,MONTH($A374),DAY($A374)),$A:$A,0))=""),"",E374/INDEX(E:E,MATCH(DATE(YEAR($A374)-1,MONTH($A374),DAY($A374)),$A:$A,0))-1),"")</f>
        <v/>
      </c>
      <c r="I374" s="20">
        <f>IFERROR(IF(OR(F374="",INDEX(F:F,MATCH(DATE(YEAR($A374)-1,MONTH($A374),DAY($A374)),$A:$A,0))=""),"",F374/INDEX(F:F,MATCH(DATE(YEAR($A374)-1,MONTH($A374),DAY($A374)),$A:$A,0))-1),"")</f>
        <v/>
      </c>
      <c r="J374" s="20">
        <f>IFERROR(IF(OR(G374="",INDEX(G:G,MATCH(DATE(YEAR($A374)-1,MONTH($A374),DAY($A374)),$A:$A,0))=""),"",G374/INDEX(G:G,MATCH(DATE(YEAR($A374)-1,MONTH($A374),DAY($A374)),$A:$A,0))-1),"")</f>
        <v/>
      </c>
      <c r="K374" s="20">
        <f>IF(OR(E374="",E373=""),"",E374/E373-1)</f>
        <v/>
      </c>
      <c r="L374" s="20">
        <f>IF(OR(F374="",F373=""),"",F374/F373-1)</f>
        <v/>
      </c>
      <c r="M374" s="20">
        <f>IF(OR(G374="",G373=""),"",G374/G373-1)</f>
        <v/>
      </c>
      <c r="N374" s="20">
        <f>IF(G374="","",E374/G374)</f>
        <v/>
      </c>
      <c r="O374" s="20">
        <f>IF(G374="","",F374/G374)</f>
        <v/>
      </c>
      <c r="P374" s="21">
        <f>IF(SUMIFS('Daily NSE Equity Options'!$L:$L,'Daily NSE Equity Options'!$A:$A,$A374)=0,"",SUMIFS('Daily NSE Equity Options'!$L:$L,'Daily NSE Equity Options'!$A:$A,$A374))</f>
        <v/>
      </c>
      <c r="Q374" s="8">
        <f>IF(SUMIFS('Daily BSE Equity Options'!$L:$L,'Daily BSE Equity Options'!$A:$A,$A374)=0,"",SUMIFS('Daily BSE Equity Options'!$L:$L,'Daily BSE Equity Options'!$A:$A,$A374))</f>
        <v/>
      </c>
      <c r="R374" s="8">
        <f>IF(OR(P374="",Q374=""),"",P374+Q374)</f>
        <v/>
      </c>
      <c r="S374" s="23">
        <f>IFERROR(IF(OR(P374="",INDEX(P:P,MATCH(DATE(YEAR($A374)-1,MONTH($A374),DAY($A374)),$A:$A,0))=""),"",P374/INDEX(P:P,MATCH(DATE(YEAR($A374)-1,MONTH($A374),DAY($A374)),$A:$A,0))-1),"")</f>
        <v/>
      </c>
      <c r="T374" s="23">
        <f>IFERROR(IF(OR(Q374="",INDEX(Q:Q,MATCH(DATE(YEAR($A374)-1,MONTH($A374),DAY($A374)),$A:$A,0))=""),"",Q374/INDEX(Q:Q,MATCH(DATE(YEAR($A374)-1,MONTH($A374),DAY($A374)),$A:$A,0))-1),"")</f>
        <v/>
      </c>
      <c r="U374" s="23">
        <f>IFERROR(IF(OR(R374="",INDEX(R:R,MATCH(DATE(YEAR($A374)-1,MONTH($A374),DAY($A374)),$A:$A,0))=""),"",R374/INDEX(R:R,MATCH(DATE(YEAR($A374)-1,MONTH($A374),DAY($A374)),$A:$A,0))-1),"")</f>
        <v/>
      </c>
      <c r="V374" s="23">
        <f>IF(OR(P374="",P373=""),"",P374/P373-1)</f>
        <v/>
      </c>
      <c r="W374" s="23">
        <f>IF(OR(Q374="",Q373=""),"",Q374/Q373-1)</f>
        <v/>
      </c>
      <c r="X374" s="23">
        <f>IF(OR(R374="",R373=""),"",R374/R373-1)</f>
        <v/>
      </c>
      <c r="Y374" s="23">
        <f>IF(R374="","",P374/R374)</f>
        <v/>
      </c>
      <c r="Z374" s="23">
        <f>IF(R374="","",Q374/R374)</f>
        <v/>
      </c>
      <c r="AA374" s="24">
        <f>IF(SUMIFS('Daily NSE Equity Options'!$M:$M,'Daily NSE Equity Options'!$A:$A,$A374)=0,"",SUMIFS('Daily NSE Equity Options'!$M:$M,'Daily NSE Equity Options'!$A:$A,$A374))</f>
        <v/>
      </c>
      <c r="AB374" s="9">
        <f>IF(SUMIFS('Daily BSE Equity Options'!$M:$M,'Daily BSE Equity Options'!$A:$A,$A374)=0,"",SUMIFS('Daily BSE Equity Options'!$M:$M,'Daily BSE Equity Options'!$A:$A,$A374))</f>
        <v/>
      </c>
      <c r="AC374" s="9">
        <f>IF(OR(AA374="",AB374=""),"",AA374+AB374)</f>
        <v/>
      </c>
      <c r="AD374" s="26">
        <f>IFERROR(IF(OR(AA374="",INDEX(AA:AA,MATCH(DATE(YEAR($A374)-1,MONTH($A374),DAY($A374)),$A:$A,0))=""),"",AA374/INDEX(AA:AA,MATCH(DATE(YEAR($A374)-1,MONTH($A374),DAY($A374)),$A:$A,0))-1),"")</f>
        <v/>
      </c>
      <c r="AE374" s="26">
        <f>IFERROR(IF(OR(AB374="",INDEX(AB:AB,MATCH(DATE(YEAR($A374)-1,MONTH($A374),DAY($A374)),$A:$A,0))=""),"",AB374/INDEX(AB:AB,MATCH(DATE(YEAR($A374)-1,MONTH($A374),DAY($A374)),$A:$A,0))-1),"")</f>
        <v/>
      </c>
      <c r="AF374" s="26">
        <f>IFERROR(IF(OR(AC374="",INDEX(AC:AC,MATCH(DATE(YEAR($A374)-1,MONTH($A374),DAY($A374)),$A:$A,0))=""),"",AC374/INDEX(AC:AC,MATCH(DATE(YEAR($A374)-1,MONTH($A374),DAY($A374)),$A:$A,0))-1),"")</f>
        <v/>
      </c>
      <c r="AG374" s="26">
        <f>IF(OR(AA374="",AA373=""),"",AA374/AA373-1)</f>
        <v/>
      </c>
      <c r="AH374" s="26">
        <f>IF(OR(AB374="",AB373=""),"",AB374/AB373-1)</f>
        <v/>
      </c>
      <c r="AI374" s="26">
        <f>IF(OR(AC374="",AC373=""),"",AC374/AC373-1)</f>
        <v/>
      </c>
      <c r="AJ374" s="26">
        <f>IF(AC374="","",AA374/AC374)</f>
        <v/>
      </c>
      <c r="AK374" s="26">
        <f>IF(AC374="","",AB374/AC374)</f>
        <v/>
      </c>
      <c r="AL374" s="29" t="n">
        <v>18.8375</v>
      </c>
      <c r="AM374" s="30" t="n">
        <v>19.1375</v>
      </c>
      <c r="AN374" s="30" t="n">
        <v>17.15</v>
      </c>
      <c r="AO374" s="30" t="n">
        <v>18.4025</v>
      </c>
      <c r="AP374" s="31" t="n">
        <v>-0.0231</v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>
        <f>IF(SUMIFS('Daily NSE Equity Options'!$K:$K,'Daily NSE Equity Options'!$A:$A,$A375)=0,"",SUMIFS('Daily NSE Equity Options'!$K:$K,'Daily NSE Equity Options'!$A:$A,$A375))</f>
        <v/>
      </c>
      <c r="F375" s="7">
        <f>IF(SUMIFS('Daily BSE Equity Options'!$K:$K,'Daily BSE Equity Options'!$A:$A,$A375)=0,"",SUMIFS('Daily BSE Equity Options'!$K:$K,'Daily BSE Equity Options'!$A:$A,$A375))</f>
        <v/>
      </c>
      <c r="G375" s="7">
        <f>IF(OR(E375="",F375=""),"",E375+F375)</f>
        <v/>
      </c>
      <c r="H375" s="20">
        <f>IFERROR(IF(OR(E375="",INDEX(E:E,MATCH(DATE(YEAR($A375)-1,MONTH($A375),DAY($A375)),$A:$A,0))=""),"",E375/INDEX(E:E,MATCH(DATE(YEAR($A375)-1,MONTH($A375),DAY($A375)),$A:$A,0))-1),"")</f>
        <v/>
      </c>
      <c r="I375" s="20">
        <f>IFERROR(IF(OR(F375="",INDEX(F:F,MATCH(DATE(YEAR($A375)-1,MONTH($A375),DAY($A375)),$A:$A,0))=""),"",F375/INDEX(F:F,MATCH(DATE(YEAR($A375)-1,MONTH($A375),DAY($A375)),$A:$A,0))-1),"")</f>
        <v/>
      </c>
      <c r="J375" s="20">
        <f>IFERROR(IF(OR(G375="",INDEX(G:G,MATCH(DATE(YEAR($A375)-1,MONTH($A375),DAY($A375)),$A:$A,0))=""),"",G375/INDEX(G:G,MATCH(DATE(YEAR($A375)-1,MONTH($A375),DAY($A375)),$A:$A,0))-1),"")</f>
        <v/>
      </c>
      <c r="K375" s="20">
        <f>IF(OR(E375="",E374=""),"",E375/E374-1)</f>
        <v/>
      </c>
      <c r="L375" s="20">
        <f>IF(OR(F375="",F374=""),"",F375/F374-1)</f>
        <v/>
      </c>
      <c r="M375" s="20">
        <f>IF(OR(G375="",G374=""),"",G375/G374-1)</f>
        <v/>
      </c>
      <c r="N375" s="20">
        <f>IF(G375="","",E375/G375)</f>
        <v/>
      </c>
      <c r="O375" s="20">
        <f>IF(G375="","",F375/G375)</f>
        <v/>
      </c>
      <c r="P375" s="21">
        <f>IF(SUMIFS('Daily NSE Equity Options'!$L:$L,'Daily NSE Equity Options'!$A:$A,$A375)=0,"",SUMIFS('Daily NSE Equity Options'!$L:$L,'Daily NSE Equity Options'!$A:$A,$A375))</f>
        <v/>
      </c>
      <c r="Q375" s="8">
        <f>IF(SUMIFS('Daily BSE Equity Options'!$L:$L,'Daily BSE Equity Options'!$A:$A,$A375)=0,"",SUMIFS('Daily BSE Equity Options'!$L:$L,'Daily BSE Equity Options'!$A:$A,$A375))</f>
        <v/>
      </c>
      <c r="R375" s="8">
        <f>IF(OR(P375="",Q375=""),"",P375+Q375)</f>
        <v/>
      </c>
      <c r="S375" s="23">
        <f>IFERROR(IF(OR(P375="",INDEX(P:P,MATCH(DATE(YEAR($A375)-1,MONTH($A375),DAY($A375)),$A:$A,0))=""),"",P375/INDEX(P:P,MATCH(DATE(YEAR($A375)-1,MONTH($A375),DAY($A375)),$A:$A,0))-1),"")</f>
        <v/>
      </c>
      <c r="T375" s="23">
        <f>IFERROR(IF(OR(Q375="",INDEX(Q:Q,MATCH(DATE(YEAR($A375)-1,MONTH($A375),DAY($A375)),$A:$A,0))=""),"",Q375/INDEX(Q:Q,MATCH(DATE(YEAR($A375)-1,MONTH($A375),DAY($A375)),$A:$A,0))-1),"")</f>
        <v/>
      </c>
      <c r="U375" s="23">
        <f>IFERROR(IF(OR(R375="",INDEX(R:R,MATCH(DATE(YEAR($A375)-1,MONTH($A375),DAY($A375)),$A:$A,0))=""),"",R375/INDEX(R:R,MATCH(DATE(YEAR($A375)-1,MONTH($A375),DAY($A375)),$A:$A,0))-1),"")</f>
        <v/>
      </c>
      <c r="V375" s="23">
        <f>IF(OR(P375="",P374=""),"",P375/P374-1)</f>
        <v/>
      </c>
      <c r="W375" s="23">
        <f>IF(OR(Q375="",Q374=""),"",Q375/Q374-1)</f>
        <v/>
      </c>
      <c r="X375" s="23">
        <f>IF(OR(R375="",R374=""),"",R375/R374-1)</f>
        <v/>
      </c>
      <c r="Y375" s="23">
        <f>IF(R375="","",P375/R375)</f>
        <v/>
      </c>
      <c r="Z375" s="23">
        <f>IF(R375="","",Q375/R375)</f>
        <v/>
      </c>
      <c r="AA375" s="24">
        <f>IF(SUMIFS('Daily NSE Equity Options'!$M:$M,'Daily NSE Equity Options'!$A:$A,$A375)=0,"",SUMIFS('Daily NSE Equity Options'!$M:$M,'Daily NSE Equity Options'!$A:$A,$A375))</f>
        <v/>
      </c>
      <c r="AB375" s="9">
        <f>IF(SUMIFS('Daily BSE Equity Options'!$M:$M,'Daily BSE Equity Options'!$A:$A,$A375)=0,"",SUMIFS('Daily BSE Equity Options'!$M:$M,'Daily BSE Equity Options'!$A:$A,$A375))</f>
        <v/>
      </c>
      <c r="AC375" s="9">
        <f>IF(OR(AA375="",AB375=""),"",AA375+AB375)</f>
        <v/>
      </c>
      <c r="AD375" s="26">
        <f>IFERROR(IF(OR(AA375="",INDEX(AA:AA,MATCH(DATE(YEAR($A375)-1,MONTH($A375),DAY($A375)),$A:$A,0))=""),"",AA375/INDEX(AA:AA,MATCH(DATE(YEAR($A375)-1,MONTH($A375),DAY($A375)),$A:$A,0))-1),"")</f>
        <v/>
      </c>
      <c r="AE375" s="26">
        <f>IFERROR(IF(OR(AB375="",INDEX(AB:AB,MATCH(DATE(YEAR($A375)-1,MONTH($A375),DAY($A375)),$A:$A,0))=""),"",AB375/INDEX(AB:AB,MATCH(DATE(YEAR($A375)-1,MONTH($A375),DAY($A375)),$A:$A,0))-1),"")</f>
        <v/>
      </c>
      <c r="AF375" s="26">
        <f>IFERROR(IF(OR(AC375="",INDEX(AC:AC,MATCH(DATE(YEAR($A375)-1,MONTH($A375),DAY($A375)),$A:$A,0))=""),"",AC375/INDEX(AC:AC,MATCH(DATE(YEAR($A375)-1,MONTH($A375),DAY($A375)),$A:$A,0))-1),"")</f>
        <v/>
      </c>
      <c r="AG375" s="26">
        <f>IF(OR(AA375="",AA374=""),"",AA375/AA374-1)</f>
        <v/>
      </c>
      <c r="AH375" s="26">
        <f>IF(OR(AB375="",AB374=""),"",AB375/AB374-1)</f>
        <v/>
      </c>
      <c r="AI375" s="26">
        <f>IF(OR(AC375="",AC374=""),"",AC375/AC374-1)</f>
        <v/>
      </c>
      <c r="AJ375" s="26">
        <f>IF(AC375="","",AA375/AC375)</f>
        <v/>
      </c>
      <c r="AK375" s="26">
        <f>IF(AC375="","",AB375/AC375)</f>
        <v/>
      </c>
      <c r="AL375" s="29" t="n">
        <v>18.4025</v>
      </c>
      <c r="AM375" s="30" t="n">
        <v>19.075</v>
      </c>
      <c r="AN375" s="30" t="n">
        <v>16.9975</v>
      </c>
      <c r="AO375" s="30" t="n">
        <v>17.21</v>
      </c>
      <c r="AP375" s="31" t="n">
        <v>-0.0648</v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18">
        <f>IF(SUMIFS('Daily NSE Equity Options'!$K:$K,'Daily NSE Equity Options'!$A:$A,$A376)=0,"",SUMIFS('Daily NSE Equity Options'!$K:$K,'Daily NSE Equity Options'!$A:$A,$A376))</f>
        <v/>
      </c>
      <c r="F376" s="7">
        <f>IF(SUMIFS('Daily BSE Equity Options'!$K:$K,'Daily BSE Equity Options'!$A:$A,$A376)=0,"",SUMIFS('Daily BSE Equity Options'!$K:$K,'Daily BSE Equity Options'!$A:$A,$A376))</f>
        <v/>
      </c>
      <c r="G376" s="7">
        <f>IF(OR(E376="",F376=""),"",E376+F376)</f>
        <v/>
      </c>
      <c r="H376" s="20">
        <f>IFERROR(IF(OR(E376="",INDEX(E:E,MATCH(DATE(YEAR($A376)-1,MONTH($A376),DAY($A376)),$A:$A,0))=""),"",E376/INDEX(E:E,MATCH(DATE(YEAR($A376)-1,MONTH($A376),DAY($A376)),$A:$A,0))-1),"")</f>
        <v/>
      </c>
      <c r="I376" s="20">
        <f>IFERROR(IF(OR(F376="",INDEX(F:F,MATCH(DATE(YEAR($A376)-1,MONTH($A376),DAY($A376)),$A:$A,0))=""),"",F376/INDEX(F:F,MATCH(DATE(YEAR($A376)-1,MONTH($A376),DAY($A376)),$A:$A,0))-1),"")</f>
        <v/>
      </c>
      <c r="J376" s="20">
        <f>IFERROR(IF(OR(G376="",INDEX(G:G,MATCH(DATE(YEAR($A376)-1,MONTH($A376),DAY($A376)),$A:$A,0))=""),"",G376/INDEX(G:G,MATCH(DATE(YEAR($A376)-1,MONTH($A376),DAY($A376)),$A:$A,0))-1),"")</f>
        <v/>
      </c>
      <c r="K376" s="20">
        <f>IF(OR(E376="",E375=""),"",E376/E375-1)</f>
        <v/>
      </c>
      <c r="L376" s="20">
        <f>IF(OR(F376="",F375=""),"",F376/F375-1)</f>
        <v/>
      </c>
      <c r="M376" s="20">
        <f>IF(OR(G376="",G375=""),"",G376/G375-1)</f>
        <v/>
      </c>
      <c r="N376" s="20">
        <f>IF(G376="","",E376/G376)</f>
        <v/>
      </c>
      <c r="O376" s="20">
        <f>IF(G376="","",F376/G376)</f>
        <v/>
      </c>
      <c r="P376" s="21">
        <f>IF(SUMIFS('Daily NSE Equity Options'!$L:$L,'Daily NSE Equity Options'!$A:$A,$A376)=0,"",SUMIFS('Daily NSE Equity Options'!$L:$L,'Daily NSE Equity Options'!$A:$A,$A376))</f>
        <v/>
      </c>
      <c r="Q376" s="8">
        <f>IF(SUMIFS('Daily BSE Equity Options'!$L:$L,'Daily BSE Equity Options'!$A:$A,$A376)=0,"",SUMIFS('Daily BSE Equity Options'!$L:$L,'Daily BSE Equity Options'!$A:$A,$A376))</f>
        <v/>
      </c>
      <c r="R376" s="8">
        <f>IF(OR(P376="",Q376=""),"",P376+Q376)</f>
        <v/>
      </c>
      <c r="S376" s="23">
        <f>IFERROR(IF(OR(P376="",INDEX(P:P,MATCH(DATE(YEAR($A376)-1,MONTH($A376),DAY($A376)),$A:$A,0))=""),"",P376/INDEX(P:P,MATCH(DATE(YEAR($A376)-1,MONTH($A376),DAY($A376)),$A:$A,0))-1),"")</f>
        <v/>
      </c>
      <c r="T376" s="23">
        <f>IFERROR(IF(OR(Q376="",INDEX(Q:Q,MATCH(DATE(YEAR($A376)-1,MONTH($A376),DAY($A376)),$A:$A,0))=""),"",Q376/INDEX(Q:Q,MATCH(DATE(YEAR($A376)-1,MONTH($A376),DAY($A376)),$A:$A,0))-1),"")</f>
        <v/>
      </c>
      <c r="U376" s="23">
        <f>IFERROR(IF(OR(R376="",INDEX(R:R,MATCH(DATE(YEAR($A376)-1,MONTH($A376),DAY($A376)),$A:$A,0))=""),"",R376/INDEX(R:R,MATCH(DATE(YEAR($A376)-1,MONTH($A376),DAY($A376)),$A:$A,0))-1),"")</f>
        <v/>
      </c>
      <c r="V376" s="23">
        <f>IF(OR(P376="",P375=""),"",P376/P375-1)</f>
        <v/>
      </c>
      <c r="W376" s="23">
        <f>IF(OR(Q376="",Q375=""),"",Q376/Q375-1)</f>
        <v/>
      </c>
      <c r="X376" s="23">
        <f>IF(OR(R376="",R375=""),"",R376/R375-1)</f>
        <v/>
      </c>
      <c r="Y376" s="23">
        <f>IF(R376="","",P376/R376)</f>
        <v/>
      </c>
      <c r="Z376" s="23">
        <f>IF(R376="","",Q376/R376)</f>
        <v/>
      </c>
      <c r="AA376" s="24">
        <f>IF(SUMIFS('Daily NSE Equity Options'!$M:$M,'Daily NSE Equity Options'!$A:$A,$A376)=0,"",SUMIFS('Daily NSE Equity Options'!$M:$M,'Daily NSE Equity Options'!$A:$A,$A376))</f>
        <v/>
      </c>
      <c r="AB376" s="9">
        <f>IF(SUMIFS('Daily BSE Equity Options'!$M:$M,'Daily BSE Equity Options'!$A:$A,$A376)=0,"",SUMIFS('Daily BSE Equity Options'!$M:$M,'Daily BSE Equity Options'!$A:$A,$A376))</f>
        <v/>
      </c>
      <c r="AC376" s="9">
        <f>IF(OR(AA376="",AB376=""),"",AA376+AB376)</f>
        <v/>
      </c>
      <c r="AD376" s="26">
        <f>IFERROR(IF(OR(AA376="",INDEX(AA:AA,MATCH(DATE(YEAR($A376)-1,MONTH($A376),DAY($A376)),$A:$A,0))=""),"",AA376/INDEX(AA:AA,MATCH(DATE(YEAR($A376)-1,MONTH($A376),DAY($A376)),$A:$A,0))-1),"")</f>
        <v/>
      </c>
      <c r="AE376" s="26">
        <f>IFERROR(IF(OR(AB376="",INDEX(AB:AB,MATCH(DATE(YEAR($A376)-1,MONTH($A376),DAY($A376)),$A:$A,0))=""),"",AB376/INDEX(AB:AB,MATCH(DATE(YEAR($A376)-1,MONTH($A376),DAY($A376)),$A:$A,0))-1),"")</f>
        <v/>
      </c>
      <c r="AF376" s="26">
        <f>IFERROR(IF(OR(AC376="",INDEX(AC:AC,MATCH(DATE(YEAR($A376)-1,MONTH($A376),DAY($A376)),$A:$A,0))=""),"",AC376/INDEX(AC:AC,MATCH(DATE(YEAR($A376)-1,MONTH($A376),DAY($A376)),$A:$A,0))-1),"")</f>
        <v/>
      </c>
      <c r="AG376" s="26">
        <f>IF(OR(AA376="",AA375=""),"",AA376/AA375-1)</f>
        <v/>
      </c>
      <c r="AH376" s="26">
        <f>IF(OR(AB376="",AB375=""),"",AB376/AB375-1)</f>
        <v/>
      </c>
      <c r="AI376" s="26">
        <f>IF(OR(AC376="",AC375=""),"",AC376/AC375-1)</f>
        <v/>
      </c>
      <c r="AJ376" s="26">
        <f>IF(AC376="","",AA376/AC376)</f>
        <v/>
      </c>
      <c r="AK376" s="26">
        <f>IF(AC376="","",AB376/AC376)</f>
        <v/>
      </c>
      <c r="AL376" s="29" t="n">
        <v>17.21</v>
      </c>
      <c r="AM376" s="30" t="n">
        <v>17.53</v>
      </c>
      <c r="AN376" s="30" t="n">
        <v>15.3175</v>
      </c>
      <c r="AO376" s="30" t="n">
        <v>16.735</v>
      </c>
      <c r="AP376" s="31" t="n">
        <v>-0.0276</v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18">
        <f>IF(SUMIFS('Daily NSE Equity Options'!$K:$K,'Daily NSE Equity Options'!$A:$A,$A377)=0,"",SUMIFS('Daily NSE Equity Options'!$K:$K,'Daily NSE Equity Options'!$A:$A,$A377))</f>
        <v/>
      </c>
      <c r="F377" s="7">
        <f>IF(SUMIFS('Daily BSE Equity Options'!$K:$K,'Daily BSE Equity Options'!$A:$A,$A377)=0,"",SUMIFS('Daily BSE Equity Options'!$K:$K,'Daily BSE Equity Options'!$A:$A,$A377))</f>
        <v/>
      </c>
      <c r="G377" s="7">
        <f>IF(OR(E377="",F377=""),"",E377+F377)</f>
        <v/>
      </c>
      <c r="H377" s="20">
        <f>IFERROR(IF(OR(E377="",INDEX(E:E,MATCH(DATE(YEAR($A377)-1,MONTH($A377),DAY($A377)),$A:$A,0))=""),"",E377/INDEX(E:E,MATCH(DATE(YEAR($A377)-1,MONTH($A377),DAY($A377)),$A:$A,0))-1),"")</f>
        <v/>
      </c>
      <c r="I377" s="20">
        <f>IFERROR(IF(OR(F377="",INDEX(F:F,MATCH(DATE(YEAR($A377)-1,MONTH($A377),DAY($A377)),$A:$A,0))=""),"",F377/INDEX(F:F,MATCH(DATE(YEAR($A377)-1,MONTH($A377),DAY($A377)),$A:$A,0))-1),"")</f>
        <v/>
      </c>
      <c r="J377" s="20">
        <f>IFERROR(IF(OR(G377="",INDEX(G:G,MATCH(DATE(YEAR($A377)-1,MONTH($A377),DAY($A377)),$A:$A,0))=""),"",G377/INDEX(G:G,MATCH(DATE(YEAR($A377)-1,MONTH($A377),DAY($A377)),$A:$A,0))-1),"")</f>
        <v/>
      </c>
      <c r="K377" s="20">
        <f>IF(OR(E377="",E376=""),"",E377/E376-1)</f>
        <v/>
      </c>
      <c r="L377" s="20">
        <f>IF(OR(F377="",F376=""),"",F377/F376-1)</f>
        <v/>
      </c>
      <c r="M377" s="20">
        <f>IF(OR(G377="",G376=""),"",G377/G376-1)</f>
        <v/>
      </c>
      <c r="N377" s="20">
        <f>IF(G377="","",E377/G377)</f>
        <v/>
      </c>
      <c r="O377" s="20">
        <f>IF(G377="","",F377/G377)</f>
        <v/>
      </c>
      <c r="P377" s="21">
        <f>IF(SUMIFS('Daily NSE Equity Options'!$L:$L,'Daily NSE Equity Options'!$A:$A,$A377)=0,"",SUMIFS('Daily NSE Equity Options'!$L:$L,'Daily NSE Equity Options'!$A:$A,$A377))</f>
        <v/>
      </c>
      <c r="Q377" s="8">
        <f>IF(SUMIFS('Daily BSE Equity Options'!$L:$L,'Daily BSE Equity Options'!$A:$A,$A377)=0,"",SUMIFS('Daily BSE Equity Options'!$L:$L,'Daily BSE Equity Options'!$A:$A,$A377))</f>
        <v/>
      </c>
      <c r="R377" s="8">
        <f>IF(OR(P377="",Q377=""),"",P377+Q377)</f>
        <v/>
      </c>
      <c r="S377" s="23">
        <f>IFERROR(IF(OR(P377="",INDEX(P:P,MATCH(DATE(YEAR($A377)-1,MONTH($A377),DAY($A377)),$A:$A,0))=""),"",P377/INDEX(P:P,MATCH(DATE(YEAR($A377)-1,MONTH($A377),DAY($A377)),$A:$A,0))-1),"")</f>
        <v/>
      </c>
      <c r="T377" s="23">
        <f>IFERROR(IF(OR(Q377="",INDEX(Q:Q,MATCH(DATE(YEAR($A377)-1,MONTH($A377),DAY($A377)),$A:$A,0))=""),"",Q377/INDEX(Q:Q,MATCH(DATE(YEAR($A377)-1,MONTH($A377),DAY($A377)),$A:$A,0))-1),"")</f>
        <v/>
      </c>
      <c r="U377" s="23">
        <f>IFERROR(IF(OR(R377="",INDEX(R:R,MATCH(DATE(YEAR($A377)-1,MONTH($A377),DAY($A377)),$A:$A,0))=""),"",R377/INDEX(R:R,MATCH(DATE(YEAR($A377)-1,MONTH($A377),DAY($A377)),$A:$A,0))-1),"")</f>
        <v/>
      </c>
      <c r="V377" s="23">
        <f>IF(OR(P377="",P376=""),"",P377/P376-1)</f>
        <v/>
      </c>
      <c r="W377" s="23">
        <f>IF(OR(Q377="",Q376=""),"",Q377/Q376-1)</f>
        <v/>
      </c>
      <c r="X377" s="23">
        <f>IF(OR(R377="",R376=""),"",R377/R376-1)</f>
        <v/>
      </c>
      <c r="Y377" s="23">
        <f>IF(R377="","",P377/R377)</f>
        <v/>
      </c>
      <c r="Z377" s="23">
        <f>IF(R377="","",Q377/R377)</f>
        <v/>
      </c>
      <c r="AA377" s="24">
        <f>IF(SUMIFS('Daily NSE Equity Options'!$M:$M,'Daily NSE Equity Options'!$A:$A,$A377)=0,"",SUMIFS('Daily NSE Equity Options'!$M:$M,'Daily NSE Equity Options'!$A:$A,$A377))</f>
        <v/>
      </c>
      <c r="AB377" s="9">
        <f>IF(SUMIFS('Daily BSE Equity Options'!$M:$M,'Daily BSE Equity Options'!$A:$A,$A377)=0,"",SUMIFS('Daily BSE Equity Options'!$M:$M,'Daily BSE Equity Options'!$A:$A,$A377))</f>
        <v/>
      </c>
      <c r="AC377" s="9">
        <f>IF(OR(AA377="",AB377=""),"",AA377+AB377)</f>
        <v/>
      </c>
      <c r="AD377" s="26">
        <f>IFERROR(IF(OR(AA377="",INDEX(AA:AA,MATCH(DATE(YEAR($A377)-1,MONTH($A377),DAY($A377)),$A:$A,0))=""),"",AA377/INDEX(AA:AA,MATCH(DATE(YEAR($A377)-1,MONTH($A377),DAY($A377)),$A:$A,0))-1),"")</f>
        <v/>
      </c>
      <c r="AE377" s="26">
        <f>IFERROR(IF(OR(AB377="",INDEX(AB:AB,MATCH(DATE(YEAR($A377)-1,MONTH($A377),DAY($A377)),$A:$A,0))=""),"",AB377/INDEX(AB:AB,MATCH(DATE(YEAR($A377)-1,MONTH($A377),DAY($A377)),$A:$A,0))-1),"")</f>
        <v/>
      </c>
      <c r="AF377" s="26">
        <f>IFERROR(IF(OR(AC377="",INDEX(AC:AC,MATCH(DATE(YEAR($A377)-1,MONTH($A377),DAY($A377)),$A:$A,0))=""),"",AC377/INDEX(AC:AC,MATCH(DATE(YEAR($A377)-1,MONTH($A377),DAY($A377)),$A:$A,0))-1),"")</f>
        <v/>
      </c>
      <c r="AG377" s="26">
        <f>IF(OR(AA377="",AA376=""),"",AA377/AA376-1)</f>
        <v/>
      </c>
      <c r="AH377" s="26">
        <f>IF(OR(AB377="",AB376=""),"",AB377/AB376-1)</f>
        <v/>
      </c>
      <c r="AI377" s="26">
        <f>IF(OR(AC377="",AC376=""),"",AC377/AC376-1)</f>
        <v/>
      </c>
      <c r="AJ377" s="26">
        <f>IF(AC377="","",AA377/AC377)</f>
        <v/>
      </c>
      <c r="AK377" s="26">
        <f>IF(AC377="","",AB377/AC377)</f>
        <v/>
      </c>
      <c r="AL377" s="29" t="n">
        <v>16.735</v>
      </c>
      <c r="AM377" s="30" t="n">
        <v>17.1325</v>
      </c>
      <c r="AN377" s="30" t="n">
        <v>16.295</v>
      </c>
      <c r="AO377" s="30" t="n">
        <v>16.3975</v>
      </c>
      <c r="AP377" s="31" t="n">
        <v>-0.0202</v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18">
        <f>IF(SUMIFS('Daily NSE Equity Options'!$K:$K,'Daily NSE Equity Options'!$A:$A,$A378)=0,"",SUMIFS('Daily NSE Equity Options'!$K:$K,'Daily NSE Equity Options'!$A:$A,$A378))</f>
        <v/>
      </c>
      <c r="F378" s="7">
        <f>IF(SUMIFS('Daily BSE Equity Options'!$K:$K,'Daily BSE Equity Options'!$A:$A,$A378)=0,"",SUMIFS('Daily BSE Equity Options'!$K:$K,'Daily BSE Equity Options'!$A:$A,$A378))</f>
        <v/>
      </c>
      <c r="G378" s="7">
        <f>IF(OR(E378="",F378=""),"",E378+F378)</f>
        <v/>
      </c>
      <c r="H378" s="20">
        <f>IFERROR(IF(OR(E378="",INDEX(E:E,MATCH(DATE(YEAR($A378)-1,MONTH($A378),DAY($A378)),$A:$A,0))=""),"",E378/INDEX(E:E,MATCH(DATE(YEAR($A378)-1,MONTH($A378),DAY($A378)),$A:$A,0))-1),"")</f>
        <v/>
      </c>
      <c r="I378" s="20">
        <f>IFERROR(IF(OR(F378="",INDEX(F:F,MATCH(DATE(YEAR($A378)-1,MONTH($A378),DAY($A378)),$A:$A,0))=""),"",F378/INDEX(F:F,MATCH(DATE(YEAR($A378)-1,MONTH($A378),DAY($A378)),$A:$A,0))-1),"")</f>
        <v/>
      </c>
      <c r="J378" s="20">
        <f>IFERROR(IF(OR(G378="",INDEX(G:G,MATCH(DATE(YEAR($A378)-1,MONTH($A378),DAY($A378)),$A:$A,0))=""),"",G378/INDEX(G:G,MATCH(DATE(YEAR($A378)-1,MONTH($A378),DAY($A378)),$A:$A,0))-1),"")</f>
        <v/>
      </c>
      <c r="K378" s="20">
        <f>IF(OR(E378="",E377=""),"",E378/E377-1)</f>
        <v/>
      </c>
      <c r="L378" s="20">
        <f>IF(OR(F378="",F377=""),"",F378/F377-1)</f>
        <v/>
      </c>
      <c r="M378" s="20">
        <f>IF(OR(G378="",G377=""),"",G378/G377-1)</f>
        <v/>
      </c>
      <c r="N378" s="20">
        <f>IF(G378="","",E378/G378)</f>
        <v/>
      </c>
      <c r="O378" s="20">
        <f>IF(G378="","",F378/G378)</f>
        <v/>
      </c>
      <c r="P378" s="21">
        <f>IF(SUMIFS('Daily NSE Equity Options'!$L:$L,'Daily NSE Equity Options'!$A:$A,$A378)=0,"",SUMIFS('Daily NSE Equity Options'!$L:$L,'Daily NSE Equity Options'!$A:$A,$A378))</f>
        <v/>
      </c>
      <c r="Q378" s="8">
        <f>IF(SUMIFS('Daily BSE Equity Options'!$L:$L,'Daily BSE Equity Options'!$A:$A,$A378)=0,"",SUMIFS('Daily BSE Equity Options'!$L:$L,'Daily BSE Equity Options'!$A:$A,$A378))</f>
        <v/>
      </c>
      <c r="R378" s="8">
        <f>IF(OR(P378="",Q378=""),"",P378+Q378)</f>
        <v/>
      </c>
      <c r="S378" s="23">
        <f>IFERROR(IF(OR(P378="",INDEX(P:P,MATCH(DATE(YEAR($A378)-1,MONTH($A378),DAY($A378)),$A:$A,0))=""),"",P378/INDEX(P:P,MATCH(DATE(YEAR($A378)-1,MONTH($A378),DAY($A378)),$A:$A,0))-1),"")</f>
        <v/>
      </c>
      <c r="T378" s="23">
        <f>IFERROR(IF(OR(Q378="",INDEX(Q:Q,MATCH(DATE(YEAR($A378)-1,MONTH($A378),DAY($A378)),$A:$A,0))=""),"",Q378/INDEX(Q:Q,MATCH(DATE(YEAR($A378)-1,MONTH($A378),DAY($A378)),$A:$A,0))-1),"")</f>
        <v/>
      </c>
      <c r="U378" s="23">
        <f>IFERROR(IF(OR(R378="",INDEX(R:R,MATCH(DATE(YEAR($A378)-1,MONTH($A378),DAY($A378)),$A:$A,0))=""),"",R378/INDEX(R:R,MATCH(DATE(YEAR($A378)-1,MONTH($A378),DAY($A378)),$A:$A,0))-1),"")</f>
        <v/>
      </c>
      <c r="V378" s="23">
        <f>IF(OR(P378="",P377=""),"",P378/P377-1)</f>
        <v/>
      </c>
      <c r="W378" s="23">
        <f>IF(OR(Q378="",Q377=""),"",Q378/Q377-1)</f>
        <v/>
      </c>
      <c r="X378" s="23">
        <f>IF(OR(R378="",R377=""),"",R378/R377-1)</f>
        <v/>
      </c>
      <c r="Y378" s="23">
        <f>IF(R378="","",P378/R378)</f>
        <v/>
      </c>
      <c r="Z378" s="23">
        <f>IF(R378="","",Q378/R378)</f>
        <v/>
      </c>
      <c r="AA378" s="24">
        <f>IF(SUMIFS('Daily NSE Equity Options'!$M:$M,'Daily NSE Equity Options'!$A:$A,$A378)=0,"",SUMIFS('Daily NSE Equity Options'!$M:$M,'Daily NSE Equity Options'!$A:$A,$A378))</f>
        <v/>
      </c>
      <c r="AB378" s="9">
        <f>IF(SUMIFS('Daily BSE Equity Options'!$M:$M,'Daily BSE Equity Options'!$A:$A,$A378)=0,"",SUMIFS('Daily BSE Equity Options'!$M:$M,'Daily BSE Equity Options'!$A:$A,$A378))</f>
        <v/>
      </c>
      <c r="AC378" s="9">
        <f>IF(OR(AA378="",AB378=""),"",AA378+AB378)</f>
        <v/>
      </c>
      <c r="AD378" s="26">
        <f>IFERROR(IF(OR(AA378="",INDEX(AA:AA,MATCH(DATE(YEAR($A378)-1,MONTH($A378),DAY($A378)),$A:$A,0))=""),"",AA378/INDEX(AA:AA,MATCH(DATE(YEAR($A378)-1,MONTH($A378),DAY($A378)),$A:$A,0))-1),"")</f>
        <v/>
      </c>
      <c r="AE378" s="26">
        <f>IFERROR(IF(OR(AB378="",INDEX(AB:AB,MATCH(DATE(YEAR($A378)-1,MONTH($A378),DAY($A378)),$A:$A,0))=""),"",AB378/INDEX(AB:AB,MATCH(DATE(YEAR($A378)-1,MONTH($A378),DAY($A378)),$A:$A,0))-1),"")</f>
        <v/>
      </c>
      <c r="AF378" s="26">
        <f>IFERROR(IF(OR(AC378="",INDEX(AC:AC,MATCH(DATE(YEAR($A378)-1,MONTH($A378),DAY($A378)),$A:$A,0))=""),"",AC378/INDEX(AC:AC,MATCH(DATE(YEAR($A378)-1,MONTH($A378),DAY($A378)),$A:$A,0))-1),"")</f>
        <v/>
      </c>
      <c r="AG378" s="26">
        <f>IF(OR(AA378="",AA377=""),"",AA378/AA377-1)</f>
        <v/>
      </c>
      <c r="AH378" s="26">
        <f>IF(OR(AB378="",AB377=""),"",AB378/AB377-1)</f>
        <v/>
      </c>
      <c r="AI378" s="26">
        <f>IF(OR(AC378="",AC377=""),"",AC378/AC377-1)</f>
        <v/>
      </c>
      <c r="AJ378" s="26">
        <f>IF(AC378="","",AA378/AC378)</f>
        <v/>
      </c>
      <c r="AK378" s="26">
        <f>IF(AC378="","",AB378/AC378)</f>
        <v/>
      </c>
      <c r="AL378" s="29" t="n">
        <v>16.3975</v>
      </c>
      <c r="AM378" s="30" t="n">
        <v>17.59</v>
      </c>
      <c r="AN378" s="30" t="n">
        <v>16.1075</v>
      </c>
      <c r="AO378" s="30" t="n">
        <v>17.3325</v>
      </c>
      <c r="AP378" s="31" t="n">
        <v>0.057</v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18">
        <f>IF(SUMIFS('Daily NSE Equity Options'!$K:$K,'Daily NSE Equity Options'!$A:$A,$A379)=0,"",SUMIFS('Daily NSE Equity Options'!$K:$K,'Daily NSE Equity Options'!$A:$A,$A379))</f>
        <v/>
      </c>
      <c r="F379" s="7">
        <f>IF(SUMIFS('Daily BSE Equity Options'!$K:$K,'Daily BSE Equity Options'!$A:$A,$A379)=0,"",SUMIFS('Daily BSE Equity Options'!$K:$K,'Daily BSE Equity Options'!$A:$A,$A379))</f>
        <v/>
      </c>
      <c r="G379" s="7">
        <f>IF(OR(E379="",F379=""),"",E379+F379)</f>
        <v/>
      </c>
      <c r="H379" s="20">
        <f>IFERROR(IF(OR(E379="",INDEX(E:E,MATCH(DATE(YEAR($A379)-1,MONTH($A379),DAY($A379)),$A:$A,0))=""),"",E379/INDEX(E:E,MATCH(DATE(YEAR($A379)-1,MONTH($A379),DAY($A379)),$A:$A,0))-1),"")</f>
        <v/>
      </c>
      <c r="I379" s="20">
        <f>IFERROR(IF(OR(F379="",INDEX(F:F,MATCH(DATE(YEAR($A379)-1,MONTH($A379),DAY($A379)),$A:$A,0))=""),"",F379/INDEX(F:F,MATCH(DATE(YEAR($A379)-1,MONTH($A379),DAY($A379)),$A:$A,0))-1),"")</f>
        <v/>
      </c>
      <c r="J379" s="20">
        <f>IFERROR(IF(OR(G379="",INDEX(G:G,MATCH(DATE(YEAR($A379)-1,MONTH($A379),DAY($A379)),$A:$A,0))=""),"",G379/INDEX(G:G,MATCH(DATE(YEAR($A379)-1,MONTH($A379),DAY($A379)),$A:$A,0))-1),"")</f>
        <v/>
      </c>
      <c r="K379" s="20">
        <f>IF(OR(E379="",E378=""),"",E379/E378-1)</f>
        <v/>
      </c>
      <c r="L379" s="20">
        <f>IF(OR(F379="",F378=""),"",F379/F378-1)</f>
        <v/>
      </c>
      <c r="M379" s="20">
        <f>IF(OR(G379="",G378=""),"",G379/G378-1)</f>
        <v/>
      </c>
      <c r="N379" s="20">
        <f>IF(G379="","",E379/G379)</f>
        <v/>
      </c>
      <c r="O379" s="20">
        <f>IF(G379="","",F379/G379)</f>
        <v/>
      </c>
      <c r="P379" s="21">
        <f>IF(SUMIFS('Daily NSE Equity Options'!$L:$L,'Daily NSE Equity Options'!$A:$A,$A379)=0,"",SUMIFS('Daily NSE Equity Options'!$L:$L,'Daily NSE Equity Options'!$A:$A,$A379))</f>
        <v/>
      </c>
      <c r="Q379" s="8">
        <f>IF(SUMIFS('Daily BSE Equity Options'!$L:$L,'Daily BSE Equity Options'!$A:$A,$A379)=0,"",SUMIFS('Daily BSE Equity Options'!$L:$L,'Daily BSE Equity Options'!$A:$A,$A379))</f>
        <v/>
      </c>
      <c r="R379" s="8">
        <f>IF(OR(P379="",Q379=""),"",P379+Q379)</f>
        <v/>
      </c>
      <c r="S379" s="23">
        <f>IFERROR(IF(OR(P379="",INDEX(P:P,MATCH(DATE(YEAR($A379)-1,MONTH($A379),DAY($A379)),$A:$A,0))=""),"",P379/INDEX(P:P,MATCH(DATE(YEAR($A379)-1,MONTH($A379),DAY($A379)),$A:$A,0))-1),"")</f>
        <v/>
      </c>
      <c r="T379" s="23">
        <f>IFERROR(IF(OR(Q379="",INDEX(Q:Q,MATCH(DATE(YEAR($A379)-1,MONTH($A379),DAY($A379)),$A:$A,0))=""),"",Q379/INDEX(Q:Q,MATCH(DATE(YEAR($A379)-1,MONTH($A379),DAY($A379)),$A:$A,0))-1),"")</f>
        <v/>
      </c>
      <c r="U379" s="23">
        <f>IFERROR(IF(OR(R379="",INDEX(R:R,MATCH(DATE(YEAR($A379)-1,MONTH($A379),DAY($A379)),$A:$A,0))=""),"",R379/INDEX(R:R,MATCH(DATE(YEAR($A379)-1,MONTH($A379),DAY($A379)),$A:$A,0))-1),"")</f>
        <v/>
      </c>
      <c r="V379" s="23">
        <f>IF(OR(P379="",P378=""),"",P379/P378-1)</f>
        <v/>
      </c>
      <c r="W379" s="23">
        <f>IF(OR(Q379="",Q378=""),"",Q379/Q378-1)</f>
        <v/>
      </c>
      <c r="X379" s="23">
        <f>IF(OR(R379="",R378=""),"",R379/R378-1)</f>
        <v/>
      </c>
      <c r="Y379" s="23">
        <f>IF(R379="","",P379/R379)</f>
        <v/>
      </c>
      <c r="Z379" s="23">
        <f>IF(R379="","",Q379/R379)</f>
        <v/>
      </c>
      <c r="AA379" s="24">
        <f>IF(SUMIFS('Daily NSE Equity Options'!$M:$M,'Daily NSE Equity Options'!$A:$A,$A379)=0,"",SUMIFS('Daily NSE Equity Options'!$M:$M,'Daily NSE Equity Options'!$A:$A,$A379))</f>
        <v/>
      </c>
      <c r="AB379" s="9">
        <f>IF(SUMIFS('Daily BSE Equity Options'!$M:$M,'Daily BSE Equity Options'!$A:$A,$A379)=0,"",SUMIFS('Daily BSE Equity Options'!$M:$M,'Daily BSE Equity Options'!$A:$A,$A379))</f>
        <v/>
      </c>
      <c r="AC379" s="9">
        <f>IF(OR(AA379="",AB379=""),"",AA379+AB379)</f>
        <v/>
      </c>
      <c r="AD379" s="26">
        <f>IFERROR(IF(OR(AA379="",INDEX(AA:AA,MATCH(DATE(YEAR($A379)-1,MONTH($A379),DAY($A379)),$A:$A,0))=""),"",AA379/INDEX(AA:AA,MATCH(DATE(YEAR($A379)-1,MONTH($A379),DAY($A379)),$A:$A,0))-1),"")</f>
        <v/>
      </c>
      <c r="AE379" s="26">
        <f>IFERROR(IF(OR(AB379="",INDEX(AB:AB,MATCH(DATE(YEAR($A379)-1,MONTH($A379),DAY($A379)),$A:$A,0))=""),"",AB379/INDEX(AB:AB,MATCH(DATE(YEAR($A379)-1,MONTH($A379),DAY($A379)),$A:$A,0))-1),"")</f>
        <v/>
      </c>
      <c r="AF379" s="26">
        <f>IFERROR(IF(OR(AC379="",INDEX(AC:AC,MATCH(DATE(YEAR($A379)-1,MONTH($A379),DAY($A379)),$A:$A,0))=""),"",AC379/INDEX(AC:AC,MATCH(DATE(YEAR($A379)-1,MONTH($A379),DAY($A379)),$A:$A,0))-1),"")</f>
        <v/>
      </c>
      <c r="AG379" s="26">
        <f>IF(OR(AA379="",AA378=""),"",AA379/AA378-1)</f>
        <v/>
      </c>
      <c r="AH379" s="26">
        <f>IF(OR(AB379="",AB378=""),"",AB379/AB378-1)</f>
        <v/>
      </c>
      <c r="AI379" s="26">
        <f>IF(OR(AC379="",AC378=""),"",AC379/AC378-1)</f>
        <v/>
      </c>
      <c r="AJ379" s="26">
        <f>IF(AC379="","",AA379/AC379)</f>
        <v/>
      </c>
      <c r="AK379" s="26">
        <f>IF(AC379="","",AB379/AC379)</f>
        <v/>
      </c>
      <c r="AL379" s="29" t="n">
        <v>17.3325</v>
      </c>
      <c r="AM379" s="30" t="n">
        <v>17.3325</v>
      </c>
      <c r="AN379" s="30" t="n">
        <v>14.4525</v>
      </c>
      <c r="AO379" s="30" t="n">
        <v>16.155</v>
      </c>
      <c r="AP379" s="31" t="n">
        <v>-0.0679</v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18">
        <f>IF(SUMIFS('Daily NSE Equity Options'!$K:$K,'Daily NSE Equity Options'!$A:$A,$A380)=0,"",SUMIFS('Daily NSE Equity Options'!$K:$K,'Daily NSE Equity Options'!$A:$A,$A380))</f>
        <v/>
      </c>
      <c r="F380" s="7">
        <f>IF(SUMIFS('Daily BSE Equity Options'!$K:$K,'Daily BSE Equity Options'!$A:$A,$A380)=0,"",SUMIFS('Daily BSE Equity Options'!$K:$K,'Daily BSE Equity Options'!$A:$A,$A380))</f>
        <v/>
      </c>
      <c r="G380" s="7">
        <f>IF(OR(E380="",F380=""),"",E380+F380)</f>
        <v/>
      </c>
      <c r="H380" s="20">
        <f>IFERROR(IF(OR(E380="",INDEX(E:E,MATCH(DATE(YEAR($A380)-1,MONTH($A380),DAY($A380)),$A:$A,0))=""),"",E380/INDEX(E:E,MATCH(DATE(YEAR($A380)-1,MONTH($A380),DAY($A380)),$A:$A,0))-1),"")</f>
        <v/>
      </c>
      <c r="I380" s="20">
        <f>IFERROR(IF(OR(F380="",INDEX(F:F,MATCH(DATE(YEAR($A380)-1,MONTH($A380),DAY($A380)),$A:$A,0))=""),"",F380/INDEX(F:F,MATCH(DATE(YEAR($A380)-1,MONTH($A380),DAY($A380)),$A:$A,0))-1),"")</f>
        <v/>
      </c>
      <c r="J380" s="20">
        <f>IFERROR(IF(OR(G380="",INDEX(G:G,MATCH(DATE(YEAR($A380)-1,MONTH($A380),DAY($A380)),$A:$A,0))=""),"",G380/INDEX(G:G,MATCH(DATE(YEAR($A380)-1,MONTH($A380),DAY($A380)),$A:$A,0))-1),"")</f>
        <v/>
      </c>
      <c r="K380" s="20">
        <f>IF(OR(E380="",E379=""),"",E380/E379-1)</f>
        <v/>
      </c>
      <c r="L380" s="20">
        <f>IF(OR(F380="",F379=""),"",F380/F379-1)</f>
        <v/>
      </c>
      <c r="M380" s="20">
        <f>IF(OR(G380="",G379=""),"",G380/G379-1)</f>
        <v/>
      </c>
      <c r="N380" s="20">
        <f>IF(G380="","",E380/G380)</f>
        <v/>
      </c>
      <c r="O380" s="20">
        <f>IF(G380="","",F380/G380)</f>
        <v/>
      </c>
      <c r="P380" s="21">
        <f>IF(SUMIFS('Daily NSE Equity Options'!$L:$L,'Daily NSE Equity Options'!$A:$A,$A380)=0,"",SUMIFS('Daily NSE Equity Options'!$L:$L,'Daily NSE Equity Options'!$A:$A,$A380))</f>
        <v/>
      </c>
      <c r="Q380" s="8">
        <f>IF(SUMIFS('Daily BSE Equity Options'!$L:$L,'Daily BSE Equity Options'!$A:$A,$A380)=0,"",SUMIFS('Daily BSE Equity Options'!$L:$L,'Daily BSE Equity Options'!$A:$A,$A380))</f>
        <v/>
      </c>
      <c r="R380" s="8">
        <f>IF(OR(P380="",Q380=""),"",P380+Q380)</f>
        <v/>
      </c>
      <c r="S380" s="23">
        <f>IFERROR(IF(OR(P380="",INDEX(P:P,MATCH(DATE(YEAR($A380)-1,MONTH($A380),DAY($A380)),$A:$A,0))=""),"",P380/INDEX(P:P,MATCH(DATE(YEAR($A380)-1,MONTH($A380),DAY($A380)),$A:$A,0))-1),"")</f>
        <v/>
      </c>
      <c r="T380" s="23">
        <f>IFERROR(IF(OR(Q380="",INDEX(Q:Q,MATCH(DATE(YEAR($A380)-1,MONTH($A380),DAY($A380)),$A:$A,0))=""),"",Q380/INDEX(Q:Q,MATCH(DATE(YEAR($A380)-1,MONTH($A380),DAY($A380)),$A:$A,0))-1),"")</f>
        <v/>
      </c>
      <c r="U380" s="23">
        <f>IFERROR(IF(OR(R380="",INDEX(R:R,MATCH(DATE(YEAR($A380)-1,MONTH($A380),DAY($A380)),$A:$A,0))=""),"",R380/INDEX(R:R,MATCH(DATE(YEAR($A380)-1,MONTH($A380),DAY($A380)),$A:$A,0))-1),"")</f>
        <v/>
      </c>
      <c r="V380" s="23">
        <f>IF(OR(P380="",P379=""),"",P380/P379-1)</f>
        <v/>
      </c>
      <c r="W380" s="23">
        <f>IF(OR(Q380="",Q379=""),"",Q380/Q379-1)</f>
        <v/>
      </c>
      <c r="X380" s="23">
        <f>IF(OR(R380="",R379=""),"",R380/R379-1)</f>
        <v/>
      </c>
      <c r="Y380" s="23">
        <f>IF(R380="","",P380/R380)</f>
        <v/>
      </c>
      <c r="Z380" s="23">
        <f>IF(R380="","",Q380/R380)</f>
        <v/>
      </c>
      <c r="AA380" s="24">
        <f>IF(SUMIFS('Daily NSE Equity Options'!$M:$M,'Daily NSE Equity Options'!$A:$A,$A380)=0,"",SUMIFS('Daily NSE Equity Options'!$M:$M,'Daily NSE Equity Options'!$A:$A,$A380))</f>
        <v/>
      </c>
      <c r="AB380" s="9">
        <f>IF(SUMIFS('Daily BSE Equity Options'!$M:$M,'Daily BSE Equity Options'!$A:$A,$A380)=0,"",SUMIFS('Daily BSE Equity Options'!$M:$M,'Daily BSE Equity Options'!$A:$A,$A380))</f>
        <v/>
      </c>
      <c r="AC380" s="9">
        <f>IF(OR(AA380="",AB380=""),"",AA380+AB380)</f>
        <v/>
      </c>
      <c r="AD380" s="26">
        <f>IFERROR(IF(OR(AA380="",INDEX(AA:AA,MATCH(DATE(YEAR($A380)-1,MONTH($A380),DAY($A380)),$A:$A,0))=""),"",AA380/INDEX(AA:AA,MATCH(DATE(YEAR($A380)-1,MONTH($A380),DAY($A380)),$A:$A,0))-1),"")</f>
        <v/>
      </c>
      <c r="AE380" s="26">
        <f>IFERROR(IF(OR(AB380="",INDEX(AB:AB,MATCH(DATE(YEAR($A380)-1,MONTH($A380),DAY($A380)),$A:$A,0))=""),"",AB380/INDEX(AB:AB,MATCH(DATE(YEAR($A380)-1,MONTH($A380),DAY($A380)),$A:$A,0))-1),"")</f>
        <v/>
      </c>
      <c r="AF380" s="26">
        <f>IFERROR(IF(OR(AC380="",INDEX(AC:AC,MATCH(DATE(YEAR($A380)-1,MONTH($A380),DAY($A380)),$A:$A,0))=""),"",AC380/INDEX(AC:AC,MATCH(DATE(YEAR($A380)-1,MONTH($A380),DAY($A380)),$A:$A,0))-1),"")</f>
        <v/>
      </c>
      <c r="AG380" s="26">
        <f>IF(OR(AA380="",AA379=""),"",AA380/AA379-1)</f>
        <v/>
      </c>
      <c r="AH380" s="26">
        <f>IF(OR(AB380="",AB379=""),"",AB380/AB379-1)</f>
        <v/>
      </c>
      <c r="AI380" s="26">
        <f>IF(OR(AC380="",AC379=""),"",AC380/AC379-1)</f>
        <v/>
      </c>
      <c r="AJ380" s="26">
        <f>IF(AC380="","",AA380/AC380)</f>
        <v/>
      </c>
      <c r="AK380" s="26">
        <f>IF(AC380="","",AB380/AC380)</f>
        <v/>
      </c>
      <c r="AL380" s="29" t="n">
        <v>16.155</v>
      </c>
      <c r="AM380" s="30" t="n">
        <v>16.4025</v>
      </c>
      <c r="AN380" s="30" t="n">
        <v>15.5325</v>
      </c>
      <c r="AO380" s="30" t="n">
        <v>15.6525</v>
      </c>
      <c r="AP380" s="31" t="n">
        <v>-0.0311</v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18">
        <f>IF(SUMIFS('Daily NSE Equity Options'!$K:$K,'Daily NSE Equity Options'!$A:$A,$A381)=0,"",SUMIFS('Daily NSE Equity Options'!$K:$K,'Daily NSE Equity Options'!$A:$A,$A381))</f>
        <v/>
      </c>
      <c r="F381" s="7">
        <f>IF(SUMIFS('Daily BSE Equity Options'!$K:$K,'Daily BSE Equity Options'!$A:$A,$A381)=0,"",SUMIFS('Daily BSE Equity Options'!$K:$K,'Daily BSE Equity Options'!$A:$A,$A381))</f>
        <v/>
      </c>
      <c r="G381" s="7">
        <f>IF(OR(E381="",F381=""),"",E381+F381)</f>
        <v/>
      </c>
      <c r="H381" s="20">
        <f>IFERROR(IF(OR(E381="",INDEX(E:E,MATCH(DATE(YEAR($A381)-1,MONTH($A381),DAY($A381)),$A:$A,0))=""),"",E381/INDEX(E:E,MATCH(DATE(YEAR($A381)-1,MONTH($A381),DAY($A381)),$A:$A,0))-1),"")</f>
        <v/>
      </c>
      <c r="I381" s="20">
        <f>IFERROR(IF(OR(F381="",INDEX(F:F,MATCH(DATE(YEAR($A381)-1,MONTH($A381),DAY($A381)),$A:$A,0))=""),"",F381/INDEX(F:F,MATCH(DATE(YEAR($A381)-1,MONTH($A381),DAY($A381)),$A:$A,0))-1),"")</f>
        <v/>
      </c>
      <c r="J381" s="20">
        <f>IFERROR(IF(OR(G381="",INDEX(G:G,MATCH(DATE(YEAR($A381)-1,MONTH($A381),DAY($A381)),$A:$A,0))=""),"",G381/INDEX(G:G,MATCH(DATE(YEAR($A381)-1,MONTH($A381),DAY($A381)),$A:$A,0))-1),"")</f>
        <v/>
      </c>
      <c r="K381" s="20">
        <f>IF(OR(E381="",E380=""),"",E381/E380-1)</f>
        <v/>
      </c>
      <c r="L381" s="20">
        <f>IF(OR(F381="",F380=""),"",F381/F380-1)</f>
        <v/>
      </c>
      <c r="M381" s="20">
        <f>IF(OR(G381="",G380=""),"",G381/G380-1)</f>
        <v/>
      </c>
      <c r="N381" s="20">
        <f>IF(G381="","",E381/G381)</f>
        <v/>
      </c>
      <c r="O381" s="20">
        <f>IF(G381="","",F381/G381)</f>
        <v/>
      </c>
      <c r="P381" s="21">
        <f>IF(SUMIFS('Daily NSE Equity Options'!$L:$L,'Daily NSE Equity Options'!$A:$A,$A381)=0,"",SUMIFS('Daily NSE Equity Options'!$L:$L,'Daily NSE Equity Options'!$A:$A,$A381))</f>
        <v/>
      </c>
      <c r="Q381" s="8">
        <f>IF(SUMIFS('Daily BSE Equity Options'!$L:$L,'Daily BSE Equity Options'!$A:$A,$A381)=0,"",SUMIFS('Daily BSE Equity Options'!$L:$L,'Daily BSE Equity Options'!$A:$A,$A381))</f>
        <v/>
      </c>
      <c r="R381" s="8">
        <f>IF(OR(P381="",Q381=""),"",P381+Q381)</f>
        <v/>
      </c>
      <c r="S381" s="23">
        <f>IFERROR(IF(OR(P381="",INDEX(P:P,MATCH(DATE(YEAR($A381)-1,MONTH($A381),DAY($A381)),$A:$A,0))=""),"",P381/INDEX(P:P,MATCH(DATE(YEAR($A381)-1,MONTH($A381),DAY($A381)),$A:$A,0))-1),"")</f>
        <v/>
      </c>
      <c r="T381" s="23">
        <f>IFERROR(IF(OR(Q381="",INDEX(Q:Q,MATCH(DATE(YEAR($A381)-1,MONTH($A381),DAY($A381)),$A:$A,0))=""),"",Q381/INDEX(Q:Q,MATCH(DATE(YEAR($A381)-1,MONTH($A381),DAY($A381)),$A:$A,0))-1),"")</f>
        <v/>
      </c>
      <c r="U381" s="23">
        <f>IFERROR(IF(OR(R381="",INDEX(R:R,MATCH(DATE(YEAR($A381)-1,MONTH($A381),DAY($A381)),$A:$A,0))=""),"",R381/INDEX(R:R,MATCH(DATE(YEAR($A381)-1,MONTH($A381),DAY($A381)),$A:$A,0))-1),"")</f>
        <v/>
      </c>
      <c r="V381" s="23">
        <f>IF(OR(P381="",P380=""),"",P381/P380-1)</f>
        <v/>
      </c>
      <c r="W381" s="23">
        <f>IF(OR(Q381="",Q380=""),"",Q381/Q380-1)</f>
        <v/>
      </c>
      <c r="X381" s="23">
        <f>IF(OR(R381="",R380=""),"",R381/R380-1)</f>
        <v/>
      </c>
      <c r="Y381" s="23">
        <f>IF(R381="","",P381/R381)</f>
        <v/>
      </c>
      <c r="Z381" s="23">
        <f>IF(R381="","",Q381/R381)</f>
        <v/>
      </c>
      <c r="AA381" s="24">
        <f>IF(SUMIFS('Daily NSE Equity Options'!$M:$M,'Daily NSE Equity Options'!$A:$A,$A381)=0,"",SUMIFS('Daily NSE Equity Options'!$M:$M,'Daily NSE Equity Options'!$A:$A,$A381))</f>
        <v/>
      </c>
      <c r="AB381" s="9">
        <f>IF(SUMIFS('Daily BSE Equity Options'!$M:$M,'Daily BSE Equity Options'!$A:$A,$A381)=0,"",SUMIFS('Daily BSE Equity Options'!$M:$M,'Daily BSE Equity Options'!$A:$A,$A381))</f>
        <v/>
      </c>
      <c r="AC381" s="9">
        <f>IF(OR(AA381="",AB381=""),"",AA381+AB381)</f>
        <v/>
      </c>
      <c r="AD381" s="26">
        <f>IFERROR(IF(OR(AA381="",INDEX(AA:AA,MATCH(DATE(YEAR($A381)-1,MONTH($A381),DAY($A381)),$A:$A,0))=""),"",AA381/INDEX(AA:AA,MATCH(DATE(YEAR($A381)-1,MONTH($A381),DAY($A381)),$A:$A,0))-1),"")</f>
        <v/>
      </c>
      <c r="AE381" s="26">
        <f>IFERROR(IF(OR(AB381="",INDEX(AB:AB,MATCH(DATE(YEAR($A381)-1,MONTH($A381),DAY($A381)),$A:$A,0))=""),"",AB381/INDEX(AB:AB,MATCH(DATE(YEAR($A381)-1,MONTH($A381),DAY($A381)),$A:$A,0))-1),"")</f>
        <v/>
      </c>
      <c r="AF381" s="26">
        <f>IFERROR(IF(OR(AC381="",INDEX(AC:AC,MATCH(DATE(YEAR($A381)-1,MONTH($A381),DAY($A381)),$A:$A,0))=""),"",AC381/INDEX(AC:AC,MATCH(DATE(YEAR($A381)-1,MONTH($A381),DAY($A381)),$A:$A,0))-1),"")</f>
        <v/>
      </c>
      <c r="AG381" s="26">
        <f>IF(OR(AA381="",AA380=""),"",AA381/AA380-1)</f>
        <v/>
      </c>
      <c r="AH381" s="26">
        <f>IF(OR(AB381="",AB380=""),"",AB381/AB380-1)</f>
        <v/>
      </c>
      <c r="AI381" s="26">
        <f>IF(OR(AC381="",AC380=""),"",AC381/AC380-1)</f>
        <v/>
      </c>
      <c r="AJ381" s="26">
        <f>IF(AC381="","",AA381/AC381)</f>
        <v/>
      </c>
      <c r="AK381" s="26">
        <f>IF(AC381="","",AB381/AC381)</f>
        <v/>
      </c>
      <c r="AL381" s="29" t="n">
        <v>15.6525</v>
      </c>
      <c r="AM381" s="30" t="n">
        <v>16.41</v>
      </c>
      <c r="AN381" s="30" t="n">
        <v>12.23</v>
      </c>
      <c r="AO381" s="30" t="n">
        <v>16.085</v>
      </c>
      <c r="AP381" s="31" t="n">
        <v>0.0276</v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18">
        <f>IF(SUMIFS('Daily NSE Equity Options'!$K:$K,'Daily NSE Equity Options'!$A:$A,$A382)=0,"",SUMIFS('Daily NSE Equity Options'!$K:$K,'Daily NSE Equity Options'!$A:$A,$A382))</f>
        <v/>
      </c>
      <c r="F382" s="7">
        <f>IF(SUMIFS('Daily BSE Equity Options'!$K:$K,'Daily BSE Equity Options'!$A:$A,$A382)=0,"",SUMIFS('Daily BSE Equity Options'!$K:$K,'Daily BSE Equity Options'!$A:$A,$A382))</f>
        <v/>
      </c>
      <c r="G382" s="7">
        <f>IF(OR(E382="",F382=""),"",E382+F382)</f>
        <v/>
      </c>
      <c r="H382" s="20">
        <f>IFERROR(IF(OR(E382="",INDEX(E:E,MATCH(DATE(YEAR($A382)-1,MONTH($A382),DAY($A382)),$A:$A,0))=""),"",E382/INDEX(E:E,MATCH(DATE(YEAR($A382)-1,MONTH($A382),DAY($A382)),$A:$A,0))-1),"")</f>
        <v/>
      </c>
      <c r="I382" s="20">
        <f>IFERROR(IF(OR(F382="",INDEX(F:F,MATCH(DATE(YEAR($A382)-1,MONTH($A382),DAY($A382)),$A:$A,0))=""),"",F382/INDEX(F:F,MATCH(DATE(YEAR($A382)-1,MONTH($A382),DAY($A382)),$A:$A,0))-1),"")</f>
        <v/>
      </c>
      <c r="J382" s="20">
        <f>IFERROR(IF(OR(G382="",INDEX(G:G,MATCH(DATE(YEAR($A382)-1,MONTH($A382),DAY($A382)),$A:$A,0))=""),"",G382/INDEX(G:G,MATCH(DATE(YEAR($A382)-1,MONTH($A382),DAY($A382)),$A:$A,0))-1),"")</f>
        <v/>
      </c>
      <c r="K382" s="20">
        <f>IF(OR(E382="",E381=""),"",E382/E381-1)</f>
        <v/>
      </c>
      <c r="L382" s="20">
        <f>IF(OR(F382="",F381=""),"",F382/F381-1)</f>
        <v/>
      </c>
      <c r="M382" s="20">
        <f>IF(OR(G382="",G381=""),"",G382/G381-1)</f>
        <v/>
      </c>
      <c r="N382" s="20">
        <f>IF(G382="","",E382/G382)</f>
        <v/>
      </c>
      <c r="O382" s="20">
        <f>IF(G382="","",F382/G382)</f>
        <v/>
      </c>
      <c r="P382" s="21">
        <f>IF(SUMIFS('Daily NSE Equity Options'!$L:$L,'Daily NSE Equity Options'!$A:$A,$A382)=0,"",SUMIFS('Daily NSE Equity Options'!$L:$L,'Daily NSE Equity Options'!$A:$A,$A382))</f>
        <v/>
      </c>
      <c r="Q382" s="8">
        <f>IF(SUMIFS('Daily BSE Equity Options'!$L:$L,'Daily BSE Equity Options'!$A:$A,$A382)=0,"",SUMIFS('Daily BSE Equity Options'!$L:$L,'Daily BSE Equity Options'!$A:$A,$A382))</f>
        <v/>
      </c>
      <c r="R382" s="8">
        <f>IF(OR(P382="",Q382=""),"",P382+Q382)</f>
        <v/>
      </c>
      <c r="S382" s="23">
        <f>IFERROR(IF(OR(P382="",INDEX(P:P,MATCH(DATE(YEAR($A382)-1,MONTH($A382),DAY($A382)),$A:$A,0))=""),"",P382/INDEX(P:P,MATCH(DATE(YEAR($A382)-1,MONTH($A382),DAY($A382)),$A:$A,0))-1),"")</f>
        <v/>
      </c>
      <c r="T382" s="23">
        <f>IFERROR(IF(OR(Q382="",INDEX(Q:Q,MATCH(DATE(YEAR($A382)-1,MONTH($A382),DAY($A382)),$A:$A,0))=""),"",Q382/INDEX(Q:Q,MATCH(DATE(YEAR($A382)-1,MONTH($A382),DAY($A382)),$A:$A,0))-1),"")</f>
        <v/>
      </c>
      <c r="U382" s="23">
        <f>IFERROR(IF(OR(R382="",INDEX(R:R,MATCH(DATE(YEAR($A382)-1,MONTH($A382),DAY($A382)),$A:$A,0))=""),"",R382/INDEX(R:R,MATCH(DATE(YEAR($A382)-1,MONTH($A382),DAY($A382)),$A:$A,0))-1),"")</f>
        <v/>
      </c>
      <c r="V382" s="23">
        <f>IF(OR(P382="",P381=""),"",P382/P381-1)</f>
        <v/>
      </c>
      <c r="W382" s="23">
        <f>IF(OR(Q382="",Q381=""),"",Q382/Q381-1)</f>
        <v/>
      </c>
      <c r="X382" s="23">
        <f>IF(OR(R382="",R381=""),"",R382/R381-1)</f>
        <v/>
      </c>
      <c r="Y382" s="23">
        <f>IF(R382="","",P382/R382)</f>
        <v/>
      </c>
      <c r="Z382" s="23">
        <f>IF(R382="","",Q382/R382)</f>
        <v/>
      </c>
      <c r="AA382" s="24">
        <f>IF(SUMIFS('Daily NSE Equity Options'!$M:$M,'Daily NSE Equity Options'!$A:$A,$A382)=0,"",SUMIFS('Daily NSE Equity Options'!$M:$M,'Daily NSE Equity Options'!$A:$A,$A382))</f>
        <v/>
      </c>
      <c r="AB382" s="9">
        <f>IF(SUMIFS('Daily BSE Equity Options'!$M:$M,'Daily BSE Equity Options'!$A:$A,$A382)=0,"",SUMIFS('Daily BSE Equity Options'!$M:$M,'Daily BSE Equity Options'!$A:$A,$A382))</f>
        <v/>
      </c>
      <c r="AC382" s="9">
        <f>IF(OR(AA382="",AB382=""),"",AA382+AB382)</f>
        <v/>
      </c>
      <c r="AD382" s="26">
        <f>IFERROR(IF(OR(AA382="",INDEX(AA:AA,MATCH(DATE(YEAR($A382)-1,MONTH($A382),DAY($A382)),$A:$A,0))=""),"",AA382/INDEX(AA:AA,MATCH(DATE(YEAR($A382)-1,MONTH($A382),DAY($A382)),$A:$A,0))-1),"")</f>
        <v/>
      </c>
      <c r="AE382" s="26">
        <f>IFERROR(IF(OR(AB382="",INDEX(AB:AB,MATCH(DATE(YEAR($A382)-1,MONTH($A382),DAY($A382)),$A:$A,0))=""),"",AB382/INDEX(AB:AB,MATCH(DATE(YEAR($A382)-1,MONTH($A382),DAY($A382)),$A:$A,0))-1),"")</f>
        <v/>
      </c>
      <c r="AF382" s="26">
        <f>IFERROR(IF(OR(AC382="",INDEX(AC:AC,MATCH(DATE(YEAR($A382)-1,MONTH($A382),DAY($A382)),$A:$A,0))=""),"",AC382/INDEX(AC:AC,MATCH(DATE(YEAR($A382)-1,MONTH($A382),DAY($A382)),$A:$A,0))-1),"")</f>
        <v/>
      </c>
      <c r="AG382" s="26">
        <f>IF(OR(AA382="",AA381=""),"",AA382/AA381-1)</f>
        <v/>
      </c>
      <c r="AH382" s="26">
        <f>IF(OR(AB382="",AB381=""),"",AB382/AB381-1)</f>
        <v/>
      </c>
      <c r="AI382" s="26">
        <f>IF(OR(AC382="",AC381=""),"",AC382/AC381-1)</f>
        <v/>
      </c>
      <c r="AJ382" s="26">
        <f>IF(AC382="","",AA382/AC382)</f>
        <v/>
      </c>
      <c r="AK382" s="26">
        <f>IF(AC382="","",AB382/AC382)</f>
        <v/>
      </c>
      <c r="AL382" s="29" t="n">
        <v>16.085</v>
      </c>
      <c r="AM382" s="30" t="n">
        <v>16.3975</v>
      </c>
      <c r="AN382" s="30" t="n">
        <v>13.9375</v>
      </c>
      <c r="AO382" s="30" t="n">
        <v>15.8475</v>
      </c>
      <c r="AP382" s="31" t="n">
        <v>-0.0148</v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18">
        <f>IF(SUMIFS('Daily NSE Equity Options'!$K:$K,'Daily NSE Equity Options'!$A:$A,$A383)=0,"",SUMIFS('Daily NSE Equity Options'!$K:$K,'Daily NSE Equity Options'!$A:$A,$A383))</f>
        <v/>
      </c>
      <c r="F383" s="7">
        <f>IF(SUMIFS('Daily BSE Equity Options'!$K:$K,'Daily BSE Equity Options'!$A:$A,$A383)=0,"",SUMIFS('Daily BSE Equity Options'!$K:$K,'Daily BSE Equity Options'!$A:$A,$A383))</f>
        <v/>
      </c>
      <c r="G383" s="7">
        <f>IF(OR(E383="",F383=""),"",E383+F383)</f>
        <v/>
      </c>
      <c r="H383" s="20">
        <f>IFERROR(IF(OR(E383="",INDEX(E:E,MATCH(DATE(YEAR($A383)-1,MONTH($A383),DAY($A383)),$A:$A,0))=""),"",E383/INDEX(E:E,MATCH(DATE(YEAR($A383)-1,MONTH($A383),DAY($A383)),$A:$A,0))-1),"")</f>
        <v/>
      </c>
      <c r="I383" s="20">
        <f>IFERROR(IF(OR(F383="",INDEX(F:F,MATCH(DATE(YEAR($A383)-1,MONTH($A383),DAY($A383)),$A:$A,0))=""),"",F383/INDEX(F:F,MATCH(DATE(YEAR($A383)-1,MONTH($A383),DAY($A383)),$A:$A,0))-1),"")</f>
        <v/>
      </c>
      <c r="J383" s="20">
        <f>IFERROR(IF(OR(G383="",INDEX(G:G,MATCH(DATE(YEAR($A383)-1,MONTH($A383),DAY($A383)),$A:$A,0))=""),"",G383/INDEX(G:G,MATCH(DATE(YEAR($A383)-1,MONTH($A383),DAY($A383)),$A:$A,0))-1),"")</f>
        <v/>
      </c>
      <c r="K383" s="20">
        <f>IF(OR(E383="",E382=""),"",E383/E382-1)</f>
        <v/>
      </c>
      <c r="L383" s="20">
        <f>IF(OR(F383="",F382=""),"",F383/F382-1)</f>
        <v/>
      </c>
      <c r="M383" s="20">
        <f>IF(OR(G383="",G382=""),"",G383/G382-1)</f>
        <v/>
      </c>
      <c r="N383" s="20">
        <f>IF(G383="","",E383/G383)</f>
        <v/>
      </c>
      <c r="O383" s="20">
        <f>IF(G383="","",F383/G383)</f>
        <v/>
      </c>
      <c r="P383" s="21">
        <f>IF(SUMIFS('Daily NSE Equity Options'!$L:$L,'Daily NSE Equity Options'!$A:$A,$A383)=0,"",SUMIFS('Daily NSE Equity Options'!$L:$L,'Daily NSE Equity Options'!$A:$A,$A383))</f>
        <v/>
      </c>
      <c r="Q383" s="8">
        <f>IF(SUMIFS('Daily BSE Equity Options'!$L:$L,'Daily BSE Equity Options'!$A:$A,$A383)=0,"",SUMIFS('Daily BSE Equity Options'!$L:$L,'Daily BSE Equity Options'!$A:$A,$A383))</f>
        <v/>
      </c>
      <c r="R383" s="8">
        <f>IF(OR(P383="",Q383=""),"",P383+Q383)</f>
        <v/>
      </c>
      <c r="S383" s="23">
        <f>IFERROR(IF(OR(P383="",INDEX(P:P,MATCH(DATE(YEAR($A383)-1,MONTH($A383),DAY($A383)),$A:$A,0))=""),"",P383/INDEX(P:P,MATCH(DATE(YEAR($A383)-1,MONTH($A383),DAY($A383)),$A:$A,0))-1),"")</f>
        <v/>
      </c>
      <c r="T383" s="23">
        <f>IFERROR(IF(OR(Q383="",INDEX(Q:Q,MATCH(DATE(YEAR($A383)-1,MONTH($A383),DAY($A383)),$A:$A,0))=""),"",Q383/INDEX(Q:Q,MATCH(DATE(YEAR($A383)-1,MONTH($A383),DAY($A383)),$A:$A,0))-1),"")</f>
        <v/>
      </c>
      <c r="U383" s="23">
        <f>IFERROR(IF(OR(R383="",INDEX(R:R,MATCH(DATE(YEAR($A383)-1,MONTH($A383),DAY($A383)),$A:$A,0))=""),"",R383/INDEX(R:R,MATCH(DATE(YEAR($A383)-1,MONTH($A383),DAY($A383)),$A:$A,0))-1),"")</f>
        <v/>
      </c>
      <c r="V383" s="23">
        <f>IF(OR(P383="",P382=""),"",P383/P382-1)</f>
        <v/>
      </c>
      <c r="W383" s="23">
        <f>IF(OR(Q383="",Q382=""),"",Q383/Q382-1)</f>
        <v/>
      </c>
      <c r="X383" s="23">
        <f>IF(OR(R383="",R382=""),"",R383/R382-1)</f>
        <v/>
      </c>
      <c r="Y383" s="23">
        <f>IF(R383="","",P383/R383)</f>
        <v/>
      </c>
      <c r="Z383" s="23">
        <f>IF(R383="","",Q383/R383)</f>
        <v/>
      </c>
      <c r="AA383" s="24">
        <f>IF(SUMIFS('Daily NSE Equity Options'!$M:$M,'Daily NSE Equity Options'!$A:$A,$A383)=0,"",SUMIFS('Daily NSE Equity Options'!$M:$M,'Daily NSE Equity Options'!$A:$A,$A383))</f>
        <v/>
      </c>
      <c r="AB383" s="9">
        <f>IF(SUMIFS('Daily BSE Equity Options'!$M:$M,'Daily BSE Equity Options'!$A:$A,$A383)=0,"",SUMIFS('Daily BSE Equity Options'!$M:$M,'Daily BSE Equity Options'!$A:$A,$A383))</f>
        <v/>
      </c>
      <c r="AC383" s="9">
        <f>IF(OR(AA383="",AB383=""),"",AA383+AB383)</f>
        <v/>
      </c>
      <c r="AD383" s="26">
        <f>IFERROR(IF(OR(AA383="",INDEX(AA:AA,MATCH(DATE(YEAR($A383)-1,MONTH($A383),DAY($A383)),$A:$A,0))=""),"",AA383/INDEX(AA:AA,MATCH(DATE(YEAR($A383)-1,MONTH($A383),DAY($A383)),$A:$A,0))-1),"")</f>
        <v/>
      </c>
      <c r="AE383" s="26">
        <f>IFERROR(IF(OR(AB383="",INDEX(AB:AB,MATCH(DATE(YEAR($A383)-1,MONTH($A383),DAY($A383)),$A:$A,0))=""),"",AB383/INDEX(AB:AB,MATCH(DATE(YEAR($A383)-1,MONTH($A383),DAY($A383)),$A:$A,0))-1),"")</f>
        <v/>
      </c>
      <c r="AF383" s="26">
        <f>IFERROR(IF(OR(AC383="",INDEX(AC:AC,MATCH(DATE(YEAR($A383)-1,MONTH($A383),DAY($A383)),$A:$A,0))=""),"",AC383/INDEX(AC:AC,MATCH(DATE(YEAR($A383)-1,MONTH($A383),DAY($A383)),$A:$A,0))-1),"")</f>
        <v/>
      </c>
      <c r="AG383" s="26">
        <f>IF(OR(AA383="",AA382=""),"",AA383/AA382-1)</f>
        <v/>
      </c>
      <c r="AH383" s="26">
        <f>IF(OR(AB383="",AB382=""),"",AB383/AB382-1)</f>
        <v/>
      </c>
      <c r="AI383" s="26">
        <f>IF(OR(AC383="",AC382=""),"",AC383/AC382-1)</f>
        <v/>
      </c>
      <c r="AJ383" s="26">
        <f>IF(AC383="","",AA383/AC383)</f>
        <v/>
      </c>
      <c r="AK383" s="26">
        <f>IF(AC383="","",AB383/AC383)</f>
        <v/>
      </c>
      <c r="AL383" s="29" t="n">
        <v>15.8475</v>
      </c>
      <c r="AM383" s="30" t="n">
        <v>16.22</v>
      </c>
      <c r="AN383" s="30" t="n">
        <v>13.38</v>
      </c>
      <c r="AO383" s="30" t="n">
        <v>16.1</v>
      </c>
      <c r="AP383" s="31" t="n">
        <v>0.0159</v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18">
        <f>IF(SUMIFS('Daily NSE Equity Options'!$K:$K,'Daily NSE Equity Options'!$A:$A,$A384)=0,"",SUMIFS('Daily NSE Equity Options'!$K:$K,'Daily NSE Equity Options'!$A:$A,$A384))</f>
        <v/>
      </c>
      <c r="F384" s="7">
        <f>IF(SUMIFS('Daily BSE Equity Options'!$K:$K,'Daily BSE Equity Options'!$A:$A,$A384)=0,"",SUMIFS('Daily BSE Equity Options'!$K:$K,'Daily BSE Equity Options'!$A:$A,$A384))</f>
        <v/>
      </c>
      <c r="G384" s="7">
        <f>IF(OR(E384="",F384=""),"",E384+F384)</f>
        <v/>
      </c>
      <c r="H384" s="20">
        <f>IFERROR(IF(OR(E384="",INDEX(E:E,MATCH(DATE(YEAR($A384)-1,MONTH($A384),DAY($A384)),$A:$A,0))=""),"",E384/INDEX(E:E,MATCH(DATE(YEAR($A384)-1,MONTH($A384),DAY($A384)),$A:$A,0))-1),"")</f>
        <v/>
      </c>
      <c r="I384" s="20">
        <f>IFERROR(IF(OR(F384="",INDEX(F:F,MATCH(DATE(YEAR($A384)-1,MONTH($A384),DAY($A384)),$A:$A,0))=""),"",F384/INDEX(F:F,MATCH(DATE(YEAR($A384)-1,MONTH($A384),DAY($A384)),$A:$A,0))-1),"")</f>
        <v/>
      </c>
      <c r="J384" s="20">
        <f>IFERROR(IF(OR(G384="",INDEX(G:G,MATCH(DATE(YEAR($A384)-1,MONTH($A384),DAY($A384)),$A:$A,0))=""),"",G384/INDEX(G:G,MATCH(DATE(YEAR($A384)-1,MONTH($A384),DAY($A384)),$A:$A,0))-1),"")</f>
        <v/>
      </c>
      <c r="K384" s="20">
        <f>IF(OR(E384="",E383=""),"",E384/E383-1)</f>
        <v/>
      </c>
      <c r="L384" s="20">
        <f>IF(OR(F384="",F383=""),"",F384/F383-1)</f>
        <v/>
      </c>
      <c r="M384" s="20">
        <f>IF(OR(G384="",G383=""),"",G384/G383-1)</f>
        <v/>
      </c>
      <c r="N384" s="20">
        <f>IF(G384="","",E384/G384)</f>
        <v/>
      </c>
      <c r="O384" s="20">
        <f>IF(G384="","",F384/G384)</f>
        <v/>
      </c>
      <c r="P384" s="21">
        <f>IF(SUMIFS('Daily NSE Equity Options'!$L:$L,'Daily NSE Equity Options'!$A:$A,$A384)=0,"",SUMIFS('Daily NSE Equity Options'!$L:$L,'Daily NSE Equity Options'!$A:$A,$A384))</f>
        <v/>
      </c>
      <c r="Q384" s="8">
        <f>IF(SUMIFS('Daily BSE Equity Options'!$L:$L,'Daily BSE Equity Options'!$A:$A,$A384)=0,"",SUMIFS('Daily BSE Equity Options'!$L:$L,'Daily BSE Equity Options'!$A:$A,$A384))</f>
        <v/>
      </c>
      <c r="R384" s="8">
        <f>IF(OR(P384="",Q384=""),"",P384+Q384)</f>
        <v/>
      </c>
      <c r="S384" s="23">
        <f>IFERROR(IF(OR(P384="",INDEX(P:P,MATCH(DATE(YEAR($A384)-1,MONTH($A384),DAY($A384)),$A:$A,0))=""),"",P384/INDEX(P:P,MATCH(DATE(YEAR($A384)-1,MONTH($A384),DAY($A384)),$A:$A,0))-1),"")</f>
        <v/>
      </c>
      <c r="T384" s="23">
        <f>IFERROR(IF(OR(Q384="",INDEX(Q:Q,MATCH(DATE(YEAR($A384)-1,MONTH($A384),DAY($A384)),$A:$A,0))=""),"",Q384/INDEX(Q:Q,MATCH(DATE(YEAR($A384)-1,MONTH($A384),DAY($A384)),$A:$A,0))-1),"")</f>
        <v/>
      </c>
      <c r="U384" s="23">
        <f>IFERROR(IF(OR(R384="",INDEX(R:R,MATCH(DATE(YEAR($A384)-1,MONTH($A384),DAY($A384)),$A:$A,0))=""),"",R384/INDEX(R:R,MATCH(DATE(YEAR($A384)-1,MONTH($A384),DAY($A384)),$A:$A,0))-1),"")</f>
        <v/>
      </c>
      <c r="V384" s="23">
        <f>IF(OR(P384="",P383=""),"",P384/P383-1)</f>
        <v/>
      </c>
      <c r="W384" s="23">
        <f>IF(OR(Q384="",Q383=""),"",Q384/Q383-1)</f>
        <v/>
      </c>
      <c r="X384" s="23">
        <f>IF(OR(R384="",R383=""),"",R384/R383-1)</f>
        <v/>
      </c>
      <c r="Y384" s="23">
        <f>IF(R384="","",P384/R384)</f>
        <v/>
      </c>
      <c r="Z384" s="23">
        <f>IF(R384="","",Q384/R384)</f>
        <v/>
      </c>
      <c r="AA384" s="24">
        <f>IF(SUMIFS('Daily NSE Equity Options'!$M:$M,'Daily NSE Equity Options'!$A:$A,$A384)=0,"",SUMIFS('Daily NSE Equity Options'!$M:$M,'Daily NSE Equity Options'!$A:$A,$A384))</f>
        <v/>
      </c>
      <c r="AB384" s="9">
        <f>IF(SUMIFS('Daily BSE Equity Options'!$M:$M,'Daily BSE Equity Options'!$A:$A,$A384)=0,"",SUMIFS('Daily BSE Equity Options'!$M:$M,'Daily BSE Equity Options'!$A:$A,$A384))</f>
        <v/>
      </c>
      <c r="AC384" s="9">
        <f>IF(OR(AA384="",AB384=""),"",AA384+AB384)</f>
        <v/>
      </c>
      <c r="AD384" s="26">
        <f>IFERROR(IF(OR(AA384="",INDEX(AA:AA,MATCH(DATE(YEAR($A384)-1,MONTH($A384),DAY($A384)),$A:$A,0))=""),"",AA384/INDEX(AA:AA,MATCH(DATE(YEAR($A384)-1,MONTH($A384),DAY($A384)),$A:$A,0))-1),"")</f>
        <v/>
      </c>
      <c r="AE384" s="26">
        <f>IFERROR(IF(OR(AB384="",INDEX(AB:AB,MATCH(DATE(YEAR($A384)-1,MONTH($A384),DAY($A384)),$A:$A,0))=""),"",AB384/INDEX(AB:AB,MATCH(DATE(YEAR($A384)-1,MONTH($A384),DAY($A384)),$A:$A,0))-1),"")</f>
        <v/>
      </c>
      <c r="AF384" s="26">
        <f>IFERROR(IF(OR(AC384="",INDEX(AC:AC,MATCH(DATE(YEAR($A384)-1,MONTH($A384),DAY($A384)),$A:$A,0))=""),"",AC384/INDEX(AC:AC,MATCH(DATE(YEAR($A384)-1,MONTH($A384),DAY($A384)),$A:$A,0))-1),"")</f>
        <v/>
      </c>
      <c r="AG384" s="26">
        <f>IF(OR(AA384="",AA383=""),"",AA384/AA383-1)</f>
        <v/>
      </c>
      <c r="AH384" s="26">
        <f>IF(OR(AB384="",AB383=""),"",AB384/AB383-1)</f>
        <v/>
      </c>
      <c r="AI384" s="26">
        <f>IF(OR(AC384="",AC383=""),"",AC384/AC383-1)</f>
        <v/>
      </c>
      <c r="AJ384" s="26">
        <f>IF(AC384="","",AA384/AC384)</f>
        <v/>
      </c>
      <c r="AK384" s="26">
        <f>IF(AC384="","",AB384/AC384)</f>
        <v/>
      </c>
      <c r="AL384" s="29" t="n">
        <v>16.1</v>
      </c>
      <c r="AM384" s="30" t="n">
        <v>16.285</v>
      </c>
      <c r="AN384" s="30" t="n">
        <v>12.6125</v>
      </c>
      <c r="AO384" s="30" t="n">
        <v>15.7675</v>
      </c>
      <c r="AP384" s="31" t="n">
        <v>-0.0207</v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18">
        <f>IF(SUMIFS('Daily NSE Equity Options'!$K:$K,'Daily NSE Equity Options'!$A:$A,$A385)=0,"",SUMIFS('Daily NSE Equity Options'!$K:$K,'Daily NSE Equity Options'!$A:$A,$A385))</f>
        <v/>
      </c>
      <c r="F385" s="7">
        <f>IF(SUMIFS('Daily BSE Equity Options'!$K:$K,'Daily BSE Equity Options'!$A:$A,$A385)=0,"",SUMIFS('Daily BSE Equity Options'!$K:$K,'Daily BSE Equity Options'!$A:$A,$A385))</f>
        <v/>
      </c>
      <c r="G385" s="7">
        <f>IF(OR(E385="",F385=""),"",E385+F385)</f>
        <v/>
      </c>
      <c r="H385" s="20">
        <f>IFERROR(IF(OR(E385="",INDEX(E:E,MATCH(DATE(YEAR($A385)-1,MONTH($A385),DAY($A385)),$A:$A,0))=""),"",E385/INDEX(E:E,MATCH(DATE(YEAR($A385)-1,MONTH($A385),DAY($A385)),$A:$A,0))-1),"")</f>
        <v/>
      </c>
      <c r="I385" s="20">
        <f>IFERROR(IF(OR(F385="",INDEX(F:F,MATCH(DATE(YEAR($A385)-1,MONTH($A385),DAY($A385)),$A:$A,0))=""),"",F385/INDEX(F:F,MATCH(DATE(YEAR($A385)-1,MONTH($A385),DAY($A385)),$A:$A,0))-1),"")</f>
        <v/>
      </c>
      <c r="J385" s="20">
        <f>IFERROR(IF(OR(G385="",INDEX(G:G,MATCH(DATE(YEAR($A385)-1,MONTH($A385),DAY($A385)),$A:$A,0))=""),"",G385/INDEX(G:G,MATCH(DATE(YEAR($A385)-1,MONTH($A385),DAY($A385)),$A:$A,0))-1),"")</f>
        <v/>
      </c>
      <c r="K385" s="20">
        <f>IF(OR(E385="",E384=""),"",E385/E384-1)</f>
        <v/>
      </c>
      <c r="L385" s="20">
        <f>IF(OR(F385="",F384=""),"",F385/F384-1)</f>
        <v/>
      </c>
      <c r="M385" s="20">
        <f>IF(OR(G385="",G384=""),"",G385/G384-1)</f>
        <v/>
      </c>
      <c r="N385" s="20">
        <f>IF(G385="","",E385/G385)</f>
        <v/>
      </c>
      <c r="O385" s="20">
        <f>IF(G385="","",F385/G385)</f>
        <v/>
      </c>
      <c r="P385" s="21">
        <f>IF(SUMIFS('Daily NSE Equity Options'!$L:$L,'Daily NSE Equity Options'!$A:$A,$A385)=0,"",SUMIFS('Daily NSE Equity Options'!$L:$L,'Daily NSE Equity Options'!$A:$A,$A385))</f>
        <v/>
      </c>
      <c r="Q385" s="8">
        <f>IF(SUMIFS('Daily BSE Equity Options'!$L:$L,'Daily BSE Equity Options'!$A:$A,$A385)=0,"",SUMIFS('Daily BSE Equity Options'!$L:$L,'Daily BSE Equity Options'!$A:$A,$A385))</f>
        <v/>
      </c>
      <c r="R385" s="8">
        <f>IF(OR(P385="",Q385=""),"",P385+Q385)</f>
        <v/>
      </c>
      <c r="S385" s="23">
        <f>IFERROR(IF(OR(P385="",INDEX(P:P,MATCH(DATE(YEAR($A385)-1,MONTH($A385),DAY($A385)),$A:$A,0))=""),"",P385/INDEX(P:P,MATCH(DATE(YEAR($A385)-1,MONTH($A385),DAY($A385)),$A:$A,0))-1),"")</f>
        <v/>
      </c>
      <c r="T385" s="23">
        <f>IFERROR(IF(OR(Q385="",INDEX(Q:Q,MATCH(DATE(YEAR($A385)-1,MONTH($A385),DAY($A385)),$A:$A,0))=""),"",Q385/INDEX(Q:Q,MATCH(DATE(YEAR($A385)-1,MONTH($A385),DAY($A385)),$A:$A,0))-1),"")</f>
        <v/>
      </c>
      <c r="U385" s="23">
        <f>IFERROR(IF(OR(R385="",INDEX(R:R,MATCH(DATE(YEAR($A385)-1,MONTH($A385),DAY($A385)),$A:$A,0))=""),"",R385/INDEX(R:R,MATCH(DATE(YEAR($A385)-1,MONTH($A385),DAY($A385)),$A:$A,0))-1),"")</f>
        <v/>
      </c>
      <c r="V385" s="23">
        <f>IF(OR(P385="",P384=""),"",P385/P384-1)</f>
        <v/>
      </c>
      <c r="W385" s="23">
        <f>IF(OR(Q385="",Q384=""),"",Q385/Q384-1)</f>
        <v/>
      </c>
      <c r="X385" s="23">
        <f>IF(OR(R385="",R384=""),"",R385/R384-1)</f>
        <v/>
      </c>
      <c r="Y385" s="23">
        <f>IF(R385="","",P385/R385)</f>
        <v/>
      </c>
      <c r="Z385" s="23">
        <f>IF(R385="","",Q385/R385)</f>
        <v/>
      </c>
      <c r="AA385" s="24">
        <f>IF(SUMIFS('Daily NSE Equity Options'!$M:$M,'Daily NSE Equity Options'!$A:$A,$A385)=0,"",SUMIFS('Daily NSE Equity Options'!$M:$M,'Daily NSE Equity Options'!$A:$A,$A385))</f>
        <v/>
      </c>
      <c r="AB385" s="9">
        <f>IF(SUMIFS('Daily BSE Equity Options'!$M:$M,'Daily BSE Equity Options'!$A:$A,$A385)=0,"",SUMIFS('Daily BSE Equity Options'!$M:$M,'Daily BSE Equity Options'!$A:$A,$A385))</f>
        <v/>
      </c>
      <c r="AC385" s="9">
        <f>IF(OR(AA385="",AB385=""),"",AA385+AB385)</f>
        <v/>
      </c>
      <c r="AD385" s="26">
        <f>IFERROR(IF(OR(AA385="",INDEX(AA:AA,MATCH(DATE(YEAR($A385)-1,MONTH($A385),DAY($A385)),$A:$A,0))=""),"",AA385/INDEX(AA:AA,MATCH(DATE(YEAR($A385)-1,MONTH($A385),DAY($A385)),$A:$A,0))-1),"")</f>
        <v/>
      </c>
      <c r="AE385" s="26">
        <f>IFERROR(IF(OR(AB385="",INDEX(AB:AB,MATCH(DATE(YEAR($A385)-1,MONTH($A385),DAY($A385)),$A:$A,0))=""),"",AB385/INDEX(AB:AB,MATCH(DATE(YEAR($A385)-1,MONTH($A385),DAY($A385)),$A:$A,0))-1),"")</f>
        <v/>
      </c>
      <c r="AF385" s="26">
        <f>IFERROR(IF(OR(AC385="",INDEX(AC:AC,MATCH(DATE(YEAR($A385)-1,MONTH($A385),DAY($A385)),$A:$A,0))=""),"",AC385/INDEX(AC:AC,MATCH(DATE(YEAR($A385)-1,MONTH($A385),DAY($A385)),$A:$A,0))-1),"")</f>
        <v/>
      </c>
      <c r="AG385" s="26">
        <f>IF(OR(AA385="",AA384=""),"",AA385/AA384-1)</f>
        <v/>
      </c>
      <c r="AH385" s="26">
        <f>IF(OR(AB385="",AB384=""),"",AB385/AB384-1)</f>
        <v/>
      </c>
      <c r="AI385" s="26">
        <f>IF(OR(AC385="",AC384=""),"",AC385/AC384-1)</f>
        <v/>
      </c>
      <c r="AJ385" s="26">
        <f>IF(AC385="","",AA385/AC385)</f>
        <v/>
      </c>
      <c r="AK385" s="26">
        <f>IF(AC385="","",AB385/AC385)</f>
        <v/>
      </c>
      <c r="AL385" s="29" t="n">
        <v>15.7675</v>
      </c>
      <c r="AM385" s="30" t="n">
        <v>17.315</v>
      </c>
      <c r="AN385" s="30" t="n">
        <v>14.155</v>
      </c>
      <c r="AO385" s="30" t="n">
        <v>17.185</v>
      </c>
      <c r="AP385" s="31" t="n">
        <v>0.08989999999999999</v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18">
        <f>IF(SUMIFS('Daily NSE Equity Options'!$K:$K,'Daily NSE Equity Options'!$A:$A,$A386)=0,"",SUMIFS('Daily NSE Equity Options'!$K:$K,'Daily NSE Equity Options'!$A:$A,$A386))</f>
        <v/>
      </c>
      <c r="F386" s="7">
        <f>IF(SUMIFS('Daily BSE Equity Options'!$K:$K,'Daily BSE Equity Options'!$A:$A,$A386)=0,"",SUMIFS('Daily BSE Equity Options'!$K:$K,'Daily BSE Equity Options'!$A:$A,$A386))</f>
        <v/>
      </c>
      <c r="G386" s="7">
        <f>IF(OR(E386="",F386=""),"",E386+F386)</f>
        <v/>
      </c>
      <c r="H386" s="20">
        <f>IFERROR(IF(OR(E386="",INDEX(E:E,MATCH(DATE(YEAR($A386)-1,MONTH($A386),DAY($A386)),$A:$A,0))=""),"",E386/INDEX(E:E,MATCH(DATE(YEAR($A386)-1,MONTH($A386),DAY($A386)),$A:$A,0))-1),"")</f>
        <v/>
      </c>
      <c r="I386" s="20">
        <f>IFERROR(IF(OR(F386="",INDEX(F:F,MATCH(DATE(YEAR($A386)-1,MONTH($A386),DAY($A386)),$A:$A,0))=""),"",F386/INDEX(F:F,MATCH(DATE(YEAR($A386)-1,MONTH($A386),DAY($A386)),$A:$A,0))-1),"")</f>
        <v/>
      </c>
      <c r="J386" s="20">
        <f>IFERROR(IF(OR(G386="",INDEX(G:G,MATCH(DATE(YEAR($A386)-1,MONTH($A386),DAY($A386)),$A:$A,0))=""),"",G386/INDEX(G:G,MATCH(DATE(YEAR($A386)-1,MONTH($A386),DAY($A386)),$A:$A,0))-1),"")</f>
        <v/>
      </c>
      <c r="K386" s="20">
        <f>IF(OR(E386="",E385=""),"",E386/E385-1)</f>
        <v/>
      </c>
      <c r="L386" s="20">
        <f>IF(OR(F386="",F385=""),"",F386/F385-1)</f>
        <v/>
      </c>
      <c r="M386" s="20">
        <f>IF(OR(G386="",G385=""),"",G386/G385-1)</f>
        <v/>
      </c>
      <c r="N386" s="20">
        <f>IF(G386="","",E386/G386)</f>
        <v/>
      </c>
      <c r="O386" s="20">
        <f>IF(G386="","",F386/G386)</f>
        <v/>
      </c>
      <c r="P386" s="21">
        <f>IF(SUMIFS('Daily NSE Equity Options'!$L:$L,'Daily NSE Equity Options'!$A:$A,$A386)=0,"",SUMIFS('Daily NSE Equity Options'!$L:$L,'Daily NSE Equity Options'!$A:$A,$A386))</f>
        <v/>
      </c>
      <c r="Q386" s="8">
        <f>IF(SUMIFS('Daily BSE Equity Options'!$L:$L,'Daily BSE Equity Options'!$A:$A,$A386)=0,"",SUMIFS('Daily BSE Equity Options'!$L:$L,'Daily BSE Equity Options'!$A:$A,$A386))</f>
        <v/>
      </c>
      <c r="R386" s="8">
        <f>IF(OR(P386="",Q386=""),"",P386+Q386)</f>
        <v/>
      </c>
      <c r="S386" s="23">
        <f>IFERROR(IF(OR(P386="",INDEX(P:P,MATCH(DATE(YEAR($A386)-1,MONTH($A386),DAY($A386)),$A:$A,0))=""),"",P386/INDEX(P:P,MATCH(DATE(YEAR($A386)-1,MONTH($A386),DAY($A386)),$A:$A,0))-1),"")</f>
        <v/>
      </c>
      <c r="T386" s="23">
        <f>IFERROR(IF(OR(Q386="",INDEX(Q:Q,MATCH(DATE(YEAR($A386)-1,MONTH($A386),DAY($A386)),$A:$A,0))=""),"",Q386/INDEX(Q:Q,MATCH(DATE(YEAR($A386)-1,MONTH($A386),DAY($A386)),$A:$A,0))-1),"")</f>
        <v/>
      </c>
      <c r="U386" s="23">
        <f>IFERROR(IF(OR(R386="",INDEX(R:R,MATCH(DATE(YEAR($A386)-1,MONTH($A386),DAY($A386)),$A:$A,0))=""),"",R386/INDEX(R:R,MATCH(DATE(YEAR($A386)-1,MONTH($A386),DAY($A386)),$A:$A,0))-1),"")</f>
        <v/>
      </c>
      <c r="V386" s="23">
        <f>IF(OR(P386="",P385=""),"",P386/P385-1)</f>
        <v/>
      </c>
      <c r="W386" s="23">
        <f>IF(OR(Q386="",Q385=""),"",Q386/Q385-1)</f>
        <v/>
      </c>
      <c r="X386" s="23">
        <f>IF(OR(R386="",R385=""),"",R386/R385-1)</f>
        <v/>
      </c>
      <c r="Y386" s="23">
        <f>IF(R386="","",P386/R386)</f>
        <v/>
      </c>
      <c r="Z386" s="23">
        <f>IF(R386="","",Q386/R386)</f>
        <v/>
      </c>
      <c r="AA386" s="24">
        <f>IF(SUMIFS('Daily NSE Equity Options'!$M:$M,'Daily NSE Equity Options'!$A:$A,$A386)=0,"",SUMIFS('Daily NSE Equity Options'!$M:$M,'Daily NSE Equity Options'!$A:$A,$A386))</f>
        <v/>
      </c>
      <c r="AB386" s="9">
        <f>IF(SUMIFS('Daily BSE Equity Options'!$M:$M,'Daily BSE Equity Options'!$A:$A,$A386)=0,"",SUMIFS('Daily BSE Equity Options'!$M:$M,'Daily BSE Equity Options'!$A:$A,$A386))</f>
        <v/>
      </c>
      <c r="AC386" s="9">
        <f>IF(OR(AA386="",AB386=""),"",AA386+AB386)</f>
        <v/>
      </c>
      <c r="AD386" s="26">
        <f>IFERROR(IF(OR(AA386="",INDEX(AA:AA,MATCH(DATE(YEAR($A386)-1,MONTH($A386),DAY($A386)),$A:$A,0))=""),"",AA386/INDEX(AA:AA,MATCH(DATE(YEAR($A386)-1,MONTH($A386),DAY($A386)),$A:$A,0))-1),"")</f>
        <v/>
      </c>
      <c r="AE386" s="26">
        <f>IFERROR(IF(OR(AB386="",INDEX(AB:AB,MATCH(DATE(YEAR($A386)-1,MONTH($A386),DAY($A386)),$A:$A,0))=""),"",AB386/INDEX(AB:AB,MATCH(DATE(YEAR($A386)-1,MONTH($A386),DAY($A386)),$A:$A,0))-1),"")</f>
        <v/>
      </c>
      <c r="AF386" s="26">
        <f>IFERROR(IF(OR(AC386="",INDEX(AC:AC,MATCH(DATE(YEAR($A386)-1,MONTH($A386),DAY($A386)),$A:$A,0))=""),"",AC386/INDEX(AC:AC,MATCH(DATE(YEAR($A386)-1,MONTH($A386),DAY($A386)),$A:$A,0))-1),"")</f>
        <v/>
      </c>
      <c r="AG386" s="26">
        <f>IF(OR(AA386="",AA385=""),"",AA386/AA385-1)</f>
        <v/>
      </c>
      <c r="AH386" s="26">
        <f>IF(OR(AB386="",AB385=""),"",AB386/AB385-1)</f>
        <v/>
      </c>
      <c r="AI386" s="26">
        <f>IF(OR(AC386="",AC385=""),"",AC386/AC385-1)</f>
        <v/>
      </c>
      <c r="AJ386" s="26">
        <f>IF(AC386="","",AA386/AC386)</f>
        <v/>
      </c>
      <c r="AK386" s="26">
        <f>IF(AC386="","",AB386/AC386)</f>
        <v/>
      </c>
      <c r="AL386" s="29" t="n">
        <v>17.185</v>
      </c>
      <c r="AM386" s="30" t="n">
        <v>17.5425</v>
      </c>
      <c r="AN386" s="30" t="n">
        <v>14.235</v>
      </c>
      <c r="AO386" s="30" t="n">
        <v>17.3825</v>
      </c>
      <c r="AP386" s="31" t="n">
        <v>0.0115</v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18">
        <f>IF(SUMIFS('Daily NSE Equity Options'!$K:$K,'Daily NSE Equity Options'!$A:$A,$A387)=0,"",SUMIFS('Daily NSE Equity Options'!$K:$K,'Daily NSE Equity Options'!$A:$A,$A387))</f>
        <v/>
      </c>
      <c r="F387" s="7">
        <f>IF(SUMIFS('Daily BSE Equity Options'!$K:$K,'Daily BSE Equity Options'!$A:$A,$A387)=0,"",SUMIFS('Daily BSE Equity Options'!$K:$K,'Daily BSE Equity Options'!$A:$A,$A387))</f>
        <v/>
      </c>
      <c r="G387" s="7">
        <f>IF(OR(E387="",F387=""),"",E387+F387)</f>
        <v/>
      </c>
      <c r="H387" s="20">
        <f>IFERROR(IF(OR(E387="",INDEX(E:E,MATCH(DATE(YEAR($A387)-1,MONTH($A387),DAY($A387)),$A:$A,0))=""),"",E387/INDEX(E:E,MATCH(DATE(YEAR($A387)-1,MONTH($A387),DAY($A387)),$A:$A,0))-1),"")</f>
        <v/>
      </c>
      <c r="I387" s="20">
        <f>IFERROR(IF(OR(F387="",INDEX(F:F,MATCH(DATE(YEAR($A387)-1,MONTH($A387),DAY($A387)),$A:$A,0))=""),"",F387/INDEX(F:F,MATCH(DATE(YEAR($A387)-1,MONTH($A387),DAY($A387)),$A:$A,0))-1),"")</f>
        <v/>
      </c>
      <c r="J387" s="20">
        <f>IFERROR(IF(OR(G387="",INDEX(G:G,MATCH(DATE(YEAR($A387)-1,MONTH($A387),DAY($A387)),$A:$A,0))=""),"",G387/INDEX(G:G,MATCH(DATE(YEAR($A387)-1,MONTH($A387),DAY($A387)),$A:$A,0))-1),"")</f>
        <v/>
      </c>
      <c r="K387" s="20">
        <f>IF(OR(E387="",E386=""),"",E387/E386-1)</f>
        <v/>
      </c>
      <c r="L387" s="20">
        <f>IF(OR(F387="",F386=""),"",F387/F386-1)</f>
        <v/>
      </c>
      <c r="M387" s="20">
        <f>IF(OR(G387="",G386=""),"",G387/G386-1)</f>
        <v/>
      </c>
      <c r="N387" s="20">
        <f>IF(G387="","",E387/G387)</f>
        <v/>
      </c>
      <c r="O387" s="20">
        <f>IF(G387="","",F387/G387)</f>
        <v/>
      </c>
      <c r="P387" s="21">
        <f>IF(SUMIFS('Daily NSE Equity Options'!$L:$L,'Daily NSE Equity Options'!$A:$A,$A387)=0,"",SUMIFS('Daily NSE Equity Options'!$L:$L,'Daily NSE Equity Options'!$A:$A,$A387))</f>
        <v/>
      </c>
      <c r="Q387" s="8">
        <f>IF(SUMIFS('Daily BSE Equity Options'!$L:$L,'Daily BSE Equity Options'!$A:$A,$A387)=0,"",SUMIFS('Daily BSE Equity Options'!$L:$L,'Daily BSE Equity Options'!$A:$A,$A387))</f>
        <v/>
      </c>
      <c r="R387" s="8">
        <f>IF(OR(P387="",Q387=""),"",P387+Q387)</f>
        <v/>
      </c>
      <c r="S387" s="23">
        <f>IFERROR(IF(OR(P387="",INDEX(P:P,MATCH(DATE(YEAR($A387)-1,MONTH($A387),DAY($A387)),$A:$A,0))=""),"",P387/INDEX(P:P,MATCH(DATE(YEAR($A387)-1,MONTH($A387),DAY($A387)),$A:$A,0))-1),"")</f>
        <v/>
      </c>
      <c r="T387" s="23">
        <f>IFERROR(IF(OR(Q387="",INDEX(Q:Q,MATCH(DATE(YEAR($A387)-1,MONTH($A387),DAY($A387)),$A:$A,0))=""),"",Q387/INDEX(Q:Q,MATCH(DATE(YEAR($A387)-1,MONTH($A387),DAY($A387)),$A:$A,0))-1),"")</f>
        <v/>
      </c>
      <c r="U387" s="23">
        <f>IFERROR(IF(OR(R387="",INDEX(R:R,MATCH(DATE(YEAR($A387)-1,MONTH($A387),DAY($A387)),$A:$A,0))=""),"",R387/INDEX(R:R,MATCH(DATE(YEAR($A387)-1,MONTH($A387),DAY($A387)),$A:$A,0))-1),"")</f>
        <v/>
      </c>
      <c r="V387" s="23">
        <f>IF(OR(P387="",P386=""),"",P387/P386-1)</f>
        <v/>
      </c>
      <c r="W387" s="23">
        <f>IF(OR(Q387="",Q386=""),"",Q387/Q386-1)</f>
        <v/>
      </c>
      <c r="X387" s="23">
        <f>IF(OR(R387="",R386=""),"",R387/R386-1)</f>
        <v/>
      </c>
      <c r="Y387" s="23">
        <f>IF(R387="","",P387/R387)</f>
        <v/>
      </c>
      <c r="Z387" s="23">
        <f>IF(R387="","",Q387/R387)</f>
        <v/>
      </c>
      <c r="AA387" s="24">
        <f>IF(SUMIFS('Daily NSE Equity Options'!$M:$M,'Daily NSE Equity Options'!$A:$A,$A387)=0,"",SUMIFS('Daily NSE Equity Options'!$M:$M,'Daily NSE Equity Options'!$A:$A,$A387))</f>
        <v/>
      </c>
      <c r="AB387" s="9">
        <f>IF(SUMIFS('Daily BSE Equity Options'!$M:$M,'Daily BSE Equity Options'!$A:$A,$A387)=0,"",SUMIFS('Daily BSE Equity Options'!$M:$M,'Daily BSE Equity Options'!$A:$A,$A387))</f>
        <v/>
      </c>
      <c r="AC387" s="9">
        <f>IF(OR(AA387="",AB387=""),"",AA387+AB387)</f>
        <v/>
      </c>
      <c r="AD387" s="26">
        <f>IFERROR(IF(OR(AA387="",INDEX(AA:AA,MATCH(DATE(YEAR($A387)-1,MONTH($A387),DAY($A387)),$A:$A,0))=""),"",AA387/INDEX(AA:AA,MATCH(DATE(YEAR($A387)-1,MONTH($A387),DAY($A387)),$A:$A,0))-1),"")</f>
        <v/>
      </c>
      <c r="AE387" s="26">
        <f>IFERROR(IF(OR(AB387="",INDEX(AB:AB,MATCH(DATE(YEAR($A387)-1,MONTH($A387),DAY($A387)),$A:$A,0))=""),"",AB387/INDEX(AB:AB,MATCH(DATE(YEAR($A387)-1,MONTH($A387),DAY($A387)),$A:$A,0))-1),"")</f>
        <v/>
      </c>
      <c r="AF387" s="26">
        <f>IFERROR(IF(OR(AC387="",INDEX(AC:AC,MATCH(DATE(YEAR($A387)-1,MONTH($A387),DAY($A387)),$A:$A,0))=""),"",AC387/INDEX(AC:AC,MATCH(DATE(YEAR($A387)-1,MONTH($A387),DAY($A387)),$A:$A,0))-1),"")</f>
        <v/>
      </c>
      <c r="AG387" s="26">
        <f>IF(OR(AA387="",AA386=""),"",AA387/AA386-1)</f>
        <v/>
      </c>
      <c r="AH387" s="26">
        <f>IF(OR(AB387="",AB386=""),"",AB387/AB386-1)</f>
        <v/>
      </c>
      <c r="AI387" s="26">
        <f>IF(OR(AC387="",AC386=""),"",AC387/AC386-1)</f>
        <v/>
      </c>
      <c r="AJ387" s="26">
        <f>IF(AC387="","",AA387/AC387)</f>
        <v/>
      </c>
      <c r="AK387" s="26">
        <f>IF(AC387="","",AB387/AC387)</f>
        <v/>
      </c>
      <c r="AL387" s="29" t="n">
        <v>17.3825</v>
      </c>
      <c r="AM387" s="30" t="n">
        <v>18.865</v>
      </c>
      <c r="AN387" s="30" t="n">
        <v>15.2325</v>
      </c>
      <c r="AO387" s="30" t="n">
        <v>18.3125</v>
      </c>
      <c r="AP387" s="31" t="n">
        <v>0.0535</v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18">
        <f>IF(SUMIFS('Daily NSE Equity Options'!$K:$K,'Daily NSE Equity Options'!$A:$A,$A388)=0,"",SUMIFS('Daily NSE Equity Options'!$K:$K,'Daily NSE Equity Options'!$A:$A,$A388))</f>
        <v/>
      </c>
      <c r="F388" s="7">
        <f>IF(SUMIFS('Daily BSE Equity Options'!$K:$K,'Daily BSE Equity Options'!$A:$A,$A388)=0,"",SUMIFS('Daily BSE Equity Options'!$K:$K,'Daily BSE Equity Options'!$A:$A,$A388))</f>
        <v/>
      </c>
      <c r="G388" s="7">
        <f>IF(OR(E388="",F388=""),"",E388+F388)</f>
        <v/>
      </c>
      <c r="H388" s="20">
        <f>IFERROR(IF(OR(E388="",INDEX(E:E,MATCH(DATE(YEAR($A388)-1,MONTH($A388),DAY($A388)),$A:$A,0))=""),"",E388/INDEX(E:E,MATCH(DATE(YEAR($A388)-1,MONTH($A388),DAY($A388)),$A:$A,0))-1),"")</f>
        <v/>
      </c>
      <c r="I388" s="20">
        <f>IFERROR(IF(OR(F388="",INDEX(F:F,MATCH(DATE(YEAR($A388)-1,MONTH($A388),DAY($A388)),$A:$A,0))=""),"",F388/INDEX(F:F,MATCH(DATE(YEAR($A388)-1,MONTH($A388),DAY($A388)),$A:$A,0))-1),"")</f>
        <v/>
      </c>
      <c r="J388" s="20">
        <f>IFERROR(IF(OR(G388="",INDEX(G:G,MATCH(DATE(YEAR($A388)-1,MONTH($A388),DAY($A388)),$A:$A,0))=""),"",G388/INDEX(G:G,MATCH(DATE(YEAR($A388)-1,MONTH($A388),DAY($A388)),$A:$A,0))-1),"")</f>
        <v/>
      </c>
      <c r="K388" s="20">
        <f>IF(OR(E388="",E387=""),"",E388/E387-1)</f>
        <v/>
      </c>
      <c r="L388" s="20">
        <f>IF(OR(F388="",F387=""),"",F388/F387-1)</f>
        <v/>
      </c>
      <c r="M388" s="20">
        <f>IF(OR(G388="",G387=""),"",G388/G387-1)</f>
        <v/>
      </c>
      <c r="N388" s="20">
        <f>IF(G388="","",E388/G388)</f>
        <v/>
      </c>
      <c r="O388" s="20">
        <f>IF(G388="","",F388/G388)</f>
        <v/>
      </c>
      <c r="P388" s="21">
        <f>IF(SUMIFS('Daily NSE Equity Options'!$L:$L,'Daily NSE Equity Options'!$A:$A,$A388)=0,"",SUMIFS('Daily NSE Equity Options'!$L:$L,'Daily NSE Equity Options'!$A:$A,$A388))</f>
        <v/>
      </c>
      <c r="Q388" s="8">
        <f>IF(SUMIFS('Daily BSE Equity Options'!$L:$L,'Daily BSE Equity Options'!$A:$A,$A388)=0,"",SUMIFS('Daily BSE Equity Options'!$L:$L,'Daily BSE Equity Options'!$A:$A,$A388))</f>
        <v/>
      </c>
      <c r="R388" s="8">
        <f>IF(OR(P388="",Q388=""),"",P388+Q388)</f>
        <v/>
      </c>
      <c r="S388" s="23">
        <f>IFERROR(IF(OR(P388="",INDEX(P:P,MATCH(DATE(YEAR($A388)-1,MONTH($A388),DAY($A388)),$A:$A,0))=""),"",P388/INDEX(P:P,MATCH(DATE(YEAR($A388)-1,MONTH($A388),DAY($A388)),$A:$A,0))-1),"")</f>
        <v/>
      </c>
      <c r="T388" s="23">
        <f>IFERROR(IF(OR(Q388="",INDEX(Q:Q,MATCH(DATE(YEAR($A388)-1,MONTH($A388),DAY($A388)),$A:$A,0))=""),"",Q388/INDEX(Q:Q,MATCH(DATE(YEAR($A388)-1,MONTH($A388),DAY($A388)),$A:$A,0))-1),"")</f>
        <v/>
      </c>
      <c r="U388" s="23">
        <f>IFERROR(IF(OR(R388="",INDEX(R:R,MATCH(DATE(YEAR($A388)-1,MONTH($A388),DAY($A388)),$A:$A,0))=""),"",R388/INDEX(R:R,MATCH(DATE(YEAR($A388)-1,MONTH($A388),DAY($A388)),$A:$A,0))-1),"")</f>
        <v/>
      </c>
      <c r="V388" s="23">
        <f>IF(OR(P388="",P387=""),"",P388/P387-1)</f>
        <v/>
      </c>
      <c r="W388" s="23">
        <f>IF(OR(Q388="",Q387=""),"",Q388/Q387-1)</f>
        <v/>
      </c>
      <c r="X388" s="23">
        <f>IF(OR(R388="",R387=""),"",R388/R387-1)</f>
        <v/>
      </c>
      <c r="Y388" s="23">
        <f>IF(R388="","",P388/R388)</f>
        <v/>
      </c>
      <c r="Z388" s="23">
        <f>IF(R388="","",Q388/R388)</f>
        <v/>
      </c>
      <c r="AA388" s="24">
        <f>IF(SUMIFS('Daily NSE Equity Options'!$M:$M,'Daily NSE Equity Options'!$A:$A,$A388)=0,"",SUMIFS('Daily NSE Equity Options'!$M:$M,'Daily NSE Equity Options'!$A:$A,$A388))</f>
        <v/>
      </c>
      <c r="AB388" s="9">
        <f>IF(SUMIFS('Daily BSE Equity Options'!$M:$M,'Daily BSE Equity Options'!$A:$A,$A388)=0,"",SUMIFS('Daily BSE Equity Options'!$M:$M,'Daily BSE Equity Options'!$A:$A,$A388))</f>
        <v/>
      </c>
      <c r="AC388" s="9">
        <f>IF(OR(AA388="",AB388=""),"",AA388+AB388)</f>
        <v/>
      </c>
      <c r="AD388" s="26">
        <f>IFERROR(IF(OR(AA388="",INDEX(AA:AA,MATCH(DATE(YEAR($A388)-1,MONTH($A388),DAY($A388)),$A:$A,0))=""),"",AA388/INDEX(AA:AA,MATCH(DATE(YEAR($A388)-1,MONTH($A388),DAY($A388)),$A:$A,0))-1),"")</f>
        <v/>
      </c>
      <c r="AE388" s="26">
        <f>IFERROR(IF(OR(AB388="",INDEX(AB:AB,MATCH(DATE(YEAR($A388)-1,MONTH($A388),DAY($A388)),$A:$A,0))=""),"",AB388/INDEX(AB:AB,MATCH(DATE(YEAR($A388)-1,MONTH($A388),DAY($A388)),$A:$A,0))-1),"")</f>
        <v/>
      </c>
      <c r="AF388" s="26">
        <f>IFERROR(IF(OR(AC388="",INDEX(AC:AC,MATCH(DATE(YEAR($A388)-1,MONTH($A388),DAY($A388)),$A:$A,0))=""),"",AC388/INDEX(AC:AC,MATCH(DATE(YEAR($A388)-1,MONTH($A388),DAY($A388)),$A:$A,0))-1),"")</f>
        <v/>
      </c>
      <c r="AG388" s="26">
        <f>IF(OR(AA388="",AA387=""),"",AA388/AA387-1)</f>
        <v/>
      </c>
      <c r="AH388" s="26">
        <f>IF(OR(AB388="",AB387=""),"",AB388/AB387-1)</f>
        <v/>
      </c>
      <c r="AI388" s="26">
        <f>IF(OR(AC388="",AC387=""),"",AC388/AC387-1)</f>
        <v/>
      </c>
      <c r="AJ388" s="26">
        <f>IF(AC388="","",AA388/AC388)</f>
        <v/>
      </c>
      <c r="AK388" s="26">
        <f>IF(AC388="","",AB388/AC388)</f>
        <v/>
      </c>
      <c r="AL388" s="29" t="n">
        <v>18.3125</v>
      </c>
      <c r="AM388" s="30" t="n">
        <v>18.795</v>
      </c>
      <c r="AN388" s="30" t="n">
        <v>14.9075</v>
      </c>
      <c r="AO388" s="30" t="n">
        <v>18.035</v>
      </c>
      <c r="AP388" s="31" t="n">
        <v>-0.0152</v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18">
        <f>IF(SUMIFS('Daily NSE Equity Options'!$K:$K,'Daily NSE Equity Options'!$A:$A,$A389)=0,"",SUMIFS('Daily NSE Equity Options'!$K:$K,'Daily NSE Equity Options'!$A:$A,$A389))</f>
        <v/>
      </c>
      <c r="F389" s="7">
        <f>IF(SUMIFS('Daily BSE Equity Options'!$K:$K,'Daily BSE Equity Options'!$A:$A,$A389)=0,"",SUMIFS('Daily BSE Equity Options'!$K:$K,'Daily BSE Equity Options'!$A:$A,$A389))</f>
        <v/>
      </c>
      <c r="G389" s="7">
        <f>IF(OR(E389="",F389=""),"",E389+F389)</f>
        <v/>
      </c>
      <c r="H389" s="20">
        <f>IFERROR(IF(OR(E389="",INDEX(E:E,MATCH(DATE(YEAR($A389)-1,MONTH($A389),DAY($A389)),$A:$A,0))=""),"",E389/INDEX(E:E,MATCH(DATE(YEAR($A389)-1,MONTH($A389),DAY($A389)),$A:$A,0))-1),"")</f>
        <v/>
      </c>
      <c r="I389" s="20">
        <f>IFERROR(IF(OR(F389="",INDEX(F:F,MATCH(DATE(YEAR($A389)-1,MONTH($A389),DAY($A389)),$A:$A,0))=""),"",F389/INDEX(F:F,MATCH(DATE(YEAR($A389)-1,MONTH($A389),DAY($A389)),$A:$A,0))-1),"")</f>
        <v/>
      </c>
      <c r="J389" s="20">
        <f>IFERROR(IF(OR(G389="",INDEX(G:G,MATCH(DATE(YEAR($A389)-1,MONTH($A389),DAY($A389)),$A:$A,0))=""),"",G389/INDEX(G:G,MATCH(DATE(YEAR($A389)-1,MONTH($A389),DAY($A389)),$A:$A,0))-1),"")</f>
        <v/>
      </c>
      <c r="K389" s="20">
        <f>IF(OR(E389="",E388=""),"",E389/E388-1)</f>
        <v/>
      </c>
      <c r="L389" s="20">
        <f>IF(OR(F389="",F388=""),"",F389/F388-1)</f>
        <v/>
      </c>
      <c r="M389" s="20">
        <f>IF(OR(G389="",G388=""),"",G389/G388-1)</f>
        <v/>
      </c>
      <c r="N389" s="20">
        <f>IF(G389="","",E389/G389)</f>
        <v/>
      </c>
      <c r="O389" s="20">
        <f>IF(G389="","",F389/G389)</f>
        <v/>
      </c>
      <c r="P389" s="21">
        <f>IF(SUMIFS('Daily NSE Equity Options'!$L:$L,'Daily NSE Equity Options'!$A:$A,$A389)=0,"",SUMIFS('Daily NSE Equity Options'!$L:$L,'Daily NSE Equity Options'!$A:$A,$A389))</f>
        <v/>
      </c>
      <c r="Q389" s="8">
        <f>IF(SUMIFS('Daily BSE Equity Options'!$L:$L,'Daily BSE Equity Options'!$A:$A,$A389)=0,"",SUMIFS('Daily BSE Equity Options'!$L:$L,'Daily BSE Equity Options'!$A:$A,$A389))</f>
        <v/>
      </c>
      <c r="R389" s="8">
        <f>IF(OR(P389="",Q389=""),"",P389+Q389)</f>
        <v/>
      </c>
      <c r="S389" s="23">
        <f>IFERROR(IF(OR(P389="",INDEX(P:P,MATCH(DATE(YEAR($A389)-1,MONTH($A389),DAY($A389)),$A:$A,0))=""),"",P389/INDEX(P:P,MATCH(DATE(YEAR($A389)-1,MONTH($A389),DAY($A389)),$A:$A,0))-1),"")</f>
        <v/>
      </c>
      <c r="T389" s="23">
        <f>IFERROR(IF(OR(Q389="",INDEX(Q:Q,MATCH(DATE(YEAR($A389)-1,MONTH($A389),DAY($A389)),$A:$A,0))=""),"",Q389/INDEX(Q:Q,MATCH(DATE(YEAR($A389)-1,MONTH($A389),DAY($A389)),$A:$A,0))-1),"")</f>
        <v/>
      </c>
      <c r="U389" s="23">
        <f>IFERROR(IF(OR(R389="",INDEX(R:R,MATCH(DATE(YEAR($A389)-1,MONTH($A389),DAY($A389)),$A:$A,0))=""),"",R389/INDEX(R:R,MATCH(DATE(YEAR($A389)-1,MONTH($A389),DAY($A389)),$A:$A,0))-1),"")</f>
        <v/>
      </c>
      <c r="V389" s="23">
        <f>IF(OR(P389="",P388=""),"",P389/P388-1)</f>
        <v/>
      </c>
      <c r="W389" s="23">
        <f>IF(OR(Q389="",Q388=""),"",Q389/Q388-1)</f>
        <v/>
      </c>
      <c r="X389" s="23">
        <f>IF(OR(R389="",R388=""),"",R389/R388-1)</f>
        <v/>
      </c>
      <c r="Y389" s="23">
        <f>IF(R389="","",P389/R389)</f>
        <v/>
      </c>
      <c r="Z389" s="23">
        <f>IF(R389="","",Q389/R389)</f>
        <v/>
      </c>
      <c r="AA389" s="24">
        <f>IF(SUMIFS('Daily NSE Equity Options'!$M:$M,'Daily NSE Equity Options'!$A:$A,$A389)=0,"",SUMIFS('Daily NSE Equity Options'!$M:$M,'Daily NSE Equity Options'!$A:$A,$A389))</f>
        <v/>
      </c>
      <c r="AB389" s="9">
        <f>IF(SUMIFS('Daily BSE Equity Options'!$M:$M,'Daily BSE Equity Options'!$A:$A,$A389)=0,"",SUMIFS('Daily BSE Equity Options'!$M:$M,'Daily BSE Equity Options'!$A:$A,$A389))</f>
        <v/>
      </c>
      <c r="AC389" s="9">
        <f>IF(OR(AA389="",AB389=""),"",AA389+AB389)</f>
        <v/>
      </c>
      <c r="AD389" s="26">
        <f>IFERROR(IF(OR(AA389="",INDEX(AA:AA,MATCH(DATE(YEAR($A389)-1,MONTH($A389),DAY($A389)),$A:$A,0))=""),"",AA389/INDEX(AA:AA,MATCH(DATE(YEAR($A389)-1,MONTH($A389),DAY($A389)),$A:$A,0))-1),"")</f>
        <v/>
      </c>
      <c r="AE389" s="26">
        <f>IFERROR(IF(OR(AB389="",INDEX(AB:AB,MATCH(DATE(YEAR($A389)-1,MONTH($A389),DAY($A389)),$A:$A,0))=""),"",AB389/INDEX(AB:AB,MATCH(DATE(YEAR($A389)-1,MONTH($A389),DAY($A389)),$A:$A,0))-1),"")</f>
        <v/>
      </c>
      <c r="AF389" s="26">
        <f>IFERROR(IF(OR(AC389="",INDEX(AC:AC,MATCH(DATE(YEAR($A389)-1,MONTH($A389),DAY($A389)),$A:$A,0))=""),"",AC389/INDEX(AC:AC,MATCH(DATE(YEAR($A389)-1,MONTH($A389),DAY($A389)),$A:$A,0))-1),"")</f>
        <v/>
      </c>
      <c r="AG389" s="26">
        <f>IF(OR(AA389="",AA388=""),"",AA389/AA388-1)</f>
        <v/>
      </c>
      <c r="AH389" s="26">
        <f>IF(OR(AB389="",AB388=""),"",AB389/AB388-1)</f>
        <v/>
      </c>
      <c r="AI389" s="26">
        <f>IF(OR(AC389="",AC388=""),"",AC389/AC388-1)</f>
        <v/>
      </c>
      <c r="AJ389" s="26">
        <f>IF(AC389="","",AA389/AC389)</f>
        <v/>
      </c>
      <c r="AK389" s="26">
        <f>IF(AC389="","",AB389/AC389)</f>
        <v/>
      </c>
      <c r="AL389" s="29" t="n">
        <v>18.035</v>
      </c>
      <c r="AM389" s="30" t="n">
        <v>18.035</v>
      </c>
      <c r="AN389" s="30" t="n">
        <v>14.355</v>
      </c>
      <c r="AO389" s="30" t="n">
        <v>17.545</v>
      </c>
      <c r="AP389" s="31" t="n">
        <v>-0.0272</v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18">
        <f>IF(SUMIFS('Daily NSE Equity Options'!$K:$K,'Daily NSE Equity Options'!$A:$A,$A390)=0,"",SUMIFS('Daily NSE Equity Options'!$K:$K,'Daily NSE Equity Options'!$A:$A,$A390))</f>
        <v/>
      </c>
      <c r="F390" s="7">
        <f>IF(SUMIFS('Daily BSE Equity Options'!$K:$K,'Daily BSE Equity Options'!$A:$A,$A390)=0,"",SUMIFS('Daily BSE Equity Options'!$K:$K,'Daily BSE Equity Options'!$A:$A,$A390))</f>
        <v/>
      </c>
      <c r="G390" s="7">
        <f>IF(OR(E390="",F390=""),"",E390+F390)</f>
        <v/>
      </c>
      <c r="H390" s="20">
        <f>IFERROR(IF(OR(E390="",INDEX(E:E,MATCH(DATE(YEAR($A390)-1,MONTH($A390),DAY($A390)),$A:$A,0))=""),"",E390/INDEX(E:E,MATCH(DATE(YEAR($A390)-1,MONTH($A390),DAY($A390)),$A:$A,0))-1),"")</f>
        <v/>
      </c>
      <c r="I390" s="20">
        <f>IFERROR(IF(OR(F390="",INDEX(F:F,MATCH(DATE(YEAR($A390)-1,MONTH($A390),DAY($A390)),$A:$A,0))=""),"",F390/INDEX(F:F,MATCH(DATE(YEAR($A390)-1,MONTH($A390),DAY($A390)),$A:$A,0))-1),"")</f>
        <v/>
      </c>
      <c r="J390" s="20">
        <f>IFERROR(IF(OR(G390="",INDEX(G:G,MATCH(DATE(YEAR($A390)-1,MONTH($A390),DAY($A390)),$A:$A,0))=""),"",G390/INDEX(G:G,MATCH(DATE(YEAR($A390)-1,MONTH($A390),DAY($A390)),$A:$A,0))-1),"")</f>
        <v/>
      </c>
      <c r="K390" s="20">
        <f>IF(OR(E390="",E389=""),"",E390/E389-1)</f>
        <v/>
      </c>
      <c r="L390" s="20">
        <f>IF(OR(F390="",F389=""),"",F390/F389-1)</f>
        <v/>
      </c>
      <c r="M390" s="20">
        <f>IF(OR(G390="",G389=""),"",G390/G389-1)</f>
        <v/>
      </c>
      <c r="N390" s="20">
        <f>IF(G390="","",E390/G390)</f>
        <v/>
      </c>
      <c r="O390" s="20">
        <f>IF(G390="","",F390/G390)</f>
        <v/>
      </c>
      <c r="P390" s="21">
        <f>IF(SUMIFS('Daily NSE Equity Options'!$L:$L,'Daily NSE Equity Options'!$A:$A,$A390)=0,"",SUMIFS('Daily NSE Equity Options'!$L:$L,'Daily NSE Equity Options'!$A:$A,$A390))</f>
        <v/>
      </c>
      <c r="Q390" s="8">
        <f>IF(SUMIFS('Daily BSE Equity Options'!$L:$L,'Daily BSE Equity Options'!$A:$A,$A390)=0,"",SUMIFS('Daily BSE Equity Options'!$L:$L,'Daily BSE Equity Options'!$A:$A,$A390))</f>
        <v/>
      </c>
      <c r="R390" s="8">
        <f>IF(OR(P390="",Q390=""),"",P390+Q390)</f>
        <v/>
      </c>
      <c r="S390" s="23">
        <f>IFERROR(IF(OR(P390="",INDEX(P:P,MATCH(DATE(YEAR($A390)-1,MONTH($A390),DAY($A390)),$A:$A,0))=""),"",P390/INDEX(P:P,MATCH(DATE(YEAR($A390)-1,MONTH($A390),DAY($A390)),$A:$A,0))-1),"")</f>
        <v/>
      </c>
      <c r="T390" s="23">
        <f>IFERROR(IF(OR(Q390="",INDEX(Q:Q,MATCH(DATE(YEAR($A390)-1,MONTH($A390),DAY($A390)),$A:$A,0))=""),"",Q390/INDEX(Q:Q,MATCH(DATE(YEAR($A390)-1,MONTH($A390),DAY($A390)),$A:$A,0))-1),"")</f>
        <v/>
      </c>
      <c r="U390" s="23">
        <f>IFERROR(IF(OR(R390="",INDEX(R:R,MATCH(DATE(YEAR($A390)-1,MONTH($A390),DAY($A390)),$A:$A,0))=""),"",R390/INDEX(R:R,MATCH(DATE(YEAR($A390)-1,MONTH($A390),DAY($A390)),$A:$A,0))-1),"")</f>
        <v/>
      </c>
      <c r="V390" s="23">
        <f>IF(OR(P390="",P389=""),"",P390/P389-1)</f>
        <v/>
      </c>
      <c r="W390" s="23">
        <f>IF(OR(Q390="",Q389=""),"",Q390/Q389-1)</f>
        <v/>
      </c>
      <c r="X390" s="23">
        <f>IF(OR(R390="",R389=""),"",R390/R389-1)</f>
        <v/>
      </c>
      <c r="Y390" s="23">
        <f>IF(R390="","",P390/R390)</f>
        <v/>
      </c>
      <c r="Z390" s="23">
        <f>IF(R390="","",Q390/R390)</f>
        <v/>
      </c>
      <c r="AA390" s="24">
        <f>IF(SUMIFS('Daily NSE Equity Options'!$M:$M,'Daily NSE Equity Options'!$A:$A,$A390)=0,"",SUMIFS('Daily NSE Equity Options'!$M:$M,'Daily NSE Equity Options'!$A:$A,$A390))</f>
        <v/>
      </c>
      <c r="AB390" s="9">
        <f>IF(SUMIFS('Daily BSE Equity Options'!$M:$M,'Daily BSE Equity Options'!$A:$A,$A390)=0,"",SUMIFS('Daily BSE Equity Options'!$M:$M,'Daily BSE Equity Options'!$A:$A,$A390))</f>
        <v/>
      </c>
      <c r="AC390" s="9">
        <f>IF(OR(AA390="",AB390=""),"",AA390+AB390)</f>
        <v/>
      </c>
      <c r="AD390" s="26">
        <f>IFERROR(IF(OR(AA390="",INDEX(AA:AA,MATCH(DATE(YEAR($A390)-1,MONTH($A390),DAY($A390)),$A:$A,0))=""),"",AA390/INDEX(AA:AA,MATCH(DATE(YEAR($A390)-1,MONTH($A390),DAY($A390)),$A:$A,0))-1),"")</f>
        <v/>
      </c>
      <c r="AE390" s="26">
        <f>IFERROR(IF(OR(AB390="",INDEX(AB:AB,MATCH(DATE(YEAR($A390)-1,MONTH($A390),DAY($A390)),$A:$A,0))=""),"",AB390/INDEX(AB:AB,MATCH(DATE(YEAR($A390)-1,MONTH($A390),DAY($A390)),$A:$A,0))-1),"")</f>
        <v/>
      </c>
      <c r="AF390" s="26">
        <f>IFERROR(IF(OR(AC390="",INDEX(AC:AC,MATCH(DATE(YEAR($A390)-1,MONTH($A390),DAY($A390)),$A:$A,0))=""),"",AC390/INDEX(AC:AC,MATCH(DATE(YEAR($A390)-1,MONTH($A390),DAY($A390)),$A:$A,0))-1),"")</f>
        <v/>
      </c>
      <c r="AG390" s="26">
        <f>IF(OR(AA390="",AA389=""),"",AA390/AA389-1)</f>
        <v/>
      </c>
      <c r="AH390" s="26">
        <f>IF(OR(AB390="",AB389=""),"",AB390/AB389-1)</f>
        <v/>
      </c>
      <c r="AI390" s="26">
        <f>IF(OR(AC390="",AC389=""),"",AC390/AC389-1)</f>
        <v/>
      </c>
      <c r="AJ390" s="26">
        <f>IF(AC390="","",AA390/AC390)</f>
        <v/>
      </c>
      <c r="AK390" s="26">
        <f>IF(AC390="","",AB390/AC390)</f>
        <v/>
      </c>
      <c r="AL390" s="29" t="n">
        <v>17.545</v>
      </c>
      <c r="AM390" s="30" t="n">
        <v>18.7575</v>
      </c>
      <c r="AN390" s="30" t="n">
        <v>14.5075</v>
      </c>
      <c r="AO390" s="30" t="n">
        <v>17.61</v>
      </c>
      <c r="AP390" s="31" t="n">
        <v>0.0037</v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18">
        <f>IF(SUMIFS('Daily NSE Equity Options'!$K:$K,'Daily NSE Equity Options'!$A:$A,$A391)=0,"",SUMIFS('Daily NSE Equity Options'!$K:$K,'Daily NSE Equity Options'!$A:$A,$A391))</f>
        <v/>
      </c>
      <c r="F391" s="7">
        <f>IF(SUMIFS('Daily BSE Equity Options'!$K:$K,'Daily BSE Equity Options'!$A:$A,$A391)=0,"",SUMIFS('Daily BSE Equity Options'!$K:$K,'Daily BSE Equity Options'!$A:$A,$A391))</f>
        <v/>
      </c>
      <c r="G391" s="7">
        <f>IF(OR(E391="",F391=""),"",E391+F391)</f>
        <v/>
      </c>
      <c r="H391" s="20">
        <f>IFERROR(IF(OR(E391="",INDEX(E:E,MATCH(DATE(YEAR($A391)-1,MONTH($A391),DAY($A391)),$A:$A,0))=""),"",E391/INDEX(E:E,MATCH(DATE(YEAR($A391)-1,MONTH($A391),DAY($A391)),$A:$A,0))-1),"")</f>
        <v/>
      </c>
      <c r="I391" s="20">
        <f>IFERROR(IF(OR(F391="",INDEX(F:F,MATCH(DATE(YEAR($A391)-1,MONTH($A391),DAY($A391)),$A:$A,0))=""),"",F391/INDEX(F:F,MATCH(DATE(YEAR($A391)-1,MONTH($A391),DAY($A391)),$A:$A,0))-1),"")</f>
        <v/>
      </c>
      <c r="J391" s="20">
        <f>IFERROR(IF(OR(G391="",INDEX(G:G,MATCH(DATE(YEAR($A391)-1,MONTH($A391),DAY($A391)),$A:$A,0))=""),"",G391/INDEX(G:G,MATCH(DATE(YEAR($A391)-1,MONTH($A391),DAY($A391)),$A:$A,0))-1),"")</f>
        <v/>
      </c>
      <c r="K391" s="20">
        <f>IF(OR(E391="",E390=""),"",E391/E390-1)</f>
        <v/>
      </c>
      <c r="L391" s="20">
        <f>IF(OR(F391="",F390=""),"",F391/F390-1)</f>
        <v/>
      </c>
      <c r="M391" s="20">
        <f>IF(OR(G391="",G390=""),"",G391/G390-1)</f>
        <v/>
      </c>
      <c r="N391" s="20">
        <f>IF(G391="","",E391/G391)</f>
        <v/>
      </c>
      <c r="O391" s="20">
        <f>IF(G391="","",F391/G391)</f>
        <v/>
      </c>
      <c r="P391" s="21">
        <f>IF(SUMIFS('Daily NSE Equity Options'!$L:$L,'Daily NSE Equity Options'!$A:$A,$A391)=0,"",SUMIFS('Daily NSE Equity Options'!$L:$L,'Daily NSE Equity Options'!$A:$A,$A391))</f>
        <v/>
      </c>
      <c r="Q391" s="8">
        <f>IF(SUMIFS('Daily BSE Equity Options'!$L:$L,'Daily BSE Equity Options'!$A:$A,$A391)=0,"",SUMIFS('Daily BSE Equity Options'!$L:$L,'Daily BSE Equity Options'!$A:$A,$A391))</f>
        <v/>
      </c>
      <c r="R391" s="8">
        <f>IF(OR(P391="",Q391=""),"",P391+Q391)</f>
        <v/>
      </c>
      <c r="S391" s="23">
        <f>IFERROR(IF(OR(P391="",INDEX(P:P,MATCH(DATE(YEAR($A391)-1,MONTH($A391),DAY($A391)),$A:$A,0))=""),"",P391/INDEX(P:P,MATCH(DATE(YEAR($A391)-1,MONTH($A391),DAY($A391)),$A:$A,0))-1),"")</f>
        <v/>
      </c>
      <c r="T391" s="23">
        <f>IFERROR(IF(OR(Q391="",INDEX(Q:Q,MATCH(DATE(YEAR($A391)-1,MONTH($A391),DAY($A391)),$A:$A,0))=""),"",Q391/INDEX(Q:Q,MATCH(DATE(YEAR($A391)-1,MONTH($A391),DAY($A391)),$A:$A,0))-1),"")</f>
        <v/>
      </c>
      <c r="U391" s="23">
        <f>IFERROR(IF(OR(R391="",INDEX(R:R,MATCH(DATE(YEAR($A391)-1,MONTH($A391),DAY($A391)),$A:$A,0))=""),"",R391/INDEX(R:R,MATCH(DATE(YEAR($A391)-1,MONTH($A391),DAY($A391)),$A:$A,0))-1),"")</f>
        <v/>
      </c>
      <c r="V391" s="23">
        <f>IF(OR(P391="",P390=""),"",P391/P390-1)</f>
        <v/>
      </c>
      <c r="W391" s="23">
        <f>IF(OR(Q391="",Q390=""),"",Q391/Q390-1)</f>
        <v/>
      </c>
      <c r="X391" s="23">
        <f>IF(OR(R391="",R390=""),"",R391/R390-1)</f>
        <v/>
      </c>
      <c r="Y391" s="23">
        <f>IF(R391="","",P391/R391)</f>
        <v/>
      </c>
      <c r="Z391" s="23">
        <f>IF(R391="","",Q391/R391)</f>
        <v/>
      </c>
      <c r="AA391" s="24">
        <f>IF(SUMIFS('Daily NSE Equity Options'!$M:$M,'Daily NSE Equity Options'!$A:$A,$A391)=0,"",SUMIFS('Daily NSE Equity Options'!$M:$M,'Daily NSE Equity Options'!$A:$A,$A391))</f>
        <v/>
      </c>
      <c r="AB391" s="9">
        <f>IF(SUMIFS('Daily BSE Equity Options'!$M:$M,'Daily BSE Equity Options'!$A:$A,$A391)=0,"",SUMIFS('Daily BSE Equity Options'!$M:$M,'Daily BSE Equity Options'!$A:$A,$A391))</f>
        <v/>
      </c>
      <c r="AC391" s="9">
        <f>IF(OR(AA391="",AB391=""),"",AA391+AB391)</f>
        <v/>
      </c>
      <c r="AD391" s="26">
        <f>IFERROR(IF(OR(AA391="",INDEX(AA:AA,MATCH(DATE(YEAR($A391)-1,MONTH($A391),DAY($A391)),$A:$A,0))=""),"",AA391/INDEX(AA:AA,MATCH(DATE(YEAR($A391)-1,MONTH($A391),DAY($A391)),$A:$A,0))-1),"")</f>
        <v/>
      </c>
      <c r="AE391" s="26">
        <f>IFERROR(IF(OR(AB391="",INDEX(AB:AB,MATCH(DATE(YEAR($A391)-1,MONTH($A391),DAY($A391)),$A:$A,0))=""),"",AB391/INDEX(AB:AB,MATCH(DATE(YEAR($A391)-1,MONTH($A391),DAY($A391)),$A:$A,0))-1),"")</f>
        <v/>
      </c>
      <c r="AF391" s="26">
        <f>IFERROR(IF(OR(AC391="",INDEX(AC:AC,MATCH(DATE(YEAR($A391)-1,MONTH($A391),DAY($A391)),$A:$A,0))=""),"",AC391/INDEX(AC:AC,MATCH(DATE(YEAR($A391)-1,MONTH($A391),DAY($A391)),$A:$A,0))-1),"")</f>
        <v/>
      </c>
      <c r="AG391" s="26">
        <f>IF(OR(AA391="",AA390=""),"",AA391/AA390-1)</f>
        <v/>
      </c>
      <c r="AH391" s="26">
        <f>IF(OR(AB391="",AB390=""),"",AB391/AB390-1)</f>
        <v/>
      </c>
      <c r="AI391" s="26">
        <f>IF(OR(AC391="",AC390=""),"",AC391/AC390-1)</f>
        <v/>
      </c>
      <c r="AJ391" s="26">
        <f>IF(AC391="","",AA391/AC391)</f>
        <v/>
      </c>
      <c r="AK391" s="26">
        <f>IF(AC391="","",AB391/AC391)</f>
        <v/>
      </c>
      <c r="AL391" s="29" t="n">
        <v>17.61</v>
      </c>
      <c r="AM391" s="30" t="n">
        <v>17.725</v>
      </c>
      <c r="AN391" s="30" t="n">
        <v>16.645</v>
      </c>
      <c r="AO391" s="30" t="n">
        <v>16.7525</v>
      </c>
      <c r="AP391" s="31" t="n">
        <v>-0.0487</v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18">
        <f>IF(SUMIFS('Daily NSE Equity Options'!$K:$K,'Daily NSE Equity Options'!$A:$A,$A392)=0,"",SUMIFS('Daily NSE Equity Options'!$K:$K,'Daily NSE Equity Options'!$A:$A,$A392))</f>
        <v/>
      </c>
      <c r="F392" s="7">
        <f>IF(SUMIFS('Daily BSE Equity Options'!$K:$K,'Daily BSE Equity Options'!$A:$A,$A392)=0,"",SUMIFS('Daily BSE Equity Options'!$K:$K,'Daily BSE Equity Options'!$A:$A,$A392))</f>
        <v/>
      </c>
      <c r="G392" s="7">
        <f>IF(OR(E392="",F392=""),"",E392+F392)</f>
        <v/>
      </c>
      <c r="H392" s="20">
        <f>IFERROR(IF(OR(E392="",INDEX(E:E,MATCH(DATE(YEAR($A392)-1,MONTH($A392),DAY($A392)),$A:$A,0))=""),"",E392/INDEX(E:E,MATCH(DATE(YEAR($A392)-1,MONTH($A392),DAY($A392)),$A:$A,0))-1),"")</f>
        <v/>
      </c>
      <c r="I392" s="20">
        <f>IFERROR(IF(OR(F392="",INDEX(F:F,MATCH(DATE(YEAR($A392)-1,MONTH($A392),DAY($A392)),$A:$A,0))=""),"",F392/INDEX(F:F,MATCH(DATE(YEAR($A392)-1,MONTH($A392),DAY($A392)),$A:$A,0))-1),"")</f>
        <v/>
      </c>
      <c r="J392" s="20">
        <f>IFERROR(IF(OR(G392="",INDEX(G:G,MATCH(DATE(YEAR($A392)-1,MONTH($A392),DAY($A392)),$A:$A,0))=""),"",G392/INDEX(G:G,MATCH(DATE(YEAR($A392)-1,MONTH($A392),DAY($A392)),$A:$A,0))-1),"")</f>
        <v/>
      </c>
      <c r="K392" s="20">
        <f>IF(OR(E392="",E391=""),"",E392/E391-1)</f>
        <v/>
      </c>
      <c r="L392" s="20">
        <f>IF(OR(F392="",F391=""),"",F392/F391-1)</f>
        <v/>
      </c>
      <c r="M392" s="20">
        <f>IF(OR(G392="",G391=""),"",G392/G391-1)</f>
        <v/>
      </c>
      <c r="N392" s="20">
        <f>IF(G392="","",E392/G392)</f>
        <v/>
      </c>
      <c r="O392" s="20">
        <f>IF(G392="","",F392/G392)</f>
        <v/>
      </c>
      <c r="P392" s="21">
        <f>IF(SUMIFS('Daily NSE Equity Options'!$L:$L,'Daily NSE Equity Options'!$A:$A,$A392)=0,"",SUMIFS('Daily NSE Equity Options'!$L:$L,'Daily NSE Equity Options'!$A:$A,$A392))</f>
        <v/>
      </c>
      <c r="Q392" s="8">
        <f>IF(SUMIFS('Daily BSE Equity Options'!$L:$L,'Daily BSE Equity Options'!$A:$A,$A392)=0,"",SUMIFS('Daily BSE Equity Options'!$L:$L,'Daily BSE Equity Options'!$A:$A,$A392))</f>
        <v/>
      </c>
      <c r="R392" s="8">
        <f>IF(OR(P392="",Q392=""),"",P392+Q392)</f>
        <v/>
      </c>
      <c r="S392" s="23">
        <f>IFERROR(IF(OR(P392="",INDEX(P:P,MATCH(DATE(YEAR($A392)-1,MONTH($A392),DAY($A392)),$A:$A,0))=""),"",P392/INDEX(P:P,MATCH(DATE(YEAR($A392)-1,MONTH($A392),DAY($A392)),$A:$A,0))-1),"")</f>
        <v/>
      </c>
      <c r="T392" s="23">
        <f>IFERROR(IF(OR(Q392="",INDEX(Q:Q,MATCH(DATE(YEAR($A392)-1,MONTH($A392),DAY($A392)),$A:$A,0))=""),"",Q392/INDEX(Q:Q,MATCH(DATE(YEAR($A392)-1,MONTH($A392),DAY($A392)),$A:$A,0))-1),"")</f>
        <v/>
      </c>
      <c r="U392" s="23">
        <f>IFERROR(IF(OR(R392="",INDEX(R:R,MATCH(DATE(YEAR($A392)-1,MONTH($A392),DAY($A392)),$A:$A,0))=""),"",R392/INDEX(R:R,MATCH(DATE(YEAR($A392)-1,MONTH($A392),DAY($A392)),$A:$A,0))-1),"")</f>
        <v/>
      </c>
      <c r="V392" s="23">
        <f>IF(OR(P392="",P391=""),"",P392/P391-1)</f>
        <v/>
      </c>
      <c r="W392" s="23">
        <f>IF(OR(Q392="",Q391=""),"",Q392/Q391-1)</f>
        <v/>
      </c>
      <c r="X392" s="23">
        <f>IF(OR(R392="",R391=""),"",R392/R391-1)</f>
        <v/>
      </c>
      <c r="Y392" s="23">
        <f>IF(R392="","",P392/R392)</f>
        <v/>
      </c>
      <c r="Z392" s="23">
        <f>IF(R392="","",Q392/R392)</f>
        <v/>
      </c>
      <c r="AA392" s="24">
        <f>IF(SUMIFS('Daily NSE Equity Options'!$M:$M,'Daily NSE Equity Options'!$A:$A,$A392)=0,"",SUMIFS('Daily NSE Equity Options'!$M:$M,'Daily NSE Equity Options'!$A:$A,$A392))</f>
        <v/>
      </c>
      <c r="AB392" s="9">
        <f>IF(SUMIFS('Daily BSE Equity Options'!$M:$M,'Daily BSE Equity Options'!$A:$A,$A392)=0,"",SUMIFS('Daily BSE Equity Options'!$M:$M,'Daily BSE Equity Options'!$A:$A,$A392))</f>
        <v/>
      </c>
      <c r="AC392" s="9">
        <f>IF(OR(AA392="",AB392=""),"",AA392+AB392)</f>
        <v/>
      </c>
      <c r="AD392" s="26">
        <f>IFERROR(IF(OR(AA392="",INDEX(AA:AA,MATCH(DATE(YEAR($A392)-1,MONTH($A392),DAY($A392)),$A:$A,0))=""),"",AA392/INDEX(AA:AA,MATCH(DATE(YEAR($A392)-1,MONTH($A392),DAY($A392)),$A:$A,0))-1),"")</f>
        <v/>
      </c>
      <c r="AE392" s="26">
        <f>IFERROR(IF(OR(AB392="",INDEX(AB:AB,MATCH(DATE(YEAR($A392)-1,MONTH($A392),DAY($A392)),$A:$A,0))=""),"",AB392/INDEX(AB:AB,MATCH(DATE(YEAR($A392)-1,MONTH($A392),DAY($A392)),$A:$A,0))-1),"")</f>
        <v/>
      </c>
      <c r="AF392" s="26">
        <f>IFERROR(IF(OR(AC392="",INDEX(AC:AC,MATCH(DATE(YEAR($A392)-1,MONTH($A392),DAY($A392)),$A:$A,0))=""),"",AC392/INDEX(AC:AC,MATCH(DATE(YEAR($A392)-1,MONTH($A392),DAY($A392)),$A:$A,0))-1),"")</f>
        <v/>
      </c>
      <c r="AG392" s="26">
        <f>IF(OR(AA392="",AA391=""),"",AA392/AA391-1)</f>
        <v/>
      </c>
      <c r="AH392" s="26">
        <f>IF(OR(AB392="",AB391=""),"",AB392/AB391-1)</f>
        <v/>
      </c>
      <c r="AI392" s="26">
        <f>IF(OR(AC392="",AC391=""),"",AC392/AC391-1)</f>
        <v/>
      </c>
      <c r="AJ392" s="26">
        <f>IF(AC392="","",AA392/AC392)</f>
        <v/>
      </c>
      <c r="AK392" s="26">
        <f>IF(AC392="","",AB392/AC392)</f>
        <v/>
      </c>
      <c r="AL392" s="29" t="n">
        <v>16.7525</v>
      </c>
      <c r="AM392" s="30" t="n">
        <v>17.0325</v>
      </c>
      <c r="AN392" s="30" t="n">
        <v>15.4025</v>
      </c>
      <c r="AO392" s="30" t="n">
        <v>16.8275</v>
      </c>
      <c r="AP392" s="31" t="n">
        <v>0.0045</v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18">
        <f>IF(SUMIFS('Daily NSE Equity Options'!$K:$K,'Daily NSE Equity Options'!$A:$A,$A393)=0,"",SUMIFS('Daily NSE Equity Options'!$K:$K,'Daily NSE Equity Options'!$A:$A,$A393))</f>
        <v/>
      </c>
      <c r="F393" s="7">
        <f>IF(SUMIFS('Daily BSE Equity Options'!$K:$K,'Daily BSE Equity Options'!$A:$A,$A393)=0,"",SUMIFS('Daily BSE Equity Options'!$K:$K,'Daily BSE Equity Options'!$A:$A,$A393))</f>
        <v/>
      </c>
      <c r="G393" s="7">
        <f>IF(OR(E393="",F393=""),"",E393+F393)</f>
        <v/>
      </c>
      <c r="H393" s="20">
        <f>IFERROR(IF(OR(E393="",INDEX(E:E,MATCH(DATE(YEAR($A393)-1,MONTH($A393),DAY($A393)),$A:$A,0))=""),"",E393/INDEX(E:E,MATCH(DATE(YEAR($A393)-1,MONTH($A393),DAY($A393)),$A:$A,0))-1),"")</f>
        <v/>
      </c>
      <c r="I393" s="20">
        <f>IFERROR(IF(OR(F393="",INDEX(F:F,MATCH(DATE(YEAR($A393)-1,MONTH($A393),DAY($A393)),$A:$A,0))=""),"",F393/INDEX(F:F,MATCH(DATE(YEAR($A393)-1,MONTH($A393),DAY($A393)),$A:$A,0))-1),"")</f>
        <v/>
      </c>
      <c r="J393" s="20">
        <f>IFERROR(IF(OR(G393="",INDEX(G:G,MATCH(DATE(YEAR($A393)-1,MONTH($A393),DAY($A393)),$A:$A,0))=""),"",G393/INDEX(G:G,MATCH(DATE(YEAR($A393)-1,MONTH($A393),DAY($A393)),$A:$A,0))-1),"")</f>
        <v/>
      </c>
      <c r="K393" s="20">
        <f>IF(OR(E393="",E392=""),"",E393/E392-1)</f>
        <v/>
      </c>
      <c r="L393" s="20">
        <f>IF(OR(F393="",F392=""),"",F393/F392-1)</f>
        <v/>
      </c>
      <c r="M393" s="20">
        <f>IF(OR(G393="",G392=""),"",G393/G392-1)</f>
        <v/>
      </c>
      <c r="N393" s="20">
        <f>IF(G393="","",E393/G393)</f>
        <v/>
      </c>
      <c r="O393" s="20">
        <f>IF(G393="","",F393/G393)</f>
        <v/>
      </c>
      <c r="P393" s="21">
        <f>IF(SUMIFS('Daily NSE Equity Options'!$L:$L,'Daily NSE Equity Options'!$A:$A,$A393)=0,"",SUMIFS('Daily NSE Equity Options'!$L:$L,'Daily NSE Equity Options'!$A:$A,$A393))</f>
        <v/>
      </c>
      <c r="Q393" s="8">
        <f>IF(SUMIFS('Daily BSE Equity Options'!$L:$L,'Daily BSE Equity Options'!$A:$A,$A393)=0,"",SUMIFS('Daily BSE Equity Options'!$L:$L,'Daily BSE Equity Options'!$A:$A,$A393))</f>
        <v/>
      </c>
      <c r="R393" s="8">
        <f>IF(OR(P393="",Q393=""),"",P393+Q393)</f>
        <v/>
      </c>
      <c r="S393" s="23">
        <f>IFERROR(IF(OR(P393="",INDEX(P:P,MATCH(DATE(YEAR($A393)-1,MONTH($A393),DAY($A393)),$A:$A,0))=""),"",P393/INDEX(P:P,MATCH(DATE(YEAR($A393)-1,MONTH($A393),DAY($A393)),$A:$A,0))-1),"")</f>
        <v/>
      </c>
      <c r="T393" s="23">
        <f>IFERROR(IF(OR(Q393="",INDEX(Q:Q,MATCH(DATE(YEAR($A393)-1,MONTH($A393),DAY($A393)),$A:$A,0))=""),"",Q393/INDEX(Q:Q,MATCH(DATE(YEAR($A393)-1,MONTH($A393),DAY($A393)),$A:$A,0))-1),"")</f>
        <v/>
      </c>
      <c r="U393" s="23">
        <f>IFERROR(IF(OR(R393="",INDEX(R:R,MATCH(DATE(YEAR($A393)-1,MONTH($A393),DAY($A393)),$A:$A,0))=""),"",R393/INDEX(R:R,MATCH(DATE(YEAR($A393)-1,MONTH($A393),DAY($A393)),$A:$A,0))-1),"")</f>
        <v/>
      </c>
      <c r="V393" s="23">
        <f>IF(OR(P393="",P392=""),"",P393/P392-1)</f>
        <v/>
      </c>
      <c r="W393" s="23">
        <f>IF(OR(Q393="",Q392=""),"",Q393/Q392-1)</f>
        <v/>
      </c>
      <c r="X393" s="23">
        <f>IF(OR(R393="",R392=""),"",R393/R392-1)</f>
        <v/>
      </c>
      <c r="Y393" s="23">
        <f>IF(R393="","",P393/R393)</f>
        <v/>
      </c>
      <c r="Z393" s="23">
        <f>IF(R393="","",Q393/R393)</f>
        <v/>
      </c>
      <c r="AA393" s="24">
        <f>IF(SUMIFS('Daily NSE Equity Options'!$M:$M,'Daily NSE Equity Options'!$A:$A,$A393)=0,"",SUMIFS('Daily NSE Equity Options'!$M:$M,'Daily NSE Equity Options'!$A:$A,$A393))</f>
        <v/>
      </c>
      <c r="AB393" s="9">
        <f>IF(SUMIFS('Daily BSE Equity Options'!$M:$M,'Daily BSE Equity Options'!$A:$A,$A393)=0,"",SUMIFS('Daily BSE Equity Options'!$M:$M,'Daily BSE Equity Options'!$A:$A,$A393))</f>
        <v/>
      </c>
      <c r="AC393" s="9">
        <f>IF(OR(AA393="",AB393=""),"",AA393+AB393)</f>
        <v/>
      </c>
      <c r="AD393" s="26">
        <f>IFERROR(IF(OR(AA393="",INDEX(AA:AA,MATCH(DATE(YEAR($A393)-1,MONTH($A393),DAY($A393)),$A:$A,0))=""),"",AA393/INDEX(AA:AA,MATCH(DATE(YEAR($A393)-1,MONTH($A393),DAY($A393)),$A:$A,0))-1),"")</f>
        <v/>
      </c>
      <c r="AE393" s="26">
        <f>IFERROR(IF(OR(AB393="",INDEX(AB:AB,MATCH(DATE(YEAR($A393)-1,MONTH($A393),DAY($A393)),$A:$A,0))=""),"",AB393/INDEX(AB:AB,MATCH(DATE(YEAR($A393)-1,MONTH($A393),DAY($A393)),$A:$A,0))-1),"")</f>
        <v/>
      </c>
      <c r="AF393" s="26">
        <f>IFERROR(IF(OR(AC393="",INDEX(AC:AC,MATCH(DATE(YEAR($A393)-1,MONTH($A393),DAY($A393)),$A:$A,0))=""),"",AC393/INDEX(AC:AC,MATCH(DATE(YEAR($A393)-1,MONTH($A393),DAY($A393)),$A:$A,0))-1),"")</f>
        <v/>
      </c>
      <c r="AG393" s="26">
        <f>IF(OR(AA393="",AA392=""),"",AA393/AA392-1)</f>
        <v/>
      </c>
      <c r="AH393" s="26">
        <f>IF(OR(AB393="",AB392=""),"",AB393/AB392-1)</f>
        <v/>
      </c>
      <c r="AI393" s="26">
        <f>IF(OR(AC393="",AC392=""),"",AC393/AC392-1)</f>
        <v/>
      </c>
      <c r="AJ393" s="26">
        <f>IF(AC393="","",AA393/AC393)</f>
        <v/>
      </c>
      <c r="AK393" s="26">
        <f>IF(AC393="","",AB393/AC393)</f>
        <v/>
      </c>
      <c r="AL393" s="29" t="n">
        <v>16.8275</v>
      </c>
      <c r="AM393" s="30" t="n">
        <v>18.4325</v>
      </c>
      <c r="AN393" s="30" t="n">
        <v>16.8125</v>
      </c>
      <c r="AO393" s="30" t="n">
        <v>17.9125</v>
      </c>
      <c r="AP393" s="31" t="n">
        <v>0.0645</v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18">
        <f>IF(SUMIFS('Daily NSE Equity Options'!$K:$K,'Daily NSE Equity Options'!$A:$A,$A394)=0,"",SUMIFS('Daily NSE Equity Options'!$K:$K,'Daily NSE Equity Options'!$A:$A,$A394))</f>
        <v/>
      </c>
      <c r="F394" s="7">
        <f>IF(SUMIFS('Daily BSE Equity Options'!$K:$K,'Daily BSE Equity Options'!$A:$A,$A394)=0,"",SUMIFS('Daily BSE Equity Options'!$K:$K,'Daily BSE Equity Options'!$A:$A,$A394))</f>
        <v/>
      </c>
      <c r="G394" s="7">
        <f>IF(OR(E394="",F394=""),"",E394+F394)</f>
        <v/>
      </c>
      <c r="H394" s="20">
        <f>IFERROR(IF(OR(E394="",INDEX(E:E,MATCH(DATE(YEAR($A394)-1,MONTH($A394),DAY($A394)),$A:$A,0))=""),"",E394/INDEX(E:E,MATCH(DATE(YEAR($A394)-1,MONTH($A394),DAY($A394)),$A:$A,0))-1),"")</f>
        <v/>
      </c>
      <c r="I394" s="20">
        <f>IFERROR(IF(OR(F394="",INDEX(F:F,MATCH(DATE(YEAR($A394)-1,MONTH($A394),DAY($A394)),$A:$A,0))=""),"",F394/INDEX(F:F,MATCH(DATE(YEAR($A394)-1,MONTH($A394),DAY($A394)),$A:$A,0))-1),"")</f>
        <v/>
      </c>
      <c r="J394" s="20">
        <f>IFERROR(IF(OR(G394="",INDEX(G:G,MATCH(DATE(YEAR($A394)-1,MONTH($A394),DAY($A394)),$A:$A,0))=""),"",G394/INDEX(G:G,MATCH(DATE(YEAR($A394)-1,MONTH($A394),DAY($A394)),$A:$A,0))-1),"")</f>
        <v/>
      </c>
      <c r="K394" s="20">
        <f>IF(OR(E394="",E393=""),"",E394/E393-1)</f>
        <v/>
      </c>
      <c r="L394" s="20">
        <f>IF(OR(F394="",F393=""),"",F394/F393-1)</f>
        <v/>
      </c>
      <c r="M394" s="20">
        <f>IF(OR(G394="",G393=""),"",G394/G393-1)</f>
        <v/>
      </c>
      <c r="N394" s="20">
        <f>IF(G394="","",E394/G394)</f>
        <v/>
      </c>
      <c r="O394" s="20">
        <f>IF(G394="","",F394/G394)</f>
        <v/>
      </c>
      <c r="P394" s="21">
        <f>IF(SUMIFS('Daily NSE Equity Options'!$L:$L,'Daily NSE Equity Options'!$A:$A,$A394)=0,"",SUMIFS('Daily NSE Equity Options'!$L:$L,'Daily NSE Equity Options'!$A:$A,$A394))</f>
        <v/>
      </c>
      <c r="Q394" s="8">
        <f>IF(SUMIFS('Daily BSE Equity Options'!$L:$L,'Daily BSE Equity Options'!$A:$A,$A394)=0,"",SUMIFS('Daily BSE Equity Options'!$L:$L,'Daily BSE Equity Options'!$A:$A,$A394))</f>
        <v/>
      </c>
      <c r="R394" s="8">
        <f>IF(OR(P394="",Q394=""),"",P394+Q394)</f>
        <v/>
      </c>
      <c r="S394" s="23">
        <f>IFERROR(IF(OR(P394="",INDEX(P:P,MATCH(DATE(YEAR($A394)-1,MONTH($A394),DAY($A394)),$A:$A,0))=""),"",P394/INDEX(P:P,MATCH(DATE(YEAR($A394)-1,MONTH($A394),DAY($A394)),$A:$A,0))-1),"")</f>
        <v/>
      </c>
      <c r="T394" s="23">
        <f>IFERROR(IF(OR(Q394="",INDEX(Q:Q,MATCH(DATE(YEAR($A394)-1,MONTH($A394),DAY($A394)),$A:$A,0))=""),"",Q394/INDEX(Q:Q,MATCH(DATE(YEAR($A394)-1,MONTH($A394),DAY($A394)),$A:$A,0))-1),"")</f>
        <v/>
      </c>
      <c r="U394" s="23">
        <f>IFERROR(IF(OR(R394="",INDEX(R:R,MATCH(DATE(YEAR($A394)-1,MONTH($A394),DAY($A394)),$A:$A,0))=""),"",R394/INDEX(R:R,MATCH(DATE(YEAR($A394)-1,MONTH($A394),DAY($A394)),$A:$A,0))-1),"")</f>
        <v/>
      </c>
      <c r="V394" s="23">
        <f>IF(OR(P394="",P393=""),"",P394/P393-1)</f>
        <v/>
      </c>
      <c r="W394" s="23">
        <f>IF(OR(Q394="",Q393=""),"",Q394/Q393-1)</f>
        <v/>
      </c>
      <c r="X394" s="23">
        <f>IF(OR(R394="",R393=""),"",R394/R393-1)</f>
        <v/>
      </c>
      <c r="Y394" s="23">
        <f>IF(R394="","",P394/R394)</f>
        <v/>
      </c>
      <c r="Z394" s="23">
        <f>IF(R394="","",Q394/R394)</f>
        <v/>
      </c>
      <c r="AA394" s="24">
        <f>IF(SUMIFS('Daily NSE Equity Options'!$M:$M,'Daily NSE Equity Options'!$A:$A,$A394)=0,"",SUMIFS('Daily NSE Equity Options'!$M:$M,'Daily NSE Equity Options'!$A:$A,$A394))</f>
        <v/>
      </c>
      <c r="AB394" s="9">
        <f>IF(SUMIFS('Daily BSE Equity Options'!$M:$M,'Daily BSE Equity Options'!$A:$A,$A394)=0,"",SUMIFS('Daily BSE Equity Options'!$M:$M,'Daily BSE Equity Options'!$A:$A,$A394))</f>
        <v/>
      </c>
      <c r="AC394" s="9">
        <f>IF(OR(AA394="",AB394=""),"",AA394+AB394)</f>
        <v/>
      </c>
      <c r="AD394" s="26">
        <f>IFERROR(IF(OR(AA394="",INDEX(AA:AA,MATCH(DATE(YEAR($A394)-1,MONTH($A394),DAY($A394)),$A:$A,0))=""),"",AA394/INDEX(AA:AA,MATCH(DATE(YEAR($A394)-1,MONTH($A394),DAY($A394)),$A:$A,0))-1),"")</f>
        <v/>
      </c>
      <c r="AE394" s="26">
        <f>IFERROR(IF(OR(AB394="",INDEX(AB:AB,MATCH(DATE(YEAR($A394)-1,MONTH($A394),DAY($A394)),$A:$A,0))=""),"",AB394/INDEX(AB:AB,MATCH(DATE(YEAR($A394)-1,MONTH($A394),DAY($A394)),$A:$A,0))-1),"")</f>
        <v/>
      </c>
      <c r="AF394" s="26">
        <f>IFERROR(IF(OR(AC394="",INDEX(AC:AC,MATCH(DATE(YEAR($A394)-1,MONTH($A394),DAY($A394)),$A:$A,0))=""),"",AC394/INDEX(AC:AC,MATCH(DATE(YEAR($A394)-1,MONTH($A394),DAY($A394)),$A:$A,0))-1),"")</f>
        <v/>
      </c>
      <c r="AG394" s="26">
        <f>IF(OR(AA394="",AA393=""),"",AA394/AA393-1)</f>
        <v/>
      </c>
      <c r="AH394" s="26">
        <f>IF(OR(AB394="",AB393=""),"",AB394/AB393-1)</f>
        <v/>
      </c>
      <c r="AI394" s="26">
        <f>IF(OR(AC394="",AC393=""),"",AC394/AC393-1)</f>
        <v/>
      </c>
      <c r="AJ394" s="26">
        <f>IF(AC394="","",AA394/AC394)</f>
        <v/>
      </c>
      <c r="AK394" s="26">
        <f>IF(AC394="","",AB394/AC394)</f>
        <v/>
      </c>
      <c r="AL394" s="29" t="n">
        <v>17.9125</v>
      </c>
      <c r="AM394" s="30" t="n">
        <v>19.64</v>
      </c>
      <c r="AN394" s="30" t="n">
        <v>16.2825</v>
      </c>
      <c r="AO394" s="30" t="n">
        <v>17.425</v>
      </c>
      <c r="AP394" s="31" t="n">
        <v>-0.0272</v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18">
        <f>IF(SUMIFS('Daily NSE Equity Options'!$K:$K,'Daily NSE Equity Options'!$A:$A,$A395)=0,"",SUMIFS('Daily NSE Equity Options'!$K:$K,'Daily NSE Equity Options'!$A:$A,$A395))</f>
        <v/>
      </c>
      <c r="F395" s="7">
        <f>IF(SUMIFS('Daily BSE Equity Options'!$K:$K,'Daily BSE Equity Options'!$A:$A,$A395)=0,"",SUMIFS('Daily BSE Equity Options'!$K:$K,'Daily BSE Equity Options'!$A:$A,$A395))</f>
        <v/>
      </c>
      <c r="G395" s="7">
        <f>IF(OR(E395="",F395=""),"",E395+F395)</f>
        <v/>
      </c>
      <c r="H395" s="20">
        <f>IFERROR(IF(OR(E395="",INDEX(E:E,MATCH(DATE(YEAR($A395)-1,MONTH($A395),DAY($A395)),$A:$A,0))=""),"",E395/INDEX(E:E,MATCH(DATE(YEAR($A395)-1,MONTH($A395),DAY($A395)),$A:$A,0))-1),"")</f>
        <v/>
      </c>
      <c r="I395" s="20">
        <f>IFERROR(IF(OR(F395="",INDEX(F:F,MATCH(DATE(YEAR($A395)-1,MONTH($A395),DAY($A395)),$A:$A,0))=""),"",F395/INDEX(F:F,MATCH(DATE(YEAR($A395)-1,MONTH($A395),DAY($A395)),$A:$A,0))-1),"")</f>
        <v/>
      </c>
      <c r="J395" s="20">
        <f>IFERROR(IF(OR(G395="",INDEX(G:G,MATCH(DATE(YEAR($A395)-1,MONTH($A395),DAY($A395)),$A:$A,0))=""),"",G395/INDEX(G:G,MATCH(DATE(YEAR($A395)-1,MONTH($A395),DAY($A395)),$A:$A,0))-1),"")</f>
        <v/>
      </c>
      <c r="K395" s="20">
        <f>IF(OR(E395="",E394=""),"",E395/E394-1)</f>
        <v/>
      </c>
      <c r="L395" s="20">
        <f>IF(OR(F395="",F394=""),"",F395/F394-1)</f>
        <v/>
      </c>
      <c r="M395" s="20">
        <f>IF(OR(G395="",G394=""),"",G395/G394-1)</f>
        <v/>
      </c>
      <c r="N395" s="20">
        <f>IF(G395="","",E395/G395)</f>
        <v/>
      </c>
      <c r="O395" s="20">
        <f>IF(G395="","",F395/G395)</f>
        <v/>
      </c>
      <c r="P395" s="21">
        <f>IF(SUMIFS('Daily NSE Equity Options'!$L:$L,'Daily NSE Equity Options'!$A:$A,$A395)=0,"",SUMIFS('Daily NSE Equity Options'!$L:$L,'Daily NSE Equity Options'!$A:$A,$A395))</f>
        <v/>
      </c>
      <c r="Q395" s="8">
        <f>IF(SUMIFS('Daily BSE Equity Options'!$L:$L,'Daily BSE Equity Options'!$A:$A,$A395)=0,"",SUMIFS('Daily BSE Equity Options'!$L:$L,'Daily BSE Equity Options'!$A:$A,$A395))</f>
        <v/>
      </c>
      <c r="R395" s="8">
        <f>IF(OR(P395="",Q395=""),"",P395+Q395)</f>
        <v/>
      </c>
      <c r="S395" s="23">
        <f>IFERROR(IF(OR(P395="",INDEX(P:P,MATCH(DATE(YEAR($A395)-1,MONTH($A395),DAY($A395)),$A:$A,0))=""),"",P395/INDEX(P:P,MATCH(DATE(YEAR($A395)-1,MONTH($A395),DAY($A395)),$A:$A,0))-1),"")</f>
        <v/>
      </c>
      <c r="T395" s="23">
        <f>IFERROR(IF(OR(Q395="",INDEX(Q:Q,MATCH(DATE(YEAR($A395)-1,MONTH($A395),DAY($A395)),$A:$A,0))=""),"",Q395/INDEX(Q:Q,MATCH(DATE(YEAR($A395)-1,MONTH($A395),DAY($A395)),$A:$A,0))-1),"")</f>
        <v/>
      </c>
      <c r="U395" s="23">
        <f>IFERROR(IF(OR(R395="",INDEX(R:R,MATCH(DATE(YEAR($A395)-1,MONTH($A395),DAY($A395)),$A:$A,0))=""),"",R395/INDEX(R:R,MATCH(DATE(YEAR($A395)-1,MONTH($A395),DAY($A395)),$A:$A,0))-1),"")</f>
        <v/>
      </c>
      <c r="V395" s="23">
        <f>IF(OR(P395="",P394=""),"",P395/P394-1)</f>
        <v/>
      </c>
      <c r="W395" s="23">
        <f>IF(OR(Q395="",Q394=""),"",Q395/Q394-1)</f>
        <v/>
      </c>
      <c r="X395" s="23">
        <f>IF(OR(R395="",R394=""),"",R395/R394-1)</f>
        <v/>
      </c>
      <c r="Y395" s="23">
        <f>IF(R395="","",P395/R395)</f>
        <v/>
      </c>
      <c r="Z395" s="23">
        <f>IF(R395="","",Q395/R395)</f>
        <v/>
      </c>
      <c r="AA395" s="24">
        <f>IF(SUMIFS('Daily NSE Equity Options'!$M:$M,'Daily NSE Equity Options'!$A:$A,$A395)=0,"",SUMIFS('Daily NSE Equity Options'!$M:$M,'Daily NSE Equity Options'!$A:$A,$A395))</f>
        <v/>
      </c>
      <c r="AB395" s="9">
        <f>IF(SUMIFS('Daily BSE Equity Options'!$M:$M,'Daily BSE Equity Options'!$A:$A,$A395)=0,"",SUMIFS('Daily BSE Equity Options'!$M:$M,'Daily BSE Equity Options'!$A:$A,$A395))</f>
        <v/>
      </c>
      <c r="AC395" s="9">
        <f>IF(OR(AA395="",AB395=""),"",AA395+AB395)</f>
        <v/>
      </c>
      <c r="AD395" s="26">
        <f>IFERROR(IF(OR(AA395="",INDEX(AA:AA,MATCH(DATE(YEAR($A395)-1,MONTH($A395),DAY($A395)),$A:$A,0))=""),"",AA395/INDEX(AA:AA,MATCH(DATE(YEAR($A395)-1,MONTH($A395),DAY($A395)),$A:$A,0))-1),"")</f>
        <v/>
      </c>
      <c r="AE395" s="26">
        <f>IFERROR(IF(OR(AB395="",INDEX(AB:AB,MATCH(DATE(YEAR($A395)-1,MONTH($A395),DAY($A395)),$A:$A,0))=""),"",AB395/INDEX(AB:AB,MATCH(DATE(YEAR($A395)-1,MONTH($A395),DAY($A395)),$A:$A,0))-1),"")</f>
        <v/>
      </c>
      <c r="AF395" s="26">
        <f>IFERROR(IF(OR(AC395="",INDEX(AC:AC,MATCH(DATE(YEAR($A395)-1,MONTH($A395),DAY($A395)),$A:$A,0))=""),"",AC395/INDEX(AC:AC,MATCH(DATE(YEAR($A395)-1,MONTH($A395),DAY($A395)),$A:$A,0))-1),"")</f>
        <v/>
      </c>
      <c r="AG395" s="26">
        <f>IF(OR(AA395="",AA394=""),"",AA395/AA394-1)</f>
        <v/>
      </c>
      <c r="AH395" s="26">
        <f>IF(OR(AB395="",AB394=""),"",AB395/AB394-1)</f>
        <v/>
      </c>
      <c r="AI395" s="26">
        <f>IF(OR(AC395="",AC394=""),"",AC395/AC394-1)</f>
        <v/>
      </c>
      <c r="AJ395" s="26">
        <f>IF(AC395="","",AA395/AC395)</f>
        <v/>
      </c>
      <c r="AK395" s="26">
        <f>IF(AC395="","",AB395/AC395)</f>
        <v/>
      </c>
      <c r="AL395" s="29" t="n">
        <v>17.425</v>
      </c>
      <c r="AM395" s="30" t="n">
        <v>18.095</v>
      </c>
      <c r="AN395" s="30" t="n">
        <v>15.3825</v>
      </c>
      <c r="AO395" s="30" t="n">
        <v>17.235</v>
      </c>
      <c r="AP395" s="31" t="n">
        <v>-0.0109</v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18">
        <f>IF(SUMIFS('Daily NSE Equity Options'!$K:$K,'Daily NSE Equity Options'!$A:$A,$A396)=0,"",SUMIFS('Daily NSE Equity Options'!$K:$K,'Daily NSE Equity Options'!$A:$A,$A396))</f>
        <v/>
      </c>
      <c r="F396" s="7">
        <f>IF(SUMIFS('Daily BSE Equity Options'!$K:$K,'Daily BSE Equity Options'!$A:$A,$A396)=0,"",SUMIFS('Daily BSE Equity Options'!$K:$K,'Daily BSE Equity Options'!$A:$A,$A396))</f>
        <v/>
      </c>
      <c r="G396" s="7">
        <f>IF(OR(E396="",F396=""),"",E396+F396)</f>
        <v/>
      </c>
      <c r="H396" s="20">
        <f>IFERROR(IF(OR(E396="",INDEX(E:E,MATCH(DATE(YEAR($A396)-1,MONTH($A396),DAY($A396)),$A:$A,0))=""),"",E396/INDEX(E:E,MATCH(DATE(YEAR($A396)-1,MONTH($A396),DAY($A396)),$A:$A,0))-1),"")</f>
        <v/>
      </c>
      <c r="I396" s="20">
        <f>IFERROR(IF(OR(F396="",INDEX(F:F,MATCH(DATE(YEAR($A396)-1,MONTH($A396),DAY($A396)),$A:$A,0))=""),"",F396/INDEX(F:F,MATCH(DATE(YEAR($A396)-1,MONTH($A396),DAY($A396)),$A:$A,0))-1),"")</f>
        <v/>
      </c>
      <c r="J396" s="20">
        <f>IFERROR(IF(OR(G396="",INDEX(G:G,MATCH(DATE(YEAR($A396)-1,MONTH($A396),DAY($A396)),$A:$A,0))=""),"",G396/INDEX(G:G,MATCH(DATE(YEAR($A396)-1,MONTH($A396),DAY($A396)),$A:$A,0))-1),"")</f>
        <v/>
      </c>
      <c r="K396" s="20">
        <f>IF(OR(E396="",E395=""),"",E396/E395-1)</f>
        <v/>
      </c>
      <c r="L396" s="20">
        <f>IF(OR(F396="",F395=""),"",F396/F395-1)</f>
        <v/>
      </c>
      <c r="M396" s="20">
        <f>IF(OR(G396="",G395=""),"",G396/G395-1)</f>
        <v/>
      </c>
      <c r="N396" s="20">
        <f>IF(G396="","",E396/G396)</f>
        <v/>
      </c>
      <c r="O396" s="20">
        <f>IF(G396="","",F396/G396)</f>
        <v/>
      </c>
      <c r="P396" s="21">
        <f>IF(SUMIFS('Daily NSE Equity Options'!$L:$L,'Daily NSE Equity Options'!$A:$A,$A396)=0,"",SUMIFS('Daily NSE Equity Options'!$L:$L,'Daily NSE Equity Options'!$A:$A,$A396))</f>
        <v/>
      </c>
      <c r="Q396" s="8">
        <f>IF(SUMIFS('Daily BSE Equity Options'!$L:$L,'Daily BSE Equity Options'!$A:$A,$A396)=0,"",SUMIFS('Daily BSE Equity Options'!$L:$L,'Daily BSE Equity Options'!$A:$A,$A396))</f>
        <v/>
      </c>
      <c r="R396" s="8">
        <f>IF(OR(P396="",Q396=""),"",P396+Q396)</f>
        <v/>
      </c>
      <c r="S396" s="23">
        <f>IFERROR(IF(OR(P396="",INDEX(P:P,MATCH(DATE(YEAR($A396)-1,MONTH($A396),DAY($A396)),$A:$A,0))=""),"",P396/INDEX(P:P,MATCH(DATE(YEAR($A396)-1,MONTH($A396),DAY($A396)),$A:$A,0))-1),"")</f>
        <v/>
      </c>
      <c r="T396" s="23">
        <f>IFERROR(IF(OR(Q396="",INDEX(Q:Q,MATCH(DATE(YEAR($A396)-1,MONTH($A396),DAY($A396)),$A:$A,0))=""),"",Q396/INDEX(Q:Q,MATCH(DATE(YEAR($A396)-1,MONTH($A396),DAY($A396)),$A:$A,0))-1),"")</f>
        <v/>
      </c>
      <c r="U396" s="23">
        <f>IFERROR(IF(OR(R396="",INDEX(R:R,MATCH(DATE(YEAR($A396)-1,MONTH($A396),DAY($A396)),$A:$A,0))=""),"",R396/INDEX(R:R,MATCH(DATE(YEAR($A396)-1,MONTH($A396),DAY($A396)),$A:$A,0))-1),"")</f>
        <v/>
      </c>
      <c r="V396" s="23">
        <f>IF(OR(P396="",P395=""),"",P396/P395-1)</f>
        <v/>
      </c>
      <c r="W396" s="23">
        <f>IF(OR(Q396="",Q395=""),"",Q396/Q395-1)</f>
        <v/>
      </c>
      <c r="X396" s="23">
        <f>IF(OR(R396="",R395=""),"",R396/R395-1)</f>
        <v/>
      </c>
      <c r="Y396" s="23">
        <f>IF(R396="","",P396/R396)</f>
        <v/>
      </c>
      <c r="Z396" s="23">
        <f>IF(R396="","",Q396/R396)</f>
        <v/>
      </c>
      <c r="AA396" s="24">
        <f>IF(SUMIFS('Daily NSE Equity Options'!$M:$M,'Daily NSE Equity Options'!$A:$A,$A396)=0,"",SUMIFS('Daily NSE Equity Options'!$M:$M,'Daily NSE Equity Options'!$A:$A,$A396))</f>
        <v/>
      </c>
      <c r="AB396" s="9">
        <f>IF(SUMIFS('Daily BSE Equity Options'!$M:$M,'Daily BSE Equity Options'!$A:$A,$A396)=0,"",SUMIFS('Daily BSE Equity Options'!$M:$M,'Daily BSE Equity Options'!$A:$A,$A396))</f>
        <v/>
      </c>
      <c r="AC396" s="9">
        <f>IF(OR(AA396="",AB396=""),"",AA396+AB396)</f>
        <v/>
      </c>
      <c r="AD396" s="26">
        <f>IFERROR(IF(OR(AA396="",INDEX(AA:AA,MATCH(DATE(YEAR($A396)-1,MONTH($A396),DAY($A396)),$A:$A,0))=""),"",AA396/INDEX(AA:AA,MATCH(DATE(YEAR($A396)-1,MONTH($A396),DAY($A396)),$A:$A,0))-1),"")</f>
        <v/>
      </c>
      <c r="AE396" s="26">
        <f>IFERROR(IF(OR(AB396="",INDEX(AB:AB,MATCH(DATE(YEAR($A396)-1,MONTH($A396),DAY($A396)),$A:$A,0))=""),"",AB396/INDEX(AB:AB,MATCH(DATE(YEAR($A396)-1,MONTH($A396),DAY($A396)),$A:$A,0))-1),"")</f>
        <v/>
      </c>
      <c r="AF396" s="26">
        <f>IFERROR(IF(OR(AC396="",INDEX(AC:AC,MATCH(DATE(YEAR($A396)-1,MONTH($A396),DAY($A396)),$A:$A,0))=""),"",AC396/INDEX(AC:AC,MATCH(DATE(YEAR($A396)-1,MONTH($A396),DAY($A396)),$A:$A,0))-1),"")</f>
        <v/>
      </c>
      <c r="AG396" s="26">
        <f>IF(OR(AA396="",AA395=""),"",AA396/AA395-1)</f>
        <v/>
      </c>
      <c r="AH396" s="26">
        <f>IF(OR(AB396="",AB395=""),"",AB396/AB395-1)</f>
        <v/>
      </c>
      <c r="AI396" s="26">
        <f>IF(OR(AC396="",AC395=""),"",AC396/AC395-1)</f>
        <v/>
      </c>
      <c r="AJ396" s="26">
        <f>IF(AC396="","",AA396/AC396)</f>
        <v/>
      </c>
      <c r="AK396" s="26">
        <f>IF(AC396="","",AB396/AC396)</f>
        <v/>
      </c>
      <c r="AL396" s="29" t="n">
        <v>17.235</v>
      </c>
      <c r="AM396" s="30" t="n">
        <v>17.7875</v>
      </c>
      <c r="AN396" s="30" t="n">
        <v>16.36</v>
      </c>
      <c r="AO396" s="30" t="n">
        <v>17.0625</v>
      </c>
      <c r="AP396" s="31" t="n">
        <v>-0.01</v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18">
        <f>IF(SUMIFS('Daily NSE Equity Options'!$K:$K,'Daily NSE Equity Options'!$A:$A,$A397)=0,"",SUMIFS('Daily NSE Equity Options'!$K:$K,'Daily NSE Equity Options'!$A:$A,$A397))</f>
        <v/>
      </c>
      <c r="F397" s="7">
        <f>IF(SUMIFS('Daily BSE Equity Options'!$K:$K,'Daily BSE Equity Options'!$A:$A,$A397)=0,"",SUMIFS('Daily BSE Equity Options'!$K:$K,'Daily BSE Equity Options'!$A:$A,$A397))</f>
        <v/>
      </c>
      <c r="G397" s="7">
        <f>IF(OR(E397="",F397=""),"",E397+F397)</f>
        <v/>
      </c>
      <c r="H397" s="20">
        <f>IFERROR(IF(OR(E397="",INDEX(E:E,MATCH(DATE(YEAR($A397)-1,MONTH($A397),DAY($A397)),$A:$A,0))=""),"",E397/INDEX(E:E,MATCH(DATE(YEAR($A397)-1,MONTH($A397),DAY($A397)),$A:$A,0))-1),"")</f>
        <v/>
      </c>
      <c r="I397" s="20">
        <f>IFERROR(IF(OR(F397="",INDEX(F:F,MATCH(DATE(YEAR($A397)-1,MONTH($A397),DAY($A397)),$A:$A,0))=""),"",F397/INDEX(F:F,MATCH(DATE(YEAR($A397)-1,MONTH($A397),DAY($A397)),$A:$A,0))-1),"")</f>
        <v/>
      </c>
      <c r="J397" s="20">
        <f>IFERROR(IF(OR(G397="",INDEX(G:G,MATCH(DATE(YEAR($A397)-1,MONTH($A397),DAY($A397)),$A:$A,0))=""),"",G397/INDEX(G:G,MATCH(DATE(YEAR($A397)-1,MONTH($A397),DAY($A397)),$A:$A,0))-1),"")</f>
        <v/>
      </c>
      <c r="K397" s="20">
        <f>IF(OR(E397="",E396=""),"",E397/E396-1)</f>
        <v/>
      </c>
      <c r="L397" s="20">
        <f>IF(OR(F397="",F396=""),"",F397/F396-1)</f>
        <v/>
      </c>
      <c r="M397" s="20">
        <f>IF(OR(G397="",G396=""),"",G397/G396-1)</f>
        <v/>
      </c>
      <c r="N397" s="20">
        <f>IF(G397="","",E397/G397)</f>
        <v/>
      </c>
      <c r="O397" s="20">
        <f>IF(G397="","",F397/G397)</f>
        <v/>
      </c>
      <c r="P397" s="21">
        <f>IF(SUMIFS('Daily NSE Equity Options'!$L:$L,'Daily NSE Equity Options'!$A:$A,$A397)=0,"",SUMIFS('Daily NSE Equity Options'!$L:$L,'Daily NSE Equity Options'!$A:$A,$A397))</f>
        <v/>
      </c>
      <c r="Q397" s="8">
        <f>IF(SUMIFS('Daily BSE Equity Options'!$L:$L,'Daily BSE Equity Options'!$A:$A,$A397)=0,"",SUMIFS('Daily BSE Equity Options'!$L:$L,'Daily BSE Equity Options'!$A:$A,$A397))</f>
        <v/>
      </c>
      <c r="R397" s="8">
        <f>IF(OR(P397="",Q397=""),"",P397+Q397)</f>
        <v/>
      </c>
      <c r="S397" s="23">
        <f>IFERROR(IF(OR(P397="",INDEX(P:P,MATCH(DATE(YEAR($A397)-1,MONTH($A397),DAY($A397)),$A:$A,0))=""),"",P397/INDEX(P:P,MATCH(DATE(YEAR($A397)-1,MONTH($A397),DAY($A397)),$A:$A,0))-1),"")</f>
        <v/>
      </c>
      <c r="T397" s="23">
        <f>IFERROR(IF(OR(Q397="",INDEX(Q:Q,MATCH(DATE(YEAR($A397)-1,MONTH($A397),DAY($A397)),$A:$A,0))=""),"",Q397/INDEX(Q:Q,MATCH(DATE(YEAR($A397)-1,MONTH($A397),DAY($A397)),$A:$A,0))-1),"")</f>
        <v/>
      </c>
      <c r="U397" s="23">
        <f>IFERROR(IF(OR(R397="",INDEX(R:R,MATCH(DATE(YEAR($A397)-1,MONTH($A397),DAY($A397)),$A:$A,0))=""),"",R397/INDEX(R:R,MATCH(DATE(YEAR($A397)-1,MONTH($A397),DAY($A397)),$A:$A,0))-1),"")</f>
        <v/>
      </c>
      <c r="V397" s="23">
        <f>IF(OR(P397="",P396=""),"",P397/P396-1)</f>
        <v/>
      </c>
      <c r="W397" s="23">
        <f>IF(OR(Q397="",Q396=""),"",Q397/Q396-1)</f>
        <v/>
      </c>
      <c r="X397" s="23">
        <f>IF(OR(R397="",R396=""),"",R397/R396-1)</f>
        <v/>
      </c>
      <c r="Y397" s="23">
        <f>IF(R397="","",P397/R397)</f>
        <v/>
      </c>
      <c r="Z397" s="23">
        <f>IF(R397="","",Q397/R397)</f>
        <v/>
      </c>
      <c r="AA397" s="24">
        <f>IF(SUMIFS('Daily NSE Equity Options'!$M:$M,'Daily NSE Equity Options'!$A:$A,$A397)=0,"",SUMIFS('Daily NSE Equity Options'!$M:$M,'Daily NSE Equity Options'!$A:$A,$A397))</f>
        <v/>
      </c>
      <c r="AB397" s="9">
        <f>IF(SUMIFS('Daily BSE Equity Options'!$M:$M,'Daily BSE Equity Options'!$A:$A,$A397)=0,"",SUMIFS('Daily BSE Equity Options'!$M:$M,'Daily BSE Equity Options'!$A:$A,$A397))</f>
        <v/>
      </c>
      <c r="AC397" s="9">
        <f>IF(OR(AA397="",AB397=""),"",AA397+AB397)</f>
        <v/>
      </c>
      <c r="AD397" s="26">
        <f>IFERROR(IF(OR(AA397="",INDEX(AA:AA,MATCH(DATE(YEAR($A397)-1,MONTH($A397),DAY($A397)),$A:$A,0))=""),"",AA397/INDEX(AA:AA,MATCH(DATE(YEAR($A397)-1,MONTH($A397),DAY($A397)),$A:$A,0))-1),"")</f>
        <v/>
      </c>
      <c r="AE397" s="26">
        <f>IFERROR(IF(OR(AB397="",INDEX(AB:AB,MATCH(DATE(YEAR($A397)-1,MONTH($A397),DAY($A397)),$A:$A,0))=""),"",AB397/INDEX(AB:AB,MATCH(DATE(YEAR($A397)-1,MONTH($A397),DAY($A397)),$A:$A,0))-1),"")</f>
        <v/>
      </c>
      <c r="AF397" s="26">
        <f>IFERROR(IF(OR(AC397="",INDEX(AC:AC,MATCH(DATE(YEAR($A397)-1,MONTH($A397),DAY($A397)),$A:$A,0))=""),"",AC397/INDEX(AC:AC,MATCH(DATE(YEAR($A397)-1,MONTH($A397),DAY($A397)),$A:$A,0))-1),"")</f>
        <v/>
      </c>
      <c r="AG397" s="26">
        <f>IF(OR(AA397="",AA396=""),"",AA397/AA396-1)</f>
        <v/>
      </c>
      <c r="AH397" s="26">
        <f>IF(OR(AB397="",AB396=""),"",AB397/AB396-1)</f>
        <v/>
      </c>
      <c r="AI397" s="26">
        <f>IF(OR(AC397="",AC396=""),"",AC397/AC396-1)</f>
        <v/>
      </c>
      <c r="AJ397" s="26">
        <f>IF(AC397="","",AA397/AC397)</f>
        <v/>
      </c>
      <c r="AK397" s="26">
        <f>IF(AC397="","",AB397/AC397)</f>
        <v/>
      </c>
      <c r="AL397" s="29" t="n">
        <v>17.0625</v>
      </c>
      <c r="AM397" s="30" t="n">
        <v>17.0625</v>
      </c>
      <c r="AN397" s="30" t="n">
        <v>15.7</v>
      </c>
      <c r="AO397" s="30" t="n">
        <v>16.125</v>
      </c>
      <c r="AP397" s="31" t="n">
        <v>-0.0549</v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18">
        <f>IF(SUMIFS('Daily NSE Equity Options'!$K:$K,'Daily NSE Equity Options'!$A:$A,$A398)=0,"",SUMIFS('Daily NSE Equity Options'!$K:$K,'Daily NSE Equity Options'!$A:$A,$A398))</f>
        <v/>
      </c>
      <c r="F398" s="7">
        <f>IF(SUMIFS('Daily BSE Equity Options'!$K:$K,'Daily BSE Equity Options'!$A:$A,$A398)=0,"",SUMIFS('Daily BSE Equity Options'!$K:$K,'Daily BSE Equity Options'!$A:$A,$A398))</f>
        <v/>
      </c>
      <c r="G398" s="7">
        <f>IF(OR(E398="",F398=""),"",E398+F398)</f>
        <v/>
      </c>
      <c r="H398" s="20">
        <f>IFERROR(IF(OR(E398="",INDEX(E:E,MATCH(DATE(YEAR($A398)-1,MONTH($A398),DAY($A398)),$A:$A,0))=""),"",E398/INDEX(E:E,MATCH(DATE(YEAR($A398)-1,MONTH($A398),DAY($A398)),$A:$A,0))-1),"")</f>
        <v/>
      </c>
      <c r="I398" s="20">
        <f>IFERROR(IF(OR(F398="",INDEX(F:F,MATCH(DATE(YEAR($A398)-1,MONTH($A398),DAY($A398)),$A:$A,0))=""),"",F398/INDEX(F:F,MATCH(DATE(YEAR($A398)-1,MONTH($A398),DAY($A398)),$A:$A,0))-1),"")</f>
        <v/>
      </c>
      <c r="J398" s="20">
        <f>IFERROR(IF(OR(G398="",INDEX(G:G,MATCH(DATE(YEAR($A398)-1,MONTH($A398),DAY($A398)),$A:$A,0))=""),"",G398/INDEX(G:G,MATCH(DATE(YEAR($A398)-1,MONTH($A398),DAY($A398)),$A:$A,0))-1),"")</f>
        <v/>
      </c>
      <c r="K398" s="20">
        <f>IF(OR(E398="",E397=""),"",E398/E397-1)</f>
        <v/>
      </c>
      <c r="L398" s="20">
        <f>IF(OR(F398="",F397=""),"",F398/F397-1)</f>
        <v/>
      </c>
      <c r="M398" s="20">
        <f>IF(OR(G398="",G397=""),"",G398/G397-1)</f>
        <v/>
      </c>
      <c r="N398" s="20">
        <f>IF(G398="","",E398/G398)</f>
        <v/>
      </c>
      <c r="O398" s="20">
        <f>IF(G398="","",F398/G398)</f>
        <v/>
      </c>
      <c r="P398" s="21">
        <f>IF(SUMIFS('Daily NSE Equity Options'!$L:$L,'Daily NSE Equity Options'!$A:$A,$A398)=0,"",SUMIFS('Daily NSE Equity Options'!$L:$L,'Daily NSE Equity Options'!$A:$A,$A398))</f>
        <v/>
      </c>
      <c r="Q398" s="8">
        <f>IF(SUMIFS('Daily BSE Equity Options'!$L:$L,'Daily BSE Equity Options'!$A:$A,$A398)=0,"",SUMIFS('Daily BSE Equity Options'!$L:$L,'Daily BSE Equity Options'!$A:$A,$A398))</f>
        <v/>
      </c>
      <c r="R398" s="8">
        <f>IF(OR(P398="",Q398=""),"",P398+Q398)</f>
        <v/>
      </c>
      <c r="S398" s="23">
        <f>IFERROR(IF(OR(P398="",INDEX(P:P,MATCH(DATE(YEAR($A398)-1,MONTH($A398),DAY($A398)),$A:$A,0))=""),"",P398/INDEX(P:P,MATCH(DATE(YEAR($A398)-1,MONTH($A398),DAY($A398)),$A:$A,0))-1),"")</f>
        <v/>
      </c>
      <c r="T398" s="23">
        <f>IFERROR(IF(OR(Q398="",INDEX(Q:Q,MATCH(DATE(YEAR($A398)-1,MONTH($A398),DAY($A398)),$A:$A,0))=""),"",Q398/INDEX(Q:Q,MATCH(DATE(YEAR($A398)-1,MONTH($A398),DAY($A398)),$A:$A,0))-1),"")</f>
        <v/>
      </c>
      <c r="U398" s="23">
        <f>IFERROR(IF(OR(R398="",INDEX(R:R,MATCH(DATE(YEAR($A398)-1,MONTH($A398),DAY($A398)),$A:$A,0))=""),"",R398/INDEX(R:R,MATCH(DATE(YEAR($A398)-1,MONTH($A398),DAY($A398)),$A:$A,0))-1),"")</f>
        <v/>
      </c>
      <c r="V398" s="23">
        <f>IF(OR(P398="",P397=""),"",P398/P397-1)</f>
        <v/>
      </c>
      <c r="W398" s="23">
        <f>IF(OR(Q398="",Q397=""),"",Q398/Q397-1)</f>
        <v/>
      </c>
      <c r="X398" s="23">
        <f>IF(OR(R398="",R397=""),"",R398/R397-1)</f>
        <v/>
      </c>
      <c r="Y398" s="23">
        <f>IF(R398="","",P398/R398)</f>
        <v/>
      </c>
      <c r="Z398" s="23">
        <f>IF(R398="","",Q398/R398)</f>
        <v/>
      </c>
      <c r="AA398" s="24">
        <f>IF(SUMIFS('Daily NSE Equity Options'!$M:$M,'Daily NSE Equity Options'!$A:$A,$A398)=0,"",SUMIFS('Daily NSE Equity Options'!$M:$M,'Daily NSE Equity Options'!$A:$A,$A398))</f>
        <v/>
      </c>
      <c r="AB398" s="9">
        <f>IF(SUMIFS('Daily BSE Equity Options'!$M:$M,'Daily BSE Equity Options'!$A:$A,$A398)=0,"",SUMIFS('Daily BSE Equity Options'!$M:$M,'Daily BSE Equity Options'!$A:$A,$A398))</f>
        <v/>
      </c>
      <c r="AC398" s="9">
        <f>IF(OR(AA398="",AB398=""),"",AA398+AB398)</f>
        <v/>
      </c>
      <c r="AD398" s="26">
        <f>IFERROR(IF(OR(AA398="",INDEX(AA:AA,MATCH(DATE(YEAR($A398)-1,MONTH($A398),DAY($A398)),$A:$A,0))=""),"",AA398/INDEX(AA:AA,MATCH(DATE(YEAR($A398)-1,MONTH($A398),DAY($A398)),$A:$A,0))-1),"")</f>
        <v/>
      </c>
      <c r="AE398" s="26">
        <f>IFERROR(IF(OR(AB398="",INDEX(AB:AB,MATCH(DATE(YEAR($A398)-1,MONTH($A398),DAY($A398)),$A:$A,0))=""),"",AB398/INDEX(AB:AB,MATCH(DATE(YEAR($A398)-1,MONTH($A398),DAY($A398)),$A:$A,0))-1),"")</f>
        <v/>
      </c>
      <c r="AF398" s="26">
        <f>IFERROR(IF(OR(AC398="",INDEX(AC:AC,MATCH(DATE(YEAR($A398)-1,MONTH($A398),DAY($A398)),$A:$A,0))=""),"",AC398/INDEX(AC:AC,MATCH(DATE(YEAR($A398)-1,MONTH($A398),DAY($A398)),$A:$A,0))-1),"")</f>
        <v/>
      </c>
      <c r="AG398" s="26">
        <f>IF(OR(AA398="",AA397=""),"",AA398/AA397-1)</f>
        <v/>
      </c>
      <c r="AH398" s="26">
        <f>IF(OR(AB398="",AB397=""),"",AB398/AB397-1)</f>
        <v/>
      </c>
      <c r="AI398" s="26">
        <f>IF(OR(AC398="",AC397=""),"",AC398/AC397-1)</f>
        <v/>
      </c>
      <c r="AJ398" s="26">
        <f>IF(AC398="","",AA398/AC398)</f>
        <v/>
      </c>
      <c r="AK398" s="26">
        <f>IF(AC398="","",AB398/AC398)</f>
        <v/>
      </c>
      <c r="AL398" s="29" t="n">
        <v>16.125</v>
      </c>
      <c r="AM398" s="30" t="n">
        <v>16.4125</v>
      </c>
      <c r="AN398" s="30" t="n">
        <v>14.305</v>
      </c>
      <c r="AO398" s="30" t="n">
        <v>15.7475</v>
      </c>
      <c r="AP398" s="31" t="n">
        <v>-0.0234</v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18">
        <f>IF(SUMIFS('Daily NSE Equity Options'!$K:$K,'Daily NSE Equity Options'!$A:$A,$A399)=0,"",SUMIFS('Daily NSE Equity Options'!$K:$K,'Daily NSE Equity Options'!$A:$A,$A399))</f>
        <v/>
      </c>
      <c r="F399" s="7">
        <f>IF(SUMIFS('Daily BSE Equity Options'!$K:$K,'Daily BSE Equity Options'!$A:$A,$A399)=0,"",SUMIFS('Daily BSE Equity Options'!$K:$K,'Daily BSE Equity Options'!$A:$A,$A399))</f>
        <v/>
      </c>
      <c r="G399" s="7">
        <f>IF(OR(E399="",F399=""),"",E399+F399)</f>
        <v/>
      </c>
      <c r="H399" s="20">
        <f>IFERROR(IF(OR(E399="",INDEX(E:E,MATCH(DATE(YEAR($A399)-1,MONTH($A399),DAY($A399)),$A:$A,0))=""),"",E399/INDEX(E:E,MATCH(DATE(YEAR($A399)-1,MONTH($A399),DAY($A399)),$A:$A,0))-1),"")</f>
        <v/>
      </c>
      <c r="I399" s="20">
        <f>IFERROR(IF(OR(F399="",INDEX(F:F,MATCH(DATE(YEAR($A399)-1,MONTH($A399),DAY($A399)),$A:$A,0))=""),"",F399/INDEX(F:F,MATCH(DATE(YEAR($A399)-1,MONTH($A399),DAY($A399)),$A:$A,0))-1),"")</f>
        <v/>
      </c>
      <c r="J399" s="20">
        <f>IFERROR(IF(OR(G399="",INDEX(G:G,MATCH(DATE(YEAR($A399)-1,MONTH($A399),DAY($A399)),$A:$A,0))=""),"",G399/INDEX(G:G,MATCH(DATE(YEAR($A399)-1,MONTH($A399),DAY($A399)),$A:$A,0))-1),"")</f>
        <v/>
      </c>
      <c r="K399" s="20">
        <f>IF(OR(E399="",E398=""),"",E399/E398-1)</f>
        <v/>
      </c>
      <c r="L399" s="20">
        <f>IF(OR(F399="",F398=""),"",F399/F398-1)</f>
        <v/>
      </c>
      <c r="M399" s="20">
        <f>IF(OR(G399="",G398=""),"",G399/G398-1)</f>
        <v/>
      </c>
      <c r="N399" s="20">
        <f>IF(G399="","",E399/G399)</f>
        <v/>
      </c>
      <c r="O399" s="20">
        <f>IF(G399="","",F399/G399)</f>
        <v/>
      </c>
      <c r="P399" s="21">
        <f>IF(SUMIFS('Daily NSE Equity Options'!$L:$L,'Daily NSE Equity Options'!$A:$A,$A399)=0,"",SUMIFS('Daily NSE Equity Options'!$L:$L,'Daily NSE Equity Options'!$A:$A,$A399))</f>
        <v/>
      </c>
      <c r="Q399" s="8">
        <f>IF(SUMIFS('Daily BSE Equity Options'!$L:$L,'Daily BSE Equity Options'!$A:$A,$A399)=0,"",SUMIFS('Daily BSE Equity Options'!$L:$L,'Daily BSE Equity Options'!$A:$A,$A399))</f>
        <v/>
      </c>
      <c r="R399" s="8">
        <f>IF(OR(P399="",Q399=""),"",P399+Q399)</f>
        <v/>
      </c>
      <c r="S399" s="23">
        <f>IFERROR(IF(OR(P399="",INDEX(P:P,MATCH(DATE(YEAR($A399)-1,MONTH($A399),DAY($A399)),$A:$A,0))=""),"",P399/INDEX(P:P,MATCH(DATE(YEAR($A399)-1,MONTH($A399),DAY($A399)),$A:$A,0))-1),"")</f>
        <v/>
      </c>
      <c r="T399" s="23">
        <f>IFERROR(IF(OR(Q399="",INDEX(Q:Q,MATCH(DATE(YEAR($A399)-1,MONTH($A399),DAY($A399)),$A:$A,0))=""),"",Q399/INDEX(Q:Q,MATCH(DATE(YEAR($A399)-1,MONTH($A399),DAY($A399)),$A:$A,0))-1),"")</f>
        <v/>
      </c>
      <c r="U399" s="23">
        <f>IFERROR(IF(OR(R399="",INDEX(R:R,MATCH(DATE(YEAR($A399)-1,MONTH($A399),DAY($A399)),$A:$A,0))=""),"",R399/INDEX(R:R,MATCH(DATE(YEAR($A399)-1,MONTH($A399),DAY($A399)),$A:$A,0))-1),"")</f>
        <v/>
      </c>
      <c r="V399" s="23">
        <f>IF(OR(P399="",P398=""),"",P399/P398-1)</f>
        <v/>
      </c>
      <c r="W399" s="23">
        <f>IF(OR(Q399="",Q398=""),"",Q399/Q398-1)</f>
        <v/>
      </c>
      <c r="X399" s="23">
        <f>IF(OR(R399="",R398=""),"",R399/R398-1)</f>
        <v/>
      </c>
      <c r="Y399" s="23">
        <f>IF(R399="","",P399/R399)</f>
        <v/>
      </c>
      <c r="Z399" s="23">
        <f>IF(R399="","",Q399/R399)</f>
        <v/>
      </c>
      <c r="AA399" s="24">
        <f>IF(SUMIFS('Daily NSE Equity Options'!$M:$M,'Daily NSE Equity Options'!$A:$A,$A399)=0,"",SUMIFS('Daily NSE Equity Options'!$M:$M,'Daily NSE Equity Options'!$A:$A,$A399))</f>
        <v/>
      </c>
      <c r="AB399" s="9">
        <f>IF(SUMIFS('Daily BSE Equity Options'!$M:$M,'Daily BSE Equity Options'!$A:$A,$A399)=0,"",SUMIFS('Daily BSE Equity Options'!$M:$M,'Daily BSE Equity Options'!$A:$A,$A399))</f>
        <v/>
      </c>
      <c r="AC399" s="9">
        <f>IF(OR(AA399="",AB399=""),"",AA399+AB399)</f>
        <v/>
      </c>
      <c r="AD399" s="26">
        <f>IFERROR(IF(OR(AA399="",INDEX(AA:AA,MATCH(DATE(YEAR($A399)-1,MONTH($A399),DAY($A399)),$A:$A,0))=""),"",AA399/INDEX(AA:AA,MATCH(DATE(YEAR($A399)-1,MONTH($A399),DAY($A399)),$A:$A,0))-1),"")</f>
        <v/>
      </c>
      <c r="AE399" s="26">
        <f>IFERROR(IF(OR(AB399="",INDEX(AB:AB,MATCH(DATE(YEAR($A399)-1,MONTH($A399),DAY($A399)),$A:$A,0))=""),"",AB399/INDEX(AB:AB,MATCH(DATE(YEAR($A399)-1,MONTH($A399),DAY($A399)),$A:$A,0))-1),"")</f>
        <v/>
      </c>
      <c r="AF399" s="26">
        <f>IFERROR(IF(OR(AC399="",INDEX(AC:AC,MATCH(DATE(YEAR($A399)-1,MONTH($A399),DAY($A399)),$A:$A,0))=""),"",AC399/INDEX(AC:AC,MATCH(DATE(YEAR($A399)-1,MONTH($A399),DAY($A399)),$A:$A,0))-1),"")</f>
        <v/>
      </c>
      <c r="AG399" s="26">
        <f>IF(OR(AA399="",AA398=""),"",AA399/AA398-1)</f>
        <v/>
      </c>
      <c r="AH399" s="26">
        <f>IF(OR(AB399="",AB398=""),"",AB399/AB398-1)</f>
        <v/>
      </c>
      <c r="AI399" s="26">
        <f>IF(OR(AC399="",AC398=""),"",AC399/AC398-1)</f>
        <v/>
      </c>
      <c r="AJ399" s="26">
        <f>IF(AC399="","",AA399/AC399)</f>
        <v/>
      </c>
      <c r="AK399" s="26">
        <f>IF(AC399="","",AB399/AC399)</f>
        <v/>
      </c>
      <c r="AL399" s="29" t="n">
        <v>15.7475</v>
      </c>
      <c r="AM399" s="30" t="n">
        <v>16.925</v>
      </c>
      <c r="AN399" s="30" t="n">
        <v>13.99</v>
      </c>
      <c r="AO399" s="30" t="n">
        <v>16.34</v>
      </c>
      <c r="AP399" s="31" t="n">
        <v>0.0376</v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18">
        <f>IF(SUMIFS('Daily NSE Equity Options'!$K:$K,'Daily NSE Equity Options'!$A:$A,$A400)=0,"",SUMIFS('Daily NSE Equity Options'!$K:$K,'Daily NSE Equity Options'!$A:$A,$A400))</f>
        <v/>
      </c>
      <c r="F400" s="7">
        <f>IF(SUMIFS('Daily BSE Equity Options'!$K:$K,'Daily BSE Equity Options'!$A:$A,$A400)=0,"",SUMIFS('Daily BSE Equity Options'!$K:$K,'Daily BSE Equity Options'!$A:$A,$A400))</f>
        <v/>
      </c>
      <c r="G400" s="7">
        <f>IF(OR(E400="",F400=""),"",E400+F400)</f>
        <v/>
      </c>
      <c r="H400" s="20">
        <f>IFERROR(IF(OR(E400="",INDEX(E:E,MATCH(DATE(YEAR($A400)-1,MONTH($A400),DAY($A400)),$A:$A,0))=""),"",E400/INDEX(E:E,MATCH(DATE(YEAR($A400)-1,MONTH($A400),DAY($A400)),$A:$A,0))-1),"")</f>
        <v/>
      </c>
      <c r="I400" s="20">
        <f>IFERROR(IF(OR(F400="",INDEX(F:F,MATCH(DATE(YEAR($A400)-1,MONTH($A400),DAY($A400)),$A:$A,0))=""),"",F400/INDEX(F:F,MATCH(DATE(YEAR($A400)-1,MONTH($A400),DAY($A400)),$A:$A,0))-1),"")</f>
        <v/>
      </c>
      <c r="J400" s="20">
        <f>IFERROR(IF(OR(G400="",INDEX(G:G,MATCH(DATE(YEAR($A400)-1,MONTH($A400),DAY($A400)),$A:$A,0))=""),"",G400/INDEX(G:G,MATCH(DATE(YEAR($A400)-1,MONTH($A400),DAY($A400)),$A:$A,0))-1),"")</f>
        <v/>
      </c>
      <c r="K400" s="20">
        <f>IF(OR(E400="",E399=""),"",E400/E399-1)</f>
        <v/>
      </c>
      <c r="L400" s="20">
        <f>IF(OR(F400="",F399=""),"",F400/F399-1)</f>
        <v/>
      </c>
      <c r="M400" s="20">
        <f>IF(OR(G400="",G399=""),"",G400/G399-1)</f>
        <v/>
      </c>
      <c r="N400" s="20">
        <f>IF(G400="","",E400/G400)</f>
        <v/>
      </c>
      <c r="O400" s="20">
        <f>IF(G400="","",F400/G400)</f>
        <v/>
      </c>
      <c r="P400" s="21">
        <f>IF(SUMIFS('Daily NSE Equity Options'!$L:$L,'Daily NSE Equity Options'!$A:$A,$A400)=0,"",SUMIFS('Daily NSE Equity Options'!$L:$L,'Daily NSE Equity Options'!$A:$A,$A400))</f>
        <v/>
      </c>
      <c r="Q400" s="8">
        <f>IF(SUMIFS('Daily BSE Equity Options'!$L:$L,'Daily BSE Equity Options'!$A:$A,$A400)=0,"",SUMIFS('Daily BSE Equity Options'!$L:$L,'Daily BSE Equity Options'!$A:$A,$A400))</f>
        <v/>
      </c>
      <c r="R400" s="8">
        <f>IF(OR(P400="",Q400=""),"",P400+Q400)</f>
        <v/>
      </c>
      <c r="S400" s="23">
        <f>IFERROR(IF(OR(P400="",INDEX(P:P,MATCH(DATE(YEAR($A400)-1,MONTH($A400),DAY($A400)),$A:$A,0))=""),"",P400/INDEX(P:P,MATCH(DATE(YEAR($A400)-1,MONTH($A400),DAY($A400)),$A:$A,0))-1),"")</f>
        <v/>
      </c>
      <c r="T400" s="23">
        <f>IFERROR(IF(OR(Q400="",INDEX(Q:Q,MATCH(DATE(YEAR($A400)-1,MONTH($A400),DAY($A400)),$A:$A,0))=""),"",Q400/INDEX(Q:Q,MATCH(DATE(YEAR($A400)-1,MONTH($A400),DAY($A400)),$A:$A,0))-1),"")</f>
        <v/>
      </c>
      <c r="U400" s="23">
        <f>IFERROR(IF(OR(R400="",INDEX(R:R,MATCH(DATE(YEAR($A400)-1,MONTH($A400),DAY($A400)),$A:$A,0))=""),"",R400/INDEX(R:R,MATCH(DATE(YEAR($A400)-1,MONTH($A400),DAY($A400)),$A:$A,0))-1),"")</f>
        <v/>
      </c>
      <c r="V400" s="23">
        <f>IF(OR(P400="",P399=""),"",P400/P399-1)</f>
        <v/>
      </c>
      <c r="W400" s="23">
        <f>IF(OR(Q400="",Q399=""),"",Q400/Q399-1)</f>
        <v/>
      </c>
      <c r="X400" s="23">
        <f>IF(OR(R400="",R399=""),"",R400/R399-1)</f>
        <v/>
      </c>
      <c r="Y400" s="23">
        <f>IF(R400="","",P400/R400)</f>
        <v/>
      </c>
      <c r="Z400" s="23">
        <f>IF(R400="","",Q400/R400)</f>
        <v/>
      </c>
      <c r="AA400" s="24">
        <f>IF(SUMIFS('Daily NSE Equity Options'!$M:$M,'Daily NSE Equity Options'!$A:$A,$A400)=0,"",SUMIFS('Daily NSE Equity Options'!$M:$M,'Daily NSE Equity Options'!$A:$A,$A400))</f>
        <v/>
      </c>
      <c r="AB400" s="9">
        <f>IF(SUMIFS('Daily BSE Equity Options'!$M:$M,'Daily BSE Equity Options'!$A:$A,$A400)=0,"",SUMIFS('Daily BSE Equity Options'!$M:$M,'Daily BSE Equity Options'!$A:$A,$A400))</f>
        <v/>
      </c>
      <c r="AC400" s="9">
        <f>IF(OR(AA400="",AB400=""),"",AA400+AB400)</f>
        <v/>
      </c>
      <c r="AD400" s="26">
        <f>IFERROR(IF(OR(AA400="",INDEX(AA:AA,MATCH(DATE(YEAR($A400)-1,MONTH($A400),DAY($A400)),$A:$A,0))=""),"",AA400/INDEX(AA:AA,MATCH(DATE(YEAR($A400)-1,MONTH($A400),DAY($A400)),$A:$A,0))-1),"")</f>
        <v/>
      </c>
      <c r="AE400" s="26">
        <f>IFERROR(IF(OR(AB400="",INDEX(AB:AB,MATCH(DATE(YEAR($A400)-1,MONTH($A400),DAY($A400)),$A:$A,0))=""),"",AB400/INDEX(AB:AB,MATCH(DATE(YEAR($A400)-1,MONTH($A400),DAY($A400)),$A:$A,0))-1),"")</f>
        <v/>
      </c>
      <c r="AF400" s="26">
        <f>IFERROR(IF(OR(AC400="",INDEX(AC:AC,MATCH(DATE(YEAR($A400)-1,MONTH($A400),DAY($A400)),$A:$A,0))=""),"",AC400/INDEX(AC:AC,MATCH(DATE(YEAR($A400)-1,MONTH($A400),DAY($A400)),$A:$A,0))-1),"")</f>
        <v/>
      </c>
      <c r="AG400" s="26">
        <f>IF(OR(AA400="",AA399=""),"",AA400/AA399-1)</f>
        <v/>
      </c>
      <c r="AH400" s="26">
        <f>IF(OR(AB400="",AB399=""),"",AB400/AB399-1)</f>
        <v/>
      </c>
      <c r="AI400" s="26">
        <f>IF(OR(AC400="",AC399=""),"",AC400/AC399-1)</f>
        <v/>
      </c>
      <c r="AJ400" s="26">
        <f>IF(AC400="","",AA400/AC400)</f>
        <v/>
      </c>
      <c r="AK400" s="26">
        <f>IF(AC400="","",AB400/AC400)</f>
        <v/>
      </c>
      <c r="AL400" s="29" t="n">
        <v>16.34</v>
      </c>
      <c r="AM400" s="30" t="n">
        <v>16.615</v>
      </c>
      <c r="AN400" s="30" t="n">
        <v>14.6425</v>
      </c>
      <c r="AO400" s="30" t="n">
        <v>16.0025</v>
      </c>
      <c r="AP400" s="31" t="n">
        <v>-0.0207</v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18">
        <f>IF(SUMIFS('Daily NSE Equity Options'!$K:$K,'Daily NSE Equity Options'!$A:$A,$A401)=0,"",SUMIFS('Daily NSE Equity Options'!$K:$K,'Daily NSE Equity Options'!$A:$A,$A401))</f>
        <v/>
      </c>
      <c r="F401" s="7">
        <f>IF(SUMIFS('Daily BSE Equity Options'!$K:$K,'Daily BSE Equity Options'!$A:$A,$A401)=0,"",SUMIFS('Daily BSE Equity Options'!$K:$K,'Daily BSE Equity Options'!$A:$A,$A401))</f>
        <v/>
      </c>
      <c r="G401" s="7">
        <f>IF(OR(E401="",F401=""),"",E401+F401)</f>
        <v/>
      </c>
      <c r="H401" s="20">
        <f>IFERROR(IF(OR(E401="",INDEX(E:E,MATCH(DATE(YEAR($A401)-1,MONTH($A401),DAY($A401)),$A:$A,0))=""),"",E401/INDEX(E:E,MATCH(DATE(YEAR($A401)-1,MONTH($A401),DAY($A401)),$A:$A,0))-1),"")</f>
        <v/>
      </c>
      <c r="I401" s="20">
        <f>IFERROR(IF(OR(F401="",INDEX(F:F,MATCH(DATE(YEAR($A401)-1,MONTH($A401),DAY($A401)),$A:$A,0))=""),"",F401/INDEX(F:F,MATCH(DATE(YEAR($A401)-1,MONTH($A401),DAY($A401)),$A:$A,0))-1),"")</f>
        <v/>
      </c>
      <c r="J401" s="20">
        <f>IFERROR(IF(OR(G401="",INDEX(G:G,MATCH(DATE(YEAR($A401)-1,MONTH($A401),DAY($A401)),$A:$A,0))=""),"",G401/INDEX(G:G,MATCH(DATE(YEAR($A401)-1,MONTH($A401),DAY($A401)),$A:$A,0))-1),"")</f>
        <v/>
      </c>
      <c r="K401" s="20">
        <f>IF(OR(E401="",E400=""),"",E401/E400-1)</f>
        <v/>
      </c>
      <c r="L401" s="20">
        <f>IF(OR(F401="",F400=""),"",F401/F400-1)</f>
        <v/>
      </c>
      <c r="M401" s="20">
        <f>IF(OR(G401="",G400=""),"",G401/G400-1)</f>
        <v/>
      </c>
      <c r="N401" s="20">
        <f>IF(G401="","",E401/G401)</f>
        <v/>
      </c>
      <c r="O401" s="20">
        <f>IF(G401="","",F401/G401)</f>
        <v/>
      </c>
      <c r="P401" s="21">
        <f>IF(SUMIFS('Daily NSE Equity Options'!$L:$L,'Daily NSE Equity Options'!$A:$A,$A401)=0,"",SUMIFS('Daily NSE Equity Options'!$L:$L,'Daily NSE Equity Options'!$A:$A,$A401))</f>
        <v/>
      </c>
      <c r="Q401" s="8">
        <f>IF(SUMIFS('Daily BSE Equity Options'!$L:$L,'Daily BSE Equity Options'!$A:$A,$A401)=0,"",SUMIFS('Daily BSE Equity Options'!$L:$L,'Daily BSE Equity Options'!$A:$A,$A401))</f>
        <v/>
      </c>
      <c r="R401" s="8">
        <f>IF(OR(P401="",Q401=""),"",P401+Q401)</f>
        <v/>
      </c>
      <c r="S401" s="23">
        <f>IFERROR(IF(OR(P401="",INDEX(P:P,MATCH(DATE(YEAR($A401)-1,MONTH($A401),DAY($A401)),$A:$A,0))=""),"",P401/INDEX(P:P,MATCH(DATE(YEAR($A401)-1,MONTH($A401),DAY($A401)),$A:$A,0))-1),"")</f>
        <v/>
      </c>
      <c r="T401" s="23">
        <f>IFERROR(IF(OR(Q401="",INDEX(Q:Q,MATCH(DATE(YEAR($A401)-1,MONTH($A401),DAY($A401)),$A:$A,0))=""),"",Q401/INDEX(Q:Q,MATCH(DATE(YEAR($A401)-1,MONTH($A401),DAY($A401)),$A:$A,0))-1),"")</f>
        <v/>
      </c>
      <c r="U401" s="23">
        <f>IFERROR(IF(OR(R401="",INDEX(R:R,MATCH(DATE(YEAR($A401)-1,MONTH($A401),DAY($A401)),$A:$A,0))=""),"",R401/INDEX(R:R,MATCH(DATE(YEAR($A401)-1,MONTH($A401),DAY($A401)),$A:$A,0))-1),"")</f>
        <v/>
      </c>
      <c r="V401" s="23">
        <f>IF(OR(P401="",P400=""),"",P401/P400-1)</f>
        <v/>
      </c>
      <c r="W401" s="23">
        <f>IF(OR(Q401="",Q400=""),"",Q401/Q400-1)</f>
        <v/>
      </c>
      <c r="X401" s="23">
        <f>IF(OR(R401="",R400=""),"",R401/R400-1)</f>
        <v/>
      </c>
      <c r="Y401" s="23">
        <f>IF(R401="","",P401/R401)</f>
        <v/>
      </c>
      <c r="Z401" s="23">
        <f>IF(R401="","",Q401/R401)</f>
        <v/>
      </c>
      <c r="AA401" s="24">
        <f>IF(SUMIFS('Daily NSE Equity Options'!$M:$M,'Daily NSE Equity Options'!$A:$A,$A401)=0,"",SUMIFS('Daily NSE Equity Options'!$M:$M,'Daily NSE Equity Options'!$A:$A,$A401))</f>
        <v/>
      </c>
      <c r="AB401" s="9">
        <f>IF(SUMIFS('Daily BSE Equity Options'!$M:$M,'Daily BSE Equity Options'!$A:$A,$A401)=0,"",SUMIFS('Daily BSE Equity Options'!$M:$M,'Daily BSE Equity Options'!$A:$A,$A401))</f>
        <v/>
      </c>
      <c r="AC401" s="9">
        <f>IF(OR(AA401="",AB401=""),"",AA401+AB401)</f>
        <v/>
      </c>
      <c r="AD401" s="26">
        <f>IFERROR(IF(OR(AA401="",INDEX(AA:AA,MATCH(DATE(YEAR($A401)-1,MONTH($A401),DAY($A401)),$A:$A,0))=""),"",AA401/INDEX(AA:AA,MATCH(DATE(YEAR($A401)-1,MONTH($A401),DAY($A401)),$A:$A,0))-1),"")</f>
        <v/>
      </c>
      <c r="AE401" s="26">
        <f>IFERROR(IF(OR(AB401="",INDEX(AB:AB,MATCH(DATE(YEAR($A401)-1,MONTH($A401),DAY($A401)),$A:$A,0))=""),"",AB401/INDEX(AB:AB,MATCH(DATE(YEAR($A401)-1,MONTH($A401),DAY($A401)),$A:$A,0))-1),"")</f>
        <v/>
      </c>
      <c r="AF401" s="26">
        <f>IFERROR(IF(OR(AC401="",INDEX(AC:AC,MATCH(DATE(YEAR($A401)-1,MONTH($A401),DAY($A401)),$A:$A,0))=""),"",AC401/INDEX(AC:AC,MATCH(DATE(YEAR($A401)-1,MONTH($A401),DAY($A401)),$A:$A,0))-1),"")</f>
        <v/>
      </c>
      <c r="AG401" s="26">
        <f>IF(OR(AA401="",AA400=""),"",AA401/AA400-1)</f>
        <v/>
      </c>
      <c r="AH401" s="26">
        <f>IF(OR(AB401="",AB400=""),"",AB401/AB400-1)</f>
        <v/>
      </c>
      <c r="AI401" s="26">
        <f>IF(OR(AC401="",AC400=""),"",AC401/AC400-1)</f>
        <v/>
      </c>
      <c r="AJ401" s="26">
        <f>IF(AC401="","",AA401/AC401)</f>
        <v/>
      </c>
      <c r="AK401" s="26">
        <f>IF(AC401="","",AB401/AC401)</f>
        <v/>
      </c>
      <c r="AL401" s="29" t="n">
        <v>16.0025</v>
      </c>
      <c r="AM401" s="30" t="n">
        <v>16.685</v>
      </c>
      <c r="AN401" s="30" t="n">
        <v>15.14</v>
      </c>
      <c r="AO401" s="30" t="n">
        <v>16.305</v>
      </c>
      <c r="AP401" s="31" t="n">
        <v>0.0189</v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18">
        <f>IF(SUMIFS('Daily NSE Equity Options'!$K:$K,'Daily NSE Equity Options'!$A:$A,$A402)=0,"",SUMIFS('Daily NSE Equity Options'!$K:$K,'Daily NSE Equity Options'!$A:$A,$A402))</f>
        <v/>
      </c>
      <c r="F402" s="7">
        <f>IF(SUMIFS('Daily BSE Equity Options'!$K:$K,'Daily BSE Equity Options'!$A:$A,$A402)=0,"",SUMIFS('Daily BSE Equity Options'!$K:$K,'Daily BSE Equity Options'!$A:$A,$A402))</f>
        <v/>
      </c>
      <c r="G402" s="7">
        <f>IF(OR(E402="",F402=""),"",E402+F402)</f>
        <v/>
      </c>
      <c r="H402" s="20">
        <f>IFERROR(IF(OR(E402="",INDEX(E:E,MATCH(DATE(YEAR($A402)-1,MONTH($A402),DAY($A402)),$A:$A,0))=""),"",E402/INDEX(E:E,MATCH(DATE(YEAR($A402)-1,MONTH($A402),DAY($A402)),$A:$A,0))-1),"")</f>
        <v/>
      </c>
      <c r="I402" s="20">
        <f>IFERROR(IF(OR(F402="",INDEX(F:F,MATCH(DATE(YEAR($A402)-1,MONTH($A402),DAY($A402)),$A:$A,0))=""),"",F402/INDEX(F:F,MATCH(DATE(YEAR($A402)-1,MONTH($A402),DAY($A402)),$A:$A,0))-1),"")</f>
        <v/>
      </c>
      <c r="J402" s="20">
        <f>IFERROR(IF(OR(G402="",INDEX(G:G,MATCH(DATE(YEAR($A402)-1,MONTH($A402),DAY($A402)),$A:$A,0))=""),"",G402/INDEX(G:G,MATCH(DATE(YEAR($A402)-1,MONTH($A402),DAY($A402)),$A:$A,0))-1),"")</f>
        <v/>
      </c>
      <c r="K402" s="20">
        <f>IF(OR(E402="",E401=""),"",E402/E401-1)</f>
        <v/>
      </c>
      <c r="L402" s="20">
        <f>IF(OR(F402="",F401=""),"",F402/F401-1)</f>
        <v/>
      </c>
      <c r="M402" s="20">
        <f>IF(OR(G402="",G401=""),"",G402/G401-1)</f>
        <v/>
      </c>
      <c r="N402" s="20">
        <f>IF(G402="","",E402/G402)</f>
        <v/>
      </c>
      <c r="O402" s="20">
        <f>IF(G402="","",F402/G402)</f>
        <v/>
      </c>
      <c r="P402" s="21">
        <f>IF(SUMIFS('Daily NSE Equity Options'!$L:$L,'Daily NSE Equity Options'!$A:$A,$A402)=0,"",SUMIFS('Daily NSE Equity Options'!$L:$L,'Daily NSE Equity Options'!$A:$A,$A402))</f>
        <v/>
      </c>
      <c r="Q402" s="8">
        <f>IF(SUMIFS('Daily BSE Equity Options'!$L:$L,'Daily BSE Equity Options'!$A:$A,$A402)=0,"",SUMIFS('Daily BSE Equity Options'!$L:$L,'Daily BSE Equity Options'!$A:$A,$A402))</f>
        <v/>
      </c>
      <c r="R402" s="8">
        <f>IF(OR(P402="",Q402=""),"",P402+Q402)</f>
        <v/>
      </c>
      <c r="S402" s="23">
        <f>IFERROR(IF(OR(P402="",INDEX(P:P,MATCH(DATE(YEAR($A402)-1,MONTH($A402),DAY($A402)),$A:$A,0))=""),"",P402/INDEX(P:P,MATCH(DATE(YEAR($A402)-1,MONTH($A402),DAY($A402)),$A:$A,0))-1),"")</f>
        <v/>
      </c>
      <c r="T402" s="23">
        <f>IFERROR(IF(OR(Q402="",INDEX(Q:Q,MATCH(DATE(YEAR($A402)-1,MONTH($A402),DAY($A402)),$A:$A,0))=""),"",Q402/INDEX(Q:Q,MATCH(DATE(YEAR($A402)-1,MONTH($A402),DAY($A402)),$A:$A,0))-1),"")</f>
        <v/>
      </c>
      <c r="U402" s="23">
        <f>IFERROR(IF(OR(R402="",INDEX(R:R,MATCH(DATE(YEAR($A402)-1,MONTH($A402),DAY($A402)),$A:$A,0))=""),"",R402/INDEX(R:R,MATCH(DATE(YEAR($A402)-1,MONTH($A402),DAY($A402)),$A:$A,0))-1),"")</f>
        <v/>
      </c>
      <c r="V402" s="23">
        <f>IF(OR(P402="",P401=""),"",P402/P401-1)</f>
        <v/>
      </c>
      <c r="W402" s="23">
        <f>IF(OR(Q402="",Q401=""),"",Q402/Q401-1)</f>
        <v/>
      </c>
      <c r="X402" s="23">
        <f>IF(OR(R402="",R401=""),"",R402/R401-1)</f>
        <v/>
      </c>
      <c r="Y402" s="23">
        <f>IF(R402="","",P402/R402)</f>
        <v/>
      </c>
      <c r="Z402" s="23">
        <f>IF(R402="","",Q402/R402)</f>
        <v/>
      </c>
      <c r="AA402" s="24">
        <f>IF(SUMIFS('Daily NSE Equity Options'!$M:$M,'Daily NSE Equity Options'!$A:$A,$A402)=0,"",SUMIFS('Daily NSE Equity Options'!$M:$M,'Daily NSE Equity Options'!$A:$A,$A402))</f>
        <v/>
      </c>
      <c r="AB402" s="9">
        <f>IF(SUMIFS('Daily BSE Equity Options'!$M:$M,'Daily BSE Equity Options'!$A:$A,$A402)=0,"",SUMIFS('Daily BSE Equity Options'!$M:$M,'Daily BSE Equity Options'!$A:$A,$A402))</f>
        <v/>
      </c>
      <c r="AC402" s="9">
        <f>IF(OR(AA402="",AB402=""),"",AA402+AB402)</f>
        <v/>
      </c>
      <c r="AD402" s="26">
        <f>IFERROR(IF(OR(AA402="",INDEX(AA:AA,MATCH(DATE(YEAR($A402)-1,MONTH($A402),DAY($A402)),$A:$A,0))=""),"",AA402/INDEX(AA:AA,MATCH(DATE(YEAR($A402)-1,MONTH($A402),DAY($A402)),$A:$A,0))-1),"")</f>
        <v/>
      </c>
      <c r="AE402" s="26">
        <f>IFERROR(IF(OR(AB402="",INDEX(AB:AB,MATCH(DATE(YEAR($A402)-1,MONTH($A402),DAY($A402)),$A:$A,0))=""),"",AB402/INDEX(AB:AB,MATCH(DATE(YEAR($A402)-1,MONTH($A402),DAY($A402)),$A:$A,0))-1),"")</f>
        <v/>
      </c>
      <c r="AF402" s="26">
        <f>IFERROR(IF(OR(AC402="",INDEX(AC:AC,MATCH(DATE(YEAR($A402)-1,MONTH($A402),DAY($A402)),$A:$A,0))=""),"",AC402/INDEX(AC:AC,MATCH(DATE(YEAR($A402)-1,MONTH($A402),DAY($A402)),$A:$A,0))-1),"")</f>
        <v/>
      </c>
      <c r="AG402" s="26">
        <f>IF(OR(AA402="",AA401=""),"",AA402/AA401-1)</f>
        <v/>
      </c>
      <c r="AH402" s="26">
        <f>IF(OR(AB402="",AB401=""),"",AB402/AB401-1)</f>
        <v/>
      </c>
      <c r="AI402" s="26">
        <f>IF(OR(AC402="",AC401=""),"",AC402/AC401-1)</f>
        <v/>
      </c>
      <c r="AJ402" s="26">
        <f>IF(AC402="","",AA402/AC402)</f>
        <v/>
      </c>
      <c r="AK402" s="26">
        <f>IF(AC402="","",AB402/AC402)</f>
        <v/>
      </c>
      <c r="AL402" s="29" t="n">
        <v>16.305</v>
      </c>
      <c r="AM402" s="30" t="n">
        <v>17.285</v>
      </c>
      <c r="AN402" s="30" t="n">
        <v>14.645</v>
      </c>
      <c r="AO402" s="30" t="n">
        <v>16.3525</v>
      </c>
      <c r="AP402" s="31" t="n">
        <v>0.0029</v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18">
        <f>IF(SUMIFS('Daily NSE Equity Options'!$K:$K,'Daily NSE Equity Options'!$A:$A,$A403)=0,"",SUMIFS('Daily NSE Equity Options'!$K:$K,'Daily NSE Equity Options'!$A:$A,$A403))</f>
        <v/>
      </c>
      <c r="F403" s="7">
        <f>IF(SUMIFS('Daily BSE Equity Options'!$K:$K,'Daily BSE Equity Options'!$A:$A,$A403)=0,"",SUMIFS('Daily BSE Equity Options'!$K:$K,'Daily BSE Equity Options'!$A:$A,$A403))</f>
        <v/>
      </c>
      <c r="G403" s="7">
        <f>IF(OR(E403="",F403=""),"",E403+F403)</f>
        <v/>
      </c>
      <c r="H403" s="20">
        <f>IFERROR(IF(OR(E403="",INDEX(E:E,MATCH(DATE(YEAR($A403)-1,MONTH($A403),DAY($A403)),$A:$A,0))=""),"",E403/INDEX(E:E,MATCH(DATE(YEAR($A403)-1,MONTH($A403),DAY($A403)),$A:$A,0))-1),"")</f>
        <v/>
      </c>
      <c r="I403" s="20">
        <f>IFERROR(IF(OR(F403="",INDEX(F:F,MATCH(DATE(YEAR($A403)-1,MONTH($A403),DAY($A403)),$A:$A,0))=""),"",F403/INDEX(F:F,MATCH(DATE(YEAR($A403)-1,MONTH($A403),DAY($A403)),$A:$A,0))-1),"")</f>
        <v/>
      </c>
      <c r="J403" s="20">
        <f>IFERROR(IF(OR(G403="",INDEX(G:G,MATCH(DATE(YEAR($A403)-1,MONTH($A403),DAY($A403)),$A:$A,0))=""),"",G403/INDEX(G:G,MATCH(DATE(YEAR($A403)-1,MONTH($A403),DAY($A403)),$A:$A,0))-1),"")</f>
        <v/>
      </c>
      <c r="K403" s="20">
        <f>IF(OR(E403="",E402=""),"",E403/E402-1)</f>
        <v/>
      </c>
      <c r="L403" s="20">
        <f>IF(OR(F403="",F402=""),"",F403/F402-1)</f>
        <v/>
      </c>
      <c r="M403" s="20">
        <f>IF(OR(G403="",G402=""),"",G403/G402-1)</f>
        <v/>
      </c>
      <c r="N403" s="20">
        <f>IF(G403="","",E403/G403)</f>
        <v/>
      </c>
      <c r="O403" s="20">
        <f>IF(G403="","",F403/G403)</f>
        <v/>
      </c>
      <c r="P403" s="21">
        <f>IF(SUMIFS('Daily NSE Equity Options'!$L:$L,'Daily NSE Equity Options'!$A:$A,$A403)=0,"",SUMIFS('Daily NSE Equity Options'!$L:$L,'Daily NSE Equity Options'!$A:$A,$A403))</f>
        <v/>
      </c>
      <c r="Q403" s="8">
        <f>IF(SUMIFS('Daily BSE Equity Options'!$L:$L,'Daily BSE Equity Options'!$A:$A,$A403)=0,"",SUMIFS('Daily BSE Equity Options'!$L:$L,'Daily BSE Equity Options'!$A:$A,$A403))</f>
        <v/>
      </c>
      <c r="R403" s="8">
        <f>IF(OR(P403="",Q403=""),"",P403+Q403)</f>
        <v/>
      </c>
      <c r="S403" s="23">
        <f>IFERROR(IF(OR(P403="",INDEX(P:P,MATCH(DATE(YEAR($A403)-1,MONTH($A403),DAY($A403)),$A:$A,0))=""),"",P403/INDEX(P:P,MATCH(DATE(YEAR($A403)-1,MONTH($A403),DAY($A403)),$A:$A,0))-1),"")</f>
        <v/>
      </c>
      <c r="T403" s="23">
        <f>IFERROR(IF(OR(Q403="",INDEX(Q:Q,MATCH(DATE(YEAR($A403)-1,MONTH($A403),DAY($A403)),$A:$A,0))=""),"",Q403/INDEX(Q:Q,MATCH(DATE(YEAR($A403)-1,MONTH($A403),DAY($A403)),$A:$A,0))-1),"")</f>
        <v/>
      </c>
      <c r="U403" s="23">
        <f>IFERROR(IF(OR(R403="",INDEX(R:R,MATCH(DATE(YEAR($A403)-1,MONTH($A403),DAY($A403)),$A:$A,0))=""),"",R403/INDEX(R:R,MATCH(DATE(YEAR($A403)-1,MONTH($A403),DAY($A403)),$A:$A,0))-1),"")</f>
        <v/>
      </c>
      <c r="V403" s="23">
        <f>IF(OR(P403="",P402=""),"",P403/P402-1)</f>
        <v/>
      </c>
      <c r="W403" s="23">
        <f>IF(OR(Q403="",Q402=""),"",Q403/Q402-1)</f>
        <v/>
      </c>
      <c r="X403" s="23">
        <f>IF(OR(R403="",R402=""),"",R403/R402-1)</f>
        <v/>
      </c>
      <c r="Y403" s="23">
        <f>IF(R403="","",P403/R403)</f>
        <v/>
      </c>
      <c r="Z403" s="23">
        <f>IF(R403="","",Q403/R403)</f>
        <v/>
      </c>
      <c r="AA403" s="24">
        <f>IF(SUMIFS('Daily NSE Equity Options'!$M:$M,'Daily NSE Equity Options'!$A:$A,$A403)=0,"",SUMIFS('Daily NSE Equity Options'!$M:$M,'Daily NSE Equity Options'!$A:$A,$A403))</f>
        <v/>
      </c>
      <c r="AB403" s="9">
        <f>IF(SUMIFS('Daily BSE Equity Options'!$M:$M,'Daily BSE Equity Options'!$A:$A,$A403)=0,"",SUMIFS('Daily BSE Equity Options'!$M:$M,'Daily BSE Equity Options'!$A:$A,$A403))</f>
        <v/>
      </c>
      <c r="AC403" s="9">
        <f>IF(OR(AA403="",AB403=""),"",AA403+AB403)</f>
        <v/>
      </c>
      <c r="AD403" s="26">
        <f>IFERROR(IF(OR(AA403="",INDEX(AA:AA,MATCH(DATE(YEAR($A403)-1,MONTH($A403),DAY($A403)),$A:$A,0))=""),"",AA403/INDEX(AA:AA,MATCH(DATE(YEAR($A403)-1,MONTH($A403),DAY($A403)),$A:$A,0))-1),"")</f>
        <v/>
      </c>
      <c r="AE403" s="26">
        <f>IFERROR(IF(OR(AB403="",INDEX(AB:AB,MATCH(DATE(YEAR($A403)-1,MONTH($A403),DAY($A403)),$A:$A,0))=""),"",AB403/INDEX(AB:AB,MATCH(DATE(YEAR($A403)-1,MONTH($A403),DAY($A403)),$A:$A,0))-1),"")</f>
        <v/>
      </c>
      <c r="AF403" s="26">
        <f>IFERROR(IF(OR(AC403="",INDEX(AC:AC,MATCH(DATE(YEAR($A403)-1,MONTH($A403),DAY($A403)),$A:$A,0))=""),"",AC403/INDEX(AC:AC,MATCH(DATE(YEAR($A403)-1,MONTH($A403),DAY($A403)),$A:$A,0))-1),"")</f>
        <v/>
      </c>
      <c r="AG403" s="26">
        <f>IF(OR(AA403="",AA402=""),"",AA403/AA402-1)</f>
        <v/>
      </c>
      <c r="AH403" s="26">
        <f>IF(OR(AB403="",AB402=""),"",AB403/AB402-1)</f>
        <v/>
      </c>
      <c r="AI403" s="26">
        <f>IF(OR(AC403="",AC402=""),"",AC403/AC402-1)</f>
        <v/>
      </c>
      <c r="AJ403" s="26">
        <f>IF(AC403="","",AA403/AC403)</f>
        <v/>
      </c>
      <c r="AK403" s="26">
        <f>IF(AC403="","",AB403/AC403)</f>
        <v/>
      </c>
      <c r="AL403" s="29" t="n">
        <v>16.3525</v>
      </c>
      <c r="AM403" s="30" t="n">
        <v>16.3525</v>
      </c>
      <c r="AN403" s="30" t="n">
        <v>14.645</v>
      </c>
      <c r="AO403" s="30" t="n">
        <v>15.2175</v>
      </c>
      <c r="AP403" s="31" t="n">
        <v>-0.0694</v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18">
        <f>IF(SUMIFS('Daily NSE Equity Options'!$K:$K,'Daily NSE Equity Options'!$A:$A,$A404)=0,"",SUMIFS('Daily NSE Equity Options'!$K:$K,'Daily NSE Equity Options'!$A:$A,$A404))</f>
        <v/>
      </c>
      <c r="F404" s="7">
        <f>IF(SUMIFS('Daily BSE Equity Options'!$K:$K,'Daily BSE Equity Options'!$A:$A,$A404)=0,"",SUMIFS('Daily BSE Equity Options'!$K:$K,'Daily BSE Equity Options'!$A:$A,$A404))</f>
        <v/>
      </c>
      <c r="G404" s="7">
        <f>IF(OR(E404="",F404=""),"",E404+F404)</f>
        <v/>
      </c>
      <c r="H404" s="20">
        <f>IFERROR(IF(OR(E404="",INDEX(E:E,MATCH(DATE(YEAR($A404)-1,MONTH($A404),DAY($A404)),$A:$A,0))=""),"",E404/INDEX(E:E,MATCH(DATE(YEAR($A404)-1,MONTH($A404),DAY($A404)),$A:$A,0))-1),"")</f>
        <v/>
      </c>
      <c r="I404" s="20">
        <f>IFERROR(IF(OR(F404="",INDEX(F:F,MATCH(DATE(YEAR($A404)-1,MONTH($A404),DAY($A404)),$A:$A,0))=""),"",F404/INDEX(F:F,MATCH(DATE(YEAR($A404)-1,MONTH($A404),DAY($A404)),$A:$A,0))-1),"")</f>
        <v/>
      </c>
      <c r="J404" s="20">
        <f>IFERROR(IF(OR(G404="",INDEX(G:G,MATCH(DATE(YEAR($A404)-1,MONTH($A404),DAY($A404)),$A:$A,0))=""),"",G404/INDEX(G:G,MATCH(DATE(YEAR($A404)-1,MONTH($A404),DAY($A404)),$A:$A,0))-1),"")</f>
        <v/>
      </c>
      <c r="K404" s="20">
        <f>IF(OR(E404="",E403=""),"",E404/E403-1)</f>
        <v/>
      </c>
      <c r="L404" s="20">
        <f>IF(OR(F404="",F403=""),"",F404/F403-1)</f>
        <v/>
      </c>
      <c r="M404" s="20">
        <f>IF(OR(G404="",G403=""),"",G404/G403-1)</f>
        <v/>
      </c>
      <c r="N404" s="20">
        <f>IF(G404="","",E404/G404)</f>
        <v/>
      </c>
      <c r="O404" s="20">
        <f>IF(G404="","",F404/G404)</f>
        <v/>
      </c>
      <c r="P404" s="21">
        <f>IF(SUMIFS('Daily NSE Equity Options'!$L:$L,'Daily NSE Equity Options'!$A:$A,$A404)=0,"",SUMIFS('Daily NSE Equity Options'!$L:$L,'Daily NSE Equity Options'!$A:$A,$A404))</f>
        <v/>
      </c>
      <c r="Q404" s="8">
        <f>IF(SUMIFS('Daily BSE Equity Options'!$L:$L,'Daily BSE Equity Options'!$A:$A,$A404)=0,"",SUMIFS('Daily BSE Equity Options'!$L:$L,'Daily BSE Equity Options'!$A:$A,$A404))</f>
        <v/>
      </c>
      <c r="R404" s="8">
        <f>IF(OR(P404="",Q404=""),"",P404+Q404)</f>
        <v/>
      </c>
      <c r="S404" s="23">
        <f>IFERROR(IF(OR(P404="",INDEX(P:P,MATCH(DATE(YEAR($A404)-1,MONTH($A404),DAY($A404)),$A:$A,0))=""),"",P404/INDEX(P:P,MATCH(DATE(YEAR($A404)-1,MONTH($A404),DAY($A404)),$A:$A,0))-1),"")</f>
        <v/>
      </c>
      <c r="T404" s="23">
        <f>IFERROR(IF(OR(Q404="",INDEX(Q:Q,MATCH(DATE(YEAR($A404)-1,MONTH($A404),DAY($A404)),$A:$A,0))=""),"",Q404/INDEX(Q:Q,MATCH(DATE(YEAR($A404)-1,MONTH($A404),DAY($A404)),$A:$A,0))-1),"")</f>
        <v/>
      </c>
      <c r="U404" s="23">
        <f>IFERROR(IF(OR(R404="",INDEX(R:R,MATCH(DATE(YEAR($A404)-1,MONTH($A404),DAY($A404)),$A:$A,0))=""),"",R404/INDEX(R:R,MATCH(DATE(YEAR($A404)-1,MONTH($A404),DAY($A404)),$A:$A,0))-1),"")</f>
        <v/>
      </c>
      <c r="V404" s="23">
        <f>IF(OR(P404="",P403=""),"",P404/P403-1)</f>
        <v/>
      </c>
      <c r="W404" s="23">
        <f>IF(OR(Q404="",Q403=""),"",Q404/Q403-1)</f>
        <v/>
      </c>
      <c r="X404" s="23">
        <f>IF(OR(R404="",R403=""),"",R404/R403-1)</f>
        <v/>
      </c>
      <c r="Y404" s="23">
        <f>IF(R404="","",P404/R404)</f>
        <v/>
      </c>
      <c r="Z404" s="23">
        <f>IF(R404="","",Q404/R404)</f>
        <v/>
      </c>
      <c r="AA404" s="24">
        <f>IF(SUMIFS('Daily NSE Equity Options'!$M:$M,'Daily NSE Equity Options'!$A:$A,$A404)=0,"",SUMIFS('Daily NSE Equity Options'!$M:$M,'Daily NSE Equity Options'!$A:$A,$A404))</f>
        <v/>
      </c>
      <c r="AB404" s="9">
        <f>IF(SUMIFS('Daily BSE Equity Options'!$M:$M,'Daily BSE Equity Options'!$A:$A,$A404)=0,"",SUMIFS('Daily BSE Equity Options'!$M:$M,'Daily BSE Equity Options'!$A:$A,$A404))</f>
        <v/>
      </c>
      <c r="AC404" s="9">
        <f>IF(OR(AA404="",AB404=""),"",AA404+AB404)</f>
        <v/>
      </c>
      <c r="AD404" s="26">
        <f>IFERROR(IF(OR(AA404="",INDEX(AA:AA,MATCH(DATE(YEAR($A404)-1,MONTH($A404),DAY($A404)),$A:$A,0))=""),"",AA404/INDEX(AA:AA,MATCH(DATE(YEAR($A404)-1,MONTH($A404),DAY($A404)),$A:$A,0))-1),"")</f>
        <v/>
      </c>
      <c r="AE404" s="26">
        <f>IFERROR(IF(OR(AB404="",INDEX(AB:AB,MATCH(DATE(YEAR($A404)-1,MONTH($A404),DAY($A404)),$A:$A,0))=""),"",AB404/INDEX(AB:AB,MATCH(DATE(YEAR($A404)-1,MONTH($A404),DAY($A404)),$A:$A,0))-1),"")</f>
        <v/>
      </c>
      <c r="AF404" s="26">
        <f>IFERROR(IF(OR(AC404="",INDEX(AC:AC,MATCH(DATE(YEAR($A404)-1,MONTH($A404),DAY($A404)),$A:$A,0))=""),"",AC404/INDEX(AC:AC,MATCH(DATE(YEAR($A404)-1,MONTH($A404),DAY($A404)),$A:$A,0))-1),"")</f>
        <v/>
      </c>
      <c r="AG404" s="26">
        <f>IF(OR(AA404="",AA403=""),"",AA404/AA403-1)</f>
        <v/>
      </c>
      <c r="AH404" s="26">
        <f>IF(OR(AB404="",AB403=""),"",AB404/AB403-1)</f>
        <v/>
      </c>
      <c r="AI404" s="26">
        <f>IF(OR(AC404="",AC403=""),"",AC404/AC403-1)</f>
        <v/>
      </c>
      <c r="AJ404" s="26">
        <f>IF(AC404="","",AA404/AC404)</f>
        <v/>
      </c>
      <c r="AK404" s="26">
        <f>IF(AC404="","",AB404/AC404)</f>
        <v/>
      </c>
      <c r="AL404" s="29" t="n">
        <v>15.2175</v>
      </c>
      <c r="AM404" s="30" t="n">
        <v>15.8425</v>
      </c>
      <c r="AN404" s="30" t="n">
        <v>13.4275</v>
      </c>
      <c r="AO404" s="30" t="n">
        <v>15.465</v>
      </c>
      <c r="AP404" s="31" t="n">
        <v>0.0163</v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18">
        <f>IF(SUMIFS('Daily NSE Equity Options'!$K:$K,'Daily NSE Equity Options'!$A:$A,$A405)=0,"",SUMIFS('Daily NSE Equity Options'!$K:$K,'Daily NSE Equity Options'!$A:$A,$A405))</f>
        <v/>
      </c>
      <c r="F405" s="7">
        <f>IF(SUMIFS('Daily BSE Equity Options'!$K:$K,'Daily BSE Equity Options'!$A:$A,$A405)=0,"",SUMIFS('Daily BSE Equity Options'!$K:$K,'Daily BSE Equity Options'!$A:$A,$A405))</f>
        <v/>
      </c>
      <c r="G405" s="7">
        <f>IF(OR(E405="",F405=""),"",E405+F405)</f>
        <v/>
      </c>
      <c r="H405" s="20">
        <f>IFERROR(IF(OR(E405="",INDEX(E:E,MATCH(DATE(YEAR($A405)-1,MONTH($A405),DAY($A405)),$A:$A,0))=""),"",E405/INDEX(E:E,MATCH(DATE(YEAR($A405)-1,MONTH($A405),DAY($A405)),$A:$A,0))-1),"")</f>
        <v/>
      </c>
      <c r="I405" s="20">
        <f>IFERROR(IF(OR(F405="",INDEX(F:F,MATCH(DATE(YEAR($A405)-1,MONTH($A405),DAY($A405)),$A:$A,0))=""),"",F405/INDEX(F:F,MATCH(DATE(YEAR($A405)-1,MONTH($A405),DAY($A405)),$A:$A,0))-1),"")</f>
        <v/>
      </c>
      <c r="J405" s="20">
        <f>IFERROR(IF(OR(G405="",INDEX(G:G,MATCH(DATE(YEAR($A405)-1,MONTH($A405),DAY($A405)),$A:$A,0))=""),"",G405/INDEX(G:G,MATCH(DATE(YEAR($A405)-1,MONTH($A405),DAY($A405)),$A:$A,0))-1),"")</f>
        <v/>
      </c>
      <c r="K405" s="20">
        <f>IF(OR(E405="",E404=""),"",E405/E404-1)</f>
        <v/>
      </c>
      <c r="L405" s="20">
        <f>IF(OR(F405="",F404=""),"",F405/F404-1)</f>
        <v/>
      </c>
      <c r="M405" s="20">
        <f>IF(OR(G405="",G404=""),"",G405/G404-1)</f>
        <v/>
      </c>
      <c r="N405" s="20">
        <f>IF(G405="","",E405/G405)</f>
        <v/>
      </c>
      <c r="O405" s="20">
        <f>IF(G405="","",F405/G405)</f>
        <v/>
      </c>
      <c r="P405" s="21">
        <f>IF(SUMIFS('Daily NSE Equity Options'!$L:$L,'Daily NSE Equity Options'!$A:$A,$A405)=0,"",SUMIFS('Daily NSE Equity Options'!$L:$L,'Daily NSE Equity Options'!$A:$A,$A405))</f>
        <v/>
      </c>
      <c r="Q405" s="8">
        <f>IF(SUMIFS('Daily BSE Equity Options'!$L:$L,'Daily BSE Equity Options'!$A:$A,$A405)=0,"",SUMIFS('Daily BSE Equity Options'!$L:$L,'Daily BSE Equity Options'!$A:$A,$A405))</f>
        <v/>
      </c>
      <c r="R405" s="8">
        <f>IF(OR(P405="",Q405=""),"",P405+Q405)</f>
        <v/>
      </c>
      <c r="S405" s="23">
        <f>IFERROR(IF(OR(P405="",INDEX(P:P,MATCH(DATE(YEAR($A405)-1,MONTH($A405),DAY($A405)),$A:$A,0))=""),"",P405/INDEX(P:P,MATCH(DATE(YEAR($A405)-1,MONTH($A405),DAY($A405)),$A:$A,0))-1),"")</f>
        <v/>
      </c>
      <c r="T405" s="23">
        <f>IFERROR(IF(OR(Q405="",INDEX(Q:Q,MATCH(DATE(YEAR($A405)-1,MONTH($A405),DAY($A405)),$A:$A,0))=""),"",Q405/INDEX(Q:Q,MATCH(DATE(YEAR($A405)-1,MONTH($A405),DAY($A405)),$A:$A,0))-1),"")</f>
        <v/>
      </c>
      <c r="U405" s="23">
        <f>IFERROR(IF(OR(R405="",INDEX(R:R,MATCH(DATE(YEAR($A405)-1,MONTH($A405),DAY($A405)),$A:$A,0))=""),"",R405/INDEX(R:R,MATCH(DATE(YEAR($A405)-1,MONTH($A405),DAY($A405)),$A:$A,0))-1),"")</f>
        <v/>
      </c>
      <c r="V405" s="23">
        <f>IF(OR(P405="",P404=""),"",P405/P404-1)</f>
        <v/>
      </c>
      <c r="W405" s="23">
        <f>IF(OR(Q405="",Q404=""),"",Q405/Q404-1)</f>
        <v/>
      </c>
      <c r="X405" s="23">
        <f>IF(OR(R405="",R404=""),"",R405/R404-1)</f>
        <v/>
      </c>
      <c r="Y405" s="23">
        <f>IF(R405="","",P405/R405)</f>
        <v/>
      </c>
      <c r="Z405" s="23">
        <f>IF(R405="","",Q405/R405)</f>
        <v/>
      </c>
      <c r="AA405" s="24">
        <f>IF(SUMIFS('Daily NSE Equity Options'!$M:$M,'Daily NSE Equity Options'!$A:$A,$A405)=0,"",SUMIFS('Daily NSE Equity Options'!$M:$M,'Daily NSE Equity Options'!$A:$A,$A405))</f>
        <v/>
      </c>
      <c r="AB405" s="9">
        <f>IF(SUMIFS('Daily BSE Equity Options'!$M:$M,'Daily BSE Equity Options'!$A:$A,$A405)=0,"",SUMIFS('Daily BSE Equity Options'!$M:$M,'Daily BSE Equity Options'!$A:$A,$A405))</f>
        <v/>
      </c>
      <c r="AC405" s="9">
        <f>IF(OR(AA405="",AB405=""),"",AA405+AB405)</f>
        <v/>
      </c>
      <c r="AD405" s="26">
        <f>IFERROR(IF(OR(AA405="",INDEX(AA:AA,MATCH(DATE(YEAR($A405)-1,MONTH($A405),DAY($A405)),$A:$A,0))=""),"",AA405/INDEX(AA:AA,MATCH(DATE(YEAR($A405)-1,MONTH($A405),DAY($A405)),$A:$A,0))-1),"")</f>
        <v/>
      </c>
      <c r="AE405" s="26">
        <f>IFERROR(IF(OR(AB405="",INDEX(AB:AB,MATCH(DATE(YEAR($A405)-1,MONTH($A405),DAY($A405)),$A:$A,0))=""),"",AB405/INDEX(AB:AB,MATCH(DATE(YEAR($A405)-1,MONTH($A405),DAY($A405)),$A:$A,0))-1),"")</f>
        <v/>
      </c>
      <c r="AF405" s="26">
        <f>IFERROR(IF(OR(AC405="",INDEX(AC:AC,MATCH(DATE(YEAR($A405)-1,MONTH($A405),DAY($A405)),$A:$A,0))=""),"",AC405/INDEX(AC:AC,MATCH(DATE(YEAR($A405)-1,MONTH($A405),DAY($A405)),$A:$A,0))-1),"")</f>
        <v/>
      </c>
      <c r="AG405" s="26">
        <f>IF(OR(AA405="",AA404=""),"",AA405/AA404-1)</f>
        <v/>
      </c>
      <c r="AH405" s="26">
        <f>IF(OR(AB405="",AB404=""),"",AB405/AB404-1)</f>
        <v/>
      </c>
      <c r="AI405" s="26">
        <f>IF(OR(AC405="",AC404=""),"",AC405/AC404-1)</f>
        <v/>
      </c>
      <c r="AJ405" s="26">
        <f>IF(AC405="","",AA405/AC405)</f>
        <v/>
      </c>
      <c r="AK405" s="26">
        <f>IF(AC405="","",AB405/AC405)</f>
        <v/>
      </c>
      <c r="AL405" s="29" t="n">
        <v>15.465</v>
      </c>
      <c r="AM405" s="30" t="n">
        <v>15.6825</v>
      </c>
      <c r="AN405" s="30" t="n">
        <v>13.58</v>
      </c>
      <c r="AO405" s="30" t="n">
        <v>15.195</v>
      </c>
      <c r="AP405" s="31" t="n">
        <v>-0.0175</v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18">
        <f>IF(SUMIFS('Daily NSE Equity Options'!$K:$K,'Daily NSE Equity Options'!$A:$A,$A406)=0,"",SUMIFS('Daily NSE Equity Options'!$K:$K,'Daily NSE Equity Options'!$A:$A,$A406))</f>
        <v/>
      </c>
      <c r="F406" s="7">
        <f>IF(SUMIFS('Daily BSE Equity Options'!$K:$K,'Daily BSE Equity Options'!$A:$A,$A406)=0,"",SUMIFS('Daily BSE Equity Options'!$K:$K,'Daily BSE Equity Options'!$A:$A,$A406))</f>
        <v/>
      </c>
      <c r="G406" s="7">
        <f>IF(OR(E406="",F406=""),"",E406+F406)</f>
        <v/>
      </c>
      <c r="H406" s="20">
        <f>IFERROR(IF(OR(E406="",INDEX(E:E,MATCH(DATE(YEAR($A406)-1,MONTH($A406),DAY($A406)),$A:$A,0))=""),"",E406/INDEX(E:E,MATCH(DATE(YEAR($A406)-1,MONTH($A406),DAY($A406)),$A:$A,0))-1),"")</f>
        <v/>
      </c>
      <c r="I406" s="20">
        <f>IFERROR(IF(OR(F406="",INDEX(F:F,MATCH(DATE(YEAR($A406)-1,MONTH($A406),DAY($A406)),$A:$A,0))=""),"",F406/INDEX(F:F,MATCH(DATE(YEAR($A406)-1,MONTH($A406),DAY($A406)),$A:$A,0))-1),"")</f>
        <v/>
      </c>
      <c r="J406" s="20">
        <f>IFERROR(IF(OR(G406="",INDEX(G:G,MATCH(DATE(YEAR($A406)-1,MONTH($A406),DAY($A406)),$A:$A,0))=""),"",G406/INDEX(G:G,MATCH(DATE(YEAR($A406)-1,MONTH($A406),DAY($A406)),$A:$A,0))-1),"")</f>
        <v/>
      </c>
      <c r="K406" s="20">
        <f>IF(OR(E406="",E405=""),"",E406/E405-1)</f>
        <v/>
      </c>
      <c r="L406" s="20">
        <f>IF(OR(F406="",F405=""),"",F406/F405-1)</f>
        <v/>
      </c>
      <c r="M406" s="20">
        <f>IF(OR(G406="",G405=""),"",G406/G405-1)</f>
        <v/>
      </c>
      <c r="N406" s="20">
        <f>IF(G406="","",E406/G406)</f>
        <v/>
      </c>
      <c r="O406" s="20">
        <f>IF(G406="","",F406/G406)</f>
        <v/>
      </c>
      <c r="P406" s="21">
        <f>IF(SUMIFS('Daily NSE Equity Options'!$L:$L,'Daily NSE Equity Options'!$A:$A,$A406)=0,"",SUMIFS('Daily NSE Equity Options'!$L:$L,'Daily NSE Equity Options'!$A:$A,$A406))</f>
        <v/>
      </c>
      <c r="Q406" s="8">
        <f>IF(SUMIFS('Daily BSE Equity Options'!$L:$L,'Daily BSE Equity Options'!$A:$A,$A406)=0,"",SUMIFS('Daily BSE Equity Options'!$L:$L,'Daily BSE Equity Options'!$A:$A,$A406))</f>
        <v/>
      </c>
      <c r="R406" s="8">
        <f>IF(OR(P406="",Q406=""),"",P406+Q406)</f>
        <v/>
      </c>
      <c r="S406" s="23">
        <f>IFERROR(IF(OR(P406="",INDEX(P:P,MATCH(DATE(YEAR($A406)-1,MONTH($A406),DAY($A406)),$A:$A,0))=""),"",P406/INDEX(P:P,MATCH(DATE(YEAR($A406)-1,MONTH($A406),DAY($A406)),$A:$A,0))-1),"")</f>
        <v/>
      </c>
      <c r="T406" s="23">
        <f>IFERROR(IF(OR(Q406="",INDEX(Q:Q,MATCH(DATE(YEAR($A406)-1,MONTH($A406),DAY($A406)),$A:$A,0))=""),"",Q406/INDEX(Q:Q,MATCH(DATE(YEAR($A406)-1,MONTH($A406),DAY($A406)),$A:$A,0))-1),"")</f>
        <v/>
      </c>
      <c r="U406" s="23">
        <f>IFERROR(IF(OR(R406="",INDEX(R:R,MATCH(DATE(YEAR($A406)-1,MONTH($A406),DAY($A406)),$A:$A,0))=""),"",R406/INDEX(R:R,MATCH(DATE(YEAR($A406)-1,MONTH($A406),DAY($A406)),$A:$A,0))-1),"")</f>
        <v/>
      </c>
      <c r="V406" s="23">
        <f>IF(OR(P406="",P405=""),"",P406/P405-1)</f>
        <v/>
      </c>
      <c r="W406" s="23">
        <f>IF(OR(Q406="",Q405=""),"",Q406/Q405-1)</f>
        <v/>
      </c>
      <c r="X406" s="23">
        <f>IF(OR(R406="",R405=""),"",R406/R405-1)</f>
        <v/>
      </c>
      <c r="Y406" s="23">
        <f>IF(R406="","",P406/R406)</f>
        <v/>
      </c>
      <c r="Z406" s="23">
        <f>IF(R406="","",Q406/R406)</f>
        <v/>
      </c>
      <c r="AA406" s="24">
        <f>IF(SUMIFS('Daily NSE Equity Options'!$M:$M,'Daily NSE Equity Options'!$A:$A,$A406)=0,"",SUMIFS('Daily NSE Equity Options'!$M:$M,'Daily NSE Equity Options'!$A:$A,$A406))</f>
        <v/>
      </c>
      <c r="AB406" s="9">
        <f>IF(SUMIFS('Daily BSE Equity Options'!$M:$M,'Daily BSE Equity Options'!$A:$A,$A406)=0,"",SUMIFS('Daily BSE Equity Options'!$M:$M,'Daily BSE Equity Options'!$A:$A,$A406))</f>
        <v/>
      </c>
      <c r="AC406" s="9">
        <f>IF(OR(AA406="",AB406=""),"",AA406+AB406)</f>
        <v/>
      </c>
      <c r="AD406" s="26">
        <f>IFERROR(IF(OR(AA406="",INDEX(AA:AA,MATCH(DATE(YEAR($A406)-1,MONTH($A406),DAY($A406)),$A:$A,0))=""),"",AA406/INDEX(AA:AA,MATCH(DATE(YEAR($A406)-1,MONTH($A406),DAY($A406)),$A:$A,0))-1),"")</f>
        <v/>
      </c>
      <c r="AE406" s="26">
        <f>IFERROR(IF(OR(AB406="",INDEX(AB:AB,MATCH(DATE(YEAR($A406)-1,MONTH($A406),DAY($A406)),$A:$A,0))=""),"",AB406/INDEX(AB:AB,MATCH(DATE(YEAR($A406)-1,MONTH($A406),DAY($A406)),$A:$A,0))-1),"")</f>
        <v/>
      </c>
      <c r="AF406" s="26">
        <f>IFERROR(IF(OR(AC406="",INDEX(AC:AC,MATCH(DATE(YEAR($A406)-1,MONTH($A406),DAY($A406)),$A:$A,0))=""),"",AC406/INDEX(AC:AC,MATCH(DATE(YEAR($A406)-1,MONTH($A406),DAY($A406)),$A:$A,0))-1),"")</f>
        <v/>
      </c>
      <c r="AG406" s="26">
        <f>IF(OR(AA406="",AA405=""),"",AA406/AA405-1)</f>
        <v/>
      </c>
      <c r="AH406" s="26">
        <f>IF(OR(AB406="",AB405=""),"",AB406/AB405-1)</f>
        <v/>
      </c>
      <c r="AI406" s="26">
        <f>IF(OR(AC406="",AC405=""),"",AC406/AC405-1)</f>
        <v/>
      </c>
      <c r="AJ406" s="26">
        <f>IF(AC406="","",AA406/AC406)</f>
        <v/>
      </c>
      <c r="AK406" s="26">
        <f>IF(AC406="","",AB406/AC406)</f>
        <v/>
      </c>
      <c r="AL406" s="29" t="n">
        <v>15.195</v>
      </c>
      <c r="AM406" s="30" t="n">
        <v>15.4125</v>
      </c>
      <c r="AN406" s="30" t="n">
        <v>13.915</v>
      </c>
      <c r="AO406" s="30" t="n">
        <v>14.98</v>
      </c>
      <c r="AP406" s="31" t="n">
        <v>-0.0141</v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18">
        <f>IF(SUMIFS('Daily NSE Equity Options'!$K:$K,'Daily NSE Equity Options'!$A:$A,$A407)=0,"",SUMIFS('Daily NSE Equity Options'!$K:$K,'Daily NSE Equity Options'!$A:$A,$A407))</f>
        <v/>
      </c>
      <c r="F407" s="7">
        <f>IF(SUMIFS('Daily BSE Equity Options'!$K:$K,'Daily BSE Equity Options'!$A:$A,$A407)=0,"",SUMIFS('Daily BSE Equity Options'!$K:$K,'Daily BSE Equity Options'!$A:$A,$A407))</f>
        <v/>
      </c>
      <c r="G407" s="7">
        <f>IF(OR(E407="",F407=""),"",E407+F407)</f>
        <v/>
      </c>
      <c r="H407" s="20">
        <f>IFERROR(IF(OR(E407="",INDEX(E:E,MATCH(DATE(YEAR($A407)-1,MONTH($A407),DAY($A407)),$A:$A,0))=""),"",E407/INDEX(E:E,MATCH(DATE(YEAR($A407)-1,MONTH($A407),DAY($A407)),$A:$A,0))-1),"")</f>
        <v/>
      </c>
      <c r="I407" s="20">
        <f>IFERROR(IF(OR(F407="",INDEX(F:F,MATCH(DATE(YEAR($A407)-1,MONTH($A407),DAY($A407)),$A:$A,0))=""),"",F407/INDEX(F:F,MATCH(DATE(YEAR($A407)-1,MONTH($A407),DAY($A407)),$A:$A,0))-1),"")</f>
        <v/>
      </c>
      <c r="J407" s="20">
        <f>IFERROR(IF(OR(G407="",INDEX(G:G,MATCH(DATE(YEAR($A407)-1,MONTH($A407),DAY($A407)),$A:$A,0))=""),"",G407/INDEX(G:G,MATCH(DATE(YEAR($A407)-1,MONTH($A407),DAY($A407)),$A:$A,0))-1),"")</f>
        <v/>
      </c>
      <c r="K407" s="20">
        <f>IF(OR(E407="",E406=""),"",E407/E406-1)</f>
        <v/>
      </c>
      <c r="L407" s="20">
        <f>IF(OR(F407="",F406=""),"",F407/F406-1)</f>
        <v/>
      </c>
      <c r="M407" s="20">
        <f>IF(OR(G407="",G406=""),"",G407/G406-1)</f>
        <v/>
      </c>
      <c r="N407" s="20">
        <f>IF(G407="","",E407/G407)</f>
        <v/>
      </c>
      <c r="O407" s="20">
        <f>IF(G407="","",F407/G407)</f>
        <v/>
      </c>
      <c r="P407" s="21">
        <f>IF(SUMIFS('Daily NSE Equity Options'!$L:$L,'Daily NSE Equity Options'!$A:$A,$A407)=0,"",SUMIFS('Daily NSE Equity Options'!$L:$L,'Daily NSE Equity Options'!$A:$A,$A407))</f>
        <v/>
      </c>
      <c r="Q407" s="8">
        <f>IF(SUMIFS('Daily BSE Equity Options'!$L:$L,'Daily BSE Equity Options'!$A:$A,$A407)=0,"",SUMIFS('Daily BSE Equity Options'!$L:$L,'Daily BSE Equity Options'!$A:$A,$A407))</f>
        <v/>
      </c>
      <c r="R407" s="8">
        <f>IF(OR(P407="",Q407=""),"",P407+Q407)</f>
        <v/>
      </c>
      <c r="S407" s="23">
        <f>IFERROR(IF(OR(P407="",INDEX(P:P,MATCH(DATE(YEAR($A407)-1,MONTH($A407),DAY($A407)),$A:$A,0))=""),"",P407/INDEX(P:P,MATCH(DATE(YEAR($A407)-1,MONTH($A407),DAY($A407)),$A:$A,0))-1),"")</f>
        <v/>
      </c>
      <c r="T407" s="23">
        <f>IFERROR(IF(OR(Q407="",INDEX(Q:Q,MATCH(DATE(YEAR($A407)-1,MONTH($A407),DAY($A407)),$A:$A,0))=""),"",Q407/INDEX(Q:Q,MATCH(DATE(YEAR($A407)-1,MONTH($A407),DAY($A407)),$A:$A,0))-1),"")</f>
        <v/>
      </c>
      <c r="U407" s="23">
        <f>IFERROR(IF(OR(R407="",INDEX(R:R,MATCH(DATE(YEAR($A407)-1,MONTH($A407),DAY($A407)),$A:$A,0))=""),"",R407/INDEX(R:R,MATCH(DATE(YEAR($A407)-1,MONTH($A407),DAY($A407)),$A:$A,0))-1),"")</f>
        <v/>
      </c>
      <c r="V407" s="23">
        <f>IF(OR(P407="",P406=""),"",P407/P406-1)</f>
        <v/>
      </c>
      <c r="W407" s="23">
        <f>IF(OR(Q407="",Q406=""),"",Q407/Q406-1)</f>
        <v/>
      </c>
      <c r="X407" s="23">
        <f>IF(OR(R407="",R406=""),"",R407/R406-1)</f>
        <v/>
      </c>
      <c r="Y407" s="23">
        <f>IF(R407="","",P407/R407)</f>
        <v/>
      </c>
      <c r="Z407" s="23">
        <f>IF(R407="","",Q407/R407)</f>
        <v/>
      </c>
      <c r="AA407" s="24">
        <f>IF(SUMIFS('Daily NSE Equity Options'!$M:$M,'Daily NSE Equity Options'!$A:$A,$A407)=0,"",SUMIFS('Daily NSE Equity Options'!$M:$M,'Daily NSE Equity Options'!$A:$A,$A407))</f>
        <v/>
      </c>
      <c r="AB407" s="9">
        <f>IF(SUMIFS('Daily BSE Equity Options'!$M:$M,'Daily BSE Equity Options'!$A:$A,$A407)=0,"",SUMIFS('Daily BSE Equity Options'!$M:$M,'Daily BSE Equity Options'!$A:$A,$A407))</f>
        <v/>
      </c>
      <c r="AC407" s="9">
        <f>IF(OR(AA407="",AB407=""),"",AA407+AB407)</f>
        <v/>
      </c>
      <c r="AD407" s="26">
        <f>IFERROR(IF(OR(AA407="",INDEX(AA:AA,MATCH(DATE(YEAR($A407)-1,MONTH($A407),DAY($A407)),$A:$A,0))=""),"",AA407/INDEX(AA:AA,MATCH(DATE(YEAR($A407)-1,MONTH($A407),DAY($A407)),$A:$A,0))-1),"")</f>
        <v/>
      </c>
      <c r="AE407" s="26">
        <f>IFERROR(IF(OR(AB407="",INDEX(AB:AB,MATCH(DATE(YEAR($A407)-1,MONTH($A407),DAY($A407)),$A:$A,0))=""),"",AB407/INDEX(AB:AB,MATCH(DATE(YEAR($A407)-1,MONTH($A407),DAY($A407)),$A:$A,0))-1),"")</f>
        <v/>
      </c>
      <c r="AF407" s="26">
        <f>IFERROR(IF(OR(AC407="",INDEX(AC:AC,MATCH(DATE(YEAR($A407)-1,MONTH($A407),DAY($A407)),$A:$A,0))=""),"",AC407/INDEX(AC:AC,MATCH(DATE(YEAR($A407)-1,MONTH($A407),DAY($A407)),$A:$A,0))-1),"")</f>
        <v/>
      </c>
      <c r="AG407" s="26">
        <f>IF(OR(AA407="",AA406=""),"",AA407/AA406-1)</f>
        <v/>
      </c>
      <c r="AH407" s="26">
        <f>IF(OR(AB407="",AB406=""),"",AB407/AB406-1)</f>
        <v/>
      </c>
      <c r="AI407" s="26">
        <f>IF(OR(AC407="",AC406=""),"",AC407/AC406-1)</f>
        <v/>
      </c>
      <c r="AJ407" s="26">
        <f>IF(AC407="","",AA407/AC407)</f>
        <v/>
      </c>
      <c r="AK407" s="26">
        <f>IF(AC407="","",AB407/AC407)</f>
        <v/>
      </c>
      <c r="AL407" s="29" t="n">
        <v>14.98</v>
      </c>
      <c r="AM407" s="30" t="n">
        <v>16.1475</v>
      </c>
      <c r="AN407" s="30" t="n">
        <v>12.08</v>
      </c>
      <c r="AO407" s="30" t="n">
        <v>14.8575</v>
      </c>
      <c r="AP407" s="31" t="n">
        <v>-0.008200000000000001</v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18">
        <f>IF(SUMIFS('Daily NSE Equity Options'!$K:$K,'Daily NSE Equity Options'!$A:$A,$A408)=0,"",SUMIFS('Daily NSE Equity Options'!$K:$K,'Daily NSE Equity Options'!$A:$A,$A408))</f>
        <v/>
      </c>
      <c r="F408" s="7">
        <f>IF(SUMIFS('Daily BSE Equity Options'!$K:$K,'Daily BSE Equity Options'!$A:$A,$A408)=0,"",SUMIFS('Daily BSE Equity Options'!$K:$K,'Daily BSE Equity Options'!$A:$A,$A408))</f>
        <v/>
      </c>
      <c r="G408" s="7">
        <f>IF(OR(E408="",F408=""),"",E408+F408)</f>
        <v/>
      </c>
      <c r="H408" s="20">
        <f>IFERROR(IF(OR(E408="",INDEX(E:E,MATCH(DATE(YEAR($A408)-1,MONTH($A408),DAY($A408)),$A:$A,0))=""),"",E408/INDEX(E:E,MATCH(DATE(YEAR($A408)-1,MONTH($A408),DAY($A408)),$A:$A,0))-1),"")</f>
        <v/>
      </c>
      <c r="I408" s="20">
        <f>IFERROR(IF(OR(F408="",INDEX(F:F,MATCH(DATE(YEAR($A408)-1,MONTH($A408),DAY($A408)),$A:$A,0))=""),"",F408/INDEX(F:F,MATCH(DATE(YEAR($A408)-1,MONTH($A408),DAY($A408)),$A:$A,0))-1),"")</f>
        <v/>
      </c>
      <c r="J408" s="20">
        <f>IFERROR(IF(OR(G408="",INDEX(G:G,MATCH(DATE(YEAR($A408)-1,MONTH($A408),DAY($A408)),$A:$A,0))=""),"",G408/INDEX(G:G,MATCH(DATE(YEAR($A408)-1,MONTH($A408),DAY($A408)),$A:$A,0))-1),"")</f>
        <v/>
      </c>
      <c r="K408" s="20">
        <f>IF(OR(E408="",E407=""),"",E408/E407-1)</f>
        <v/>
      </c>
      <c r="L408" s="20">
        <f>IF(OR(F408="",F407=""),"",F408/F407-1)</f>
        <v/>
      </c>
      <c r="M408" s="20">
        <f>IF(OR(G408="",G407=""),"",G408/G407-1)</f>
        <v/>
      </c>
      <c r="N408" s="20">
        <f>IF(G408="","",E408/G408)</f>
        <v/>
      </c>
      <c r="O408" s="20">
        <f>IF(G408="","",F408/G408)</f>
        <v/>
      </c>
      <c r="P408" s="21">
        <f>IF(SUMIFS('Daily NSE Equity Options'!$L:$L,'Daily NSE Equity Options'!$A:$A,$A408)=0,"",SUMIFS('Daily NSE Equity Options'!$L:$L,'Daily NSE Equity Options'!$A:$A,$A408))</f>
        <v/>
      </c>
      <c r="Q408" s="8">
        <f>IF(SUMIFS('Daily BSE Equity Options'!$L:$L,'Daily BSE Equity Options'!$A:$A,$A408)=0,"",SUMIFS('Daily BSE Equity Options'!$L:$L,'Daily BSE Equity Options'!$A:$A,$A408))</f>
        <v/>
      </c>
      <c r="R408" s="8">
        <f>IF(OR(P408="",Q408=""),"",P408+Q408)</f>
        <v/>
      </c>
      <c r="S408" s="23">
        <f>IFERROR(IF(OR(P408="",INDEX(P:P,MATCH(DATE(YEAR($A408)-1,MONTH($A408),DAY($A408)),$A:$A,0))=""),"",P408/INDEX(P:P,MATCH(DATE(YEAR($A408)-1,MONTH($A408),DAY($A408)),$A:$A,0))-1),"")</f>
        <v/>
      </c>
      <c r="T408" s="23">
        <f>IFERROR(IF(OR(Q408="",INDEX(Q:Q,MATCH(DATE(YEAR($A408)-1,MONTH($A408),DAY($A408)),$A:$A,0))=""),"",Q408/INDEX(Q:Q,MATCH(DATE(YEAR($A408)-1,MONTH($A408),DAY($A408)),$A:$A,0))-1),"")</f>
        <v/>
      </c>
      <c r="U408" s="23">
        <f>IFERROR(IF(OR(R408="",INDEX(R:R,MATCH(DATE(YEAR($A408)-1,MONTH($A408),DAY($A408)),$A:$A,0))=""),"",R408/INDEX(R:R,MATCH(DATE(YEAR($A408)-1,MONTH($A408),DAY($A408)),$A:$A,0))-1),"")</f>
        <v/>
      </c>
      <c r="V408" s="23">
        <f>IF(OR(P408="",P407=""),"",P408/P407-1)</f>
        <v/>
      </c>
      <c r="W408" s="23">
        <f>IF(OR(Q408="",Q407=""),"",Q408/Q407-1)</f>
        <v/>
      </c>
      <c r="X408" s="23">
        <f>IF(OR(R408="",R407=""),"",R408/R407-1)</f>
        <v/>
      </c>
      <c r="Y408" s="23">
        <f>IF(R408="","",P408/R408)</f>
        <v/>
      </c>
      <c r="Z408" s="23">
        <f>IF(R408="","",Q408/R408)</f>
        <v/>
      </c>
      <c r="AA408" s="24">
        <f>IF(SUMIFS('Daily NSE Equity Options'!$M:$M,'Daily NSE Equity Options'!$A:$A,$A408)=0,"",SUMIFS('Daily NSE Equity Options'!$M:$M,'Daily NSE Equity Options'!$A:$A,$A408))</f>
        <v/>
      </c>
      <c r="AB408" s="9">
        <f>IF(SUMIFS('Daily BSE Equity Options'!$M:$M,'Daily BSE Equity Options'!$A:$A,$A408)=0,"",SUMIFS('Daily BSE Equity Options'!$M:$M,'Daily BSE Equity Options'!$A:$A,$A408))</f>
        <v/>
      </c>
      <c r="AC408" s="9">
        <f>IF(OR(AA408="",AB408=""),"",AA408+AB408)</f>
        <v/>
      </c>
      <c r="AD408" s="26">
        <f>IFERROR(IF(OR(AA408="",INDEX(AA:AA,MATCH(DATE(YEAR($A408)-1,MONTH($A408),DAY($A408)),$A:$A,0))=""),"",AA408/INDEX(AA:AA,MATCH(DATE(YEAR($A408)-1,MONTH($A408),DAY($A408)),$A:$A,0))-1),"")</f>
        <v/>
      </c>
      <c r="AE408" s="26">
        <f>IFERROR(IF(OR(AB408="",INDEX(AB:AB,MATCH(DATE(YEAR($A408)-1,MONTH($A408),DAY($A408)),$A:$A,0))=""),"",AB408/INDEX(AB:AB,MATCH(DATE(YEAR($A408)-1,MONTH($A408),DAY($A408)),$A:$A,0))-1),"")</f>
        <v/>
      </c>
      <c r="AF408" s="26">
        <f>IFERROR(IF(OR(AC408="",INDEX(AC:AC,MATCH(DATE(YEAR($A408)-1,MONTH($A408),DAY($A408)),$A:$A,0))=""),"",AC408/INDEX(AC:AC,MATCH(DATE(YEAR($A408)-1,MONTH($A408),DAY($A408)),$A:$A,0))-1),"")</f>
        <v/>
      </c>
      <c r="AG408" s="26">
        <f>IF(OR(AA408="",AA407=""),"",AA408/AA407-1)</f>
        <v/>
      </c>
      <c r="AH408" s="26">
        <f>IF(OR(AB408="",AB407=""),"",AB408/AB407-1)</f>
        <v/>
      </c>
      <c r="AI408" s="26">
        <f>IF(OR(AC408="",AC407=""),"",AC408/AC407-1)</f>
        <v/>
      </c>
      <c r="AJ408" s="26">
        <f>IF(AC408="","",AA408/AC408)</f>
        <v/>
      </c>
      <c r="AK408" s="26">
        <f>IF(AC408="","",AB408/AC408)</f>
        <v/>
      </c>
      <c r="AL408" s="29" t="n">
        <v>14.8575</v>
      </c>
      <c r="AM408" s="30" t="n">
        <v>18.0825</v>
      </c>
      <c r="AN408" s="30" t="n">
        <v>13.5625</v>
      </c>
      <c r="AO408" s="30" t="n">
        <v>17.52</v>
      </c>
      <c r="AP408" s="31" t="n">
        <v>0.1792</v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18">
        <f>IF(SUMIFS('Daily NSE Equity Options'!$K:$K,'Daily NSE Equity Options'!$A:$A,$A409)=0,"",SUMIFS('Daily NSE Equity Options'!$K:$K,'Daily NSE Equity Options'!$A:$A,$A409))</f>
        <v/>
      </c>
      <c r="F409" s="7">
        <f>IF(SUMIFS('Daily BSE Equity Options'!$K:$K,'Daily BSE Equity Options'!$A:$A,$A409)=0,"",SUMIFS('Daily BSE Equity Options'!$K:$K,'Daily BSE Equity Options'!$A:$A,$A409))</f>
        <v/>
      </c>
      <c r="G409" s="7">
        <f>IF(OR(E409="",F409=""),"",E409+F409)</f>
        <v/>
      </c>
      <c r="H409" s="20">
        <f>IFERROR(IF(OR(E409="",INDEX(E:E,MATCH(DATE(YEAR($A409)-1,MONTH($A409),DAY($A409)),$A:$A,0))=""),"",E409/INDEX(E:E,MATCH(DATE(YEAR($A409)-1,MONTH($A409),DAY($A409)),$A:$A,0))-1),"")</f>
        <v/>
      </c>
      <c r="I409" s="20">
        <f>IFERROR(IF(OR(F409="",INDEX(F:F,MATCH(DATE(YEAR($A409)-1,MONTH($A409),DAY($A409)),$A:$A,0))=""),"",F409/INDEX(F:F,MATCH(DATE(YEAR($A409)-1,MONTH($A409),DAY($A409)),$A:$A,0))-1),"")</f>
        <v/>
      </c>
      <c r="J409" s="20">
        <f>IFERROR(IF(OR(G409="",INDEX(G:G,MATCH(DATE(YEAR($A409)-1,MONTH($A409),DAY($A409)),$A:$A,0))=""),"",G409/INDEX(G:G,MATCH(DATE(YEAR($A409)-1,MONTH($A409),DAY($A409)),$A:$A,0))-1),"")</f>
        <v/>
      </c>
      <c r="K409" s="20">
        <f>IF(OR(E409="",E408=""),"",E409/E408-1)</f>
        <v/>
      </c>
      <c r="L409" s="20">
        <f>IF(OR(F409="",F408=""),"",F409/F408-1)</f>
        <v/>
      </c>
      <c r="M409" s="20">
        <f>IF(OR(G409="",G408=""),"",G409/G408-1)</f>
        <v/>
      </c>
      <c r="N409" s="20">
        <f>IF(G409="","",E409/G409)</f>
        <v/>
      </c>
      <c r="O409" s="20">
        <f>IF(G409="","",F409/G409)</f>
        <v/>
      </c>
      <c r="P409" s="21">
        <f>IF(SUMIFS('Daily NSE Equity Options'!$L:$L,'Daily NSE Equity Options'!$A:$A,$A409)=0,"",SUMIFS('Daily NSE Equity Options'!$L:$L,'Daily NSE Equity Options'!$A:$A,$A409))</f>
        <v/>
      </c>
      <c r="Q409" s="8">
        <f>IF(SUMIFS('Daily BSE Equity Options'!$L:$L,'Daily BSE Equity Options'!$A:$A,$A409)=0,"",SUMIFS('Daily BSE Equity Options'!$L:$L,'Daily BSE Equity Options'!$A:$A,$A409))</f>
        <v/>
      </c>
      <c r="R409" s="8">
        <f>IF(OR(P409="",Q409=""),"",P409+Q409)</f>
        <v/>
      </c>
      <c r="S409" s="23">
        <f>IFERROR(IF(OR(P409="",INDEX(P:P,MATCH(DATE(YEAR($A409)-1,MONTH($A409),DAY($A409)),$A:$A,0))=""),"",P409/INDEX(P:P,MATCH(DATE(YEAR($A409)-1,MONTH($A409),DAY($A409)),$A:$A,0))-1),"")</f>
        <v/>
      </c>
      <c r="T409" s="23">
        <f>IFERROR(IF(OR(Q409="",INDEX(Q:Q,MATCH(DATE(YEAR($A409)-1,MONTH($A409),DAY($A409)),$A:$A,0))=""),"",Q409/INDEX(Q:Q,MATCH(DATE(YEAR($A409)-1,MONTH($A409),DAY($A409)),$A:$A,0))-1),"")</f>
        <v/>
      </c>
      <c r="U409" s="23">
        <f>IFERROR(IF(OR(R409="",INDEX(R:R,MATCH(DATE(YEAR($A409)-1,MONTH($A409),DAY($A409)),$A:$A,0))=""),"",R409/INDEX(R:R,MATCH(DATE(YEAR($A409)-1,MONTH($A409),DAY($A409)),$A:$A,0))-1),"")</f>
        <v/>
      </c>
      <c r="V409" s="23">
        <f>IF(OR(P409="",P408=""),"",P409/P408-1)</f>
        <v/>
      </c>
      <c r="W409" s="23">
        <f>IF(OR(Q409="",Q408=""),"",Q409/Q408-1)</f>
        <v/>
      </c>
      <c r="X409" s="23">
        <f>IF(OR(R409="",R408=""),"",R409/R408-1)</f>
        <v/>
      </c>
      <c r="Y409" s="23">
        <f>IF(R409="","",P409/R409)</f>
        <v/>
      </c>
      <c r="Z409" s="23">
        <f>IF(R409="","",Q409/R409)</f>
        <v/>
      </c>
      <c r="AA409" s="24">
        <f>IF(SUMIFS('Daily NSE Equity Options'!$M:$M,'Daily NSE Equity Options'!$A:$A,$A409)=0,"",SUMIFS('Daily NSE Equity Options'!$M:$M,'Daily NSE Equity Options'!$A:$A,$A409))</f>
        <v/>
      </c>
      <c r="AB409" s="9">
        <f>IF(SUMIFS('Daily BSE Equity Options'!$M:$M,'Daily BSE Equity Options'!$A:$A,$A409)=0,"",SUMIFS('Daily BSE Equity Options'!$M:$M,'Daily BSE Equity Options'!$A:$A,$A409))</f>
        <v/>
      </c>
      <c r="AC409" s="9">
        <f>IF(OR(AA409="",AB409=""),"",AA409+AB409)</f>
        <v/>
      </c>
      <c r="AD409" s="26">
        <f>IFERROR(IF(OR(AA409="",INDEX(AA:AA,MATCH(DATE(YEAR($A409)-1,MONTH($A409),DAY($A409)),$A:$A,0))=""),"",AA409/INDEX(AA:AA,MATCH(DATE(YEAR($A409)-1,MONTH($A409),DAY($A409)),$A:$A,0))-1),"")</f>
        <v/>
      </c>
      <c r="AE409" s="26">
        <f>IFERROR(IF(OR(AB409="",INDEX(AB:AB,MATCH(DATE(YEAR($A409)-1,MONTH($A409),DAY($A409)),$A:$A,0))=""),"",AB409/INDEX(AB:AB,MATCH(DATE(YEAR($A409)-1,MONTH($A409),DAY($A409)),$A:$A,0))-1),"")</f>
        <v/>
      </c>
      <c r="AF409" s="26">
        <f>IFERROR(IF(OR(AC409="",INDEX(AC:AC,MATCH(DATE(YEAR($A409)-1,MONTH($A409),DAY($A409)),$A:$A,0))=""),"",AC409/INDEX(AC:AC,MATCH(DATE(YEAR($A409)-1,MONTH($A409),DAY($A409)),$A:$A,0))-1),"")</f>
        <v/>
      </c>
      <c r="AG409" s="26">
        <f>IF(OR(AA409="",AA408=""),"",AA409/AA408-1)</f>
        <v/>
      </c>
      <c r="AH409" s="26">
        <f>IF(OR(AB409="",AB408=""),"",AB409/AB408-1)</f>
        <v/>
      </c>
      <c r="AI409" s="26">
        <f>IF(OR(AC409="",AC408=""),"",AC409/AC408-1)</f>
        <v/>
      </c>
      <c r="AJ409" s="26">
        <f>IF(AC409="","",AA409/AC409)</f>
        <v/>
      </c>
      <c r="AK409" s="26">
        <f>IF(AC409="","",AB409/AC409)</f>
        <v/>
      </c>
      <c r="AL409" s="29" t="n">
        <v>17.52</v>
      </c>
      <c r="AM409" s="30" t="n">
        <v>20.025</v>
      </c>
      <c r="AN409" s="30" t="n">
        <v>16.7925</v>
      </c>
      <c r="AO409" s="30" t="n">
        <v>18.015</v>
      </c>
      <c r="AP409" s="31" t="n">
        <v>0.0283</v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18">
        <f>IF(SUMIFS('Daily NSE Equity Options'!$K:$K,'Daily NSE Equity Options'!$A:$A,$A410)=0,"",SUMIFS('Daily NSE Equity Options'!$K:$K,'Daily NSE Equity Options'!$A:$A,$A410))</f>
        <v/>
      </c>
      <c r="F410" s="7">
        <f>IF(SUMIFS('Daily BSE Equity Options'!$K:$K,'Daily BSE Equity Options'!$A:$A,$A410)=0,"",SUMIFS('Daily BSE Equity Options'!$K:$K,'Daily BSE Equity Options'!$A:$A,$A410))</f>
        <v/>
      </c>
      <c r="G410" s="7">
        <f>IF(OR(E410="",F410=""),"",E410+F410)</f>
        <v/>
      </c>
      <c r="H410" s="20">
        <f>IFERROR(IF(OR(E410="",INDEX(E:E,MATCH(DATE(YEAR($A410)-1,MONTH($A410),DAY($A410)),$A:$A,0))=""),"",E410/INDEX(E:E,MATCH(DATE(YEAR($A410)-1,MONTH($A410),DAY($A410)),$A:$A,0))-1),"")</f>
        <v/>
      </c>
      <c r="I410" s="20">
        <f>IFERROR(IF(OR(F410="",INDEX(F:F,MATCH(DATE(YEAR($A410)-1,MONTH($A410),DAY($A410)),$A:$A,0))=""),"",F410/INDEX(F:F,MATCH(DATE(YEAR($A410)-1,MONTH($A410),DAY($A410)),$A:$A,0))-1),"")</f>
        <v/>
      </c>
      <c r="J410" s="20">
        <f>IFERROR(IF(OR(G410="",INDEX(G:G,MATCH(DATE(YEAR($A410)-1,MONTH($A410),DAY($A410)),$A:$A,0))=""),"",G410/INDEX(G:G,MATCH(DATE(YEAR($A410)-1,MONTH($A410),DAY($A410)),$A:$A,0))-1),"")</f>
        <v/>
      </c>
      <c r="K410" s="20">
        <f>IF(OR(E410="",E409=""),"",E410/E409-1)</f>
        <v/>
      </c>
      <c r="L410" s="20">
        <f>IF(OR(F410="",F409=""),"",F410/F409-1)</f>
        <v/>
      </c>
      <c r="M410" s="20">
        <f>IF(OR(G410="",G409=""),"",G410/G409-1)</f>
        <v/>
      </c>
      <c r="N410" s="20">
        <f>IF(G410="","",E410/G410)</f>
        <v/>
      </c>
      <c r="O410" s="20">
        <f>IF(G410="","",F410/G410)</f>
        <v/>
      </c>
      <c r="P410" s="21">
        <f>IF(SUMIFS('Daily NSE Equity Options'!$L:$L,'Daily NSE Equity Options'!$A:$A,$A410)=0,"",SUMIFS('Daily NSE Equity Options'!$L:$L,'Daily NSE Equity Options'!$A:$A,$A410))</f>
        <v/>
      </c>
      <c r="Q410" s="8">
        <f>IF(SUMIFS('Daily BSE Equity Options'!$L:$L,'Daily BSE Equity Options'!$A:$A,$A410)=0,"",SUMIFS('Daily BSE Equity Options'!$L:$L,'Daily BSE Equity Options'!$A:$A,$A410))</f>
        <v/>
      </c>
      <c r="R410" s="8">
        <f>IF(OR(P410="",Q410=""),"",P410+Q410)</f>
        <v/>
      </c>
      <c r="S410" s="23">
        <f>IFERROR(IF(OR(P410="",INDEX(P:P,MATCH(DATE(YEAR($A410)-1,MONTH($A410),DAY($A410)),$A:$A,0))=""),"",P410/INDEX(P:P,MATCH(DATE(YEAR($A410)-1,MONTH($A410),DAY($A410)),$A:$A,0))-1),"")</f>
        <v/>
      </c>
      <c r="T410" s="23">
        <f>IFERROR(IF(OR(Q410="",INDEX(Q:Q,MATCH(DATE(YEAR($A410)-1,MONTH($A410),DAY($A410)),$A:$A,0))=""),"",Q410/INDEX(Q:Q,MATCH(DATE(YEAR($A410)-1,MONTH($A410),DAY($A410)),$A:$A,0))-1),"")</f>
        <v/>
      </c>
      <c r="U410" s="23">
        <f>IFERROR(IF(OR(R410="",INDEX(R:R,MATCH(DATE(YEAR($A410)-1,MONTH($A410),DAY($A410)),$A:$A,0))=""),"",R410/INDEX(R:R,MATCH(DATE(YEAR($A410)-1,MONTH($A410),DAY($A410)),$A:$A,0))-1),"")</f>
        <v/>
      </c>
      <c r="V410" s="23">
        <f>IF(OR(P410="",P409=""),"",P410/P409-1)</f>
        <v/>
      </c>
      <c r="W410" s="23">
        <f>IF(OR(Q410="",Q409=""),"",Q410/Q409-1)</f>
        <v/>
      </c>
      <c r="X410" s="23">
        <f>IF(OR(R410="",R409=""),"",R410/R409-1)</f>
        <v/>
      </c>
      <c r="Y410" s="23">
        <f>IF(R410="","",P410/R410)</f>
        <v/>
      </c>
      <c r="Z410" s="23">
        <f>IF(R410="","",Q410/R410)</f>
        <v/>
      </c>
      <c r="AA410" s="24">
        <f>IF(SUMIFS('Daily NSE Equity Options'!$M:$M,'Daily NSE Equity Options'!$A:$A,$A410)=0,"",SUMIFS('Daily NSE Equity Options'!$M:$M,'Daily NSE Equity Options'!$A:$A,$A410))</f>
        <v/>
      </c>
      <c r="AB410" s="9">
        <f>IF(SUMIFS('Daily BSE Equity Options'!$M:$M,'Daily BSE Equity Options'!$A:$A,$A410)=0,"",SUMIFS('Daily BSE Equity Options'!$M:$M,'Daily BSE Equity Options'!$A:$A,$A410))</f>
        <v/>
      </c>
      <c r="AC410" s="9">
        <f>IF(OR(AA410="",AB410=""),"",AA410+AB410)</f>
        <v/>
      </c>
      <c r="AD410" s="26">
        <f>IFERROR(IF(OR(AA410="",INDEX(AA:AA,MATCH(DATE(YEAR($A410)-1,MONTH($A410),DAY($A410)),$A:$A,0))=""),"",AA410/INDEX(AA:AA,MATCH(DATE(YEAR($A410)-1,MONTH($A410),DAY($A410)),$A:$A,0))-1),"")</f>
        <v/>
      </c>
      <c r="AE410" s="26">
        <f>IFERROR(IF(OR(AB410="",INDEX(AB:AB,MATCH(DATE(YEAR($A410)-1,MONTH($A410),DAY($A410)),$A:$A,0))=""),"",AB410/INDEX(AB:AB,MATCH(DATE(YEAR($A410)-1,MONTH($A410),DAY($A410)),$A:$A,0))-1),"")</f>
        <v/>
      </c>
      <c r="AF410" s="26">
        <f>IFERROR(IF(OR(AC410="",INDEX(AC:AC,MATCH(DATE(YEAR($A410)-1,MONTH($A410),DAY($A410)),$A:$A,0))=""),"",AC410/INDEX(AC:AC,MATCH(DATE(YEAR($A410)-1,MONTH($A410),DAY($A410)),$A:$A,0))-1),"")</f>
        <v/>
      </c>
      <c r="AG410" s="26">
        <f>IF(OR(AA410="",AA409=""),"",AA410/AA409-1)</f>
        <v/>
      </c>
      <c r="AH410" s="26">
        <f>IF(OR(AB410="",AB409=""),"",AB410/AB409-1)</f>
        <v/>
      </c>
      <c r="AI410" s="26">
        <f>IF(OR(AC410="",AC409=""),"",AC410/AC409-1)</f>
        <v/>
      </c>
      <c r="AJ410" s="26">
        <f>IF(AC410="","",AA410/AC410)</f>
        <v/>
      </c>
      <c r="AK410" s="26">
        <f>IF(AC410="","",AB410/AC410)</f>
        <v/>
      </c>
      <c r="AL410" s="29" t="n">
        <v>18.015</v>
      </c>
      <c r="AM410" s="30" t="n">
        <v>18.015</v>
      </c>
      <c r="AN410" s="30" t="n">
        <v>15.5775</v>
      </c>
      <c r="AO410" s="30" t="n">
        <v>17.095</v>
      </c>
      <c r="AP410" s="31" t="n">
        <v>-0.0511</v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18">
        <f>IF(SUMIFS('Daily NSE Equity Options'!$K:$K,'Daily NSE Equity Options'!$A:$A,$A411)=0,"",SUMIFS('Daily NSE Equity Options'!$K:$K,'Daily NSE Equity Options'!$A:$A,$A411))</f>
        <v/>
      </c>
      <c r="F411" s="7">
        <f>IF(SUMIFS('Daily BSE Equity Options'!$K:$K,'Daily BSE Equity Options'!$A:$A,$A411)=0,"",SUMIFS('Daily BSE Equity Options'!$K:$K,'Daily BSE Equity Options'!$A:$A,$A411))</f>
        <v/>
      </c>
      <c r="G411" s="7">
        <f>IF(OR(E411="",F411=""),"",E411+F411)</f>
        <v/>
      </c>
      <c r="H411" s="20">
        <f>IFERROR(IF(OR(E411="",INDEX(E:E,MATCH(DATE(YEAR($A411)-1,MONTH($A411),DAY($A411)),$A:$A,0))=""),"",E411/INDEX(E:E,MATCH(DATE(YEAR($A411)-1,MONTH($A411),DAY($A411)),$A:$A,0))-1),"")</f>
        <v/>
      </c>
      <c r="I411" s="20">
        <f>IFERROR(IF(OR(F411="",INDEX(F:F,MATCH(DATE(YEAR($A411)-1,MONTH($A411),DAY($A411)),$A:$A,0))=""),"",F411/INDEX(F:F,MATCH(DATE(YEAR($A411)-1,MONTH($A411),DAY($A411)),$A:$A,0))-1),"")</f>
        <v/>
      </c>
      <c r="J411" s="20">
        <f>IFERROR(IF(OR(G411="",INDEX(G:G,MATCH(DATE(YEAR($A411)-1,MONTH($A411),DAY($A411)),$A:$A,0))=""),"",G411/INDEX(G:G,MATCH(DATE(YEAR($A411)-1,MONTH($A411),DAY($A411)),$A:$A,0))-1),"")</f>
        <v/>
      </c>
      <c r="K411" s="20">
        <f>IF(OR(E411="",E410=""),"",E411/E410-1)</f>
        <v/>
      </c>
      <c r="L411" s="20">
        <f>IF(OR(F411="",F410=""),"",F411/F410-1)</f>
        <v/>
      </c>
      <c r="M411" s="20">
        <f>IF(OR(G411="",G410=""),"",G411/G410-1)</f>
        <v/>
      </c>
      <c r="N411" s="20">
        <f>IF(G411="","",E411/G411)</f>
        <v/>
      </c>
      <c r="O411" s="20">
        <f>IF(G411="","",F411/G411)</f>
        <v/>
      </c>
      <c r="P411" s="21">
        <f>IF(SUMIFS('Daily NSE Equity Options'!$L:$L,'Daily NSE Equity Options'!$A:$A,$A411)=0,"",SUMIFS('Daily NSE Equity Options'!$L:$L,'Daily NSE Equity Options'!$A:$A,$A411))</f>
        <v/>
      </c>
      <c r="Q411" s="8">
        <f>IF(SUMIFS('Daily BSE Equity Options'!$L:$L,'Daily BSE Equity Options'!$A:$A,$A411)=0,"",SUMIFS('Daily BSE Equity Options'!$L:$L,'Daily BSE Equity Options'!$A:$A,$A411))</f>
        <v/>
      </c>
      <c r="R411" s="8">
        <f>IF(OR(P411="",Q411=""),"",P411+Q411)</f>
        <v/>
      </c>
      <c r="S411" s="23">
        <f>IFERROR(IF(OR(P411="",INDEX(P:P,MATCH(DATE(YEAR($A411)-1,MONTH($A411),DAY($A411)),$A:$A,0))=""),"",P411/INDEX(P:P,MATCH(DATE(YEAR($A411)-1,MONTH($A411),DAY($A411)),$A:$A,0))-1),"")</f>
        <v/>
      </c>
      <c r="T411" s="23">
        <f>IFERROR(IF(OR(Q411="",INDEX(Q:Q,MATCH(DATE(YEAR($A411)-1,MONTH($A411),DAY($A411)),$A:$A,0))=""),"",Q411/INDEX(Q:Q,MATCH(DATE(YEAR($A411)-1,MONTH($A411),DAY($A411)),$A:$A,0))-1),"")</f>
        <v/>
      </c>
      <c r="U411" s="23">
        <f>IFERROR(IF(OR(R411="",INDEX(R:R,MATCH(DATE(YEAR($A411)-1,MONTH($A411),DAY($A411)),$A:$A,0))=""),"",R411/INDEX(R:R,MATCH(DATE(YEAR($A411)-1,MONTH($A411),DAY($A411)),$A:$A,0))-1),"")</f>
        <v/>
      </c>
      <c r="V411" s="23">
        <f>IF(OR(P411="",P410=""),"",P411/P410-1)</f>
        <v/>
      </c>
      <c r="W411" s="23">
        <f>IF(OR(Q411="",Q410=""),"",Q411/Q410-1)</f>
        <v/>
      </c>
      <c r="X411" s="23">
        <f>IF(OR(R411="",R410=""),"",R411/R410-1)</f>
        <v/>
      </c>
      <c r="Y411" s="23">
        <f>IF(R411="","",P411/R411)</f>
        <v/>
      </c>
      <c r="Z411" s="23">
        <f>IF(R411="","",Q411/R411)</f>
        <v/>
      </c>
      <c r="AA411" s="24">
        <f>IF(SUMIFS('Daily NSE Equity Options'!$M:$M,'Daily NSE Equity Options'!$A:$A,$A411)=0,"",SUMIFS('Daily NSE Equity Options'!$M:$M,'Daily NSE Equity Options'!$A:$A,$A411))</f>
        <v/>
      </c>
      <c r="AB411" s="9">
        <f>IF(SUMIFS('Daily BSE Equity Options'!$M:$M,'Daily BSE Equity Options'!$A:$A,$A411)=0,"",SUMIFS('Daily BSE Equity Options'!$M:$M,'Daily BSE Equity Options'!$A:$A,$A411))</f>
        <v/>
      </c>
      <c r="AC411" s="9">
        <f>IF(OR(AA411="",AB411=""),"",AA411+AB411)</f>
        <v/>
      </c>
      <c r="AD411" s="26">
        <f>IFERROR(IF(OR(AA411="",INDEX(AA:AA,MATCH(DATE(YEAR($A411)-1,MONTH($A411),DAY($A411)),$A:$A,0))=""),"",AA411/INDEX(AA:AA,MATCH(DATE(YEAR($A411)-1,MONTH($A411),DAY($A411)),$A:$A,0))-1),"")</f>
        <v/>
      </c>
      <c r="AE411" s="26">
        <f>IFERROR(IF(OR(AB411="",INDEX(AB:AB,MATCH(DATE(YEAR($A411)-1,MONTH($A411),DAY($A411)),$A:$A,0))=""),"",AB411/INDEX(AB:AB,MATCH(DATE(YEAR($A411)-1,MONTH($A411),DAY($A411)),$A:$A,0))-1),"")</f>
        <v/>
      </c>
      <c r="AF411" s="26">
        <f>IFERROR(IF(OR(AC411="",INDEX(AC:AC,MATCH(DATE(YEAR($A411)-1,MONTH($A411),DAY($A411)),$A:$A,0))=""),"",AC411/INDEX(AC:AC,MATCH(DATE(YEAR($A411)-1,MONTH($A411),DAY($A411)),$A:$A,0))-1),"")</f>
        <v/>
      </c>
      <c r="AG411" s="26">
        <f>IF(OR(AA411="",AA410=""),"",AA411/AA410-1)</f>
        <v/>
      </c>
      <c r="AH411" s="26">
        <f>IF(OR(AB411="",AB410=""),"",AB411/AB410-1)</f>
        <v/>
      </c>
      <c r="AI411" s="26">
        <f>IF(OR(AC411="",AC410=""),"",AC411/AC410-1)</f>
        <v/>
      </c>
      <c r="AJ411" s="26">
        <f>IF(AC411="","",AA411/AC411)</f>
        <v/>
      </c>
      <c r="AK411" s="26">
        <f>IF(AC411="","",AB411/AC411)</f>
        <v/>
      </c>
      <c r="AL411" s="29" t="n">
        <v>17.095</v>
      </c>
      <c r="AM411" s="30" t="n">
        <v>18.0725</v>
      </c>
      <c r="AN411" s="30" t="n">
        <v>16.0025</v>
      </c>
      <c r="AO411" s="30" t="n">
        <v>16.6625</v>
      </c>
      <c r="AP411" s="31" t="n">
        <v>-0.0253</v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18">
        <f>IF(SUMIFS('Daily NSE Equity Options'!$K:$K,'Daily NSE Equity Options'!$A:$A,$A412)=0,"",SUMIFS('Daily NSE Equity Options'!$K:$K,'Daily NSE Equity Options'!$A:$A,$A412))</f>
        <v/>
      </c>
      <c r="F412" s="7">
        <f>IF(SUMIFS('Daily BSE Equity Options'!$K:$K,'Daily BSE Equity Options'!$A:$A,$A412)=0,"",SUMIFS('Daily BSE Equity Options'!$K:$K,'Daily BSE Equity Options'!$A:$A,$A412))</f>
        <v/>
      </c>
      <c r="G412" s="7">
        <f>IF(OR(E412="",F412=""),"",E412+F412)</f>
        <v/>
      </c>
      <c r="H412" s="20">
        <f>IFERROR(IF(OR(E412="",INDEX(E:E,MATCH(DATE(YEAR($A412)-1,MONTH($A412),DAY($A412)),$A:$A,0))=""),"",E412/INDEX(E:E,MATCH(DATE(YEAR($A412)-1,MONTH($A412),DAY($A412)),$A:$A,0))-1),"")</f>
        <v/>
      </c>
      <c r="I412" s="20">
        <f>IFERROR(IF(OR(F412="",INDEX(F:F,MATCH(DATE(YEAR($A412)-1,MONTH($A412),DAY($A412)),$A:$A,0))=""),"",F412/INDEX(F:F,MATCH(DATE(YEAR($A412)-1,MONTH($A412),DAY($A412)),$A:$A,0))-1),"")</f>
        <v/>
      </c>
      <c r="J412" s="20">
        <f>IFERROR(IF(OR(G412="",INDEX(G:G,MATCH(DATE(YEAR($A412)-1,MONTH($A412),DAY($A412)),$A:$A,0))=""),"",G412/INDEX(G:G,MATCH(DATE(YEAR($A412)-1,MONTH($A412),DAY($A412)),$A:$A,0))-1),"")</f>
        <v/>
      </c>
      <c r="K412" s="20">
        <f>IF(OR(E412="",E411=""),"",E412/E411-1)</f>
        <v/>
      </c>
      <c r="L412" s="20">
        <f>IF(OR(F412="",F411=""),"",F412/F411-1)</f>
        <v/>
      </c>
      <c r="M412" s="20">
        <f>IF(OR(G412="",G411=""),"",G412/G411-1)</f>
        <v/>
      </c>
      <c r="N412" s="20">
        <f>IF(G412="","",E412/G412)</f>
        <v/>
      </c>
      <c r="O412" s="20">
        <f>IF(G412="","",F412/G412)</f>
        <v/>
      </c>
      <c r="P412" s="21">
        <f>IF(SUMIFS('Daily NSE Equity Options'!$L:$L,'Daily NSE Equity Options'!$A:$A,$A412)=0,"",SUMIFS('Daily NSE Equity Options'!$L:$L,'Daily NSE Equity Options'!$A:$A,$A412))</f>
        <v/>
      </c>
      <c r="Q412" s="8">
        <f>IF(SUMIFS('Daily BSE Equity Options'!$L:$L,'Daily BSE Equity Options'!$A:$A,$A412)=0,"",SUMIFS('Daily BSE Equity Options'!$L:$L,'Daily BSE Equity Options'!$A:$A,$A412))</f>
        <v/>
      </c>
      <c r="R412" s="8">
        <f>IF(OR(P412="",Q412=""),"",P412+Q412)</f>
        <v/>
      </c>
      <c r="S412" s="23">
        <f>IFERROR(IF(OR(P412="",INDEX(P:P,MATCH(DATE(YEAR($A412)-1,MONTH($A412),DAY($A412)),$A:$A,0))=""),"",P412/INDEX(P:P,MATCH(DATE(YEAR($A412)-1,MONTH($A412),DAY($A412)),$A:$A,0))-1),"")</f>
        <v/>
      </c>
      <c r="T412" s="23">
        <f>IFERROR(IF(OR(Q412="",INDEX(Q:Q,MATCH(DATE(YEAR($A412)-1,MONTH($A412),DAY($A412)),$A:$A,0))=""),"",Q412/INDEX(Q:Q,MATCH(DATE(YEAR($A412)-1,MONTH($A412),DAY($A412)),$A:$A,0))-1),"")</f>
        <v/>
      </c>
      <c r="U412" s="23">
        <f>IFERROR(IF(OR(R412="",INDEX(R:R,MATCH(DATE(YEAR($A412)-1,MONTH($A412),DAY($A412)),$A:$A,0))=""),"",R412/INDEX(R:R,MATCH(DATE(YEAR($A412)-1,MONTH($A412),DAY($A412)),$A:$A,0))-1),"")</f>
        <v/>
      </c>
      <c r="V412" s="23">
        <f>IF(OR(P412="",P411=""),"",P412/P411-1)</f>
        <v/>
      </c>
      <c r="W412" s="23">
        <f>IF(OR(Q412="",Q411=""),"",Q412/Q411-1)</f>
        <v/>
      </c>
      <c r="X412" s="23">
        <f>IF(OR(R412="",R411=""),"",R412/R411-1)</f>
        <v/>
      </c>
      <c r="Y412" s="23">
        <f>IF(R412="","",P412/R412)</f>
        <v/>
      </c>
      <c r="Z412" s="23">
        <f>IF(R412="","",Q412/R412)</f>
        <v/>
      </c>
      <c r="AA412" s="24">
        <f>IF(SUMIFS('Daily NSE Equity Options'!$M:$M,'Daily NSE Equity Options'!$A:$A,$A412)=0,"",SUMIFS('Daily NSE Equity Options'!$M:$M,'Daily NSE Equity Options'!$A:$A,$A412))</f>
        <v/>
      </c>
      <c r="AB412" s="9">
        <f>IF(SUMIFS('Daily BSE Equity Options'!$M:$M,'Daily BSE Equity Options'!$A:$A,$A412)=0,"",SUMIFS('Daily BSE Equity Options'!$M:$M,'Daily BSE Equity Options'!$A:$A,$A412))</f>
        <v/>
      </c>
      <c r="AC412" s="9">
        <f>IF(OR(AA412="",AB412=""),"",AA412+AB412)</f>
        <v/>
      </c>
      <c r="AD412" s="26">
        <f>IFERROR(IF(OR(AA412="",INDEX(AA:AA,MATCH(DATE(YEAR($A412)-1,MONTH($A412),DAY($A412)),$A:$A,0))=""),"",AA412/INDEX(AA:AA,MATCH(DATE(YEAR($A412)-1,MONTH($A412),DAY($A412)),$A:$A,0))-1),"")</f>
        <v/>
      </c>
      <c r="AE412" s="26">
        <f>IFERROR(IF(OR(AB412="",INDEX(AB:AB,MATCH(DATE(YEAR($A412)-1,MONTH($A412),DAY($A412)),$A:$A,0))=""),"",AB412/INDEX(AB:AB,MATCH(DATE(YEAR($A412)-1,MONTH($A412),DAY($A412)),$A:$A,0))-1),"")</f>
        <v/>
      </c>
      <c r="AF412" s="26">
        <f>IFERROR(IF(OR(AC412="",INDEX(AC:AC,MATCH(DATE(YEAR($A412)-1,MONTH($A412),DAY($A412)),$A:$A,0))=""),"",AC412/INDEX(AC:AC,MATCH(DATE(YEAR($A412)-1,MONTH($A412),DAY($A412)),$A:$A,0))-1),"")</f>
        <v/>
      </c>
      <c r="AG412" s="26">
        <f>IF(OR(AA412="",AA411=""),"",AA412/AA411-1)</f>
        <v/>
      </c>
      <c r="AH412" s="26">
        <f>IF(OR(AB412="",AB411=""),"",AB412/AB411-1)</f>
        <v/>
      </c>
      <c r="AI412" s="26">
        <f>IF(OR(AC412="",AC411=""),"",AC412/AC411-1)</f>
        <v/>
      </c>
      <c r="AJ412" s="26">
        <f>IF(AC412="","",AA412/AC412)</f>
        <v/>
      </c>
      <c r="AK412" s="26">
        <f>IF(AC412="","",AB412/AC412)</f>
        <v/>
      </c>
      <c r="AL412" s="29" t="n">
        <v>16.6625</v>
      </c>
      <c r="AM412" s="30" t="n">
        <v>21.3925</v>
      </c>
      <c r="AN412" s="30" t="n">
        <v>16.05</v>
      </c>
      <c r="AO412" s="30" t="n">
        <v>20.8025</v>
      </c>
      <c r="AP412" s="31" t="n">
        <v>0.2485</v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18">
        <f>IF(SUMIFS('Daily NSE Equity Options'!$K:$K,'Daily NSE Equity Options'!$A:$A,$A413)=0,"",SUMIFS('Daily NSE Equity Options'!$K:$K,'Daily NSE Equity Options'!$A:$A,$A413))</f>
        <v/>
      </c>
      <c r="F413" s="7">
        <f>IF(SUMIFS('Daily BSE Equity Options'!$K:$K,'Daily BSE Equity Options'!$A:$A,$A413)=0,"",SUMIFS('Daily BSE Equity Options'!$K:$K,'Daily BSE Equity Options'!$A:$A,$A413))</f>
        <v/>
      </c>
      <c r="G413" s="7">
        <f>IF(OR(E413="",F413=""),"",E413+F413)</f>
        <v/>
      </c>
      <c r="H413" s="20">
        <f>IFERROR(IF(OR(E413="",INDEX(E:E,MATCH(DATE(YEAR($A413)-1,MONTH($A413),DAY($A413)),$A:$A,0))=""),"",E413/INDEX(E:E,MATCH(DATE(YEAR($A413)-1,MONTH($A413),DAY($A413)),$A:$A,0))-1),"")</f>
        <v/>
      </c>
      <c r="I413" s="20">
        <f>IFERROR(IF(OR(F413="",INDEX(F:F,MATCH(DATE(YEAR($A413)-1,MONTH($A413),DAY($A413)),$A:$A,0))=""),"",F413/INDEX(F:F,MATCH(DATE(YEAR($A413)-1,MONTH($A413),DAY($A413)),$A:$A,0))-1),"")</f>
        <v/>
      </c>
      <c r="J413" s="20">
        <f>IFERROR(IF(OR(G413="",INDEX(G:G,MATCH(DATE(YEAR($A413)-1,MONTH($A413),DAY($A413)),$A:$A,0))=""),"",G413/INDEX(G:G,MATCH(DATE(YEAR($A413)-1,MONTH($A413),DAY($A413)),$A:$A,0))-1),"")</f>
        <v/>
      </c>
      <c r="K413" s="20">
        <f>IF(OR(E413="",E412=""),"",E413/E412-1)</f>
        <v/>
      </c>
      <c r="L413" s="20">
        <f>IF(OR(F413="",F412=""),"",F413/F412-1)</f>
        <v/>
      </c>
      <c r="M413" s="20">
        <f>IF(OR(G413="",G412=""),"",G413/G412-1)</f>
        <v/>
      </c>
      <c r="N413" s="20">
        <f>IF(G413="","",E413/G413)</f>
        <v/>
      </c>
      <c r="O413" s="20">
        <f>IF(G413="","",F413/G413)</f>
        <v/>
      </c>
      <c r="P413" s="21">
        <f>IF(SUMIFS('Daily NSE Equity Options'!$L:$L,'Daily NSE Equity Options'!$A:$A,$A413)=0,"",SUMIFS('Daily NSE Equity Options'!$L:$L,'Daily NSE Equity Options'!$A:$A,$A413))</f>
        <v/>
      </c>
      <c r="Q413" s="8">
        <f>IF(SUMIFS('Daily BSE Equity Options'!$L:$L,'Daily BSE Equity Options'!$A:$A,$A413)=0,"",SUMIFS('Daily BSE Equity Options'!$L:$L,'Daily BSE Equity Options'!$A:$A,$A413))</f>
        <v/>
      </c>
      <c r="R413" s="8">
        <f>IF(OR(P413="",Q413=""),"",P413+Q413)</f>
        <v/>
      </c>
      <c r="S413" s="23">
        <f>IFERROR(IF(OR(P413="",INDEX(P:P,MATCH(DATE(YEAR($A413)-1,MONTH($A413),DAY($A413)),$A:$A,0))=""),"",P413/INDEX(P:P,MATCH(DATE(YEAR($A413)-1,MONTH($A413),DAY($A413)),$A:$A,0))-1),"")</f>
        <v/>
      </c>
      <c r="T413" s="23">
        <f>IFERROR(IF(OR(Q413="",INDEX(Q:Q,MATCH(DATE(YEAR($A413)-1,MONTH($A413),DAY($A413)),$A:$A,0))=""),"",Q413/INDEX(Q:Q,MATCH(DATE(YEAR($A413)-1,MONTH($A413),DAY($A413)),$A:$A,0))-1),"")</f>
        <v/>
      </c>
      <c r="U413" s="23">
        <f>IFERROR(IF(OR(R413="",INDEX(R:R,MATCH(DATE(YEAR($A413)-1,MONTH($A413),DAY($A413)),$A:$A,0))=""),"",R413/INDEX(R:R,MATCH(DATE(YEAR($A413)-1,MONTH($A413),DAY($A413)),$A:$A,0))-1),"")</f>
        <v/>
      </c>
      <c r="V413" s="23">
        <f>IF(OR(P413="",P412=""),"",P413/P412-1)</f>
        <v/>
      </c>
      <c r="W413" s="23">
        <f>IF(OR(Q413="",Q412=""),"",Q413/Q412-1)</f>
        <v/>
      </c>
      <c r="X413" s="23">
        <f>IF(OR(R413="",R412=""),"",R413/R412-1)</f>
        <v/>
      </c>
      <c r="Y413" s="23">
        <f>IF(R413="","",P413/R413)</f>
        <v/>
      </c>
      <c r="Z413" s="23">
        <f>IF(R413="","",Q413/R413)</f>
        <v/>
      </c>
      <c r="AA413" s="24">
        <f>IF(SUMIFS('Daily NSE Equity Options'!$M:$M,'Daily NSE Equity Options'!$A:$A,$A413)=0,"",SUMIFS('Daily NSE Equity Options'!$M:$M,'Daily NSE Equity Options'!$A:$A,$A413))</f>
        <v/>
      </c>
      <c r="AB413" s="9">
        <f>IF(SUMIFS('Daily BSE Equity Options'!$M:$M,'Daily BSE Equity Options'!$A:$A,$A413)=0,"",SUMIFS('Daily BSE Equity Options'!$M:$M,'Daily BSE Equity Options'!$A:$A,$A413))</f>
        <v/>
      </c>
      <c r="AC413" s="9">
        <f>IF(OR(AA413="",AB413=""),"",AA413+AB413)</f>
        <v/>
      </c>
      <c r="AD413" s="26">
        <f>IFERROR(IF(OR(AA413="",INDEX(AA:AA,MATCH(DATE(YEAR($A413)-1,MONTH($A413),DAY($A413)),$A:$A,0))=""),"",AA413/INDEX(AA:AA,MATCH(DATE(YEAR($A413)-1,MONTH($A413),DAY($A413)),$A:$A,0))-1),"")</f>
        <v/>
      </c>
      <c r="AE413" s="26">
        <f>IFERROR(IF(OR(AB413="",INDEX(AB:AB,MATCH(DATE(YEAR($A413)-1,MONTH($A413),DAY($A413)),$A:$A,0))=""),"",AB413/INDEX(AB:AB,MATCH(DATE(YEAR($A413)-1,MONTH($A413),DAY($A413)),$A:$A,0))-1),"")</f>
        <v/>
      </c>
      <c r="AF413" s="26">
        <f>IFERROR(IF(OR(AC413="",INDEX(AC:AC,MATCH(DATE(YEAR($A413)-1,MONTH($A413),DAY($A413)),$A:$A,0))=""),"",AC413/INDEX(AC:AC,MATCH(DATE(YEAR($A413)-1,MONTH($A413),DAY($A413)),$A:$A,0))-1),"")</f>
        <v/>
      </c>
      <c r="AG413" s="26">
        <f>IF(OR(AA413="",AA412=""),"",AA413/AA412-1)</f>
        <v/>
      </c>
      <c r="AH413" s="26">
        <f>IF(OR(AB413="",AB412=""),"",AB413/AB412-1)</f>
        <v/>
      </c>
      <c r="AI413" s="26">
        <f>IF(OR(AC413="",AC412=""),"",AC413/AC412-1)</f>
        <v/>
      </c>
      <c r="AJ413" s="26">
        <f>IF(AC413="","",AA413/AC413)</f>
        <v/>
      </c>
      <c r="AK413" s="26">
        <f>IF(AC413="","",AB413/AC413)</f>
        <v/>
      </c>
      <c r="AL413" s="29" t="n">
        <v>20.8025</v>
      </c>
      <c r="AM413" s="30" t="n">
        <v>23.82</v>
      </c>
      <c r="AN413" s="30" t="n">
        <v>18.8925</v>
      </c>
      <c r="AO413" s="30" t="n">
        <v>20.83</v>
      </c>
      <c r="AP413" s="31" t="n">
        <v>0.0013</v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18">
        <f>IF(SUMIFS('Daily NSE Equity Options'!$K:$K,'Daily NSE Equity Options'!$A:$A,$A414)=0,"",SUMIFS('Daily NSE Equity Options'!$K:$K,'Daily NSE Equity Options'!$A:$A,$A414))</f>
        <v/>
      </c>
      <c r="F414" s="7">
        <f>IF(SUMIFS('Daily BSE Equity Options'!$K:$K,'Daily BSE Equity Options'!$A:$A,$A414)=0,"",SUMIFS('Daily BSE Equity Options'!$K:$K,'Daily BSE Equity Options'!$A:$A,$A414))</f>
        <v/>
      </c>
      <c r="G414" s="7">
        <f>IF(OR(E414="",F414=""),"",E414+F414)</f>
        <v/>
      </c>
      <c r="H414" s="20">
        <f>IFERROR(IF(OR(E414="",INDEX(E:E,MATCH(DATE(YEAR($A414)-1,MONTH($A414),DAY($A414)),$A:$A,0))=""),"",E414/INDEX(E:E,MATCH(DATE(YEAR($A414)-1,MONTH($A414),DAY($A414)),$A:$A,0))-1),"")</f>
        <v/>
      </c>
      <c r="I414" s="20">
        <f>IFERROR(IF(OR(F414="",INDEX(F:F,MATCH(DATE(YEAR($A414)-1,MONTH($A414),DAY($A414)),$A:$A,0))=""),"",F414/INDEX(F:F,MATCH(DATE(YEAR($A414)-1,MONTH($A414),DAY($A414)),$A:$A,0))-1),"")</f>
        <v/>
      </c>
      <c r="J414" s="20">
        <f>IFERROR(IF(OR(G414="",INDEX(G:G,MATCH(DATE(YEAR($A414)-1,MONTH($A414),DAY($A414)),$A:$A,0))=""),"",G414/INDEX(G:G,MATCH(DATE(YEAR($A414)-1,MONTH($A414),DAY($A414)),$A:$A,0))-1),"")</f>
        <v/>
      </c>
      <c r="K414" s="20">
        <f>IF(OR(E414="",E413=""),"",E414/E413-1)</f>
        <v/>
      </c>
      <c r="L414" s="20">
        <f>IF(OR(F414="",F413=""),"",F414/F413-1)</f>
        <v/>
      </c>
      <c r="M414" s="20">
        <f>IF(OR(G414="",G413=""),"",G414/G413-1)</f>
        <v/>
      </c>
      <c r="N414" s="20">
        <f>IF(G414="","",E414/G414)</f>
        <v/>
      </c>
      <c r="O414" s="20">
        <f>IF(G414="","",F414/G414)</f>
        <v/>
      </c>
      <c r="P414" s="21">
        <f>IF(SUMIFS('Daily NSE Equity Options'!$L:$L,'Daily NSE Equity Options'!$A:$A,$A414)=0,"",SUMIFS('Daily NSE Equity Options'!$L:$L,'Daily NSE Equity Options'!$A:$A,$A414))</f>
        <v/>
      </c>
      <c r="Q414" s="8">
        <f>IF(SUMIFS('Daily BSE Equity Options'!$L:$L,'Daily BSE Equity Options'!$A:$A,$A414)=0,"",SUMIFS('Daily BSE Equity Options'!$L:$L,'Daily BSE Equity Options'!$A:$A,$A414))</f>
        <v/>
      </c>
      <c r="R414" s="8">
        <f>IF(OR(P414="",Q414=""),"",P414+Q414)</f>
        <v/>
      </c>
      <c r="S414" s="23">
        <f>IFERROR(IF(OR(P414="",INDEX(P:P,MATCH(DATE(YEAR($A414)-1,MONTH($A414),DAY($A414)),$A:$A,0))=""),"",P414/INDEX(P:P,MATCH(DATE(YEAR($A414)-1,MONTH($A414),DAY($A414)),$A:$A,0))-1),"")</f>
        <v/>
      </c>
      <c r="T414" s="23">
        <f>IFERROR(IF(OR(Q414="",INDEX(Q:Q,MATCH(DATE(YEAR($A414)-1,MONTH($A414),DAY($A414)),$A:$A,0))=""),"",Q414/INDEX(Q:Q,MATCH(DATE(YEAR($A414)-1,MONTH($A414),DAY($A414)),$A:$A,0))-1),"")</f>
        <v/>
      </c>
      <c r="U414" s="23">
        <f>IFERROR(IF(OR(R414="",INDEX(R:R,MATCH(DATE(YEAR($A414)-1,MONTH($A414),DAY($A414)),$A:$A,0))=""),"",R414/INDEX(R:R,MATCH(DATE(YEAR($A414)-1,MONTH($A414),DAY($A414)),$A:$A,0))-1),"")</f>
        <v/>
      </c>
      <c r="V414" s="23">
        <f>IF(OR(P414="",P413=""),"",P414/P413-1)</f>
        <v/>
      </c>
      <c r="W414" s="23">
        <f>IF(OR(Q414="",Q413=""),"",Q414/Q413-1)</f>
        <v/>
      </c>
      <c r="X414" s="23">
        <f>IF(OR(R414="",R413=""),"",R414/R413-1)</f>
        <v/>
      </c>
      <c r="Y414" s="23">
        <f>IF(R414="","",P414/R414)</f>
        <v/>
      </c>
      <c r="Z414" s="23">
        <f>IF(R414="","",Q414/R414)</f>
        <v/>
      </c>
      <c r="AA414" s="24">
        <f>IF(SUMIFS('Daily NSE Equity Options'!$M:$M,'Daily NSE Equity Options'!$A:$A,$A414)=0,"",SUMIFS('Daily NSE Equity Options'!$M:$M,'Daily NSE Equity Options'!$A:$A,$A414))</f>
        <v/>
      </c>
      <c r="AB414" s="9">
        <f>IF(SUMIFS('Daily BSE Equity Options'!$M:$M,'Daily BSE Equity Options'!$A:$A,$A414)=0,"",SUMIFS('Daily BSE Equity Options'!$M:$M,'Daily BSE Equity Options'!$A:$A,$A414))</f>
        <v/>
      </c>
      <c r="AC414" s="9">
        <f>IF(OR(AA414="",AB414=""),"",AA414+AB414)</f>
        <v/>
      </c>
      <c r="AD414" s="26">
        <f>IFERROR(IF(OR(AA414="",INDEX(AA:AA,MATCH(DATE(YEAR($A414)-1,MONTH($A414),DAY($A414)),$A:$A,0))=""),"",AA414/INDEX(AA:AA,MATCH(DATE(YEAR($A414)-1,MONTH($A414),DAY($A414)),$A:$A,0))-1),"")</f>
        <v/>
      </c>
      <c r="AE414" s="26">
        <f>IFERROR(IF(OR(AB414="",INDEX(AB:AB,MATCH(DATE(YEAR($A414)-1,MONTH($A414),DAY($A414)),$A:$A,0))=""),"",AB414/INDEX(AB:AB,MATCH(DATE(YEAR($A414)-1,MONTH($A414),DAY($A414)),$A:$A,0))-1),"")</f>
        <v/>
      </c>
      <c r="AF414" s="26">
        <f>IFERROR(IF(OR(AC414="",INDEX(AC:AC,MATCH(DATE(YEAR($A414)-1,MONTH($A414),DAY($A414)),$A:$A,0))=""),"",AC414/INDEX(AC:AC,MATCH(DATE(YEAR($A414)-1,MONTH($A414),DAY($A414)),$A:$A,0))-1),"")</f>
        <v/>
      </c>
      <c r="AG414" s="26">
        <f>IF(OR(AA414="",AA413=""),"",AA414/AA413-1)</f>
        <v/>
      </c>
      <c r="AH414" s="26">
        <f>IF(OR(AB414="",AB413=""),"",AB414/AB413-1)</f>
        <v/>
      </c>
      <c r="AI414" s="26">
        <f>IF(OR(AC414="",AC413=""),"",AC414/AC413-1)</f>
        <v/>
      </c>
      <c r="AJ414" s="26">
        <f>IF(AC414="","",AA414/AC414)</f>
        <v/>
      </c>
      <c r="AK414" s="26">
        <f>IF(AC414="","",AB414/AC414)</f>
        <v/>
      </c>
      <c r="AL414" s="29" t="n">
        <v>20.83</v>
      </c>
      <c r="AM414" s="30" t="n">
        <v>21.965</v>
      </c>
      <c r="AN414" s="30" t="n">
        <v>18.8075</v>
      </c>
      <c r="AO414" s="30" t="n">
        <v>21.1675</v>
      </c>
      <c r="AP414" s="31" t="n">
        <v>0.0162</v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18">
        <f>IF(SUMIFS('Daily NSE Equity Options'!$K:$K,'Daily NSE Equity Options'!$A:$A,$A415)=0,"",SUMIFS('Daily NSE Equity Options'!$K:$K,'Daily NSE Equity Options'!$A:$A,$A415))</f>
        <v/>
      </c>
      <c r="F415" s="7">
        <f>IF(SUMIFS('Daily BSE Equity Options'!$K:$K,'Daily BSE Equity Options'!$A:$A,$A415)=0,"",SUMIFS('Daily BSE Equity Options'!$K:$K,'Daily BSE Equity Options'!$A:$A,$A415))</f>
        <v/>
      </c>
      <c r="G415" s="7">
        <f>IF(OR(E415="",F415=""),"",E415+F415)</f>
        <v/>
      </c>
      <c r="H415" s="20">
        <f>IFERROR(IF(OR(E415="",INDEX(E:E,MATCH(DATE(YEAR($A415)-1,MONTH($A415),DAY($A415)),$A:$A,0))=""),"",E415/INDEX(E:E,MATCH(DATE(YEAR($A415)-1,MONTH($A415),DAY($A415)),$A:$A,0))-1),"")</f>
        <v/>
      </c>
      <c r="I415" s="20">
        <f>IFERROR(IF(OR(F415="",INDEX(F:F,MATCH(DATE(YEAR($A415)-1,MONTH($A415),DAY($A415)),$A:$A,0))=""),"",F415/INDEX(F:F,MATCH(DATE(YEAR($A415)-1,MONTH($A415),DAY($A415)),$A:$A,0))-1),"")</f>
        <v/>
      </c>
      <c r="J415" s="20">
        <f>IFERROR(IF(OR(G415="",INDEX(G:G,MATCH(DATE(YEAR($A415)-1,MONTH($A415),DAY($A415)),$A:$A,0))=""),"",G415/INDEX(G:G,MATCH(DATE(YEAR($A415)-1,MONTH($A415),DAY($A415)),$A:$A,0))-1),"")</f>
        <v/>
      </c>
      <c r="K415" s="20">
        <f>IF(OR(E415="",E414=""),"",E415/E414-1)</f>
        <v/>
      </c>
      <c r="L415" s="20">
        <f>IF(OR(F415="",F414=""),"",F415/F414-1)</f>
        <v/>
      </c>
      <c r="M415" s="20">
        <f>IF(OR(G415="",G414=""),"",G415/G414-1)</f>
        <v/>
      </c>
      <c r="N415" s="20">
        <f>IF(G415="","",E415/G415)</f>
        <v/>
      </c>
      <c r="O415" s="20">
        <f>IF(G415="","",F415/G415)</f>
        <v/>
      </c>
      <c r="P415" s="21">
        <f>IF(SUMIFS('Daily NSE Equity Options'!$L:$L,'Daily NSE Equity Options'!$A:$A,$A415)=0,"",SUMIFS('Daily NSE Equity Options'!$L:$L,'Daily NSE Equity Options'!$A:$A,$A415))</f>
        <v/>
      </c>
      <c r="Q415" s="8">
        <f>IF(SUMIFS('Daily BSE Equity Options'!$L:$L,'Daily BSE Equity Options'!$A:$A,$A415)=0,"",SUMIFS('Daily BSE Equity Options'!$L:$L,'Daily BSE Equity Options'!$A:$A,$A415))</f>
        <v/>
      </c>
      <c r="R415" s="8">
        <f>IF(OR(P415="",Q415=""),"",P415+Q415)</f>
        <v/>
      </c>
      <c r="S415" s="23">
        <f>IFERROR(IF(OR(P415="",INDEX(P:P,MATCH(DATE(YEAR($A415)-1,MONTH($A415),DAY($A415)),$A:$A,0))=""),"",P415/INDEX(P:P,MATCH(DATE(YEAR($A415)-1,MONTH($A415),DAY($A415)),$A:$A,0))-1),"")</f>
        <v/>
      </c>
      <c r="T415" s="23">
        <f>IFERROR(IF(OR(Q415="",INDEX(Q:Q,MATCH(DATE(YEAR($A415)-1,MONTH($A415),DAY($A415)),$A:$A,0))=""),"",Q415/INDEX(Q:Q,MATCH(DATE(YEAR($A415)-1,MONTH($A415),DAY($A415)),$A:$A,0))-1),"")</f>
        <v/>
      </c>
      <c r="U415" s="23">
        <f>IFERROR(IF(OR(R415="",INDEX(R:R,MATCH(DATE(YEAR($A415)-1,MONTH($A415),DAY($A415)),$A:$A,0))=""),"",R415/INDEX(R:R,MATCH(DATE(YEAR($A415)-1,MONTH($A415),DAY($A415)),$A:$A,0))-1),"")</f>
        <v/>
      </c>
      <c r="V415" s="23">
        <f>IF(OR(P415="",P414=""),"",P415/P414-1)</f>
        <v/>
      </c>
      <c r="W415" s="23">
        <f>IF(OR(Q415="",Q414=""),"",Q415/Q414-1)</f>
        <v/>
      </c>
      <c r="X415" s="23">
        <f>IF(OR(R415="",R414=""),"",R415/R414-1)</f>
        <v/>
      </c>
      <c r="Y415" s="23">
        <f>IF(R415="","",P415/R415)</f>
        <v/>
      </c>
      <c r="Z415" s="23">
        <f>IF(R415="","",Q415/R415)</f>
        <v/>
      </c>
      <c r="AA415" s="24">
        <f>IF(SUMIFS('Daily NSE Equity Options'!$M:$M,'Daily NSE Equity Options'!$A:$A,$A415)=0,"",SUMIFS('Daily NSE Equity Options'!$M:$M,'Daily NSE Equity Options'!$A:$A,$A415))</f>
        <v/>
      </c>
      <c r="AB415" s="9">
        <f>IF(SUMIFS('Daily BSE Equity Options'!$M:$M,'Daily BSE Equity Options'!$A:$A,$A415)=0,"",SUMIFS('Daily BSE Equity Options'!$M:$M,'Daily BSE Equity Options'!$A:$A,$A415))</f>
        <v/>
      </c>
      <c r="AC415" s="9">
        <f>IF(OR(AA415="",AB415=""),"",AA415+AB415)</f>
        <v/>
      </c>
      <c r="AD415" s="26">
        <f>IFERROR(IF(OR(AA415="",INDEX(AA:AA,MATCH(DATE(YEAR($A415)-1,MONTH($A415),DAY($A415)),$A:$A,0))=""),"",AA415/INDEX(AA:AA,MATCH(DATE(YEAR($A415)-1,MONTH($A415),DAY($A415)),$A:$A,0))-1),"")</f>
        <v/>
      </c>
      <c r="AE415" s="26">
        <f>IFERROR(IF(OR(AB415="",INDEX(AB:AB,MATCH(DATE(YEAR($A415)-1,MONTH($A415),DAY($A415)),$A:$A,0))=""),"",AB415/INDEX(AB:AB,MATCH(DATE(YEAR($A415)-1,MONTH($A415),DAY($A415)),$A:$A,0))-1),"")</f>
        <v/>
      </c>
      <c r="AF415" s="26">
        <f>IFERROR(IF(OR(AC415="",INDEX(AC:AC,MATCH(DATE(YEAR($A415)-1,MONTH($A415),DAY($A415)),$A:$A,0))=""),"",AC415/INDEX(AC:AC,MATCH(DATE(YEAR($A415)-1,MONTH($A415),DAY($A415)),$A:$A,0))-1),"")</f>
        <v/>
      </c>
      <c r="AG415" s="26">
        <f>IF(OR(AA415="",AA414=""),"",AA415/AA414-1)</f>
        <v/>
      </c>
      <c r="AH415" s="26">
        <f>IF(OR(AB415="",AB414=""),"",AB415/AB414-1)</f>
        <v/>
      </c>
      <c r="AI415" s="26">
        <f>IF(OR(AC415="",AC414=""),"",AC415/AC414-1)</f>
        <v/>
      </c>
      <c r="AJ415" s="26">
        <f>IF(AC415="","",AA415/AC415)</f>
        <v/>
      </c>
      <c r="AK415" s="26">
        <f>IF(AC415="","",AB415/AC415)</f>
        <v/>
      </c>
      <c r="AL415" s="29" t="n">
        <v>21.1675</v>
      </c>
      <c r="AM415" s="30" t="n">
        <v>21.1675</v>
      </c>
      <c r="AN415" s="30" t="n">
        <v>18.935</v>
      </c>
      <c r="AO415" s="30" t="n">
        <v>19.4475</v>
      </c>
      <c r="AP415" s="31" t="n">
        <v>-0.0813</v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18">
        <f>IF(SUMIFS('Daily NSE Equity Options'!$K:$K,'Daily NSE Equity Options'!$A:$A,$A416)=0,"",SUMIFS('Daily NSE Equity Options'!$K:$K,'Daily NSE Equity Options'!$A:$A,$A416))</f>
        <v/>
      </c>
      <c r="F416" s="7">
        <f>IF(SUMIFS('Daily BSE Equity Options'!$K:$K,'Daily BSE Equity Options'!$A:$A,$A416)=0,"",SUMIFS('Daily BSE Equity Options'!$K:$K,'Daily BSE Equity Options'!$A:$A,$A416))</f>
        <v/>
      </c>
      <c r="G416" s="7">
        <f>IF(OR(E416="",F416=""),"",E416+F416)</f>
        <v/>
      </c>
      <c r="H416" s="20">
        <f>IFERROR(IF(OR(E416="",INDEX(E:E,MATCH(DATE(YEAR($A416)-1,MONTH($A416),DAY($A416)),$A:$A,0))=""),"",E416/INDEX(E:E,MATCH(DATE(YEAR($A416)-1,MONTH($A416),DAY($A416)),$A:$A,0))-1),"")</f>
        <v/>
      </c>
      <c r="I416" s="20">
        <f>IFERROR(IF(OR(F416="",INDEX(F:F,MATCH(DATE(YEAR($A416)-1,MONTH($A416),DAY($A416)),$A:$A,0))=""),"",F416/INDEX(F:F,MATCH(DATE(YEAR($A416)-1,MONTH($A416),DAY($A416)),$A:$A,0))-1),"")</f>
        <v/>
      </c>
      <c r="J416" s="20">
        <f>IFERROR(IF(OR(G416="",INDEX(G:G,MATCH(DATE(YEAR($A416)-1,MONTH($A416),DAY($A416)),$A:$A,0))=""),"",G416/INDEX(G:G,MATCH(DATE(YEAR($A416)-1,MONTH($A416),DAY($A416)),$A:$A,0))-1),"")</f>
        <v/>
      </c>
      <c r="K416" s="20">
        <f>IF(OR(E416="",E415=""),"",E416/E415-1)</f>
        <v/>
      </c>
      <c r="L416" s="20">
        <f>IF(OR(F416="",F415=""),"",F416/F415-1)</f>
        <v/>
      </c>
      <c r="M416" s="20">
        <f>IF(OR(G416="",G415=""),"",G416/G415-1)</f>
        <v/>
      </c>
      <c r="N416" s="20">
        <f>IF(G416="","",E416/G416)</f>
        <v/>
      </c>
      <c r="O416" s="20">
        <f>IF(G416="","",F416/G416)</f>
        <v/>
      </c>
      <c r="P416" s="21">
        <f>IF(SUMIFS('Daily NSE Equity Options'!$L:$L,'Daily NSE Equity Options'!$A:$A,$A416)=0,"",SUMIFS('Daily NSE Equity Options'!$L:$L,'Daily NSE Equity Options'!$A:$A,$A416))</f>
        <v/>
      </c>
      <c r="Q416" s="8">
        <f>IF(SUMIFS('Daily BSE Equity Options'!$L:$L,'Daily BSE Equity Options'!$A:$A,$A416)=0,"",SUMIFS('Daily BSE Equity Options'!$L:$L,'Daily BSE Equity Options'!$A:$A,$A416))</f>
        <v/>
      </c>
      <c r="R416" s="8">
        <f>IF(OR(P416="",Q416=""),"",P416+Q416)</f>
        <v/>
      </c>
      <c r="S416" s="23">
        <f>IFERROR(IF(OR(P416="",INDEX(P:P,MATCH(DATE(YEAR($A416)-1,MONTH($A416),DAY($A416)),$A:$A,0))=""),"",P416/INDEX(P:P,MATCH(DATE(YEAR($A416)-1,MONTH($A416),DAY($A416)),$A:$A,0))-1),"")</f>
        <v/>
      </c>
      <c r="T416" s="23">
        <f>IFERROR(IF(OR(Q416="",INDEX(Q:Q,MATCH(DATE(YEAR($A416)-1,MONTH($A416),DAY($A416)),$A:$A,0))=""),"",Q416/INDEX(Q:Q,MATCH(DATE(YEAR($A416)-1,MONTH($A416),DAY($A416)),$A:$A,0))-1),"")</f>
        <v/>
      </c>
      <c r="U416" s="23">
        <f>IFERROR(IF(OR(R416="",INDEX(R:R,MATCH(DATE(YEAR($A416)-1,MONTH($A416),DAY($A416)),$A:$A,0))=""),"",R416/INDEX(R:R,MATCH(DATE(YEAR($A416)-1,MONTH($A416),DAY($A416)),$A:$A,0))-1),"")</f>
        <v/>
      </c>
      <c r="V416" s="23">
        <f>IF(OR(P416="",P415=""),"",P416/P415-1)</f>
        <v/>
      </c>
      <c r="W416" s="23">
        <f>IF(OR(Q416="",Q415=""),"",Q416/Q415-1)</f>
        <v/>
      </c>
      <c r="X416" s="23">
        <f>IF(OR(R416="",R415=""),"",R416/R415-1)</f>
        <v/>
      </c>
      <c r="Y416" s="23">
        <f>IF(R416="","",P416/R416)</f>
        <v/>
      </c>
      <c r="Z416" s="23">
        <f>IF(R416="","",Q416/R416)</f>
        <v/>
      </c>
      <c r="AA416" s="24">
        <f>IF(SUMIFS('Daily NSE Equity Options'!$M:$M,'Daily NSE Equity Options'!$A:$A,$A416)=0,"",SUMIFS('Daily NSE Equity Options'!$M:$M,'Daily NSE Equity Options'!$A:$A,$A416))</f>
        <v/>
      </c>
      <c r="AB416" s="9">
        <f>IF(SUMIFS('Daily BSE Equity Options'!$M:$M,'Daily BSE Equity Options'!$A:$A,$A416)=0,"",SUMIFS('Daily BSE Equity Options'!$M:$M,'Daily BSE Equity Options'!$A:$A,$A416))</f>
        <v/>
      </c>
      <c r="AC416" s="9">
        <f>IF(OR(AA416="",AB416=""),"",AA416+AB416)</f>
        <v/>
      </c>
      <c r="AD416" s="26">
        <f>IFERROR(IF(OR(AA416="",INDEX(AA:AA,MATCH(DATE(YEAR($A416)-1,MONTH($A416),DAY($A416)),$A:$A,0))=""),"",AA416/INDEX(AA:AA,MATCH(DATE(YEAR($A416)-1,MONTH($A416),DAY($A416)),$A:$A,0))-1),"")</f>
        <v/>
      </c>
      <c r="AE416" s="26">
        <f>IFERROR(IF(OR(AB416="",INDEX(AB:AB,MATCH(DATE(YEAR($A416)-1,MONTH($A416),DAY($A416)),$A:$A,0))=""),"",AB416/INDEX(AB:AB,MATCH(DATE(YEAR($A416)-1,MONTH($A416),DAY($A416)),$A:$A,0))-1),"")</f>
        <v/>
      </c>
      <c r="AF416" s="26">
        <f>IFERROR(IF(OR(AC416="",INDEX(AC:AC,MATCH(DATE(YEAR($A416)-1,MONTH($A416),DAY($A416)),$A:$A,0))=""),"",AC416/INDEX(AC:AC,MATCH(DATE(YEAR($A416)-1,MONTH($A416),DAY($A416)),$A:$A,0))-1),"")</f>
        <v/>
      </c>
      <c r="AG416" s="26">
        <f>IF(OR(AA416="",AA415=""),"",AA416/AA415-1)</f>
        <v/>
      </c>
      <c r="AH416" s="26">
        <f>IF(OR(AB416="",AB415=""),"",AB416/AB415-1)</f>
        <v/>
      </c>
      <c r="AI416" s="26">
        <f>IF(OR(AC416="",AC415=""),"",AC416/AC415-1)</f>
        <v/>
      </c>
      <c r="AJ416" s="26">
        <f>IF(AC416="","",AA416/AC416)</f>
        <v/>
      </c>
      <c r="AK416" s="26">
        <f>IF(AC416="","",AB416/AC416)</f>
        <v/>
      </c>
      <c r="AL416" s="29" t="n">
        <v>19.4475</v>
      </c>
      <c r="AM416" s="30" t="n">
        <v>22.965</v>
      </c>
      <c r="AN416" s="30" t="n">
        <v>18.0025</v>
      </c>
      <c r="AO416" s="30" t="n">
        <v>18.0875</v>
      </c>
      <c r="AP416" s="31" t="n">
        <v>-0.0699</v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18">
        <f>IF(SUMIFS('Daily NSE Equity Options'!$K:$K,'Daily NSE Equity Options'!$A:$A,$A417)=0,"",SUMIFS('Daily NSE Equity Options'!$K:$K,'Daily NSE Equity Options'!$A:$A,$A417))</f>
        <v/>
      </c>
      <c r="F417" s="7">
        <f>IF(SUMIFS('Daily BSE Equity Options'!$K:$K,'Daily BSE Equity Options'!$A:$A,$A417)=0,"",SUMIFS('Daily BSE Equity Options'!$K:$K,'Daily BSE Equity Options'!$A:$A,$A417))</f>
        <v/>
      </c>
      <c r="G417" s="7">
        <f>IF(OR(E417="",F417=""),"",E417+F417)</f>
        <v/>
      </c>
      <c r="H417" s="20">
        <f>IFERROR(IF(OR(E417="",INDEX(E:E,MATCH(DATE(YEAR($A417)-1,MONTH($A417),DAY($A417)),$A:$A,0))=""),"",E417/INDEX(E:E,MATCH(DATE(YEAR($A417)-1,MONTH($A417),DAY($A417)),$A:$A,0))-1),"")</f>
        <v/>
      </c>
      <c r="I417" s="20">
        <f>IFERROR(IF(OR(F417="",INDEX(F:F,MATCH(DATE(YEAR($A417)-1,MONTH($A417),DAY($A417)),$A:$A,0))=""),"",F417/INDEX(F:F,MATCH(DATE(YEAR($A417)-1,MONTH($A417),DAY($A417)),$A:$A,0))-1),"")</f>
        <v/>
      </c>
      <c r="J417" s="20">
        <f>IFERROR(IF(OR(G417="",INDEX(G:G,MATCH(DATE(YEAR($A417)-1,MONTH($A417),DAY($A417)),$A:$A,0))=""),"",G417/INDEX(G:G,MATCH(DATE(YEAR($A417)-1,MONTH($A417),DAY($A417)),$A:$A,0))-1),"")</f>
        <v/>
      </c>
      <c r="K417" s="20">
        <f>IF(OR(E417="",E416=""),"",E417/E416-1)</f>
        <v/>
      </c>
      <c r="L417" s="20">
        <f>IF(OR(F417="",F416=""),"",F417/F416-1)</f>
        <v/>
      </c>
      <c r="M417" s="20">
        <f>IF(OR(G417="",G416=""),"",G417/G416-1)</f>
        <v/>
      </c>
      <c r="N417" s="20">
        <f>IF(G417="","",E417/G417)</f>
        <v/>
      </c>
      <c r="O417" s="20">
        <f>IF(G417="","",F417/G417)</f>
        <v/>
      </c>
      <c r="P417" s="21">
        <f>IF(SUMIFS('Daily NSE Equity Options'!$L:$L,'Daily NSE Equity Options'!$A:$A,$A417)=0,"",SUMIFS('Daily NSE Equity Options'!$L:$L,'Daily NSE Equity Options'!$A:$A,$A417))</f>
        <v/>
      </c>
      <c r="Q417" s="8">
        <f>IF(SUMIFS('Daily BSE Equity Options'!$L:$L,'Daily BSE Equity Options'!$A:$A,$A417)=0,"",SUMIFS('Daily BSE Equity Options'!$L:$L,'Daily BSE Equity Options'!$A:$A,$A417))</f>
        <v/>
      </c>
      <c r="R417" s="8">
        <f>IF(OR(P417="",Q417=""),"",P417+Q417)</f>
        <v/>
      </c>
      <c r="S417" s="23">
        <f>IFERROR(IF(OR(P417="",INDEX(P:P,MATCH(DATE(YEAR($A417)-1,MONTH($A417),DAY($A417)),$A:$A,0))=""),"",P417/INDEX(P:P,MATCH(DATE(YEAR($A417)-1,MONTH($A417),DAY($A417)),$A:$A,0))-1),"")</f>
        <v/>
      </c>
      <c r="T417" s="23">
        <f>IFERROR(IF(OR(Q417="",INDEX(Q:Q,MATCH(DATE(YEAR($A417)-1,MONTH($A417),DAY($A417)),$A:$A,0))=""),"",Q417/INDEX(Q:Q,MATCH(DATE(YEAR($A417)-1,MONTH($A417),DAY($A417)),$A:$A,0))-1),"")</f>
        <v/>
      </c>
      <c r="U417" s="23">
        <f>IFERROR(IF(OR(R417="",INDEX(R:R,MATCH(DATE(YEAR($A417)-1,MONTH($A417),DAY($A417)),$A:$A,0))=""),"",R417/INDEX(R:R,MATCH(DATE(YEAR($A417)-1,MONTH($A417),DAY($A417)),$A:$A,0))-1),"")</f>
        <v/>
      </c>
      <c r="V417" s="23">
        <f>IF(OR(P417="",P416=""),"",P417/P416-1)</f>
        <v/>
      </c>
      <c r="W417" s="23">
        <f>IF(OR(Q417="",Q416=""),"",Q417/Q416-1)</f>
        <v/>
      </c>
      <c r="X417" s="23">
        <f>IF(OR(R417="",R416=""),"",R417/R416-1)</f>
        <v/>
      </c>
      <c r="Y417" s="23">
        <f>IF(R417="","",P417/R417)</f>
        <v/>
      </c>
      <c r="Z417" s="23">
        <f>IF(R417="","",Q417/R417)</f>
        <v/>
      </c>
      <c r="AA417" s="24">
        <f>IF(SUMIFS('Daily NSE Equity Options'!$M:$M,'Daily NSE Equity Options'!$A:$A,$A417)=0,"",SUMIFS('Daily NSE Equity Options'!$M:$M,'Daily NSE Equity Options'!$A:$A,$A417))</f>
        <v/>
      </c>
      <c r="AB417" s="9">
        <f>IF(SUMIFS('Daily BSE Equity Options'!$M:$M,'Daily BSE Equity Options'!$A:$A,$A417)=0,"",SUMIFS('Daily BSE Equity Options'!$M:$M,'Daily BSE Equity Options'!$A:$A,$A417))</f>
        <v/>
      </c>
      <c r="AC417" s="9">
        <f>IF(OR(AA417="",AB417=""),"",AA417+AB417)</f>
        <v/>
      </c>
      <c r="AD417" s="26">
        <f>IFERROR(IF(OR(AA417="",INDEX(AA:AA,MATCH(DATE(YEAR($A417)-1,MONTH($A417),DAY($A417)),$A:$A,0))=""),"",AA417/INDEX(AA:AA,MATCH(DATE(YEAR($A417)-1,MONTH($A417),DAY($A417)),$A:$A,0))-1),"")</f>
        <v/>
      </c>
      <c r="AE417" s="26">
        <f>IFERROR(IF(OR(AB417="",INDEX(AB:AB,MATCH(DATE(YEAR($A417)-1,MONTH($A417),DAY($A417)),$A:$A,0))=""),"",AB417/INDEX(AB:AB,MATCH(DATE(YEAR($A417)-1,MONTH($A417),DAY($A417)),$A:$A,0))-1),"")</f>
        <v/>
      </c>
      <c r="AF417" s="26">
        <f>IFERROR(IF(OR(AC417="",INDEX(AC:AC,MATCH(DATE(YEAR($A417)-1,MONTH($A417),DAY($A417)),$A:$A,0))=""),"",AC417/INDEX(AC:AC,MATCH(DATE(YEAR($A417)-1,MONTH($A417),DAY($A417)),$A:$A,0))-1),"")</f>
        <v/>
      </c>
      <c r="AG417" s="26">
        <f>IF(OR(AA417="",AA416=""),"",AA417/AA416-1)</f>
        <v/>
      </c>
      <c r="AH417" s="26">
        <f>IF(OR(AB417="",AB416=""),"",AB417/AB416-1)</f>
        <v/>
      </c>
      <c r="AI417" s="26">
        <f>IF(OR(AC417="",AC416=""),"",AC417/AC416-1)</f>
        <v/>
      </c>
      <c r="AJ417" s="26">
        <f>IF(AC417="","",AA417/AC417)</f>
        <v/>
      </c>
      <c r="AK417" s="26">
        <f>IF(AC417="","",AB417/AC417)</f>
        <v/>
      </c>
      <c r="AL417" s="29" t="n">
        <v>18.0875</v>
      </c>
      <c r="AM417" s="30" t="n">
        <v>18.8325</v>
      </c>
      <c r="AN417" s="30" t="n">
        <v>17.21</v>
      </c>
      <c r="AO417" s="30" t="n">
        <v>18.455</v>
      </c>
      <c r="AP417" s="31" t="n">
        <v>0.0203</v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18">
        <f>IF(SUMIFS('Daily NSE Equity Options'!$K:$K,'Daily NSE Equity Options'!$A:$A,$A418)=0,"",SUMIFS('Daily NSE Equity Options'!$K:$K,'Daily NSE Equity Options'!$A:$A,$A418))</f>
        <v/>
      </c>
      <c r="F418" s="7">
        <f>IF(SUMIFS('Daily BSE Equity Options'!$K:$K,'Daily BSE Equity Options'!$A:$A,$A418)=0,"",SUMIFS('Daily BSE Equity Options'!$K:$K,'Daily BSE Equity Options'!$A:$A,$A418))</f>
        <v/>
      </c>
      <c r="G418" s="7">
        <f>IF(OR(E418="",F418=""),"",E418+F418)</f>
        <v/>
      </c>
      <c r="H418" s="20">
        <f>IFERROR(IF(OR(E418="",INDEX(E:E,MATCH(DATE(YEAR($A418)-1,MONTH($A418),DAY($A418)),$A:$A,0))=""),"",E418/INDEX(E:E,MATCH(DATE(YEAR($A418)-1,MONTH($A418),DAY($A418)),$A:$A,0))-1),"")</f>
        <v/>
      </c>
      <c r="I418" s="20">
        <f>IFERROR(IF(OR(F418="",INDEX(F:F,MATCH(DATE(YEAR($A418)-1,MONTH($A418),DAY($A418)),$A:$A,0))=""),"",F418/INDEX(F:F,MATCH(DATE(YEAR($A418)-1,MONTH($A418),DAY($A418)),$A:$A,0))-1),"")</f>
        <v/>
      </c>
      <c r="J418" s="20">
        <f>IFERROR(IF(OR(G418="",INDEX(G:G,MATCH(DATE(YEAR($A418)-1,MONTH($A418),DAY($A418)),$A:$A,0))=""),"",G418/INDEX(G:G,MATCH(DATE(YEAR($A418)-1,MONTH($A418),DAY($A418)),$A:$A,0))-1),"")</f>
        <v/>
      </c>
      <c r="K418" s="20">
        <f>IF(OR(E418="",E417=""),"",E418/E417-1)</f>
        <v/>
      </c>
      <c r="L418" s="20">
        <f>IF(OR(F418="",F417=""),"",F418/F417-1)</f>
        <v/>
      </c>
      <c r="M418" s="20">
        <f>IF(OR(G418="",G417=""),"",G418/G417-1)</f>
        <v/>
      </c>
      <c r="N418" s="20">
        <f>IF(G418="","",E418/G418)</f>
        <v/>
      </c>
      <c r="O418" s="20">
        <f>IF(G418="","",F418/G418)</f>
        <v/>
      </c>
      <c r="P418" s="21">
        <f>IF(SUMIFS('Daily NSE Equity Options'!$L:$L,'Daily NSE Equity Options'!$A:$A,$A418)=0,"",SUMIFS('Daily NSE Equity Options'!$L:$L,'Daily NSE Equity Options'!$A:$A,$A418))</f>
        <v/>
      </c>
      <c r="Q418" s="8">
        <f>IF(SUMIFS('Daily BSE Equity Options'!$L:$L,'Daily BSE Equity Options'!$A:$A,$A418)=0,"",SUMIFS('Daily BSE Equity Options'!$L:$L,'Daily BSE Equity Options'!$A:$A,$A418))</f>
        <v/>
      </c>
      <c r="R418" s="8">
        <f>IF(OR(P418="",Q418=""),"",P418+Q418)</f>
        <v/>
      </c>
      <c r="S418" s="23">
        <f>IFERROR(IF(OR(P418="",INDEX(P:P,MATCH(DATE(YEAR($A418)-1,MONTH($A418),DAY($A418)),$A:$A,0))=""),"",P418/INDEX(P:P,MATCH(DATE(YEAR($A418)-1,MONTH($A418),DAY($A418)),$A:$A,0))-1),"")</f>
        <v/>
      </c>
      <c r="T418" s="23">
        <f>IFERROR(IF(OR(Q418="",INDEX(Q:Q,MATCH(DATE(YEAR($A418)-1,MONTH($A418),DAY($A418)),$A:$A,0))=""),"",Q418/INDEX(Q:Q,MATCH(DATE(YEAR($A418)-1,MONTH($A418),DAY($A418)),$A:$A,0))-1),"")</f>
        <v/>
      </c>
      <c r="U418" s="23">
        <f>IFERROR(IF(OR(R418="",INDEX(R:R,MATCH(DATE(YEAR($A418)-1,MONTH($A418),DAY($A418)),$A:$A,0))=""),"",R418/INDEX(R:R,MATCH(DATE(YEAR($A418)-1,MONTH($A418),DAY($A418)),$A:$A,0))-1),"")</f>
        <v/>
      </c>
      <c r="V418" s="23">
        <f>IF(OR(P418="",P417=""),"",P418/P417-1)</f>
        <v/>
      </c>
      <c r="W418" s="23">
        <f>IF(OR(Q418="",Q417=""),"",Q418/Q417-1)</f>
        <v/>
      </c>
      <c r="X418" s="23">
        <f>IF(OR(R418="",R417=""),"",R418/R417-1)</f>
        <v/>
      </c>
      <c r="Y418" s="23">
        <f>IF(R418="","",P418/R418)</f>
        <v/>
      </c>
      <c r="Z418" s="23">
        <f>IF(R418="","",Q418/R418)</f>
        <v/>
      </c>
      <c r="AA418" s="24">
        <f>IF(SUMIFS('Daily NSE Equity Options'!$M:$M,'Daily NSE Equity Options'!$A:$A,$A418)=0,"",SUMIFS('Daily NSE Equity Options'!$M:$M,'Daily NSE Equity Options'!$A:$A,$A418))</f>
        <v/>
      </c>
      <c r="AB418" s="9">
        <f>IF(SUMIFS('Daily BSE Equity Options'!$M:$M,'Daily BSE Equity Options'!$A:$A,$A418)=0,"",SUMIFS('Daily BSE Equity Options'!$M:$M,'Daily BSE Equity Options'!$A:$A,$A418))</f>
        <v/>
      </c>
      <c r="AC418" s="9">
        <f>IF(OR(AA418="",AB418=""),"",AA418+AB418)</f>
        <v/>
      </c>
      <c r="AD418" s="26">
        <f>IFERROR(IF(OR(AA418="",INDEX(AA:AA,MATCH(DATE(YEAR($A418)-1,MONTH($A418),DAY($A418)),$A:$A,0))=""),"",AA418/INDEX(AA:AA,MATCH(DATE(YEAR($A418)-1,MONTH($A418),DAY($A418)),$A:$A,0))-1),"")</f>
        <v/>
      </c>
      <c r="AE418" s="26">
        <f>IFERROR(IF(OR(AB418="",INDEX(AB:AB,MATCH(DATE(YEAR($A418)-1,MONTH($A418),DAY($A418)),$A:$A,0))=""),"",AB418/INDEX(AB:AB,MATCH(DATE(YEAR($A418)-1,MONTH($A418),DAY($A418)),$A:$A,0))-1),"")</f>
        <v/>
      </c>
      <c r="AF418" s="26">
        <f>IFERROR(IF(OR(AC418="",INDEX(AC:AC,MATCH(DATE(YEAR($A418)-1,MONTH($A418),DAY($A418)),$A:$A,0))=""),"",AC418/INDEX(AC:AC,MATCH(DATE(YEAR($A418)-1,MONTH($A418),DAY($A418)),$A:$A,0))-1),"")</f>
        <v/>
      </c>
      <c r="AG418" s="26">
        <f>IF(OR(AA418="",AA417=""),"",AA418/AA417-1)</f>
        <v/>
      </c>
      <c r="AH418" s="26">
        <f>IF(OR(AB418="",AB417=""),"",AB418/AB417-1)</f>
        <v/>
      </c>
      <c r="AI418" s="26">
        <f>IF(OR(AC418="",AC417=""),"",AC418/AC417-1)</f>
        <v/>
      </c>
      <c r="AJ418" s="26">
        <f>IF(AC418="","",AA418/AC418)</f>
        <v/>
      </c>
      <c r="AK418" s="26">
        <f>IF(AC418="","",AB418/AC418)</f>
        <v/>
      </c>
      <c r="AL418" s="29" t="n">
        <v>18.455</v>
      </c>
      <c r="AM418" s="30" t="n">
        <v>20.4775</v>
      </c>
      <c r="AN418" s="30" t="n">
        <v>18.3</v>
      </c>
      <c r="AO418" s="30" t="n">
        <v>20.0775</v>
      </c>
      <c r="AP418" s="31" t="n">
        <v>0.08790000000000001</v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18">
        <f>IF(SUMIFS('Daily NSE Equity Options'!$K:$K,'Daily NSE Equity Options'!$A:$A,$A419)=0,"",SUMIFS('Daily NSE Equity Options'!$K:$K,'Daily NSE Equity Options'!$A:$A,$A419))</f>
        <v/>
      </c>
      <c r="F419" s="7">
        <f>IF(SUMIFS('Daily BSE Equity Options'!$K:$K,'Daily BSE Equity Options'!$A:$A,$A419)=0,"",SUMIFS('Daily BSE Equity Options'!$K:$K,'Daily BSE Equity Options'!$A:$A,$A419))</f>
        <v/>
      </c>
      <c r="G419" s="7">
        <f>IF(OR(E419="",F419=""),"",E419+F419)</f>
        <v/>
      </c>
      <c r="H419" s="20">
        <f>IFERROR(IF(OR(E419="",INDEX(E:E,MATCH(DATE(YEAR($A419)-1,MONTH($A419),DAY($A419)),$A:$A,0))=""),"",E419/INDEX(E:E,MATCH(DATE(YEAR($A419)-1,MONTH($A419),DAY($A419)),$A:$A,0))-1),"")</f>
        <v/>
      </c>
      <c r="I419" s="20">
        <f>IFERROR(IF(OR(F419="",INDEX(F:F,MATCH(DATE(YEAR($A419)-1,MONTH($A419),DAY($A419)),$A:$A,0))=""),"",F419/INDEX(F:F,MATCH(DATE(YEAR($A419)-1,MONTH($A419),DAY($A419)),$A:$A,0))-1),"")</f>
        <v/>
      </c>
      <c r="J419" s="20">
        <f>IFERROR(IF(OR(G419="",INDEX(G:G,MATCH(DATE(YEAR($A419)-1,MONTH($A419),DAY($A419)),$A:$A,0))=""),"",G419/INDEX(G:G,MATCH(DATE(YEAR($A419)-1,MONTH($A419),DAY($A419)),$A:$A,0))-1),"")</f>
        <v/>
      </c>
      <c r="K419" s="20">
        <f>IF(OR(E419="",E418=""),"",E419/E418-1)</f>
        <v/>
      </c>
      <c r="L419" s="20">
        <f>IF(OR(F419="",F418=""),"",F419/F418-1)</f>
        <v/>
      </c>
      <c r="M419" s="20">
        <f>IF(OR(G419="",G418=""),"",G419/G418-1)</f>
        <v/>
      </c>
      <c r="N419" s="20">
        <f>IF(G419="","",E419/G419)</f>
        <v/>
      </c>
      <c r="O419" s="20">
        <f>IF(G419="","",F419/G419)</f>
        <v/>
      </c>
      <c r="P419" s="21">
        <f>IF(SUMIFS('Daily NSE Equity Options'!$L:$L,'Daily NSE Equity Options'!$A:$A,$A419)=0,"",SUMIFS('Daily NSE Equity Options'!$L:$L,'Daily NSE Equity Options'!$A:$A,$A419))</f>
        <v/>
      </c>
      <c r="Q419" s="8">
        <f>IF(SUMIFS('Daily BSE Equity Options'!$L:$L,'Daily BSE Equity Options'!$A:$A,$A419)=0,"",SUMIFS('Daily BSE Equity Options'!$L:$L,'Daily BSE Equity Options'!$A:$A,$A419))</f>
        <v/>
      </c>
      <c r="R419" s="8">
        <f>IF(OR(P419="",Q419=""),"",P419+Q419)</f>
        <v/>
      </c>
      <c r="S419" s="23">
        <f>IFERROR(IF(OR(P419="",INDEX(P:P,MATCH(DATE(YEAR($A419)-1,MONTH($A419),DAY($A419)),$A:$A,0))=""),"",P419/INDEX(P:P,MATCH(DATE(YEAR($A419)-1,MONTH($A419),DAY($A419)),$A:$A,0))-1),"")</f>
        <v/>
      </c>
      <c r="T419" s="23">
        <f>IFERROR(IF(OR(Q419="",INDEX(Q:Q,MATCH(DATE(YEAR($A419)-1,MONTH($A419),DAY($A419)),$A:$A,0))=""),"",Q419/INDEX(Q:Q,MATCH(DATE(YEAR($A419)-1,MONTH($A419),DAY($A419)),$A:$A,0))-1),"")</f>
        <v/>
      </c>
      <c r="U419" s="23">
        <f>IFERROR(IF(OR(R419="",INDEX(R:R,MATCH(DATE(YEAR($A419)-1,MONTH($A419),DAY($A419)),$A:$A,0))=""),"",R419/INDEX(R:R,MATCH(DATE(YEAR($A419)-1,MONTH($A419),DAY($A419)),$A:$A,0))-1),"")</f>
        <v/>
      </c>
      <c r="V419" s="23">
        <f>IF(OR(P419="",P418=""),"",P419/P418-1)</f>
        <v/>
      </c>
      <c r="W419" s="23">
        <f>IF(OR(Q419="",Q418=""),"",Q419/Q418-1)</f>
        <v/>
      </c>
      <c r="X419" s="23">
        <f>IF(OR(R419="",R418=""),"",R419/R418-1)</f>
        <v/>
      </c>
      <c r="Y419" s="23">
        <f>IF(R419="","",P419/R419)</f>
        <v/>
      </c>
      <c r="Z419" s="23">
        <f>IF(R419="","",Q419/R419)</f>
        <v/>
      </c>
      <c r="AA419" s="24">
        <f>IF(SUMIFS('Daily NSE Equity Options'!$M:$M,'Daily NSE Equity Options'!$A:$A,$A419)=0,"",SUMIFS('Daily NSE Equity Options'!$M:$M,'Daily NSE Equity Options'!$A:$A,$A419))</f>
        <v/>
      </c>
      <c r="AB419" s="9">
        <f>IF(SUMIFS('Daily BSE Equity Options'!$M:$M,'Daily BSE Equity Options'!$A:$A,$A419)=0,"",SUMIFS('Daily BSE Equity Options'!$M:$M,'Daily BSE Equity Options'!$A:$A,$A419))</f>
        <v/>
      </c>
      <c r="AC419" s="9">
        <f>IF(OR(AA419="",AB419=""),"",AA419+AB419)</f>
        <v/>
      </c>
      <c r="AD419" s="26">
        <f>IFERROR(IF(OR(AA419="",INDEX(AA:AA,MATCH(DATE(YEAR($A419)-1,MONTH($A419),DAY($A419)),$A:$A,0))=""),"",AA419/INDEX(AA:AA,MATCH(DATE(YEAR($A419)-1,MONTH($A419),DAY($A419)),$A:$A,0))-1),"")</f>
        <v/>
      </c>
      <c r="AE419" s="26">
        <f>IFERROR(IF(OR(AB419="",INDEX(AB:AB,MATCH(DATE(YEAR($A419)-1,MONTH($A419),DAY($A419)),$A:$A,0))=""),"",AB419/INDEX(AB:AB,MATCH(DATE(YEAR($A419)-1,MONTH($A419),DAY($A419)),$A:$A,0))-1),"")</f>
        <v/>
      </c>
      <c r="AF419" s="26">
        <f>IFERROR(IF(OR(AC419="",INDEX(AC:AC,MATCH(DATE(YEAR($A419)-1,MONTH($A419),DAY($A419)),$A:$A,0))=""),"",AC419/INDEX(AC:AC,MATCH(DATE(YEAR($A419)-1,MONTH($A419),DAY($A419)),$A:$A,0))-1),"")</f>
        <v/>
      </c>
      <c r="AG419" s="26">
        <f>IF(OR(AA419="",AA418=""),"",AA419/AA418-1)</f>
        <v/>
      </c>
      <c r="AH419" s="26">
        <f>IF(OR(AB419="",AB418=""),"",AB419/AB418-1)</f>
        <v/>
      </c>
      <c r="AI419" s="26">
        <f>IF(OR(AC419="",AC418=""),"",AC419/AC418-1)</f>
        <v/>
      </c>
      <c r="AJ419" s="26">
        <f>IF(AC419="","",AA419/AC419)</f>
        <v/>
      </c>
      <c r="AK419" s="26">
        <f>IF(AC419="","",AB419/AC419)</f>
        <v/>
      </c>
      <c r="AL419" s="29" t="n">
        <v>20.0775</v>
      </c>
      <c r="AM419" s="30" t="n">
        <v>20.0775</v>
      </c>
      <c r="AN419" s="30" t="n">
        <v>18.2425</v>
      </c>
      <c r="AO419" s="30" t="n">
        <v>18.46</v>
      </c>
      <c r="AP419" s="31" t="n">
        <v>-0.0806</v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18">
        <f>IF(SUMIFS('Daily NSE Equity Options'!$K:$K,'Daily NSE Equity Options'!$A:$A,$A420)=0,"",SUMIFS('Daily NSE Equity Options'!$K:$K,'Daily NSE Equity Options'!$A:$A,$A420))</f>
        <v/>
      </c>
      <c r="F420" s="7">
        <f>IF(SUMIFS('Daily BSE Equity Options'!$K:$K,'Daily BSE Equity Options'!$A:$A,$A420)=0,"",SUMIFS('Daily BSE Equity Options'!$K:$K,'Daily BSE Equity Options'!$A:$A,$A420))</f>
        <v/>
      </c>
      <c r="G420" s="7">
        <f>IF(OR(E420="",F420=""),"",E420+F420)</f>
        <v/>
      </c>
      <c r="H420" s="20">
        <f>IFERROR(IF(OR(E420="",INDEX(E:E,MATCH(DATE(YEAR($A420)-1,MONTH($A420),DAY($A420)),$A:$A,0))=""),"",E420/INDEX(E:E,MATCH(DATE(YEAR($A420)-1,MONTH($A420),DAY($A420)),$A:$A,0))-1),"")</f>
        <v/>
      </c>
      <c r="I420" s="20">
        <f>IFERROR(IF(OR(F420="",INDEX(F:F,MATCH(DATE(YEAR($A420)-1,MONTH($A420),DAY($A420)),$A:$A,0))=""),"",F420/INDEX(F:F,MATCH(DATE(YEAR($A420)-1,MONTH($A420),DAY($A420)),$A:$A,0))-1),"")</f>
        <v/>
      </c>
      <c r="J420" s="20">
        <f>IFERROR(IF(OR(G420="",INDEX(G:G,MATCH(DATE(YEAR($A420)-1,MONTH($A420),DAY($A420)),$A:$A,0))=""),"",G420/INDEX(G:G,MATCH(DATE(YEAR($A420)-1,MONTH($A420),DAY($A420)),$A:$A,0))-1),"")</f>
        <v/>
      </c>
      <c r="K420" s="20">
        <f>IF(OR(E420="",E419=""),"",E420/E419-1)</f>
        <v/>
      </c>
      <c r="L420" s="20">
        <f>IF(OR(F420="",F419=""),"",F420/F419-1)</f>
        <v/>
      </c>
      <c r="M420" s="20">
        <f>IF(OR(G420="",G419=""),"",G420/G419-1)</f>
        <v/>
      </c>
      <c r="N420" s="20">
        <f>IF(G420="","",E420/G420)</f>
        <v/>
      </c>
      <c r="O420" s="20">
        <f>IF(G420="","",F420/G420)</f>
        <v/>
      </c>
      <c r="P420" s="21">
        <f>IF(SUMIFS('Daily NSE Equity Options'!$L:$L,'Daily NSE Equity Options'!$A:$A,$A420)=0,"",SUMIFS('Daily NSE Equity Options'!$L:$L,'Daily NSE Equity Options'!$A:$A,$A420))</f>
        <v/>
      </c>
      <c r="Q420" s="8">
        <f>IF(SUMIFS('Daily BSE Equity Options'!$L:$L,'Daily BSE Equity Options'!$A:$A,$A420)=0,"",SUMIFS('Daily BSE Equity Options'!$L:$L,'Daily BSE Equity Options'!$A:$A,$A420))</f>
        <v/>
      </c>
      <c r="R420" s="8">
        <f>IF(OR(P420="",Q420=""),"",P420+Q420)</f>
        <v/>
      </c>
      <c r="S420" s="23">
        <f>IFERROR(IF(OR(P420="",INDEX(P:P,MATCH(DATE(YEAR($A420)-1,MONTH($A420),DAY($A420)),$A:$A,0))=""),"",P420/INDEX(P:P,MATCH(DATE(YEAR($A420)-1,MONTH($A420),DAY($A420)),$A:$A,0))-1),"")</f>
        <v/>
      </c>
      <c r="T420" s="23">
        <f>IFERROR(IF(OR(Q420="",INDEX(Q:Q,MATCH(DATE(YEAR($A420)-1,MONTH($A420),DAY($A420)),$A:$A,0))=""),"",Q420/INDEX(Q:Q,MATCH(DATE(YEAR($A420)-1,MONTH($A420),DAY($A420)),$A:$A,0))-1),"")</f>
        <v/>
      </c>
      <c r="U420" s="23">
        <f>IFERROR(IF(OR(R420="",INDEX(R:R,MATCH(DATE(YEAR($A420)-1,MONTH($A420),DAY($A420)),$A:$A,0))=""),"",R420/INDEX(R:R,MATCH(DATE(YEAR($A420)-1,MONTH($A420),DAY($A420)),$A:$A,0))-1),"")</f>
        <v/>
      </c>
      <c r="V420" s="23">
        <f>IF(OR(P420="",P419=""),"",P420/P419-1)</f>
        <v/>
      </c>
      <c r="W420" s="23">
        <f>IF(OR(Q420="",Q419=""),"",Q420/Q419-1)</f>
        <v/>
      </c>
      <c r="X420" s="23">
        <f>IF(OR(R420="",R419=""),"",R420/R419-1)</f>
        <v/>
      </c>
      <c r="Y420" s="23">
        <f>IF(R420="","",P420/R420)</f>
        <v/>
      </c>
      <c r="Z420" s="23">
        <f>IF(R420="","",Q420/R420)</f>
        <v/>
      </c>
      <c r="AA420" s="24">
        <f>IF(SUMIFS('Daily NSE Equity Options'!$M:$M,'Daily NSE Equity Options'!$A:$A,$A420)=0,"",SUMIFS('Daily NSE Equity Options'!$M:$M,'Daily NSE Equity Options'!$A:$A,$A420))</f>
        <v/>
      </c>
      <c r="AB420" s="9">
        <f>IF(SUMIFS('Daily BSE Equity Options'!$M:$M,'Daily BSE Equity Options'!$A:$A,$A420)=0,"",SUMIFS('Daily BSE Equity Options'!$M:$M,'Daily BSE Equity Options'!$A:$A,$A420))</f>
        <v/>
      </c>
      <c r="AC420" s="9">
        <f>IF(OR(AA420="",AB420=""),"",AA420+AB420)</f>
        <v/>
      </c>
      <c r="AD420" s="26">
        <f>IFERROR(IF(OR(AA420="",INDEX(AA:AA,MATCH(DATE(YEAR($A420)-1,MONTH($A420),DAY($A420)),$A:$A,0))=""),"",AA420/INDEX(AA:AA,MATCH(DATE(YEAR($A420)-1,MONTH($A420),DAY($A420)),$A:$A,0))-1),"")</f>
        <v/>
      </c>
      <c r="AE420" s="26">
        <f>IFERROR(IF(OR(AB420="",INDEX(AB:AB,MATCH(DATE(YEAR($A420)-1,MONTH($A420),DAY($A420)),$A:$A,0))=""),"",AB420/INDEX(AB:AB,MATCH(DATE(YEAR($A420)-1,MONTH($A420),DAY($A420)),$A:$A,0))-1),"")</f>
        <v/>
      </c>
      <c r="AF420" s="26">
        <f>IFERROR(IF(OR(AC420="",INDEX(AC:AC,MATCH(DATE(YEAR($A420)-1,MONTH($A420),DAY($A420)),$A:$A,0))=""),"",AC420/INDEX(AC:AC,MATCH(DATE(YEAR($A420)-1,MONTH($A420),DAY($A420)),$A:$A,0))-1),"")</f>
        <v/>
      </c>
      <c r="AG420" s="26">
        <f>IF(OR(AA420="",AA419=""),"",AA420/AA419-1)</f>
        <v/>
      </c>
      <c r="AH420" s="26">
        <f>IF(OR(AB420="",AB419=""),"",AB420/AB419-1)</f>
        <v/>
      </c>
      <c r="AI420" s="26">
        <f>IF(OR(AC420="",AC419=""),"",AC420/AC419-1)</f>
        <v/>
      </c>
      <c r="AJ420" s="26">
        <f>IF(AC420="","",AA420/AC420)</f>
        <v/>
      </c>
      <c r="AK420" s="26">
        <f>IF(AC420="","",AB420/AC420)</f>
        <v/>
      </c>
      <c r="AL420" s="29" t="n">
        <v>18.46</v>
      </c>
      <c r="AM420" s="30" t="n">
        <v>18.46</v>
      </c>
      <c r="AN420" s="30" t="n">
        <v>16.565</v>
      </c>
      <c r="AO420" s="30" t="n">
        <v>17.265</v>
      </c>
      <c r="AP420" s="31" t="n">
        <v>-0.06469999999999999</v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18">
        <f>IF(SUMIFS('Daily NSE Equity Options'!$K:$K,'Daily NSE Equity Options'!$A:$A,$A421)=0,"",SUMIFS('Daily NSE Equity Options'!$K:$K,'Daily NSE Equity Options'!$A:$A,$A421))</f>
        <v/>
      </c>
      <c r="F421" s="7">
        <f>IF(SUMIFS('Daily BSE Equity Options'!$K:$K,'Daily BSE Equity Options'!$A:$A,$A421)=0,"",SUMIFS('Daily BSE Equity Options'!$K:$K,'Daily BSE Equity Options'!$A:$A,$A421))</f>
        <v/>
      </c>
      <c r="G421" s="7">
        <f>IF(OR(E421="",F421=""),"",E421+F421)</f>
        <v/>
      </c>
      <c r="H421" s="20">
        <f>IFERROR(IF(OR(E421="",INDEX(E:E,MATCH(DATE(YEAR($A421)-1,MONTH($A421),DAY($A421)),$A:$A,0))=""),"",E421/INDEX(E:E,MATCH(DATE(YEAR($A421)-1,MONTH($A421),DAY($A421)),$A:$A,0))-1),"")</f>
        <v/>
      </c>
      <c r="I421" s="20">
        <f>IFERROR(IF(OR(F421="",INDEX(F:F,MATCH(DATE(YEAR($A421)-1,MONTH($A421),DAY($A421)),$A:$A,0))=""),"",F421/INDEX(F:F,MATCH(DATE(YEAR($A421)-1,MONTH($A421),DAY($A421)),$A:$A,0))-1),"")</f>
        <v/>
      </c>
      <c r="J421" s="20">
        <f>IFERROR(IF(OR(G421="",INDEX(G:G,MATCH(DATE(YEAR($A421)-1,MONTH($A421),DAY($A421)),$A:$A,0))=""),"",G421/INDEX(G:G,MATCH(DATE(YEAR($A421)-1,MONTH($A421),DAY($A421)),$A:$A,0))-1),"")</f>
        <v/>
      </c>
      <c r="K421" s="20">
        <f>IF(OR(E421="",E420=""),"",E421/E420-1)</f>
        <v/>
      </c>
      <c r="L421" s="20">
        <f>IF(OR(F421="",F420=""),"",F421/F420-1)</f>
        <v/>
      </c>
      <c r="M421" s="20">
        <f>IF(OR(G421="",G420=""),"",G421/G420-1)</f>
        <v/>
      </c>
      <c r="N421" s="20">
        <f>IF(G421="","",E421/G421)</f>
        <v/>
      </c>
      <c r="O421" s="20">
        <f>IF(G421="","",F421/G421)</f>
        <v/>
      </c>
      <c r="P421" s="21">
        <f>IF(SUMIFS('Daily NSE Equity Options'!$L:$L,'Daily NSE Equity Options'!$A:$A,$A421)=0,"",SUMIFS('Daily NSE Equity Options'!$L:$L,'Daily NSE Equity Options'!$A:$A,$A421))</f>
        <v/>
      </c>
      <c r="Q421" s="8">
        <f>IF(SUMIFS('Daily BSE Equity Options'!$L:$L,'Daily BSE Equity Options'!$A:$A,$A421)=0,"",SUMIFS('Daily BSE Equity Options'!$L:$L,'Daily BSE Equity Options'!$A:$A,$A421))</f>
        <v/>
      </c>
      <c r="R421" s="8">
        <f>IF(OR(P421="",Q421=""),"",P421+Q421)</f>
        <v/>
      </c>
      <c r="S421" s="23">
        <f>IFERROR(IF(OR(P421="",INDEX(P:P,MATCH(DATE(YEAR($A421)-1,MONTH($A421),DAY($A421)),$A:$A,0))=""),"",P421/INDEX(P:P,MATCH(DATE(YEAR($A421)-1,MONTH($A421),DAY($A421)),$A:$A,0))-1),"")</f>
        <v/>
      </c>
      <c r="T421" s="23">
        <f>IFERROR(IF(OR(Q421="",INDEX(Q:Q,MATCH(DATE(YEAR($A421)-1,MONTH($A421),DAY($A421)),$A:$A,0))=""),"",Q421/INDEX(Q:Q,MATCH(DATE(YEAR($A421)-1,MONTH($A421),DAY($A421)),$A:$A,0))-1),"")</f>
        <v/>
      </c>
      <c r="U421" s="23">
        <f>IFERROR(IF(OR(R421="",INDEX(R:R,MATCH(DATE(YEAR($A421)-1,MONTH($A421),DAY($A421)),$A:$A,0))=""),"",R421/INDEX(R:R,MATCH(DATE(YEAR($A421)-1,MONTH($A421),DAY($A421)),$A:$A,0))-1),"")</f>
        <v/>
      </c>
      <c r="V421" s="23">
        <f>IF(OR(P421="",P420=""),"",P421/P420-1)</f>
        <v/>
      </c>
      <c r="W421" s="23">
        <f>IF(OR(Q421="",Q420=""),"",Q421/Q420-1)</f>
        <v/>
      </c>
      <c r="X421" s="23">
        <f>IF(OR(R421="",R420=""),"",R421/R420-1)</f>
        <v/>
      </c>
      <c r="Y421" s="23">
        <f>IF(R421="","",P421/R421)</f>
        <v/>
      </c>
      <c r="Z421" s="23">
        <f>IF(R421="","",Q421/R421)</f>
        <v/>
      </c>
      <c r="AA421" s="24">
        <f>IF(SUMIFS('Daily NSE Equity Options'!$M:$M,'Daily NSE Equity Options'!$A:$A,$A421)=0,"",SUMIFS('Daily NSE Equity Options'!$M:$M,'Daily NSE Equity Options'!$A:$A,$A421))</f>
        <v/>
      </c>
      <c r="AB421" s="9">
        <f>IF(SUMIFS('Daily BSE Equity Options'!$M:$M,'Daily BSE Equity Options'!$A:$A,$A421)=0,"",SUMIFS('Daily BSE Equity Options'!$M:$M,'Daily BSE Equity Options'!$A:$A,$A421))</f>
        <v/>
      </c>
      <c r="AC421" s="9">
        <f>IF(OR(AA421="",AB421=""),"",AA421+AB421)</f>
        <v/>
      </c>
      <c r="AD421" s="26">
        <f>IFERROR(IF(OR(AA421="",INDEX(AA:AA,MATCH(DATE(YEAR($A421)-1,MONTH($A421),DAY($A421)),$A:$A,0))=""),"",AA421/INDEX(AA:AA,MATCH(DATE(YEAR($A421)-1,MONTH($A421),DAY($A421)),$A:$A,0))-1),"")</f>
        <v/>
      </c>
      <c r="AE421" s="26">
        <f>IFERROR(IF(OR(AB421="",INDEX(AB:AB,MATCH(DATE(YEAR($A421)-1,MONTH($A421),DAY($A421)),$A:$A,0))=""),"",AB421/INDEX(AB:AB,MATCH(DATE(YEAR($A421)-1,MONTH($A421),DAY($A421)),$A:$A,0))-1),"")</f>
        <v/>
      </c>
      <c r="AF421" s="26">
        <f>IFERROR(IF(OR(AC421="",INDEX(AC:AC,MATCH(DATE(YEAR($A421)-1,MONTH($A421),DAY($A421)),$A:$A,0))=""),"",AC421/INDEX(AC:AC,MATCH(DATE(YEAR($A421)-1,MONTH($A421),DAY($A421)),$A:$A,0))-1),"")</f>
        <v/>
      </c>
      <c r="AG421" s="26">
        <f>IF(OR(AA421="",AA420=""),"",AA421/AA420-1)</f>
        <v/>
      </c>
      <c r="AH421" s="26">
        <f>IF(OR(AB421="",AB420=""),"",AB421/AB420-1)</f>
        <v/>
      </c>
      <c r="AI421" s="26">
        <f>IF(OR(AC421="",AC420=""),"",AC421/AC420-1)</f>
        <v/>
      </c>
      <c r="AJ421" s="26">
        <f>IF(AC421="","",AA421/AC421)</f>
        <v/>
      </c>
      <c r="AK421" s="26">
        <f>IF(AC421="","",AB421/AC421)</f>
        <v/>
      </c>
      <c r="AL421" s="29" t="n">
        <v>17.265</v>
      </c>
      <c r="AM421" s="30" t="n">
        <v>17.435</v>
      </c>
      <c r="AN421" s="30" t="n">
        <v>15.54</v>
      </c>
      <c r="AO421" s="30" t="n">
        <v>16.6025</v>
      </c>
      <c r="AP421" s="31" t="n">
        <v>-0.0384</v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18">
        <f>IF(SUMIFS('Daily NSE Equity Options'!$K:$K,'Daily NSE Equity Options'!$A:$A,$A422)=0,"",SUMIFS('Daily NSE Equity Options'!$K:$K,'Daily NSE Equity Options'!$A:$A,$A422))</f>
        <v/>
      </c>
      <c r="F422" s="7">
        <f>IF(SUMIFS('Daily BSE Equity Options'!$K:$K,'Daily BSE Equity Options'!$A:$A,$A422)=0,"",SUMIFS('Daily BSE Equity Options'!$K:$K,'Daily BSE Equity Options'!$A:$A,$A422))</f>
        <v/>
      </c>
      <c r="G422" s="7">
        <f>IF(OR(E422="",F422=""),"",E422+F422)</f>
        <v/>
      </c>
      <c r="H422" s="20">
        <f>IFERROR(IF(OR(E422="",INDEX(E:E,MATCH(DATE(YEAR($A422)-1,MONTH($A422),DAY($A422)),$A:$A,0))=""),"",E422/INDEX(E:E,MATCH(DATE(YEAR($A422)-1,MONTH($A422),DAY($A422)),$A:$A,0))-1),"")</f>
        <v/>
      </c>
      <c r="I422" s="20">
        <f>IFERROR(IF(OR(F422="",INDEX(F:F,MATCH(DATE(YEAR($A422)-1,MONTH($A422),DAY($A422)),$A:$A,0))=""),"",F422/INDEX(F:F,MATCH(DATE(YEAR($A422)-1,MONTH($A422),DAY($A422)),$A:$A,0))-1),"")</f>
        <v/>
      </c>
      <c r="J422" s="20">
        <f>IFERROR(IF(OR(G422="",INDEX(G:G,MATCH(DATE(YEAR($A422)-1,MONTH($A422),DAY($A422)),$A:$A,0))=""),"",G422/INDEX(G:G,MATCH(DATE(YEAR($A422)-1,MONTH($A422),DAY($A422)),$A:$A,0))-1),"")</f>
        <v/>
      </c>
      <c r="K422" s="20">
        <f>IF(OR(E422="",E421=""),"",E422/E421-1)</f>
        <v/>
      </c>
      <c r="L422" s="20">
        <f>IF(OR(F422="",F421=""),"",F422/F421-1)</f>
        <v/>
      </c>
      <c r="M422" s="20">
        <f>IF(OR(G422="",G421=""),"",G422/G421-1)</f>
        <v/>
      </c>
      <c r="N422" s="20">
        <f>IF(G422="","",E422/G422)</f>
        <v/>
      </c>
      <c r="O422" s="20">
        <f>IF(G422="","",F422/G422)</f>
        <v/>
      </c>
      <c r="P422" s="21">
        <f>IF(SUMIFS('Daily NSE Equity Options'!$L:$L,'Daily NSE Equity Options'!$A:$A,$A422)=0,"",SUMIFS('Daily NSE Equity Options'!$L:$L,'Daily NSE Equity Options'!$A:$A,$A422))</f>
        <v/>
      </c>
      <c r="Q422" s="8">
        <f>IF(SUMIFS('Daily BSE Equity Options'!$L:$L,'Daily BSE Equity Options'!$A:$A,$A422)=0,"",SUMIFS('Daily BSE Equity Options'!$L:$L,'Daily BSE Equity Options'!$A:$A,$A422))</f>
        <v/>
      </c>
      <c r="R422" s="8">
        <f>IF(OR(P422="",Q422=""),"",P422+Q422)</f>
        <v/>
      </c>
      <c r="S422" s="23">
        <f>IFERROR(IF(OR(P422="",INDEX(P:P,MATCH(DATE(YEAR($A422)-1,MONTH($A422),DAY($A422)),$A:$A,0))=""),"",P422/INDEX(P:P,MATCH(DATE(YEAR($A422)-1,MONTH($A422),DAY($A422)),$A:$A,0))-1),"")</f>
        <v/>
      </c>
      <c r="T422" s="23">
        <f>IFERROR(IF(OR(Q422="",INDEX(Q:Q,MATCH(DATE(YEAR($A422)-1,MONTH($A422),DAY($A422)),$A:$A,0))=""),"",Q422/INDEX(Q:Q,MATCH(DATE(YEAR($A422)-1,MONTH($A422),DAY($A422)),$A:$A,0))-1),"")</f>
        <v/>
      </c>
      <c r="U422" s="23">
        <f>IFERROR(IF(OR(R422="",INDEX(R:R,MATCH(DATE(YEAR($A422)-1,MONTH($A422),DAY($A422)),$A:$A,0))=""),"",R422/INDEX(R:R,MATCH(DATE(YEAR($A422)-1,MONTH($A422),DAY($A422)),$A:$A,0))-1),"")</f>
        <v/>
      </c>
      <c r="V422" s="23">
        <f>IF(OR(P422="",P421=""),"",P422/P421-1)</f>
        <v/>
      </c>
      <c r="W422" s="23">
        <f>IF(OR(Q422="",Q421=""),"",Q422/Q421-1)</f>
        <v/>
      </c>
      <c r="X422" s="23">
        <f>IF(OR(R422="",R421=""),"",R422/R421-1)</f>
        <v/>
      </c>
      <c r="Y422" s="23">
        <f>IF(R422="","",P422/R422)</f>
        <v/>
      </c>
      <c r="Z422" s="23">
        <f>IF(R422="","",Q422/R422)</f>
        <v/>
      </c>
      <c r="AA422" s="24">
        <f>IF(SUMIFS('Daily NSE Equity Options'!$M:$M,'Daily NSE Equity Options'!$A:$A,$A422)=0,"",SUMIFS('Daily NSE Equity Options'!$M:$M,'Daily NSE Equity Options'!$A:$A,$A422))</f>
        <v/>
      </c>
      <c r="AB422" s="9">
        <f>IF(SUMIFS('Daily BSE Equity Options'!$M:$M,'Daily BSE Equity Options'!$A:$A,$A422)=0,"",SUMIFS('Daily BSE Equity Options'!$M:$M,'Daily BSE Equity Options'!$A:$A,$A422))</f>
        <v/>
      </c>
      <c r="AC422" s="9">
        <f>IF(OR(AA422="",AB422=""),"",AA422+AB422)</f>
        <v/>
      </c>
      <c r="AD422" s="26">
        <f>IFERROR(IF(OR(AA422="",INDEX(AA:AA,MATCH(DATE(YEAR($A422)-1,MONTH($A422),DAY($A422)),$A:$A,0))=""),"",AA422/INDEX(AA:AA,MATCH(DATE(YEAR($A422)-1,MONTH($A422),DAY($A422)),$A:$A,0))-1),"")</f>
        <v/>
      </c>
      <c r="AE422" s="26">
        <f>IFERROR(IF(OR(AB422="",INDEX(AB:AB,MATCH(DATE(YEAR($A422)-1,MONTH($A422),DAY($A422)),$A:$A,0))=""),"",AB422/INDEX(AB:AB,MATCH(DATE(YEAR($A422)-1,MONTH($A422),DAY($A422)),$A:$A,0))-1),"")</f>
        <v/>
      </c>
      <c r="AF422" s="26">
        <f>IFERROR(IF(OR(AC422="",INDEX(AC:AC,MATCH(DATE(YEAR($A422)-1,MONTH($A422),DAY($A422)),$A:$A,0))=""),"",AC422/INDEX(AC:AC,MATCH(DATE(YEAR($A422)-1,MONTH($A422),DAY($A422)),$A:$A,0))-1),"")</f>
        <v/>
      </c>
      <c r="AG422" s="26">
        <f>IF(OR(AA422="",AA421=""),"",AA422/AA421-1)</f>
        <v/>
      </c>
      <c r="AH422" s="26">
        <f>IF(OR(AB422="",AB421=""),"",AB422/AB421-1)</f>
        <v/>
      </c>
      <c r="AI422" s="26">
        <f>IF(OR(AC422="",AC421=""),"",AC422/AC421-1)</f>
        <v/>
      </c>
      <c r="AJ422" s="26">
        <f>IF(AC422="","",AA422/AC422)</f>
        <v/>
      </c>
      <c r="AK422" s="26">
        <f>IF(AC422="","",AB422/AC422)</f>
        <v/>
      </c>
      <c r="AL422" s="29" t="n">
        <v>16.6025</v>
      </c>
      <c r="AM422" s="30" t="n">
        <v>16.9325</v>
      </c>
      <c r="AN422" s="30" t="n">
        <v>15.21</v>
      </c>
      <c r="AO422" s="30" t="n">
        <v>16.06</v>
      </c>
      <c r="AP422" s="31" t="n">
        <v>-0.0327</v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18">
        <f>IF(SUMIFS('Daily NSE Equity Options'!$K:$K,'Daily NSE Equity Options'!$A:$A,$A423)=0,"",SUMIFS('Daily NSE Equity Options'!$K:$K,'Daily NSE Equity Options'!$A:$A,$A423))</f>
        <v/>
      </c>
      <c r="F423" s="7">
        <f>IF(SUMIFS('Daily BSE Equity Options'!$K:$K,'Daily BSE Equity Options'!$A:$A,$A423)=0,"",SUMIFS('Daily BSE Equity Options'!$K:$K,'Daily BSE Equity Options'!$A:$A,$A423))</f>
        <v/>
      </c>
      <c r="G423" s="7">
        <f>IF(OR(E423="",F423=""),"",E423+F423)</f>
        <v/>
      </c>
      <c r="H423" s="20">
        <f>IFERROR(IF(OR(E423="",INDEX(E:E,MATCH(DATE(YEAR($A423)-1,MONTH($A423),DAY($A423)),$A:$A,0))=""),"",E423/INDEX(E:E,MATCH(DATE(YEAR($A423)-1,MONTH($A423),DAY($A423)),$A:$A,0))-1),"")</f>
        <v/>
      </c>
      <c r="I423" s="20">
        <f>IFERROR(IF(OR(F423="",INDEX(F:F,MATCH(DATE(YEAR($A423)-1,MONTH($A423),DAY($A423)),$A:$A,0))=""),"",F423/INDEX(F:F,MATCH(DATE(YEAR($A423)-1,MONTH($A423),DAY($A423)),$A:$A,0))-1),"")</f>
        <v/>
      </c>
      <c r="J423" s="20">
        <f>IFERROR(IF(OR(G423="",INDEX(G:G,MATCH(DATE(YEAR($A423)-1,MONTH($A423),DAY($A423)),$A:$A,0))=""),"",G423/INDEX(G:G,MATCH(DATE(YEAR($A423)-1,MONTH($A423),DAY($A423)),$A:$A,0))-1),"")</f>
        <v/>
      </c>
      <c r="K423" s="20">
        <f>IF(OR(E423="",E422=""),"",E423/E422-1)</f>
        <v/>
      </c>
      <c r="L423" s="20">
        <f>IF(OR(F423="",F422=""),"",F423/F422-1)</f>
        <v/>
      </c>
      <c r="M423" s="20">
        <f>IF(OR(G423="",G422=""),"",G423/G422-1)</f>
        <v/>
      </c>
      <c r="N423" s="20">
        <f>IF(G423="","",E423/G423)</f>
        <v/>
      </c>
      <c r="O423" s="20">
        <f>IF(G423="","",F423/G423)</f>
        <v/>
      </c>
      <c r="P423" s="21">
        <f>IF(SUMIFS('Daily NSE Equity Options'!$L:$L,'Daily NSE Equity Options'!$A:$A,$A423)=0,"",SUMIFS('Daily NSE Equity Options'!$L:$L,'Daily NSE Equity Options'!$A:$A,$A423))</f>
        <v/>
      </c>
      <c r="Q423" s="8">
        <f>IF(SUMIFS('Daily BSE Equity Options'!$L:$L,'Daily BSE Equity Options'!$A:$A,$A423)=0,"",SUMIFS('Daily BSE Equity Options'!$L:$L,'Daily BSE Equity Options'!$A:$A,$A423))</f>
        <v/>
      </c>
      <c r="R423" s="8">
        <f>IF(OR(P423="",Q423=""),"",P423+Q423)</f>
        <v/>
      </c>
      <c r="S423" s="23">
        <f>IFERROR(IF(OR(P423="",INDEX(P:P,MATCH(DATE(YEAR($A423)-1,MONTH($A423),DAY($A423)),$A:$A,0))=""),"",P423/INDEX(P:P,MATCH(DATE(YEAR($A423)-1,MONTH($A423),DAY($A423)),$A:$A,0))-1),"")</f>
        <v/>
      </c>
      <c r="T423" s="23">
        <f>IFERROR(IF(OR(Q423="",INDEX(Q:Q,MATCH(DATE(YEAR($A423)-1,MONTH($A423),DAY($A423)),$A:$A,0))=""),"",Q423/INDEX(Q:Q,MATCH(DATE(YEAR($A423)-1,MONTH($A423),DAY($A423)),$A:$A,0))-1),"")</f>
        <v/>
      </c>
      <c r="U423" s="23">
        <f>IFERROR(IF(OR(R423="",INDEX(R:R,MATCH(DATE(YEAR($A423)-1,MONTH($A423),DAY($A423)),$A:$A,0))=""),"",R423/INDEX(R:R,MATCH(DATE(YEAR($A423)-1,MONTH($A423),DAY($A423)),$A:$A,0))-1),"")</f>
        <v/>
      </c>
      <c r="V423" s="23">
        <f>IF(OR(P423="",P422=""),"",P423/P422-1)</f>
        <v/>
      </c>
      <c r="W423" s="23">
        <f>IF(OR(Q423="",Q422=""),"",Q423/Q422-1)</f>
        <v/>
      </c>
      <c r="X423" s="23">
        <f>IF(OR(R423="",R422=""),"",R423/R422-1)</f>
        <v/>
      </c>
      <c r="Y423" s="23">
        <f>IF(R423="","",P423/R423)</f>
        <v/>
      </c>
      <c r="Z423" s="23">
        <f>IF(R423="","",Q423/R423)</f>
        <v/>
      </c>
      <c r="AA423" s="24">
        <f>IF(SUMIFS('Daily NSE Equity Options'!$M:$M,'Daily NSE Equity Options'!$A:$A,$A423)=0,"",SUMIFS('Daily NSE Equity Options'!$M:$M,'Daily NSE Equity Options'!$A:$A,$A423))</f>
        <v/>
      </c>
      <c r="AB423" s="9">
        <f>IF(SUMIFS('Daily BSE Equity Options'!$M:$M,'Daily BSE Equity Options'!$A:$A,$A423)=0,"",SUMIFS('Daily BSE Equity Options'!$M:$M,'Daily BSE Equity Options'!$A:$A,$A423))</f>
        <v/>
      </c>
      <c r="AC423" s="9">
        <f>IF(OR(AA423="",AB423=""),"",AA423+AB423)</f>
        <v/>
      </c>
      <c r="AD423" s="26">
        <f>IFERROR(IF(OR(AA423="",INDEX(AA:AA,MATCH(DATE(YEAR($A423)-1,MONTH($A423),DAY($A423)),$A:$A,0))=""),"",AA423/INDEX(AA:AA,MATCH(DATE(YEAR($A423)-1,MONTH($A423),DAY($A423)),$A:$A,0))-1),"")</f>
        <v/>
      </c>
      <c r="AE423" s="26">
        <f>IFERROR(IF(OR(AB423="",INDEX(AB:AB,MATCH(DATE(YEAR($A423)-1,MONTH($A423),DAY($A423)),$A:$A,0))=""),"",AB423/INDEX(AB:AB,MATCH(DATE(YEAR($A423)-1,MONTH($A423),DAY($A423)),$A:$A,0))-1),"")</f>
        <v/>
      </c>
      <c r="AF423" s="26">
        <f>IFERROR(IF(OR(AC423="",INDEX(AC:AC,MATCH(DATE(YEAR($A423)-1,MONTH($A423),DAY($A423)),$A:$A,0))=""),"",AC423/INDEX(AC:AC,MATCH(DATE(YEAR($A423)-1,MONTH($A423),DAY($A423)),$A:$A,0))-1),"")</f>
        <v/>
      </c>
      <c r="AG423" s="26">
        <f>IF(OR(AA423="",AA422=""),"",AA423/AA422-1)</f>
        <v/>
      </c>
      <c r="AH423" s="26">
        <f>IF(OR(AB423="",AB422=""),"",AB423/AB422-1)</f>
        <v/>
      </c>
      <c r="AI423" s="26">
        <f>IF(OR(AC423="",AC422=""),"",AC423/AC422-1)</f>
        <v/>
      </c>
      <c r="AJ423" s="26">
        <f>IF(AC423="","",AA423/AC423)</f>
        <v/>
      </c>
      <c r="AK423" s="26">
        <f>IF(AC423="","",AB423/AC423)</f>
        <v/>
      </c>
      <c r="AL423" s="29" t="n">
        <v>16.06</v>
      </c>
      <c r="AM423" s="30" t="n">
        <v>16.86</v>
      </c>
      <c r="AN423" s="30" t="n">
        <v>14.675</v>
      </c>
      <c r="AO423" s="30" t="n">
        <v>16.57</v>
      </c>
      <c r="AP423" s="31" t="n">
        <v>0.0318</v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18">
        <f>IF(SUMIFS('Daily NSE Equity Options'!$K:$K,'Daily NSE Equity Options'!$A:$A,$A424)=0,"",SUMIFS('Daily NSE Equity Options'!$K:$K,'Daily NSE Equity Options'!$A:$A,$A424))</f>
        <v/>
      </c>
      <c r="F424" s="7">
        <f>IF(SUMIFS('Daily BSE Equity Options'!$K:$K,'Daily BSE Equity Options'!$A:$A,$A424)=0,"",SUMIFS('Daily BSE Equity Options'!$K:$K,'Daily BSE Equity Options'!$A:$A,$A424))</f>
        <v/>
      </c>
      <c r="G424" s="7">
        <f>IF(OR(E424="",F424=""),"",E424+F424)</f>
        <v/>
      </c>
      <c r="H424" s="20">
        <f>IFERROR(IF(OR(E424="",INDEX(E:E,MATCH(DATE(YEAR($A424)-1,MONTH($A424),DAY($A424)),$A:$A,0))=""),"",E424/INDEX(E:E,MATCH(DATE(YEAR($A424)-1,MONTH($A424),DAY($A424)),$A:$A,0))-1),"")</f>
        <v/>
      </c>
      <c r="I424" s="20">
        <f>IFERROR(IF(OR(F424="",INDEX(F:F,MATCH(DATE(YEAR($A424)-1,MONTH($A424),DAY($A424)),$A:$A,0))=""),"",F424/INDEX(F:F,MATCH(DATE(YEAR($A424)-1,MONTH($A424),DAY($A424)),$A:$A,0))-1),"")</f>
        <v/>
      </c>
      <c r="J424" s="20">
        <f>IFERROR(IF(OR(G424="",INDEX(G:G,MATCH(DATE(YEAR($A424)-1,MONTH($A424),DAY($A424)),$A:$A,0))=""),"",G424/INDEX(G:G,MATCH(DATE(YEAR($A424)-1,MONTH($A424),DAY($A424)),$A:$A,0))-1),"")</f>
        <v/>
      </c>
      <c r="K424" s="20">
        <f>IF(OR(E424="",E423=""),"",E424/E423-1)</f>
        <v/>
      </c>
      <c r="L424" s="20">
        <f>IF(OR(F424="",F423=""),"",F424/F423-1)</f>
        <v/>
      </c>
      <c r="M424" s="20">
        <f>IF(OR(G424="",G423=""),"",G424/G423-1)</f>
        <v/>
      </c>
      <c r="N424" s="20">
        <f>IF(G424="","",E424/G424)</f>
        <v/>
      </c>
      <c r="O424" s="20">
        <f>IF(G424="","",F424/G424)</f>
        <v/>
      </c>
      <c r="P424" s="21">
        <f>IF(SUMIFS('Daily NSE Equity Options'!$L:$L,'Daily NSE Equity Options'!$A:$A,$A424)=0,"",SUMIFS('Daily NSE Equity Options'!$L:$L,'Daily NSE Equity Options'!$A:$A,$A424))</f>
        <v/>
      </c>
      <c r="Q424" s="8">
        <f>IF(SUMIFS('Daily BSE Equity Options'!$L:$L,'Daily BSE Equity Options'!$A:$A,$A424)=0,"",SUMIFS('Daily BSE Equity Options'!$L:$L,'Daily BSE Equity Options'!$A:$A,$A424))</f>
        <v/>
      </c>
      <c r="R424" s="8">
        <f>IF(OR(P424="",Q424=""),"",P424+Q424)</f>
        <v/>
      </c>
      <c r="S424" s="23">
        <f>IFERROR(IF(OR(P424="",INDEX(P:P,MATCH(DATE(YEAR($A424)-1,MONTH($A424),DAY($A424)),$A:$A,0))=""),"",P424/INDEX(P:P,MATCH(DATE(YEAR($A424)-1,MONTH($A424),DAY($A424)),$A:$A,0))-1),"")</f>
        <v/>
      </c>
      <c r="T424" s="23">
        <f>IFERROR(IF(OR(Q424="",INDEX(Q:Q,MATCH(DATE(YEAR($A424)-1,MONTH($A424),DAY($A424)),$A:$A,0))=""),"",Q424/INDEX(Q:Q,MATCH(DATE(YEAR($A424)-1,MONTH($A424),DAY($A424)),$A:$A,0))-1),"")</f>
        <v/>
      </c>
      <c r="U424" s="23">
        <f>IFERROR(IF(OR(R424="",INDEX(R:R,MATCH(DATE(YEAR($A424)-1,MONTH($A424),DAY($A424)),$A:$A,0))=""),"",R424/INDEX(R:R,MATCH(DATE(YEAR($A424)-1,MONTH($A424),DAY($A424)),$A:$A,0))-1),"")</f>
        <v/>
      </c>
      <c r="V424" s="23">
        <f>IF(OR(P424="",P423=""),"",P424/P423-1)</f>
        <v/>
      </c>
      <c r="W424" s="23">
        <f>IF(OR(Q424="",Q423=""),"",Q424/Q423-1)</f>
        <v/>
      </c>
      <c r="X424" s="23">
        <f>IF(OR(R424="",R423=""),"",R424/R423-1)</f>
        <v/>
      </c>
      <c r="Y424" s="23">
        <f>IF(R424="","",P424/R424)</f>
        <v/>
      </c>
      <c r="Z424" s="23">
        <f>IF(R424="","",Q424/R424)</f>
        <v/>
      </c>
      <c r="AA424" s="24">
        <f>IF(SUMIFS('Daily NSE Equity Options'!$M:$M,'Daily NSE Equity Options'!$A:$A,$A424)=0,"",SUMIFS('Daily NSE Equity Options'!$M:$M,'Daily NSE Equity Options'!$A:$A,$A424))</f>
        <v/>
      </c>
      <c r="AB424" s="9">
        <f>IF(SUMIFS('Daily BSE Equity Options'!$M:$M,'Daily BSE Equity Options'!$A:$A,$A424)=0,"",SUMIFS('Daily BSE Equity Options'!$M:$M,'Daily BSE Equity Options'!$A:$A,$A424))</f>
        <v/>
      </c>
      <c r="AC424" s="9">
        <f>IF(OR(AA424="",AB424=""),"",AA424+AB424)</f>
        <v/>
      </c>
      <c r="AD424" s="26">
        <f>IFERROR(IF(OR(AA424="",INDEX(AA:AA,MATCH(DATE(YEAR($A424)-1,MONTH($A424),DAY($A424)),$A:$A,0))=""),"",AA424/INDEX(AA:AA,MATCH(DATE(YEAR($A424)-1,MONTH($A424),DAY($A424)),$A:$A,0))-1),"")</f>
        <v/>
      </c>
      <c r="AE424" s="26">
        <f>IFERROR(IF(OR(AB424="",INDEX(AB:AB,MATCH(DATE(YEAR($A424)-1,MONTH($A424),DAY($A424)),$A:$A,0))=""),"",AB424/INDEX(AB:AB,MATCH(DATE(YEAR($A424)-1,MONTH($A424),DAY($A424)),$A:$A,0))-1),"")</f>
        <v/>
      </c>
      <c r="AF424" s="26">
        <f>IFERROR(IF(OR(AC424="",INDEX(AC:AC,MATCH(DATE(YEAR($A424)-1,MONTH($A424),DAY($A424)),$A:$A,0))=""),"",AC424/INDEX(AC:AC,MATCH(DATE(YEAR($A424)-1,MONTH($A424),DAY($A424)),$A:$A,0))-1),"")</f>
        <v/>
      </c>
      <c r="AG424" s="26">
        <f>IF(OR(AA424="",AA423=""),"",AA424/AA423-1)</f>
        <v/>
      </c>
      <c r="AH424" s="26">
        <f>IF(OR(AB424="",AB423=""),"",AB424/AB423-1)</f>
        <v/>
      </c>
      <c r="AI424" s="26">
        <f>IF(OR(AC424="",AC423=""),"",AC424/AC423-1)</f>
        <v/>
      </c>
      <c r="AJ424" s="26">
        <f>IF(AC424="","",AA424/AC424)</f>
        <v/>
      </c>
      <c r="AK424" s="26">
        <f>IF(AC424="","",AB424/AC424)</f>
        <v/>
      </c>
      <c r="AL424" s="29" t="n">
        <v>16.57</v>
      </c>
      <c r="AM424" s="30" t="n">
        <v>17.33</v>
      </c>
      <c r="AN424" s="30" t="n">
        <v>13.9375</v>
      </c>
      <c r="AO424" s="30" t="n">
        <v>16.9525</v>
      </c>
      <c r="AP424" s="31" t="n">
        <v>0.0231</v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18">
        <f>IF(SUMIFS('Daily NSE Equity Options'!$K:$K,'Daily NSE Equity Options'!$A:$A,$A425)=0,"",SUMIFS('Daily NSE Equity Options'!$K:$K,'Daily NSE Equity Options'!$A:$A,$A425))</f>
        <v/>
      </c>
      <c r="F425" s="7">
        <f>IF(SUMIFS('Daily BSE Equity Options'!$K:$K,'Daily BSE Equity Options'!$A:$A,$A425)=0,"",SUMIFS('Daily BSE Equity Options'!$K:$K,'Daily BSE Equity Options'!$A:$A,$A425))</f>
        <v/>
      </c>
      <c r="G425" s="7">
        <f>IF(OR(E425="",F425=""),"",E425+F425)</f>
        <v/>
      </c>
      <c r="H425" s="20">
        <f>IFERROR(IF(OR(E425="",INDEX(E:E,MATCH(DATE(YEAR($A425)-1,MONTH($A425),DAY($A425)),$A:$A,0))=""),"",E425/INDEX(E:E,MATCH(DATE(YEAR($A425)-1,MONTH($A425),DAY($A425)),$A:$A,0))-1),"")</f>
        <v/>
      </c>
      <c r="I425" s="20">
        <f>IFERROR(IF(OR(F425="",INDEX(F:F,MATCH(DATE(YEAR($A425)-1,MONTH($A425),DAY($A425)),$A:$A,0))=""),"",F425/INDEX(F:F,MATCH(DATE(YEAR($A425)-1,MONTH($A425),DAY($A425)),$A:$A,0))-1),"")</f>
        <v/>
      </c>
      <c r="J425" s="20">
        <f>IFERROR(IF(OR(G425="",INDEX(G:G,MATCH(DATE(YEAR($A425)-1,MONTH($A425),DAY($A425)),$A:$A,0))=""),"",G425/INDEX(G:G,MATCH(DATE(YEAR($A425)-1,MONTH($A425),DAY($A425)),$A:$A,0))-1),"")</f>
        <v/>
      </c>
      <c r="K425" s="20">
        <f>IF(OR(E425="",E424=""),"",E425/E424-1)</f>
        <v/>
      </c>
      <c r="L425" s="20">
        <f>IF(OR(F425="",F424=""),"",F425/F424-1)</f>
        <v/>
      </c>
      <c r="M425" s="20">
        <f>IF(OR(G425="",G424=""),"",G425/G424-1)</f>
        <v/>
      </c>
      <c r="N425" s="20">
        <f>IF(G425="","",E425/G425)</f>
        <v/>
      </c>
      <c r="O425" s="20">
        <f>IF(G425="","",F425/G425)</f>
        <v/>
      </c>
      <c r="P425" s="21">
        <f>IF(SUMIFS('Daily NSE Equity Options'!$L:$L,'Daily NSE Equity Options'!$A:$A,$A425)=0,"",SUMIFS('Daily NSE Equity Options'!$L:$L,'Daily NSE Equity Options'!$A:$A,$A425))</f>
        <v/>
      </c>
      <c r="Q425" s="8">
        <f>IF(SUMIFS('Daily BSE Equity Options'!$L:$L,'Daily BSE Equity Options'!$A:$A,$A425)=0,"",SUMIFS('Daily BSE Equity Options'!$L:$L,'Daily BSE Equity Options'!$A:$A,$A425))</f>
        <v/>
      </c>
      <c r="R425" s="8">
        <f>IF(OR(P425="",Q425=""),"",P425+Q425)</f>
        <v/>
      </c>
      <c r="S425" s="23">
        <f>IFERROR(IF(OR(P425="",INDEX(P:P,MATCH(DATE(YEAR($A425)-1,MONTH($A425),DAY($A425)),$A:$A,0))=""),"",P425/INDEX(P:P,MATCH(DATE(YEAR($A425)-1,MONTH($A425),DAY($A425)),$A:$A,0))-1),"")</f>
        <v/>
      </c>
      <c r="T425" s="23">
        <f>IFERROR(IF(OR(Q425="",INDEX(Q:Q,MATCH(DATE(YEAR($A425)-1,MONTH($A425),DAY($A425)),$A:$A,0))=""),"",Q425/INDEX(Q:Q,MATCH(DATE(YEAR($A425)-1,MONTH($A425),DAY($A425)),$A:$A,0))-1),"")</f>
        <v/>
      </c>
      <c r="U425" s="23">
        <f>IFERROR(IF(OR(R425="",INDEX(R:R,MATCH(DATE(YEAR($A425)-1,MONTH($A425),DAY($A425)),$A:$A,0))=""),"",R425/INDEX(R:R,MATCH(DATE(YEAR($A425)-1,MONTH($A425),DAY($A425)),$A:$A,0))-1),"")</f>
        <v/>
      </c>
      <c r="V425" s="23">
        <f>IF(OR(P425="",P424=""),"",P425/P424-1)</f>
        <v/>
      </c>
      <c r="W425" s="23">
        <f>IF(OR(Q425="",Q424=""),"",Q425/Q424-1)</f>
        <v/>
      </c>
      <c r="X425" s="23">
        <f>IF(OR(R425="",R424=""),"",R425/R424-1)</f>
        <v/>
      </c>
      <c r="Y425" s="23">
        <f>IF(R425="","",P425/R425)</f>
        <v/>
      </c>
      <c r="Z425" s="23">
        <f>IF(R425="","",Q425/R425)</f>
        <v/>
      </c>
      <c r="AA425" s="24">
        <f>IF(SUMIFS('Daily NSE Equity Options'!$M:$M,'Daily NSE Equity Options'!$A:$A,$A425)=0,"",SUMIFS('Daily NSE Equity Options'!$M:$M,'Daily NSE Equity Options'!$A:$A,$A425))</f>
        <v/>
      </c>
      <c r="AB425" s="9">
        <f>IF(SUMIFS('Daily BSE Equity Options'!$M:$M,'Daily BSE Equity Options'!$A:$A,$A425)=0,"",SUMIFS('Daily BSE Equity Options'!$M:$M,'Daily BSE Equity Options'!$A:$A,$A425))</f>
        <v/>
      </c>
      <c r="AC425" s="9">
        <f>IF(OR(AA425="",AB425=""),"",AA425+AB425)</f>
        <v/>
      </c>
      <c r="AD425" s="26">
        <f>IFERROR(IF(OR(AA425="",INDEX(AA:AA,MATCH(DATE(YEAR($A425)-1,MONTH($A425),DAY($A425)),$A:$A,0))=""),"",AA425/INDEX(AA:AA,MATCH(DATE(YEAR($A425)-1,MONTH($A425),DAY($A425)),$A:$A,0))-1),"")</f>
        <v/>
      </c>
      <c r="AE425" s="26">
        <f>IFERROR(IF(OR(AB425="",INDEX(AB:AB,MATCH(DATE(YEAR($A425)-1,MONTH($A425),DAY($A425)),$A:$A,0))=""),"",AB425/INDEX(AB:AB,MATCH(DATE(YEAR($A425)-1,MONTH($A425),DAY($A425)),$A:$A,0))-1),"")</f>
        <v/>
      </c>
      <c r="AF425" s="26">
        <f>IFERROR(IF(OR(AC425="",INDEX(AC:AC,MATCH(DATE(YEAR($A425)-1,MONTH($A425),DAY($A425)),$A:$A,0))=""),"",AC425/INDEX(AC:AC,MATCH(DATE(YEAR($A425)-1,MONTH($A425),DAY($A425)),$A:$A,0))-1),"")</f>
        <v/>
      </c>
      <c r="AG425" s="26">
        <f>IF(OR(AA425="",AA424=""),"",AA425/AA424-1)</f>
        <v/>
      </c>
      <c r="AH425" s="26">
        <f>IF(OR(AB425="",AB424=""),"",AB425/AB424-1)</f>
        <v/>
      </c>
      <c r="AI425" s="26">
        <f>IF(OR(AC425="",AC424=""),"",AC425/AC424-1)</f>
        <v/>
      </c>
      <c r="AJ425" s="26">
        <f>IF(AC425="","",AA425/AC425)</f>
        <v/>
      </c>
      <c r="AK425" s="26">
        <f>IF(AC425="","",AB425/AC425)</f>
        <v/>
      </c>
      <c r="AL425" s="29" t="n">
        <v>16.9525</v>
      </c>
      <c r="AM425" s="30" t="n">
        <v>17.7125</v>
      </c>
      <c r="AN425" s="30" t="n">
        <v>15.7675</v>
      </c>
      <c r="AO425" s="30" t="n">
        <v>17.2175</v>
      </c>
      <c r="AP425" s="31" t="n">
        <v>0.0156</v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18">
        <f>IF(SUMIFS('Daily NSE Equity Options'!$K:$K,'Daily NSE Equity Options'!$A:$A,$A426)=0,"",SUMIFS('Daily NSE Equity Options'!$K:$K,'Daily NSE Equity Options'!$A:$A,$A426))</f>
        <v/>
      </c>
      <c r="F426" s="7">
        <f>IF(SUMIFS('Daily BSE Equity Options'!$K:$K,'Daily BSE Equity Options'!$A:$A,$A426)=0,"",SUMIFS('Daily BSE Equity Options'!$K:$K,'Daily BSE Equity Options'!$A:$A,$A426))</f>
        <v/>
      </c>
      <c r="G426" s="7">
        <f>IF(OR(E426="",F426=""),"",E426+F426)</f>
        <v/>
      </c>
      <c r="H426" s="20">
        <f>IFERROR(IF(OR(E426="",INDEX(E:E,MATCH(DATE(YEAR($A426)-1,MONTH($A426),DAY($A426)),$A:$A,0))=""),"",E426/INDEX(E:E,MATCH(DATE(YEAR($A426)-1,MONTH($A426),DAY($A426)),$A:$A,0))-1),"")</f>
        <v/>
      </c>
      <c r="I426" s="20">
        <f>IFERROR(IF(OR(F426="",INDEX(F:F,MATCH(DATE(YEAR($A426)-1,MONTH($A426),DAY($A426)),$A:$A,0))=""),"",F426/INDEX(F:F,MATCH(DATE(YEAR($A426)-1,MONTH($A426),DAY($A426)),$A:$A,0))-1),"")</f>
        <v/>
      </c>
      <c r="J426" s="20">
        <f>IFERROR(IF(OR(G426="",INDEX(G:G,MATCH(DATE(YEAR($A426)-1,MONTH($A426),DAY($A426)),$A:$A,0))=""),"",G426/INDEX(G:G,MATCH(DATE(YEAR($A426)-1,MONTH($A426),DAY($A426)),$A:$A,0))-1),"")</f>
        <v/>
      </c>
      <c r="K426" s="20">
        <f>IF(OR(E426="",E425=""),"",E426/E425-1)</f>
        <v/>
      </c>
      <c r="L426" s="20">
        <f>IF(OR(F426="",F425=""),"",F426/F425-1)</f>
        <v/>
      </c>
      <c r="M426" s="20">
        <f>IF(OR(G426="",G425=""),"",G426/G425-1)</f>
        <v/>
      </c>
      <c r="N426" s="20">
        <f>IF(G426="","",E426/G426)</f>
        <v/>
      </c>
      <c r="O426" s="20">
        <f>IF(G426="","",F426/G426)</f>
        <v/>
      </c>
      <c r="P426" s="21">
        <f>IF(SUMIFS('Daily NSE Equity Options'!$L:$L,'Daily NSE Equity Options'!$A:$A,$A426)=0,"",SUMIFS('Daily NSE Equity Options'!$L:$L,'Daily NSE Equity Options'!$A:$A,$A426))</f>
        <v/>
      </c>
      <c r="Q426" s="8">
        <f>IF(SUMIFS('Daily BSE Equity Options'!$L:$L,'Daily BSE Equity Options'!$A:$A,$A426)=0,"",SUMIFS('Daily BSE Equity Options'!$L:$L,'Daily BSE Equity Options'!$A:$A,$A426))</f>
        <v/>
      </c>
      <c r="R426" s="8">
        <f>IF(OR(P426="",Q426=""),"",P426+Q426)</f>
        <v/>
      </c>
      <c r="S426" s="23">
        <f>IFERROR(IF(OR(P426="",INDEX(P:P,MATCH(DATE(YEAR($A426)-1,MONTH($A426),DAY($A426)),$A:$A,0))=""),"",P426/INDEX(P:P,MATCH(DATE(YEAR($A426)-1,MONTH($A426),DAY($A426)),$A:$A,0))-1),"")</f>
        <v/>
      </c>
      <c r="T426" s="23">
        <f>IFERROR(IF(OR(Q426="",INDEX(Q:Q,MATCH(DATE(YEAR($A426)-1,MONTH($A426),DAY($A426)),$A:$A,0))=""),"",Q426/INDEX(Q:Q,MATCH(DATE(YEAR($A426)-1,MONTH($A426),DAY($A426)),$A:$A,0))-1),"")</f>
        <v/>
      </c>
      <c r="U426" s="23">
        <f>IFERROR(IF(OR(R426="",INDEX(R:R,MATCH(DATE(YEAR($A426)-1,MONTH($A426),DAY($A426)),$A:$A,0))=""),"",R426/INDEX(R:R,MATCH(DATE(YEAR($A426)-1,MONTH($A426),DAY($A426)),$A:$A,0))-1),"")</f>
        <v/>
      </c>
      <c r="V426" s="23">
        <f>IF(OR(P426="",P425=""),"",P426/P425-1)</f>
        <v/>
      </c>
      <c r="W426" s="23">
        <f>IF(OR(Q426="",Q425=""),"",Q426/Q425-1)</f>
        <v/>
      </c>
      <c r="X426" s="23">
        <f>IF(OR(R426="",R425=""),"",R426/R425-1)</f>
        <v/>
      </c>
      <c r="Y426" s="23">
        <f>IF(R426="","",P426/R426)</f>
        <v/>
      </c>
      <c r="Z426" s="23">
        <f>IF(R426="","",Q426/R426)</f>
        <v/>
      </c>
      <c r="AA426" s="24">
        <f>IF(SUMIFS('Daily NSE Equity Options'!$M:$M,'Daily NSE Equity Options'!$A:$A,$A426)=0,"",SUMIFS('Daily NSE Equity Options'!$M:$M,'Daily NSE Equity Options'!$A:$A,$A426))</f>
        <v/>
      </c>
      <c r="AB426" s="9">
        <f>IF(SUMIFS('Daily BSE Equity Options'!$M:$M,'Daily BSE Equity Options'!$A:$A,$A426)=0,"",SUMIFS('Daily BSE Equity Options'!$M:$M,'Daily BSE Equity Options'!$A:$A,$A426))</f>
        <v/>
      </c>
      <c r="AC426" s="9">
        <f>IF(OR(AA426="",AB426=""),"",AA426+AB426)</f>
        <v/>
      </c>
      <c r="AD426" s="26">
        <f>IFERROR(IF(OR(AA426="",INDEX(AA:AA,MATCH(DATE(YEAR($A426)-1,MONTH($A426),DAY($A426)),$A:$A,0))=""),"",AA426/INDEX(AA:AA,MATCH(DATE(YEAR($A426)-1,MONTH($A426),DAY($A426)),$A:$A,0))-1),"")</f>
        <v/>
      </c>
      <c r="AE426" s="26">
        <f>IFERROR(IF(OR(AB426="",INDEX(AB:AB,MATCH(DATE(YEAR($A426)-1,MONTH($A426),DAY($A426)),$A:$A,0))=""),"",AB426/INDEX(AB:AB,MATCH(DATE(YEAR($A426)-1,MONTH($A426),DAY($A426)),$A:$A,0))-1),"")</f>
        <v/>
      </c>
      <c r="AF426" s="26">
        <f>IFERROR(IF(OR(AC426="",INDEX(AC:AC,MATCH(DATE(YEAR($A426)-1,MONTH($A426),DAY($A426)),$A:$A,0))=""),"",AC426/INDEX(AC:AC,MATCH(DATE(YEAR($A426)-1,MONTH($A426),DAY($A426)),$A:$A,0))-1),"")</f>
        <v/>
      </c>
      <c r="AG426" s="26">
        <f>IF(OR(AA426="",AA425=""),"",AA426/AA425-1)</f>
        <v/>
      </c>
      <c r="AH426" s="26">
        <f>IF(OR(AB426="",AB425=""),"",AB426/AB425-1)</f>
        <v/>
      </c>
      <c r="AI426" s="26">
        <f>IF(OR(AC426="",AC425=""),"",AC426/AC425-1)</f>
        <v/>
      </c>
      <c r="AJ426" s="26">
        <f>IF(AC426="","",AA426/AC426)</f>
        <v/>
      </c>
      <c r="AK426" s="26">
        <f>IF(AC426="","",AB426/AC426)</f>
        <v/>
      </c>
      <c r="AL426" s="29" t="n">
        <v>17.2175</v>
      </c>
      <c r="AM426" s="30" t="n">
        <v>17.2175</v>
      </c>
      <c r="AN426" s="30" t="n">
        <v>15.2625</v>
      </c>
      <c r="AO426" s="30" t="n">
        <v>15.895</v>
      </c>
      <c r="AP426" s="31" t="n">
        <v>-0.07679999999999999</v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18">
        <f>IF(SUMIFS('Daily NSE Equity Options'!$K:$K,'Daily NSE Equity Options'!$A:$A,$A427)=0,"",SUMIFS('Daily NSE Equity Options'!$K:$K,'Daily NSE Equity Options'!$A:$A,$A427))</f>
        <v/>
      </c>
      <c r="F427" s="7">
        <f>IF(SUMIFS('Daily BSE Equity Options'!$K:$K,'Daily BSE Equity Options'!$A:$A,$A427)=0,"",SUMIFS('Daily BSE Equity Options'!$K:$K,'Daily BSE Equity Options'!$A:$A,$A427))</f>
        <v/>
      </c>
      <c r="G427" s="7">
        <f>IF(OR(E427="",F427=""),"",E427+F427)</f>
        <v/>
      </c>
      <c r="H427" s="20">
        <f>IFERROR(IF(OR(E427="",INDEX(E:E,MATCH(DATE(YEAR($A427)-1,MONTH($A427),DAY($A427)),$A:$A,0))=""),"",E427/INDEX(E:E,MATCH(DATE(YEAR($A427)-1,MONTH($A427),DAY($A427)),$A:$A,0))-1),"")</f>
        <v/>
      </c>
      <c r="I427" s="20">
        <f>IFERROR(IF(OR(F427="",INDEX(F:F,MATCH(DATE(YEAR($A427)-1,MONTH($A427),DAY($A427)),$A:$A,0))=""),"",F427/INDEX(F:F,MATCH(DATE(YEAR($A427)-1,MONTH($A427),DAY($A427)),$A:$A,0))-1),"")</f>
        <v/>
      </c>
      <c r="J427" s="20">
        <f>IFERROR(IF(OR(G427="",INDEX(G:G,MATCH(DATE(YEAR($A427)-1,MONTH($A427),DAY($A427)),$A:$A,0))=""),"",G427/INDEX(G:G,MATCH(DATE(YEAR($A427)-1,MONTH($A427),DAY($A427)),$A:$A,0))-1),"")</f>
        <v/>
      </c>
      <c r="K427" s="20">
        <f>IF(OR(E427="",E426=""),"",E427/E426-1)</f>
        <v/>
      </c>
      <c r="L427" s="20">
        <f>IF(OR(F427="",F426=""),"",F427/F426-1)</f>
        <v/>
      </c>
      <c r="M427" s="20">
        <f>IF(OR(G427="",G426=""),"",G427/G426-1)</f>
        <v/>
      </c>
      <c r="N427" s="20">
        <f>IF(G427="","",E427/G427)</f>
        <v/>
      </c>
      <c r="O427" s="20">
        <f>IF(G427="","",F427/G427)</f>
        <v/>
      </c>
      <c r="P427" s="21">
        <f>IF(SUMIFS('Daily NSE Equity Options'!$L:$L,'Daily NSE Equity Options'!$A:$A,$A427)=0,"",SUMIFS('Daily NSE Equity Options'!$L:$L,'Daily NSE Equity Options'!$A:$A,$A427))</f>
        <v/>
      </c>
      <c r="Q427" s="8">
        <f>IF(SUMIFS('Daily BSE Equity Options'!$L:$L,'Daily BSE Equity Options'!$A:$A,$A427)=0,"",SUMIFS('Daily BSE Equity Options'!$L:$L,'Daily BSE Equity Options'!$A:$A,$A427))</f>
        <v/>
      </c>
      <c r="R427" s="8">
        <f>IF(OR(P427="",Q427=""),"",P427+Q427)</f>
        <v/>
      </c>
      <c r="S427" s="23">
        <f>IFERROR(IF(OR(P427="",INDEX(P:P,MATCH(DATE(YEAR($A427)-1,MONTH($A427),DAY($A427)),$A:$A,0))=""),"",P427/INDEX(P:P,MATCH(DATE(YEAR($A427)-1,MONTH($A427),DAY($A427)),$A:$A,0))-1),"")</f>
        <v/>
      </c>
      <c r="T427" s="23">
        <f>IFERROR(IF(OR(Q427="",INDEX(Q:Q,MATCH(DATE(YEAR($A427)-1,MONTH($A427),DAY($A427)),$A:$A,0))=""),"",Q427/INDEX(Q:Q,MATCH(DATE(YEAR($A427)-1,MONTH($A427),DAY($A427)),$A:$A,0))-1),"")</f>
        <v/>
      </c>
      <c r="U427" s="23">
        <f>IFERROR(IF(OR(R427="",INDEX(R:R,MATCH(DATE(YEAR($A427)-1,MONTH($A427),DAY($A427)),$A:$A,0))=""),"",R427/INDEX(R:R,MATCH(DATE(YEAR($A427)-1,MONTH($A427),DAY($A427)),$A:$A,0))-1),"")</f>
        <v/>
      </c>
      <c r="V427" s="23">
        <f>IF(OR(P427="",P426=""),"",P427/P426-1)</f>
        <v/>
      </c>
      <c r="W427" s="23">
        <f>IF(OR(Q427="",Q426=""),"",Q427/Q426-1)</f>
        <v/>
      </c>
      <c r="X427" s="23">
        <f>IF(OR(R427="",R426=""),"",R427/R426-1)</f>
        <v/>
      </c>
      <c r="Y427" s="23">
        <f>IF(R427="","",P427/R427)</f>
        <v/>
      </c>
      <c r="Z427" s="23">
        <f>IF(R427="","",Q427/R427)</f>
        <v/>
      </c>
      <c r="AA427" s="24">
        <f>IF(SUMIFS('Daily NSE Equity Options'!$M:$M,'Daily NSE Equity Options'!$A:$A,$A427)=0,"",SUMIFS('Daily NSE Equity Options'!$M:$M,'Daily NSE Equity Options'!$A:$A,$A427))</f>
        <v/>
      </c>
      <c r="AB427" s="9">
        <f>IF(SUMIFS('Daily BSE Equity Options'!$M:$M,'Daily BSE Equity Options'!$A:$A,$A427)=0,"",SUMIFS('Daily BSE Equity Options'!$M:$M,'Daily BSE Equity Options'!$A:$A,$A427))</f>
        <v/>
      </c>
      <c r="AC427" s="9">
        <f>IF(OR(AA427="",AB427=""),"",AA427+AB427)</f>
        <v/>
      </c>
      <c r="AD427" s="26">
        <f>IFERROR(IF(OR(AA427="",INDEX(AA:AA,MATCH(DATE(YEAR($A427)-1,MONTH($A427),DAY($A427)),$A:$A,0))=""),"",AA427/INDEX(AA:AA,MATCH(DATE(YEAR($A427)-1,MONTH($A427),DAY($A427)),$A:$A,0))-1),"")</f>
        <v/>
      </c>
      <c r="AE427" s="26">
        <f>IFERROR(IF(OR(AB427="",INDEX(AB:AB,MATCH(DATE(YEAR($A427)-1,MONTH($A427),DAY($A427)),$A:$A,0))=""),"",AB427/INDEX(AB:AB,MATCH(DATE(YEAR($A427)-1,MONTH($A427),DAY($A427)),$A:$A,0))-1),"")</f>
        <v/>
      </c>
      <c r="AF427" s="26">
        <f>IFERROR(IF(OR(AC427="",INDEX(AC:AC,MATCH(DATE(YEAR($A427)-1,MONTH($A427),DAY($A427)),$A:$A,0))=""),"",AC427/INDEX(AC:AC,MATCH(DATE(YEAR($A427)-1,MONTH($A427),DAY($A427)),$A:$A,0))-1),"")</f>
        <v/>
      </c>
      <c r="AG427" s="26">
        <f>IF(OR(AA427="",AA426=""),"",AA427/AA426-1)</f>
        <v/>
      </c>
      <c r="AH427" s="26">
        <f>IF(OR(AB427="",AB426=""),"",AB427/AB426-1)</f>
        <v/>
      </c>
      <c r="AI427" s="26">
        <f>IF(OR(AC427="",AC426=""),"",AC427/AC426-1)</f>
        <v/>
      </c>
      <c r="AJ427" s="26">
        <f>IF(AC427="","",AA427/AC427)</f>
        <v/>
      </c>
      <c r="AK427" s="26">
        <f>IF(AC427="","",AB427/AC427)</f>
        <v/>
      </c>
      <c r="AL427" s="29" t="n">
        <v>15.895</v>
      </c>
      <c r="AM427" s="30" t="n">
        <v>16.9075</v>
      </c>
      <c r="AN427" s="30" t="n">
        <v>13.76</v>
      </c>
      <c r="AO427" s="30" t="n">
        <v>16.3375</v>
      </c>
      <c r="AP427" s="31" t="n">
        <v>0.0278</v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18">
        <f>IF(SUMIFS('Daily NSE Equity Options'!$K:$K,'Daily NSE Equity Options'!$A:$A,$A428)=0,"",SUMIFS('Daily NSE Equity Options'!$K:$K,'Daily NSE Equity Options'!$A:$A,$A428))</f>
        <v/>
      </c>
      <c r="F428" s="7">
        <f>IF(SUMIFS('Daily BSE Equity Options'!$K:$K,'Daily BSE Equity Options'!$A:$A,$A428)=0,"",SUMIFS('Daily BSE Equity Options'!$K:$K,'Daily BSE Equity Options'!$A:$A,$A428))</f>
        <v/>
      </c>
      <c r="G428" s="7">
        <f>IF(OR(E428="",F428=""),"",E428+F428)</f>
        <v/>
      </c>
      <c r="H428" s="20">
        <f>IFERROR(IF(OR(E428="",INDEX(E:E,MATCH(DATE(YEAR($A428)-1,MONTH($A428),DAY($A428)),$A:$A,0))=""),"",E428/INDEX(E:E,MATCH(DATE(YEAR($A428)-1,MONTH($A428),DAY($A428)),$A:$A,0))-1),"")</f>
        <v/>
      </c>
      <c r="I428" s="20">
        <f>IFERROR(IF(OR(F428="",INDEX(F:F,MATCH(DATE(YEAR($A428)-1,MONTH($A428),DAY($A428)),$A:$A,0))=""),"",F428/INDEX(F:F,MATCH(DATE(YEAR($A428)-1,MONTH($A428),DAY($A428)),$A:$A,0))-1),"")</f>
        <v/>
      </c>
      <c r="J428" s="20">
        <f>IFERROR(IF(OR(G428="",INDEX(G:G,MATCH(DATE(YEAR($A428)-1,MONTH($A428),DAY($A428)),$A:$A,0))=""),"",G428/INDEX(G:G,MATCH(DATE(YEAR($A428)-1,MONTH($A428),DAY($A428)),$A:$A,0))-1),"")</f>
        <v/>
      </c>
      <c r="K428" s="20">
        <f>IF(OR(E428="",E427=""),"",E428/E427-1)</f>
        <v/>
      </c>
      <c r="L428" s="20">
        <f>IF(OR(F428="",F427=""),"",F428/F427-1)</f>
        <v/>
      </c>
      <c r="M428" s="20">
        <f>IF(OR(G428="",G427=""),"",G428/G427-1)</f>
        <v/>
      </c>
      <c r="N428" s="20">
        <f>IF(G428="","",E428/G428)</f>
        <v/>
      </c>
      <c r="O428" s="20">
        <f>IF(G428="","",F428/G428)</f>
        <v/>
      </c>
      <c r="P428" s="21">
        <f>IF(SUMIFS('Daily NSE Equity Options'!$L:$L,'Daily NSE Equity Options'!$A:$A,$A428)=0,"",SUMIFS('Daily NSE Equity Options'!$L:$L,'Daily NSE Equity Options'!$A:$A,$A428))</f>
        <v/>
      </c>
      <c r="Q428" s="8">
        <f>IF(SUMIFS('Daily BSE Equity Options'!$L:$L,'Daily BSE Equity Options'!$A:$A,$A428)=0,"",SUMIFS('Daily BSE Equity Options'!$L:$L,'Daily BSE Equity Options'!$A:$A,$A428))</f>
        <v/>
      </c>
      <c r="R428" s="8">
        <f>IF(OR(P428="",Q428=""),"",P428+Q428)</f>
        <v/>
      </c>
      <c r="S428" s="23">
        <f>IFERROR(IF(OR(P428="",INDEX(P:P,MATCH(DATE(YEAR($A428)-1,MONTH($A428),DAY($A428)),$A:$A,0))=""),"",P428/INDEX(P:P,MATCH(DATE(YEAR($A428)-1,MONTH($A428),DAY($A428)),$A:$A,0))-1),"")</f>
        <v/>
      </c>
      <c r="T428" s="23">
        <f>IFERROR(IF(OR(Q428="",INDEX(Q:Q,MATCH(DATE(YEAR($A428)-1,MONTH($A428),DAY($A428)),$A:$A,0))=""),"",Q428/INDEX(Q:Q,MATCH(DATE(YEAR($A428)-1,MONTH($A428),DAY($A428)),$A:$A,0))-1),"")</f>
        <v/>
      </c>
      <c r="U428" s="23">
        <f>IFERROR(IF(OR(R428="",INDEX(R:R,MATCH(DATE(YEAR($A428)-1,MONTH($A428),DAY($A428)),$A:$A,0))=""),"",R428/INDEX(R:R,MATCH(DATE(YEAR($A428)-1,MONTH($A428),DAY($A428)),$A:$A,0))-1),"")</f>
        <v/>
      </c>
      <c r="V428" s="23">
        <f>IF(OR(P428="",P427=""),"",P428/P427-1)</f>
        <v/>
      </c>
      <c r="W428" s="23">
        <f>IF(OR(Q428="",Q427=""),"",Q428/Q427-1)</f>
        <v/>
      </c>
      <c r="X428" s="23">
        <f>IF(OR(R428="",R427=""),"",R428/R427-1)</f>
        <v/>
      </c>
      <c r="Y428" s="23">
        <f>IF(R428="","",P428/R428)</f>
        <v/>
      </c>
      <c r="Z428" s="23">
        <f>IF(R428="","",Q428/R428)</f>
        <v/>
      </c>
      <c r="AA428" s="24">
        <f>IF(SUMIFS('Daily NSE Equity Options'!$M:$M,'Daily NSE Equity Options'!$A:$A,$A428)=0,"",SUMIFS('Daily NSE Equity Options'!$M:$M,'Daily NSE Equity Options'!$A:$A,$A428))</f>
        <v/>
      </c>
      <c r="AB428" s="9">
        <f>IF(SUMIFS('Daily BSE Equity Options'!$M:$M,'Daily BSE Equity Options'!$A:$A,$A428)=0,"",SUMIFS('Daily BSE Equity Options'!$M:$M,'Daily BSE Equity Options'!$A:$A,$A428))</f>
        <v/>
      </c>
      <c r="AC428" s="9">
        <f>IF(OR(AA428="",AB428=""),"",AA428+AB428)</f>
        <v/>
      </c>
      <c r="AD428" s="26">
        <f>IFERROR(IF(OR(AA428="",INDEX(AA:AA,MATCH(DATE(YEAR($A428)-1,MONTH($A428),DAY($A428)),$A:$A,0))=""),"",AA428/INDEX(AA:AA,MATCH(DATE(YEAR($A428)-1,MONTH($A428),DAY($A428)),$A:$A,0))-1),"")</f>
        <v/>
      </c>
      <c r="AE428" s="26">
        <f>IFERROR(IF(OR(AB428="",INDEX(AB:AB,MATCH(DATE(YEAR($A428)-1,MONTH($A428),DAY($A428)),$A:$A,0))=""),"",AB428/INDEX(AB:AB,MATCH(DATE(YEAR($A428)-1,MONTH($A428),DAY($A428)),$A:$A,0))-1),"")</f>
        <v/>
      </c>
      <c r="AF428" s="26">
        <f>IFERROR(IF(OR(AC428="",INDEX(AC:AC,MATCH(DATE(YEAR($A428)-1,MONTH($A428),DAY($A428)),$A:$A,0))=""),"",AC428/INDEX(AC:AC,MATCH(DATE(YEAR($A428)-1,MONTH($A428),DAY($A428)),$A:$A,0))-1),"")</f>
        <v/>
      </c>
      <c r="AG428" s="26">
        <f>IF(OR(AA428="",AA427=""),"",AA428/AA427-1)</f>
        <v/>
      </c>
      <c r="AH428" s="26">
        <f>IF(OR(AB428="",AB427=""),"",AB428/AB427-1)</f>
        <v/>
      </c>
      <c r="AI428" s="26">
        <f>IF(OR(AC428="",AC427=""),"",AC428/AC427-1)</f>
        <v/>
      </c>
      <c r="AJ428" s="26">
        <f>IF(AC428="","",AA428/AC428)</f>
        <v/>
      </c>
      <c r="AK428" s="26">
        <f>IF(AC428="","",AB428/AC428)</f>
        <v/>
      </c>
      <c r="AL428" s="29" t="n">
        <v>16.3375</v>
      </c>
      <c r="AM428" s="30" t="n">
        <v>20.135</v>
      </c>
      <c r="AN428" s="30" t="n">
        <v>16.3375</v>
      </c>
      <c r="AO428" s="30" t="n">
        <v>18.965</v>
      </c>
      <c r="AP428" s="31" t="n">
        <v>0.1608</v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18">
        <f>IF(SUMIFS('Daily NSE Equity Options'!$K:$K,'Daily NSE Equity Options'!$A:$A,$A429)=0,"",SUMIFS('Daily NSE Equity Options'!$K:$K,'Daily NSE Equity Options'!$A:$A,$A429))</f>
        <v/>
      </c>
      <c r="F429" s="7">
        <f>IF(SUMIFS('Daily BSE Equity Options'!$K:$K,'Daily BSE Equity Options'!$A:$A,$A429)=0,"",SUMIFS('Daily BSE Equity Options'!$K:$K,'Daily BSE Equity Options'!$A:$A,$A429))</f>
        <v/>
      </c>
      <c r="G429" s="7">
        <f>IF(OR(E429="",F429=""),"",E429+F429)</f>
        <v/>
      </c>
      <c r="H429" s="20">
        <f>IFERROR(IF(OR(E429="",INDEX(E:E,MATCH(DATE(YEAR($A429)-1,MONTH($A429),DAY($A429)),$A:$A,0))=""),"",E429/INDEX(E:E,MATCH(DATE(YEAR($A429)-1,MONTH($A429),DAY($A429)),$A:$A,0))-1),"")</f>
        <v/>
      </c>
      <c r="I429" s="20">
        <f>IFERROR(IF(OR(F429="",INDEX(F:F,MATCH(DATE(YEAR($A429)-1,MONTH($A429),DAY($A429)),$A:$A,0))=""),"",F429/INDEX(F:F,MATCH(DATE(YEAR($A429)-1,MONTH($A429),DAY($A429)),$A:$A,0))-1),"")</f>
        <v/>
      </c>
      <c r="J429" s="20">
        <f>IFERROR(IF(OR(G429="",INDEX(G:G,MATCH(DATE(YEAR($A429)-1,MONTH($A429),DAY($A429)),$A:$A,0))=""),"",G429/INDEX(G:G,MATCH(DATE(YEAR($A429)-1,MONTH($A429),DAY($A429)),$A:$A,0))-1),"")</f>
        <v/>
      </c>
      <c r="K429" s="20">
        <f>IF(OR(E429="",E428=""),"",E429/E428-1)</f>
        <v/>
      </c>
      <c r="L429" s="20">
        <f>IF(OR(F429="",F428=""),"",F429/F428-1)</f>
        <v/>
      </c>
      <c r="M429" s="20">
        <f>IF(OR(G429="",G428=""),"",G429/G428-1)</f>
        <v/>
      </c>
      <c r="N429" s="20">
        <f>IF(G429="","",E429/G429)</f>
        <v/>
      </c>
      <c r="O429" s="20">
        <f>IF(G429="","",F429/G429)</f>
        <v/>
      </c>
      <c r="P429" s="21">
        <f>IF(SUMIFS('Daily NSE Equity Options'!$L:$L,'Daily NSE Equity Options'!$A:$A,$A429)=0,"",SUMIFS('Daily NSE Equity Options'!$L:$L,'Daily NSE Equity Options'!$A:$A,$A429))</f>
        <v/>
      </c>
      <c r="Q429" s="8">
        <f>IF(SUMIFS('Daily BSE Equity Options'!$L:$L,'Daily BSE Equity Options'!$A:$A,$A429)=0,"",SUMIFS('Daily BSE Equity Options'!$L:$L,'Daily BSE Equity Options'!$A:$A,$A429))</f>
        <v/>
      </c>
      <c r="R429" s="8">
        <f>IF(OR(P429="",Q429=""),"",P429+Q429)</f>
        <v/>
      </c>
      <c r="S429" s="23">
        <f>IFERROR(IF(OR(P429="",INDEX(P:P,MATCH(DATE(YEAR($A429)-1,MONTH($A429),DAY($A429)),$A:$A,0))=""),"",P429/INDEX(P:P,MATCH(DATE(YEAR($A429)-1,MONTH($A429),DAY($A429)),$A:$A,0))-1),"")</f>
        <v/>
      </c>
      <c r="T429" s="23">
        <f>IFERROR(IF(OR(Q429="",INDEX(Q:Q,MATCH(DATE(YEAR($A429)-1,MONTH($A429),DAY($A429)),$A:$A,0))=""),"",Q429/INDEX(Q:Q,MATCH(DATE(YEAR($A429)-1,MONTH($A429),DAY($A429)),$A:$A,0))-1),"")</f>
        <v/>
      </c>
      <c r="U429" s="23">
        <f>IFERROR(IF(OR(R429="",INDEX(R:R,MATCH(DATE(YEAR($A429)-1,MONTH($A429),DAY($A429)),$A:$A,0))=""),"",R429/INDEX(R:R,MATCH(DATE(YEAR($A429)-1,MONTH($A429),DAY($A429)),$A:$A,0))-1),"")</f>
        <v/>
      </c>
      <c r="V429" s="23">
        <f>IF(OR(P429="",P428=""),"",P429/P428-1)</f>
        <v/>
      </c>
      <c r="W429" s="23">
        <f>IF(OR(Q429="",Q428=""),"",Q429/Q428-1)</f>
        <v/>
      </c>
      <c r="X429" s="23">
        <f>IF(OR(R429="",R428=""),"",R429/R428-1)</f>
        <v/>
      </c>
      <c r="Y429" s="23">
        <f>IF(R429="","",P429/R429)</f>
        <v/>
      </c>
      <c r="Z429" s="23">
        <f>IF(R429="","",Q429/R429)</f>
        <v/>
      </c>
      <c r="AA429" s="24">
        <f>IF(SUMIFS('Daily NSE Equity Options'!$M:$M,'Daily NSE Equity Options'!$A:$A,$A429)=0,"",SUMIFS('Daily NSE Equity Options'!$M:$M,'Daily NSE Equity Options'!$A:$A,$A429))</f>
        <v/>
      </c>
      <c r="AB429" s="9">
        <f>IF(SUMIFS('Daily BSE Equity Options'!$M:$M,'Daily BSE Equity Options'!$A:$A,$A429)=0,"",SUMIFS('Daily BSE Equity Options'!$M:$M,'Daily BSE Equity Options'!$A:$A,$A429))</f>
        <v/>
      </c>
      <c r="AC429" s="9">
        <f>IF(OR(AA429="",AB429=""),"",AA429+AB429)</f>
        <v/>
      </c>
      <c r="AD429" s="26">
        <f>IFERROR(IF(OR(AA429="",INDEX(AA:AA,MATCH(DATE(YEAR($A429)-1,MONTH($A429),DAY($A429)),$A:$A,0))=""),"",AA429/INDEX(AA:AA,MATCH(DATE(YEAR($A429)-1,MONTH($A429),DAY($A429)),$A:$A,0))-1),"")</f>
        <v/>
      </c>
      <c r="AE429" s="26">
        <f>IFERROR(IF(OR(AB429="",INDEX(AB:AB,MATCH(DATE(YEAR($A429)-1,MONTH($A429),DAY($A429)),$A:$A,0))=""),"",AB429/INDEX(AB:AB,MATCH(DATE(YEAR($A429)-1,MONTH($A429),DAY($A429)),$A:$A,0))-1),"")</f>
        <v/>
      </c>
      <c r="AF429" s="26">
        <f>IFERROR(IF(OR(AC429="",INDEX(AC:AC,MATCH(DATE(YEAR($A429)-1,MONTH($A429),DAY($A429)),$A:$A,0))=""),"",AC429/INDEX(AC:AC,MATCH(DATE(YEAR($A429)-1,MONTH($A429),DAY($A429)),$A:$A,0))-1),"")</f>
        <v/>
      </c>
      <c r="AG429" s="26">
        <f>IF(OR(AA429="",AA428=""),"",AA429/AA428-1)</f>
        <v/>
      </c>
      <c r="AH429" s="26">
        <f>IF(OR(AB429="",AB428=""),"",AB429/AB428-1)</f>
        <v/>
      </c>
      <c r="AI429" s="26">
        <f>IF(OR(AC429="",AC428=""),"",AC429/AC428-1)</f>
        <v/>
      </c>
      <c r="AJ429" s="26">
        <f>IF(AC429="","",AA429/AC429)</f>
        <v/>
      </c>
      <c r="AK429" s="26">
        <f>IF(AC429="","",AB429/AC429)</f>
        <v/>
      </c>
      <c r="AL429" s="29" t="n">
        <v>18.965</v>
      </c>
      <c r="AM429" s="30" t="n">
        <v>18.965</v>
      </c>
      <c r="AN429" s="30" t="n">
        <v>16.6275</v>
      </c>
      <c r="AO429" s="30" t="n">
        <v>17.5375</v>
      </c>
      <c r="AP429" s="31" t="n">
        <v>-0.07530000000000001</v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18">
        <f>IF(SUMIFS('Daily NSE Equity Options'!$K:$K,'Daily NSE Equity Options'!$A:$A,$A430)=0,"",SUMIFS('Daily NSE Equity Options'!$K:$K,'Daily NSE Equity Options'!$A:$A,$A430))</f>
        <v/>
      </c>
      <c r="F430" s="7">
        <f>IF(SUMIFS('Daily BSE Equity Options'!$K:$K,'Daily BSE Equity Options'!$A:$A,$A430)=0,"",SUMIFS('Daily BSE Equity Options'!$K:$K,'Daily BSE Equity Options'!$A:$A,$A430))</f>
        <v/>
      </c>
      <c r="G430" s="7">
        <f>IF(OR(E430="",F430=""),"",E430+F430)</f>
        <v/>
      </c>
      <c r="H430" s="20">
        <f>IFERROR(IF(OR(E430="",INDEX(E:E,MATCH(DATE(YEAR($A430)-1,MONTH($A430),DAY($A430)),$A:$A,0))=""),"",E430/INDEX(E:E,MATCH(DATE(YEAR($A430)-1,MONTH($A430),DAY($A430)),$A:$A,0))-1),"")</f>
        <v/>
      </c>
      <c r="I430" s="20">
        <f>IFERROR(IF(OR(F430="",INDEX(F:F,MATCH(DATE(YEAR($A430)-1,MONTH($A430),DAY($A430)),$A:$A,0))=""),"",F430/INDEX(F:F,MATCH(DATE(YEAR($A430)-1,MONTH($A430),DAY($A430)),$A:$A,0))-1),"")</f>
        <v/>
      </c>
      <c r="J430" s="20">
        <f>IFERROR(IF(OR(G430="",INDEX(G:G,MATCH(DATE(YEAR($A430)-1,MONTH($A430),DAY($A430)),$A:$A,0))=""),"",G430/INDEX(G:G,MATCH(DATE(YEAR($A430)-1,MONTH($A430),DAY($A430)),$A:$A,0))-1),"")</f>
        <v/>
      </c>
      <c r="K430" s="20">
        <f>IF(OR(E430="",E429=""),"",E430/E429-1)</f>
        <v/>
      </c>
      <c r="L430" s="20">
        <f>IF(OR(F430="",F429=""),"",F430/F429-1)</f>
        <v/>
      </c>
      <c r="M430" s="20">
        <f>IF(OR(G430="",G429=""),"",G430/G429-1)</f>
        <v/>
      </c>
      <c r="N430" s="20">
        <f>IF(G430="","",E430/G430)</f>
        <v/>
      </c>
      <c r="O430" s="20">
        <f>IF(G430="","",F430/G430)</f>
        <v/>
      </c>
      <c r="P430" s="21">
        <f>IF(SUMIFS('Daily NSE Equity Options'!$L:$L,'Daily NSE Equity Options'!$A:$A,$A430)=0,"",SUMIFS('Daily NSE Equity Options'!$L:$L,'Daily NSE Equity Options'!$A:$A,$A430))</f>
        <v/>
      </c>
      <c r="Q430" s="8">
        <f>IF(SUMIFS('Daily BSE Equity Options'!$L:$L,'Daily BSE Equity Options'!$A:$A,$A430)=0,"",SUMIFS('Daily BSE Equity Options'!$L:$L,'Daily BSE Equity Options'!$A:$A,$A430))</f>
        <v/>
      </c>
      <c r="R430" s="8">
        <f>IF(OR(P430="",Q430=""),"",P430+Q430)</f>
        <v/>
      </c>
      <c r="S430" s="23">
        <f>IFERROR(IF(OR(P430="",INDEX(P:P,MATCH(DATE(YEAR($A430)-1,MONTH($A430),DAY($A430)),$A:$A,0))=""),"",P430/INDEX(P:P,MATCH(DATE(YEAR($A430)-1,MONTH($A430),DAY($A430)),$A:$A,0))-1),"")</f>
        <v/>
      </c>
      <c r="T430" s="23">
        <f>IFERROR(IF(OR(Q430="",INDEX(Q:Q,MATCH(DATE(YEAR($A430)-1,MONTH($A430),DAY($A430)),$A:$A,0))=""),"",Q430/INDEX(Q:Q,MATCH(DATE(YEAR($A430)-1,MONTH($A430),DAY($A430)),$A:$A,0))-1),"")</f>
        <v/>
      </c>
      <c r="U430" s="23">
        <f>IFERROR(IF(OR(R430="",INDEX(R:R,MATCH(DATE(YEAR($A430)-1,MONTH($A430),DAY($A430)),$A:$A,0))=""),"",R430/INDEX(R:R,MATCH(DATE(YEAR($A430)-1,MONTH($A430),DAY($A430)),$A:$A,0))-1),"")</f>
        <v/>
      </c>
      <c r="V430" s="23">
        <f>IF(OR(P430="",P429=""),"",P430/P429-1)</f>
        <v/>
      </c>
      <c r="W430" s="23">
        <f>IF(OR(Q430="",Q429=""),"",Q430/Q429-1)</f>
        <v/>
      </c>
      <c r="X430" s="23">
        <f>IF(OR(R430="",R429=""),"",R430/R429-1)</f>
        <v/>
      </c>
      <c r="Y430" s="23">
        <f>IF(R430="","",P430/R430)</f>
        <v/>
      </c>
      <c r="Z430" s="23">
        <f>IF(R430="","",Q430/R430)</f>
        <v/>
      </c>
      <c r="AA430" s="24">
        <f>IF(SUMIFS('Daily NSE Equity Options'!$M:$M,'Daily NSE Equity Options'!$A:$A,$A430)=0,"",SUMIFS('Daily NSE Equity Options'!$M:$M,'Daily NSE Equity Options'!$A:$A,$A430))</f>
        <v/>
      </c>
      <c r="AB430" s="9">
        <f>IF(SUMIFS('Daily BSE Equity Options'!$M:$M,'Daily BSE Equity Options'!$A:$A,$A430)=0,"",SUMIFS('Daily BSE Equity Options'!$M:$M,'Daily BSE Equity Options'!$A:$A,$A430))</f>
        <v/>
      </c>
      <c r="AC430" s="9">
        <f>IF(OR(AA430="",AB430=""),"",AA430+AB430)</f>
        <v/>
      </c>
      <c r="AD430" s="26">
        <f>IFERROR(IF(OR(AA430="",INDEX(AA:AA,MATCH(DATE(YEAR($A430)-1,MONTH($A430),DAY($A430)),$A:$A,0))=""),"",AA430/INDEX(AA:AA,MATCH(DATE(YEAR($A430)-1,MONTH($A430),DAY($A430)),$A:$A,0))-1),"")</f>
        <v/>
      </c>
      <c r="AE430" s="26">
        <f>IFERROR(IF(OR(AB430="",INDEX(AB:AB,MATCH(DATE(YEAR($A430)-1,MONTH($A430),DAY($A430)),$A:$A,0))=""),"",AB430/INDEX(AB:AB,MATCH(DATE(YEAR($A430)-1,MONTH($A430),DAY($A430)),$A:$A,0))-1),"")</f>
        <v/>
      </c>
      <c r="AF430" s="26">
        <f>IFERROR(IF(OR(AC430="",INDEX(AC:AC,MATCH(DATE(YEAR($A430)-1,MONTH($A430),DAY($A430)),$A:$A,0))=""),"",AC430/INDEX(AC:AC,MATCH(DATE(YEAR($A430)-1,MONTH($A430),DAY($A430)),$A:$A,0))-1),"")</f>
        <v/>
      </c>
      <c r="AG430" s="26">
        <f>IF(OR(AA430="",AA429=""),"",AA430/AA429-1)</f>
        <v/>
      </c>
      <c r="AH430" s="26">
        <f>IF(OR(AB430="",AB429=""),"",AB430/AB429-1)</f>
        <v/>
      </c>
      <c r="AI430" s="26">
        <f>IF(OR(AC430="",AC429=""),"",AC430/AC429-1)</f>
        <v/>
      </c>
      <c r="AJ430" s="26">
        <f>IF(AC430="","",AA430/AC430)</f>
        <v/>
      </c>
      <c r="AK430" s="26">
        <f>IF(AC430="","",AB430/AC430)</f>
        <v/>
      </c>
      <c r="AL430" s="29" t="n">
        <v>17.5375</v>
      </c>
      <c r="AM430" s="30" t="n">
        <v>17.5375</v>
      </c>
      <c r="AN430" s="30" t="n">
        <v>15.69</v>
      </c>
      <c r="AO430" s="30" t="n">
        <v>16.58</v>
      </c>
      <c r="AP430" s="31" t="n">
        <v>-0.0546</v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18">
        <f>IF(SUMIFS('Daily NSE Equity Options'!$K:$K,'Daily NSE Equity Options'!$A:$A,$A431)=0,"",SUMIFS('Daily NSE Equity Options'!$K:$K,'Daily NSE Equity Options'!$A:$A,$A431))</f>
        <v/>
      </c>
      <c r="F431" s="7">
        <f>IF(SUMIFS('Daily BSE Equity Options'!$K:$K,'Daily BSE Equity Options'!$A:$A,$A431)=0,"",SUMIFS('Daily BSE Equity Options'!$K:$K,'Daily BSE Equity Options'!$A:$A,$A431))</f>
        <v/>
      </c>
      <c r="G431" s="7">
        <f>IF(OR(E431="",F431=""),"",E431+F431)</f>
        <v/>
      </c>
      <c r="H431" s="20">
        <f>IFERROR(IF(OR(E431="",INDEX(E:E,MATCH(DATE(YEAR($A431)-1,MONTH($A431),DAY($A431)),$A:$A,0))=""),"",E431/INDEX(E:E,MATCH(DATE(YEAR($A431)-1,MONTH($A431),DAY($A431)),$A:$A,0))-1),"")</f>
        <v/>
      </c>
      <c r="I431" s="20">
        <f>IFERROR(IF(OR(F431="",INDEX(F:F,MATCH(DATE(YEAR($A431)-1,MONTH($A431),DAY($A431)),$A:$A,0))=""),"",F431/INDEX(F:F,MATCH(DATE(YEAR($A431)-1,MONTH($A431),DAY($A431)),$A:$A,0))-1),"")</f>
        <v/>
      </c>
      <c r="J431" s="20">
        <f>IFERROR(IF(OR(G431="",INDEX(G:G,MATCH(DATE(YEAR($A431)-1,MONTH($A431),DAY($A431)),$A:$A,0))=""),"",G431/INDEX(G:G,MATCH(DATE(YEAR($A431)-1,MONTH($A431),DAY($A431)),$A:$A,0))-1),"")</f>
        <v/>
      </c>
      <c r="K431" s="20">
        <f>IF(OR(E431="",E430=""),"",E431/E430-1)</f>
        <v/>
      </c>
      <c r="L431" s="20">
        <f>IF(OR(F431="",F430=""),"",F431/F430-1)</f>
        <v/>
      </c>
      <c r="M431" s="20">
        <f>IF(OR(G431="",G430=""),"",G431/G430-1)</f>
        <v/>
      </c>
      <c r="N431" s="20">
        <f>IF(G431="","",E431/G431)</f>
        <v/>
      </c>
      <c r="O431" s="20">
        <f>IF(G431="","",F431/G431)</f>
        <v/>
      </c>
      <c r="P431" s="21">
        <f>IF(SUMIFS('Daily NSE Equity Options'!$L:$L,'Daily NSE Equity Options'!$A:$A,$A431)=0,"",SUMIFS('Daily NSE Equity Options'!$L:$L,'Daily NSE Equity Options'!$A:$A,$A431))</f>
        <v/>
      </c>
      <c r="Q431" s="8">
        <f>IF(SUMIFS('Daily BSE Equity Options'!$L:$L,'Daily BSE Equity Options'!$A:$A,$A431)=0,"",SUMIFS('Daily BSE Equity Options'!$L:$L,'Daily BSE Equity Options'!$A:$A,$A431))</f>
        <v/>
      </c>
      <c r="R431" s="8">
        <f>IF(OR(P431="",Q431=""),"",P431+Q431)</f>
        <v/>
      </c>
      <c r="S431" s="23">
        <f>IFERROR(IF(OR(P431="",INDEX(P:P,MATCH(DATE(YEAR($A431)-1,MONTH($A431),DAY($A431)),$A:$A,0))=""),"",P431/INDEX(P:P,MATCH(DATE(YEAR($A431)-1,MONTH($A431),DAY($A431)),$A:$A,0))-1),"")</f>
        <v/>
      </c>
      <c r="T431" s="23">
        <f>IFERROR(IF(OR(Q431="",INDEX(Q:Q,MATCH(DATE(YEAR($A431)-1,MONTH($A431),DAY($A431)),$A:$A,0))=""),"",Q431/INDEX(Q:Q,MATCH(DATE(YEAR($A431)-1,MONTH($A431),DAY($A431)),$A:$A,0))-1),"")</f>
        <v/>
      </c>
      <c r="U431" s="23">
        <f>IFERROR(IF(OR(R431="",INDEX(R:R,MATCH(DATE(YEAR($A431)-1,MONTH($A431),DAY($A431)),$A:$A,0))=""),"",R431/INDEX(R:R,MATCH(DATE(YEAR($A431)-1,MONTH($A431),DAY($A431)),$A:$A,0))-1),"")</f>
        <v/>
      </c>
      <c r="V431" s="23">
        <f>IF(OR(P431="",P430=""),"",P431/P430-1)</f>
        <v/>
      </c>
      <c r="W431" s="23">
        <f>IF(OR(Q431="",Q430=""),"",Q431/Q430-1)</f>
        <v/>
      </c>
      <c r="X431" s="23">
        <f>IF(OR(R431="",R430=""),"",R431/R430-1)</f>
        <v/>
      </c>
      <c r="Y431" s="23">
        <f>IF(R431="","",P431/R431)</f>
        <v/>
      </c>
      <c r="Z431" s="23">
        <f>IF(R431="","",Q431/R431)</f>
        <v/>
      </c>
      <c r="AA431" s="24">
        <f>IF(SUMIFS('Daily NSE Equity Options'!$M:$M,'Daily NSE Equity Options'!$A:$A,$A431)=0,"",SUMIFS('Daily NSE Equity Options'!$M:$M,'Daily NSE Equity Options'!$A:$A,$A431))</f>
        <v/>
      </c>
      <c r="AB431" s="9">
        <f>IF(SUMIFS('Daily BSE Equity Options'!$M:$M,'Daily BSE Equity Options'!$A:$A,$A431)=0,"",SUMIFS('Daily BSE Equity Options'!$M:$M,'Daily BSE Equity Options'!$A:$A,$A431))</f>
        <v/>
      </c>
      <c r="AC431" s="9">
        <f>IF(OR(AA431="",AB431=""),"",AA431+AB431)</f>
        <v/>
      </c>
      <c r="AD431" s="26">
        <f>IFERROR(IF(OR(AA431="",INDEX(AA:AA,MATCH(DATE(YEAR($A431)-1,MONTH($A431),DAY($A431)),$A:$A,0))=""),"",AA431/INDEX(AA:AA,MATCH(DATE(YEAR($A431)-1,MONTH($A431),DAY($A431)),$A:$A,0))-1),"")</f>
        <v/>
      </c>
      <c r="AE431" s="26">
        <f>IFERROR(IF(OR(AB431="",INDEX(AB:AB,MATCH(DATE(YEAR($A431)-1,MONTH($A431),DAY($A431)),$A:$A,0))=""),"",AB431/INDEX(AB:AB,MATCH(DATE(YEAR($A431)-1,MONTH($A431),DAY($A431)),$A:$A,0))-1),"")</f>
        <v/>
      </c>
      <c r="AF431" s="26">
        <f>IFERROR(IF(OR(AC431="",INDEX(AC:AC,MATCH(DATE(YEAR($A431)-1,MONTH($A431),DAY($A431)),$A:$A,0))=""),"",AC431/INDEX(AC:AC,MATCH(DATE(YEAR($A431)-1,MONTH($A431),DAY($A431)),$A:$A,0))-1),"")</f>
        <v/>
      </c>
      <c r="AG431" s="26">
        <f>IF(OR(AA431="",AA430=""),"",AA431/AA430-1)</f>
        <v/>
      </c>
      <c r="AH431" s="26">
        <f>IF(OR(AB431="",AB430=""),"",AB431/AB430-1)</f>
        <v/>
      </c>
      <c r="AI431" s="26">
        <f>IF(OR(AC431="",AC430=""),"",AC431/AC430-1)</f>
        <v/>
      </c>
      <c r="AJ431" s="26">
        <f>IF(AC431="","",AA431/AC431)</f>
        <v/>
      </c>
      <c r="AK431" s="26">
        <f>IF(AC431="","",AB431/AC431)</f>
        <v/>
      </c>
      <c r="AL431" s="29" t="n">
        <v>16.58</v>
      </c>
      <c r="AM431" s="30" t="n">
        <v>16.58</v>
      </c>
      <c r="AN431" s="30" t="n">
        <v>15.68</v>
      </c>
      <c r="AO431" s="30" t="n">
        <v>15.825</v>
      </c>
      <c r="AP431" s="31" t="n">
        <v>-0.0455</v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18">
        <f>IF(SUMIFS('Daily NSE Equity Options'!$K:$K,'Daily NSE Equity Options'!$A:$A,$A432)=0,"",SUMIFS('Daily NSE Equity Options'!$K:$K,'Daily NSE Equity Options'!$A:$A,$A432))</f>
        <v/>
      </c>
      <c r="F432" s="7">
        <f>IF(SUMIFS('Daily BSE Equity Options'!$K:$K,'Daily BSE Equity Options'!$A:$A,$A432)=0,"",SUMIFS('Daily BSE Equity Options'!$K:$K,'Daily BSE Equity Options'!$A:$A,$A432))</f>
        <v/>
      </c>
      <c r="G432" s="7">
        <f>IF(OR(E432="",F432=""),"",E432+F432)</f>
        <v/>
      </c>
      <c r="H432" s="20">
        <f>IFERROR(IF(OR(E432="",INDEX(E:E,MATCH(DATE(YEAR($A432)-1,MONTH($A432),DAY($A432)),$A:$A,0))=""),"",E432/INDEX(E:E,MATCH(DATE(YEAR($A432)-1,MONTH($A432),DAY($A432)),$A:$A,0))-1),"")</f>
        <v/>
      </c>
      <c r="I432" s="20">
        <f>IFERROR(IF(OR(F432="",INDEX(F:F,MATCH(DATE(YEAR($A432)-1,MONTH($A432),DAY($A432)),$A:$A,0))=""),"",F432/INDEX(F:F,MATCH(DATE(YEAR($A432)-1,MONTH($A432),DAY($A432)),$A:$A,0))-1),"")</f>
        <v/>
      </c>
      <c r="J432" s="20">
        <f>IFERROR(IF(OR(G432="",INDEX(G:G,MATCH(DATE(YEAR($A432)-1,MONTH($A432),DAY($A432)),$A:$A,0))=""),"",G432/INDEX(G:G,MATCH(DATE(YEAR($A432)-1,MONTH($A432),DAY($A432)),$A:$A,0))-1),"")</f>
        <v/>
      </c>
      <c r="K432" s="20">
        <f>IF(OR(E432="",E431=""),"",E432/E431-1)</f>
        <v/>
      </c>
      <c r="L432" s="20">
        <f>IF(OR(F432="",F431=""),"",F432/F431-1)</f>
        <v/>
      </c>
      <c r="M432" s="20">
        <f>IF(OR(G432="",G431=""),"",G432/G431-1)</f>
        <v/>
      </c>
      <c r="N432" s="20">
        <f>IF(G432="","",E432/G432)</f>
        <v/>
      </c>
      <c r="O432" s="20">
        <f>IF(G432="","",F432/G432)</f>
        <v/>
      </c>
      <c r="P432" s="21">
        <f>IF(SUMIFS('Daily NSE Equity Options'!$L:$L,'Daily NSE Equity Options'!$A:$A,$A432)=0,"",SUMIFS('Daily NSE Equity Options'!$L:$L,'Daily NSE Equity Options'!$A:$A,$A432))</f>
        <v/>
      </c>
      <c r="Q432" s="8">
        <f>IF(SUMIFS('Daily BSE Equity Options'!$L:$L,'Daily BSE Equity Options'!$A:$A,$A432)=0,"",SUMIFS('Daily BSE Equity Options'!$L:$L,'Daily BSE Equity Options'!$A:$A,$A432))</f>
        <v/>
      </c>
      <c r="R432" s="8">
        <f>IF(OR(P432="",Q432=""),"",P432+Q432)</f>
        <v/>
      </c>
      <c r="S432" s="23">
        <f>IFERROR(IF(OR(P432="",INDEX(P:P,MATCH(DATE(YEAR($A432)-1,MONTH($A432),DAY($A432)),$A:$A,0))=""),"",P432/INDEX(P:P,MATCH(DATE(YEAR($A432)-1,MONTH($A432),DAY($A432)),$A:$A,0))-1),"")</f>
        <v/>
      </c>
      <c r="T432" s="23">
        <f>IFERROR(IF(OR(Q432="",INDEX(Q:Q,MATCH(DATE(YEAR($A432)-1,MONTH($A432),DAY($A432)),$A:$A,0))=""),"",Q432/INDEX(Q:Q,MATCH(DATE(YEAR($A432)-1,MONTH($A432),DAY($A432)),$A:$A,0))-1),"")</f>
        <v/>
      </c>
      <c r="U432" s="23">
        <f>IFERROR(IF(OR(R432="",INDEX(R:R,MATCH(DATE(YEAR($A432)-1,MONTH($A432),DAY($A432)),$A:$A,0))=""),"",R432/INDEX(R:R,MATCH(DATE(YEAR($A432)-1,MONTH($A432),DAY($A432)),$A:$A,0))-1),"")</f>
        <v/>
      </c>
      <c r="V432" s="23">
        <f>IF(OR(P432="",P431=""),"",P432/P431-1)</f>
        <v/>
      </c>
      <c r="W432" s="23">
        <f>IF(OR(Q432="",Q431=""),"",Q432/Q431-1)</f>
        <v/>
      </c>
      <c r="X432" s="23">
        <f>IF(OR(R432="",R431=""),"",R432/R431-1)</f>
        <v/>
      </c>
      <c r="Y432" s="23">
        <f>IF(R432="","",P432/R432)</f>
        <v/>
      </c>
      <c r="Z432" s="23">
        <f>IF(R432="","",Q432/R432)</f>
        <v/>
      </c>
      <c r="AA432" s="24">
        <f>IF(SUMIFS('Daily NSE Equity Options'!$M:$M,'Daily NSE Equity Options'!$A:$A,$A432)=0,"",SUMIFS('Daily NSE Equity Options'!$M:$M,'Daily NSE Equity Options'!$A:$A,$A432))</f>
        <v/>
      </c>
      <c r="AB432" s="9">
        <f>IF(SUMIFS('Daily BSE Equity Options'!$M:$M,'Daily BSE Equity Options'!$A:$A,$A432)=0,"",SUMIFS('Daily BSE Equity Options'!$M:$M,'Daily BSE Equity Options'!$A:$A,$A432))</f>
        <v/>
      </c>
      <c r="AC432" s="9">
        <f>IF(OR(AA432="",AB432=""),"",AA432+AB432)</f>
        <v/>
      </c>
      <c r="AD432" s="26">
        <f>IFERROR(IF(OR(AA432="",INDEX(AA:AA,MATCH(DATE(YEAR($A432)-1,MONTH($A432),DAY($A432)),$A:$A,0))=""),"",AA432/INDEX(AA:AA,MATCH(DATE(YEAR($A432)-1,MONTH($A432),DAY($A432)),$A:$A,0))-1),"")</f>
        <v/>
      </c>
      <c r="AE432" s="26">
        <f>IFERROR(IF(OR(AB432="",INDEX(AB:AB,MATCH(DATE(YEAR($A432)-1,MONTH($A432),DAY($A432)),$A:$A,0))=""),"",AB432/INDEX(AB:AB,MATCH(DATE(YEAR($A432)-1,MONTH($A432),DAY($A432)),$A:$A,0))-1),"")</f>
        <v/>
      </c>
      <c r="AF432" s="26">
        <f>IFERROR(IF(OR(AC432="",INDEX(AC:AC,MATCH(DATE(YEAR($A432)-1,MONTH($A432),DAY($A432)),$A:$A,0))=""),"",AC432/INDEX(AC:AC,MATCH(DATE(YEAR($A432)-1,MONTH($A432),DAY($A432)),$A:$A,0))-1),"")</f>
        <v/>
      </c>
      <c r="AG432" s="26">
        <f>IF(OR(AA432="",AA431=""),"",AA432/AA431-1)</f>
        <v/>
      </c>
      <c r="AH432" s="26">
        <f>IF(OR(AB432="",AB431=""),"",AB432/AB431-1)</f>
        <v/>
      </c>
      <c r="AI432" s="26">
        <f>IF(OR(AC432="",AC431=""),"",AC432/AC431-1)</f>
        <v/>
      </c>
      <c r="AJ432" s="26">
        <f>IF(AC432="","",AA432/AC432)</f>
        <v/>
      </c>
      <c r="AK432" s="26">
        <f>IF(AC432="","",AB432/AC432)</f>
        <v/>
      </c>
      <c r="AL432" s="29" t="n">
        <v>15.825</v>
      </c>
      <c r="AM432" s="30" t="n">
        <v>16.6525</v>
      </c>
      <c r="AN432" s="30" t="n">
        <v>15.3325</v>
      </c>
      <c r="AO432" s="30" t="n">
        <v>16.1475</v>
      </c>
      <c r="AP432" s="31" t="n">
        <v>0.0204</v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18">
        <f>IF(SUMIFS('Daily NSE Equity Options'!$K:$K,'Daily NSE Equity Options'!$A:$A,$A433)=0,"",SUMIFS('Daily NSE Equity Options'!$K:$K,'Daily NSE Equity Options'!$A:$A,$A433))</f>
        <v/>
      </c>
      <c r="F433" s="7">
        <f>IF(SUMIFS('Daily BSE Equity Options'!$K:$K,'Daily BSE Equity Options'!$A:$A,$A433)=0,"",SUMIFS('Daily BSE Equity Options'!$K:$K,'Daily BSE Equity Options'!$A:$A,$A433))</f>
        <v/>
      </c>
      <c r="G433" s="7">
        <f>IF(OR(E433="",F433=""),"",E433+F433)</f>
        <v/>
      </c>
      <c r="H433" s="20">
        <f>IFERROR(IF(OR(E433="",INDEX(E:E,MATCH(DATE(YEAR($A433)-1,MONTH($A433),DAY($A433)),$A:$A,0))=""),"",E433/INDEX(E:E,MATCH(DATE(YEAR($A433)-1,MONTH($A433),DAY($A433)),$A:$A,0))-1),"")</f>
        <v/>
      </c>
      <c r="I433" s="20">
        <f>IFERROR(IF(OR(F433="",INDEX(F:F,MATCH(DATE(YEAR($A433)-1,MONTH($A433),DAY($A433)),$A:$A,0))=""),"",F433/INDEX(F:F,MATCH(DATE(YEAR($A433)-1,MONTH($A433),DAY($A433)),$A:$A,0))-1),"")</f>
        <v/>
      </c>
      <c r="J433" s="20">
        <f>IFERROR(IF(OR(G433="",INDEX(G:G,MATCH(DATE(YEAR($A433)-1,MONTH($A433),DAY($A433)),$A:$A,0))=""),"",G433/INDEX(G:G,MATCH(DATE(YEAR($A433)-1,MONTH($A433),DAY($A433)),$A:$A,0))-1),"")</f>
        <v/>
      </c>
      <c r="K433" s="20">
        <f>IF(OR(E433="",E432=""),"",E433/E432-1)</f>
        <v/>
      </c>
      <c r="L433" s="20">
        <f>IF(OR(F433="",F432=""),"",F433/F432-1)</f>
        <v/>
      </c>
      <c r="M433" s="20">
        <f>IF(OR(G433="",G432=""),"",G433/G432-1)</f>
        <v/>
      </c>
      <c r="N433" s="20">
        <f>IF(G433="","",E433/G433)</f>
        <v/>
      </c>
      <c r="O433" s="20">
        <f>IF(G433="","",F433/G433)</f>
        <v/>
      </c>
      <c r="P433" s="21">
        <f>IF(SUMIFS('Daily NSE Equity Options'!$L:$L,'Daily NSE Equity Options'!$A:$A,$A433)=0,"",SUMIFS('Daily NSE Equity Options'!$L:$L,'Daily NSE Equity Options'!$A:$A,$A433))</f>
        <v/>
      </c>
      <c r="Q433" s="8">
        <f>IF(SUMIFS('Daily BSE Equity Options'!$L:$L,'Daily BSE Equity Options'!$A:$A,$A433)=0,"",SUMIFS('Daily BSE Equity Options'!$L:$L,'Daily BSE Equity Options'!$A:$A,$A433))</f>
        <v/>
      </c>
      <c r="R433" s="8">
        <f>IF(OR(P433="",Q433=""),"",P433+Q433)</f>
        <v/>
      </c>
      <c r="S433" s="23">
        <f>IFERROR(IF(OR(P433="",INDEX(P:P,MATCH(DATE(YEAR($A433)-1,MONTH($A433),DAY($A433)),$A:$A,0))=""),"",P433/INDEX(P:P,MATCH(DATE(YEAR($A433)-1,MONTH($A433),DAY($A433)),$A:$A,0))-1),"")</f>
        <v/>
      </c>
      <c r="T433" s="23">
        <f>IFERROR(IF(OR(Q433="",INDEX(Q:Q,MATCH(DATE(YEAR($A433)-1,MONTH($A433),DAY($A433)),$A:$A,0))=""),"",Q433/INDEX(Q:Q,MATCH(DATE(YEAR($A433)-1,MONTH($A433),DAY($A433)),$A:$A,0))-1),"")</f>
        <v/>
      </c>
      <c r="U433" s="23">
        <f>IFERROR(IF(OR(R433="",INDEX(R:R,MATCH(DATE(YEAR($A433)-1,MONTH($A433),DAY($A433)),$A:$A,0))=""),"",R433/INDEX(R:R,MATCH(DATE(YEAR($A433)-1,MONTH($A433),DAY($A433)),$A:$A,0))-1),"")</f>
        <v/>
      </c>
      <c r="V433" s="23">
        <f>IF(OR(P433="",P432=""),"",P433/P432-1)</f>
        <v/>
      </c>
      <c r="W433" s="23">
        <f>IF(OR(Q433="",Q432=""),"",Q433/Q432-1)</f>
        <v/>
      </c>
      <c r="X433" s="23">
        <f>IF(OR(R433="",R432=""),"",R433/R432-1)</f>
        <v/>
      </c>
      <c r="Y433" s="23">
        <f>IF(R433="","",P433/R433)</f>
        <v/>
      </c>
      <c r="Z433" s="23">
        <f>IF(R433="","",Q433/R433)</f>
        <v/>
      </c>
      <c r="AA433" s="24">
        <f>IF(SUMIFS('Daily NSE Equity Options'!$M:$M,'Daily NSE Equity Options'!$A:$A,$A433)=0,"",SUMIFS('Daily NSE Equity Options'!$M:$M,'Daily NSE Equity Options'!$A:$A,$A433))</f>
        <v/>
      </c>
      <c r="AB433" s="9">
        <f>IF(SUMIFS('Daily BSE Equity Options'!$M:$M,'Daily BSE Equity Options'!$A:$A,$A433)=0,"",SUMIFS('Daily BSE Equity Options'!$M:$M,'Daily BSE Equity Options'!$A:$A,$A433))</f>
        <v/>
      </c>
      <c r="AC433" s="9">
        <f>IF(OR(AA433="",AB433=""),"",AA433+AB433)</f>
        <v/>
      </c>
      <c r="AD433" s="26">
        <f>IFERROR(IF(OR(AA433="",INDEX(AA:AA,MATCH(DATE(YEAR($A433)-1,MONTH($A433),DAY($A433)),$A:$A,0))=""),"",AA433/INDEX(AA:AA,MATCH(DATE(YEAR($A433)-1,MONTH($A433),DAY($A433)),$A:$A,0))-1),"")</f>
        <v/>
      </c>
      <c r="AE433" s="26">
        <f>IFERROR(IF(OR(AB433="",INDEX(AB:AB,MATCH(DATE(YEAR($A433)-1,MONTH($A433),DAY($A433)),$A:$A,0))=""),"",AB433/INDEX(AB:AB,MATCH(DATE(YEAR($A433)-1,MONTH($A433),DAY($A433)),$A:$A,0))-1),"")</f>
        <v/>
      </c>
      <c r="AF433" s="26">
        <f>IFERROR(IF(OR(AC433="",INDEX(AC:AC,MATCH(DATE(YEAR($A433)-1,MONTH($A433),DAY($A433)),$A:$A,0))=""),"",AC433/INDEX(AC:AC,MATCH(DATE(YEAR($A433)-1,MONTH($A433),DAY($A433)),$A:$A,0))-1),"")</f>
        <v/>
      </c>
      <c r="AG433" s="26">
        <f>IF(OR(AA433="",AA432=""),"",AA433/AA432-1)</f>
        <v/>
      </c>
      <c r="AH433" s="26">
        <f>IF(OR(AB433="",AB432=""),"",AB433/AB432-1)</f>
        <v/>
      </c>
      <c r="AI433" s="26">
        <f>IF(OR(AC433="",AC432=""),"",AC433/AC432-1)</f>
        <v/>
      </c>
      <c r="AJ433" s="26">
        <f>IF(AC433="","",AA433/AC433)</f>
        <v/>
      </c>
      <c r="AK433" s="26">
        <f>IF(AC433="","",AB433/AC433)</f>
        <v/>
      </c>
      <c r="AL433" s="29" t="n">
        <v>16.1475</v>
      </c>
      <c r="AM433" s="30" t="n">
        <v>17.2775</v>
      </c>
      <c r="AN433" s="30" t="n">
        <v>15.2625</v>
      </c>
      <c r="AO433" s="30" t="n">
        <v>17.1175</v>
      </c>
      <c r="AP433" s="31" t="n">
        <v>0.0601</v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18">
        <f>IF(SUMIFS('Daily NSE Equity Options'!$K:$K,'Daily NSE Equity Options'!$A:$A,$A434)=0,"",SUMIFS('Daily NSE Equity Options'!$K:$K,'Daily NSE Equity Options'!$A:$A,$A434))</f>
        <v/>
      </c>
      <c r="F434" s="7">
        <f>IF(SUMIFS('Daily BSE Equity Options'!$K:$K,'Daily BSE Equity Options'!$A:$A,$A434)=0,"",SUMIFS('Daily BSE Equity Options'!$K:$K,'Daily BSE Equity Options'!$A:$A,$A434))</f>
        <v/>
      </c>
      <c r="G434" s="7">
        <f>IF(OR(E434="",F434=""),"",E434+F434)</f>
        <v/>
      </c>
      <c r="H434" s="20">
        <f>IFERROR(IF(OR(E434="",INDEX(E:E,MATCH(DATE(YEAR($A434)-1,MONTH($A434),DAY($A434)),$A:$A,0))=""),"",E434/INDEX(E:E,MATCH(DATE(YEAR($A434)-1,MONTH($A434),DAY($A434)),$A:$A,0))-1),"")</f>
        <v/>
      </c>
      <c r="I434" s="20">
        <f>IFERROR(IF(OR(F434="",INDEX(F:F,MATCH(DATE(YEAR($A434)-1,MONTH($A434),DAY($A434)),$A:$A,0))=""),"",F434/INDEX(F:F,MATCH(DATE(YEAR($A434)-1,MONTH($A434),DAY($A434)),$A:$A,0))-1),"")</f>
        <v/>
      </c>
      <c r="J434" s="20">
        <f>IFERROR(IF(OR(G434="",INDEX(G:G,MATCH(DATE(YEAR($A434)-1,MONTH($A434),DAY($A434)),$A:$A,0))=""),"",G434/INDEX(G:G,MATCH(DATE(YEAR($A434)-1,MONTH($A434),DAY($A434)),$A:$A,0))-1),"")</f>
        <v/>
      </c>
      <c r="K434" s="20">
        <f>IF(OR(E434="",E433=""),"",E434/E433-1)</f>
        <v/>
      </c>
      <c r="L434" s="20">
        <f>IF(OR(F434="",F433=""),"",F434/F433-1)</f>
        <v/>
      </c>
      <c r="M434" s="20">
        <f>IF(OR(G434="",G433=""),"",G434/G433-1)</f>
        <v/>
      </c>
      <c r="N434" s="20">
        <f>IF(G434="","",E434/G434)</f>
        <v/>
      </c>
      <c r="O434" s="20">
        <f>IF(G434="","",F434/G434)</f>
        <v/>
      </c>
      <c r="P434" s="21">
        <f>IF(SUMIFS('Daily NSE Equity Options'!$L:$L,'Daily NSE Equity Options'!$A:$A,$A434)=0,"",SUMIFS('Daily NSE Equity Options'!$L:$L,'Daily NSE Equity Options'!$A:$A,$A434))</f>
        <v/>
      </c>
      <c r="Q434" s="8">
        <f>IF(SUMIFS('Daily BSE Equity Options'!$L:$L,'Daily BSE Equity Options'!$A:$A,$A434)=0,"",SUMIFS('Daily BSE Equity Options'!$L:$L,'Daily BSE Equity Options'!$A:$A,$A434))</f>
        <v/>
      </c>
      <c r="R434" s="8">
        <f>IF(OR(P434="",Q434=""),"",P434+Q434)</f>
        <v/>
      </c>
      <c r="S434" s="23">
        <f>IFERROR(IF(OR(P434="",INDEX(P:P,MATCH(DATE(YEAR($A434)-1,MONTH($A434),DAY($A434)),$A:$A,0))=""),"",P434/INDEX(P:P,MATCH(DATE(YEAR($A434)-1,MONTH($A434),DAY($A434)),$A:$A,0))-1),"")</f>
        <v/>
      </c>
      <c r="T434" s="23">
        <f>IFERROR(IF(OR(Q434="",INDEX(Q:Q,MATCH(DATE(YEAR($A434)-1,MONTH($A434),DAY($A434)),$A:$A,0))=""),"",Q434/INDEX(Q:Q,MATCH(DATE(YEAR($A434)-1,MONTH($A434),DAY($A434)),$A:$A,0))-1),"")</f>
        <v/>
      </c>
      <c r="U434" s="23">
        <f>IFERROR(IF(OR(R434="",INDEX(R:R,MATCH(DATE(YEAR($A434)-1,MONTH($A434),DAY($A434)),$A:$A,0))=""),"",R434/INDEX(R:R,MATCH(DATE(YEAR($A434)-1,MONTH($A434),DAY($A434)),$A:$A,0))-1),"")</f>
        <v/>
      </c>
      <c r="V434" s="23">
        <f>IF(OR(P434="",P433=""),"",P434/P433-1)</f>
        <v/>
      </c>
      <c r="W434" s="23">
        <f>IF(OR(Q434="",Q433=""),"",Q434/Q433-1)</f>
        <v/>
      </c>
      <c r="X434" s="23">
        <f>IF(OR(R434="",R433=""),"",R434/R433-1)</f>
        <v/>
      </c>
      <c r="Y434" s="23">
        <f>IF(R434="","",P434/R434)</f>
        <v/>
      </c>
      <c r="Z434" s="23">
        <f>IF(R434="","",Q434/R434)</f>
        <v/>
      </c>
      <c r="AA434" s="24">
        <f>IF(SUMIFS('Daily NSE Equity Options'!$M:$M,'Daily NSE Equity Options'!$A:$A,$A434)=0,"",SUMIFS('Daily NSE Equity Options'!$M:$M,'Daily NSE Equity Options'!$A:$A,$A434))</f>
        <v/>
      </c>
      <c r="AB434" s="9">
        <f>IF(SUMIFS('Daily BSE Equity Options'!$M:$M,'Daily BSE Equity Options'!$A:$A,$A434)=0,"",SUMIFS('Daily BSE Equity Options'!$M:$M,'Daily BSE Equity Options'!$A:$A,$A434))</f>
        <v/>
      </c>
      <c r="AC434" s="9">
        <f>IF(OR(AA434="",AB434=""),"",AA434+AB434)</f>
        <v/>
      </c>
      <c r="AD434" s="26">
        <f>IFERROR(IF(OR(AA434="",INDEX(AA:AA,MATCH(DATE(YEAR($A434)-1,MONTH($A434),DAY($A434)),$A:$A,0))=""),"",AA434/INDEX(AA:AA,MATCH(DATE(YEAR($A434)-1,MONTH($A434),DAY($A434)),$A:$A,0))-1),"")</f>
        <v/>
      </c>
      <c r="AE434" s="26">
        <f>IFERROR(IF(OR(AB434="",INDEX(AB:AB,MATCH(DATE(YEAR($A434)-1,MONTH($A434),DAY($A434)),$A:$A,0))=""),"",AB434/INDEX(AB:AB,MATCH(DATE(YEAR($A434)-1,MONTH($A434),DAY($A434)),$A:$A,0))-1),"")</f>
        <v/>
      </c>
      <c r="AF434" s="26">
        <f>IFERROR(IF(OR(AC434="",INDEX(AC:AC,MATCH(DATE(YEAR($A434)-1,MONTH($A434),DAY($A434)),$A:$A,0))=""),"",AC434/INDEX(AC:AC,MATCH(DATE(YEAR($A434)-1,MONTH($A434),DAY($A434)),$A:$A,0))-1),"")</f>
        <v/>
      </c>
      <c r="AG434" s="26">
        <f>IF(OR(AA434="",AA433=""),"",AA434/AA433-1)</f>
        <v/>
      </c>
      <c r="AH434" s="26">
        <f>IF(OR(AB434="",AB433=""),"",AB434/AB433-1)</f>
        <v/>
      </c>
      <c r="AI434" s="26">
        <f>IF(OR(AC434="",AC433=""),"",AC434/AC433-1)</f>
        <v/>
      </c>
      <c r="AJ434" s="26">
        <f>IF(AC434="","",AA434/AC434)</f>
        <v/>
      </c>
      <c r="AK434" s="26">
        <f>IF(AC434="","",AB434/AC434)</f>
        <v/>
      </c>
      <c r="AL434" s="29" t="n">
        <v>17.1175</v>
      </c>
      <c r="AM434" s="30" t="n">
        <v>17.1175</v>
      </c>
      <c r="AN434" s="30" t="n">
        <v>15.2075</v>
      </c>
      <c r="AO434" s="30" t="n">
        <v>16.475</v>
      </c>
      <c r="AP434" s="31" t="n">
        <v>-0.0375</v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18">
        <f>IF(SUMIFS('Daily NSE Equity Options'!$K:$K,'Daily NSE Equity Options'!$A:$A,$A435)=0,"",SUMIFS('Daily NSE Equity Options'!$K:$K,'Daily NSE Equity Options'!$A:$A,$A435))</f>
        <v/>
      </c>
      <c r="F435" s="7">
        <f>IF(SUMIFS('Daily BSE Equity Options'!$K:$K,'Daily BSE Equity Options'!$A:$A,$A435)=0,"",SUMIFS('Daily BSE Equity Options'!$K:$K,'Daily BSE Equity Options'!$A:$A,$A435))</f>
        <v/>
      </c>
      <c r="G435" s="7">
        <f>IF(OR(E435="",F435=""),"",E435+F435)</f>
        <v/>
      </c>
      <c r="H435" s="20">
        <f>IFERROR(IF(OR(E435="",INDEX(E:E,MATCH(DATE(YEAR($A435)-1,MONTH($A435),DAY($A435)),$A:$A,0))=""),"",E435/INDEX(E:E,MATCH(DATE(YEAR($A435)-1,MONTH($A435),DAY($A435)),$A:$A,0))-1),"")</f>
        <v/>
      </c>
      <c r="I435" s="20">
        <f>IFERROR(IF(OR(F435="",INDEX(F:F,MATCH(DATE(YEAR($A435)-1,MONTH($A435),DAY($A435)),$A:$A,0))=""),"",F435/INDEX(F:F,MATCH(DATE(YEAR($A435)-1,MONTH($A435),DAY($A435)),$A:$A,0))-1),"")</f>
        <v/>
      </c>
      <c r="J435" s="20">
        <f>IFERROR(IF(OR(G435="",INDEX(G:G,MATCH(DATE(YEAR($A435)-1,MONTH($A435),DAY($A435)),$A:$A,0))=""),"",G435/INDEX(G:G,MATCH(DATE(YEAR($A435)-1,MONTH($A435),DAY($A435)),$A:$A,0))-1),"")</f>
        <v/>
      </c>
      <c r="K435" s="20">
        <f>IF(OR(E435="",E434=""),"",E435/E434-1)</f>
        <v/>
      </c>
      <c r="L435" s="20">
        <f>IF(OR(F435="",F434=""),"",F435/F434-1)</f>
        <v/>
      </c>
      <c r="M435" s="20">
        <f>IF(OR(G435="",G434=""),"",G435/G434-1)</f>
        <v/>
      </c>
      <c r="N435" s="20">
        <f>IF(G435="","",E435/G435)</f>
        <v/>
      </c>
      <c r="O435" s="20">
        <f>IF(G435="","",F435/G435)</f>
        <v/>
      </c>
      <c r="P435" s="21">
        <f>IF(SUMIFS('Daily NSE Equity Options'!$L:$L,'Daily NSE Equity Options'!$A:$A,$A435)=0,"",SUMIFS('Daily NSE Equity Options'!$L:$L,'Daily NSE Equity Options'!$A:$A,$A435))</f>
        <v/>
      </c>
      <c r="Q435" s="8">
        <f>IF(SUMIFS('Daily BSE Equity Options'!$L:$L,'Daily BSE Equity Options'!$A:$A,$A435)=0,"",SUMIFS('Daily BSE Equity Options'!$L:$L,'Daily BSE Equity Options'!$A:$A,$A435))</f>
        <v/>
      </c>
      <c r="R435" s="8">
        <f>IF(OR(P435="",Q435=""),"",P435+Q435)</f>
        <v/>
      </c>
      <c r="S435" s="23">
        <f>IFERROR(IF(OR(P435="",INDEX(P:P,MATCH(DATE(YEAR($A435)-1,MONTH($A435),DAY($A435)),$A:$A,0))=""),"",P435/INDEX(P:P,MATCH(DATE(YEAR($A435)-1,MONTH($A435),DAY($A435)),$A:$A,0))-1),"")</f>
        <v/>
      </c>
      <c r="T435" s="23">
        <f>IFERROR(IF(OR(Q435="",INDEX(Q:Q,MATCH(DATE(YEAR($A435)-1,MONTH($A435),DAY($A435)),$A:$A,0))=""),"",Q435/INDEX(Q:Q,MATCH(DATE(YEAR($A435)-1,MONTH($A435),DAY($A435)),$A:$A,0))-1),"")</f>
        <v/>
      </c>
      <c r="U435" s="23">
        <f>IFERROR(IF(OR(R435="",INDEX(R:R,MATCH(DATE(YEAR($A435)-1,MONTH($A435),DAY($A435)),$A:$A,0))=""),"",R435/INDEX(R:R,MATCH(DATE(YEAR($A435)-1,MONTH($A435),DAY($A435)),$A:$A,0))-1),"")</f>
        <v/>
      </c>
      <c r="V435" s="23">
        <f>IF(OR(P435="",P434=""),"",P435/P434-1)</f>
        <v/>
      </c>
      <c r="W435" s="23">
        <f>IF(OR(Q435="",Q434=""),"",Q435/Q434-1)</f>
        <v/>
      </c>
      <c r="X435" s="23">
        <f>IF(OR(R435="",R434=""),"",R435/R434-1)</f>
        <v/>
      </c>
      <c r="Y435" s="23">
        <f>IF(R435="","",P435/R435)</f>
        <v/>
      </c>
      <c r="Z435" s="23">
        <f>IF(R435="","",Q435/R435)</f>
        <v/>
      </c>
      <c r="AA435" s="24">
        <f>IF(SUMIFS('Daily NSE Equity Options'!$M:$M,'Daily NSE Equity Options'!$A:$A,$A435)=0,"",SUMIFS('Daily NSE Equity Options'!$M:$M,'Daily NSE Equity Options'!$A:$A,$A435))</f>
        <v/>
      </c>
      <c r="AB435" s="9">
        <f>IF(SUMIFS('Daily BSE Equity Options'!$M:$M,'Daily BSE Equity Options'!$A:$A,$A435)=0,"",SUMIFS('Daily BSE Equity Options'!$M:$M,'Daily BSE Equity Options'!$A:$A,$A435))</f>
        <v/>
      </c>
      <c r="AC435" s="9">
        <f>IF(OR(AA435="",AB435=""),"",AA435+AB435)</f>
        <v/>
      </c>
      <c r="AD435" s="26">
        <f>IFERROR(IF(OR(AA435="",INDEX(AA:AA,MATCH(DATE(YEAR($A435)-1,MONTH($A435),DAY($A435)),$A:$A,0))=""),"",AA435/INDEX(AA:AA,MATCH(DATE(YEAR($A435)-1,MONTH($A435),DAY($A435)),$A:$A,0))-1),"")</f>
        <v/>
      </c>
      <c r="AE435" s="26">
        <f>IFERROR(IF(OR(AB435="",INDEX(AB:AB,MATCH(DATE(YEAR($A435)-1,MONTH($A435),DAY($A435)),$A:$A,0))=""),"",AB435/INDEX(AB:AB,MATCH(DATE(YEAR($A435)-1,MONTH($A435),DAY($A435)),$A:$A,0))-1),"")</f>
        <v/>
      </c>
      <c r="AF435" s="26">
        <f>IFERROR(IF(OR(AC435="",INDEX(AC:AC,MATCH(DATE(YEAR($A435)-1,MONTH($A435),DAY($A435)),$A:$A,0))=""),"",AC435/INDEX(AC:AC,MATCH(DATE(YEAR($A435)-1,MONTH($A435),DAY($A435)),$A:$A,0))-1),"")</f>
        <v/>
      </c>
      <c r="AG435" s="26">
        <f>IF(OR(AA435="",AA434=""),"",AA435/AA434-1)</f>
        <v/>
      </c>
      <c r="AH435" s="26">
        <f>IF(OR(AB435="",AB434=""),"",AB435/AB434-1)</f>
        <v/>
      </c>
      <c r="AI435" s="26">
        <f>IF(OR(AC435="",AC434=""),"",AC435/AC434-1)</f>
        <v/>
      </c>
      <c r="AJ435" s="26">
        <f>IF(AC435="","",AA435/AC435)</f>
        <v/>
      </c>
      <c r="AK435" s="26">
        <f>IF(AC435="","",AB435/AC435)</f>
        <v/>
      </c>
      <c r="AL435" s="29" t="n">
        <v>16.475</v>
      </c>
      <c r="AM435" s="30" t="n">
        <v>16.8625</v>
      </c>
      <c r="AN435" s="30" t="n">
        <v>15.8</v>
      </c>
      <c r="AO435" s="30" t="n">
        <v>16.2425</v>
      </c>
      <c r="AP435" s="31" t="n">
        <v>-0.0141</v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18">
        <f>IF(SUMIFS('Daily NSE Equity Options'!$K:$K,'Daily NSE Equity Options'!$A:$A,$A436)=0,"",SUMIFS('Daily NSE Equity Options'!$K:$K,'Daily NSE Equity Options'!$A:$A,$A436))</f>
        <v/>
      </c>
      <c r="F436" s="7">
        <f>IF(SUMIFS('Daily BSE Equity Options'!$K:$K,'Daily BSE Equity Options'!$A:$A,$A436)=0,"",SUMIFS('Daily BSE Equity Options'!$K:$K,'Daily BSE Equity Options'!$A:$A,$A436))</f>
        <v/>
      </c>
      <c r="G436" s="7">
        <f>IF(OR(E436="",F436=""),"",E436+F436)</f>
        <v/>
      </c>
      <c r="H436" s="20">
        <f>IFERROR(IF(OR(E436="",INDEX(E:E,MATCH(DATE(YEAR($A436)-1,MONTH($A436),DAY($A436)),$A:$A,0))=""),"",E436/INDEX(E:E,MATCH(DATE(YEAR($A436)-1,MONTH($A436),DAY($A436)),$A:$A,0))-1),"")</f>
        <v/>
      </c>
      <c r="I436" s="20">
        <f>IFERROR(IF(OR(F436="",INDEX(F:F,MATCH(DATE(YEAR($A436)-1,MONTH($A436),DAY($A436)),$A:$A,0))=""),"",F436/INDEX(F:F,MATCH(DATE(YEAR($A436)-1,MONTH($A436),DAY($A436)),$A:$A,0))-1),"")</f>
        <v/>
      </c>
      <c r="J436" s="20">
        <f>IFERROR(IF(OR(G436="",INDEX(G:G,MATCH(DATE(YEAR($A436)-1,MONTH($A436),DAY($A436)),$A:$A,0))=""),"",G436/INDEX(G:G,MATCH(DATE(YEAR($A436)-1,MONTH($A436),DAY($A436)),$A:$A,0))-1),"")</f>
        <v/>
      </c>
      <c r="K436" s="20">
        <f>IF(OR(E436="",E435=""),"",E436/E435-1)</f>
        <v/>
      </c>
      <c r="L436" s="20">
        <f>IF(OR(F436="",F435=""),"",F436/F435-1)</f>
        <v/>
      </c>
      <c r="M436" s="20">
        <f>IF(OR(G436="",G435=""),"",G436/G435-1)</f>
        <v/>
      </c>
      <c r="N436" s="20">
        <f>IF(G436="","",E436/G436)</f>
        <v/>
      </c>
      <c r="O436" s="20">
        <f>IF(G436="","",F436/G436)</f>
        <v/>
      </c>
      <c r="P436" s="21">
        <f>IF(SUMIFS('Daily NSE Equity Options'!$L:$L,'Daily NSE Equity Options'!$A:$A,$A436)=0,"",SUMIFS('Daily NSE Equity Options'!$L:$L,'Daily NSE Equity Options'!$A:$A,$A436))</f>
        <v/>
      </c>
      <c r="Q436" s="8">
        <f>IF(SUMIFS('Daily BSE Equity Options'!$L:$L,'Daily BSE Equity Options'!$A:$A,$A436)=0,"",SUMIFS('Daily BSE Equity Options'!$L:$L,'Daily BSE Equity Options'!$A:$A,$A436))</f>
        <v/>
      </c>
      <c r="R436" s="8">
        <f>IF(OR(P436="",Q436=""),"",P436+Q436)</f>
        <v/>
      </c>
      <c r="S436" s="23">
        <f>IFERROR(IF(OR(P436="",INDEX(P:P,MATCH(DATE(YEAR($A436)-1,MONTH($A436),DAY($A436)),$A:$A,0))=""),"",P436/INDEX(P:P,MATCH(DATE(YEAR($A436)-1,MONTH($A436),DAY($A436)),$A:$A,0))-1),"")</f>
        <v/>
      </c>
      <c r="T436" s="23">
        <f>IFERROR(IF(OR(Q436="",INDEX(Q:Q,MATCH(DATE(YEAR($A436)-1,MONTH($A436),DAY($A436)),$A:$A,0))=""),"",Q436/INDEX(Q:Q,MATCH(DATE(YEAR($A436)-1,MONTH($A436),DAY($A436)),$A:$A,0))-1),"")</f>
        <v/>
      </c>
      <c r="U436" s="23">
        <f>IFERROR(IF(OR(R436="",INDEX(R:R,MATCH(DATE(YEAR($A436)-1,MONTH($A436),DAY($A436)),$A:$A,0))=""),"",R436/INDEX(R:R,MATCH(DATE(YEAR($A436)-1,MONTH($A436),DAY($A436)),$A:$A,0))-1),"")</f>
        <v/>
      </c>
      <c r="V436" s="23">
        <f>IF(OR(P436="",P435=""),"",P436/P435-1)</f>
        <v/>
      </c>
      <c r="W436" s="23">
        <f>IF(OR(Q436="",Q435=""),"",Q436/Q435-1)</f>
        <v/>
      </c>
      <c r="X436" s="23">
        <f>IF(OR(R436="",R435=""),"",R436/R435-1)</f>
        <v/>
      </c>
      <c r="Y436" s="23">
        <f>IF(R436="","",P436/R436)</f>
        <v/>
      </c>
      <c r="Z436" s="23">
        <f>IF(R436="","",Q436/R436)</f>
        <v/>
      </c>
      <c r="AA436" s="24">
        <f>IF(SUMIFS('Daily NSE Equity Options'!$M:$M,'Daily NSE Equity Options'!$A:$A,$A436)=0,"",SUMIFS('Daily NSE Equity Options'!$M:$M,'Daily NSE Equity Options'!$A:$A,$A436))</f>
        <v/>
      </c>
      <c r="AB436" s="9">
        <f>IF(SUMIFS('Daily BSE Equity Options'!$M:$M,'Daily BSE Equity Options'!$A:$A,$A436)=0,"",SUMIFS('Daily BSE Equity Options'!$M:$M,'Daily BSE Equity Options'!$A:$A,$A436))</f>
        <v/>
      </c>
      <c r="AC436" s="9">
        <f>IF(OR(AA436="",AB436=""),"",AA436+AB436)</f>
        <v/>
      </c>
      <c r="AD436" s="26">
        <f>IFERROR(IF(OR(AA436="",INDEX(AA:AA,MATCH(DATE(YEAR($A436)-1,MONTH($A436),DAY($A436)),$A:$A,0))=""),"",AA436/INDEX(AA:AA,MATCH(DATE(YEAR($A436)-1,MONTH($A436),DAY($A436)),$A:$A,0))-1),"")</f>
        <v/>
      </c>
      <c r="AE436" s="26">
        <f>IFERROR(IF(OR(AB436="",INDEX(AB:AB,MATCH(DATE(YEAR($A436)-1,MONTH($A436),DAY($A436)),$A:$A,0))=""),"",AB436/INDEX(AB:AB,MATCH(DATE(YEAR($A436)-1,MONTH($A436),DAY($A436)),$A:$A,0))-1),"")</f>
        <v/>
      </c>
      <c r="AF436" s="26">
        <f>IFERROR(IF(OR(AC436="",INDEX(AC:AC,MATCH(DATE(YEAR($A436)-1,MONTH($A436),DAY($A436)),$A:$A,0))=""),"",AC436/INDEX(AC:AC,MATCH(DATE(YEAR($A436)-1,MONTH($A436),DAY($A436)),$A:$A,0))-1),"")</f>
        <v/>
      </c>
      <c r="AG436" s="26">
        <f>IF(OR(AA436="",AA435=""),"",AA436/AA435-1)</f>
        <v/>
      </c>
      <c r="AH436" s="26">
        <f>IF(OR(AB436="",AB435=""),"",AB436/AB435-1)</f>
        <v/>
      </c>
      <c r="AI436" s="26">
        <f>IF(OR(AC436="",AC435=""),"",AC436/AC435-1)</f>
        <v/>
      </c>
      <c r="AJ436" s="26">
        <f>IF(AC436="","",AA436/AC436)</f>
        <v/>
      </c>
      <c r="AK436" s="26">
        <f>IF(AC436="","",AB436/AC436)</f>
        <v/>
      </c>
      <c r="AL436" s="29" t="n">
        <v>16.2425</v>
      </c>
      <c r="AM436" s="30" t="n">
        <v>16.7875</v>
      </c>
      <c r="AN436" s="30" t="n">
        <v>15.2925</v>
      </c>
      <c r="AO436" s="30" t="n">
        <v>16.565</v>
      </c>
      <c r="AP436" s="31" t="n">
        <v>0.0199</v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18">
        <f>IF(SUMIFS('Daily NSE Equity Options'!$K:$K,'Daily NSE Equity Options'!$A:$A,$A437)=0,"",SUMIFS('Daily NSE Equity Options'!$K:$K,'Daily NSE Equity Options'!$A:$A,$A437))</f>
        <v/>
      </c>
      <c r="F437" s="7">
        <f>IF(SUMIFS('Daily BSE Equity Options'!$K:$K,'Daily BSE Equity Options'!$A:$A,$A437)=0,"",SUMIFS('Daily BSE Equity Options'!$K:$K,'Daily BSE Equity Options'!$A:$A,$A437))</f>
        <v/>
      </c>
      <c r="G437" s="7">
        <f>IF(OR(E437="",F437=""),"",E437+F437)</f>
        <v/>
      </c>
      <c r="H437" s="20">
        <f>IFERROR(IF(OR(E437="",INDEX(E:E,MATCH(DATE(YEAR($A437)-1,MONTH($A437),DAY($A437)),$A:$A,0))=""),"",E437/INDEX(E:E,MATCH(DATE(YEAR($A437)-1,MONTH($A437),DAY($A437)),$A:$A,0))-1),"")</f>
        <v/>
      </c>
      <c r="I437" s="20">
        <f>IFERROR(IF(OR(F437="",INDEX(F:F,MATCH(DATE(YEAR($A437)-1,MONTH($A437),DAY($A437)),$A:$A,0))=""),"",F437/INDEX(F:F,MATCH(DATE(YEAR($A437)-1,MONTH($A437),DAY($A437)),$A:$A,0))-1),"")</f>
        <v/>
      </c>
      <c r="J437" s="20">
        <f>IFERROR(IF(OR(G437="",INDEX(G:G,MATCH(DATE(YEAR($A437)-1,MONTH($A437),DAY($A437)),$A:$A,0))=""),"",G437/INDEX(G:G,MATCH(DATE(YEAR($A437)-1,MONTH($A437),DAY($A437)),$A:$A,0))-1),"")</f>
        <v/>
      </c>
      <c r="K437" s="20">
        <f>IF(OR(E437="",E436=""),"",E437/E436-1)</f>
        <v/>
      </c>
      <c r="L437" s="20">
        <f>IF(OR(F437="",F436=""),"",F437/F436-1)</f>
        <v/>
      </c>
      <c r="M437" s="20">
        <f>IF(OR(G437="",G436=""),"",G437/G436-1)</f>
        <v/>
      </c>
      <c r="N437" s="20">
        <f>IF(G437="","",E437/G437)</f>
        <v/>
      </c>
      <c r="O437" s="20">
        <f>IF(G437="","",F437/G437)</f>
        <v/>
      </c>
      <c r="P437" s="21">
        <f>IF(SUMIFS('Daily NSE Equity Options'!$L:$L,'Daily NSE Equity Options'!$A:$A,$A437)=0,"",SUMIFS('Daily NSE Equity Options'!$L:$L,'Daily NSE Equity Options'!$A:$A,$A437))</f>
        <v/>
      </c>
      <c r="Q437" s="8">
        <f>IF(SUMIFS('Daily BSE Equity Options'!$L:$L,'Daily BSE Equity Options'!$A:$A,$A437)=0,"",SUMIFS('Daily BSE Equity Options'!$L:$L,'Daily BSE Equity Options'!$A:$A,$A437))</f>
        <v/>
      </c>
      <c r="R437" s="8">
        <f>IF(OR(P437="",Q437=""),"",P437+Q437)</f>
        <v/>
      </c>
      <c r="S437" s="23">
        <f>IFERROR(IF(OR(P437="",INDEX(P:P,MATCH(DATE(YEAR($A437)-1,MONTH($A437),DAY($A437)),$A:$A,0))=""),"",P437/INDEX(P:P,MATCH(DATE(YEAR($A437)-1,MONTH($A437),DAY($A437)),$A:$A,0))-1),"")</f>
        <v/>
      </c>
      <c r="T437" s="23">
        <f>IFERROR(IF(OR(Q437="",INDEX(Q:Q,MATCH(DATE(YEAR($A437)-1,MONTH($A437),DAY($A437)),$A:$A,0))=""),"",Q437/INDEX(Q:Q,MATCH(DATE(YEAR($A437)-1,MONTH($A437),DAY($A437)),$A:$A,0))-1),"")</f>
        <v/>
      </c>
      <c r="U437" s="23">
        <f>IFERROR(IF(OR(R437="",INDEX(R:R,MATCH(DATE(YEAR($A437)-1,MONTH($A437),DAY($A437)),$A:$A,0))=""),"",R437/INDEX(R:R,MATCH(DATE(YEAR($A437)-1,MONTH($A437),DAY($A437)),$A:$A,0))-1),"")</f>
        <v/>
      </c>
      <c r="V437" s="23">
        <f>IF(OR(P437="",P436=""),"",P437/P436-1)</f>
        <v/>
      </c>
      <c r="W437" s="23">
        <f>IF(OR(Q437="",Q436=""),"",Q437/Q436-1)</f>
        <v/>
      </c>
      <c r="X437" s="23">
        <f>IF(OR(R437="",R436=""),"",R437/R436-1)</f>
        <v/>
      </c>
      <c r="Y437" s="23">
        <f>IF(R437="","",P437/R437)</f>
        <v/>
      </c>
      <c r="Z437" s="23">
        <f>IF(R437="","",Q437/R437)</f>
        <v/>
      </c>
      <c r="AA437" s="24">
        <f>IF(SUMIFS('Daily NSE Equity Options'!$M:$M,'Daily NSE Equity Options'!$A:$A,$A437)=0,"",SUMIFS('Daily NSE Equity Options'!$M:$M,'Daily NSE Equity Options'!$A:$A,$A437))</f>
        <v/>
      </c>
      <c r="AB437" s="9">
        <f>IF(SUMIFS('Daily BSE Equity Options'!$M:$M,'Daily BSE Equity Options'!$A:$A,$A437)=0,"",SUMIFS('Daily BSE Equity Options'!$M:$M,'Daily BSE Equity Options'!$A:$A,$A437))</f>
        <v/>
      </c>
      <c r="AC437" s="9">
        <f>IF(OR(AA437="",AB437=""),"",AA437+AB437)</f>
        <v/>
      </c>
      <c r="AD437" s="26">
        <f>IFERROR(IF(OR(AA437="",INDEX(AA:AA,MATCH(DATE(YEAR($A437)-1,MONTH($A437),DAY($A437)),$A:$A,0))=""),"",AA437/INDEX(AA:AA,MATCH(DATE(YEAR($A437)-1,MONTH($A437),DAY($A437)),$A:$A,0))-1),"")</f>
        <v/>
      </c>
      <c r="AE437" s="26">
        <f>IFERROR(IF(OR(AB437="",INDEX(AB:AB,MATCH(DATE(YEAR($A437)-1,MONTH($A437),DAY($A437)),$A:$A,0))=""),"",AB437/INDEX(AB:AB,MATCH(DATE(YEAR($A437)-1,MONTH($A437),DAY($A437)),$A:$A,0))-1),"")</f>
        <v/>
      </c>
      <c r="AF437" s="26">
        <f>IFERROR(IF(OR(AC437="",INDEX(AC:AC,MATCH(DATE(YEAR($A437)-1,MONTH($A437),DAY($A437)),$A:$A,0))=""),"",AC437/INDEX(AC:AC,MATCH(DATE(YEAR($A437)-1,MONTH($A437),DAY($A437)),$A:$A,0))-1),"")</f>
        <v/>
      </c>
      <c r="AG437" s="26">
        <f>IF(OR(AA437="",AA436=""),"",AA437/AA436-1)</f>
        <v/>
      </c>
      <c r="AH437" s="26">
        <f>IF(OR(AB437="",AB436=""),"",AB437/AB436-1)</f>
        <v/>
      </c>
      <c r="AI437" s="26">
        <f>IF(OR(AC437="",AC436=""),"",AC437/AC436-1)</f>
        <v/>
      </c>
      <c r="AJ437" s="26">
        <f>IF(AC437="","",AA437/AC437)</f>
        <v/>
      </c>
      <c r="AK437" s="26">
        <f>IF(AC437="","",AB437/AC437)</f>
        <v/>
      </c>
      <c r="AL437" s="29" t="n">
        <v>16.565</v>
      </c>
      <c r="AM437" s="30" t="n">
        <v>16.7675</v>
      </c>
      <c r="AN437" s="30" t="n">
        <v>15.4</v>
      </c>
      <c r="AO437" s="30" t="n">
        <v>16.2225</v>
      </c>
      <c r="AP437" s="31" t="n">
        <v>-0.0207</v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>
        <f>IF(SUMIFS('Daily NSE Equity Options'!$K:$K,'Daily NSE Equity Options'!$A:$A,$A438)=0,"",SUMIFS('Daily NSE Equity Options'!$K:$K,'Daily NSE Equity Options'!$A:$A,$A438))</f>
        <v/>
      </c>
      <c r="F438" s="7">
        <f>IF(SUMIFS('Daily BSE Equity Options'!$K:$K,'Daily BSE Equity Options'!$A:$A,$A438)=0,"",SUMIFS('Daily BSE Equity Options'!$K:$K,'Daily BSE Equity Options'!$A:$A,$A438))</f>
        <v/>
      </c>
      <c r="G438" s="7">
        <f>IF(OR(E438="",F438=""),"",E438+F438)</f>
        <v/>
      </c>
      <c r="H438" s="20">
        <f>IFERROR(IF(OR(E438="",INDEX(E:E,MATCH(DATE(YEAR($A438)-1,MONTH($A438),DAY($A438)),$A:$A,0))=""),"",E438/INDEX(E:E,MATCH(DATE(YEAR($A438)-1,MONTH($A438),DAY($A438)),$A:$A,0))-1),"")</f>
        <v/>
      </c>
      <c r="I438" s="20">
        <f>IFERROR(IF(OR(F438="",INDEX(F:F,MATCH(DATE(YEAR($A438)-1,MONTH($A438),DAY($A438)),$A:$A,0))=""),"",F438/INDEX(F:F,MATCH(DATE(YEAR($A438)-1,MONTH($A438),DAY($A438)),$A:$A,0))-1),"")</f>
        <v/>
      </c>
      <c r="J438" s="20">
        <f>IFERROR(IF(OR(G438="",INDEX(G:G,MATCH(DATE(YEAR($A438)-1,MONTH($A438),DAY($A438)),$A:$A,0))=""),"",G438/INDEX(G:G,MATCH(DATE(YEAR($A438)-1,MONTH($A438),DAY($A438)),$A:$A,0))-1),"")</f>
        <v/>
      </c>
      <c r="K438" s="20">
        <f>IF(OR(E438="",E437=""),"",E438/E437-1)</f>
        <v/>
      </c>
      <c r="L438" s="20">
        <f>IF(OR(F438="",F437=""),"",F438/F437-1)</f>
        <v/>
      </c>
      <c r="M438" s="20">
        <f>IF(OR(G438="",G437=""),"",G438/G437-1)</f>
        <v/>
      </c>
      <c r="N438" s="20">
        <f>IF(G438="","",E438/G438)</f>
        <v/>
      </c>
      <c r="O438" s="20">
        <f>IF(G438="","",F438/G438)</f>
        <v/>
      </c>
      <c r="P438" s="21">
        <f>IF(SUMIFS('Daily NSE Equity Options'!$L:$L,'Daily NSE Equity Options'!$A:$A,$A438)=0,"",SUMIFS('Daily NSE Equity Options'!$L:$L,'Daily NSE Equity Options'!$A:$A,$A438))</f>
        <v/>
      </c>
      <c r="Q438" s="8">
        <f>IF(SUMIFS('Daily BSE Equity Options'!$L:$L,'Daily BSE Equity Options'!$A:$A,$A438)=0,"",SUMIFS('Daily BSE Equity Options'!$L:$L,'Daily BSE Equity Options'!$A:$A,$A438))</f>
        <v/>
      </c>
      <c r="R438" s="8">
        <f>IF(OR(P438="",Q438=""),"",P438+Q438)</f>
        <v/>
      </c>
      <c r="S438" s="23">
        <f>IFERROR(IF(OR(P438="",INDEX(P:P,MATCH(DATE(YEAR($A438)-1,MONTH($A438),DAY($A438)),$A:$A,0))=""),"",P438/INDEX(P:P,MATCH(DATE(YEAR($A438)-1,MONTH($A438),DAY($A438)),$A:$A,0))-1),"")</f>
        <v/>
      </c>
      <c r="T438" s="23">
        <f>IFERROR(IF(OR(Q438="",INDEX(Q:Q,MATCH(DATE(YEAR($A438)-1,MONTH($A438),DAY($A438)),$A:$A,0))=""),"",Q438/INDEX(Q:Q,MATCH(DATE(YEAR($A438)-1,MONTH($A438),DAY($A438)),$A:$A,0))-1),"")</f>
        <v/>
      </c>
      <c r="U438" s="23">
        <f>IFERROR(IF(OR(R438="",INDEX(R:R,MATCH(DATE(YEAR($A438)-1,MONTH($A438),DAY($A438)),$A:$A,0))=""),"",R438/INDEX(R:R,MATCH(DATE(YEAR($A438)-1,MONTH($A438),DAY($A438)),$A:$A,0))-1),"")</f>
        <v/>
      </c>
      <c r="V438" s="23">
        <f>IF(OR(P438="",P437=""),"",P438/P437-1)</f>
        <v/>
      </c>
      <c r="W438" s="23">
        <f>IF(OR(Q438="",Q437=""),"",Q438/Q437-1)</f>
        <v/>
      </c>
      <c r="X438" s="23">
        <f>IF(OR(R438="",R437=""),"",R438/R437-1)</f>
        <v/>
      </c>
      <c r="Y438" s="23">
        <f>IF(R438="","",P438/R438)</f>
        <v/>
      </c>
      <c r="Z438" s="23">
        <f>IF(R438="","",Q438/R438)</f>
        <v/>
      </c>
      <c r="AA438" s="24">
        <f>IF(SUMIFS('Daily NSE Equity Options'!$M:$M,'Daily NSE Equity Options'!$A:$A,$A438)=0,"",SUMIFS('Daily NSE Equity Options'!$M:$M,'Daily NSE Equity Options'!$A:$A,$A438))</f>
        <v/>
      </c>
      <c r="AB438" s="9">
        <f>IF(SUMIFS('Daily BSE Equity Options'!$M:$M,'Daily BSE Equity Options'!$A:$A,$A438)=0,"",SUMIFS('Daily BSE Equity Options'!$M:$M,'Daily BSE Equity Options'!$A:$A,$A438))</f>
        <v/>
      </c>
      <c r="AC438" s="9">
        <f>IF(OR(AA438="",AB438=""),"",AA438+AB438)</f>
        <v/>
      </c>
      <c r="AD438" s="26">
        <f>IFERROR(IF(OR(AA438="",INDEX(AA:AA,MATCH(DATE(YEAR($A438)-1,MONTH($A438),DAY($A438)),$A:$A,0))=""),"",AA438/INDEX(AA:AA,MATCH(DATE(YEAR($A438)-1,MONTH($A438),DAY($A438)),$A:$A,0))-1),"")</f>
        <v/>
      </c>
      <c r="AE438" s="26">
        <f>IFERROR(IF(OR(AB438="",INDEX(AB:AB,MATCH(DATE(YEAR($A438)-1,MONTH($A438),DAY($A438)),$A:$A,0))=""),"",AB438/INDEX(AB:AB,MATCH(DATE(YEAR($A438)-1,MONTH($A438),DAY($A438)),$A:$A,0))-1),"")</f>
        <v/>
      </c>
      <c r="AF438" s="26">
        <f>IFERROR(IF(OR(AC438="",INDEX(AC:AC,MATCH(DATE(YEAR($A438)-1,MONTH($A438),DAY($A438)),$A:$A,0))=""),"",AC438/INDEX(AC:AC,MATCH(DATE(YEAR($A438)-1,MONTH($A438),DAY($A438)),$A:$A,0))-1),"")</f>
        <v/>
      </c>
      <c r="AG438" s="26">
        <f>IF(OR(AA438="",AA437=""),"",AA438/AA437-1)</f>
        <v/>
      </c>
      <c r="AH438" s="26">
        <f>IF(OR(AB438="",AB437=""),"",AB438/AB437-1)</f>
        <v/>
      </c>
      <c r="AI438" s="26">
        <f>IF(OR(AC438="",AC437=""),"",AC438/AC437-1)</f>
        <v/>
      </c>
      <c r="AJ438" s="26">
        <f>IF(AC438="","",AA438/AC438)</f>
        <v/>
      </c>
      <c r="AK438" s="26">
        <f>IF(AC438="","",AB438/AC438)</f>
        <v/>
      </c>
      <c r="AL438" s="29" t="n">
        <v>16.2225</v>
      </c>
      <c r="AM438" s="30" t="n">
        <v>16.81</v>
      </c>
      <c r="AN438" s="30" t="n">
        <v>15.4525</v>
      </c>
      <c r="AO438" s="30" t="n">
        <v>16.4525</v>
      </c>
      <c r="AP438" s="31" t="n">
        <v>0.0142</v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18">
        <f>IF(SUMIFS('Daily NSE Equity Options'!$K:$K,'Daily NSE Equity Options'!$A:$A,$A439)=0,"",SUMIFS('Daily NSE Equity Options'!$K:$K,'Daily NSE Equity Options'!$A:$A,$A439))</f>
        <v/>
      </c>
      <c r="F439" s="7">
        <f>IF(SUMIFS('Daily BSE Equity Options'!$K:$K,'Daily BSE Equity Options'!$A:$A,$A439)=0,"",SUMIFS('Daily BSE Equity Options'!$K:$K,'Daily BSE Equity Options'!$A:$A,$A439))</f>
        <v/>
      </c>
      <c r="G439" s="7">
        <f>IF(OR(E439="",F439=""),"",E439+F439)</f>
        <v/>
      </c>
      <c r="H439" s="20">
        <f>IFERROR(IF(OR(E439="",INDEX(E:E,MATCH(DATE(YEAR($A439)-1,MONTH($A439),DAY($A439)),$A:$A,0))=""),"",E439/INDEX(E:E,MATCH(DATE(YEAR($A439)-1,MONTH($A439),DAY($A439)),$A:$A,0))-1),"")</f>
        <v/>
      </c>
      <c r="I439" s="20">
        <f>IFERROR(IF(OR(F439="",INDEX(F:F,MATCH(DATE(YEAR($A439)-1,MONTH($A439),DAY($A439)),$A:$A,0))=""),"",F439/INDEX(F:F,MATCH(DATE(YEAR($A439)-1,MONTH($A439),DAY($A439)),$A:$A,0))-1),"")</f>
        <v/>
      </c>
      <c r="J439" s="20">
        <f>IFERROR(IF(OR(G439="",INDEX(G:G,MATCH(DATE(YEAR($A439)-1,MONTH($A439),DAY($A439)),$A:$A,0))=""),"",G439/INDEX(G:G,MATCH(DATE(YEAR($A439)-1,MONTH($A439),DAY($A439)),$A:$A,0))-1),"")</f>
        <v/>
      </c>
      <c r="K439" s="20">
        <f>IF(OR(E439="",E438=""),"",E439/E438-1)</f>
        <v/>
      </c>
      <c r="L439" s="20">
        <f>IF(OR(F439="",F438=""),"",F439/F438-1)</f>
        <v/>
      </c>
      <c r="M439" s="20">
        <f>IF(OR(G439="",G438=""),"",G439/G438-1)</f>
        <v/>
      </c>
      <c r="N439" s="20">
        <f>IF(G439="","",E439/G439)</f>
        <v/>
      </c>
      <c r="O439" s="20">
        <f>IF(G439="","",F439/G439)</f>
        <v/>
      </c>
      <c r="P439" s="21">
        <f>IF(SUMIFS('Daily NSE Equity Options'!$L:$L,'Daily NSE Equity Options'!$A:$A,$A439)=0,"",SUMIFS('Daily NSE Equity Options'!$L:$L,'Daily NSE Equity Options'!$A:$A,$A439))</f>
        <v/>
      </c>
      <c r="Q439" s="8">
        <f>IF(SUMIFS('Daily BSE Equity Options'!$L:$L,'Daily BSE Equity Options'!$A:$A,$A439)=0,"",SUMIFS('Daily BSE Equity Options'!$L:$L,'Daily BSE Equity Options'!$A:$A,$A439))</f>
        <v/>
      </c>
      <c r="R439" s="8">
        <f>IF(OR(P439="",Q439=""),"",P439+Q439)</f>
        <v/>
      </c>
      <c r="S439" s="23">
        <f>IFERROR(IF(OR(P439="",INDEX(P:P,MATCH(DATE(YEAR($A439)-1,MONTH($A439),DAY($A439)),$A:$A,0))=""),"",P439/INDEX(P:P,MATCH(DATE(YEAR($A439)-1,MONTH($A439),DAY($A439)),$A:$A,0))-1),"")</f>
        <v/>
      </c>
      <c r="T439" s="23">
        <f>IFERROR(IF(OR(Q439="",INDEX(Q:Q,MATCH(DATE(YEAR($A439)-1,MONTH($A439),DAY($A439)),$A:$A,0))=""),"",Q439/INDEX(Q:Q,MATCH(DATE(YEAR($A439)-1,MONTH($A439),DAY($A439)),$A:$A,0))-1),"")</f>
        <v/>
      </c>
      <c r="U439" s="23">
        <f>IFERROR(IF(OR(R439="",INDEX(R:R,MATCH(DATE(YEAR($A439)-1,MONTH($A439),DAY($A439)),$A:$A,0))=""),"",R439/INDEX(R:R,MATCH(DATE(YEAR($A439)-1,MONTH($A439),DAY($A439)),$A:$A,0))-1),"")</f>
        <v/>
      </c>
      <c r="V439" s="23">
        <f>IF(OR(P439="",P438=""),"",P439/P438-1)</f>
        <v/>
      </c>
      <c r="W439" s="23">
        <f>IF(OR(Q439="",Q438=""),"",Q439/Q438-1)</f>
        <v/>
      </c>
      <c r="X439" s="23">
        <f>IF(OR(R439="",R438=""),"",R439/R438-1)</f>
        <v/>
      </c>
      <c r="Y439" s="23">
        <f>IF(R439="","",P439/R439)</f>
        <v/>
      </c>
      <c r="Z439" s="23">
        <f>IF(R439="","",Q439/R439)</f>
        <v/>
      </c>
      <c r="AA439" s="24">
        <f>IF(SUMIFS('Daily NSE Equity Options'!$M:$M,'Daily NSE Equity Options'!$A:$A,$A439)=0,"",SUMIFS('Daily NSE Equity Options'!$M:$M,'Daily NSE Equity Options'!$A:$A,$A439))</f>
        <v/>
      </c>
      <c r="AB439" s="9">
        <f>IF(SUMIFS('Daily BSE Equity Options'!$M:$M,'Daily BSE Equity Options'!$A:$A,$A439)=0,"",SUMIFS('Daily BSE Equity Options'!$M:$M,'Daily BSE Equity Options'!$A:$A,$A439))</f>
        <v/>
      </c>
      <c r="AC439" s="9">
        <f>IF(OR(AA439="",AB439=""),"",AA439+AB439)</f>
        <v/>
      </c>
      <c r="AD439" s="26">
        <f>IFERROR(IF(OR(AA439="",INDEX(AA:AA,MATCH(DATE(YEAR($A439)-1,MONTH($A439),DAY($A439)),$A:$A,0))=""),"",AA439/INDEX(AA:AA,MATCH(DATE(YEAR($A439)-1,MONTH($A439),DAY($A439)),$A:$A,0))-1),"")</f>
        <v/>
      </c>
      <c r="AE439" s="26">
        <f>IFERROR(IF(OR(AB439="",INDEX(AB:AB,MATCH(DATE(YEAR($A439)-1,MONTH($A439),DAY($A439)),$A:$A,0))=""),"",AB439/INDEX(AB:AB,MATCH(DATE(YEAR($A439)-1,MONTH($A439),DAY($A439)),$A:$A,0))-1),"")</f>
        <v/>
      </c>
      <c r="AF439" s="26">
        <f>IFERROR(IF(OR(AC439="",INDEX(AC:AC,MATCH(DATE(YEAR($A439)-1,MONTH($A439),DAY($A439)),$A:$A,0))=""),"",AC439/INDEX(AC:AC,MATCH(DATE(YEAR($A439)-1,MONTH($A439),DAY($A439)),$A:$A,0))-1),"")</f>
        <v/>
      </c>
      <c r="AG439" s="26">
        <f>IF(OR(AA439="",AA438=""),"",AA439/AA438-1)</f>
        <v/>
      </c>
      <c r="AH439" s="26">
        <f>IF(OR(AB439="",AB438=""),"",AB439/AB438-1)</f>
        <v/>
      </c>
      <c r="AI439" s="26">
        <f>IF(OR(AC439="",AC438=""),"",AC439/AC438-1)</f>
        <v/>
      </c>
      <c r="AJ439" s="26">
        <f>IF(AC439="","",AA439/AC439)</f>
        <v/>
      </c>
      <c r="AK439" s="26">
        <f>IF(AC439="","",AB439/AC439)</f>
        <v/>
      </c>
      <c r="AL439" s="29" t="n">
        <v>16.4525</v>
      </c>
      <c r="AM439" s="30" t="n">
        <v>16.675</v>
      </c>
      <c r="AN439" s="30" t="n">
        <v>15.71</v>
      </c>
      <c r="AO439" s="30" t="n">
        <v>16.12</v>
      </c>
      <c r="AP439" s="31" t="n">
        <v>-0.0202</v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18">
        <f>IF(SUMIFS('Daily NSE Equity Options'!$K:$K,'Daily NSE Equity Options'!$A:$A,$A440)=0,"",SUMIFS('Daily NSE Equity Options'!$K:$K,'Daily NSE Equity Options'!$A:$A,$A440))</f>
        <v/>
      </c>
      <c r="F440" s="7">
        <f>IF(SUMIFS('Daily BSE Equity Options'!$K:$K,'Daily BSE Equity Options'!$A:$A,$A440)=0,"",SUMIFS('Daily BSE Equity Options'!$K:$K,'Daily BSE Equity Options'!$A:$A,$A440))</f>
        <v/>
      </c>
      <c r="G440" s="7">
        <f>IF(OR(E440="",F440=""),"",E440+F440)</f>
        <v/>
      </c>
      <c r="H440" s="20">
        <f>IFERROR(IF(OR(E440="",INDEX(E:E,MATCH(DATE(YEAR($A440)-1,MONTH($A440),DAY($A440)),$A:$A,0))=""),"",E440/INDEX(E:E,MATCH(DATE(YEAR($A440)-1,MONTH($A440),DAY($A440)),$A:$A,0))-1),"")</f>
        <v/>
      </c>
      <c r="I440" s="20">
        <f>IFERROR(IF(OR(F440="",INDEX(F:F,MATCH(DATE(YEAR($A440)-1,MONTH($A440),DAY($A440)),$A:$A,0))=""),"",F440/INDEX(F:F,MATCH(DATE(YEAR($A440)-1,MONTH($A440),DAY($A440)),$A:$A,0))-1),"")</f>
        <v/>
      </c>
      <c r="J440" s="20">
        <f>IFERROR(IF(OR(G440="",INDEX(G:G,MATCH(DATE(YEAR($A440)-1,MONTH($A440),DAY($A440)),$A:$A,0))=""),"",G440/INDEX(G:G,MATCH(DATE(YEAR($A440)-1,MONTH($A440),DAY($A440)),$A:$A,0))-1),"")</f>
        <v/>
      </c>
      <c r="K440" s="20">
        <f>IF(OR(E440="",E439=""),"",E440/E439-1)</f>
        <v/>
      </c>
      <c r="L440" s="20">
        <f>IF(OR(F440="",F439=""),"",F440/F439-1)</f>
        <v/>
      </c>
      <c r="M440" s="20">
        <f>IF(OR(G440="",G439=""),"",G440/G439-1)</f>
        <v/>
      </c>
      <c r="N440" s="20">
        <f>IF(G440="","",E440/G440)</f>
        <v/>
      </c>
      <c r="O440" s="20">
        <f>IF(G440="","",F440/G440)</f>
        <v/>
      </c>
      <c r="P440" s="21">
        <f>IF(SUMIFS('Daily NSE Equity Options'!$L:$L,'Daily NSE Equity Options'!$A:$A,$A440)=0,"",SUMIFS('Daily NSE Equity Options'!$L:$L,'Daily NSE Equity Options'!$A:$A,$A440))</f>
        <v/>
      </c>
      <c r="Q440" s="8">
        <f>IF(SUMIFS('Daily BSE Equity Options'!$L:$L,'Daily BSE Equity Options'!$A:$A,$A440)=0,"",SUMIFS('Daily BSE Equity Options'!$L:$L,'Daily BSE Equity Options'!$A:$A,$A440))</f>
        <v/>
      </c>
      <c r="R440" s="8">
        <f>IF(OR(P440="",Q440=""),"",P440+Q440)</f>
        <v/>
      </c>
      <c r="S440" s="23">
        <f>IFERROR(IF(OR(P440="",INDEX(P:P,MATCH(DATE(YEAR($A440)-1,MONTH($A440),DAY($A440)),$A:$A,0))=""),"",P440/INDEX(P:P,MATCH(DATE(YEAR($A440)-1,MONTH($A440),DAY($A440)),$A:$A,0))-1),"")</f>
        <v/>
      </c>
      <c r="T440" s="23">
        <f>IFERROR(IF(OR(Q440="",INDEX(Q:Q,MATCH(DATE(YEAR($A440)-1,MONTH($A440),DAY($A440)),$A:$A,0))=""),"",Q440/INDEX(Q:Q,MATCH(DATE(YEAR($A440)-1,MONTH($A440),DAY($A440)),$A:$A,0))-1),"")</f>
        <v/>
      </c>
      <c r="U440" s="23">
        <f>IFERROR(IF(OR(R440="",INDEX(R:R,MATCH(DATE(YEAR($A440)-1,MONTH($A440),DAY($A440)),$A:$A,0))=""),"",R440/INDEX(R:R,MATCH(DATE(YEAR($A440)-1,MONTH($A440),DAY($A440)),$A:$A,0))-1),"")</f>
        <v/>
      </c>
      <c r="V440" s="23">
        <f>IF(OR(P440="",P439=""),"",P440/P439-1)</f>
        <v/>
      </c>
      <c r="W440" s="23">
        <f>IF(OR(Q440="",Q439=""),"",Q440/Q439-1)</f>
        <v/>
      </c>
      <c r="X440" s="23">
        <f>IF(OR(R440="",R439=""),"",R440/R439-1)</f>
        <v/>
      </c>
      <c r="Y440" s="23">
        <f>IF(R440="","",P440/R440)</f>
        <v/>
      </c>
      <c r="Z440" s="23">
        <f>IF(R440="","",Q440/R440)</f>
        <v/>
      </c>
      <c r="AA440" s="24">
        <f>IF(SUMIFS('Daily NSE Equity Options'!$M:$M,'Daily NSE Equity Options'!$A:$A,$A440)=0,"",SUMIFS('Daily NSE Equity Options'!$M:$M,'Daily NSE Equity Options'!$A:$A,$A440))</f>
        <v/>
      </c>
      <c r="AB440" s="9">
        <f>IF(SUMIFS('Daily BSE Equity Options'!$M:$M,'Daily BSE Equity Options'!$A:$A,$A440)=0,"",SUMIFS('Daily BSE Equity Options'!$M:$M,'Daily BSE Equity Options'!$A:$A,$A440))</f>
        <v/>
      </c>
      <c r="AC440" s="9">
        <f>IF(OR(AA440="",AB440=""),"",AA440+AB440)</f>
        <v/>
      </c>
      <c r="AD440" s="26">
        <f>IFERROR(IF(OR(AA440="",INDEX(AA:AA,MATCH(DATE(YEAR($A440)-1,MONTH($A440),DAY($A440)),$A:$A,0))=""),"",AA440/INDEX(AA:AA,MATCH(DATE(YEAR($A440)-1,MONTH($A440),DAY($A440)),$A:$A,0))-1),"")</f>
        <v/>
      </c>
      <c r="AE440" s="26">
        <f>IFERROR(IF(OR(AB440="",INDEX(AB:AB,MATCH(DATE(YEAR($A440)-1,MONTH($A440),DAY($A440)),$A:$A,0))=""),"",AB440/INDEX(AB:AB,MATCH(DATE(YEAR($A440)-1,MONTH($A440),DAY($A440)),$A:$A,0))-1),"")</f>
        <v/>
      </c>
      <c r="AF440" s="26">
        <f>IFERROR(IF(OR(AC440="",INDEX(AC:AC,MATCH(DATE(YEAR($A440)-1,MONTH($A440),DAY($A440)),$A:$A,0))=""),"",AC440/INDEX(AC:AC,MATCH(DATE(YEAR($A440)-1,MONTH($A440),DAY($A440)),$A:$A,0))-1),"")</f>
        <v/>
      </c>
      <c r="AG440" s="26">
        <f>IF(OR(AA440="",AA439=""),"",AA440/AA439-1)</f>
        <v/>
      </c>
      <c r="AH440" s="26">
        <f>IF(OR(AB440="",AB439=""),"",AB440/AB439-1)</f>
        <v/>
      </c>
      <c r="AI440" s="26">
        <f>IF(OR(AC440="",AC439=""),"",AC440/AC439-1)</f>
        <v/>
      </c>
      <c r="AJ440" s="26">
        <f>IF(AC440="","",AA440/AC440)</f>
        <v/>
      </c>
      <c r="AK440" s="26">
        <f>IF(AC440="","",AB440/AC440)</f>
        <v/>
      </c>
      <c r="AL440" s="29" t="n">
        <v>16.12</v>
      </c>
      <c r="AM440" s="30" t="n">
        <v>17.38</v>
      </c>
      <c r="AN440" s="30" t="n">
        <v>15.0875</v>
      </c>
      <c r="AO440" s="30" t="n">
        <v>17.2275</v>
      </c>
      <c r="AP440" s="31" t="n">
        <v>0.0687</v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18">
        <f>IF(SUMIFS('Daily NSE Equity Options'!$K:$K,'Daily NSE Equity Options'!$A:$A,$A441)=0,"",SUMIFS('Daily NSE Equity Options'!$K:$K,'Daily NSE Equity Options'!$A:$A,$A441))</f>
        <v/>
      </c>
      <c r="F441" s="7">
        <f>IF(SUMIFS('Daily BSE Equity Options'!$K:$K,'Daily BSE Equity Options'!$A:$A,$A441)=0,"",SUMIFS('Daily BSE Equity Options'!$K:$K,'Daily BSE Equity Options'!$A:$A,$A441))</f>
        <v/>
      </c>
      <c r="G441" s="7">
        <f>IF(OR(E441="",F441=""),"",E441+F441)</f>
        <v/>
      </c>
      <c r="H441" s="20">
        <f>IFERROR(IF(OR(E441="",INDEX(E:E,MATCH(DATE(YEAR($A441)-1,MONTH($A441),DAY($A441)),$A:$A,0))=""),"",E441/INDEX(E:E,MATCH(DATE(YEAR($A441)-1,MONTH($A441),DAY($A441)),$A:$A,0))-1),"")</f>
        <v/>
      </c>
      <c r="I441" s="20">
        <f>IFERROR(IF(OR(F441="",INDEX(F:F,MATCH(DATE(YEAR($A441)-1,MONTH($A441),DAY($A441)),$A:$A,0))=""),"",F441/INDEX(F:F,MATCH(DATE(YEAR($A441)-1,MONTH($A441),DAY($A441)),$A:$A,0))-1),"")</f>
        <v/>
      </c>
      <c r="J441" s="20">
        <f>IFERROR(IF(OR(G441="",INDEX(G:G,MATCH(DATE(YEAR($A441)-1,MONTH($A441),DAY($A441)),$A:$A,0))=""),"",G441/INDEX(G:G,MATCH(DATE(YEAR($A441)-1,MONTH($A441),DAY($A441)),$A:$A,0))-1),"")</f>
        <v/>
      </c>
      <c r="K441" s="20">
        <f>IF(OR(E441="",E440=""),"",E441/E440-1)</f>
        <v/>
      </c>
      <c r="L441" s="20">
        <f>IF(OR(F441="",F440=""),"",F441/F440-1)</f>
        <v/>
      </c>
      <c r="M441" s="20">
        <f>IF(OR(G441="",G440=""),"",G441/G440-1)</f>
        <v/>
      </c>
      <c r="N441" s="20">
        <f>IF(G441="","",E441/G441)</f>
        <v/>
      </c>
      <c r="O441" s="20">
        <f>IF(G441="","",F441/G441)</f>
        <v/>
      </c>
      <c r="P441" s="21">
        <f>IF(SUMIFS('Daily NSE Equity Options'!$L:$L,'Daily NSE Equity Options'!$A:$A,$A441)=0,"",SUMIFS('Daily NSE Equity Options'!$L:$L,'Daily NSE Equity Options'!$A:$A,$A441))</f>
        <v/>
      </c>
      <c r="Q441" s="8">
        <f>IF(SUMIFS('Daily BSE Equity Options'!$L:$L,'Daily BSE Equity Options'!$A:$A,$A441)=0,"",SUMIFS('Daily BSE Equity Options'!$L:$L,'Daily BSE Equity Options'!$A:$A,$A441))</f>
        <v/>
      </c>
      <c r="R441" s="8">
        <f>IF(OR(P441="",Q441=""),"",P441+Q441)</f>
        <v/>
      </c>
      <c r="S441" s="23">
        <f>IFERROR(IF(OR(P441="",INDEX(P:P,MATCH(DATE(YEAR($A441)-1,MONTH($A441),DAY($A441)),$A:$A,0))=""),"",P441/INDEX(P:P,MATCH(DATE(YEAR($A441)-1,MONTH($A441),DAY($A441)),$A:$A,0))-1),"")</f>
        <v/>
      </c>
      <c r="T441" s="23">
        <f>IFERROR(IF(OR(Q441="",INDEX(Q:Q,MATCH(DATE(YEAR($A441)-1,MONTH($A441),DAY($A441)),$A:$A,0))=""),"",Q441/INDEX(Q:Q,MATCH(DATE(YEAR($A441)-1,MONTH($A441),DAY($A441)),$A:$A,0))-1),"")</f>
        <v/>
      </c>
      <c r="U441" s="23">
        <f>IFERROR(IF(OR(R441="",INDEX(R:R,MATCH(DATE(YEAR($A441)-1,MONTH($A441),DAY($A441)),$A:$A,0))=""),"",R441/INDEX(R:R,MATCH(DATE(YEAR($A441)-1,MONTH($A441),DAY($A441)),$A:$A,0))-1),"")</f>
        <v/>
      </c>
      <c r="V441" s="23">
        <f>IF(OR(P441="",P440=""),"",P441/P440-1)</f>
        <v/>
      </c>
      <c r="W441" s="23">
        <f>IF(OR(Q441="",Q440=""),"",Q441/Q440-1)</f>
        <v/>
      </c>
      <c r="X441" s="23">
        <f>IF(OR(R441="",R440=""),"",R441/R440-1)</f>
        <v/>
      </c>
      <c r="Y441" s="23">
        <f>IF(R441="","",P441/R441)</f>
        <v/>
      </c>
      <c r="Z441" s="23">
        <f>IF(R441="","",Q441/R441)</f>
        <v/>
      </c>
      <c r="AA441" s="24">
        <f>IF(SUMIFS('Daily NSE Equity Options'!$M:$M,'Daily NSE Equity Options'!$A:$A,$A441)=0,"",SUMIFS('Daily NSE Equity Options'!$M:$M,'Daily NSE Equity Options'!$A:$A,$A441))</f>
        <v/>
      </c>
      <c r="AB441" s="9">
        <f>IF(SUMIFS('Daily BSE Equity Options'!$M:$M,'Daily BSE Equity Options'!$A:$A,$A441)=0,"",SUMIFS('Daily BSE Equity Options'!$M:$M,'Daily BSE Equity Options'!$A:$A,$A441))</f>
        <v/>
      </c>
      <c r="AC441" s="9">
        <f>IF(OR(AA441="",AB441=""),"",AA441+AB441)</f>
        <v/>
      </c>
      <c r="AD441" s="26">
        <f>IFERROR(IF(OR(AA441="",INDEX(AA:AA,MATCH(DATE(YEAR($A441)-1,MONTH($A441),DAY($A441)),$A:$A,0))=""),"",AA441/INDEX(AA:AA,MATCH(DATE(YEAR($A441)-1,MONTH($A441),DAY($A441)),$A:$A,0))-1),"")</f>
        <v/>
      </c>
      <c r="AE441" s="26">
        <f>IFERROR(IF(OR(AB441="",INDEX(AB:AB,MATCH(DATE(YEAR($A441)-1,MONTH($A441),DAY($A441)),$A:$A,0))=""),"",AB441/INDEX(AB:AB,MATCH(DATE(YEAR($A441)-1,MONTH($A441),DAY($A441)),$A:$A,0))-1),"")</f>
        <v/>
      </c>
      <c r="AF441" s="26">
        <f>IFERROR(IF(OR(AC441="",INDEX(AC:AC,MATCH(DATE(YEAR($A441)-1,MONTH($A441),DAY($A441)),$A:$A,0))=""),"",AC441/INDEX(AC:AC,MATCH(DATE(YEAR($A441)-1,MONTH($A441),DAY($A441)),$A:$A,0))-1),"")</f>
        <v/>
      </c>
      <c r="AG441" s="26">
        <f>IF(OR(AA441="",AA440=""),"",AA441/AA440-1)</f>
        <v/>
      </c>
      <c r="AH441" s="26">
        <f>IF(OR(AB441="",AB440=""),"",AB441/AB440-1)</f>
        <v/>
      </c>
      <c r="AI441" s="26">
        <f>IF(OR(AC441="",AC440=""),"",AC441/AC440-1)</f>
        <v/>
      </c>
      <c r="AJ441" s="26">
        <f>IF(AC441="","",AA441/AC441)</f>
        <v/>
      </c>
      <c r="AK441" s="26">
        <f>IF(AC441="","",AB441/AC441)</f>
        <v/>
      </c>
      <c r="AL441" s="29" t="n">
        <v>17.2275</v>
      </c>
      <c r="AM441" s="30" t="n">
        <v>18.4175</v>
      </c>
      <c r="AN441" s="30" t="n">
        <v>16.4</v>
      </c>
      <c r="AO441" s="30" t="n">
        <v>17.9775</v>
      </c>
      <c r="AP441" s="31" t="n">
        <v>0.0435</v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18">
        <f>IF(SUMIFS('Daily NSE Equity Options'!$K:$K,'Daily NSE Equity Options'!$A:$A,$A442)=0,"",SUMIFS('Daily NSE Equity Options'!$K:$K,'Daily NSE Equity Options'!$A:$A,$A442))</f>
        <v/>
      </c>
      <c r="F442" s="7">
        <f>IF(SUMIFS('Daily BSE Equity Options'!$K:$K,'Daily BSE Equity Options'!$A:$A,$A442)=0,"",SUMIFS('Daily BSE Equity Options'!$K:$K,'Daily BSE Equity Options'!$A:$A,$A442))</f>
        <v/>
      </c>
      <c r="G442" s="7">
        <f>IF(OR(E442="",F442=""),"",E442+F442)</f>
        <v/>
      </c>
      <c r="H442" s="20">
        <f>IFERROR(IF(OR(E442="",INDEX(E:E,MATCH(DATE(YEAR($A442)-1,MONTH($A442),DAY($A442)),$A:$A,0))=""),"",E442/INDEX(E:E,MATCH(DATE(YEAR($A442)-1,MONTH($A442),DAY($A442)),$A:$A,0))-1),"")</f>
        <v/>
      </c>
      <c r="I442" s="20">
        <f>IFERROR(IF(OR(F442="",INDEX(F:F,MATCH(DATE(YEAR($A442)-1,MONTH($A442),DAY($A442)),$A:$A,0))=""),"",F442/INDEX(F:F,MATCH(DATE(YEAR($A442)-1,MONTH($A442),DAY($A442)),$A:$A,0))-1),"")</f>
        <v/>
      </c>
      <c r="J442" s="20">
        <f>IFERROR(IF(OR(G442="",INDEX(G:G,MATCH(DATE(YEAR($A442)-1,MONTH($A442),DAY($A442)),$A:$A,0))=""),"",G442/INDEX(G:G,MATCH(DATE(YEAR($A442)-1,MONTH($A442),DAY($A442)),$A:$A,0))-1),"")</f>
        <v/>
      </c>
      <c r="K442" s="20">
        <f>IF(OR(E442="",E441=""),"",E442/E441-1)</f>
        <v/>
      </c>
      <c r="L442" s="20">
        <f>IF(OR(F442="",F441=""),"",F442/F441-1)</f>
        <v/>
      </c>
      <c r="M442" s="20">
        <f>IF(OR(G442="",G441=""),"",G442/G441-1)</f>
        <v/>
      </c>
      <c r="N442" s="20">
        <f>IF(G442="","",E442/G442)</f>
        <v/>
      </c>
      <c r="O442" s="20">
        <f>IF(G442="","",F442/G442)</f>
        <v/>
      </c>
      <c r="P442" s="21">
        <f>IF(SUMIFS('Daily NSE Equity Options'!$L:$L,'Daily NSE Equity Options'!$A:$A,$A442)=0,"",SUMIFS('Daily NSE Equity Options'!$L:$L,'Daily NSE Equity Options'!$A:$A,$A442))</f>
        <v/>
      </c>
      <c r="Q442" s="8">
        <f>IF(SUMIFS('Daily BSE Equity Options'!$L:$L,'Daily BSE Equity Options'!$A:$A,$A442)=0,"",SUMIFS('Daily BSE Equity Options'!$L:$L,'Daily BSE Equity Options'!$A:$A,$A442))</f>
        <v/>
      </c>
      <c r="R442" s="8">
        <f>IF(OR(P442="",Q442=""),"",P442+Q442)</f>
        <v/>
      </c>
      <c r="S442" s="23">
        <f>IFERROR(IF(OR(P442="",INDEX(P:P,MATCH(DATE(YEAR($A442)-1,MONTH($A442),DAY($A442)),$A:$A,0))=""),"",P442/INDEX(P:P,MATCH(DATE(YEAR($A442)-1,MONTH($A442),DAY($A442)),$A:$A,0))-1),"")</f>
        <v/>
      </c>
      <c r="T442" s="23">
        <f>IFERROR(IF(OR(Q442="",INDEX(Q:Q,MATCH(DATE(YEAR($A442)-1,MONTH($A442),DAY($A442)),$A:$A,0))=""),"",Q442/INDEX(Q:Q,MATCH(DATE(YEAR($A442)-1,MONTH($A442),DAY($A442)),$A:$A,0))-1),"")</f>
        <v/>
      </c>
      <c r="U442" s="23">
        <f>IFERROR(IF(OR(R442="",INDEX(R:R,MATCH(DATE(YEAR($A442)-1,MONTH($A442),DAY($A442)),$A:$A,0))=""),"",R442/INDEX(R:R,MATCH(DATE(YEAR($A442)-1,MONTH($A442),DAY($A442)),$A:$A,0))-1),"")</f>
        <v/>
      </c>
      <c r="V442" s="23">
        <f>IF(OR(P442="",P441=""),"",P442/P441-1)</f>
        <v/>
      </c>
      <c r="W442" s="23">
        <f>IF(OR(Q442="",Q441=""),"",Q442/Q441-1)</f>
        <v/>
      </c>
      <c r="X442" s="23">
        <f>IF(OR(R442="",R441=""),"",R442/R441-1)</f>
        <v/>
      </c>
      <c r="Y442" s="23">
        <f>IF(R442="","",P442/R442)</f>
        <v/>
      </c>
      <c r="Z442" s="23">
        <f>IF(R442="","",Q442/R442)</f>
        <v/>
      </c>
      <c r="AA442" s="24">
        <f>IF(SUMIFS('Daily NSE Equity Options'!$M:$M,'Daily NSE Equity Options'!$A:$A,$A442)=0,"",SUMIFS('Daily NSE Equity Options'!$M:$M,'Daily NSE Equity Options'!$A:$A,$A442))</f>
        <v/>
      </c>
      <c r="AB442" s="9">
        <f>IF(SUMIFS('Daily BSE Equity Options'!$M:$M,'Daily BSE Equity Options'!$A:$A,$A442)=0,"",SUMIFS('Daily BSE Equity Options'!$M:$M,'Daily BSE Equity Options'!$A:$A,$A442))</f>
        <v/>
      </c>
      <c r="AC442" s="9">
        <f>IF(OR(AA442="",AB442=""),"",AA442+AB442)</f>
        <v/>
      </c>
      <c r="AD442" s="26">
        <f>IFERROR(IF(OR(AA442="",INDEX(AA:AA,MATCH(DATE(YEAR($A442)-1,MONTH($A442),DAY($A442)),$A:$A,0))=""),"",AA442/INDEX(AA:AA,MATCH(DATE(YEAR($A442)-1,MONTH($A442),DAY($A442)),$A:$A,0))-1),"")</f>
        <v/>
      </c>
      <c r="AE442" s="26">
        <f>IFERROR(IF(OR(AB442="",INDEX(AB:AB,MATCH(DATE(YEAR($A442)-1,MONTH($A442),DAY($A442)),$A:$A,0))=""),"",AB442/INDEX(AB:AB,MATCH(DATE(YEAR($A442)-1,MONTH($A442),DAY($A442)),$A:$A,0))-1),"")</f>
        <v/>
      </c>
      <c r="AF442" s="26">
        <f>IFERROR(IF(OR(AC442="",INDEX(AC:AC,MATCH(DATE(YEAR($A442)-1,MONTH($A442),DAY($A442)),$A:$A,0))=""),"",AC442/INDEX(AC:AC,MATCH(DATE(YEAR($A442)-1,MONTH($A442),DAY($A442)),$A:$A,0))-1),"")</f>
        <v/>
      </c>
      <c r="AG442" s="26">
        <f>IF(OR(AA442="",AA441=""),"",AA442/AA441-1)</f>
        <v/>
      </c>
      <c r="AH442" s="26">
        <f>IF(OR(AB442="",AB441=""),"",AB442/AB441-1)</f>
        <v/>
      </c>
      <c r="AI442" s="26">
        <f>IF(OR(AC442="",AC441=""),"",AC442/AC441-1)</f>
        <v/>
      </c>
      <c r="AJ442" s="26">
        <f>IF(AC442="","",AA442/AC442)</f>
        <v/>
      </c>
      <c r="AK442" s="26">
        <f>IF(AC442="","",AB442/AC442)</f>
        <v/>
      </c>
      <c r="AL442" s="29" t="n">
        <v>17.9775</v>
      </c>
      <c r="AM442" s="30" t="n">
        <v>18.09</v>
      </c>
      <c r="AN442" s="30" t="n">
        <v>16.86</v>
      </c>
      <c r="AO442" s="30" t="n">
        <v>17.6025</v>
      </c>
      <c r="AP442" s="31" t="n">
        <v>-0.0209</v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18">
        <f>IF(SUMIFS('Daily NSE Equity Options'!$K:$K,'Daily NSE Equity Options'!$A:$A,$A443)=0,"",SUMIFS('Daily NSE Equity Options'!$K:$K,'Daily NSE Equity Options'!$A:$A,$A443))</f>
        <v/>
      </c>
      <c r="F443" s="7">
        <f>IF(SUMIFS('Daily BSE Equity Options'!$K:$K,'Daily BSE Equity Options'!$A:$A,$A443)=0,"",SUMIFS('Daily BSE Equity Options'!$K:$K,'Daily BSE Equity Options'!$A:$A,$A443))</f>
        <v/>
      </c>
      <c r="G443" s="7">
        <f>IF(OR(E443="",F443=""),"",E443+F443)</f>
        <v/>
      </c>
      <c r="H443" s="20">
        <f>IFERROR(IF(OR(E443="",INDEX(E:E,MATCH(DATE(YEAR($A443)-1,MONTH($A443),DAY($A443)),$A:$A,0))=""),"",E443/INDEX(E:E,MATCH(DATE(YEAR($A443)-1,MONTH($A443),DAY($A443)),$A:$A,0))-1),"")</f>
        <v/>
      </c>
      <c r="I443" s="20">
        <f>IFERROR(IF(OR(F443="",INDEX(F:F,MATCH(DATE(YEAR($A443)-1,MONTH($A443),DAY($A443)),$A:$A,0))=""),"",F443/INDEX(F:F,MATCH(DATE(YEAR($A443)-1,MONTH($A443),DAY($A443)),$A:$A,0))-1),"")</f>
        <v/>
      </c>
      <c r="J443" s="20">
        <f>IFERROR(IF(OR(G443="",INDEX(G:G,MATCH(DATE(YEAR($A443)-1,MONTH($A443),DAY($A443)),$A:$A,0))=""),"",G443/INDEX(G:G,MATCH(DATE(YEAR($A443)-1,MONTH($A443),DAY($A443)),$A:$A,0))-1),"")</f>
        <v/>
      </c>
      <c r="K443" s="20">
        <f>IF(OR(E443="",E442=""),"",E443/E442-1)</f>
        <v/>
      </c>
      <c r="L443" s="20">
        <f>IF(OR(F443="",F442=""),"",F443/F442-1)</f>
        <v/>
      </c>
      <c r="M443" s="20">
        <f>IF(OR(G443="",G442=""),"",G443/G442-1)</f>
        <v/>
      </c>
      <c r="N443" s="20">
        <f>IF(G443="","",E443/G443)</f>
        <v/>
      </c>
      <c r="O443" s="20">
        <f>IF(G443="","",F443/G443)</f>
        <v/>
      </c>
      <c r="P443" s="21">
        <f>IF(SUMIFS('Daily NSE Equity Options'!$L:$L,'Daily NSE Equity Options'!$A:$A,$A443)=0,"",SUMIFS('Daily NSE Equity Options'!$L:$L,'Daily NSE Equity Options'!$A:$A,$A443))</f>
        <v/>
      </c>
      <c r="Q443" s="8">
        <f>IF(SUMIFS('Daily BSE Equity Options'!$L:$L,'Daily BSE Equity Options'!$A:$A,$A443)=0,"",SUMIFS('Daily BSE Equity Options'!$L:$L,'Daily BSE Equity Options'!$A:$A,$A443))</f>
        <v/>
      </c>
      <c r="R443" s="8">
        <f>IF(OR(P443="",Q443=""),"",P443+Q443)</f>
        <v/>
      </c>
      <c r="S443" s="23">
        <f>IFERROR(IF(OR(P443="",INDEX(P:P,MATCH(DATE(YEAR($A443)-1,MONTH($A443),DAY($A443)),$A:$A,0))=""),"",P443/INDEX(P:P,MATCH(DATE(YEAR($A443)-1,MONTH($A443),DAY($A443)),$A:$A,0))-1),"")</f>
        <v/>
      </c>
      <c r="T443" s="23">
        <f>IFERROR(IF(OR(Q443="",INDEX(Q:Q,MATCH(DATE(YEAR($A443)-1,MONTH($A443),DAY($A443)),$A:$A,0))=""),"",Q443/INDEX(Q:Q,MATCH(DATE(YEAR($A443)-1,MONTH($A443),DAY($A443)),$A:$A,0))-1),"")</f>
        <v/>
      </c>
      <c r="U443" s="23">
        <f>IFERROR(IF(OR(R443="",INDEX(R:R,MATCH(DATE(YEAR($A443)-1,MONTH($A443),DAY($A443)),$A:$A,0))=""),"",R443/INDEX(R:R,MATCH(DATE(YEAR($A443)-1,MONTH($A443),DAY($A443)),$A:$A,0))-1),"")</f>
        <v/>
      </c>
      <c r="V443" s="23">
        <f>IF(OR(P443="",P442=""),"",P443/P442-1)</f>
        <v/>
      </c>
      <c r="W443" s="23">
        <f>IF(OR(Q443="",Q442=""),"",Q443/Q442-1)</f>
        <v/>
      </c>
      <c r="X443" s="23">
        <f>IF(OR(R443="",R442=""),"",R443/R442-1)</f>
        <v/>
      </c>
      <c r="Y443" s="23">
        <f>IF(R443="","",P443/R443)</f>
        <v/>
      </c>
      <c r="Z443" s="23">
        <f>IF(R443="","",Q443/R443)</f>
        <v/>
      </c>
      <c r="AA443" s="24">
        <f>IF(SUMIFS('Daily NSE Equity Options'!$M:$M,'Daily NSE Equity Options'!$A:$A,$A443)=0,"",SUMIFS('Daily NSE Equity Options'!$M:$M,'Daily NSE Equity Options'!$A:$A,$A443))</f>
        <v/>
      </c>
      <c r="AB443" s="9">
        <f>IF(SUMIFS('Daily BSE Equity Options'!$M:$M,'Daily BSE Equity Options'!$A:$A,$A443)=0,"",SUMIFS('Daily BSE Equity Options'!$M:$M,'Daily BSE Equity Options'!$A:$A,$A443))</f>
        <v/>
      </c>
      <c r="AC443" s="9">
        <f>IF(OR(AA443="",AB443=""),"",AA443+AB443)</f>
        <v/>
      </c>
      <c r="AD443" s="26">
        <f>IFERROR(IF(OR(AA443="",INDEX(AA:AA,MATCH(DATE(YEAR($A443)-1,MONTH($A443),DAY($A443)),$A:$A,0))=""),"",AA443/INDEX(AA:AA,MATCH(DATE(YEAR($A443)-1,MONTH($A443),DAY($A443)),$A:$A,0))-1),"")</f>
        <v/>
      </c>
      <c r="AE443" s="26">
        <f>IFERROR(IF(OR(AB443="",INDEX(AB:AB,MATCH(DATE(YEAR($A443)-1,MONTH($A443),DAY($A443)),$A:$A,0))=""),"",AB443/INDEX(AB:AB,MATCH(DATE(YEAR($A443)-1,MONTH($A443),DAY($A443)),$A:$A,0))-1),"")</f>
        <v/>
      </c>
      <c r="AF443" s="26">
        <f>IFERROR(IF(OR(AC443="",INDEX(AC:AC,MATCH(DATE(YEAR($A443)-1,MONTH($A443),DAY($A443)),$A:$A,0))=""),"",AC443/INDEX(AC:AC,MATCH(DATE(YEAR($A443)-1,MONTH($A443),DAY($A443)),$A:$A,0))-1),"")</f>
        <v/>
      </c>
      <c r="AG443" s="26">
        <f>IF(OR(AA443="",AA442=""),"",AA443/AA442-1)</f>
        <v/>
      </c>
      <c r="AH443" s="26">
        <f>IF(OR(AB443="",AB442=""),"",AB443/AB442-1)</f>
        <v/>
      </c>
      <c r="AI443" s="26">
        <f>IF(OR(AC443="",AC442=""),"",AC443/AC442-1)</f>
        <v/>
      </c>
      <c r="AJ443" s="26">
        <f>IF(AC443="","",AA443/AC443)</f>
        <v/>
      </c>
      <c r="AK443" s="26">
        <f>IF(AC443="","",AB443/AC443)</f>
        <v/>
      </c>
      <c r="AL443" s="29" t="n">
        <v>17.6025</v>
      </c>
      <c r="AM443" s="30" t="n">
        <v>18.39</v>
      </c>
      <c r="AN443" s="30" t="n">
        <v>15.8425</v>
      </c>
      <c r="AO443" s="30" t="n">
        <v>17.6775</v>
      </c>
      <c r="AP443" s="31" t="n">
        <v>0.0043</v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18">
        <f>IF(SUMIFS('Daily NSE Equity Options'!$K:$K,'Daily NSE Equity Options'!$A:$A,$A444)=0,"",SUMIFS('Daily NSE Equity Options'!$K:$K,'Daily NSE Equity Options'!$A:$A,$A444))</f>
        <v/>
      </c>
      <c r="F444" s="7">
        <f>IF(SUMIFS('Daily BSE Equity Options'!$K:$K,'Daily BSE Equity Options'!$A:$A,$A444)=0,"",SUMIFS('Daily BSE Equity Options'!$K:$K,'Daily BSE Equity Options'!$A:$A,$A444))</f>
        <v/>
      </c>
      <c r="G444" s="7">
        <f>IF(OR(E444="",F444=""),"",E444+F444)</f>
        <v/>
      </c>
      <c r="H444" s="20">
        <f>IFERROR(IF(OR(E444="",INDEX(E:E,MATCH(DATE(YEAR($A444)-1,MONTH($A444),DAY($A444)),$A:$A,0))=""),"",E444/INDEX(E:E,MATCH(DATE(YEAR($A444)-1,MONTH($A444),DAY($A444)),$A:$A,0))-1),"")</f>
        <v/>
      </c>
      <c r="I444" s="20">
        <f>IFERROR(IF(OR(F444="",INDEX(F:F,MATCH(DATE(YEAR($A444)-1,MONTH($A444),DAY($A444)),$A:$A,0))=""),"",F444/INDEX(F:F,MATCH(DATE(YEAR($A444)-1,MONTH($A444),DAY($A444)),$A:$A,0))-1),"")</f>
        <v/>
      </c>
      <c r="J444" s="20">
        <f>IFERROR(IF(OR(G444="",INDEX(G:G,MATCH(DATE(YEAR($A444)-1,MONTH($A444),DAY($A444)),$A:$A,0))=""),"",G444/INDEX(G:G,MATCH(DATE(YEAR($A444)-1,MONTH($A444),DAY($A444)),$A:$A,0))-1),"")</f>
        <v/>
      </c>
      <c r="K444" s="20">
        <f>IF(OR(E444="",E443=""),"",E444/E443-1)</f>
        <v/>
      </c>
      <c r="L444" s="20">
        <f>IF(OR(F444="",F443=""),"",F444/F443-1)</f>
        <v/>
      </c>
      <c r="M444" s="20">
        <f>IF(OR(G444="",G443=""),"",G444/G443-1)</f>
        <v/>
      </c>
      <c r="N444" s="20">
        <f>IF(G444="","",E444/G444)</f>
        <v/>
      </c>
      <c r="O444" s="20">
        <f>IF(G444="","",F444/G444)</f>
        <v/>
      </c>
      <c r="P444" s="21">
        <f>IF(SUMIFS('Daily NSE Equity Options'!$L:$L,'Daily NSE Equity Options'!$A:$A,$A444)=0,"",SUMIFS('Daily NSE Equity Options'!$L:$L,'Daily NSE Equity Options'!$A:$A,$A444))</f>
        <v/>
      </c>
      <c r="Q444" s="8">
        <f>IF(SUMIFS('Daily BSE Equity Options'!$L:$L,'Daily BSE Equity Options'!$A:$A,$A444)=0,"",SUMIFS('Daily BSE Equity Options'!$L:$L,'Daily BSE Equity Options'!$A:$A,$A444))</f>
        <v/>
      </c>
      <c r="R444" s="8">
        <f>IF(OR(P444="",Q444=""),"",P444+Q444)</f>
        <v/>
      </c>
      <c r="S444" s="23">
        <f>IFERROR(IF(OR(P444="",INDEX(P:P,MATCH(DATE(YEAR($A444)-1,MONTH($A444),DAY($A444)),$A:$A,0))=""),"",P444/INDEX(P:P,MATCH(DATE(YEAR($A444)-1,MONTH($A444),DAY($A444)),$A:$A,0))-1),"")</f>
        <v/>
      </c>
      <c r="T444" s="23">
        <f>IFERROR(IF(OR(Q444="",INDEX(Q:Q,MATCH(DATE(YEAR($A444)-1,MONTH($A444),DAY($A444)),$A:$A,0))=""),"",Q444/INDEX(Q:Q,MATCH(DATE(YEAR($A444)-1,MONTH($A444),DAY($A444)),$A:$A,0))-1),"")</f>
        <v/>
      </c>
      <c r="U444" s="23">
        <f>IFERROR(IF(OR(R444="",INDEX(R:R,MATCH(DATE(YEAR($A444)-1,MONTH($A444),DAY($A444)),$A:$A,0))=""),"",R444/INDEX(R:R,MATCH(DATE(YEAR($A444)-1,MONTH($A444),DAY($A444)),$A:$A,0))-1),"")</f>
        <v/>
      </c>
      <c r="V444" s="23">
        <f>IF(OR(P444="",P443=""),"",P444/P443-1)</f>
        <v/>
      </c>
      <c r="W444" s="23">
        <f>IF(OR(Q444="",Q443=""),"",Q444/Q443-1)</f>
        <v/>
      </c>
      <c r="X444" s="23">
        <f>IF(OR(R444="",R443=""),"",R444/R443-1)</f>
        <v/>
      </c>
      <c r="Y444" s="23">
        <f>IF(R444="","",P444/R444)</f>
        <v/>
      </c>
      <c r="Z444" s="23">
        <f>IF(R444="","",Q444/R444)</f>
        <v/>
      </c>
      <c r="AA444" s="24">
        <f>IF(SUMIFS('Daily NSE Equity Options'!$M:$M,'Daily NSE Equity Options'!$A:$A,$A444)=0,"",SUMIFS('Daily NSE Equity Options'!$M:$M,'Daily NSE Equity Options'!$A:$A,$A444))</f>
        <v/>
      </c>
      <c r="AB444" s="9">
        <f>IF(SUMIFS('Daily BSE Equity Options'!$M:$M,'Daily BSE Equity Options'!$A:$A,$A444)=0,"",SUMIFS('Daily BSE Equity Options'!$M:$M,'Daily BSE Equity Options'!$A:$A,$A444))</f>
        <v/>
      </c>
      <c r="AC444" s="9">
        <f>IF(OR(AA444="",AB444=""),"",AA444+AB444)</f>
        <v/>
      </c>
      <c r="AD444" s="26">
        <f>IFERROR(IF(OR(AA444="",INDEX(AA:AA,MATCH(DATE(YEAR($A444)-1,MONTH($A444),DAY($A444)),$A:$A,0))=""),"",AA444/INDEX(AA:AA,MATCH(DATE(YEAR($A444)-1,MONTH($A444),DAY($A444)),$A:$A,0))-1),"")</f>
        <v/>
      </c>
      <c r="AE444" s="26">
        <f>IFERROR(IF(OR(AB444="",INDEX(AB:AB,MATCH(DATE(YEAR($A444)-1,MONTH($A444),DAY($A444)),$A:$A,0))=""),"",AB444/INDEX(AB:AB,MATCH(DATE(YEAR($A444)-1,MONTH($A444),DAY($A444)),$A:$A,0))-1),"")</f>
        <v/>
      </c>
      <c r="AF444" s="26">
        <f>IFERROR(IF(OR(AC444="",INDEX(AC:AC,MATCH(DATE(YEAR($A444)-1,MONTH($A444),DAY($A444)),$A:$A,0))=""),"",AC444/INDEX(AC:AC,MATCH(DATE(YEAR($A444)-1,MONTH($A444),DAY($A444)),$A:$A,0))-1),"")</f>
        <v/>
      </c>
      <c r="AG444" s="26">
        <f>IF(OR(AA444="",AA443=""),"",AA444/AA443-1)</f>
        <v/>
      </c>
      <c r="AH444" s="26">
        <f>IF(OR(AB444="",AB443=""),"",AB444/AB443-1)</f>
        <v/>
      </c>
      <c r="AI444" s="26">
        <f>IF(OR(AC444="",AC443=""),"",AC444/AC443-1)</f>
        <v/>
      </c>
      <c r="AJ444" s="26">
        <f>IF(AC444="","",AA444/AC444)</f>
        <v/>
      </c>
      <c r="AK444" s="26">
        <f>IF(AC444="","",AB444/AC444)</f>
        <v/>
      </c>
      <c r="AL444" s="29" t="n">
        <v>17.6775</v>
      </c>
      <c r="AM444" s="30" t="n">
        <v>18.2475</v>
      </c>
      <c r="AN444" s="30" t="n">
        <v>16.4375</v>
      </c>
      <c r="AO444" s="30" t="n">
        <v>17.7575</v>
      </c>
      <c r="AP444" s="31" t="n">
        <v>0.0045</v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18">
        <f>IF(SUMIFS('Daily NSE Equity Options'!$K:$K,'Daily NSE Equity Options'!$A:$A,$A445)=0,"",SUMIFS('Daily NSE Equity Options'!$K:$K,'Daily NSE Equity Options'!$A:$A,$A445))</f>
        <v/>
      </c>
      <c r="F445" s="7">
        <f>IF(SUMIFS('Daily BSE Equity Options'!$K:$K,'Daily BSE Equity Options'!$A:$A,$A445)=0,"",SUMIFS('Daily BSE Equity Options'!$K:$K,'Daily BSE Equity Options'!$A:$A,$A445))</f>
        <v/>
      </c>
      <c r="G445" s="7">
        <f>IF(OR(E445="",F445=""),"",E445+F445)</f>
        <v/>
      </c>
      <c r="H445" s="20">
        <f>IFERROR(IF(OR(E445="",INDEX(E:E,MATCH(DATE(YEAR($A445)-1,MONTH($A445),DAY($A445)),$A:$A,0))=""),"",E445/INDEX(E:E,MATCH(DATE(YEAR($A445)-1,MONTH($A445),DAY($A445)),$A:$A,0))-1),"")</f>
        <v/>
      </c>
      <c r="I445" s="20">
        <f>IFERROR(IF(OR(F445="",INDEX(F:F,MATCH(DATE(YEAR($A445)-1,MONTH($A445),DAY($A445)),$A:$A,0))=""),"",F445/INDEX(F:F,MATCH(DATE(YEAR($A445)-1,MONTH($A445),DAY($A445)),$A:$A,0))-1),"")</f>
        <v/>
      </c>
      <c r="J445" s="20">
        <f>IFERROR(IF(OR(G445="",INDEX(G:G,MATCH(DATE(YEAR($A445)-1,MONTH($A445),DAY($A445)),$A:$A,0))=""),"",G445/INDEX(G:G,MATCH(DATE(YEAR($A445)-1,MONTH($A445),DAY($A445)),$A:$A,0))-1),"")</f>
        <v/>
      </c>
      <c r="K445" s="20">
        <f>IF(OR(E445="",E444=""),"",E445/E444-1)</f>
        <v/>
      </c>
      <c r="L445" s="20">
        <f>IF(OR(F445="",F444=""),"",F445/F444-1)</f>
        <v/>
      </c>
      <c r="M445" s="20">
        <f>IF(OR(G445="",G444=""),"",G445/G444-1)</f>
        <v/>
      </c>
      <c r="N445" s="20">
        <f>IF(G445="","",E445/G445)</f>
        <v/>
      </c>
      <c r="O445" s="20">
        <f>IF(G445="","",F445/G445)</f>
        <v/>
      </c>
      <c r="P445" s="21">
        <f>IF(SUMIFS('Daily NSE Equity Options'!$L:$L,'Daily NSE Equity Options'!$A:$A,$A445)=0,"",SUMIFS('Daily NSE Equity Options'!$L:$L,'Daily NSE Equity Options'!$A:$A,$A445))</f>
        <v/>
      </c>
      <c r="Q445" s="8">
        <f>IF(SUMIFS('Daily BSE Equity Options'!$L:$L,'Daily BSE Equity Options'!$A:$A,$A445)=0,"",SUMIFS('Daily BSE Equity Options'!$L:$L,'Daily BSE Equity Options'!$A:$A,$A445))</f>
        <v/>
      </c>
      <c r="R445" s="8">
        <f>IF(OR(P445="",Q445=""),"",P445+Q445)</f>
        <v/>
      </c>
      <c r="S445" s="23">
        <f>IFERROR(IF(OR(P445="",INDEX(P:P,MATCH(DATE(YEAR($A445)-1,MONTH($A445),DAY($A445)),$A:$A,0))=""),"",P445/INDEX(P:P,MATCH(DATE(YEAR($A445)-1,MONTH($A445),DAY($A445)),$A:$A,0))-1),"")</f>
        <v/>
      </c>
      <c r="T445" s="23">
        <f>IFERROR(IF(OR(Q445="",INDEX(Q:Q,MATCH(DATE(YEAR($A445)-1,MONTH($A445),DAY($A445)),$A:$A,0))=""),"",Q445/INDEX(Q:Q,MATCH(DATE(YEAR($A445)-1,MONTH($A445),DAY($A445)),$A:$A,0))-1),"")</f>
        <v/>
      </c>
      <c r="U445" s="23">
        <f>IFERROR(IF(OR(R445="",INDEX(R:R,MATCH(DATE(YEAR($A445)-1,MONTH($A445),DAY($A445)),$A:$A,0))=""),"",R445/INDEX(R:R,MATCH(DATE(YEAR($A445)-1,MONTH($A445),DAY($A445)),$A:$A,0))-1),"")</f>
        <v/>
      </c>
      <c r="V445" s="23">
        <f>IF(OR(P445="",P444=""),"",P445/P444-1)</f>
        <v/>
      </c>
      <c r="W445" s="23">
        <f>IF(OR(Q445="",Q444=""),"",Q445/Q444-1)</f>
        <v/>
      </c>
      <c r="X445" s="23">
        <f>IF(OR(R445="",R444=""),"",R445/R444-1)</f>
        <v/>
      </c>
      <c r="Y445" s="23">
        <f>IF(R445="","",P445/R445)</f>
        <v/>
      </c>
      <c r="Z445" s="23">
        <f>IF(R445="","",Q445/R445)</f>
        <v/>
      </c>
      <c r="AA445" s="24">
        <f>IF(SUMIFS('Daily NSE Equity Options'!$M:$M,'Daily NSE Equity Options'!$A:$A,$A445)=0,"",SUMIFS('Daily NSE Equity Options'!$M:$M,'Daily NSE Equity Options'!$A:$A,$A445))</f>
        <v/>
      </c>
      <c r="AB445" s="9">
        <f>IF(SUMIFS('Daily BSE Equity Options'!$M:$M,'Daily BSE Equity Options'!$A:$A,$A445)=0,"",SUMIFS('Daily BSE Equity Options'!$M:$M,'Daily BSE Equity Options'!$A:$A,$A445))</f>
        <v/>
      </c>
      <c r="AC445" s="9">
        <f>IF(OR(AA445="",AB445=""),"",AA445+AB445)</f>
        <v/>
      </c>
      <c r="AD445" s="26">
        <f>IFERROR(IF(OR(AA445="",INDEX(AA:AA,MATCH(DATE(YEAR($A445)-1,MONTH($A445),DAY($A445)),$A:$A,0))=""),"",AA445/INDEX(AA:AA,MATCH(DATE(YEAR($A445)-1,MONTH($A445),DAY($A445)),$A:$A,0))-1),"")</f>
        <v/>
      </c>
      <c r="AE445" s="26">
        <f>IFERROR(IF(OR(AB445="",INDEX(AB:AB,MATCH(DATE(YEAR($A445)-1,MONTH($A445),DAY($A445)),$A:$A,0))=""),"",AB445/INDEX(AB:AB,MATCH(DATE(YEAR($A445)-1,MONTH($A445),DAY($A445)),$A:$A,0))-1),"")</f>
        <v/>
      </c>
      <c r="AF445" s="26">
        <f>IFERROR(IF(OR(AC445="",INDEX(AC:AC,MATCH(DATE(YEAR($A445)-1,MONTH($A445),DAY($A445)),$A:$A,0))=""),"",AC445/INDEX(AC:AC,MATCH(DATE(YEAR($A445)-1,MONTH($A445),DAY($A445)),$A:$A,0))-1),"")</f>
        <v/>
      </c>
      <c r="AG445" s="26">
        <f>IF(OR(AA445="",AA444=""),"",AA445/AA444-1)</f>
        <v/>
      </c>
      <c r="AH445" s="26">
        <f>IF(OR(AB445="",AB444=""),"",AB445/AB444-1)</f>
        <v/>
      </c>
      <c r="AI445" s="26">
        <f>IF(OR(AC445="",AC444=""),"",AC445/AC444-1)</f>
        <v/>
      </c>
      <c r="AJ445" s="26">
        <f>IF(AC445="","",AA445/AC445)</f>
        <v/>
      </c>
      <c r="AK445" s="26">
        <f>IF(AC445="","",AB445/AC445)</f>
        <v/>
      </c>
      <c r="AL445" s="29" t="n">
        <v>17.7575</v>
      </c>
      <c r="AM445" s="30" t="n">
        <v>17.925</v>
      </c>
      <c r="AN445" s="30" t="n">
        <v>16.5475</v>
      </c>
      <c r="AO445" s="30" t="n">
        <v>17.1825</v>
      </c>
      <c r="AP445" s="31" t="n">
        <v>-0.0324</v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18">
        <f>IF(SUMIFS('Daily NSE Equity Options'!$K:$K,'Daily NSE Equity Options'!$A:$A,$A446)=0,"",SUMIFS('Daily NSE Equity Options'!$K:$K,'Daily NSE Equity Options'!$A:$A,$A446))</f>
        <v/>
      </c>
      <c r="F446" s="7">
        <f>IF(SUMIFS('Daily BSE Equity Options'!$K:$K,'Daily BSE Equity Options'!$A:$A,$A446)=0,"",SUMIFS('Daily BSE Equity Options'!$K:$K,'Daily BSE Equity Options'!$A:$A,$A446))</f>
        <v/>
      </c>
      <c r="G446" s="7">
        <f>IF(OR(E446="",F446=""),"",E446+F446)</f>
        <v/>
      </c>
      <c r="H446" s="20">
        <f>IFERROR(IF(OR(E446="",INDEX(E:E,MATCH(DATE(YEAR($A446)-1,MONTH($A446),DAY($A446)),$A:$A,0))=""),"",E446/INDEX(E:E,MATCH(DATE(YEAR($A446)-1,MONTH($A446),DAY($A446)),$A:$A,0))-1),"")</f>
        <v/>
      </c>
      <c r="I446" s="20">
        <f>IFERROR(IF(OR(F446="",INDEX(F:F,MATCH(DATE(YEAR($A446)-1,MONTH($A446),DAY($A446)),$A:$A,0))=""),"",F446/INDEX(F:F,MATCH(DATE(YEAR($A446)-1,MONTH($A446),DAY($A446)),$A:$A,0))-1),"")</f>
        <v/>
      </c>
      <c r="J446" s="20">
        <f>IFERROR(IF(OR(G446="",INDEX(G:G,MATCH(DATE(YEAR($A446)-1,MONTH($A446),DAY($A446)),$A:$A,0))=""),"",G446/INDEX(G:G,MATCH(DATE(YEAR($A446)-1,MONTH($A446),DAY($A446)),$A:$A,0))-1),"")</f>
        <v/>
      </c>
      <c r="K446" s="20">
        <f>IF(OR(E446="",E445=""),"",E446/E445-1)</f>
        <v/>
      </c>
      <c r="L446" s="20">
        <f>IF(OR(F446="",F445=""),"",F446/F445-1)</f>
        <v/>
      </c>
      <c r="M446" s="20">
        <f>IF(OR(G446="",G445=""),"",G446/G445-1)</f>
        <v/>
      </c>
      <c r="N446" s="20">
        <f>IF(G446="","",E446/G446)</f>
        <v/>
      </c>
      <c r="O446" s="20">
        <f>IF(G446="","",F446/G446)</f>
        <v/>
      </c>
      <c r="P446" s="21">
        <f>IF(SUMIFS('Daily NSE Equity Options'!$L:$L,'Daily NSE Equity Options'!$A:$A,$A446)=0,"",SUMIFS('Daily NSE Equity Options'!$L:$L,'Daily NSE Equity Options'!$A:$A,$A446))</f>
        <v/>
      </c>
      <c r="Q446" s="8">
        <f>IF(SUMIFS('Daily BSE Equity Options'!$L:$L,'Daily BSE Equity Options'!$A:$A,$A446)=0,"",SUMIFS('Daily BSE Equity Options'!$L:$L,'Daily BSE Equity Options'!$A:$A,$A446))</f>
        <v/>
      </c>
      <c r="R446" s="8">
        <f>IF(OR(P446="",Q446=""),"",P446+Q446)</f>
        <v/>
      </c>
      <c r="S446" s="23">
        <f>IFERROR(IF(OR(P446="",INDEX(P:P,MATCH(DATE(YEAR($A446)-1,MONTH($A446),DAY($A446)),$A:$A,0))=""),"",P446/INDEX(P:P,MATCH(DATE(YEAR($A446)-1,MONTH($A446),DAY($A446)),$A:$A,0))-1),"")</f>
        <v/>
      </c>
      <c r="T446" s="23">
        <f>IFERROR(IF(OR(Q446="",INDEX(Q:Q,MATCH(DATE(YEAR($A446)-1,MONTH($A446),DAY($A446)),$A:$A,0))=""),"",Q446/INDEX(Q:Q,MATCH(DATE(YEAR($A446)-1,MONTH($A446),DAY($A446)),$A:$A,0))-1),"")</f>
        <v/>
      </c>
      <c r="U446" s="23">
        <f>IFERROR(IF(OR(R446="",INDEX(R:R,MATCH(DATE(YEAR($A446)-1,MONTH($A446),DAY($A446)),$A:$A,0))=""),"",R446/INDEX(R:R,MATCH(DATE(YEAR($A446)-1,MONTH($A446),DAY($A446)),$A:$A,0))-1),"")</f>
        <v/>
      </c>
      <c r="V446" s="23">
        <f>IF(OR(P446="",P445=""),"",P446/P445-1)</f>
        <v/>
      </c>
      <c r="W446" s="23">
        <f>IF(OR(Q446="",Q445=""),"",Q446/Q445-1)</f>
        <v/>
      </c>
      <c r="X446" s="23">
        <f>IF(OR(R446="",R445=""),"",R446/R445-1)</f>
        <v/>
      </c>
      <c r="Y446" s="23">
        <f>IF(R446="","",P446/R446)</f>
        <v/>
      </c>
      <c r="Z446" s="23">
        <f>IF(R446="","",Q446/R446)</f>
        <v/>
      </c>
      <c r="AA446" s="24">
        <f>IF(SUMIFS('Daily NSE Equity Options'!$M:$M,'Daily NSE Equity Options'!$A:$A,$A446)=0,"",SUMIFS('Daily NSE Equity Options'!$M:$M,'Daily NSE Equity Options'!$A:$A,$A446))</f>
        <v/>
      </c>
      <c r="AB446" s="9">
        <f>IF(SUMIFS('Daily BSE Equity Options'!$M:$M,'Daily BSE Equity Options'!$A:$A,$A446)=0,"",SUMIFS('Daily BSE Equity Options'!$M:$M,'Daily BSE Equity Options'!$A:$A,$A446))</f>
        <v/>
      </c>
      <c r="AC446" s="9">
        <f>IF(OR(AA446="",AB446=""),"",AA446+AB446)</f>
        <v/>
      </c>
      <c r="AD446" s="26">
        <f>IFERROR(IF(OR(AA446="",INDEX(AA:AA,MATCH(DATE(YEAR($A446)-1,MONTH($A446),DAY($A446)),$A:$A,0))=""),"",AA446/INDEX(AA:AA,MATCH(DATE(YEAR($A446)-1,MONTH($A446),DAY($A446)),$A:$A,0))-1),"")</f>
        <v/>
      </c>
      <c r="AE446" s="26">
        <f>IFERROR(IF(OR(AB446="",INDEX(AB:AB,MATCH(DATE(YEAR($A446)-1,MONTH($A446),DAY($A446)),$A:$A,0))=""),"",AB446/INDEX(AB:AB,MATCH(DATE(YEAR($A446)-1,MONTH($A446),DAY($A446)),$A:$A,0))-1),"")</f>
        <v/>
      </c>
      <c r="AF446" s="26">
        <f>IFERROR(IF(OR(AC446="",INDEX(AC:AC,MATCH(DATE(YEAR($A446)-1,MONTH($A446),DAY($A446)),$A:$A,0))=""),"",AC446/INDEX(AC:AC,MATCH(DATE(YEAR($A446)-1,MONTH($A446),DAY($A446)),$A:$A,0))-1),"")</f>
        <v/>
      </c>
      <c r="AG446" s="26">
        <f>IF(OR(AA446="",AA445=""),"",AA446/AA445-1)</f>
        <v/>
      </c>
      <c r="AH446" s="26">
        <f>IF(OR(AB446="",AB445=""),"",AB446/AB445-1)</f>
        <v/>
      </c>
      <c r="AI446" s="26">
        <f>IF(OR(AC446="",AC445=""),"",AC446/AC445-1)</f>
        <v/>
      </c>
      <c r="AJ446" s="26">
        <f>IF(AC446="","",AA446/AC446)</f>
        <v/>
      </c>
      <c r="AK446" s="26">
        <f>IF(AC446="","",AB446/AC446)</f>
        <v/>
      </c>
      <c r="AL446" s="29" t="n">
        <v>17.1825</v>
      </c>
      <c r="AM446" s="30" t="n">
        <v>17.525</v>
      </c>
      <c r="AN446" s="30" t="n">
        <v>16.6075</v>
      </c>
      <c r="AO446" s="30" t="n">
        <v>16.705</v>
      </c>
      <c r="AP446" s="31" t="n">
        <v>-0.0278</v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18">
        <f>IF(SUMIFS('Daily NSE Equity Options'!$K:$K,'Daily NSE Equity Options'!$A:$A,$A447)=0,"",SUMIFS('Daily NSE Equity Options'!$K:$K,'Daily NSE Equity Options'!$A:$A,$A447))</f>
        <v/>
      </c>
      <c r="F447" s="7">
        <f>IF(SUMIFS('Daily BSE Equity Options'!$K:$K,'Daily BSE Equity Options'!$A:$A,$A447)=0,"",SUMIFS('Daily BSE Equity Options'!$K:$K,'Daily BSE Equity Options'!$A:$A,$A447))</f>
        <v/>
      </c>
      <c r="G447" s="7">
        <f>IF(OR(E447="",F447=""),"",E447+F447)</f>
        <v/>
      </c>
      <c r="H447" s="20">
        <f>IFERROR(IF(OR(E447="",INDEX(E:E,MATCH(DATE(YEAR($A447)-1,MONTH($A447),DAY($A447)),$A:$A,0))=""),"",E447/INDEX(E:E,MATCH(DATE(YEAR($A447)-1,MONTH($A447),DAY($A447)),$A:$A,0))-1),"")</f>
        <v/>
      </c>
      <c r="I447" s="20">
        <f>IFERROR(IF(OR(F447="",INDEX(F:F,MATCH(DATE(YEAR($A447)-1,MONTH($A447),DAY($A447)),$A:$A,0))=""),"",F447/INDEX(F:F,MATCH(DATE(YEAR($A447)-1,MONTH($A447),DAY($A447)),$A:$A,0))-1),"")</f>
        <v/>
      </c>
      <c r="J447" s="20">
        <f>IFERROR(IF(OR(G447="",INDEX(G:G,MATCH(DATE(YEAR($A447)-1,MONTH($A447),DAY($A447)),$A:$A,0))=""),"",G447/INDEX(G:G,MATCH(DATE(YEAR($A447)-1,MONTH($A447),DAY($A447)),$A:$A,0))-1),"")</f>
        <v/>
      </c>
      <c r="K447" s="20">
        <f>IF(OR(E447="",E446=""),"",E447/E446-1)</f>
        <v/>
      </c>
      <c r="L447" s="20">
        <f>IF(OR(F447="",F446=""),"",F447/F446-1)</f>
        <v/>
      </c>
      <c r="M447" s="20">
        <f>IF(OR(G447="",G446=""),"",G447/G446-1)</f>
        <v/>
      </c>
      <c r="N447" s="20">
        <f>IF(G447="","",E447/G447)</f>
        <v/>
      </c>
      <c r="O447" s="20">
        <f>IF(G447="","",F447/G447)</f>
        <v/>
      </c>
      <c r="P447" s="21">
        <f>IF(SUMIFS('Daily NSE Equity Options'!$L:$L,'Daily NSE Equity Options'!$A:$A,$A447)=0,"",SUMIFS('Daily NSE Equity Options'!$L:$L,'Daily NSE Equity Options'!$A:$A,$A447))</f>
        <v/>
      </c>
      <c r="Q447" s="8">
        <f>IF(SUMIFS('Daily BSE Equity Options'!$L:$L,'Daily BSE Equity Options'!$A:$A,$A447)=0,"",SUMIFS('Daily BSE Equity Options'!$L:$L,'Daily BSE Equity Options'!$A:$A,$A447))</f>
        <v/>
      </c>
      <c r="R447" s="8">
        <f>IF(OR(P447="",Q447=""),"",P447+Q447)</f>
        <v/>
      </c>
      <c r="S447" s="23">
        <f>IFERROR(IF(OR(P447="",INDEX(P:P,MATCH(DATE(YEAR($A447)-1,MONTH($A447),DAY($A447)),$A:$A,0))=""),"",P447/INDEX(P:P,MATCH(DATE(YEAR($A447)-1,MONTH($A447),DAY($A447)),$A:$A,0))-1),"")</f>
        <v/>
      </c>
      <c r="T447" s="23">
        <f>IFERROR(IF(OR(Q447="",INDEX(Q:Q,MATCH(DATE(YEAR($A447)-1,MONTH($A447),DAY($A447)),$A:$A,0))=""),"",Q447/INDEX(Q:Q,MATCH(DATE(YEAR($A447)-1,MONTH($A447),DAY($A447)),$A:$A,0))-1),"")</f>
        <v/>
      </c>
      <c r="U447" s="23">
        <f>IFERROR(IF(OR(R447="",INDEX(R:R,MATCH(DATE(YEAR($A447)-1,MONTH($A447),DAY($A447)),$A:$A,0))=""),"",R447/INDEX(R:R,MATCH(DATE(YEAR($A447)-1,MONTH($A447),DAY($A447)),$A:$A,0))-1),"")</f>
        <v/>
      </c>
      <c r="V447" s="23">
        <f>IF(OR(P447="",P446=""),"",P447/P446-1)</f>
        <v/>
      </c>
      <c r="W447" s="23">
        <f>IF(OR(Q447="",Q446=""),"",Q447/Q446-1)</f>
        <v/>
      </c>
      <c r="X447" s="23">
        <f>IF(OR(R447="",R446=""),"",R447/R446-1)</f>
        <v/>
      </c>
      <c r="Y447" s="23">
        <f>IF(R447="","",P447/R447)</f>
        <v/>
      </c>
      <c r="Z447" s="23">
        <f>IF(R447="","",Q447/R447)</f>
        <v/>
      </c>
      <c r="AA447" s="24">
        <f>IF(SUMIFS('Daily NSE Equity Options'!$M:$M,'Daily NSE Equity Options'!$A:$A,$A447)=0,"",SUMIFS('Daily NSE Equity Options'!$M:$M,'Daily NSE Equity Options'!$A:$A,$A447))</f>
        <v/>
      </c>
      <c r="AB447" s="9">
        <f>IF(SUMIFS('Daily BSE Equity Options'!$M:$M,'Daily BSE Equity Options'!$A:$A,$A447)=0,"",SUMIFS('Daily BSE Equity Options'!$M:$M,'Daily BSE Equity Options'!$A:$A,$A447))</f>
        <v/>
      </c>
      <c r="AC447" s="9">
        <f>IF(OR(AA447="",AB447=""),"",AA447+AB447)</f>
        <v/>
      </c>
      <c r="AD447" s="26">
        <f>IFERROR(IF(OR(AA447="",INDEX(AA:AA,MATCH(DATE(YEAR($A447)-1,MONTH($A447),DAY($A447)),$A:$A,0))=""),"",AA447/INDEX(AA:AA,MATCH(DATE(YEAR($A447)-1,MONTH($A447),DAY($A447)),$A:$A,0))-1),"")</f>
        <v/>
      </c>
      <c r="AE447" s="26">
        <f>IFERROR(IF(OR(AB447="",INDEX(AB:AB,MATCH(DATE(YEAR($A447)-1,MONTH($A447),DAY($A447)),$A:$A,0))=""),"",AB447/INDEX(AB:AB,MATCH(DATE(YEAR($A447)-1,MONTH($A447),DAY($A447)),$A:$A,0))-1),"")</f>
        <v/>
      </c>
      <c r="AF447" s="26">
        <f>IFERROR(IF(OR(AC447="",INDEX(AC:AC,MATCH(DATE(YEAR($A447)-1,MONTH($A447),DAY($A447)),$A:$A,0))=""),"",AC447/INDEX(AC:AC,MATCH(DATE(YEAR($A447)-1,MONTH($A447),DAY($A447)),$A:$A,0))-1),"")</f>
        <v/>
      </c>
      <c r="AG447" s="26">
        <f>IF(OR(AA447="",AA446=""),"",AA447/AA446-1)</f>
        <v/>
      </c>
      <c r="AH447" s="26">
        <f>IF(OR(AB447="",AB446=""),"",AB447/AB446-1)</f>
        <v/>
      </c>
      <c r="AI447" s="26">
        <f>IF(OR(AC447="",AC446=""),"",AC447/AC446-1)</f>
        <v/>
      </c>
      <c r="AJ447" s="26">
        <f>IF(AC447="","",AA447/AC447)</f>
        <v/>
      </c>
      <c r="AK447" s="26">
        <f>IF(AC447="","",AB447/AC447)</f>
        <v/>
      </c>
      <c r="AL447" s="29" t="n">
        <v>16.705</v>
      </c>
      <c r="AM447" s="30" t="n">
        <v>17.1</v>
      </c>
      <c r="AN447" s="30" t="n">
        <v>15.3425</v>
      </c>
      <c r="AO447" s="30" t="n">
        <v>16.555</v>
      </c>
      <c r="AP447" s="31" t="n">
        <v>-0.008999999999999999</v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18">
        <f>IF(SUMIFS('Daily NSE Equity Options'!$K:$K,'Daily NSE Equity Options'!$A:$A,$A448)=0,"",SUMIFS('Daily NSE Equity Options'!$K:$K,'Daily NSE Equity Options'!$A:$A,$A448))</f>
        <v/>
      </c>
      <c r="F448" s="7">
        <f>IF(SUMIFS('Daily BSE Equity Options'!$K:$K,'Daily BSE Equity Options'!$A:$A,$A448)=0,"",SUMIFS('Daily BSE Equity Options'!$K:$K,'Daily BSE Equity Options'!$A:$A,$A448))</f>
        <v/>
      </c>
      <c r="G448" s="7">
        <f>IF(OR(E448="",F448=""),"",E448+F448)</f>
        <v/>
      </c>
      <c r="H448" s="20">
        <f>IFERROR(IF(OR(E448="",INDEX(E:E,MATCH(DATE(YEAR($A448)-1,MONTH($A448),DAY($A448)),$A:$A,0))=""),"",E448/INDEX(E:E,MATCH(DATE(YEAR($A448)-1,MONTH($A448),DAY($A448)),$A:$A,0))-1),"")</f>
        <v/>
      </c>
      <c r="I448" s="20">
        <f>IFERROR(IF(OR(F448="",INDEX(F:F,MATCH(DATE(YEAR($A448)-1,MONTH($A448),DAY($A448)),$A:$A,0))=""),"",F448/INDEX(F:F,MATCH(DATE(YEAR($A448)-1,MONTH($A448),DAY($A448)),$A:$A,0))-1),"")</f>
        <v/>
      </c>
      <c r="J448" s="20">
        <f>IFERROR(IF(OR(G448="",INDEX(G:G,MATCH(DATE(YEAR($A448)-1,MONTH($A448),DAY($A448)),$A:$A,0))=""),"",G448/INDEX(G:G,MATCH(DATE(YEAR($A448)-1,MONTH($A448),DAY($A448)),$A:$A,0))-1),"")</f>
        <v/>
      </c>
      <c r="K448" s="20">
        <f>IF(OR(E448="",E447=""),"",E448/E447-1)</f>
        <v/>
      </c>
      <c r="L448" s="20">
        <f>IF(OR(F448="",F447=""),"",F448/F447-1)</f>
        <v/>
      </c>
      <c r="M448" s="20">
        <f>IF(OR(G448="",G447=""),"",G448/G447-1)</f>
        <v/>
      </c>
      <c r="N448" s="20">
        <f>IF(G448="","",E448/G448)</f>
        <v/>
      </c>
      <c r="O448" s="20">
        <f>IF(G448="","",F448/G448)</f>
        <v/>
      </c>
      <c r="P448" s="21">
        <f>IF(SUMIFS('Daily NSE Equity Options'!$L:$L,'Daily NSE Equity Options'!$A:$A,$A448)=0,"",SUMIFS('Daily NSE Equity Options'!$L:$L,'Daily NSE Equity Options'!$A:$A,$A448))</f>
        <v/>
      </c>
      <c r="Q448" s="8">
        <f>IF(SUMIFS('Daily BSE Equity Options'!$L:$L,'Daily BSE Equity Options'!$A:$A,$A448)=0,"",SUMIFS('Daily BSE Equity Options'!$L:$L,'Daily BSE Equity Options'!$A:$A,$A448))</f>
        <v/>
      </c>
      <c r="R448" s="8">
        <f>IF(OR(P448="",Q448=""),"",P448+Q448)</f>
        <v/>
      </c>
      <c r="S448" s="23">
        <f>IFERROR(IF(OR(P448="",INDEX(P:P,MATCH(DATE(YEAR($A448)-1,MONTH($A448),DAY($A448)),$A:$A,0))=""),"",P448/INDEX(P:P,MATCH(DATE(YEAR($A448)-1,MONTH($A448),DAY($A448)),$A:$A,0))-1),"")</f>
        <v/>
      </c>
      <c r="T448" s="23">
        <f>IFERROR(IF(OR(Q448="",INDEX(Q:Q,MATCH(DATE(YEAR($A448)-1,MONTH($A448),DAY($A448)),$A:$A,0))=""),"",Q448/INDEX(Q:Q,MATCH(DATE(YEAR($A448)-1,MONTH($A448),DAY($A448)),$A:$A,0))-1),"")</f>
        <v/>
      </c>
      <c r="U448" s="23">
        <f>IFERROR(IF(OR(R448="",INDEX(R:R,MATCH(DATE(YEAR($A448)-1,MONTH($A448),DAY($A448)),$A:$A,0))=""),"",R448/INDEX(R:R,MATCH(DATE(YEAR($A448)-1,MONTH($A448),DAY($A448)),$A:$A,0))-1),"")</f>
        <v/>
      </c>
      <c r="V448" s="23">
        <f>IF(OR(P448="",P447=""),"",P448/P447-1)</f>
        <v/>
      </c>
      <c r="W448" s="23">
        <f>IF(OR(Q448="",Q447=""),"",Q448/Q447-1)</f>
        <v/>
      </c>
      <c r="X448" s="23">
        <f>IF(OR(R448="",R447=""),"",R448/R447-1)</f>
        <v/>
      </c>
      <c r="Y448" s="23">
        <f>IF(R448="","",P448/R448)</f>
        <v/>
      </c>
      <c r="Z448" s="23">
        <f>IF(R448="","",Q448/R448)</f>
        <v/>
      </c>
      <c r="AA448" s="24">
        <f>IF(SUMIFS('Daily NSE Equity Options'!$M:$M,'Daily NSE Equity Options'!$A:$A,$A448)=0,"",SUMIFS('Daily NSE Equity Options'!$M:$M,'Daily NSE Equity Options'!$A:$A,$A448))</f>
        <v/>
      </c>
      <c r="AB448" s="9">
        <f>IF(SUMIFS('Daily BSE Equity Options'!$M:$M,'Daily BSE Equity Options'!$A:$A,$A448)=0,"",SUMIFS('Daily BSE Equity Options'!$M:$M,'Daily BSE Equity Options'!$A:$A,$A448))</f>
        <v/>
      </c>
      <c r="AC448" s="9">
        <f>IF(OR(AA448="",AB448=""),"",AA448+AB448)</f>
        <v/>
      </c>
      <c r="AD448" s="26">
        <f>IFERROR(IF(OR(AA448="",INDEX(AA:AA,MATCH(DATE(YEAR($A448)-1,MONTH($A448),DAY($A448)),$A:$A,0))=""),"",AA448/INDEX(AA:AA,MATCH(DATE(YEAR($A448)-1,MONTH($A448),DAY($A448)),$A:$A,0))-1),"")</f>
        <v/>
      </c>
      <c r="AE448" s="26">
        <f>IFERROR(IF(OR(AB448="",INDEX(AB:AB,MATCH(DATE(YEAR($A448)-1,MONTH($A448),DAY($A448)),$A:$A,0))=""),"",AB448/INDEX(AB:AB,MATCH(DATE(YEAR($A448)-1,MONTH($A448),DAY($A448)),$A:$A,0))-1),"")</f>
        <v/>
      </c>
      <c r="AF448" s="26">
        <f>IFERROR(IF(OR(AC448="",INDEX(AC:AC,MATCH(DATE(YEAR($A448)-1,MONTH($A448),DAY($A448)),$A:$A,0))=""),"",AC448/INDEX(AC:AC,MATCH(DATE(YEAR($A448)-1,MONTH($A448),DAY($A448)),$A:$A,0))-1),"")</f>
        <v/>
      </c>
      <c r="AG448" s="26">
        <f>IF(OR(AA448="",AA447=""),"",AA448/AA447-1)</f>
        <v/>
      </c>
      <c r="AH448" s="26">
        <f>IF(OR(AB448="",AB447=""),"",AB448/AB447-1)</f>
        <v/>
      </c>
      <c r="AI448" s="26">
        <f>IF(OR(AC448="",AC447=""),"",AC448/AC447-1)</f>
        <v/>
      </c>
      <c r="AJ448" s="26">
        <f>IF(AC448="","",AA448/AC448)</f>
        <v/>
      </c>
      <c r="AK448" s="26">
        <f>IF(AC448="","",AB448/AC448)</f>
        <v/>
      </c>
      <c r="AL448" s="29" t="n">
        <v>16.555</v>
      </c>
      <c r="AM448" s="30" t="n">
        <v>17.5475</v>
      </c>
      <c r="AN448" s="30" t="n">
        <v>16.2675</v>
      </c>
      <c r="AO448" s="30" t="n">
        <v>16.765</v>
      </c>
      <c r="AP448" s="31" t="n">
        <v>0.0127</v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18">
        <f>IF(SUMIFS('Daily NSE Equity Options'!$K:$K,'Daily NSE Equity Options'!$A:$A,$A449)=0,"",SUMIFS('Daily NSE Equity Options'!$K:$K,'Daily NSE Equity Options'!$A:$A,$A449))</f>
        <v/>
      </c>
      <c r="F449" s="7">
        <f>IF(SUMIFS('Daily BSE Equity Options'!$K:$K,'Daily BSE Equity Options'!$A:$A,$A449)=0,"",SUMIFS('Daily BSE Equity Options'!$K:$K,'Daily BSE Equity Options'!$A:$A,$A449))</f>
        <v/>
      </c>
      <c r="G449" s="7">
        <f>IF(OR(E449="",F449=""),"",E449+F449)</f>
        <v/>
      </c>
      <c r="H449" s="20">
        <f>IFERROR(IF(OR(E449="",INDEX(E:E,MATCH(DATE(YEAR($A449)-1,MONTH($A449),DAY($A449)),$A:$A,0))=""),"",E449/INDEX(E:E,MATCH(DATE(YEAR($A449)-1,MONTH($A449),DAY($A449)),$A:$A,0))-1),"")</f>
        <v/>
      </c>
      <c r="I449" s="20">
        <f>IFERROR(IF(OR(F449="",INDEX(F:F,MATCH(DATE(YEAR($A449)-1,MONTH($A449),DAY($A449)),$A:$A,0))=""),"",F449/INDEX(F:F,MATCH(DATE(YEAR($A449)-1,MONTH($A449),DAY($A449)),$A:$A,0))-1),"")</f>
        <v/>
      </c>
      <c r="J449" s="20">
        <f>IFERROR(IF(OR(G449="",INDEX(G:G,MATCH(DATE(YEAR($A449)-1,MONTH($A449),DAY($A449)),$A:$A,0))=""),"",G449/INDEX(G:G,MATCH(DATE(YEAR($A449)-1,MONTH($A449),DAY($A449)),$A:$A,0))-1),"")</f>
        <v/>
      </c>
      <c r="K449" s="20">
        <f>IF(OR(E449="",E448=""),"",E449/E448-1)</f>
        <v/>
      </c>
      <c r="L449" s="20">
        <f>IF(OR(F449="",F448=""),"",F449/F448-1)</f>
        <v/>
      </c>
      <c r="M449" s="20">
        <f>IF(OR(G449="",G448=""),"",G449/G448-1)</f>
        <v/>
      </c>
      <c r="N449" s="20">
        <f>IF(G449="","",E449/G449)</f>
        <v/>
      </c>
      <c r="O449" s="20">
        <f>IF(G449="","",F449/G449)</f>
        <v/>
      </c>
      <c r="P449" s="21">
        <f>IF(SUMIFS('Daily NSE Equity Options'!$L:$L,'Daily NSE Equity Options'!$A:$A,$A449)=0,"",SUMIFS('Daily NSE Equity Options'!$L:$L,'Daily NSE Equity Options'!$A:$A,$A449))</f>
        <v/>
      </c>
      <c r="Q449" s="8">
        <f>IF(SUMIFS('Daily BSE Equity Options'!$L:$L,'Daily BSE Equity Options'!$A:$A,$A449)=0,"",SUMIFS('Daily BSE Equity Options'!$L:$L,'Daily BSE Equity Options'!$A:$A,$A449))</f>
        <v/>
      </c>
      <c r="R449" s="8">
        <f>IF(OR(P449="",Q449=""),"",P449+Q449)</f>
        <v/>
      </c>
      <c r="S449" s="23">
        <f>IFERROR(IF(OR(P449="",INDEX(P:P,MATCH(DATE(YEAR($A449)-1,MONTH($A449),DAY($A449)),$A:$A,0))=""),"",P449/INDEX(P:P,MATCH(DATE(YEAR($A449)-1,MONTH($A449),DAY($A449)),$A:$A,0))-1),"")</f>
        <v/>
      </c>
      <c r="T449" s="23">
        <f>IFERROR(IF(OR(Q449="",INDEX(Q:Q,MATCH(DATE(YEAR($A449)-1,MONTH($A449),DAY($A449)),$A:$A,0))=""),"",Q449/INDEX(Q:Q,MATCH(DATE(YEAR($A449)-1,MONTH($A449),DAY($A449)),$A:$A,0))-1),"")</f>
        <v/>
      </c>
      <c r="U449" s="23">
        <f>IFERROR(IF(OR(R449="",INDEX(R:R,MATCH(DATE(YEAR($A449)-1,MONTH($A449),DAY($A449)),$A:$A,0))=""),"",R449/INDEX(R:R,MATCH(DATE(YEAR($A449)-1,MONTH($A449),DAY($A449)),$A:$A,0))-1),"")</f>
        <v/>
      </c>
      <c r="V449" s="23">
        <f>IF(OR(P449="",P448=""),"",P449/P448-1)</f>
        <v/>
      </c>
      <c r="W449" s="23">
        <f>IF(OR(Q449="",Q448=""),"",Q449/Q448-1)</f>
        <v/>
      </c>
      <c r="X449" s="23">
        <f>IF(OR(R449="",R448=""),"",R449/R448-1)</f>
        <v/>
      </c>
      <c r="Y449" s="23">
        <f>IF(R449="","",P449/R449)</f>
        <v/>
      </c>
      <c r="Z449" s="23">
        <f>IF(R449="","",Q449/R449)</f>
        <v/>
      </c>
      <c r="AA449" s="24">
        <f>IF(SUMIFS('Daily NSE Equity Options'!$M:$M,'Daily NSE Equity Options'!$A:$A,$A449)=0,"",SUMIFS('Daily NSE Equity Options'!$M:$M,'Daily NSE Equity Options'!$A:$A,$A449))</f>
        <v/>
      </c>
      <c r="AB449" s="9">
        <f>IF(SUMIFS('Daily BSE Equity Options'!$M:$M,'Daily BSE Equity Options'!$A:$A,$A449)=0,"",SUMIFS('Daily BSE Equity Options'!$M:$M,'Daily BSE Equity Options'!$A:$A,$A449))</f>
        <v/>
      </c>
      <c r="AC449" s="9">
        <f>IF(OR(AA449="",AB449=""),"",AA449+AB449)</f>
        <v/>
      </c>
      <c r="AD449" s="26">
        <f>IFERROR(IF(OR(AA449="",INDEX(AA:AA,MATCH(DATE(YEAR($A449)-1,MONTH($A449),DAY($A449)),$A:$A,0))=""),"",AA449/INDEX(AA:AA,MATCH(DATE(YEAR($A449)-1,MONTH($A449),DAY($A449)),$A:$A,0))-1),"")</f>
        <v/>
      </c>
      <c r="AE449" s="26">
        <f>IFERROR(IF(OR(AB449="",INDEX(AB:AB,MATCH(DATE(YEAR($A449)-1,MONTH($A449),DAY($A449)),$A:$A,0))=""),"",AB449/INDEX(AB:AB,MATCH(DATE(YEAR($A449)-1,MONTH($A449),DAY($A449)),$A:$A,0))-1),"")</f>
        <v/>
      </c>
      <c r="AF449" s="26">
        <f>IFERROR(IF(OR(AC449="",INDEX(AC:AC,MATCH(DATE(YEAR($A449)-1,MONTH($A449),DAY($A449)),$A:$A,0))=""),"",AC449/INDEX(AC:AC,MATCH(DATE(YEAR($A449)-1,MONTH($A449),DAY($A449)),$A:$A,0))-1),"")</f>
        <v/>
      </c>
      <c r="AG449" s="26">
        <f>IF(OR(AA449="",AA448=""),"",AA449/AA448-1)</f>
        <v/>
      </c>
      <c r="AH449" s="26">
        <f>IF(OR(AB449="",AB448=""),"",AB449/AB448-1)</f>
        <v/>
      </c>
      <c r="AI449" s="26">
        <f>IF(OR(AC449="",AC448=""),"",AC449/AC448-1)</f>
        <v/>
      </c>
      <c r="AJ449" s="26">
        <f>IF(AC449="","",AA449/AC449)</f>
        <v/>
      </c>
      <c r="AK449" s="26">
        <f>IF(AC449="","",AB449/AC449)</f>
        <v/>
      </c>
      <c r="AL449" s="29" t="n">
        <v>16.765</v>
      </c>
      <c r="AM449" s="30" t="n">
        <v>17.875</v>
      </c>
      <c r="AN449" s="30" t="n">
        <v>16.765</v>
      </c>
      <c r="AO449" s="30" t="n">
        <v>17.78</v>
      </c>
      <c r="AP449" s="31" t="n">
        <v>0.0605</v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18">
        <f>IF(SUMIFS('Daily NSE Equity Options'!$K:$K,'Daily NSE Equity Options'!$A:$A,$A450)=0,"",SUMIFS('Daily NSE Equity Options'!$K:$K,'Daily NSE Equity Options'!$A:$A,$A450))</f>
        <v/>
      </c>
      <c r="F450" s="7">
        <f>IF(SUMIFS('Daily BSE Equity Options'!$K:$K,'Daily BSE Equity Options'!$A:$A,$A450)=0,"",SUMIFS('Daily BSE Equity Options'!$K:$K,'Daily BSE Equity Options'!$A:$A,$A450))</f>
        <v/>
      </c>
      <c r="G450" s="7">
        <f>IF(OR(E450="",F450=""),"",E450+F450)</f>
        <v/>
      </c>
      <c r="H450" s="20">
        <f>IFERROR(IF(OR(E450="",INDEX(E:E,MATCH(DATE(YEAR($A450)-1,MONTH($A450),DAY($A450)),$A:$A,0))=""),"",E450/INDEX(E:E,MATCH(DATE(YEAR($A450)-1,MONTH($A450),DAY($A450)),$A:$A,0))-1),"")</f>
        <v/>
      </c>
      <c r="I450" s="20">
        <f>IFERROR(IF(OR(F450="",INDEX(F:F,MATCH(DATE(YEAR($A450)-1,MONTH($A450),DAY($A450)),$A:$A,0))=""),"",F450/INDEX(F:F,MATCH(DATE(YEAR($A450)-1,MONTH($A450),DAY($A450)),$A:$A,0))-1),"")</f>
        <v/>
      </c>
      <c r="J450" s="20">
        <f>IFERROR(IF(OR(G450="",INDEX(G:G,MATCH(DATE(YEAR($A450)-1,MONTH($A450),DAY($A450)),$A:$A,0))=""),"",G450/INDEX(G:G,MATCH(DATE(YEAR($A450)-1,MONTH($A450),DAY($A450)),$A:$A,0))-1),"")</f>
        <v/>
      </c>
      <c r="K450" s="20">
        <f>IF(OR(E450="",E449=""),"",E450/E449-1)</f>
        <v/>
      </c>
      <c r="L450" s="20">
        <f>IF(OR(F450="",F449=""),"",F450/F449-1)</f>
        <v/>
      </c>
      <c r="M450" s="20">
        <f>IF(OR(G450="",G449=""),"",G450/G449-1)</f>
        <v/>
      </c>
      <c r="N450" s="20">
        <f>IF(G450="","",E450/G450)</f>
        <v/>
      </c>
      <c r="O450" s="20">
        <f>IF(G450="","",F450/G450)</f>
        <v/>
      </c>
      <c r="P450" s="21">
        <f>IF(SUMIFS('Daily NSE Equity Options'!$L:$L,'Daily NSE Equity Options'!$A:$A,$A450)=0,"",SUMIFS('Daily NSE Equity Options'!$L:$L,'Daily NSE Equity Options'!$A:$A,$A450))</f>
        <v/>
      </c>
      <c r="Q450" s="8">
        <f>IF(SUMIFS('Daily BSE Equity Options'!$L:$L,'Daily BSE Equity Options'!$A:$A,$A450)=0,"",SUMIFS('Daily BSE Equity Options'!$L:$L,'Daily BSE Equity Options'!$A:$A,$A450))</f>
        <v/>
      </c>
      <c r="R450" s="8">
        <f>IF(OR(P450="",Q450=""),"",P450+Q450)</f>
        <v/>
      </c>
      <c r="S450" s="23">
        <f>IFERROR(IF(OR(P450="",INDEX(P:P,MATCH(DATE(YEAR($A450)-1,MONTH($A450),DAY($A450)),$A:$A,0))=""),"",P450/INDEX(P:P,MATCH(DATE(YEAR($A450)-1,MONTH($A450),DAY($A450)),$A:$A,0))-1),"")</f>
        <v/>
      </c>
      <c r="T450" s="23">
        <f>IFERROR(IF(OR(Q450="",INDEX(Q:Q,MATCH(DATE(YEAR($A450)-1,MONTH($A450),DAY($A450)),$A:$A,0))=""),"",Q450/INDEX(Q:Q,MATCH(DATE(YEAR($A450)-1,MONTH($A450),DAY($A450)),$A:$A,0))-1),"")</f>
        <v/>
      </c>
      <c r="U450" s="23">
        <f>IFERROR(IF(OR(R450="",INDEX(R:R,MATCH(DATE(YEAR($A450)-1,MONTH($A450),DAY($A450)),$A:$A,0))=""),"",R450/INDEX(R:R,MATCH(DATE(YEAR($A450)-1,MONTH($A450),DAY($A450)),$A:$A,0))-1),"")</f>
        <v/>
      </c>
      <c r="V450" s="23">
        <f>IF(OR(P450="",P449=""),"",P450/P449-1)</f>
        <v/>
      </c>
      <c r="W450" s="23">
        <f>IF(OR(Q450="",Q449=""),"",Q450/Q449-1)</f>
        <v/>
      </c>
      <c r="X450" s="23">
        <f>IF(OR(R450="",R449=""),"",R450/R449-1)</f>
        <v/>
      </c>
      <c r="Y450" s="23">
        <f>IF(R450="","",P450/R450)</f>
        <v/>
      </c>
      <c r="Z450" s="23">
        <f>IF(R450="","",Q450/R450)</f>
        <v/>
      </c>
      <c r="AA450" s="24">
        <f>IF(SUMIFS('Daily NSE Equity Options'!$M:$M,'Daily NSE Equity Options'!$A:$A,$A450)=0,"",SUMIFS('Daily NSE Equity Options'!$M:$M,'Daily NSE Equity Options'!$A:$A,$A450))</f>
        <v/>
      </c>
      <c r="AB450" s="9">
        <f>IF(SUMIFS('Daily BSE Equity Options'!$M:$M,'Daily BSE Equity Options'!$A:$A,$A450)=0,"",SUMIFS('Daily BSE Equity Options'!$M:$M,'Daily BSE Equity Options'!$A:$A,$A450))</f>
        <v/>
      </c>
      <c r="AC450" s="9">
        <f>IF(OR(AA450="",AB450=""),"",AA450+AB450)</f>
        <v/>
      </c>
      <c r="AD450" s="26">
        <f>IFERROR(IF(OR(AA450="",INDEX(AA:AA,MATCH(DATE(YEAR($A450)-1,MONTH($A450),DAY($A450)),$A:$A,0))=""),"",AA450/INDEX(AA:AA,MATCH(DATE(YEAR($A450)-1,MONTH($A450),DAY($A450)),$A:$A,0))-1),"")</f>
        <v/>
      </c>
      <c r="AE450" s="26">
        <f>IFERROR(IF(OR(AB450="",INDEX(AB:AB,MATCH(DATE(YEAR($A450)-1,MONTH($A450),DAY($A450)),$A:$A,0))=""),"",AB450/INDEX(AB:AB,MATCH(DATE(YEAR($A450)-1,MONTH($A450),DAY($A450)),$A:$A,0))-1),"")</f>
        <v/>
      </c>
      <c r="AF450" s="26">
        <f>IFERROR(IF(OR(AC450="",INDEX(AC:AC,MATCH(DATE(YEAR($A450)-1,MONTH($A450),DAY($A450)),$A:$A,0))=""),"",AC450/INDEX(AC:AC,MATCH(DATE(YEAR($A450)-1,MONTH($A450),DAY($A450)),$A:$A,0))-1),"")</f>
        <v/>
      </c>
      <c r="AG450" s="26">
        <f>IF(OR(AA450="",AA449=""),"",AA450/AA449-1)</f>
        <v/>
      </c>
      <c r="AH450" s="26">
        <f>IF(OR(AB450="",AB449=""),"",AB450/AB449-1)</f>
        <v/>
      </c>
      <c r="AI450" s="26">
        <f>IF(OR(AC450="",AC449=""),"",AC450/AC449-1)</f>
        <v/>
      </c>
      <c r="AJ450" s="26">
        <f>IF(AC450="","",AA450/AC450)</f>
        <v/>
      </c>
      <c r="AK450" s="26">
        <f>IF(AC450="","",AB450/AC450)</f>
        <v/>
      </c>
      <c r="AL450" s="29" t="n">
        <v>17.78</v>
      </c>
      <c r="AM450" s="30" t="n">
        <v>18.4475</v>
      </c>
      <c r="AN450" s="30" t="n">
        <v>15.94</v>
      </c>
      <c r="AO450" s="30" t="n">
        <v>17.8175</v>
      </c>
      <c r="AP450" s="31" t="n">
        <v>0.0021</v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18">
        <f>IF(SUMIFS('Daily NSE Equity Options'!$K:$K,'Daily NSE Equity Options'!$A:$A,$A451)=0,"",SUMIFS('Daily NSE Equity Options'!$K:$K,'Daily NSE Equity Options'!$A:$A,$A451))</f>
        <v/>
      </c>
      <c r="F451" s="7">
        <f>IF(SUMIFS('Daily BSE Equity Options'!$K:$K,'Daily BSE Equity Options'!$A:$A,$A451)=0,"",SUMIFS('Daily BSE Equity Options'!$K:$K,'Daily BSE Equity Options'!$A:$A,$A451))</f>
        <v/>
      </c>
      <c r="G451" s="7">
        <f>IF(OR(E451="",F451=""),"",E451+F451)</f>
        <v/>
      </c>
      <c r="H451" s="20">
        <f>IFERROR(IF(OR(E451="",INDEX(E:E,MATCH(DATE(YEAR($A451)-1,MONTH($A451),DAY($A451)),$A:$A,0))=""),"",E451/INDEX(E:E,MATCH(DATE(YEAR($A451)-1,MONTH($A451),DAY($A451)),$A:$A,0))-1),"")</f>
        <v/>
      </c>
      <c r="I451" s="20">
        <f>IFERROR(IF(OR(F451="",INDEX(F:F,MATCH(DATE(YEAR($A451)-1,MONTH($A451),DAY($A451)),$A:$A,0))=""),"",F451/INDEX(F:F,MATCH(DATE(YEAR($A451)-1,MONTH($A451),DAY($A451)),$A:$A,0))-1),"")</f>
        <v/>
      </c>
      <c r="J451" s="20">
        <f>IFERROR(IF(OR(G451="",INDEX(G:G,MATCH(DATE(YEAR($A451)-1,MONTH($A451),DAY($A451)),$A:$A,0))=""),"",G451/INDEX(G:G,MATCH(DATE(YEAR($A451)-1,MONTH($A451),DAY($A451)),$A:$A,0))-1),"")</f>
        <v/>
      </c>
      <c r="K451" s="20">
        <f>IF(OR(E451="",E450=""),"",E451/E450-1)</f>
        <v/>
      </c>
      <c r="L451" s="20">
        <f>IF(OR(F451="",F450=""),"",F451/F450-1)</f>
        <v/>
      </c>
      <c r="M451" s="20">
        <f>IF(OR(G451="",G450=""),"",G451/G450-1)</f>
        <v/>
      </c>
      <c r="N451" s="20">
        <f>IF(G451="","",E451/G451)</f>
        <v/>
      </c>
      <c r="O451" s="20">
        <f>IF(G451="","",F451/G451)</f>
        <v/>
      </c>
      <c r="P451" s="21">
        <f>IF(SUMIFS('Daily NSE Equity Options'!$L:$L,'Daily NSE Equity Options'!$A:$A,$A451)=0,"",SUMIFS('Daily NSE Equity Options'!$L:$L,'Daily NSE Equity Options'!$A:$A,$A451))</f>
        <v/>
      </c>
      <c r="Q451" s="8">
        <f>IF(SUMIFS('Daily BSE Equity Options'!$L:$L,'Daily BSE Equity Options'!$A:$A,$A451)=0,"",SUMIFS('Daily BSE Equity Options'!$L:$L,'Daily BSE Equity Options'!$A:$A,$A451))</f>
        <v/>
      </c>
      <c r="R451" s="8">
        <f>IF(OR(P451="",Q451=""),"",P451+Q451)</f>
        <v/>
      </c>
      <c r="S451" s="23">
        <f>IFERROR(IF(OR(P451="",INDEX(P:P,MATCH(DATE(YEAR($A451)-1,MONTH($A451),DAY($A451)),$A:$A,0))=""),"",P451/INDEX(P:P,MATCH(DATE(YEAR($A451)-1,MONTH($A451),DAY($A451)),$A:$A,0))-1),"")</f>
        <v/>
      </c>
      <c r="T451" s="23">
        <f>IFERROR(IF(OR(Q451="",INDEX(Q:Q,MATCH(DATE(YEAR($A451)-1,MONTH($A451),DAY($A451)),$A:$A,0))=""),"",Q451/INDEX(Q:Q,MATCH(DATE(YEAR($A451)-1,MONTH($A451),DAY($A451)),$A:$A,0))-1),"")</f>
        <v/>
      </c>
      <c r="U451" s="23">
        <f>IFERROR(IF(OR(R451="",INDEX(R:R,MATCH(DATE(YEAR($A451)-1,MONTH($A451),DAY($A451)),$A:$A,0))=""),"",R451/INDEX(R:R,MATCH(DATE(YEAR($A451)-1,MONTH($A451),DAY($A451)),$A:$A,0))-1),"")</f>
        <v/>
      </c>
      <c r="V451" s="23">
        <f>IF(OR(P451="",P450=""),"",P451/P450-1)</f>
        <v/>
      </c>
      <c r="W451" s="23">
        <f>IF(OR(Q451="",Q450=""),"",Q451/Q450-1)</f>
        <v/>
      </c>
      <c r="X451" s="23">
        <f>IF(OR(R451="",R450=""),"",R451/R450-1)</f>
        <v/>
      </c>
      <c r="Y451" s="23">
        <f>IF(R451="","",P451/R451)</f>
        <v/>
      </c>
      <c r="Z451" s="23">
        <f>IF(R451="","",Q451/R451)</f>
        <v/>
      </c>
      <c r="AA451" s="24">
        <f>IF(SUMIFS('Daily NSE Equity Options'!$M:$M,'Daily NSE Equity Options'!$A:$A,$A451)=0,"",SUMIFS('Daily NSE Equity Options'!$M:$M,'Daily NSE Equity Options'!$A:$A,$A451))</f>
        <v/>
      </c>
      <c r="AB451" s="9">
        <f>IF(SUMIFS('Daily BSE Equity Options'!$M:$M,'Daily BSE Equity Options'!$A:$A,$A451)=0,"",SUMIFS('Daily BSE Equity Options'!$M:$M,'Daily BSE Equity Options'!$A:$A,$A451))</f>
        <v/>
      </c>
      <c r="AC451" s="9">
        <f>IF(OR(AA451="",AB451=""),"",AA451+AB451)</f>
        <v/>
      </c>
      <c r="AD451" s="26">
        <f>IFERROR(IF(OR(AA451="",INDEX(AA:AA,MATCH(DATE(YEAR($A451)-1,MONTH($A451),DAY($A451)),$A:$A,0))=""),"",AA451/INDEX(AA:AA,MATCH(DATE(YEAR($A451)-1,MONTH($A451),DAY($A451)),$A:$A,0))-1),"")</f>
        <v/>
      </c>
      <c r="AE451" s="26">
        <f>IFERROR(IF(OR(AB451="",INDEX(AB:AB,MATCH(DATE(YEAR($A451)-1,MONTH($A451),DAY($A451)),$A:$A,0))=""),"",AB451/INDEX(AB:AB,MATCH(DATE(YEAR($A451)-1,MONTH($A451),DAY($A451)),$A:$A,0))-1),"")</f>
        <v/>
      </c>
      <c r="AF451" s="26">
        <f>IFERROR(IF(OR(AC451="",INDEX(AC:AC,MATCH(DATE(YEAR($A451)-1,MONTH($A451),DAY($A451)),$A:$A,0))=""),"",AC451/INDEX(AC:AC,MATCH(DATE(YEAR($A451)-1,MONTH($A451),DAY($A451)),$A:$A,0))-1),"")</f>
        <v/>
      </c>
      <c r="AG451" s="26">
        <f>IF(OR(AA451="",AA450=""),"",AA451/AA450-1)</f>
        <v/>
      </c>
      <c r="AH451" s="26">
        <f>IF(OR(AB451="",AB450=""),"",AB451/AB450-1)</f>
        <v/>
      </c>
      <c r="AI451" s="26">
        <f>IF(OR(AC451="",AC450=""),"",AC451/AC450-1)</f>
        <v/>
      </c>
      <c r="AJ451" s="26">
        <f>IF(AC451="","",AA451/AC451)</f>
        <v/>
      </c>
      <c r="AK451" s="26">
        <f>IF(AC451="","",AB451/AC451)</f>
        <v/>
      </c>
      <c r="AL451" s="29" t="n">
        <v>17.8175</v>
      </c>
      <c r="AM451" s="30" t="n">
        <v>18.45</v>
      </c>
      <c r="AN451" s="30" t="n">
        <v>17.32</v>
      </c>
      <c r="AO451" s="30" t="n">
        <v>17.79</v>
      </c>
      <c r="AP451" s="31" t="n">
        <v>-0.0015</v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18">
        <f>IF(SUMIFS('Daily NSE Equity Options'!$K:$K,'Daily NSE Equity Options'!$A:$A,$A452)=0,"",SUMIFS('Daily NSE Equity Options'!$K:$K,'Daily NSE Equity Options'!$A:$A,$A452))</f>
        <v/>
      </c>
      <c r="F452" s="7">
        <f>IF(SUMIFS('Daily BSE Equity Options'!$K:$K,'Daily BSE Equity Options'!$A:$A,$A452)=0,"",SUMIFS('Daily BSE Equity Options'!$K:$K,'Daily BSE Equity Options'!$A:$A,$A452))</f>
        <v/>
      </c>
      <c r="G452" s="7">
        <f>IF(OR(E452="",F452=""),"",E452+F452)</f>
        <v/>
      </c>
      <c r="H452" s="20">
        <f>IFERROR(IF(OR(E452="",INDEX(E:E,MATCH(DATE(YEAR($A452)-1,MONTH($A452),DAY($A452)),$A:$A,0))=""),"",E452/INDEX(E:E,MATCH(DATE(YEAR($A452)-1,MONTH($A452),DAY($A452)),$A:$A,0))-1),"")</f>
        <v/>
      </c>
      <c r="I452" s="20">
        <f>IFERROR(IF(OR(F452="",INDEX(F:F,MATCH(DATE(YEAR($A452)-1,MONTH($A452),DAY($A452)),$A:$A,0))=""),"",F452/INDEX(F:F,MATCH(DATE(YEAR($A452)-1,MONTH($A452),DAY($A452)),$A:$A,0))-1),"")</f>
        <v/>
      </c>
      <c r="J452" s="20">
        <f>IFERROR(IF(OR(G452="",INDEX(G:G,MATCH(DATE(YEAR($A452)-1,MONTH($A452),DAY($A452)),$A:$A,0))=""),"",G452/INDEX(G:G,MATCH(DATE(YEAR($A452)-1,MONTH($A452),DAY($A452)),$A:$A,0))-1),"")</f>
        <v/>
      </c>
      <c r="K452" s="20">
        <f>IF(OR(E452="",E451=""),"",E452/E451-1)</f>
        <v/>
      </c>
      <c r="L452" s="20">
        <f>IF(OR(F452="",F451=""),"",F452/F451-1)</f>
        <v/>
      </c>
      <c r="M452" s="20">
        <f>IF(OR(G452="",G451=""),"",G452/G451-1)</f>
        <v/>
      </c>
      <c r="N452" s="20">
        <f>IF(G452="","",E452/G452)</f>
        <v/>
      </c>
      <c r="O452" s="20">
        <f>IF(G452="","",F452/G452)</f>
        <v/>
      </c>
      <c r="P452" s="21">
        <f>IF(SUMIFS('Daily NSE Equity Options'!$L:$L,'Daily NSE Equity Options'!$A:$A,$A452)=0,"",SUMIFS('Daily NSE Equity Options'!$L:$L,'Daily NSE Equity Options'!$A:$A,$A452))</f>
        <v/>
      </c>
      <c r="Q452" s="8">
        <f>IF(SUMIFS('Daily BSE Equity Options'!$L:$L,'Daily BSE Equity Options'!$A:$A,$A452)=0,"",SUMIFS('Daily BSE Equity Options'!$L:$L,'Daily BSE Equity Options'!$A:$A,$A452))</f>
        <v/>
      </c>
      <c r="R452" s="8">
        <f>IF(OR(P452="",Q452=""),"",P452+Q452)</f>
        <v/>
      </c>
      <c r="S452" s="23">
        <f>IFERROR(IF(OR(P452="",INDEX(P:P,MATCH(DATE(YEAR($A452)-1,MONTH($A452),DAY($A452)),$A:$A,0))=""),"",P452/INDEX(P:P,MATCH(DATE(YEAR($A452)-1,MONTH($A452),DAY($A452)),$A:$A,0))-1),"")</f>
        <v/>
      </c>
      <c r="T452" s="23">
        <f>IFERROR(IF(OR(Q452="",INDEX(Q:Q,MATCH(DATE(YEAR($A452)-1,MONTH($A452),DAY($A452)),$A:$A,0))=""),"",Q452/INDEX(Q:Q,MATCH(DATE(YEAR($A452)-1,MONTH($A452),DAY($A452)),$A:$A,0))-1),"")</f>
        <v/>
      </c>
      <c r="U452" s="23">
        <f>IFERROR(IF(OR(R452="",INDEX(R:R,MATCH(DATE(YEAR($A452)-1,MONTH($A452),DAY($A452)),$A:$A,0))=""),"",R452/INDEX(R:R,MATCH(DATE(YEAR($A452)-1,MONTH($A452),DAY($A452)),$A:$A,0))-1),"")</f>
        <v/>
      </c>
      <c r="V452" s="23">
        <f>IF(OR(P452="",P451=""),"",P452/P451-1)</f>
        <v/>
      </c>
      <c r="W452" s="23">
        <f>IF(OR(Q452="",Q451=""),"",Q452/Q451-1)</f>
        <v/>
      </c>
      <c r="X452" s="23">
        <f>IF(OR(R452="",R451=""),"",R452/R451-1)</f>
        <v/>
      </c>
      <c r="Y452" s="23">
        <f>IF(R452="","",P452/R452)</f>
        <v/>
      </c>
      <c r="Z452" s="23">
        <f>IF(R452="","",Q452/R452)</f>
        <v/>
      </c>
      <c r="AA452" s="24">
        <f>IF(SUMIFS('Daily NSE Equity Options'!$M:$M,'Daily NSE Equity Options'!$A:$A,$A452)=0,"",SUMIFS('Daily NSE Equity Options'!$M:$M,'Daily NSE Equity Options'!$A:$A,$A452))</f>
        <v/>
      </c>
      <c r="AB452" s="9">
        <f>IF(SUMIFS('Daily BSE Equity Options'!$M:$M,'Daily BSE Equity Options'!$A:$A,$A452)=0,"",SUMIFS('Daily BSE Equity Options'!$M:$M,'Daily BSE Equity Options'!$A:$A,$A452))</f>
        <v/>
      </c>
      <c r="AC452" s="9">
        <f>IF(OR(AA452="",AB452=""),"",AA452+AB452)</f>
        <v/>
      </c>
      <c r="AD452" s="26">
        <f>IFERROR(IF(OR(AA452="",INDEX(AA:AA,MATCH(DATE(YEAR($A452)-1,MONTH($A452),DAY($A452)),$A:$A,0))=""),"",AA452/INDEX(AA:AA,MATCH(DATE(YEAR($A452)-1,MONTH($A452),DAY($A452)),$A:$A,0))-1),"")</f>
        <v/>
      </c>
      <c r="AE452" s="26">
        <f>IFERROR(IF(OR(AB452="",INDEX(AB:AB,MATCH(DATE(YEAR($A452)-1,MONTH($A452),DAY($A452)),$A:$A,0))=""),"",AB452/INDEX(AB:AB,MATCH(DATE(YEAR($A452)-1,MONTH($A452),DAY($A452)),$A:$A,0))-1),"")</f>
        <v/>
      </c>
      <c r="AF452" s="26">
        <f>IFERROR(IF(OR(AC452="",INDEX(AC:AC,MATCH(DATE(YEAR($A452)-1,MONTH($A452),DAY($A452)),$A:$A,0))=""),"",AC452/INDEX(AC:AC,MATCH(DATE(YEAR($A452)-1,MONTH($A452),DAY($A452)),$A:$A,0))-1),"")</f>
        <v/>
      </c>
      <c r="AG452" s="26">
        <f>IF(OR(AA452="",AA451=""),"",AA452/AA451-1)</f>
        <v/>
      </c>
      <c r="AH452" s="26">
        <f>IF(OR(AB452="",AB451=""),"",AB452/AB451-1)</f>
        <v/>
      </c>
      <c r="AI452" s="26">
        <f>IF(OR(AC452="",AC451=""),"",AC452/AC451-1)</f>
        <v/>
      </c>
      <c r="AJ452" s="26">
        <f>IF(AC452="","",AA452/AC452)</f>
        <v/>
      </c>
      <c r="AK452" s="26">
        <f>IF(AC452="","",AB452/AC452)</f>
        <v/>
      </c>
      <c r="AL452" s="29" t="n">
        <v>17.79</v>
      </c>
      <c r="AM452" s="30" t="n">
        <v>19.605</v>
      </c>
      <c r="AN452" s="30" t="n">
        <v>16.9825</v>
      </c>
      <c r="AO452" s="30" t="n">
        <v>18.8875</v>
      </c>
      <c r="AP452" s="31" t="n">
        <v>0.0617</v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18">
        <f>IF(SUMIFS('Daily NSE Equity Options'!$K:$K,'Daily NSE Equity Options'!$A:$A,$A453)=0,"",SUMIFS('Daily NSE Equity Options'!$K:$K,'Daily NSE Equity Options'!$A:$A,$A453))</f>
        <v/>
      </c>
      <c r="F453" s="7">
        <f>IF(SUMIFS('Daily BSE Equity Options'!$K:$K,'Daily BSE Equity Options'!$A:$A,$A453)=0,"",SUMIFS('Daily BSE Equity Options'!$K:$K,'Daily BSE Equity Options'!$A:$A,$A453))</f>
        <v/>
      </c>
      <c r="G453" s="7">
        <f>IF(OR(E453="",F453=""),"",E453+F453)</f>
        <v/>
      </c>
      <c r="H453" s="20">
        <f>IFERROR(IF(OR(E453="",INDEX(E:E,MATCH(DATE(YEAR($A453)-1,MONTH($A453),DAY($A453)),$A:$A,0))=""),"",E453/INDEX(E:E,MATCH(DATE(YEAR($A453)-1,MONTH($A453),DAY($A453)),$A:$A,0))-1),"")</f>
        <v/>
      </c>
      <c r="I453" s="20">
        <f>IFERROR(IF(OR(F453="",INDEX(F:F,MATCH(DATE(YEAR($A453)-1,MONTH($A453),DAY($A453)),$A:$A,0))=""),"",F453/INDEX(F:F,MATCH(DATE(YEAR($A453)-1,MONTH($A453),DAY($A453)),$A:$A,0))-1),"")</f>
        <v/>
      </c>
      <c r="J453" s="20">
        <f>IFERROR(IF(OR(G453="",INDEX(G:G,MATCH(DATE(YEAR($A453)-1,MONTH($A453),DAY($A453)),$A:$A,0))=""),"",G453/INDEX(G:G,MATCH(DATE(YEAR($A453)-1,MONTH($A453),DAY($A453)),$A:$A,0))-1),"")</f>
        <v/>
      </c>
      <c r="K453" s="20">
        <f>IF(OR(E453="",E452=""),"",E453/E452-1)</f>
        <v/>
      </c>
      <c r="L453" s="20">
        <f>IF(OR(F453="",F452=""),"",F453/F452-1)</f>
        <v/>
      </c>
      <c r="M453" s="20">
        <f>IF(OR(G453="",G452=""),"",G453/G452-1)</f>
        <v/>
      </c>
      <c r="N453" s="20">
        <f>IF(G453="","",E453/G453)</f>
        <v/>
      </c>
      <c r="O453" s="20">
        <f>IF(G453="","",F453/G453)</f>
        <v/>
      </c>
      <c r="P453" s="21">
        <f>IF(SUMIFS('Daily NSE Equity Options'!$L:$L,'Daily NSE Equity Options'!$A:$A,$A453)=0,"",SUMIFS('Daily NSE Equity Options'!$L:$L,'Daily NSE Equity Options'!$A:$A,$A453))</f>
        <v/>
      </c>
      <c r="Q453" s="8">
        <f>IF(SUMIFS('Daily BSE Equity Options'!$L:$L,'Daily BSE Equity Options'!$A:$A,$A453)=0,"",SUMIFS('Daily BSE Equity Options'!$L:$L,'Daily BSE Equity Options'!$A:$A,$A453))</f>
        <v/>
      </c>
      <c r="R453" s="8">
        <f>IF(OR(P453="",Q453=""),"",P453+Q453)</f>
        <v/>
      </c>
      <c r="S453" s="23">
        <f>IFERROR(IF(OR(P453="",INDEX(P:P,MATCH(DATE(YEAR($A453)-1,MONTH($A453),DAY($A453)),$A:$A,0))=""),"",P453/INDEX(P:P,MATCH(DATE(YEAR($A453)-1,MONTH($A453),DAY($A453)),$A:$A,0))-1),"")</f>
        <v/>
      </c>
      <c r="T453" s="23">
        <f>IFERROR(IF(OR(Q453="",INDEX(Q:Q,MATCH(DATE(YEAR($A453)-1,MONTH($A453),DAY($A453)),$A:$A,0))=""),"",Q453/INDEX(Q:Q,MATCH(DATE(YEAR($A453)-1,MONTH($A453),DAY($A453)),$A:$A,0))-1),"")</f>
        <v/>
      </c>
      <c r="U453" s="23">
        <f>IFERROR(IF(OR(R453="",INDEX(R:R,MATCH(DATE(YEAR($A453)-1,MONTH($A453),DAY($A453)),$A:$A,0))=""),"",R453/INDEX(R:R,MATCH(DATE(YEAR($A453)-1,MONTH($A453),DAY($A453)),$A:$A,0))-1),"")</f>
        <v/>
      </c>
      <c r="V453" s="23">
        <f>IF(OR(P453="",P452=""),"",P453/P452-1)</f>
        <v/>
      </c>
      <c r="W453" s="23">
        <f>IF(OR(Q453="",Q452=""),"",Q453/Q452-1)</f>
        <v/>
      </c>
      <c r="X453" s="23">
        <f>IF(OR(R453="",R452=""),"",R453/R452-1)</f>
        <v/>
      </c>
      <c r="Y453" s="23">
        <f>IF(R453="","",P453/R453)</f>
        <v/>
      </c>
      <c r="Z453" s="23">
        <f>IF(R453="","",Q453/R453)</f>
        <v/>
      </c>
      <c r="AA453" s="24">
        <f>IF(SUMIFS('Daily NSE Equity Options'!$M:$M,'Daily NSE Equity Options'!$A:$A,$A453)=0,"",SUMIFS('Daily NSE Equity Options'!$M:$M,'Daily NSE Equity Options'!$A:$A,$A453))</f>
        <v/>
      </c>
      <c r="AB453" s="9">
        <f>IF(SUMIFS('Daily BSE Equity Options'!$M:$M,'Daily BSE Equity Options'!$A:$A,$A453)=0,"",SUMIFS('Daily BSE Equity Options'!$M:$M,'Daily BSE Equity Options'!$A:$A,$A453))</f>
        <v/>
      </c>
      <c r="AC453" s="9">
        <f>IF(OR(AA453="",AB453=""),"",AA453+AB453)</f>
        <v/>
      </c>
      <c r="AD453" s="26">
        <f>IFERROR(IF(OR(AA453="",INDEX(AA:AA,MATCH(DATE(YEAR($A453)-1,MONTH($A453),DAY($A453)),$A:$A,0))=""),"",AA453/INDEX(AA:AA,MATCH(DATE(YEAR($A453)-1,MONTH($A453),DAY($A453)),$A:$A,0))-1),"")</f>
        <v/>
      </c>
      <c r="AE453" s="26">
        <f>IFERROR(IF(OR(AB453="",INDEX(AB:AB,MATCH(DATE(YEAR($A453)-1,MONTH($A453),DAY($A453)),$A:$A,0))=""),"",AB453/INDEX(AB:AB,MATCH(DATE(YEAR($A453)-1,MONTH($A453),DAY($A453)),$A:$A,0))-1),"")</f>
        <v/>
      </c>
      <c r="AF453" s="26">
        <f>IFERROR(IF(OR(AC453="",INDEX(AC:AC,MATCH(DATE(YEAR($A453)-1,MONTH($A453),DAY($A453)),$A:$A,0))=""),"",AC453/INDEX(AC:AC,MATCH(DATE(YEAR($A453)-1,MONTH($A453),DAY($A453)),$A:$A,0))-1),"")</f>
        <v/>
      </c>
      <c r="AG453" s="26">
        <f>IF(OR(AA453="",AA452=""),"",AA453/AA452-1)</f>
        <v/>
      </c>
      <c r="AH453" s="26">
        <f>IF(OR(AB453="",AB452=""),"",AB453/AB452-1)</f>
        <v/>
      </c>
      <c r="AI453" s="26">
        <f>IF(OR(AC453="",AC452=""),"",AC453/AC452-1)</f>
        <v/>
      </c>
      <c r="AJ453" s="26">
        <f>IF(AC453="","",AA453/AC453)</f>
        <v/>
      </c>
      <c r="AK453" s="26">
        <f>IF(AC453="","",AB453/AC453)</f>
        <v/>
      </c>
      <c r="AL453" s="29" t="n">
        <v>18.8875</v>
      </c>
      <c r="AM453" s="30" t="n">
        <v>23.9</v>
      </c>
      <c r="AN453" s="30" t="n">
        <v>18.8875</v>
      </c>
      <c r="AO453" s="30" t="n">
        <v>22.825</v>
      </c>
      <c r="AP453" s="31" t="n">
        <v>0.2085</v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18">
        <f>IF(SUMIFS('Daily NSE Equity Options'!$K:$K,'Daily NSE Equity Options'!$A:$A,$A454)=0,"",SUMIFS('Daily NSE Equity Options'!$K:$K,'Daily NSE Equity Options'!$A:$A,$A454))</f>
        <v/>
      </c>
      <c r="F454" s="7">
        <f>IF(SUMIFS('Daily BSE Equity Options'!$K:$K,'Daily BSE Equity Options'!$A:$A,$A454)=0,"",SUMIFS('Daily BSE Equity Options'!$K:$K,'Daily BSE Equity Options'!$A:$A,$A454))</f>
        <v/>
      </c>
      <c r="G454" s="7">
        <f>IF(OR(E454="",F454=""),"",E454+F454)</f>
        <v/>
      </c>
      <c r="H454" s="20">
        <f>IFERROR(IF(OR(E454="",INDEX(E:E,MATCH(DATE(YEAR($A454)-1,MONTH($A454),DAY($A454)),$A:$A,0))=""),"",E454/INDEX(E:E,MATCH(DATE(YEAR($A454)-1,MONTH($A454),DAY($A454)),$A:$A,0))-1),"")</f>
        <v/>
      </c>
      <c r="I454" s="20">
        <f>IFERROR(IF(OR(F454="",INDEX(F:F,MATCH(DATE(YEAR($A454)-1,MONTH($A454),DAY($A454)),$A:$A,0))=""),"",F454/INDEX(F:F,MATCH(DATE(YEAR($A454)-1,MONTH($A454),DAY($A454)),$A:$A,0))-1),"")</f>
        <v/>
      </c>
      <c r="J454" s="20">
        <f>IFERROR(IF(OR(G454="",INDEX(G:G,MATCH(DATE(YEAR($A454)-1,MONTH($A454),DAY($A454)),$A:$A,0))=""),"",G454/INDEX(G:G,MATCH(DATE(YEAR($A454)-1,MONTH($A454),DAY($A454)),$A:$A,0))-1),"")</f>
        <v/>
      </c>
      <c r="K454" s="20">
        <f>IF(OR(E454="",E453=""),"",E454/E453-1)</f>
        <v/>
      </c>
      <c r="L454" s="20">
        <f>IF(OR(F454="",F453=""),"",F454/F453-1)</f>
        <v/>
      </c>
      <c r="M454" s="20">
        <f>IF(OR(G454="",G453=""),"",G454/G453-1)</f>
        <v/>
      </c>
      <c r="N454" s="20">
        <f>IF(G454="","",E454/G454)</f>
        <v/>
      </c>
      <c r="O454" s="20">
        <f>IF(G454="","",F454/G454)</f>
        <v/>
      </c>
      <c r="P454" s="21">
        <f>IF(SUMIFS('Daily NSE Equity Options'!$L:$L,'Daily NSE Equity Options'!$A:$A,$A454)=0,"",SUMIFS('Daily NSE Equity Options'!$L:$L,'Daily NSE Equity Options'!$A:$A,$A454))</f>
        <v/>
      </c>
      <c r="Q454" s="8">
        <f>IF(SUMIFS('Daily BSE Equity Options'!$L:$L,'Daily BSE Equity Options'!$A:$A,$A454)=0,"",SUMIFS('Daily BSE Equity Options'!$L:$L,'Daily BSE Equity Options'!$A:$A,$A454))</f>
        <v/>
      </c>
      <c r="R454" s="8">
        <f>IF(OR(P454="",Q454=""),"",P454+Q454)</f>
        <v/>
      </c>
      <c r="S454" s="23">
        <f>IFERROR(IF(OR(P454="",INDEX(P:P,MATCH(DATE(YEAR($A454)-1,MONTH($A454),DAY($A454)),$A:$A,0))=""),"",P454/INDEX(P:P,MATCH(DATE(YEAR($A454)-1,MONTH($A454),DAY($A454)),$A:$A,0))-1),"")</f>
        <v/>
      </c>
      <c r="T454" s="23">
        <f>IFERROR(IF(OR(Q454="",INDEX(Q:Q,MATCH(DATE(YEAR($A454)-1,MONTH($A454),DAY($A454)),$A:$A,0))=""),"",Q454/INDEX(Q:Q,MATCH(DATE(YEAR($A454)-1,MONTH($A454),DAY($A454)),$A:$A,0))-1),"")</f>
        <v/>
      </c>
      <c r="U454" s="23">
        <f>IFERROR(IF(OR(R454="",INDEX(R:R,MATCH(DATE(YEAR($A454)-1,MONTH($A454),DAY($A454)),$A:$A,0))=""),"",R454/INDEX(R:R,MATCH(DATE(YEAR($A454)-1,MONTH($A454),DAY($A454)),$A:$A,0))-1),"")</f>
        <v/>
      </c>
      <c r="V454" s="23">
        <f>IF(OR(P454="",P453=""),"",P454/P453-1)</f>
        <v/>
      </c>
      <c r="W454" s="23">
        <f>IF(OR(Q454="",Q453=""),"",Q454/Q453-1)</f>
        <v/>
      </c>
      <c r="X454" s="23">
        <f>IF(OR(R454="",R453=""),"",R454/R453-1)</f>
        <v/>
      </c>
      <c r="Y454" s="23">
        <f>IF(R454="","",P454/R454)</f>
        <v/>
      </c>
      <c r="Z454" s="23">
        <f>IF(R454="","",Q454/R454)</f>
        <v/>
      </c>
      <c r="AA454" s="24">
        <f>IF(SUMIFS('Daily NSE Equity Options'!$M:$M,'Daily NSE Equity Options'!$A:$A,$A454)=0,"",SUMIFS('Daily NSE Equity Options'!$M:$M,'Daily NSE Equity Options'!$A:$A,$A454))</f>
        <v/>
      </c>
      <c r="AB454" s="9">
        <f>IF(SUMIFS('Daily BSE Equity Options'!$M:$M,'Daily BSE Equity Options'!$A:$A,$A454)=0,"",SUMIFS('Daily BSE Equity Options'!$M:$M,'Daily BSE Equity Options'!$A:$A,$A454))</f>
        <v/>
      </c>
      <c r="AC454" s="9">
        <f>IF(OR(AA454="",AB454=""),"",AA454+AB454)</f>
        <v/>
      </c>
      <c r="AD454" s="26">
        <f>IFERROR(IF(OR(AA454="",INDEX(AA:AA,MATCH(DATE(YEAR($A454)-1,MONTH($A454),DAY($A454)),$A:$A,0))=""),"",AA454/INDEX(AA:AA,MATCH(DATE(YEAR($A454)-1,MONTH($A454),DAY($A454)),$A:$A,0))-1),"")</f>
        <v/>
      </c>
      <c r="AE454" s="26">
        <f>IFERROR(IF(OR(AB454="",INDEX(AB:AB,MATCH(DATE(YEAR($A454)-1,MONTH($A454),DAY($A454)),$A:$A,0))=""),"",AB454/INDEX(AB:AB,MATCH(DATE(YEAR($A454)-1,MONTH($A454),DAY($A454)),$A:$A,0))-1),"")</f>
        <v/>
      </c>
      <c r="AF454" s="26">
        <f>IFERROR(IF(OR(AC454="",INDEX(AC:AC,MATCH(DATE(YEAR($A454)-1,MONTH($A454),DAY($A454)),$A:$A,0))=""),"",AC454/INDEX(AC:AC,MATCH(DATE(YEAR($A454)-1,MONTH($A454),DAY($A454)),$A:$A,0))-1),"")</f>
        <v/>
      </c>
      <c r="AG454" s="26">
        <f>IF(OR(AA454="",AA453=""),"",AA454/AA453-1)</f>
        <v/>
      </c>
      <c r="AH454" s="26">
        <f>IF(OR(AB454="",AB453=""),"",AB454/AB453-1)</f>
        <v/>
      </c>
      <c r="AI454" s="26">
        <f>IF(OR(AC454="",AC453=""),"",AC454/AC453-1)</f>
        <v/>
      </c>
      <c r="AJ454" s="26">
        <f>IF(AC454="","",AA454/AC454)</f>
        <v/>
      </c>
      <c r="AK454" s="26">
        <f>IF(AC454="","",AB454/AC454)</f>
        <v/>
      </c>
      <c r="AL454" s="29" t="n">
        <v>22.825</v>
      </c>
      <c r="AM454" s="30" t="n">
        <v>24.1375</v>
      </c>
      <c r="AN454" s="30" t="n">
        <v>21.18</v>
      </c>
      <c r="AO454" s="30" t="n">
        <v>21.3575</v>
      </c>
      <c r="AP454" s="31" t="n">
        <v>-0.0643</v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18">
        <f>IF(SUMIFS('Daily NSE Equity Options'!$K:$K,'Daily NSE Equity Options'!$A:$A,$A455)=0,"",SUMIFS('Daily NSE Equity Options'!$K:$K,'Daily NSE Equity Options'!$A:$A,$A455))</f>
        <v/>
      </c>
      <c r="F455" s="7">
        <f>IF(SUMIFS('Daily BSE Equity Options'!$K:$K,'Daily BSE Equity Options'!$A:$A,$A455)=0,"",SUMIFS('Daily BSE Equity Options'!$K:$K,'Daily BSE Equity Options'!$A:$A,$A455))</f>
        <v/>
      </c>
      <c r="G455" s="7">
        <f>IF(OR(E455="",F455=""),"",E455+F455)</f>
        <v/>
      </c>
      <c r="H455" s="20">
        <f>IFERROR(IF(OR(E455="",INDEX(E:E,MATCH(DATE(YEAR($A455)-1,MONTH($A455),DAY($A455)),$A:$A,0))=""),"",E455/INDEX(E:E,MATCH(DATE(YEAR($A455)-1,MONTH($A455),DAY($A455)),$A:$A,0))-1),"")</f>
        <v/>
      </c>
      <c r="I455" s="20">
        <f>IFERROR(IF(OR(F455="",INDEX(F:F,MATCH(DATE(YEAR($A455)-1,MONTH($A455),DAY($A455)),$A:$A,0))=""),"",F455/INDEX(F:F,MATCH(DATE(YEAR($A455)-1,MONTH($A455),DAY($A455)),$A:$A,0))-1),"")</f>
        <v/>
      </c>
      <c r="J455" s="20">
        <f>IFERROR(IF(OR(G455="",INDEX(G:G,MATCH(DATE(YEAR($A455)-1,MONTH($A455),DAY($A455)),$A:$A,0))=""),"",G455/INDEX(G:G,MATCH(DATE(YEAR($A455)-1,MONTH($A455),DAY($A455)),$A:$A,0))-1),"")</f>
        <v/>
      </c>
      <c r="K455" s="20">
        <f>IF(OR(E455="",E454=""),"",E455/E454-1)</f>
        <v/>
      </c>
      <c r="L455" s="20">
        <f>IF(OR(F455="",F454=""),"",F455/F454-1)</f>
        <v/>
      </c>
      <c r="M455" s="20">
        <f>IF(OR(G455="",G454=""),"",G455/G454-1)</f>
        <v/>
      </c>
      <c r="N455" s="20">
        <f>IF(G455="","",E455/G455)</f>
        <v/>
      </c>
      <c r="O455" s="20">
        <f>IF(G455="","",F455/G455)</f>
        <v/>
      </c>
      <c r="P455" s="21">
        <f>IF(SUMIFS('Daily NSE Equity Options'!$L:$L,'Daily NSE Equity Options'!$A:$A,$A455)=0,"",SUMIFS('Daily NSE Equity Options'!$L:$L,'Daily NSE Equity Options'!$A:$A,$A455))</f>
        <v/>
      </c>
      <c r="Q455" s="8">
        <f>IF(SUMIFS('Daily BSE Equity Options'!$L:$L,'Daily BSE Equity Options'!$A:$A,$A455)=0,"",SUMIFS('Daily BSE Equity Options'!$L:$L,'Daily BSE Equity Options'!$A:$A,$A455))</f>
        <v/>
      </c>
      <c r="R455" s="8">
        <f>IF(OR(P455="",Q455=""),"",P455+Q455)</f>
        <v/>
      </c>
      <c r="S455" s="23">
        <f>IFERROR(IF(OR(P455="",INDEX(P:P,MATCH(DATE(YEAR($A455)-1,MONTH($A455),DAY($A455)),$A:$A,0))=""),"",P455/INDEX(P:P,MATCH(DATE(YEAR($A455)-1,MONTH($A455),DAY($A455)),$A:$A,0))-1),"")</f>
        <v/>
      </c>
      <c r="T455" s="23">
        <f>IFERROR(IF(OR(Q455="",INDEX(Q:Q,MATCH(DATE(YEAR($A455)-1,MONTH($A455),DAY($A455)),$A:$A,0))=""),"",Q455/INDEX(Q:Q,MATCH(DATE(YEAR($A455)-1,MONTH($A455),DAY($A455)),$A:$A,0))-1),"")</f>
        <v/>
      </c>
      <c r="U455" s="23">
        <f>IFERROR(IF(OR(R455="",INDEX(R:R,MATCH(DATE(YEAR($A455)-1,MONTH($A455),DAY($A455)),$A:$A,0))=""),"",R455/INDEX(R:R,MATCH(DATE(YEAR($A455)-1,MONTH($A455),DAY($A455)),$A:$A,0))-1),"")</f>
        <v/>
      </c>
      <c r="V455" s="23">
        <f>IF(OR(P455="",P454=""),"",P455/P454-1)</f>
        <v/>
      </c>
      <c r="W455" s="23">
        <f>IF(OR(Q455="",Q454=""),"",Q455/Q454-1)</f>
        <v/>
      </c>
      <c r="X455" s="23">
        <f>IF(OR(R455="",R454=""),"",R455/R454-1)</f>
        <v/>
      </c>
      <c r="Y455" s="23">
        <f>IF(R455="","",P455/R455)</f>
        <v/>
      </c>
      <c r="Z455" s="23">
        <f>IF(R455="","",Q455/R455)</f>
        <v/>
      </c>
      <c r="AA455" s="24">
        <f>IF(SUMIFS('Daily NSE Equity Options'!$M:$M,'Daily NSE Equity Options'!$A:$A,$A455)=0,"",SUMIFS('Daily NSE Equity Options'!$M:$M,'Daily NSE Equity Options'!$A:$A,$A455))</f>
        <v/>
      </c>
      <c r="AB455" s="9">
        <f>IF(SUMIFS('Daily BSE Equity Options'!$M:$M,'Daily BSE Equity Options'!$A:$A,$A455)=0,"",SUMIFS('Daily BSE Equity Options'!$M:$M,'Daily BSE Equity Options'!$A:$A,$A455))</f>
        <v/>
      </c>
      <c r="AC455" s="9">
        <f>IF(OR(AA455="",AB455=""),"",AA455+AB455)</f>
        <v/>
      </c>
      <c r="AD455" s="26">
        <f>IFERROR(IF(OR(AA455="",INDEX(AA:AA,MATCH(DATE(YEAR($A455)-1,MONTH($A455),DAY($A455)),$A:$A,0))=""),"",AA455/INDEX(AA:AA,MATCH(DATE(YEAR($A455)-1,MONTH($A455),DAY($A455)),$A:$A,0))-1),"")</f>
        <v/>
      </c>
      <c r="AE455" s="26">
        <f>IFERROR(IF(OR(AB455="",INDEX(AB:AB,MATCH(DATE(YEAR($A455)-1,MONTH($A455),DAY($A455)),$A:$A,0))=""),"",AB455/INDEX(AB:AB,MATCH(DATE(YEAR($A455)-1,MONTH($A455),DAY($A455)),$A:$A,0))-1),"")</f>
        <v/>
      </c>
      <c r="AF455" s="26">
        <f>IFERROR(IF(OR(AC455="",INDEX(AC:AC,MATCH(DATE(YEAR($A455)-1,MONTH($A455),DAY($A455)),$A:$A,0))=""),"",AC455/INDEX(AC:AC,MATCH(DATE(YEAR($A455)-1,MONTH($A455),DAY($A455)),$A:$A,0))-1),"")</f>
        <v/>
      </c>
      <c r="AG455" s="26">
        <f>IF(OR(AA455="",AA454=""),"",AA455/AA454-1)</f>
        <v/>
      </c>
      <c r="AH455" s="26">
        <f>IF(OR(AB455="",AB454=""),"",AB455/AB454-1)</f>
        <v/>
      </c>
      <c r="AI455" s="26">
        <f>IF(OR(AC455="",AC454=""),"",AC455/AC454-1)</f>
        <v/>
      </c>
      <c r="AJ455" s="26">
        <f>IF(AC455="","",AA455/AC455)</f>
        <v/>
      </c>
      <c r="AK455" s="26">
        <f>IF(AC455="","",AB455/AC455)</f>
        <v/>
      </c>
      <c r="AL455" s="29" t="n">
        <v>21.3575</v>
      </c>
      <c r="AM455" s="30" t="n">
        <v>23.8675</v>
      </c>
      <c r="AN455" s="30" t="n">
        <v>20.4425</v>
      </c>
      <c r="AO455" s="30" t="n">
        <v>21.065</v>
      </c>
      <c r="AP455" s="31" t="n">
        <v>-0.0137</v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18">
        <f>IF(SUMIFS('Daily NSE Equity Options'!$K:$K,'Daily NSE Equity Options'!$A:$A,$A456)=0,"",SUMIFS('Daily NSE Equity Options'!$K:$K,'Daily NSE Equity Options'!$A:$A,$A456))</f>
        <v/>
      </c>
      <c r="F456" s="7">
        <f>IF(SUMIFS('Daily BSE Equity Options'!$K:$K,'Daily BSE Equity Options'!$A:$A,$A456)=0,"",SUMIFS('Daily BSE Equity Options'!$K:$K,'Daily BSE Equity Options'!$A:$A,$A456))</f>
        <v/>
      </c>
      <c r="G456" s="7">
        <f>IF(OR(E456="",F456=""),"",E456+F456)</f>
        <v/>
      </c>
      <c r="H456" s="20">
        <f>IFERROR(IF(OR(E456="",INDEX(E:E,MATCH(DATE(YEAR($A456)-1,MONTH($A456),DAY($A456)),$A:$A,0))=""),"",E456/INDEX(E:E,MATCH(DATE(YEAR($A456)-1,MONTH($A456),DAY($A456)),$A:$A,0))-1),"")</f>
        <v/>
      </c>
      <c r="I456" s="20">
        <f>IFERROR(IF(OR(F456="",INDEX(F:F,MATCH(DATE(YEAR($A456)-1,MONTH($A456),DAY($A456)),$A:$A,0))=""),"",F456/INDEX(F:F,MATCH(DATE(YEAR($A456)-1,MONTH($A456),DAY($A456)),$A:$A,0))-1),"")</f>
        <v/>
      </c>
      <c r="J456" s="20">
        <f>IFERROR(IF(OR(G456="",INDEX(G:G,MATCH(DATE(YEAR($A456)-1,MONTH($A456),DAY($A456)),$A:$A,0))=""),"",G456/INDEX(G:G,MATCH(DATE(YEAR($A456)-1,MONTH($A456),DAY($A456)),$A:$A,0))-1),"")</f>
        <v/>
      </c>
      <c r="K456" s="20">
        <f>IF(OR(E456="",E455=""),"",E456/E455-1)</f>
        <v/>
      </c>
      <c r="L456" s="20">
        <f>IF(OR(F456="",F455=""),"",F456/F455-1)</f>
        <v/>
      </c>
      <c r="M456" s="20">
        <f>IF(OR(G456="",G455=""),"",G456/G455-1)</f>
        <v/>
      </c>
      <c r="N456" s="20">
        <f>IF(G456="","",E456/G456)</f>
        <v/>
      </c>
      <c r="O456" s="20">
        <f>IF(G456="","",F456/G456)</f>
        <v/>
      </c>
      <c r="P456" s="21">
        <f>IF(SUMIFS('Daily NSE Equity Options'!$L:$L,'Daily NSE Equity Options'!$A:$A,$A456)=0,"",SUMIFS('Daily NSE Equity Options'!$L:$L,'Daily NSE Equity Options'!$A:$A,$A456))</f>
        <v/>
      </c>
      <c r="Q456" s="8">
        <f>IF(SUMIFS('Daily BSE Equity Options'!$L:$L,'Daily BSE Equity Options'!$A:$A,$A456)=0,"",SUMIFS('Daily BSE Equity Options'!$L:$L,'Daily BSE Equity Options'!$A:$A,$A456))</f>
        <v/>
      </c>
      <c r="R456" s="8">
        <f>IF(OR(P456="",Q456=""),"",P456+Q456)</f>
        <v/>
      </c>
      <c r="S456" s="23">
        <f>IFERROR(IF(OR(P456="",INDEX(P:P,MATCH(DATE(YEAR($A456)-1,MONTH($A456),DAY($A456)),$A:$A,0))=""),"",P456/INDEX(P:P,MATCH(DATE(YEAR($A456)-1,MONTH($A456),DAY($A456)),$A:$A,0))-1),"")</f>
        <v/>
      </c>
      <c r="T456" s="23">
        <f>IFERROR(IF(OR(Q456="",INDEX(Q:Q,MATCH(DATE(YEAR($A456)-1,MONTH($A456),DAY($A456)),$A:$A,0))=""),"",Q456/INDEX(Q:Q,MATCH(DATE(YEAR($A456)-1,MONTH($A456),DAY($A456)),$A:$A,0))-1),"")</f>
        <v/>
      </c>
      <c r="U456" s="23">
        <f>IFERROR(IF(OR(R456="",INDEX(R:R,MATCH(DATE(YEAR($A456)-1,MONTH($A456),DAY($A456)),$A:$A,0))=""),"",R456/INDEX(R:R,MATCH(DATE(YEAR($A456)-1,MONTH($A456),DAY($A456)),$A:$A,0))-1),"")</f>
        <v/>
      </c>
      <c r="V456" s="23">
        <f>IF(OR(P456="",P455=""),"",P456/P455-1)</f>
        <v/>
      </c>
      <c r="W456" s="23">
        <f>IF(OR(Q456="",Q455=""),"",Q456/Q455-1)</f>
        <v/>
      </c>
      <c r="X456" s="23">
        <f>IF(OR(R456="",R455=""),"",R456/R455-1)</f>
        <v/>
      </c>
      <c r="Y456" s="23">
        <f>IF(R456="","",P456/R456)</f>
        <v/>
      </c>
      <c r="Z456" s="23">
        <f>IF(R456="","",Q456/R456)</f>
        <v/>
      </c>
      <c r="AA456" s="24">
        <f>IF(SUMIFS('Daily NSE Equity Options'!$M:$M,'Daily NSE Equity Options'!$A:$A,$A456)=0,"",SUMIFS('Daily NSE Equity Options'!$M:$M,'Daily NSE Equity Options'!$A:$A,$A456))</f>
        <v/>
      </c>
      <c r="AB456" s="9">
        <f>IF(SUMIFS('Daily BSE Equity Options'!$M:$M,'Daily BSE Equity Options'!$A:$A,$A456)=0,"",SUMIFS('Daily BSE Equity Options'!$M:$M,'Daily BSE Equity Options'!$A:$A,$A456))</f>
        <v/>
      </c>
      <c r="AC456" s="9">
        <f>IF(OR(AA456="",AB456=""),"",AA456+AB456)</f>
        <v/>
      </c>
      <c r="AD456" s="26">
        <f>IFERROR(IF(OR(AA456="",INDEX(AA:AA,MATCH(DATE(YEAR($A456)-1,MONTH($A456),DAY($A456)),$A:$A,0))=""),"",AA456/INDEX(AA:AA,MATCH(DATE(YEAR($A456)-1,MONTH($A456),DAY($A456)),$A:$A,0))-1),"")</f>
        <v/>
      </c>
      <c r="AE456" s="26">
        <f>IFERROR(IF(OR(AB456="",INDEX(AB:AB,MATCH(DATE(YEAR($A456)-1,MONTH($A456),DAY($A456)),$A:$A,0))=""),"",AB456/INDEX(AB:AB,MATCH(DATE(YEAR($A456)-1,MONTH($A456),DAY($A456)),$A:$A,0))-1),"")</f>
        <v/>
      </c>
      <c r="AF456" s="26">
        <f>IFERROR(IF(OR(AC456="",INDEX(AC:AC,MATCH(DATE(YEAR($A456)-1,MONTH($A456),DAY($A456)),$A:$A,0))=""),"",AC456/INDEX(AC:AC,MATCH(DATE(YEAR($A456)-1,MONTH($A456),DAY($A456)),$A:$A,0))-1),"")</f>
        <v/>
      </c>
      <c r="AG456" s="26">
        <f>IF(OR(AA456="",AA455=""),"",AA456/AA455-1)</f>
        <v/>
      </c>
      <c r="AH456" s="26">
        <f>IF(OR(AB456="",AB455=""),"",AB456/AB455-1)</f>
        <v/>
      </c>
      <c r="AI456" s="26">
        <f>IF(OR(AC456="",AC455=""),"",AC456/AC455-1)</f>
        <v/>
      </c>
      <c r="AJ456" s="26">
        <f>IF(AC456="","",AA456/AC456)</f>
        <v/>
      </c>
      <c r="AK456" s="26">
        <f>IF(AC456="","",AB456/AC456)</f>
        <v/>
      </c>
      <c r="AL456" s="29" t="n">
        <v>21.065</v>
      </c>
      <c r="AM456" s="30" t="n">
        <v>21.32</v>
      </c>
      <c r="AN456" s="30" t="n">
        <v>20.2825</v>
      </c>
      <c r="AO456" s="30" t="n">
        <v>20.695</v>
      </c>
      <c r="AP456" s="31" t="n">
        <v>-0.0176</v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18">
        <f>IF(SUMIFS('Daily NSE Equity Options'!$K:$K,'Daily NSE Equity Options'!$A:$A,$A457)=0,"",SUMIFS('Daily NSE Equity Options'!$K:$K,'Daily NSE Equity Options'!$A:$A,$A457))</f>
        <v/>
      </c>
      <c r="F457" s="7">
        <f>IF(SUMIFS('Daily BSE Equity Options'!$K:$K,'Daily BSE Equity Options'!$A:$A,$A457)=0,"",SUMIFS('Daily BSE Equity Options'!$K:$K,'Daily BSE Equity Options'!$A:$A,$A457))</f>
        <v/>
      </c>
      <c r="G457" s="7">
        <f>IF(OR(E457="",F457=""),"",E457+F457)</f>
        <v/>
      </c>
      <c r="H457" s="20">
        <f>IFERROR(IF(OR(E457="",INDEX(E:E,MATCH(DATE(YEAR($A457)-1,MONTH($A457),DAY($A457)),$A:$A,0))=""),"",E457/INDEX(E:E,MATCH(DATE(YEAR($A457)-1,MONTH($A457),DAY($A457)),$A:$A,0))-1),"")</f>
        <v/>
      </c>
      <c r="I457" s="20">
        <f>IFERROR(IF(OR(F457="",INDEX(F:F,MATCH(DATE(YEAR($A457)-1,MONTH($A457),DAY($A457)),$A:$A,0))=""),"",F457/INDEX(F:F,MATCH(DATE(YEAR($A457)-1,MONTH($A457),DAY($A457)),$A:$A,0))-1),"")</f>
        <v/>
      </c>
      <c r="J457" s="20">
        <f>IFERROR(IF(OR(G457="",INDEX(G:G,MATCH(DATE(YEAR($A457)-1,MONTH($A457),DAY($A457)),$A:$A,0))=""),"",G457/INDEX(G:G,MATCH(DATE(YEAR($A457)-1,MONTH($A457),DAY($A457)),$A:$A,0))-1),"")</f>
        <v/>
      </c>
      <c r="K457" s="20">
        <f>IF(OR(E457="",E456=""),"",E457/E456-1)</f>
        <v/>
      </c>
      <c r="L457" s="20">
        <f>IF(OR(F457="",F456=""),"",F457/F456-1)</f>
        <v/>
      </c>
      <c r="M457" s="20">
        <f>IF(OR(G457="",G456=""),"",G457/G456-1)</f>
        <v/>
      </c>
      <c r="N457" s="20">
        <f>IF(G457="","",E457/G457)</f>
        <v/>
      </c>
      <c r="O457" s="20">
        <f>IF(G457="","",F457/G457)</f>
        <v/>
      </c>
      <c r="P457" s="21">
        <f>IF(SUMIFS('Daily NSE Equity Options'!$L:$L,'Daily NSE Equity Options'!$A:$A,$A457)=0,"",SUMIFS('Daily NSE Equity Options'!$L:$L,'Daily NSE Equity Options'!$A:$A,$A457))</f>
        <v/>
      </c>
      <c r="Q457" s="8">
        <f>IF(SUMIFS('Daily BSE Equity Options'!$L:$L,'Daily BSE Equity Options'!$A:$A,$A457)=0,"",SUMIFS('Daily BSE Equity Options'!$L:$L,'Daily BSE Equity Options'!$A:$A,$A457))</f>
        <v/>
      </c>
      <c r="R457" s="8">
        <f>IF(OR(P457="",Q457=""),"",P457+Q457)</f>
        <v/>
      </c>
      <c r="S457" s="23">
        <f>IFERROR(IF(OR(P457="",INDEX(P:P,MATCH(DATE(YEAR($A457)-1,MONTH($A457),DAY($A457)),$A:$A,0))=""),"",P457/INDEX(P:P,MATCH(DATE(YEAR($A457)-1,MONTH($A457),DAY($A457)),$A:$A,0))-1),"")</f>
        <v/>
      </c>
      <c r="T457" s="23">
        <f>IFERROR(IF(OR(Q457="",INDEX(Q:Q,MATCH(DATE(YEAR($A457)-1,MONTH($A457),DAY($A457)),$A:$A,0))=""),"",Q457/INDEX(Q:Q,MATCH(DATE(YEAR($A457)-1,MONTH($A457),DAY($A457)),$A:$A,0))-1),"")</f>
        <v/>
      </c>
      <c r="U457" s="23">
        <f>IFERROR(IF(OR(R457="",INDEX(R:R,MATCH(DATE(YEAR($A457)-1,MONTH($A457),DAY($A457)),$A:$A,0))=""),"",R457/INDEX(R:R,MATCH(DATE(YEAR($A457)-1,MONTH($A457),DAY($A457)),$A:$A,0))-1),"")</f>
        <v/>
      </c>
      <c r="V457" s="23">
        <f>IF(OR(P457="",P456=""),"",P457/P456-1)</f>
        <v/>
      </c>
      <c r="W457" s="23">
        <f>IF(OR(Q457="",Q456=""),"",Q457/Q456-1)</f>
        <v/>
      </c>
      <c r="X457" s="23">
        <f>IF(OR(R457="",R456=""),"",R457/R456-1)</f>
        <v/>
      </c>
      <c r="Y457" s="23">
        <f>IF(R457="","",P457/R457)</f>
        <v/>
      </c>
      <c r="Z457" s="23">
        <f>IF(R457="","",Q457/R457)</f>
        <v/>
      </c>
      <c r="AA457" s="24">
        <f>IF(SUMIFS('Daily NSE Equity Options'!$M:$M,'Daily NSE Equity Options'!$A:$A,$A457)=0,"",SUMIFS('Daily NSE Equity Options'!$M:$M,'Daily NSE Equity Options'!$A:$A,$A457))</f>
        <v/>
      </c>
      <c r="AB457" s="9">
        <f>IF(SUMIFS('Daily BSE Equity Options'!$M:$M,'Daily BSE Equity Options'!$A:$A,$A457)=0,"",SUMIFS('Daily BSE Equity Options'!$M:$M,'Daily BSE Equity Options'!$A:$A,$A457))</f>
        <v/>
      </c>
      <c r="AC457" s="9">
        <f>IF(OR(AA457="",AB457=""),"",AA457+AB457)</f>
        <v/>
      </c>
      <c r="AD457" s="26">
        <f>IFERROR(IF(OR(AA457="",INDEX(AA:AA,MATCH(DATE(YEAR($A457)-1,MONTH($A457),DAY($A457)),$A:$A,0))=""),"",AA457/INDEX(AA:AA,MATCH(DATE(YEAR($A457)-1,MONTH($A457),DAY($A457)),$A:$A,0))-1),"")</f>
        <v/>
      </c>
      <c r="AE457" s="26">
        <f>IFERROR(IF(OR(AB457="",INDEX(AB:AB,MATCH(DATE(YEAR($A457)-1,MONTH($A457),DAY($A457)),$A:$A,0))=""),"",AB457/INDEX(AB:AB,MATCH(DATE(YEAR($A457)-1,MONTH($A457),DAY($A457)),$A:$A,0))-1),"")</f>
        <v/>
      </c>
      <c r="AF457" s="26">
        <f>IFERROR(IF(OR(AC457="",INDEX(AC:AC,MATCH(DATE(YEAR($A457)-1,MONTH($A457),DAY($A457)),$A:$A,0))=""),"",AC457/INDEX(AC:AC,MATCH(DATE(YEAR($A457)-1,MONTH($A457),DAY($A457)),$A:$A,0))-1),"")</f>
        <v/>
      </c>
      <c r="AG457" s="26">
        <f>IF(OR(AA457="",AA456=""),"",AA457/AA456-1)</f>
        <v/>
      </c>
      <c r="AH457" s="26">
        <f>IF(OR(AB457="",AB456=""),"",AB457/AB456-1)</f>
        <v/>
      </c>
      <c r="AI457" s="26">
        <f>IF(OR(AC457="",AC456=""),"",AC457/AC456-1)</f>
        <v/>
      </c>
      <c r="AJ457" s="26">
        <f>IF(AC457="","",AA457/AC457)</f>
        <v/>
      </c>
      <c r="AK457" s="26">
        <f>IF(AC457="","",AB457/AC457)</f>
        <v/>
      </c>
      <c r="AL457" s="29" t="n">
        <v>20.695</v>
      </c>
      <c r="AM457" s="30" t="n">
        <v>22.11</v>
      </c>
      <c r="AN457" s="30" t="n">
        <v>20.695</v>
      </c>
      <c r="AO457" s="30" t="n">
        <v>21.9525</v>
      </c>
      <c r="AP457" s="31" t="n">
        <v>0.0608</v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18">
        <f>IF(SUMIFS('Daily NSE Equity Options'!$K:$K,'Daily NSE Equity Options'!$A:$A,$A458)=0,"",SUMIFS('Daily NSE Equity Options'!$K:$K,'Daily NSE Equity Options'!$A:$A,$A458))</f>
        <v/>
      </c>
      <c r="F458" s="7">
        <f>IF(SUMIFS('Daily BSE Equity Options'!$K:$K,'Daily BSE Equity Options'!$A:$A,$A458)=0,"",SUMIFS('Daily BSE Equity Options'!$K:$K,'Daily BSE Equity Options'!$A:$A,$A458))</f>
        <v/>
      </c>
      <c r="G458" s="7">
        <f>IF(OR(E458="",F458=""),"",E458+F458)</f>
        <v/>
      </c>
      <c r="H458" s="20">
        <f>IFERROR(IF(OR(E458="",INDEX(E:E,MATCH(DATE(YEAR($A458)-1,MONTH($A458),DAY($A458)),$A:$A,0))=""),"",E458/INDEX(E:E,MATCH(DATE(YEAR($A458)-1,MONTH($A458),DAY($A458)),$A:$A,0))-1),"")</f>
        <v/>
      </c>
      <c r="I458" s="20">
        <f>IFERROR(IF(OR(F458="",INDEX(F:F,MATCH(DATE(YEAR($A458)-1,MONTH($A458),DAY($A458)),$A:$A,0))=""),"",F458/INDEX(F:F,MATCH(DATE(YEAR($A458)-1,MONTH($A458),DAY($A458)),$A:$A,0))-1),"")</f>
        <v/>
      </c>
      <c r="J458" s="20">
        <f>IFERROR(IF(OR(G458="",INDEX(G:G,MATCH(DATE(YEAR($A458)-1,MONTH($A458),DAY($A458)),$A:$A,0))=""),"",G458/INDEX(G:G,MATCH(DATE(YEAR($A458)-1,MONTH($A458),DAY($A458)),$A:$A,0))-1),"")</f>
        <v/>
      </c>
      <c r="K458" s="20">
        <f>IF(OR(E458="",E457=""),"",E458/E457-1)</f>
        <v/>
      </c>
      <c r="L458" s="20">
        <f>IF(OR(F458="",F457=""),"",F458/F457-1)</f>
        <v/>
      </c>
      <c r="M458" s="20">
        <f>IF(OR(G458="",G457=""),"",G458/G457-1)</f>
        <v/>
      </c>
      <c r="N458" s="20">
        <f>IF(G458="","",E458/G458)</f>
        <v/>
      </c>
      <c r="O458" s="20">
        <f>IF(G458="","",F458/G458)</f>
        <v/>
      </c>
      <c r="P458" s="21">
        <f>IF(SUMIFS('Daily NSE Equity Options'!$L:$L,'Daily NSE Equity Options'!$A:$A,$A458)=0,"",SUMIFS('Daily NSE Equity Options'!$L:$L,'Daily NSE Equity Options'!$A:$A,$A458))</f>
        <v/>
      </c>
      <c r="Q458" s="8">
        <f>IF(SUMIFS('Daily BSE Equity Options'!$L:$L,'Daily BSE Equity Options'!$A:$A,$A458)=0,"",SUMIFS('Daily BSE Equity Options'!$L:$L,'Daily BSE Equity Options'!$A:$A,$A458))</f>
        <v/>
      </c>
      <c r="R458" s="8">
        <f>IF(OR(P458="",Q458=""),"",P458+Q458)</f>
        <v/>
      </c>
      <c r="S458" s="23">
        <f>IFERROR(IF(OR(P458="",INDEX(P:P,MATCH(DATE(YEAR($A458)-1,MONTH($A458),DAY($A458)),$A:$A,0))=""),"",P458/INDEX(P:P,MATCH(DATE(YEAR($A458)-1,MONTH($A458),DAY($A458)),$A:$A,0))-1),"")</f>
        <v/>
      </c>
      <c r="T458" s="23">
        <f>IFERROR(IF(OR(Q458="",INDEX(Q:Q,MATCH(DATE(YEAR($A458)-1,MONTH($A458),DAY($A458)),$A:$A,0))=""),"",Q458/INDEX(Q:Q,MATCH(DATE(YEAR($A458)-1,MONTH($A458),DAY($A458)),$A:$A,0))-1),"")</f>
        <v/>
      </c>
      <c r="U458" s="23">
        <f>IFERROR(IF(OR(R458="",INDEX(R:R,MATCH(DATE(YEAR($A458)-1,MONTH($A458),DAY($A458)),$A:$A,0))=""),"",R458/INDEX(R:R,MATCH(DATE(YEAR($A458)-1,MONTH($A458),DAY($A458)),$A:$A,0))-1),"")</f>
        <v/>
      </c>
      <c r="V458" s="23">
        <f>IF(OR(P458="",P457=""),"",P458/P457-1)</f>
        <v/>
      </c>
      <c r="W458" s="23">
        <f>IF(OR(Q458="",Q457=""),"",Q458/Q457-1)</f>
        <v/>
      </c>
      <c r="X458" s="23">
        <f>IF(OR(R458="",R457=""),"",R458/R457-1)</f>
        <v/>
      </c>
      <c r="Y458" s="23">
        <f>IF(R458="","",P458/R458)</f>
        <v/>
      </c>
      <c r="Z458" s="23">
        <f>IF(R458="","",Q458/R458)</f>
        <v/>
      </c>
      <c r="AA458" s="24">
        <f>IF(SUMIFS('Daily NSE Equity Options'!$M:$M,'Daily NSE Equity Options'!$A:$A,$A458)=0,"",SUMIFS('Daily NSE Equity Options'!$M:$M,'Daily NSE Equity Options'!$A:$A,$A458))</f>
        <v/>
      </c>
      <c r="AB458" s="9">
        <f>IF(SUMIFS('Daily BSE Equity Options'!$M:$M,'Daily BSE Equity Options'!$A:$A,$A458)=0,"",SUMIFS('Daily BSE Equity Options'!$M:$M,'Daily BSE Equity Options'!$A:$A,$A458))</f>
        <v/>
      </c>
      <c r="AC458" s="9">
        <f>IF(OR(AA458="",AB458=""),"",AA458+AB458)</f>
        <v/>
      </c>
      <c r="AD458" s="26">
        <f>IFERROR(IF(OR(AA458="",INDEX(AA:AA,MATCH(DATE(YEAR($A458)-1,MONTH($A458),DAY($A458)),$A:$A,0))=""),"",AA458/INDEX(AA:AA,MATCH(DATE(YEAR($A458)-1,MONTH($A458),DAY($A458)),$A:$A,0))-1),"")</f>
        <v/>
      </c>
      <c r="AE458" s="26">
        <f>IFERROR(IF(OR(AB458="",INDEX(AB:AB,MATCH(DATE(YEAR($A458)-1,MONTH($A458),DAY($A458)),$A:$A,0))=""),"",AB458/INDEX(AB:AB,MATCH(DATE(YEAR($A458)-1,MONTH($A458),DAY($A458)),$A:$A,0))-1),"")</f>
        <v/>
      </c>
      <c r="AF458" s="26">
        <f>IFERROR(IF(OR(AC458="",INDEX(AC:AC,MATCH(DATE(YEAR($A458)-1,MONTH($A458),DAY($A458)),$A:$A,0))=""),"",AC458/INDEX(AC:AC,MATCH(DATE(YEAR($A458)-1,MONTH($A458),DAY($A458)),$A:$A,0))-1),"")</f>
        <v/>
      </c>
      <c r="AG458" s="26">
        <f>IF(OR(AA458="",AA457=""),"",AA458/AA457-1)</f>
        <v/>
      </c>
      <c r="AH458" s="26">
        <f>IF(OR(AB458="",AB457=""),"",AB458/AB457-1)</f>
        <v/>
      </c>
      <c r="AI458" s="26">
        <f>IF(OR(AC458="",AC457=""),"",AC458/AC457-1)</f>
        <v/>
      </c>
      <c r="AJ458" s="26">
        <f>IF(AC458="","",AA458/AC458)</f>
        <v/>
      </c>
      <c r="AK458" s="26">
        <f>IF(AC458="","",AB458/AC458)</f>
        <v/>
      </c>
      <c r="AL458" s="29" t="n">
        <v>21.9525</v>
      </c>
      <c r="AM458" s="30" t="n">
        <v>22.07</v>
      </c>
      <c r="AN458" s="30" t="n">
        <v>19.745</v>
      </c>
      <c r="AO458" s="30" t="n">
        <v>19.9775</v>
      </c>
      <c r="AP458" s="31" t="n">
        <v>-0.09</v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18">
        <f>IF(SUMIFS('Daily NSE Equity Options'!$K:$K,'Daily NSE Equity Options'!$A:$A,$A459)=0,"",SUMIFS('Daily NSE Equity Options'!$K:$K,'Daily NSE Equity Options'!$A:$A,$A459))</f>
        <v/>
      </c>
      <c r="F459" s="7">
        <f>IF(SUMIFS('Daily BSE Equity Options'!$K:$K,'Daily BSE Equity Options'!$A:$A,$A459)=0,"",SUMIFS('Daily BSE Equity Options'!$K:$K,'Daily BSE Equity Options'!$A:$A,$A459))</f>
        <v/>
      </c>
      <c r="G459" s="7">
        <f>IF(OR(E459="",F459=""),"",E459+F459)</f>
        <v/>
      </c>
      <c r="H459" s="20">
        <f>IFERROR(IF(OR(E459="",INDEX(E:E,MATCH(DATE(YEAR($A459)-1,MONTH($A459),DAY($A459)),$A:$A,0))=""),"",E459/INDEX(E:E,MATCH(DATE(YEAR($A459)-1,MONTH($A459),DAY($A459)),$A:$A,0))-1),"")</f>
        <v/>
      </c>
      <c r="I459" s="20">
        <f>IFERROR(IF(OR(F459="",INDEX(F:F,MATCH(DATE(YEAR($A459)-1,MONTH($A459),DAY($A459)),$A:$A,0))=""),"",F459/INDEX(F:F,MATCH(DATE(YEAR($A459)-1,MONTH($A459),DAY($A459)),$A:$A,0))-1),"")</f>
        <v/>
      </c>
      <c r="J459" s="20">
        <f>IFERROR(IF(OR(G459="",INDEX(G:G,MATCH(DATE(YEAR($A459)-1,MONTH($A459),DAY($A459)),$A:$A,0))=""),"",G459/INDEX(G:G,MATCH(DATE(YEAR($A459)-1,MONTH($A459),DAY($A459)),$A:$A,0))-1),"")</f>
        <v/>
      </c>
      <c r="K459" s="20">
        <f>IF(OR(E459="",E458=""),"",E459/E458-1)</f>
        <v/>
      </c>
      <c r="L459" s="20">
        <f>IF(OR(F459="",F458=""),"",F459/F458-1)</f>
        <v/>
      </c>
      <c r="M459" s="20">
        <f>IF(OR(G459="",G458=""),"",G459/G458-1)</f>
        <v/>
      </c>
      <c r="N459" s="20">
        <f>IF(G459="","",E459/G459)</f>
        <v/>
      </c>
      <c r="O459" s="20">
        <f>IF(G459="","",F459/G459)</f>
        <v/>
      </c>
      <c r="P459" s="21">
        <f>IF(SUMIFS('Daily NSE Equity Options'!$L:$L,'Daily NSE Equity Options'!$A:$A,$A459)=0,"",SUMIFS('Daily NSE Equity Options'!$L:$L,'Daily NSE Equity Options'!$A:$A,$A459))</f>
        <v/>
      </c>
      <c r="Q459" s="8">
        <f>IF(SUMIFS('Daily BSE Equity Options'!$L:$L,'Daily BSE Equity Options'!$A:$A,$A459)=0,"",SUMIFS('Daily BSE Equity Options'!$L:$L,'Daily BSE Equity Options'!$A:$A,$A459))</f>
        <v/>
      </c>
      <c r="R459" s="8">
        <f>IF(OR(P459="",Q459=""),"",P459+Q459)</f>
        <v/>
      </c>
      <c r="S459" s="23">
        <f>IFERROR(IF(OR(P459="",INDEX(P:P,MATCH(DATE(YEAR($A459)-1,MONTH($A459),DAY($A459)),$A:$A,0))=""),"",P459/INDEX(P:P,MATCH(DATE(YEAR($A459)-1,MONTH($A459),DAY($A459)),$A:$A,0))-1),"")</f>
        <v/>
      </c>
      <c r="T459" s="23">
        <f>IFERROR(IF(OR(Q459="",INDEX(Q:Q,MATCH(DATE(YEAR($A459)-1,MONTH($A459),DAY($A459)),$A:$A,0))=""),"",Q459/INDEX(Q:Q,MATCH(DATE(YEAR($A459)-1,MONTH($A459),DAY($A459)),$A:$A,0))-1),"")</f>
        <v/>
      </c>
      <c r="U459" s="23">
        <f>IFERROR(IF(OR(R459="",INDEX(R:R,MATCH(DATE(YEAR($A459)-1,MONTH($A459),DAY($A459)),$A:$A,0))=""),"",R459/INDEX(R:R,MATCH(DATE(YEAR($A459)-1,MONTH($A459),DAY($A459)),$A:$A,0))-1),"")</f>
        <v/>
      </c>
      <c r="V459" s="23">
        <f>IF(OR(P459="",P458=""),"",P459/P458-1)</f>
        <v/>
      </c>
      <c r="W459" s="23">
        <f>IF(OR(Q459="",Q458=""),"",Q459/Q458-1)</f>
        <v/>
      </c>
      <c r="X459" s="23">
        <f>IF(OR(R459="",R458=""),"",R459/R458-1)</f>
        <v/>
      </c>
      <c r="Y459" s="23">
        <f>IF(R459="","",P459/R459)</f>
        <v/>
      </c>
      <c r="Z459" s="23">
        <f>IF(R459="","",Q459/R459)</f>
        <v/>
      </c>
      <c r="AA459" s="24">
        <f>IF(SUMIFS('Daily NSE Equity Options'!$M:$M,'Daily NSE Equity Options'!$A:$A,$A459)=0,"",SUMIFS('Daily NSE Equity Options'!$M:$M,'Daily NSE Equity Options'!$A:$A,$A459))</f>
        <v/>
      </c>
      <c r="AB459" s="9">
        <f>IF(SUMIFS('Daily BSE Equity Options'!$M:$M,'Daily BSE Equity Options'!$A:$A,$A459)=0,"",SUMIFS('Daily BSE Equity Options'!$M:$M,'Daily BSE Equity Options'!$A:$A,$A459))</f>
        <v/>
      </c>
      <c r="AC459" s="9">
        <f>IF(OR(AA459="",AB459=""),"",AA459+AB459)</f>
        <v/>
      </c>
      <c r="AD459" s="26">
        <f>IFERROR(IF(OR(AA459="",INDEX(AA:AA,MATCH(DATE(YEAR($A459)-1,MONTH($A459),DAY($A459)),$A:$A,0))=""),"",AA459/INDEX(AA:AA,MATCH(DATE(YEAR($A459)-1,MONTH($A459),DAY($A459)),$A:$A,0))-1),"")</f>
        <v/>
      </c>
      <c r="AE459" s="26">
        <f>IFERROR(IF(OR(AB459="",INDEX(AB:AB,MATCH(DATE(YEAR($A459)-1,MONTH($A459),DAY($A459)),$A:$A,0))=""),"",AB459/INDEX(AB:AB,MATCH(DATE(YEAR($A459)-1,MONTH($A459),DAY($A459)),$A:$A,0))-1),"")</f>
        <v/>
      </c>
      <c r="AF459" s="26">
        <f>IFERROR(IF(OR(AC459="",INDEX(AC:AC,MATCH(DATE(YEAR($A459)-1,MONTH($A459),DAY($A459)),$A:$A,0))=""),"",AC459/INDEX(AC:AC,MATCH(DATE(YEAR($A459)-1,MONTH($A459),DAY($A459)),$A:$A,0))-1),"")</f>
        <v/>
      </c>
      <c r="AG459" s="26">
        <f>IF(OR(AA459="",AA458=""),"",AA459/AA458-1)</f>
        <v/>
      </c>
      <c r="AH459" s="26">
        <f>IF(OR(AB459="",AB458=""),"",AB459/AB458-1)</f>
        <v/>
      </c>
      <c r="AI459" s="26">
        <f>IF(OR(AC459="",AC458=""),"",AC459/AC458-1)</f>
        <v/>
      </c>
      <c r="AJ459" s="26">
        <f>IF(AC459="","",AA459/AC459)</f>
        <v/>
      </c>
      <c r="AK459" s="26">
        <f>IF(AC459="","",AB459/AC459)</f>
        <v/>
      </c>
      <c r="AL459" s="29" t="n">
        <v>19.9775</v>
      </c>
      <c r="AM459" s="30" t="n">
        <v>19.9775</v>
      </c>
      <c r="AN459" s="30" t="n">
        <v>18.5475</v>
      </c>
      <c r="AO459" s="30" t="n">
        <v>18.65</v>
      </c>
      <c r="AP459" s="31" t="n">
        <v>-0.0664</v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18">
        <f>IF(SUMIFS('Daily NSE Equity Options'!$K:$K,'Daily NSE Equity Options'!$A:$A,$A460)=0,"",SUMIFS('Daily NSE Equity Options'!$K:$K,'Daily NSE Equity Options'!$A:$A,$A460))</f>
        <v/>
      </c>
      <c r="F460" s="7">
        <f>IF(SUMIFS('Daily BSE Equity Options'!$K:$K,'Daily BSE Equity Options'!$A:$A,$A460)=0,"",SUMIFS('Daily BSE Equity Options'!$K:$K,'Daily BSE Equity Options'!$A:$A,$A460))</f>
        <v/>
      </c>
      <c r="G460" s="7">
        <f>IF(OR(E460="",F460=""),"",E460+F460)</f>
        <v/>
      </c>
      <c r="H460" s="20">
        <f>IFERROR(IF(OR(E460="",INDEX(E:E,MATCH(DATE(YEAR($A460)-1,MONTH($A460),DAY($A460)),$A:$A,0))=""),"",E460/INDEX(E:E,MATCH(DATE(YEAR($A460)-1,MONTH($A460),DAY($A460)),$A:$A,0))-1),"")</f>
        <v/>
      </c>
      <c r="I460" s="20">
        <f>IFERROR(IF(OR(F460="",INDEX(F:F,MATCH(DATE(YEAR($A460)-1,MONTH($A460),DAY($A460)),$A:$A,0))=""),"",F460/INDEX(F:F,MATCH(DATE(YEAR($A460)-1,MONTH($A460),DAY($A460)),$A:$A,0))-1),"")</f>
        <v/>
      </c>
      <c r="J460" s="20">
        <f>IFERROR(IF(OR(G460="",INDEX(G:G,MATCH(DATE(YEAR($A460)-1,MONTH($A460),DAY($A460)),$A:$A,0))=""),"",G460/INDEX(G:G,MATCH(DATE(YEAR($A460)-1,MONTH($A460),DAY($A460)),$A:$A,0))-1),"")</f>
        <v/>
      </c>
      <c r="K460" s="20">
        <f>IF(OR(E460="",E459=""),"",E460/E459-1)</f>
        <v/>
      </c>
      <c r="L460" s="20">
        <f>IF(OR(F460="",F459=""),"",F460/F459-1)</f>
        <v/>
      </c>
      <c r="M460" s="20">
        <f>IF(OR(G460="",G459=""),"",G460/G459-1)</f>
        <v/>
      </c>
      <c r="N460" s="20">
        <f>IF(G460="","",E460/G460)</f>
        <v/>
      </c>
      <c r="O460" s="20">
        <f>IF(G460="","",F460/G460)</f>
        <v/>
      </c>
      <c r="P460" s="21">
        <f>IF(SUMIFS('Daily NSE Equity Options'!$L:$L,'Daily NSE Equity Options'!$A:$A,$A460)=0,"",SUMIFS('Daily NSE Equity Options'!$L:$L,'Daily NSE Equity Options'!$A:$A,$A460))</f>
        <v/>
      </c>
      <c r="Q460" s="8">
        <f>IF(SUMIFS('Daily BSE Equity Options'!$L:$L,'Daily BSE Equity Options'!$A:$A,$A460)=0,"",SUMIFS('Daily BSE Equity Options'!$L:$L,'Daily BSE Equity Options'!$A:$A,$A460))</f>
        <v/>
      </c>
      <c r="R460" s="8">
        <f>IF(OR(P460="",Q460=""),"",P460+Q460)</f>
        <v/>
      </c>
      <c r="S460" s="23">
        <f>IFERROR(IF(OR(P460="",INDEX(P:P,MATCH(DATE(YEAR($A460)-1,MONTH($A460),DAY($A460)),$A:$A,0))=""),"",P460/INDEX(P:P,MATCH(DATE(YEAR($A460)-1,MONTH($A460),DAY($A460)),$A:$A,0))-1),"")</f>
        <v/>
      </c>
      <c r="T460" s="23">
        <f>IFERROR(IF(OR(Q460="",INDEX(Q:Q,MATCH(DATE(YEAR($A460)-1,MONTH($A460),DAY($A460)),$A:$A,0))=""),"",Q460/INDEX(Q:Q,MATCH(DATE(YEAR($A460)-1,MONTH($A460),DAY($A460)),$A:$A,0))-1),"")</f>
        <v/>
      </c>
      <c r="U460" s="23">
        <f>IFERROR(IF(OR(R460="",INDEX(R:R,MATCH(DATE(YEAR($A460)-1,MONTH($A460),DAY($A460)),$A:$A,0))=""),"",R460/INDEX(R:R,MATCH(DATE(YEAR($A460)-1,MONTH($A460),DAY($A460)),$A:$A,0))-1),"")</f>
        <v/>
      </c>
      <c r="V460" s="23">
        <f>IF(OR(P460="",P459=""),"",P460/P459-1)</f>
        <v/>
      </c>
      <c r="W460" s="23">
        <f>IF(OR(Q460="",Q459=""),"",Q460/Q459-1)</f>
        <v/>
      </c>
      <c r="X460" s="23">
        <f>IF(OR(R460="",R459=""),"",R460/R459-1)</f>
        <v/>
      </c>
      <c r="Y460" s="23">
        <f>IF(R460="","",P460/R460)</f>
        <v/>
      </c>
      <c r="Z460" s="23">
        <f>IF(R460="","",Q460/R460)</f>
        <v/>
      </c>
      <c r="AA460" s="24">
        <f>IF(SUMIFS('Daily NSE Equity Options'!$M:$M,'Daily NSE Equity Options'!$A:$A,$A460)=0,"",SUMIFS('Daily NSE Equity Options'!$M:$M,'Daily NSE Equity Options'!$A:$A,$A460))</f>
        <v/>
      </c>
      <c r="AB460" s="9">
        <f>IF(SUMIFS('Daily BSE Equity Options'!$M:$M,'Daily BSE Equity Options'!$A:$A,$A460)=0,"",SUMIFS('Daily BSE Equity Options'!$M:$M,'Daily BSE Equity Options'!$A:$A,$A460))</f>
        <v/>
      </c>
      <c r="AC460" s="9">
        <f>IF(OR(AA460="",AB460=""),"",AA460+AB460)</f>
        <v/>
      </c>
      <c r="AD460" s="26">
        <f>IFERROR(IF(OR(AA460="",INDEX(AA:AA,MATCH(DATE(YEAR($A460)-1,MONTH($A460),DAY($A460)),$A:$A,0))=""),"",AA460/INDEX(AA:AA,MATCH(DATE(YEAR($A460)-1,MONTH($A460),DAY($A460)),$A:$A,0))-1),"")</f>
        <v/>
      </c>
      <c r="AE460" s="26">
        <f>IFERROR(IF(OR(AB460="",INDEX(AB:AB,MATCH(DATE(YEAR($A460)-1,MONTH($A460),DAY($A460)),$A:$A,0))=""),"",AB460/INDEX(AB:AB,MATCH(DATE(YEAR($A460)-1,MONTH($A460),DAY($A460)),$A:$A,0))-1),"")</f>
        <v/>
      </c>
      <c r="AF460" s="26">
        <f>IFERROR(IF(OR(AC460="",INDEX(AC:AC,MATCH(DATE(YEAR($A460)-1,MONTH($A460),DAY($A460)),$A:$A,0))=""),"",AC460/INDEX(AC:AC,MATCH(DATE(YEAR($A460)-1,MONTH($A460),DAY($A460)),$A:$A,0))-1),"")</f>
        <v/>
      </c>
      <c r="AG460" s="26">
        <f>IF(OR(AA460="",AA459=""),"",AA460/AA459-1)</f>
        <v/>
      </c>
      <c r="AH460" s="26">
        <f>IF(OR(AB460="",AB459=""),"",AB460/AB459-1)</f>
        <v/>
      </c>
      <c r="AI460" s="26">
        <f>IF(OR(AC460="",AC459=""),"",AC460/AC459-1)</f>
        <v/>
      </c>
      <c r="AJ460" s="26">
        <f>IF(AC460="","",AA460/AC460)</f>
        <v/>
      </c>
      <c r="AK460" s="26">
        <f>IF(AC460="","",AB460/AC460)</f>
        <v/>
      </c>
      <c r="AL460" s="29" t="n">
        <v>18.65</v>
      </c>
      <c r="AM460" s="30" t="n">
        <v>19.595</v>
      </c>
      <c r="AN460" s="30" t="n">
        <v>17.4075</v>
      </c>
      <c r="AO460" s="30" t="n">
        <v>19.16</v>
      </c>
      <c r="AP460" s="31" t="n">
        <v>0.0273</v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18">
        <f>IF(SUMIFS('Daily NSE Equity Options'!$K:$K,'Daily NSE Equity Options'!$A:$A,$A461)=0,"",SUMIFS('Daily NSE Equity Options'!$K:$K,'Daily NSE Equity Options'!$A:$A,$A461))</f>
        <v/>
      </c>
      <c r="F461" s="7">
        <f>IF(SUMIFS('Daily BSE Equity Options'!$K:$K,'Daily BSE Equity Options'!$A:$A,$A461)=0,"",SUMIFS('Daily BSE Equity Options'!$K:$K,'Daily BSE Equity Options'!$A:$A,$A461))</f>
        <v/>
      </c>
      <c r="G461" s="7">
        <f>IF(OR(E461="",F461=""),"",E461+F461)</f>
        <v/>
      </c>
      <c r="H461" s="20">
        <f>IFERROR(IF(OR(E461="",INDEX(E:E,MATCH(DATE(YEAR($A461)-1,MONTH($A461),DAY($A461)),$A:$A,0))=""),"",E461/INDEX(E:E,MATCH(DATE(YEAR($A461)-1,MONTH($A461),DAY($A461)),$A:$A,0))-1),"")</f>
        <v/>
      </c>
      <c r="I461" s="20">
        <f>IFERROR(IF(OR(F461="",INDEX(F:F,MATCH(DATE(YEAR($A461)-1,MONTH($A461),DAY($A461)),$A:$A,0))=""),"",F461/INDEX(F:F,MATCH(DATE(YEAR($A461)-1,MONTH($A461),DAY($A461)),$A:$A,0))-1),"")</f>
        <v/>
      </c>
      <c r="J461" s="20">
        <f>IFERROR(IF(OR(G461="",INDEX(G:G,MATCH(DATE(YEAR($A461)-1,MONTH($A461),DAY($A461)),$A:$A,0))=""),"",G461/INDEX(G:G,MATCH(DATE(YEAR($A461)-1,MONTH($A461),DAY($A461)),$A:$A,0))-1),"")</f>
        <v/>
      </c>
      <c r="K461" s="20">
        <f>IF(OR(E461="",E460=""),"",E461/E460-1)</f>
        <v/>
      </c>
      <c r="L461" s="20">
        <f>IF(OR(F461="",F460=""),"",F461/F460-1)</f>
        <v/>
      </c>
      <c r="M461" s="20">
        <f>IF(OR(G461="",G460=""),"",G461/G460-1)</f>
        <v/>
      </c>
      <c r="N461" s="20">
        <f>IF(G461="","",E461/G461)</f>
        <v/>
      </c>
      <c r="O461" s="20">
        <f>IF(G461="","",F461/G461)</f>
        <v/>
      </c>
      <c r="P461" s="21">
        <f>IF(SUMIFS('Daily NSE Equity Options'!$L:$L,'Daily NSE Equity Options'!$A:$A,$A461)=0,"",SUMIFS('Daily NSE Equity Options'!$L:$L,'Daily NSE Equity Options'!$A:$A,$A461))</f>
        <v/>
      </c>
      <c r="Q461" s="8">
        <f>IF(SUMIFS('Daily BSE Equity Options'!$L:$L,'Daily BSE Equity Options'!$A:$A,$A461)=0,"",SUMIFS('Daily BSE Equity Options'!$L:$L,'Daily BSE Equity Options'!$A:$A,$A461))</f>
        <v/>
      </c>
      <c r="R461" s="8">
        <f>IF(OR(P461="",Q461=""),"",P461+Q461)</f>
        <v/>
      </c>
      <c r="S461" s="23">
        <f>IFERROR(IF(OR(P461="",INDEX(P:P,MATCH(DATE(YEAR($A461)-1,MONTH($A461),DAY($A461)),$A:$A,0))=""),"",P461/INDEX(P:P,MATCH(DATE(YEAR($A461)-1,MONTH($A461),DAY($A461)),$A:$A,0))-1),"")</f>
        <v/>
      </c>
      <c r="T461" s="23">
        <f>IFERROR(IF(OR(Q461="",INDEX(Q:Q,MATCH(DATE(YEAR($A461)-1,MONTH($A461),DAY($A461)),$A:$A,0))=""),"",Q461/INDEX(Q:Q,MATCH(DATE(YEAR($A461)-1,MONTH($A461),DAY($A461)),$A:$A,0))-1),"")</f>
        <v/>
      </c>
      <c r="U461" s="23">
        <f>IFERROR(IF(OR(R461="",INDEX(R:R,MATCH(DATE(YEAR($A461)-1,MONTH($A461),DAY($A461)),$A:$A,0))=""),"",R461/INDEX(R:R,MATCH(DATE(YEAR($A461)-1,MONTH($A461),DAY($A461)),$A:$A,0))-1),"")</f>
        <v/>
      </c>
      <c r="V461" s="23">
        <f>IF(OR(P461="",P460=""),"",P461/P460-1)</f>
        <v/>
      </c>
      <c r="W461" s="23">
        <f>IF(OR(Q461="",Q460=""),"",Q461/Q460-1)</f>
        <v/>
      </c>
      <c r="X461" s="23">
        <f>IF(OR(R461="",R460=""),"",R461/R460-1)</f>
        <v/>
      </c>
      <c r="Y461" s="23">
        <f>IF(R461="","",P461/R461)</f>
        <v/>
      </c>
      <c r="Z461" s="23">
        <f>IF(R461="","",Q461/R461)</f>
        <v/>
      </c>
      <c r="AA461" s="24">
        <f>IF(SUMIFS('Daily NSE Equity Options'!$M:$M,'Daily NSE Equity Options'!$A:$A,$A461)=0,"",SUMIFS('Daily NSE Equity Options'!$M:$M,'Daily NSE Equity Options'!$A:$A,$A461))</f>
        <v/>
      </c>
      <c r="AB461" s="9">
        <f>IF(SUMIFS('Daily BSE Equity Options'!$M:$M,'Daily BSE Equity Options'!$A:$A,$A461)=0,"",SUMIFS('Daily BSE Equity Options'!$M:$M,'Daily BSE Equity Options'!$A:$A,$A461))</f>
        <v/>
      </c>
      <c r="AC461" s="9">
        <f>IF(OR(AA461="",AB461=""),"",AA461+AB461)</f>
        <v/>
      </c>
      <c r="AD461" s="26">
        <f>IFERROR(IF(OR(AA461="",INDEX(AA:AA,MATCH(DATE(YEAR($A461)-1,MONTH($A461),DAY($A461)),$A:$A,0))=""),"",AA461/INDEX(AA:AA,MATCH(DATE(YEAR($A461)-1,MONTH($A461),DAY($A461)),$A:$A,0))-1),"")</f>
        <v/>
      </c>
      <c r="AE461" s="26">
        <f>IFERROR(IF(OR(AB461="",INDEX(AB:AB,MATCH(DATE(YEAR($A461)-1,MONTH($A461),DAY($A461)),$A:$A,0))=""),"",AB461/INDEX(AB:AB,MATCH(DATE(YEAR($A461)-1,MONTH($A461),DAY($A461)),$A:$A,0))-1),"")</f>
        <v/>
      </c>
      <c r="AF461" s="26">
        <f>IFERROR(IF(OR(AC461="",INDEX(AC:AC,MATCH(DATE(YEAR($A461)-1,MONTH($A461),DAY($A461)),$A:$A,0))=""),"",AC461/INDEX(AC:AC,MATCH(DATE(YEAR($A461)-1,MONTH($A461),DAY($A461)),$A:$A,0))-1),"")</f>
        <v/>
      </c>
      <c r="AG461" s="26">
        <f>IF(OR(AA461="",AA460=""),"",AA461/AA460-1)</f>
        <v/>
      </c>
      <c r="AH461" s="26">
        <f>IF(OR(AB461="",AB460=""),"",AB461/AB460-1)</f>
        <v/>
      </c>
      <c r="AI461" s="26">
        <f>IF(OR(AC461="",AC460=""),"",AC461/AC460-1)</f>
        <v/>
      </c>
      <c r="AJ461" s="26">
        <f>IF(AC461="","",AA461/AC461)</f>
        <v/>
      </c>
      <c r="AK461" s="26">
        <f>IF(AC461="","",AB461/AC461)</f>
        <v/>
      </c>
      <c r="AL461" s="29" t="n">
        <v>19.16</v>
      </c>
      <c r="AM461" s="30" t="n">
        <v>19.7775</v>
      </c>
      <c r="AN461" s="30" t="n">
        <v>18.595</v>
      </c>
      <c r="AO461" s="30" t="n">
        <v>18.8975</v>
      </c>
      <c r="AP461" s="31" t="n">
        <v>-0.0137</v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18">
        <f>IF(SUMIFS('Daily NSE Equity Options'!$K:$K,'Daily NSE Equity Options'!$A:$A,$A462)=0,"",SUMIFS('Daily NSE Equity Options'!$K:$K,'Daily NSE Equity Options'!$A:$A,$A462))</f>
        <v/>
      </c>
      <c r="F462" s="7">
        <f>IF(SUMIFS('Daily BSE Equity Options'!$K:$K,'Daily BSE Equity Options'!$A:$A,$A462)=0,"",SUMIFS('Daily BSE Equity Options'!$K:$K,'Daily BSE Equity Options'!$A:$A,$A462))</f>
        <v/>
      </c>
      <c r="G462" s="7">
        <f>IF(OR(E462="",F462=""),"",E462+F462)</f>
        <v/>
      </c>
      <c r="H462" s="20">
        <f>IFERROR(IF(OR(E462="",INDEX(E:E,MATCH(DATE(YEAR($A462)-1,MONTH($A462),DAY($A462)),$A:$A,0))=""),"",E462/INDEX(E:E,MATCH(DATE(YEAR($A462)-1,MONTH($A462),DAY($A462)),$A:$A,0))-1),"")</f>
        <v/>
      </c>
      <c r="I462" s="20">
        <f>IFERROR(IF(OR(F462="",INDEX(F:F,MATCH(DATE(YEAR($A462)-1,MONTH($A462),DAY($A462)),$A:$A,0))=""),"",F462/INDEX(F:F,MATCH(DATE(YEAR($A462)-1,MONTH($A462),DAY($A462)),$A:$A,0))-1),"")</f>
        <v/>
      </c>
      <c r="J462" s="20">
        <f>IFERROR(IF(OR(G462="",INDEX(G:G,MATCH(DATE(YEAR($A462)-1,MONTH($A462),DAY($A462)),$A:$A,0))=""),"",G462/INDEX(G:G,MATCH(DATE(YEAR($A462)-1,MONTH($A462),DAY($A462)),$A:$A,0))-1),"")</f>
        <v/>
      </c>
      <c r="K462" s="20">
        <f>IF(OR(E462="",E461=""),"",E462/E461-1)</f>
        <v/>
      </c>
      <c r="L462" s="20">
        <f>IF(OR(F462="",F461=""),"",F462/F461-1)</f>
        <v/>
      </c>
      <c r="M462" s="20">
        <f>IF(OR(G462="",G461=""),"",G462/G461-1)</f>
        <v/>
      </c>
      <c r="N462" s="20">
        <f>IF(G462="","",E462/G462)</f>
        <v/>
      </c>
      <c r="O462" s="20">
        <f>IF(G462="","",F462/G462)</f>
        <v/>
      </c>
      <c r="P462" s="21">
        <f>IF(SUMIFS('Daily NSE Equity Options'!$L:$L,'Daily NSE Equity Options'!$A:$A,$A462)=0,"",SUMIFS('Daily NSE Equity Options'!$L:$L,'Daily NSE Equity Options'!$A:$A,$A462))</f>
        <v/>
      </c>
      <c r="Q462" s="8">
        <f>IF(SUMIFS('Daily BSE Equity Options'!$L:$L,'Daily BSE Equity Options'!$A:$A,$A462)=0,"",SUMIFS('Daily BSE Equity Options'!$L:$L,'Daily BSE Equity Options'!$A:$A,$A462))</f>
        <v/>
      </c>
      <c r="R462" s="8">
        <f>IF(OR(P462="",Q462=""),"",P462+Q462)</f>
        <v/>
      </c>
      <c r="S462" s="23">
        <f>IFERROR(IF(OR(P462="",INDEX(P:P,MATCH(DATE(YEAR($A462)-1,MONTH($A462),DAY($A462)),$A:$A,0))=""),"",P462/INDEX(P:P,MATCH(DATE(YEAR($A462)-1,MONTH($A462),DAY($A462)),$A:$A,0))-1),"")</f>
        <v/>
      </c>
      <c r="T462" s="23">
        <f>IFERROR(IF(OR(Q462="",INDEX(Q:Q,MATCH(DATE(YEAR($A462)-1,MONTH($A462),DAY($A462)),$A:$A,0))=""),"",Q462/INDEX(Q:Q,MATCH(DATE(YEAR($A462)-1,MONTH($A462),DAY($A462)),$A:$A,0))-1),"")</f>
        <v/>
      </c>
      <c r="U462" s="23">
        <f>IFERROR(IF(OR(R462="",INDEX(R:R,MATCH(DATE(YEAR($A462)-1,MONTH($A462),DAY($A462)),$A:$A,0))=""),"",R462/INDEX(R:R,MATCH(DATE(YEAR($A462)-1,MONTH($A462),DAY($A462)),$A:$A,0))-1),"")</f>
        <v/>
      </c>
      <c r="V462" s="23">
        <f>IF(OR(P462="",P461=""),"",P462/P461-1)</f>
        <v/>
      </c>
      <c r="W462" s="23">
        <f>IF(OR(Q462="",Q461=""),"",Q462/Q461-1)</f>
        <v/>
      </c>
      <c r="X462" s="23">
        <f>IF(OR(R462="",R461=""),"",R462/R461-1)</f>
        <v/>
      </c>
      <c r="Y462" s="23">
        <f>IF(R462="","",P462/R462)</f>
        <v/>
      </c>
      <c r="Z462" s="23">
        <f>IF(R462="","",Q462/R462)</f>
        <v/>
      </c>
      <c r="AA462" s="24">
        <f>IF(SUMIFS('Daily NSE Equity Options'!$M:$M,'Daily NSE Equity Options'!$A:$A,$A462)=0,"",SUMIFS('Daily NSE Equity Options'!$M:$M,'Daily NSE Equity Options'!$A:$A,$A462))</f>
        <v/>
      </c>
      <c r="AB462" s="9">
        <f>IF(SUMIFS('Daily BSE Equity Options'!$M:$M,'Daily BSE Equity Options'!$A:$A,$A462)=0,"",SUMIFS('Daily BSE Equity Options'!$M:$M,'Daily BSE Equity Options'!$A:$A,$A462))</f>
        <v/>
      </c>
      <c r="AC462" s="9">
        <f>IF(OR(AA462="",AB462=""),"",AA462+AB462)</f>
        <v/>
      </c>
      <c r="AD462" s="26">
        <f>IFERROR(IF(OR(AA462="",INDEX(AA:AA,MATCH(DATE(YEAR($A462)-1,MONTH($A462),DAY($A462)),$A:$A,0))=""),"",AA462/INDEX(AA:AA,MATCH(DATE(YEAR($A462)-1,MONTH($A462),DAY($A462)),$A:$A,0))-1),"")</f>
        <v/>
      </c>
      <c r="AE462" s="26">
        <f>IFERROR(IF(OR(AB462="",INDEX(AB:AB,MATCH(DATE(YEAR($A462)-1,MONTH($A462),DAY($A462)),$A:$A,0))=""),"",AB462/INDEX(AB:AB,MATCH(DATE(YEAR($A462)-1,MONTH($A462),DAY($A462)),$A:$A,0))-1),"")</f>
        <v/>
      </c>
      <c r="AF462" s="26">
        <f>IFERROR(IF(OR(AC462="",INDEX(AC:AC,MATCH(DATE(YEAR($A462)-1,MONTH($A462),DAY($A462)),$A:$A,0))=""),"",AC462/INDEX(AC:AC,MATCH(DATE(YEAR($A462)-1,MONTH($A462),DAY($A462)),$A:$A,0))-1),"")</f>
        <v/>
      </c>
      <c r="AG462" s="26">
        <f>IF(OR(AA462="",AA461=""),"",AA462/AA461-1)</f>
        <v/>
      </c>
      <c r="AH462" s="26">
        <f>IF(OR(AB462="",AB461=""),"",AB462/AB461-1)</f>
        <v/>
      </c>
      <c r="AI462" s="26">
        <f>IF(OR(AC462="",AC461=""),"",AC462/AC461-1)</f>
        <v/>
      </c>
      <c r="AJ462" s="26">
        <f>IF(AC462="","",AA462/AC462)</f>
        <v/>
      </c>
      <c r="AK462" s="26">
        <f>IF(AC462="","",AB462/AC462)</f>
        <v/>
      </c>
      <c r="AL462" s="29" t="n">
        <v>18.8975</v>
      </c>
      <c r="AM462" s="30" t="n">
        <v>21.0825</v>
      </c>
      <c r="AN462" s="30" t="n">
        <v>18.1825</v>
      </c>
      <c r="AO462" s="30" t="n">
        <v>20.4375</v>
      </c>
      <c r="AP462" s="31" t="n">
        <v>0.0815</v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18">
        <f>IF(SUMIFS('Daily NSE Equity Options'!$K:$K,'Daily NSE Equity Options'!$A:$A,$A463)=0,"",SUMIFS('Daily NSE Equity Options'!$K:$K,'Daily NSE Equity Options'!$A:$A,$A463))</f>
        <v/>
      </c>
      <c r="F463" s="7">
        <f>IF(SUMIFS('Daily BSE Equity Options'!$K:$K,'Daily BSE Equity Options'!$A:$A,$A463)=0,"",SUMIFS('Daily BSE Equity Options'!$K:$K,'Daily BSE Equity Options'!$A:$A,$A463))</f>
        <v/>
      </c>
      <c r="G463" s="7">
        <f>IF(OR(E463="",F463=""),"",E463+F463)</f>
        <v/>
      </c>
      <c r="H463" s="20">
        <f>IFERROR(IF(OR(E463="",INDEX(E:E,MATCH(DATE(YEAR($A463)-1,MONTH($A463),DAY($A463)),$A:$A,0))=""),"",E463/INDEX(E:E,MATCH(DATE(YEAR($A463)-1,MONTH($A463),DAY($A463)),$A:$A,0))-1),"")</f>
        <v/>
      </c>
      <c r="I463" s="20">
        <f>IFERROR(IF(OR(F463="",INDEX(F:F,MATCH(DATE(YEAR($A463)-1,MONTH($A463),DAY($A463)),$A:$A,0))=""),"",F463/INDEX(F:F,MATCH(DATE(YEAR($A463)-1,MONTH($A463),DAY($A463)),$A:$A,0))-1),"")</f>
        <v/>
      </c>
      <c r="J463" s="20">
        <f>IFERROR(IF(OR(G463="",INDEX(G:G,MATCH(DATE(YEAR($A463)-1,MONTH($A463),DAY($A463)),$A:$A,0))=""),"",G463/INDEX(G:G,MATCH(DATE(YEAR($A463)-1,MONTH($A463),DAY($A463)),$A:$A,0))-1),"")</f>
        <v/>
      </c>
      <c r="K463" s="20">
        <f>IF(OR(E463="",E462=""),"",E463/E462-1)</f>
        <v/>
      </c>
      <c r="L463" s="20">
        <f>IF(OR(F463="",F462=""),"",F463/F462-1)</f>
        <v/>
      </c>
      <c r="M463" s="20">
        <f>IF(OR(G463="",G462=""),"",G463/G462-1)</f>
        <v/>
      </c>
      <c r="N463" s="20">
        <f>IF(G463="","",E463/G463)</f>
        <v/>
      </c>
      <c r="O463" s="20">
        <f>IF(G463="","",F463/G463)</f>
        <v/>
      </c>
      <c r="P463" s="21">
        <f>IF(SUMIFS('Daily NSE Equity Options'!$L:$L,'Daily NSE Equity Options'!$A:$A,$A463)=0,"",SUMIFS('Daily NSE Equity Options'!$L:$L,'Daily NSE Equity Options'!$A:$A,$A463))</f>
        <v/>
      </c>
      <c r="Q463" s="8">
        <f>IF(SUMIFS('Daily BSE Equity Options'!$L:$L,'Daily BSE Equity Options'!$A:$A,$A463)=0,"",SUMIFS('Daily BSE Equity Options'!$L:$L,'Daily BSE Equity Options'!$A:$A,$A463))</f>
        <v/>
      </c>
      <c r="R463" s="8">
        <f>IF(OR(P463="",Q463=""),"",P463+Q463)</f>
        <v/>
      </c>
      <c r="S463" s="23">
        <f>IFERROR(IF(OR(P463="",INDEX(P:P,MATCH(DATE(YEAR($A463)-1,MONTH($A463),DAY($A463)),$A:$A,0))=""),"",P463/INDEX(P:P,MATCH(DATE(YEAR($A463)-1,MONTH($A463),DAY($A463)),$A:$A,0))-1),"")</f>
        <v/>
      </c>
      <c r="T463" s="23">
        <f>IFERROR(IF(OR(Q463="",INDEX(Q:Q,MATCH(DATE(YEAR($A463)-1,MONTH($A463),DAY($A463)),$A:$A,0))=""),"",Q463/INDEX(Q:Q,MATCH(DATE(YEAR($A463)-1,MONTH($A463),DAY($A463)),$A:$A,0))-1),"")</f>
        <v/>
      </c>
      <c r="U463" s="23">
        <f>IFERROR(IF(OR(R463="",INDEX(R:R,MATCH(DATE(YEAR($A463)-1,MONTH($A463),DAY($A463)),$A:$A,0))=""),"",R463/INDEX(R:R,MATCH(DATE(YEAR($A463)-1,MONTH($A463),DAY($A463)),$A:$A,0))-1),"")</f>
        <v/>
      </c>
      <c r="V463" s="23">
        <f>IF(OR(P463="",P462=""),"",P463/P462-1)</f>
        <v/>
      </c>
      <c r="W463" s="23">
        <f>IF(OR(Q463="",Q462=""),"",Q463/Q462-1)</f>
        <v/>
      </c>
      <c r="X463" s="23">
        <f>IF(OR(R463="",R462=""),"",R463/R462-1)</f>
        <v/>
      </c>
      <c r="Y463" s="23">
        <f>IF(R463="","",P463/R463)</f>
        <v/>
      </c>
      <c r="Z463" s="23">
        <f>IF(R463="","",Q463/R463)</f>
        <v/>
      </c>
      <c r="AA463" s="24">
        <f>IF(SUMIFS('Daily NSE Equity Options'!$M:$M,'Daily NSE Equity Options'!$A:$A,$A463)=0,"",SUMIFS('Daily NSE Equity Options'!$M:$M,'Daily NSE Equity Options'!$A:$A,$A463))</f>
        <v/>
      </c>
      <c r="AB463" s="9">
        <f>IF(SUMIFS('Daily BSE Equity Options'!$M:$M,'Daily BSE Equity Options'!$A:$A,$A463)=0,"",SUMIFS('Daily BSE Equity Options'!$M:$M,'Daily BSE Equity Options'!$A:$A,$A463))</f>
        <v/>
      </c>
      <c r="AC463" s="9">
        <f>IF(OR(AA463="",AB463=""),"",AA463+AB463)</f>
        <v/>
      </c>
      <c r="AD463" s="26">
        <f>IFERROR(IF(OR(AA463="",INDEX(AA:AA,MATCH(DATE(YEAR($A463)-1,MONTH($A463),DAY($A463)),$A:$A,0))=""),"",AA463/INDEX(AA:AA,MATCH(DATE(YEAR($A463)-1,MONTH($A463),DAY($A463)),$A:$A,0))-1),"")</f>
        <v/>
      </c>
      <c r="AE463" s="26">
        <f>IFERROR(IF(OR(AB463="",INDEX(AB:AB,MATCH(DATE(YEAR($A463)-1,MONTH($A463),DAY($A463)),$A:$A,0))=""),"",AB463/INDEX(AB:AB,MATCH(DATE(YEAR($A463)-1,MONTH($A463),DAY($A463)),$A:$A,0))-1),"")</f>
        <v/>
      </c>
      <c r="AF463" s="26">
        <f>IFERROR(IF(OR(AC463="",INDEX(AC:AC,MATCH(DATE(YEAR($A463)-1,MONTH($A463),DAY($A463)),$A:$A,0))=""),"",AC463/INDEX(AC:AC,MATCH(DATE(YEAR($A463)-1,MONTH($A463),DAY($A463)),$A:$A,0))-1),"")</f>
        <v/>
      </c>
      <c r="AG463" s="26">
        <f>IF(OR(AA463="",AA462=""),"",AA463/AA462-1)</f>
        <v/>
      </c>
      <c r="AH463" s="26">
        <f>IF(OR(AB463="",AB462=""),"",AB463/AB462-1)</f>
        <v/>
      </c>
      <c r="AI463" s="26">
        <f>IF(OR(AC463="",AC462=""),"",AC463/AC462-1)</f>
        <v/>
      </c>
      <c r="AJ463" s="26">
        <f>IF(AC463="","",AA463/AC463)</f>
        <v/>
      </c>
      <c r="AK463" s="26">
        <f>IF(AC463="","",AB463/AC463)</f>
        <v/>
      </c>
      <c r="AL463" s="29" t="n">
        <v>20.4375</v>
      </c>
      <c r="AM463" s="30" t="n">
        <v>20.9375</v>
      </c>
      <c r="AN463" s="30" t="n">
        <v>19.555</v>
      </c>
      <c r="AO463" s="30" t="n">
        <v>19.685</v>
      </c>
      <c r="AP463" s="31" t="n">
        <v>-0.0368</v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18">
        <f>IF(SUMIFS('Daily NSE Equity Options'!$K:$K,'Daily NSE Equity Options'!$A:$A,$A464)=0,"",SUMIFS('Daily NSE Equity Options'!$K:$K,'Daily NSE Equity Options'!$A:$A,$A464))</f>
        <v/>
      </c>
      <c r="F464" s="7">
        <f>IF(SUMIFS('Daily BSE Equity Options'!$K:$K,'Daily BSE Equity Options'!$A:$A,$A464)=0,"",SUMIFS('Daily BSE Equity Options'!$K:$K,'Daily BSE Equity Options'!$A:$A,$A464))</f>
        <v/>
      </c>
      <c r="G464" s="7">
        <f>IF(OR(E464="",F464=""),"",E464+F464)</f>
        <v/>
      </c>
      <c r="H464" s="20">
        <f>IFERROR(IF(OR(E464="",INDEX(E:E,MATCH(DATE(YEAR($A464)-1,MONTH($A464),DAY($A464)),$A:$A,0))=""),"",E464/INDEX(E:E,MATCH(DATE(YEAR($A464)-1,MONTH($A464),DAY($A464)),$A:$A,0))-1),"")</f>
        <v/>
      </c>
      <c r="I464" s="20">
        <f>IFERROR(IF(OR(F464="",INDEX(F:F,MATCH(DATE(YEAR($A464)-1,MONTH($A464),DAY($A464)),$A:$A,0))=""),"",F464/INDEX(F:F,MATCH(DATE(YEAR($A464)-1,MONTH($A464),DAY($A464)),$A:$A,0))-1),"")</f>
        <v/>
      </c>
      <c r="J464" s="20">
        <f>IFERROR(IF(OR(G464="",INDEX(G:G,MATCH(DATE(YEAR($A464)-1,MONTH($A464),DAY($A464)),$A:$A,0))=""),"",G464/INDEX(G:G,MATCH(DATE(YEAR($A464)-1,MONTH($A464),DAY($A464)),$A:$A,0))-1),"")</f>
        <v/>
      </c>
      <c r="K464" s="20">
        <f>IF(OR(E464="",E463=""),"",E464/E463-1)</f>
        <v/>
      </c>
      <c r="L464" s="20">
        <f>IF(OR(F464="",F463=""),"",F464/F463-1)</f>
        <v/>
      </c>
      <c r="M464" s="20">
        <f>IF(OR(G464="",G463=""),"",G464/G463-1)</f>
        <v/>
      </c>
      <c r="N464" s="20">
        <f>IF(G464="","",E464/G464)</f>
        <v/>
      </c>
      <c r="O464" s="20">
        <f>IF(G464="","",F464/G464)</f>
        <v/>
      </c>
      <c r="P464" s="21">
        <f>IF(SUMIFS('Daily NSE Equity Options'!$L:$L,'Daily NSE Equity Options'!$A:$A,$A464)=0,"",SUMIFS('Daily NSE Equity Options'!$L:$L,'Daily NSE Equity Options'!$A:$A,$A464))</f>
        <v/>
      </c>
      <c r="Q464" s="8">
        <f>IF(SUMIFS('Daily BSE Equity Options'!$L:$L,'Daily BSE Equity Options'!$A:$A,$A464)=0,"",SUMIFS('Daily BSE Equity Options'!$L:$L,'Daily BSE Equity Options'!$A:$A,$A464))</f>
        <v/>
      </c>
      <c r="R464" s="8">
        <f>IF(OR(P464="",Q464=""),"",P464+Q464)</f>
        <v/>
      </c>
      <c r="S464" s="23">
        <f>IFERROR(IF(OR(P464="",INDEX(P:P,MATCH(DATE(YEAR($A464)-1,MONTH($A464),DAY($A464)),$A:$A,0))=""),"",P464/INDEX(P:P,MATCH(DATE(YEAR($A464)-1,MONTH($A464),DAY($A464)),$A:$A,0))-1),"")</f>
        <v/>
      </c>
      <c r="T464" s="23">
        <f>IFERROR(IF(OR(Q464="",INDEX(Q:Q,MATCH(DATE(YEAR($A464)-1,MONTH($A464),DAY($A464)),$A:$A,0))=""),"",Q464/INDEX(Q:Q,MATCH(DATE(YEAR($A464)-1,MONTH($A464),DAY($A464)),$A:$A,0))-1),"")</f>
        <v/>
      </c>
      <c r="U464" s="23">
        <f>IFERROR(IF(OR(R464="",INDEX(R:R,MATCH(DATE(YEAR($A464)-1,MONTH($A464),DAY($A464)),$A:$A,0))=""),"",R464/INDEX(R:R,MATCH(DATE(YEAR($A464)-1,MONTH($A464),DAY($A464)),$A:$A,0))-1),"")</f>
        <v/>
      </c>
      <c r="V464" s="23">
        <f>IF(OR(P464="",P463=""),"",P464/P463-1)</f>
        <v/>
      </c>
      <c r="W464" s="23">
        <f>IF(OR(Q464="",Q463=""),"",Q464/Q463-1)</f>
        <v/>
      </c>
      <c r="X464" s="23">
        <f>IF(OR(R464="",R463=""),"",R464/R463-1)</f>
        <v/>
      </c>
      <c r="Y464" s="23">
        <f>IF(R464="","",P464/R464)</f>
        <v/>
      </c>
      <c r="Z464" s="23">
        <f>IF(R464="","",Q464/R464)</f>
        <v/>
      </c>
      <c r="AA464" s="24">
        <f>IF(SUMIFS('Daily NSE Equity Options'!$M:$M,'Daily NSE Equity Options'!$A:$A,$A464)=0,"",SUMIFS('Daily NSE Equity Options'!$M:$M,'Daily NSE Equity Options'!$A:$A,$A464))</f>
        <v/>
      </c>
      <c r="AB464" s="9">
        <f>IF(SUMIFS('Daily BSE Equity Options'!$M:$M,'Daily BSE Equity Options'!$A:$A,$A464)=0,"",SUMIFS('Daily BSE Equity Options'!$M:$M,'Daily BSE Equity Options'!$A:$A,$A464))</f>
        <v/>
      </c>
      <c r="AC464" s="9">
        <f>IF(OR(AA464="",AB464=""),"",AA464+AB464)</f>
        <v/>
      </c>
      <c r="AD464" s="26">
        <f>IFERROR(IF(OR(AA464="",INDEX(AA:AA,MATCH(DATE(YEAR($A464)-1,MONTH($A464),DAY($A464)),$A:$A,0))=""),"",AA464/INDEX(AA:AA,MATCH(DATE(YEAR($A464)-1,MONTH($A464),DAY($A464)),$A:$A,0))-1),"")</f>
        <v/>
      </c>
      <c r="AE464" s="26">
        <f>IFERROR(IF(OR(AB464="",INDEX(AB:AB,MATCH(DATE(YEAR($A464)-1,MONTH($A464),DAY($A464)),$A:$A,0))=""),"",AB464/INDEX(AB:AB,MATCH(DATE(YEAR($A464)-1,MONTH($A464),DAY($A464)),$A:$A,0))-1),"")</f>
        <v/>
      </c>
      <c r="AF464" s="26">
        <f>IFERROR(IF(OR(AC464="",INDEX(AC:AC,MATCH(DATE(YEAR($A464)-1,MONTH($A464),DAY($A464)),$A:$A,0))=""),"",AC464/INDEX(AC:AC,MATCH(DATE(YEAR($A464)-1,MONTH($A464),DAY($A464)),$A:$A,0))-1),"")</f>
        <v/>
      </c>
      <c r="AG464" s="26">
        <f>IF(OR(AA464="",AA463=""),"",AA464/AA463-1)</f>
        <v/>
      </c>
      <c r="AH464" s="26">
        <f>IF(OR(AB464="",AB463=""),"",AB464/AB463-1)</f>
        <v/>
      </c>
      <c r="AI464" s="26">
        <f>IF(OR(AC464="",AC463=""),"",AC464/AC463-1)</f>
        <v/>
      </c>
      <c r="AJ464" s="26">
        <f>IF(AC464="","",AA464/AC464)</f>
        <v/>
      </c>
      <c r="AK464" s="26">
        <f>IF(AC464="","",AB464/AC464)</f>
        <v/>
      </c>
      <c r="AL464" s="29" t="n">
        <v>19.685</v>
      </c>
      <c r="AM464" s="30" t="n">
        <v>19.685</v>
      </c>
      <c r="AN464" s="30" t="n">
        <v>17.885</v>
      </c>
      <c r="AO464" s="30" t="n">
        <v>18.555</v>
      </c>
      <c r="AP464" s="31" t="n">
        <v>-0.0574</v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18">
        <f>IF(SUMIFS('Daily NSE Equity Options'!$K:$K,'Daily NSE Equity Options'!$A:$A,$A465)=0,"",SUMIFS('Daily NSE Equity Options'!$K:$K,'Daily NSE Equity Options'!$A:$A,$A465))</f>
        <v/>
      </c>
      <c r="F465" s="7">
        <f>IF(SUMIFS('Daily BSE Equity Options'!$K:$K,'Daily BSE Equity Options'!$A:$A,$A465)=0,"",SUMIFS('Daily BSE Equity Options'!$K:$K,'Daily BSE Equity Options'!$A:$A,$A465))</f>
        <v/>
      </c>
      <c r="G465" s="7">
        <f>IF(OR(E465="",F465=""),"",E465+F465)</f>
        <v/>
      </c>
      <c r="H465" s="20">
        <f>IFERROR(IF(OR(E465="",INDEX(E:E,MATCH(DATE(YEAR($A465)-1,MONTH($A465),DAY($A465)),$A:$A,0))=""),"",E465/INDEX(E:E,MATCH(DATE(YEAR($A465)-1,MONTH($A465),DAY($A465)),$A:$A,0))-1),"")</f>
        <v/>
      </c>
      <c r="I465" s="20">
        <f>IFERROR(IF(OR(F465="",INDEX(F:F,MATCH(DATE(YEAR($A465)-1,MONTH($A465),DAY($A465)),$A:$A,0))=""),"",F465/INDEX(F:F,MATCH(DATE(YEAR($A465)-1,MONTH($A465),DAY($A465)),$A:$A,0))-1),"")</f>
        <v/>
      </c>
      <c r="J465" s="20">
        <f>IFERROR(IF(OR(G465="",INDEX(G:G,MATCH(DATE(YEAR($A465)-1,MONTH($A465),DAY($A465)),$A:$A,0))=""),"",G465/INDEX(G:G,MATCH(DATE(YEAR($A465)-1,MONTH($A465),DAY($A465)),$A:$A,0))-1),"")</f>
        <v/>
      </c>
      <c r="K465" s="20">
        <f>IF(OR(E465="",E464=""),"",E465/E464-1)</f>
        <v/>
      </c>
      <c r="L465" s="20">
        <f>IF(OR(F465="",F464=""),"",F465/F464-1)</f>
        <v/>
      </c>
      <c r="M465" s="20">
        <f>IF(OR(G465="",G464=""),"",G465/G464-1)</f>
        <v/>
      </c>
      <c r="N465" s="20">
        <f>IF(G465="","",E465/G465)</f>
        <v/>
      </c>
      <c r="O465" s="20">
        <f>IF(G465="","",F465/G465)</f>
        <v/>
      </c>
      <c r="P465" s="21">
        <f>IF(SUMIFS('Daily NSE Equity Options'!$L:$L,'Daily NSE Equity Options'!$A:$A,$A465)=0,"",SUMIFS('Daily NSE Equity Options'!$L:$L,'Daily NSE Equity Options'!$A:$A,$A465))</f>
        <v/>
      </c>
      <c r="Q465" s="8">
        <f>IF(SUMIFS('Daily BSE Equity Options'!$L:$L,'Daily BSE Equity Options'!$A:$A,$A465)=0,"",SUMIFS('Daily BSE Equity Options'!$L:$L,'Daily BSE Equity Options'!$A:$A,$A465))</f>
        <v/>
      </c>
      <c r="R465" s="8">
        <f>IF(OR(P465="",Q465=""),"",P465+Q465)</f>
        <v/>
      </c>
      <c r="S465" s="23">
        <f>IFERROR(IF(OR(P465="",INDEX(P:P,MATCH(DATE(YEAR($A465)-1,MONTH($A465),DAY($A465)),$A:$A,0))=""),"",P465/INDEX(P:P,MATCH(DATE(YEAR($A465)-1,MONTH($A465),DAY($A465)),$A:$A,0))-1),"")</f>
        <v/>
      </c>
      <c r="T465" s="23">
        <f>IFERROR(IF(OR(Q465="",INDEX(Q:Q,MATCH(DATE(YEAR($A465)-1,MONTH($A465),DAY($A465)),$A:$A,0))=""),"",Q465/INDEX(Q:Q,MATCH(DATE(YEAR($A465)-1,MONTH($A465),DAY($A465)),$A:$A,0))-1),"")</f>
        <v/>
      </c>
      <c r="U465" s="23">
        <f>IFERROR(IF(OR(R465="",INDEX(R:R,MATCH(DATE(YEAR($A465)-1,MONTH($A465),DAY($A465)),$A:$A,0))=""),"",R465/INDEX(R:R,MATCH(DATE(YEAR($A465)-1,MONTH($A465),DAY($A465)),$A:$A,0))-1),"")</f>
        <v/>
      </c>
      <c r="V465" s="23">
        <f>IF(OR(P465="",P464=""),"",P465/P464-1)</f>
        <v/>
      </c>
      <c r="W465" s="23">
        <f>IF(OR(Q465="",Q464=""),"",Q465/Q464-1)</f>
        <v/>
      </c>
      <c r="X465" s="23">
        <f>IF(OR(R465="",R464=""),"",R465/R464-1)</f>
        <v/>
      </c>
      <c r="Y465" s="23">
        <f>IF(R465="","",P465/R465)</f>
        <v/>
      </c>
      <c r="Z465" s="23">
        <f>IF(R465="","",Q465/R465)</f>
        <v/>
      </c>
      <c r="AA465" s="24">
        <f>IF(SUMIFS('Daily NSE Equity Options'!$M:$M,'Daily NSE Equity Options'!$A:$A,$A465)=0,"",SUMIFS('Daily NSE Equity Options'!$M:$M,'Daily NSE Equity Options'!$A:$A,$A465))</f>
        <v/>
      </c>
      <c r="AB465" s="9">
        <f>IF(SUMIFS('Daily BSE Equity Options'!$M:$M,'Daily BSE Equity Options'!$A:$A,$A465)=0,"",SUMIFS('Daily BSE Equity Options'!$M:$M,'Daily BSE Equity Options'!$A:$A,$A465))</f>
        <v/>
      </c>
      <c r="AC465" s="9">
        <f>IF(OR(AA465="",AB465=""),"",AA465+AB465)</f>
        <v/>
      </c>
      <c r="AD465" s="26">
        <f>IFERROR(IF(OR(AA465="",INDEX(AA:AA,MATCH(DATE(YEAR($A465)-1,MONTH($A465),DAY($A465)),$A:$A,0))=""),"",AA465/INDEX(AA:AA,MATCH(DATE(YEAR($A465)-1,MONTH($A465),DAY($A465)),$A:$A,0))-1),"")</f>
        <v/>
      </c>
      <c r="AE465" s="26">
        <f>IFERROR(IF(OR(AB465="",INDEX(AB:AB,MATCH(DATE(YEAR($A465)-1,MONTH($A465),DAY($A465)),$A:$A,0))=""),"",AB465/INDEX(AB:AB,MATCH(DATE(YEAR($A465)-1,MONTH($A465),DAY($A465)),$A:$A,0))-1),"")</f>
        <v/>
      </c>
      <c r="AF465" s="26">
        <f>IFERROR(IF(OR(AC465="",INDEX(AC:AC,MATCH(DATE(YEAR($A465)-1,MONTH($A465),DAY($A465)),$A:$A,0))=""),"",AC465/INDEX(AC:AC,MATCH(DATE(YEAR($A465)-1,MONTH($A465),DAY($A465)),$A:$A,0))-1),"")</f>
        <v/>
      </c>
      <c r="AG465" s="26">
        <f>IF(OR(AA465="",AA464=""),"",AA465/AA464-1)</f>
        <v/>
      </c>
      <c r="AH465" s="26">
        <f>IF(OR(AB465="",AB464=""),"",AB465/AB464-1)</f>
        <v/>
      </c>
      <c r="AI465" s="26">
        <f>IF(OR(AC465="",AC464=""),"",AC465/AC464-1)</f>
        <v/>
      </c>
      <c r="AJ465" s="26">
        <f>IF(AC465="","",AA465/AC465)</f>
        <v/>
      </c>
      <c r="AK465" s="26">
        <f>IF(AC465="","",AB465/AC465)</f>
        <v/>
      </c>
      <c r="AL465" s="29" t="n">
        <v>18.555</v>
      </c>
      <c r="AM465" s="30" t="n">
        <v>18.925</v>
      </c>
      <c r="AN465" s="30" t="n">
        <v>16.8</v>
      </c>
      <c r="AO465" s="30" t="n">
        <v>17.71</v>
      </c>
      <c r="AP465" s="31" t="n">
        <v>-0.0455</v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18">
        <f>IF(SUMIFS('Daily NSE Equity Options'!$K:$K,'Daily NSE Equity Options'!$A:$A,$A466)=0,"",SUMIFS('Daily NSE Equity Options'!$K:$K,'Daily NSE Equity Options'!$A:$A,$A466))</f>
        <v/>
      </c>
      <c r="F466" s="7">
        <f>IF(SUMIFS('Daily BSE Equity Options'!$K:$K,'Daily BSE Equity Options'!$A:$A,$A466)=0,"",SUMIFS('Daily BSE Equity Options'!$K:$K,'Daily BSE Equity Options'!$A:$A,$A466))</f>
        <v/>
      </c>
      <c r="G466" s="7">
        <f>IF(OR(E466="",F466=""),"",E466+F466)</f>
        <v/>
      </c>
      <c r="H466" s="20">
        <f>IFERROR(IF(OR(E466="",INDEX(E:E,MATCH(DATE(YEAR($A466)-1,MONTH($A466),DAY($A466)),$A:$A,0))=""),"",E466/INDEX(E:E,MATCH(DATE(YEAR($A466)-1,MONTH($A466),DAY($A466)),$A:$A,0))-1),"")</f>
        <v/>
      </c>
      <c r="I466" s="20">
        <f>IFERROR(IF(OR(F466="",INDEX(F:F,MATCH(DATE(YEAR($A466)-1,MONTH($A466),DAY($A466)),$A:$A,0))=""),"",F466/INDEX(F:F,MATCH(DATE(YEAR($A466)-1,MONTH($A466),DAY($A466)),$A:$A,0))-1),"")</f>
        <v/>
      </c>
      <c r="J466" s="20">
        <f>IFERROR(IF(OR(G466="",INDEX(G:G,MATCH(DATE(YEAR($A466)-1,MONTH($A466),DAY($A466)),$A:$A,0))=""),"",G466/INDEX(G:G,MATCH(DATE(YEAR($A466)-1,MONTH($A466),DAY($A466)),$A:$A,0))-1),"")</f>
        <v/>
      </c>
      <c r="K466" s="20">
        <f>IF(OR(E466="",E465=""),"",E466/E465-1)</f>
        <v/>
      </c>
      <c r="L466" s="20">
        <f>IF(OR(F466="",F465=""),"",F466/F465-1)</f>
        <v/>
      </c>
      <c r="M466" s="20">
        <f>IF(OR(G466="",G465=""),"",G466/G465-1)</f>
        <v/>
      </c>
      <c r="N466" s="20">
        <f>IF(G466="","",E466/G466)</f>
        <v/>
      </c>
      <c r="O466" s="20">
        <f>IF(G466="","",F466/G466)</f>
        <v/>
      </c>
      <c r="P466" s="21">
        <f>IF(SUMIFS('Daily NSE Equity Options'!$L:$L,'Daily NSE Equity Options'!$A:$A,$A466)=0,"",SUMIFS('Daily NSE Equity Options'!$L:$L,'Daily NSE Equity Options'!$A:$A,$A466))</f>
        <v/>
      </c>
      <c r="Q466" s="8">
        <f>IF(SUMIFS('Daily BSE Equity Options'!$L:$L,'Daily BSE Equity Options'!$A:$A,$A466)=0,"",SUMIFS('Daily BSE Equity Options'!$L:$L,'Daily BSE Equity Options'!$A:$A,$A466))</f>
        <v/>
      </c>
      <c r="R466" s="8">
        <f>IF(OR(P466="",Q466=""),"",P466+Q466)</f>
        <v/>
      </c>
      <c r="S466" s="23">
        <f>IFERROR(IF(OR(P466="",INDEX(P:P,MATCH(DATE(YEAR($A466)-1,MONTH($A466),DAY($A466)),$A:$A,0))=""),"",P466/INDEX(P:P,MATCH(DATE(YEAR($A466)-1,MONTH($A466),DAY($A466)),$A:$A,0))-1),"")</f>
        <v/>
      </c>
      <c r="T466" s="23">
        <f>IFERROR(IF(OR(Q466="",INDEX(Q:Q,MATCH(DATE(YEAR($A466)-1,MONTH($A466),DAY($A466)),$A:$A,0))=""),"",Q466/INDEX(Q:Q,MATCH(DATE(YEAR($A466)-1,MONTH($A466),DAY($A466)),$A:$A,0))-1),"")</f>
        <v/>
      </c>
      <c r="U466" s="23">
        <f>IFERROR(IF(OR(R466="",INDEX(R:R,MATCH(DATE(YEAR($A466)-1,MONTH($A466),DAY($A466)),$A:$A,0))=""),"",R466/INDEX(R:R,MATCH(DATE(YEAR($A466)-1,MONTH($A466),DAY($A466)),$A:$A,0))-1),"")</f>
        <v/>
      </c>
      <c r="V466" s="23">
        <f>IF(OR(P466="",P465=""),"",P466/P465-1)</f>
        <v/>
      </c>
      <c r="W466" s="23">
        <f>IF(OR(Q466="",Q465=""),"",Q466/Q465-1)</f>
        <v/>
      </c>
      <c r="X466" s="23">
        <f>IF(OR(R466="",R465=""),"",R466/R465-1)</f>
        <v/>
      </c>
      <c r="Y466" s="23">
        <f>IF(R466="","",P466/R466)</f>
        <v/>
      </c>
      <c r="Z466" s="23">
        <f>IF(R466="","",Q466/R466)</f>
        <v/>
      </c>
      <c r="AA466" s="24">
        <f>IF(SUMIFS('Daily NSE Equity Options'!$M:$M,'Daily NSE Equity Options'!$A:$A,$A466)=0,"",SUMIFS('Daily NSE Equity Options'!$M:$M,'Daily NSE Equity Options'!$A:$A,$A466))</f>
        <v/>
      </c>
      <c r="AB466" s="9">
        <f>IF(SUMIFS('Daily BSE Equity Options'!$M:$M,'Daily BSE Equity Options'!$A:$A,$A466)=0,"",SUMIFS('Daily BSE Equity Options'!$M:$M,'Daily BSE Equity Options'!$A:$A,$A466))</f>
        <v/>
      </c>
      <c r="AC466" s="9">
        <f>IF(OR(AA466="",AB466=""),"",AA466+AB466)</f>
        <v/>
      </c>
      <c r="AD466" s="26">
        <f>IFERROR(IF(OR(AA466="",INDEX(AA:AA,MATCH(DATE(YEAR($A466)-1,MONTH($A466),DAY($A466)),$A:$A,0))=""),"",AA466/INDEX(AA:AA,MATCH(DATE(YEAR($A466)-1,MONTH($A466),DAY($A466)),$A:$A,0))-1),"")</f>
        <v/>
      </c>
      <c r="AE466" s="26">
        <f>IFERROR(IF(OR(AB466="",INDEX(AB:AB,MATCH(DATE(YEAR($A466)-1,MONTH($A466),DAY($A466)),$A:$A,0))=""),"",AB466/INDEX(AB:AB,MATCH(DATE(YEAR($A466)-1,MONTH($A466),DAY($A466)),$A:$A,0))-1),"")</f>
        <v/>
      </c>
      <c r="AF466" s="26">
        <f>IFERROR(IF(OR(AC466="",INDEX(AC:AC,MATCH(DATE(YEAR($A466)-1,MONTH($A466),DAY($A466)),$A:$A,0))=""),"",AC466/INDEX(AC:AC,MATCH(DATE(YEAR($A466)-1,MONTH($A466),DAY($A466)),$A:$A,0))-1),"")</f>
        <v/>
      </c>
      <c r="AG466" s="26">
        <f>IF(OR(AA466="",AA465=""),"",AA466/AA465-1)</f>
        <v/>
      </c>
      <c r="AH466" s="26">
        <f>IF(OR(AB466="",AB465=""),"",AB466/AB465-1)</f>
        <v/>
      </c>
      <c r="AI466" s="26">
        <f>IF(OR(AC466="",AC465=""),"",AC466/AC465-1)</f>
        <v/>
      </c>
      <c r="AJ466" s="26">
        <f>IF(AC466="","",AA466/AC466)</f>
        <v/>
      </c>
      <c r="AK466" s="26">
        <f>IF(AC466="","",AB466/AC466)</f>
        <v/>
      </c>
      <c r="AL466" s="29" t="n">
        <v>17.71</v>
      </c>
      <c r="AM466" s="30" t="n">
        <v>19.5325</v>
      </c>
      <c r="AN466" s="30" t="n">
        <v>16.855</v>
      </c>
      <c r="AO466" s="30" t="n">
        <v>18.68</v>
      </c>
      <c r="AP466" s="31" t="n">
        <v>0.0548</v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18">
        <f>IF(SUMIFS('Daily NSE Equity Options'!$K:$K,'Daily NSE Equity Options'!$A:$A,$A467)=0,"",SUMIFS('Daily NSE Equity Options'!$K:$K,'Daily NSE Equity Options'!$A:$A,$A467))</f>
        <v/>
      </c>
      <c r="F467" s="7">
        <f>IF(SUMIFS('Daily BSE Equity Options'!$K:$K,'Daily BSE Equity Options'!$A:$A,$A467)=0,"",SUMIFS('Daily BSE Equity Options'!$K:$K,'Daily BSE Equity Options'!$A:$A,$A467))</f>
        <v/>
      </c>
      <c r="G467" s="7">
        <f>IF(OR(E467="",F467=""),"",E467+F467)</f>
        <v/>
      </c>
      <c r="H467" s="20">
        <f>IFERROR(IF(OR(E467="",INDEX(E:E,MATCH(DATE(YEAR($A467)-1,MONTH($A467),DAY($A467)),$A:$A,0))=""),"",E467/INDEX(E:E,MATCH(DATE(YEAR($A467)-1,MONTH($A467),DAY($A467)),$A:$A,0))-1),"")</f>
        <v/>
      </c>
      <c r="I467" s="20">
        <f>IFERROR(IF(OR(F467="",INDEX(F:F,MATCH(DATE(YEAR($A467)-1,MONTH($A467),DAY($A467)),$A:$A,0))=""),"",F467/INDEX(F:F,MATCH(DATE(YEAR($A467)-1,MONTH($A467),DAY($A467)),$A:$A,0))-1),"")</f>
        <v/>
      </c>
      <c r="J467" s="20">
        <f>IFERROR(IF(OR(G467="",INDEX(G:G,MATCH(DATE(YEAR($A467)-1,MONTH($A467),DAY($A467)),$A:$A,0))=""),"",G467/INDEX(G:G,MATCH(DATE(YEAR($A467)-1,MONTH($A467),DAY($A467)),$A:$A,0))-1),"")</f>
        <v/>
      </c>
      <c r="K467" s="20">
        <f>IF(OR(E467="",E466=""),"",E467/E466-1)</f>
        <v/>
      </c>
      <c r="L467" s="20">
        <f>IF(OR(F467="",F466=""),"",F467/F466-1)</f>
        <v/>
      </c>
      <c r="M467" s="20">
        <f>IF(OR(G467="",G466=""),"",G467/G466-1)</f>
        <v/>
      </c>
      <c r="N467" s="20">
        <f>IF(G467="","",E467/G467)</f>
        <v/>
      </c>
      <c r="O467" s="20">
        <f>IF(G467="","",F467/G467)</f>
        <v/>
      </c>
      <c r="P467" s="21">
        <f>IF(SUMIFS('Daily NSE Equity Options'!$L:$L,'Daily NSE Equity Options'!$A:$A,$A467)=0,"",SUMIFS('Daily NSE Equity Options'!$L:$L,'Daily NSE Equity Options'!$A:$A,$A467))</f>
        <v/>
      </c>
      <c r="Q467" s="8">
        <f>IF(SUMIFS('Daily BSE Equity Options'!$L:$L,'Daily BSE Equity Options'!$A:$A,$A467)=0,"",SUMIFS('Daily BSE Equity Options'!$L:$L,'Daily BSE Equity Options'!$A:$A,$A467))</f>
        <v/>
      </c>
      <c r="R467" s="8">
        <f>IF(OR(P467="",Q467=""),"",P467+Q467)</f>
        <v/>
      </c>
      <c r="S467" s="23">
        <f>IFERROR(IF(OR(P467="",INDEX(P:P,MATCH(DATE(YEAR($A467)-1,MONTH($A467),DAY($A467)),$A:$A,0))=""),"",P467/INDEX(P:P,MATCH(DATE(YEAR($A467)-1,MONTH($A467),DAY($A467)),$A:$A,0))-1),"")</f>
        <v/>
      </c>
      <c r="T467" s="23">
        <f>IFERROR(IF(OR(Q467="",INDEX(Q:Q,MATCH(DATE(YEAR($A467)-1,MONTH($A467),DAY($A467)),$A:$A,0))=""),"",Q467/INDEX(Q:Q,MATCH(DATE(YEAR($A467)-1,MONTH($A467),DAY($A467)),$A:$A,0))-1),"")</f>
        <v/>
      </c>
      <c r="U467" s="23">
        <f>IFERROR(IF(OR(R467="",INDEX(R:R,MATCH(DATE(YEAR($A467)-1,MONTH($A467),DAY($A467)),$A:$A,0))=""),"",R467/INDEX(R:R,MATCH(DATE(YEAR($A467)-1,MONTH($A467),DAY($A467)),$A:$A,0))-1),"")</f>
        <v/>
      </c>
      <c r="V467" s="23">
        <f>IF(OR(P467="",P466=""),"",P467/P466-1)</f>
        <v/>
      </c>
      <c r="W467" s="23">
        <f>IF(OR(Q467="",Q466=""),"",Q467/Q466-1)</f>
        <v/>
      </c>
      <c r="X467" s="23">
        <f>IF(OR(R467="",R466=""),"",R467/R466-1)</f>
        <v/>
      </c>
      <c r="Y467" s="23">
        <f>IF(R467="","",P467/R467)</f>
        <v/>
      </c>
      <c r="Z467" s="23">
        <f>IF(R467="","",Q467/R467)</f>
        <v/>
      </c>
      <c r="AA467" s="24">
        <f>IF(SUMIFS('Daily NSE Equity Options'!$M:$M,'Daily NSE Equity Options'!$A:$A,$A467)=0,"",SUMIFS('Daily NSE Equity Options'!$M:$M,'Daily NSE Equity Options'!$A:$A,$A467))</f>
        <v/>
      </c>
      <c r="AB467" s="9">
        <f>IF(SUMIFS('Daily BSE Equity Options'!$M:$M,'Daily BSE Equity Options'!$A:$A,$A467)=0,"",SUMIFS('Daily BSE Equity Options'!$M:$M,'Daily BSE Equity Options'!$A:$A,$A467))</f>
        <v/>
      </c>
      <c r="AC467" s="9">
        <f>IF(OR(AA467="",AB467=""),"",AA467+AB467)</f>
        <v/>
      </c>
      <c r="AD467" s="26">
        <f>IFERROR(IF(OR(AA467="",INDEX(AA:AA,MATCH(DATE(YEAR($A467)-1,MONTH($A467),DAY($A467)),$A:$A,0))=""),"",AA467/INDEX(AA:AA,MATCH(DATE(YEAR($A467)-1,MONTH($A467),DAY($A467)),$A:$A,0))-1),"")</f>
        <v/>
      </c>
      <c r="AE467" s="26">
        <f>IFERROR(IF(OR(AB467="",INDEX(AB:AB,MATCH(DATE(YEAR($A467)-1,MONTH($A467),DAY($A467)),$A:$A,0))=""),"",AB467/INDEX(AB:AB,MATCH(DATE(YEAR($A467)-1,MONTH($A467),DAY($A467)),$A:$A,0))-1),"")</f>
        <v/>
      </c>
      <c r="AF467" s="26">
        <f>IFERROR(IF(OR(AC467="",INDEX(AC:AC,MATCH(DATE(YEAR($A467)-1,MONTH($A467),DAY($A467)),$A:$A,0))=""),"",AC467/INDEX(AC:AC,MATCH(DATE(YEAR($A467)-1,MONTH($A467),DAY($A467)),$A:$A,0))-1),"")</f>
        <v/>
      </c>
      <c r="AG467" s="26">
        <f>IF(OR(AA467="",AA466=""),"",AA467/AA466-1)</f>
        <v/>
      </c>
      <c r="AH467" s="26">
        <f>IF(OR(AB467="",AB466=""),"",AB467/AB466-1)</f>
        <v/>
      </c>
      <c r="AI467" s="26">
        <f>IF(OR(AC467="",AC466=""),"",AC467/AC466-1)</f>
        <v/>
      </c>
      <c r="AJ467" s="26">
        <f>IF(AC467="","",AA467/AC467)</f>
        <v/>
      </c>
      <c r="AK467" s="26">
        <f>IF(AC467="","",AB467/AC467)</f>
        <v/>
      </c>
      <c r="AL467" s="29" t="n">
        <v>18.68</v>
      </c>
      <c r="AM467" s="30" t="n">
        <v>23.535</v>
      </c>
      <c r="AN467" s="30" t="n">
        <v>18.68</v>
      </c>
      <c r="AO467" s="30" t="n">
        <v>22.9775</v>
      </c>
      <c r="AP467" s="31" t="n">
        <v>0.2301</v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18">
        <f>IF(SUMIFS('Daily NSE Equity Options'!$K:$K,'Daily NSE Equity Options'!$A:$A,$A468)=0,"",SUMIFS('Daily NSE Equity Options'!$K:$K,'Daily NSE Equity Options'!$A:$A,$A468))</f>
        <v/>
      </c>
      <c r="F468" s="7">
        <f>IF(SUMIFS('Daily BSE Equity Options'!$K:$K,'Daily BSE Equity Options'!$A:$A,$A468)=0,"",SUMIFS('Daily BSE Equity Options'!$K:$K,'Daily BSE Equity Options'!$A:$A,$A468))</f>
        <v/>
      </c>
      <c r="G468" s="7">
        <f>IF(OR(E468="",F468=""),"",E468+F468)</f>
        <v/>
      </c>
      <c r="H468" s="20">
        <f>IFERROR(IF(OR(E468="",INDEX(E:E,MATCH(DATE(YEAR($A468)-1,MONTH($A468),DAY($A468)),$A:$A,0))=""),"",E468/INDEX(E:E,MATCH(DATE(YEAR($A468)-1,MONTH($A468),DAY($A468)),$A:$A,0))-1),"")</f>
        <v/>
      </c>
      <c r="I468" s="20">
        <f>IFERROR(IF(OR(F468="",INDEX(F:F,MATCH(DATE(YEAR($A468)-1,MONTH($A468),DAY($A468)),$A:$A,0))=""),"",F468/INDEX(F:F,MATCH(DATE(YEAR($A468)-1,MONTH($A468),DAY($A468)),$A:$A,0))-1),"")</f>
        <v/>
      </c>
      <c r="J468" s="20">
        <f>IFERROR(IF(OR(G468="",INDEX(G:G,MATCH(DATE(YEAR($A468)-1,MONTH($A468),DAY($A468)),$A:$A,0))=""),"",G468/INDEX(G:G,MATCH(DATE(YEAR($A468)-1,MONTH($A468),DAY($A468)),$A:$A,0))-1),"")</f>
        <v/>
      </c>
      <c r="K468" s="20">
        <f>IF(OR(E468="",E467=""),"",E468/E467-1)</f>
        <v/>
      </c>
      <c r="L468" s="20">
        <f>IF(OR(F468="",F467=""),"",F468/F467-1)</f>
        <v/>
      </c>
      <c r="M468" s="20">
        <f>IF(OR(G468="",G467=""),"",G468/G467-1)</f>
        <v/>
      </c>
      <c r="N468" s="20">
        <f>IF(G468="","",E468/G468)</f>
        <v/>
      </c>
      <c r="O468" s="20">
        <f>IF(G468="","",F468/G468)</f>
        <v/>
      </c>
      <c r="P468" s="21">
        <f>IF(SUMIFS('Daily NSE Equity Options'!$L:$L,'Daily NSE Equity Options'!$A:$A,$A468)=0,"",SUMIFS('Daily NSE Equity Options'!$L:$L,'Daily NSE Equity Options'!$A:$A,$A468))</f>
        <v/>
      </c>
      <c r="Q468" s="8">
        <f>IF(SUMIFS('Daily BSE Equity Options'!$L:$L,'Daily BSE Equity Options'!$A:$A,$A468)=0,"",SUMIFS('Daily BSE Equity Options'!$L:$L,'Daily BSE Equity Options'!$A:$A,$A468))</f>
        <v/>
      </c>
      <c r="R468" s="8">
        <f>IF(OR(P468="",Q468=""),"",P468+Q468)</f>
        <v/>
      </c>
      <c r="S468" s="23">
        <f>IFERROR(IF(OR(P468="",INDEX(P:P,MATCH(DATE(YEAR($A468)-1,MONTH($A468),DAY($A468)),$A:$A,0))=""),"",P468/INDEX(P:P,MATCH(DATE(YEAR($A468)-1,MONTH($A468),DAY($A468)),$A:$A,0))-1),"")</f>
        <v/>
      </c>
      <c r="T468" s="23">
        <f>IFERROR(IF(OR(Q468="",INDEX(Q:Q,MATCH(DATE(YEAR($A468)-1,MONTH($A468),DAY($A468)),$A:$A,0))=""),"",Q468/INDEX(Q:Q,MATCH(DATE(YEAR($A468)-1,MONTH($A468),DAY($A468)),$A:$A,0))-1),"")</f>
        <v/>
      </c>
      <c r="U468" s="23">
        <f>IFERROR(IF(OR(R468="",INDEX(R:R,MATCH(DATE(YEAR($A468)-1,MONTH($A468),DAY($A468)),$A:$A,0))=""),"",R468/INDEX(R:R,MATCH(DATE(YEAR($A468)-1,MONTH($A468),DAY($A468)),$A:$A,0))-1),"")</f>
        <v/>
      </c>
      <c r="V468" s="23">
        <f>IF(OR(P468="",P467=""),"",P468/P467-1)</f>
        <v/>
      </c>
      <c r="W468" s="23">
        <f>IF(OR(Q468="",Q467=""),"",Q468/Q467-1)</f>
        <v/>
      </c>
      <c r="X468" s="23">
        <f>IF(OR(R468="",R467=""),"",R468/R467-1)</f>
        <v/>
      </c>
      <c r="Y468" s="23">
        <f>IF(R468="","",P468/R468)</f>
        <v/>
      </c>
      <c r="Z468" s="23">
        <f>IF(R468="","",Q468/R468)</f>
        <v/>
      </c>
      <c r="AA468" s="24">
        <f>IF(SUMIFS('Daily NSE Equity Options'!$M:$M,'Daily NSE Equity Options'!$A:$A,$A468)=0,"",SUMIFS('Daily NSE Equity Options'!$M:$M,'Daily NSE Equity Options'!$A:$A,$A468))</f>
        <v/>
      </c>
      <c r="AB468" s="9">
        <f>IF(SUMIFS('Daily BSE Equity Options'!$M:$M,'Daily BSE Equity Options'!$A:$A,$A468)=0,"",SUMIFS('Daily BSE Equity Options'!$M:$M,'Daily BSE Equity Options'!$A:$A,$A468))</f>
        <v/>
      </c>
      <c r="AC468" s="9">
        <f>IF(OR(AA468="",AB468=""),"",AA468+AB468)</f>
        <v/>
      </c>
      <c r="AD468" s="26">
        <f>IFERROR(IF(OR(AA468="",INDEX(AA:AA,MATCH(DATE(YEAR($A468)-1,MONTH($A468),DAY($A468)),$A:$A,0))=""),"",AA468/INDEX(AA:AA,MATCH(DATE(YEAR($A468)-1,MONTH($A468),DAY($A468)),$A:$A,0))-1),"")</f>
        <v/>
      </c>
      <c r="AE468" s="26">
        <f>IFERROR(IF(OR(AB468="",INDEX(AB:AB,MATCH(DATE(YEAR($A468)-1,MONTH($A468),DAY($A468)),$A:$A,0))=""),"",AB468/INDEX(AB:AB,MATCH(DATE(YEAR($A468)-1,MONTH($A468),DAY($A468)),$A:$A,0))-1),"")</f>
        <v/>
      </c>
      <c r="AF468" s="26">
        <f>IFERROR(IF(OR(AC468="",INDEX(AC:AC,MATCH(DATE(YEAR($A468)-1,MONTH($A468),DAY($A468)),$A:$A,0))=""),"",AC468/INDEX(AC:AC,MATCH(DATE(YEAR($A468)-1,MONTH($A468),DAY($A468)),$A:$A,0))-1),"")</f>
        <v/>
      </c>
      <c r="AG468" s="26">
        <f>IF(OR(AA468="",AA467=""),"",AA468/AA467-1)</f>
        <v/>
      </c>
      <c r="AH468" s="26">
        <f>IF(OR(AB468="",AB467=""),"",AB468/AB467-1)</f>
        <v/>
      </c>
      <c r="AI468" s="26">
        <f>IF(OR(AC468="",AC467=""),"",AC468/AC467-1)</f>
        <v/>
      </c>
      <c r="AJ468" s="26">
        <f>IF(AC468="","",AA468/AC468)</f>
        <v/>
      </c>
      <c r="AK468" s="26">
        <f>IF(AC468="","",AB468/AC468)</f>
        <v/>
      </c>
      <c r="AL468" s="29" t="n">
        <v>22.9775</v>
      </c>
      <c r="AM468" s="30" t="n">
        <v>23.14</v>
      </c>
      <c r="AN468" s="30" t="n">
        <v>20.435</v>
      </c>
      <c r="AO468" s="30" t="n">
        <v>20.6125</v>
      </c>
      <c r="AP468" s="31" t="n">
        <v>-0.1029</v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18">
        <f>IF(SUMIFS('Daily NSE Equity Options'!$K:$K,'Daily NSE Equity Options'!$A:$A,$A469)=0,"",SUMIFS('Daily NSE Equity Options'!$K:$K,'Daily NSE Equity Options'!$A:$A,$A469))</f>
        <v/>
      </c>
      <c r="F469" s="7">
        <f>IF(SUMIFS('Daily BSE Equity Options'!$K:$K,'Daily BSE Equity Options'!$A:$A,$A469)=0,"",SUMIFS('Daily BSE Equity Options'!$K:$K,'Daily BSE Equity Options'!$A:$A,$A469))</f>
        <v/>
      </c>
      <c r="G469" s="7">
        <f>IF(OR(E469="",F469=""),"",E469+F469)</f>
        <v/>
      </c>
      <c r="H469" s="20">
        <f>IFERROR(IF(OR(E469="",INDEX(E:E,MATCH(DATE(YEAR($A469)-1,MONTH($A469),DAY($A469)),$A:$A,0))=""),"",E469/INDEX(E:E,MATCH(DATE(YEAR($A469)-1,MONTH($A469),DAY($A469)),$A:$A,0))-1),"")</f>
        <v/>
      </c>
      <c r="I469" s="20">
        <f>IFERROR(IF(OR(F469="",INDEX(F:F,MATCH(DATE(YEAR($A469)-1,MONTH($A469),DAY($A469)),$A:$A,0))=""),"",F469/INDEX(F:F,MATCH(DATE(YEAR($A469)-1,MONTH($A469),DAY($A469)),$A:$A,0))-1),"")</f>
        <v/>
      </c>
      <c r="J469" s="20">
        <f>IFERROR(IF(OR(G469="",INDEX(G:G,MATCH(DATE(YEAR($A469)-1,MONTH($A469),DAY($A469)),$A:$A,0))=""),"",G469/INDEX(G:G,MATCH(DATE(YEAR($A469)-1,MONTH($A469),DAY($A469)),$A:$A,0))-1),"")</f>
        <v/>
      </c>
      <c r="K469" s="20">
        <f>IF(OR(E469="",E468=""),"",E469/E468-1)</f>
        <v/>
      </c>
      <c r="L469" s="20">
        <f>IF(OR(F469="",F468=""),"",F469/F468-1)</f>
        <v/>
      </c>
      <c r="M469" s="20">
        <f>IF(OR(G469="",G468=""),"",G469/G468-1)</f>
        <v/>
      </c>
      <c r="N469" s="20">
        <f>IF(G469="","",E469/G469)</f>
        <v/>
      </c>
      <c r="O469" s="20">
        <f>IF(G469="","",F469/G469)</f>
        <v/>
      </c>
      <c r="P469" s="21">
        <f>IF(SUMIFS('Daily NSE Equity Options'!$L:$L,'Daily NSE Equity Options'!$A:$A,$A469)=0,"",SUMIFS('Daily NSE Equity Options'!$L:$L,'Daily NSE Equity Options'!$A:$A,$A469))</f>
        <v/>
      </c>
      <c r="Q469" s="8">
        <f>IF(SUMIFS('Daily BSE Equity Options'!$L:$L,'Daily BSE Equity Options'!$A:$A,$A469)=0,"",SUMIFS('Daily BSE Equity Options'!$L:$L,'Daily BSE Equity Options'!$A:$A,$A469))</f>
        <v/>
      </c>
      <c r="R469" s="8">
        <f>IF(OR(P469="",Q469=""),"",P469+Q469)</f>
        <v/>
      </c>
      <c r="S469" s="23">
        <f>IFERROR(IF(OR(P469="",INDEX(P:P,MATCH(DATE(YEAR($A469)-1,MONTH($A469),DAY($A469)),$A:$A,0))=""),"",P469/INDEX(P:P,MATCH(DATE(YEAR($A469)-1,MONTH($A469),DAY($A469)),$A:$A,0))-1),"")</f>
        <v/>
      </c>
      <c r="T469" s="23">
        <f>IFERROR(IF(OR(Q469="",INDEX(Q:Q,MATCH(DATE(YEAR($A469)-1,MONTH($A469),DAY($A469)),$A:$A,0))=""),"",Q469/INDEX(Q:Q,MATCH(DATE(YEAR($A469)-1,MONTH($A469),DAY($A469)),$A:$A,0))-1),"")</f>
        <v/>
      </c>
      <c r="U469" s="23">
        <f>IFERROR(IF(OR(R469="",INDEX(R:R,MATCH(DATE(YEAR($A469)-1,MONTH($A469),DAY($A469)),$A:$A,0))=""),"",R469/INDEX(R:R,MATCH(DATE(YEAR($A469)-1,MONTH($A469),DAY($A469)),$A:$A,0))-1),"")</f>
        <v/>
      </c>
      <c r="V469" s="23">
        <f>IF(OR(P469="",P468=""),"",P469/P468-1)</f>
        <v/>
      </c>
      <c r="W469" s="23">
        <f>IF(OR(Q469="",Q468=""),"",Q469/Q468-1)</f>
        <v/>
      </c>
      <c r="X469" s="23">
        <f>IF(OR(R469="",R468=""),"",R469/R468-1)</f>
        <v/>
      </c>
      <c r="Y469" s="23">
        <f>IF(R469="","",P469/R469)</f>
        <v/>
      </c>
      <c r="Z469" s="23">
        <f>IF(R469="","",Q469/R469)</f>
        <v/>
      </c>
      <c r="AA469" s="24">
        <f>IF(SUMIFS('Daily NSE Equity Options'!$M:$M,'Daily NSE Equity Options'!$A:$A,$A469)=0,"",SUMIFS('Daily NSE Equity Options'!$M:$M,'Daily NSE Equity Options'!$A:$A,$A469))</f>
        <v/>
      </c>
      <c r="AB469" s="9">
        <f>IF(SUMIFS('Daily BSE Equity Options'!$M:$M,'Daily BSE Equity Options'!$A:$A,$A469)=0,"",SUMIFS('Daily BSE Equity Options'!$M:$M,'Daily BSE Equity Options'!$A:$A,$A469))</f>
        <v/>
      </c>
      <c r="AC469" s="9">
        <f>IF(OR(AA469="",AB469=""),"",AA469+AB469)</f>
        <v/>
      </c>
      <c r="AD469" s="26">
        <f>IFERROR(IF(OR(AA469="",INDEX(AA:AA,MATCH(DATE(YEAR($A469)-1,MONTH($A469),DAY($A469)),$A:$A,0))=""),"",AA469/INDEX(AA:AA,MATCH(DATE(YEAR($A469)-1,MONTH($A469),DAY($A469)),$A:$A,0))-1),"")</f>
        <v/>
      </c>
      <c r="AE469" s="26">
        <f>IFERROR(IF(OR(AB469="",INDEX(AB:AB,MATCH(DATE(YEAR($A469)-1,MONTH($A469),DAY($A469)),$A:$A,0))=""),"",AB469/INDEX(AB:AB,MATCH(DATE(YEAR($A469)-1,MONTH($A469),DAY($A469)),$A:$A,0))-1),"")</f>
        <v/>
      </c>
      <c r="AF469" s="26">
        <f>IFERROR(IF(OR(AC469="",INDEX(AC:AC,MATCH(DATE(YEAR($A469)-1,MONTH($A469),DAY($A469)),$A:$A,0))=""),"",AC469/INDEX(AC:AC,MATCH(DATE(YEAR($A469)-1,MONTH($A469),DAY($A469)),$A:$A,0))-1),"")</f>
        <v/>
      </c>
      <c r="AG469" s="26">
        <f>IF(OR(AA469="",AA468=""),"",AA469/AA468-1)</f>
        <v/>
      </c>
      <c r="AH469" s="26">
        <f>IF(OR(AB469="",AB468=""),"",AB469/AB468-1)</f>
        <v/>
      </c>
      <c r="AI469" s="26">
        <f>IF(OR(AC469="",AC468=""),"",AC469/AC468-1)</f>
        <v/>
      </c>
      <c r="AJ469" s="26">
        <f>IF(AC469="","",AA469/AC469)</f>
        <v/>
      </c>
      <c r="AK469" s="26">
        <f>IF(AC469="","",AB469/AC469)</f>
        <v/>
      </c>
      <c r="AL469" s="29" t="n">
        <v>20.6125</v>
      </c>
      <c r="AM469" s="30" t="n">
        <v>21.02</v>
      </c>
      <c r="AN469" s="30" t="n">
        <v>19.3525</v>
      </c>
      <c r="AO469" s="30" t="n">
        <v>20.5925</v>
      </c>
      <c r="AP469" s="31" t="n">
        <v>-0.001</v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18">
        <f>IF(SUMIFS('Daily NSE Equity Options'!$K:$K,'Daily NSE Equity Options'!$A:$A,$A470)=0,"",SUMIFS('Daily NSE Equity Options'!$K:$K,'Daily NSE Equity Options'!$A:$A,$A470))</f>
        <v/>
      </c>
      <c r="F470" s="7">
        <f>IF(SUMIFS('Daily BSE Equity Options'!$K:$K,'Daily BSE Equity Options'!$A:$A,$A470)=0,"",SUMIFS('Daily BSE Equity Options'!$K:$K,'Daily BSE Equity Options'!$A:$A,$A470))</f>
        <v/>
      </c>
      <c r="G470" s="7">
        <f>IF(OR(E470="",F470=""),"",E470+F470)</f>
        <v/>
      </c>
      <c r="H470" s="20">
        <f>IFERROR(IF(OR(E470="",INDEX(E:E,MATCH(DATE(YEAR($A470)-1,MONTH($A470),DAY($A470)),$A:$A,0))=""),"",E470/INDEX(E:E,MATCH(DATE(YEAR($A470)-1,MONTH($A470),DAY($A470)),$A:$A,0))-1),"")</f>
        <v/>
      </c>
      <c r="I470" s="20">
        <f>IFERROR(IF(OR(F470="",INDEX(F:F,MATCH(DATE(YEAR($A470)-1,MONTH($A470),DAY($A470)),$A:$A,0))=""),"",F470/INDEX(F:F,MATCH(DATE(YEAR($A470)-1,MONTH($A470),DAY($A470)),$A:$A,0))-1),"")</f>
        <v/>
      </c>
      <c r="J470" s="20">
        <f>IFERROR(IF(OR(G470="",INDEX(G:G,MATCH(DATE(YEAR($A470)-1,MONTH($A470),DAY($A470)),$A:$A,0))=""),"",G470/INDEX(G:G,MATCH(DATE(YEAR($A470)-1,MONTH($A470),DAY($A470)),$A:$A,0))-1),"")</f>
        <v/>
      </c>
      <c r="K470" s="20">
        <f>IF(OR(E470="",E469=""),"",E470/E469-1)</f>
        <v/>
      </c>
      <c r="L470" s="20">
        <f>IF(OR(F470="",F469=""),"",F470/F469-1)</f>
        <v/>
      </c>
      <c r="M470" s="20">
        <f>IF(OR(G470="",G469=""),"",G470/G469-1)</f>
        <v/>
      </c>
      <c r="N470" s="20">
        <f>IF(G470="","",E470/G470)</f>
        <v/>
      </c>
      <c r="O470" s="20">
        <f>IF(G470="","",F470/G470)</f>
        <v/>
      </c>
      <c r="P470" s="21">
        <f>IF(SUMIFS('Daily NSE Equity Options'!$L:$L,'Daily NSE Equity Options'!$A:$A,$A470)=0,"",SUMIFS('Daily NSE Equity Options'!$L:$L,'Daily NSE Equity Options'!$A:$A,$A470))</f>
        <v/>
      </c>
      <c r="Q470" s="8">
        <f>IF(SUMIFS('Daily BSE Equity Options'!$L:$L,'Daily BSE Equity Options'!$A:$A,$A470)=0,"",SUMIFS('Daily BSE Equity Options'!$L:$L,'Daily BSE Equity Options'!$A:$A,$A470))</f>
        <v/>
      </c>
      <c r="R470" s="8">
        <f>IF(OR(P470="",Q470=""),"",P470+Q470)</f>
        <v/>
      </c>
      <c r="S470" s="23">
        <f>IFERROR(IF(OR(P470="",INDEX(P:P,MATCH(DATE(YEAR($A470)-1,MONTH($A470),DAY($A470)),$A:$A,0))=""),"",P470/INDEX(P:P,MATCH(DATE(YEAR($A470)-1,MONTH($A470),DAY($A470)),$A:$A,0))-1),"")</f>
        <v/>
      </c>
      <c r="T470" s="23">
        <f>IFERROR(IF(OR(Q470="",INDEX(Q:Q,MATCH(DATE(YEAR($A470)-1,MONTH($A470),DAY($A470)),$A:$A,0))=""),"",Q470/INDEX(Q:Q,MATCH(DATE(YEAR($A470)-1,MONTH($A470),DAY($A470)),$A:$A,0))-1),"")</f>
        <v/>
      </c>
      <c r="U470" s="23">
        <f>IFERROR(IF(OR(R470="",INDEX(R:R,MATCH(DATE(YEAR($A470)-1,MONTH($A470),DAY($A470)),$A:$A,0))=""),"",R470/INDEX(R:R,MATCH(DATE(YEAR($A470)-1,MONTH($A470),DAY($A470)),$A:$A,0))-1),"")</f>
        <v/>
      </c>
      <c r="V470" s="23">
        <f>IF(OR(P470="",P469=""),"",P470/P469-1)</f>
        <v/>
      </c>
      <c r="W470" s="23">
        <f>IF(OR(Q470="",Q469=""),"",Q470/Q469-1)</f>
        <v/>
      </c>
      <c r="X470" s="23">
        <f>IF(OR(R470="",R469=""),"",R470/R469-1)</f>
        <v/>
      </c>
      <c r="Y470" s="23">
        <f>IF(R470="","",P470/R470)</f>
        <v/>
      </c>
      <c r="Z470" s="23">
        <f>IF(R470="","",Q470/R470)</f>
        <v/>
      </c>
      <c r="AA470" s="24">
        <f>IF(SUMIFS('Daily NSE Equity Options'!$M:$M,'Daily NSE Equity Options'!$A:$A,$A470)=0,"",SUMIFS('Daily NSE Equity Options'!$M:$M,'Daily NSE Equity Options'!$A:$A,$A470))</f>
        <v/>
      </c>
      <c r="AB470" s="9">
        <f>IF(SUMIFS('Daily BSE Equity Options'!$M:$M,'Daily BSE Equity Options'!$A:$A,$A470)=0,"",SUMIFS('Daily BSE Equity Options'!$M:$M,'Daily BSE Equity Options'!$A:$A,$A470))</f>
        <v/>
      </c>
      <c r="AC470" s="9">
        <f>IF(OR(AA470="",AB470=""),"",AA470+AB470)</f>
        <v/>
      </c>
      <c r="AD470" s="26">
        <f>IFERROR(IF(OR(AA470="",INDEX(AA:AA,MATCH(DATE(YEAR($A470)-1,MONTH($A470),DAY($A470)),$A:$A,0))=""),"",AA470/INDEX(AA:AA,MATCH(DATE(YEAR($A470)-1,MONTH($A470),DAY($A470)),$A:$A,0))-1),"")</f>
        <v/>
      </c>
      <c r="AE470" s="26">
        <f>IFERROR(IF(OR(AB470="",INDEX(AB:AB,MATCH(DATE(YEAR($A470)-1,MONTH($A470),DAY($A470)),$A:$A,0))=""),"",AB470/INDEX(AB:AB,MATCH(DATE(YEAR($A470)-1,MONTH($A470),DAY($A470)),$A:$A,0))-1),"")</f>
        <v/>
      </c>
      <c r="AF470" s="26">
        <f>IFERROR(IF(OR(AC470="",INDEX(AC:AC,MATCH(DATE(YEAR($A470)-1,MONTH($A470),DAY($A470)),$A:$A,0))=""),"",AC470/INDEX(AC:AC,MATCH(DATE(YEAR($A470)-1,MONTH($A470),DAY($A470)),$A:$A,0))-1),"")</f>
        <v/>
      </c>
      <c r="AG470" s="26">
        <f>IF(OR(AA470="",AA469=""),"",AA470/AA469-1)</f>
        <v/>
      </c>
      <c r="AH470" s="26">
        <f>IF(OR(AB470="",AB469=""),"",AB470/AB469-1)</f>
        <v/>
      </c>
      <c r="AI470" s="26">
        <f>IF(OR(AC470="",AC469=""),"",AC470/AC469-1)</f>
        <v/>
      </c>
      <c r="AJ470" s="26">
        <f>IF(AC470="","",AA470/AC470)</f>
        <v/>
      </c>
      <c r="AK470" s="26">
        <f>IF(AC470="","",AB470/AC470)</f>
        <v/>
      </c>
      <c r="AL470" s="29" t="n">
        <v>20.5925</v>
      </c>
      <c r="AM470" s="30" t="n">
        <v>22.37</v>
      </c>
      <c r="AN470" s="30" t="n">
        <v>19.4625</v>
      </c>
      <c r="AO470" s="30" t="n">
        <v>22.005</v>
      </c>
      <c r="AP470" s="31" t="n">
        <v>0.06859999999999999</v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18">
        <f>IF(SUMIFS('Daily NSE Equity Options'!$K:$K,'Daily NSE Equity Options'!$A:$A,$A471)=0,"",SUMIFS('Daily NSE Equity Options'!$K:$K,'Daily NSE Equity Options'!$A:$A,$A471))</f>
        <v/>
      </c>
      <c r="F471" s="7">
        <f>IF(SUMIFS('Daily BSE Equity Options'!$K:$K,'Daily BSE Equity Options'!$A:$A,$A471)=0,"",SUMIFS('Daily BSE Equity Options'!$K:$K,'Daily BSE Equity Options'!$A:$A,$A471))</f>
        <v/>
      </c>
      <c r="G471" s="7">
        <f>IF(OR(E471="",F471=""),"",E471+F471)</f>
        <v/>
      </c>
      <c r="H471" s="20">
        <f>IFERROR(IF(OR(E471="",INDEX(E:E,MATCH(DATE(YEAR($A471)-1,MONTH($A471),DAY($A471)),$A:$A,0))=""),"",E471/INDEX(E:E,MATCH(DATE(YEAR($A471)-1,MONTH($A471),DAY($A471)),$A:$A,0))-1),"")</f>
        <v/>
      </c>
      <c r="I471" s="20">
        <f>IFERROR(IF(OR(F471="",INDEX(F:F,MATCH(DATE(YEAR($A471)-1,MONTH($A471),DAY($A471)),$A:$A,0))=""),"",F471/INDEX(F:F,MATCH(DATE(YEAR($A471)-1,MONTH($A471),DAY($A471)),$A:$A,0))-1),"")</f>
        <v/>
      </c>
      <c r="J471" s="20">
        <f>IFERROR(IF(OR(G471="",INDEX(G:G,MATCH(DATE(YEAR($A471)-1,MONTH($A471),DAY($A471)),$A:$A,0))=""),"",G471/INDEX(G:G,MATCH(DATE(YEAR($A471)-1,MONTH($A471),DAY($A471)),$A:$A,0))-1),"")</f>
        <v/>
      </c>
      <c r="K471" s="20">
        <f>IF(OR(E471="",E470=""),"",E471/E470-1)</f>
        <v/>
      </c>
      <c r="L471" s="20">
        <f>IF(OR(F471="",F470=""),"",F471/F470-1)</f>
        <v/>
      </c>
      <c r="M471" s="20">
        <f>IF(OR(G471="",G470=""),"",G471/G470-1)</f>
        <v/>
      </c>
      <c r="N471" s="20">
        <f>IF(G471="","",E471/G471)</f>
        <v/>
      </c>
      <c r="O471" s="20">
        <f>IF(G471="","",F471/G471)</f>
        <v/>
      </c>
      <c r="P471" s="21">
        <f>IF(SUMIFS('Daily NSE Equity Options'!$L:$L,'Daily NSE Equity Options'!$A:$A,$A471)=0,"",SUMIFS('Daily NSE Equity Options'!$L:$L,'Daily NSE Equity Options'!$A:$A,$A471))</f>
        <v/>
      </c>
      <c r="Q471" s="8">
        <f>IF(SUMIFS('Daily BSE Equity Options'!$L:$L,'Daily BSE Equity Options'!$A:$A,$A471)=0,"",SUMIFS('Daily BSE Equity Options'!$L:$L,'Daily BSE Equity Options'!$A:$A,$A471))</f>
        <v/>
      </c>
      <c r="R471" s="8">
        <f>IF(OR(P471="",Q471=""),"",P471+Q471)</f>
        <v/>
      </c>
      <c r="S471" s="23">
        <f>IFERROR(IF(OR(P471="",INDEX(P:P,MATCH(DATE(YEAR($A471)-1,MONTH($A471),DAY($A471)),$A:$A,0))=""),"",P471/INDEX(P:P,MATCH(DATE(YEAR($A471)-1,MONTH($A471),DAY($A471)),$A:$A,0))-1),"")</f>
        <v/>
      </c>
      <c r="T471" s="23">
        <f>IFERROR(IF(OR(Q471="",INDEX(Q:Q,MATCH(DATE(YEAR($A471)-1,MONTH($A471),DAY($A471)),$A:$A,0))=""),"",Q471/INDEX(Q:Q,MATCH(DATE(YEAR($A471)-1,MONTH($A471),DAY($A471)),$A:$A,0))-1),"")</f>
        <v/>
      </c>
      <c r="U471" s="23">
        <f>IFERROR(IF(OR(R471="",INDEX(R:R,MATCH(DATE(YEAR($A471)-1,MONTH($A471),DAY($A471)),$A:$A,0))=""),"",R471/INDEX(R:R,MATCH(DATE(YEAR($A471)-1,MONTH($A471),DAY($A471)),$A:$A,0))-1),"")</f>
        <v/>
      </c>
      <c r="V471" s="23">
        <f>IF(OR(P471="",P470=""),"",P471/P470-1)</f>
        <v/>
      </c>
      <c r="W471" s="23">
        <f>IF(OR(Q471="",Q470=""),"",Q471/Q470-1)</f>
        <v/>
      </c>
      <c r="X471" s="23">
        <f>IF(OR(R471="",R470=""),"",R471/R470-1)</f>
        <v/>
      </c>
      <c r="Y471" s="23">
        <f>IF(R471="","",P471/R471)</f>
        <v/>
      </c>
      <c r="Z471" s="23">
        <f>IF(R471="","",Q471/R471)</f>
        <v/>
      </c>
      <c r="AA471" s="24">
        <f>IF(SUMIFS('Daily NSE Equity Options'!$M:$M,'Daily NSE Equity Options'!$A:$A,$A471)=0,"",SUMIFS('Daily NSE Equity Options'!$M:$M,'Daily NSE Equity Options'!$A:$A,$A471))</f>
        <v/>
      </c>
      <c r="AB471" s="9">
        <f>IF(SUMIFS('Daily BSE Equity Options'!$M:$M,'Daily BSE Equity Options'!$A:$A,$A471)=0,"",SUMIFS('Daily BSE Equity Options'!$M:$M,'Daily BSE Equity Options'!$A:$A,$A471))</f>
        <v/>
      </c>
      <c r="AC471" s="9">
        <f>IF(OR(AA471="",AB471=""),"",AA471+AB471)</f>
        <v/>
      </c>
      <c r="AD471" s="26">
        <f>IFERROR(IF(OR(AA471="",INDEX(AA:AA,MATCH(DATE(YEAR($A471)-1,MONTH($A471),DAY($A471)),$A:$A,0))=""),"",AA471/INDEX(AA:AA,MATCH(DATE(YEAR($A471)-1,MONTH($A471),DAY($A471)),$A:$A,0))-1),"")</f>
        <v/>
      </c>
      <c r="AE471" s="26">
        <f>IFERROR(IF(OR(AB471="",INDEX(AB:AB,MATCH(DATE(YEAR($A471)-1,MONTH($A471),DAY($A471)),$A:$A,0))=""),"",AB471/INDEX(AB:AB,MATCH(DATE(YEAR($A471)-1,MONTH($A471),DAY($A471)),$A:$A,0))-1),"")</f>
        <v/>
      </c>
      <c r="AF471" s="26">
        <f>IFERROR(IF(OR(AC471="",INDEX(AC:AC,MATCH(DATE(YEAR($A471)-1,MONTH($A471),DAY($A471)),$A:$A,0))=""),"",AC471/INDEX(AC:AC,MATCH(DATE(YEAR($A471)-1,MONTH($A471),DAY($A471)),$A:$A,0))-1),"")</f>
        <v/>
      </c>
      <c r="AG471" s="26">
        <f>IF(OR(AA471="",AA470=""),"",AA471/AA470-1)</f>
        <v/>
      </c>
      <c r="AH471" s="26">
        <f>IF(OR(AB471="",AB470=""),"",AB471/AB470-1)</f>
        <v/>
      </c>
      <c r="AI471" s="26">
        <f>IF(OR(AC471="",AC470=""),"",AC471/AC470-1)</f>
        <v/>
      </c>
      <c r="AJ471" s="26">
        <f>IF(AC471="","",AA471/AC471)</f>
        <v/>
      </c>
      <c r="AK471" s="26">
        <f>IF(AC471="","",AB471/AC471)</f>
        <v/>
      </c>
      <c r="AL471" s="29" t="n">
        <v>22.005</v>
      </c>
      <c r="AM471" s="30" t="n">
        <v>23.21</v>
      </c>
      <c r="AN471" s="30" t="n">
        <v>21.635</v>
      </c>
      <c r="AO471" s="30" t="n">
        <v>22.165</v>
      </c>
      <c r="AP471" s="31" t="n">
        <v>0.0073</v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18">
        <f>IF(SUMIFS('Daily NSE Equity Options'!$K:$K,'Daily NSE Equity Options'!$A:$A,$A472)=0,"",SUMIFS('Daily NSE Equity Options'!$K:$K,'Daily NSE Equity Options'!$A:$A,$A472))</f>
        <v/>
      </c>
      <c r="F472" s="7">
        <f>IF(SUMIFS('Daily BSE Equity Options'!$K:$K,'Daily BSE Equity Options'!$A:$A,$A472)=0,"",SUMIFS('Daily BSE Equity Options'!$K:$K,'Daily BSE Equity Options'!$A:$A,$A472))</f>
        <v/>
      </c>
      <c r="G472" s="7">
        <f>IF(OR(E472="",F472=""),"",E472+F472)</f>
        <v/>
      </c>
      <c r="H472" s="20">
        <f>IFERROR(IF(OR(E472="",INDEX(E:E,MATCH(DATE(YEAR($A472)-1,MONTH($A472),DAY($A472)),$A:$A,0))=""),"",E472/INDEX(E:E,MATCH(DATE(YEAR($A472)-1,MONTH($A472),DAY($A472)),$A:$A,0))-1),"")</f>
        <v/>
      </c>
      <c r="I472" s="20">
        <f>IFERROR(IF(OR(F472="",INDEX(F:F,MATCH(DATE(YEAR($A472)-1,MONTH($A472),DAY($A472)),$A:$A,0))=""),"",F472/INDEX(F:F,MATCH(DATE(YEAR($A472)-1,MONTH($A472),DAY($A472)),$A:$A,0))-1),"")</f>
        <v/>
      </c>
      <c r="J472" s="20">
        <f>IFERROR(IF(OR(G472="",INDEX(G:G,MATCH(DATE(YEAR($A472)-1,MONTH($A472),DAY($A472)),$A:$A,0))=""),"",G472/INDEX(G:G,MATCH(DATE(YEAR($A472)-1,MONTH($A472),DAY($A472)),$A:$A,0))-1),"")</f>
        <v/>
      </c>
      <c r="K472" s="20">
        <f>IF(OR(E472="",E471=""),"",E472/E471-1)</f>
        <v/>
      </c>
      <c r="L472" s="20">
        <f>IF(OR(F472="",F471=""),"",F472/F471-1)</f>
        <v/>
      </c>
      <c r="M472" s="20">
        <f>IF(OR(G472="",G471=""),"",G472/G471-1)</f>
        <v/>
      </c>
      <c r="N472" s="20">
        <f>IF(G472="","",E472/G472)</f>
        <v/>
      </c>
      <c r="O472" s="20">
        <f>IF(G472="","",F472/G472)</f>
        <v/>
      </c>
      <c r="P472" s="21">
        <f>IF(SUMIFS('Daily NSE Equity Options'!$L:$L,'Daily NSE Equity Options'!$A:$A,$A472)=0,"",SUMIFS('Daily NSE Equity Options'!$L:$L,'Daily NSE Equity Options'!$A:$A,$A472))</f>
        <v/>
      </c>
      <c r="Q472" s="8">
        <f>IF(SUMIFS('Daily BSE Equity Options'!$L:$L,'Daily BSE Equity Options'!$A:$A,$A472)=0,"",SUMIFS('Daily BSE Equity Options'!$L:$L,'Daily BSE Equity Options'!$A:$A,$A472))</f>
        <v/>
      </c>
      <c r="R472" s="8">
        <f>IF(OR(P472="",Q472=""),"",P472+Q472)</f>
        <v/>
      </c>
      <c r="S472" s="23">
        <f>IFERROR(IF(OR(P472="",INDEX(P:P,MATCH(DATE(YEAR($A472)-1,MONTH($A472),DAY($A472)),$A:$A,0))=""),"",P472/INDEX(P:P,MATCH(DATE(YEAR($A472)-1,MONTH($A472),DAY($A472)),$A:$A,0))-1),"")</f>
        <v/>
      </c>
      <c r="T472" s="23">
        <f>IFERROR(IF(OR(Q472="",INDEX(Q:Q,MATCH(DATE(YEAR($A472)-1,MONTH($A472),DAY($A472)),$A:$A,0))=""),"",Q472/INDEX(Q:Q,MATCH(DATE(YEAR($A472)-1,MONTH($A472),DAY($A472)),$A:$A,0))-1),"")</f>
        <v/>
      </c>
      <c r="U472" s="23">
        <f>IFERROR(IF(OR(R472="",INDEX(R:R,MATCH(DATE(YEAR($A472)-1,MONTH($A472),DAY($A472)),$A:$A,0))=""),"",R472/INDEX(R:R,MATCH(DATE(YEAR($A472)-1,MONTH($A472),DAY($A472)),$A:$A,0))-1),"")</f>
        <v/>
      </c>
      <c r="V472" s="23">
        <f>IF(OR(P472="",P471=""),"",P472/P471-1)</f>
        <v/>
      </c>
      <c r="W472" s="23">
        <f>IF(OR(Q472="",Q471=""),"",Q472/Q471-1)</f>
        <v/>
      </c>
      <c r="X472" s="23">
        <f>IF(OR(R472="",R471=""),"",R472/R471-1)</f>
        <v/>
      </c>
      <c r="Y472" s="23">
        <f>IF(R472="","",P472/R472)</f>
        <v/>
      </c>
      <c r="Z472" s="23">
        <f>IF(R472="","",Q472/R472)</f>
        <v/>
      </c>
      <c r="AA472" s="24">
        <f>IF(SUMIFS('Daily NSE Equity Options'!$M:$M,'Daily NSE Equity Options'!$A:$A,$A472)=0,"",SUMIFS('Daily NSE Equity Options'!$M:$M,'Daily NSE Equity Options'!$A:$A,$A472))</f>
        <v/>
      </c>
      <c r="AB472" s="9">
        <f>IF(SUMIFS('Daily BSE Equity Options'!$M:$M,'Daily BSE Equity Options'!$A:$A,$A472)=0,"",SUMIFS('Daily BSE Equity Options'!$M:$M,'Daily BSE Equity Options'!$A:$A,$A472))</f>
        <v/>
      </c>
      <c r="AC472" s="9">
        <f>IF(OR(AA472="",AB472=""),"",AA472+AB472)</f>
        <v/>
      </c>
      <c r="AD472" s="26">
        <f>IFERROR(IF(OR(AA472="",INDEX(AA:AA,MATCH(DATE(YEAR($A472)-1,MONTH($A472),DAY($A472)),$A:$A,0))=""),"",AA472/INDEX(AA:AA,MATCH(DATE(YEAR($A472)-1,MONTH($A472),DAY($A472)),$A:$A,0))-1),"")</f>
        <v/>
      </c>
      <c r="AE472" s="26">
        <f>IFERROR(IF(OR(AB472="",INDEX(AB:AB,MATCH(DATE(YEAR($A472)-1,MONTH($A472),DAY($A472)),$A:$A,0))=""),"",AB472/INDEX(AB:AB,MATCH(DATE(YEAR($A472)-1,MONTH($A472),DAY($A472)),$A:$A,0))-1),"")</f>
        <v/>
      </c>
      <c r="AF472" s="26">
        <f>IFERROR(IF(OR(AC472="",INDEX(AC:AC,MATCH(DATE(YEAR($A472)-1,MONTH($A472),DAY($A472)),$A:$A,0))=""),"",AC472/INDEX(AC:AC,MATCH(DATE(YEAR($A472)-1,MONTH($A472),DAY($A472)),$A:$A,0))-1),"")</f>
        <v/>
      </c>
      <c r="AG472" s="26">
        <f>IF(OR(AA472="",AA471=""),"",AA472/AA471-1)</f>
        <v/>
      </c>
      <c r="AH472" s="26">
        <f>IF(OR(AB472="",AB471=""),"",AB472/AB471-1)</f>
        <v/>
      </c>
      <c r="AI472" s="26">
        <f>IF(OR(AC472="",AC471=""),"",AC472/AC471-1)</f>
        <v/>
      </c>
      <c r="AJ472" s="26">
        <f>IF(AC472="","",AA472/AC472)</f>
        <v/>
      </c>
      <c r="AK472" s="26">
        <f>IF(AC472="","",AB472/AC472)</f>
        <v/>
      </c>
      <c r="AL472" s="29" t="n">
        <v>22.165</v>
      </c>
      <c r="AM472" s="30" t="n">
        <v>23.755</v>
      </c>
      <c r="AN472" s="30" t="n">
        <v>20.57</v>
      </c>
      <c r="AO472" s="30" t="n">
        <v>22.9025</v>
      </c>
      <c r="AP472" s="31" t="n">
        <v>0.0333</v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18">
        <f>IF(SUMIFS('Daily NSE Equity Options'!$K:$K,'Daily NSE Equity Options'!$A:$A,$A473)=0,"",SUMIFS('Daily NSE Equity Options'!$K:$K,'Daily NSE Equity Options'!$A:$A,$A473))</f>
        <v/>
      </c>
      <c r="F473" s="7">
        <f>IF(SUMIFS('Daily BSE Equity Options'!$K:$K,'Daily BSE Equity Options'!$A:$A,$A473)=0,"",SUMIFS('Daily BSE Equity Options'!$K:$K,'Daily BSE Equity Options'!$A:$A,$A473))</f>
        <v/>
      </c>
      <c r="G473" s="7">
        <f>IF(OR(E473="",F473=""),"",E473+F473)</f>
        <v/>
      </c>
      <c r="H473" s="20">
        <f>IFERROR(IF(OR(E473="",INDEX(E:E,MATCH(DATE(YEAR($A473)-1,MONTH($A473),DAY($A473)),$A:$A,0))=""),"",E473/INDEX(E:E,MATCH(DATE(YEAR($A473)-1,MONTH($A473),DAY($A473)),$A:$A,0))-1),"")</f>
        <v/>
      </c>
      <c r="I473" s="20">
        <f>IFERROR(IF(OR(F473="",INDEX(F:F,MATCH(DATE(YEAR($A473)-1,MONTH($A473),DAY($A473)),$A:$A,0))=""),"",F473/INDEX(F:F,MATCH(DATE(YEAR($A473)-1,MONTH($A473),DAY($A473)),$A:$A,0))-1),"")</f>
        <v/>
      </c>
      <c r="J473" s="20">
        <f>IFERROR(IF(OR(G473="",INDEX(G:G,MATCH(DATE(YEAR($A473)-1,MONTH($A473),DAY($A473)),$A:$A,0))=""),"",G473/INDEX(G:G,MATCH(DATE(YEAR($A473)-1,MONTH($A473),DAY($A473)),$A:$A,0))-1),"")</f>
        <v/>
      </c>
      <c r="K473" s="20">
        <f>IF(OR(E473="",E472=""),"",E473/E472-1)</f>
        <v/>
      </c>
      <c r="L473" s="20">
        <f>IF(OR(F473="",F472=""),"",F473/F472-1)</f>
        <v/>
      </c>
      <c r="M473" s="20">
        <f>IF(OR(G473="",G472=""),"",G473/G472-1)</f>
        <v/>
      </c>
      <c r="N473" s="20">
        <f>IF(G473="","",E473/G473)</f>
        <v/>
      </c>
      <c r="O473" s="20">
        <f>IF(G473="","",F473/G473)</f>
        <v/>
      </c>
      <c r="P473" s="21">
        <f>IF(SUMIFS('Daily NSE Equity Options'!$L:$L,'Daily NSE Equity Options'!$A:$A,$A473)=0,"",SUMIFS('Daily NSE Equity Options'!$L:$L,'Daily NSE Equity Options'!$A:$A,$A473))</f>
        <v/>
      </c>
      <c r="Q473" s="8">
        <f>IF(SUMIFS('Daily BSE Equity Options'!$L:$L,'Daily BSE Equity Options'!$A:$A,$A473)=0,"",SUMIFS('Daily BSE Equity Options'!$L:$L,'Daily BSE Equity Options'!$A:$A,$A473))</f>
        <v/>
      </c>
      <c r="R473" s="8">
        <f>IF(OR(P473="",Q473=""),"",P473+Q473)</f>
        <v/>
      </c>
      <c r="S473" s="23">
        <f>IFERROR(IF(OR(P473="",INDEX(P:P,MATCH(DATE(YEAR($A473)-1,MONTH($A473),DAY($A473)),$A:$A,0))=""),"",P473/INDEX(P:P,MATCH(DATE(YEAR($A473)-1,MONTH($A473),DAY($A473)),$A:$A,0))-1),"")</f>
        <v/>
      </c>
      <c r="T473" s="23">
        <f>IFERROR(IF(OR(Q473="",INDEX(Q:Q,MATCH(DATE(YEAR($A473)-1,MONTH($A473),DAY($A473)),$A:$A,0))=""),"",Q473/INDEX(Q:Q,MATCH(DATE(YEAR($A473)-1,MONTH($A473),DAY($A473)),$A:$A,0))-1),"")</f>
        <v/>
      </c>
      <c r="U473" s="23">
        <f>IFERROR(IF(OR(R473="",INDEX(R:R,MATCH(DATE(YEAR($A473)-1,MONTH($A473),DAY($A473)),$A:$A,0))=""),"",R473/INDEX(R:R,MATCH(DATE(YEAR($A473)-1,MONTH($A473),DAY($A473)),$A:$A,0))-1),"")</f>
        <v/>
      </c>
      <c r="V473" s="23">
        <f>IF(OR(P473="",P472=""),"",P473/P472-1)</f>
        <v/>
      </c>
      <c r="W473" s="23">
        <f>IF(OR(Q473="",Q472=""),"",Q473/Q472-1)</f>
        <v/>
      </c>
      <c r="X473" s="23">
        <f>IF(OR(R473="",R472=""),"",R473/R472-1)</f>
        <v/>
      </c>
      <c r="Y473" s="23">
        <f>IF(R473="","",P473/R473)</f>
        <v/>
      </c>
      <c r="Z473" s="23">
        <f>IF(R473="","",Q473/R473)</f>
        <v/>
      </c>
      <c r="AA473" s="24">
        <f>IF(SUMIFS('Daily NSE Equity Options'!$M:$M,'Daily NSE Equity Options'!$A:$A,$A473)=0,"",SUMIFS('Daily NSE Equity Options'!$M:$M,'Daily NSE Equity Options'!$A:$A,$A473))</f>
        <v/>
      </c>
      <c r="AB473" s="9">
        <f>IF(SUMIFS('Daily BSE Equity Options'!$M:$M,'Daily BSE Equity Options'!$A:$A,$A473)=0,"",SUMIFS('Daily BSE Equity Options'!$M:$M,'Daily BSE Equity Options'!$A:$A,$A473))</f>
        <v/>
      </c>
      <c r="AC473" s="9">
        <f>IF(OR(AA473="",AB473=""),"",AA473+AB473)</f>
        <v/>
      </c>
      <c r="AD473" s="26">
        <f>IFERROR(IF(OR(AA473="",INDEX(AA:AA,MATCH(DATE(YEAR($A473)-1,MONTH($A473),DAY($A473)),$A:$A,0))=""),"",AA473/INDEX(AA:AA,MATCH(DATE(YEAR($A473)-1,MONTH($A473),DAY($A473)),$A:$A,0))-1),"")</f>
        <v/>
      </c>
      <c r="AE473" s="26">
        <f>IFERROR(IF(OR(AB473="",INDEX(AB:AB,MATCH(DATE(YEAR($A473)-1,MONTH($A473),DAY($A473)),$A:$A,0))=""),"",AB473/INDEX(AB:AB,MATCH(DATE(YEAR($A473)-1,MONTH($A473),DAY($A473)),$A:$A,0))-1),"")</f>
        <v/>
      </c>
      <c r="AF473" s="26">
        <f>IFERROR(IF(OR(AC473="",INDEX(AC:AC,MATCH(DATE(YEAR($A473)-1,MONTH($A473),DAY($A473)),$A:$A,0))=""),"",AC473/INDEX(AC:AC,MATCH(DATE(YEAR($A473)-1,MONTH($A473),DAY($A473)),$A:$A,0))-1),"")</f>
        <v/>
      </c>
      <c r="AG473" s="26">
        <f>IF(OR(AA473="",AA472=""),"",AA473/AA472-1)</f>
        <v/>
      </c>
      <c r="AH473" s="26">
        <f>IF(OR(AB473="",AB472=""),"",AB473/AB472-1)</f>
        <v/>
      </c>
      <c r="AI473" s="26">
        <f>IF(OR(AC473="",AC472=""),"",AC473/AC472-1)</f>
        <v/>
      </c>
      <c r="AJ473" s="26">
        <f>IF(AC473="","",AA473/AC473)</f>
        <v/>
      </c>
      <c r="AK473" s="26">
        <f>IF(AC473="","",AB473/AC473)</f>
        <v/>
      </c>
      <c r="AL473" s="29" t="n">
        <v>22.9025</v>
      </c>
      <c r="AM473" s="30" t="n">
        <v>27.815</v>
      </c>
      <c r="AN473" s="30" t="n">
        <v>22.9025</v>
      </c>
      <c r="AO473" s="30" t="n">
        <v>26.6625</v>
      </c>
      <c r="AP473" s="31" t="n">
        <v>0.1642</v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18">
        <f>IF(SUMIFS('Daily NSE Equity Options'!$K:$K,'Daily NSE Equity Options'!$A:$A,$A474)=0,"",SUMIFS('Daily NSE Equity Options'!$K:$K,'Daily NSE Equity Options'!$A:$A,$A474))</f>
        <v/>
      </c>
      <c r="F474" s="7">
        <f>IF(SUMIFS('Daily BSE Equity Options'!$K:$K,'Daily BSE Equity Options'!$A:$A,$A474)=0,"",SUMIFS('Daily BSE Equity Options'!$K:$K,'Daily BSE Equity Options'!$A:$A,$A474))</f>
        <v/>
      </c>
      <c r="G474" s="7">
        <f>IF(OR(E474="",F474=""),"",E474+F474)</f>
        <v/>
      </c>
      <c r="H474" s="20">
        <f>IFERROR(IF(OR(E474="",INDEX(E:E,MATCH(DATE(YEAR($A474)-1,MONTH($A474),DAY($A474)),$A:$A,0))=""),"",E474/INDEX(E:E,MATCH(DATE(YEAR($A474)-1,MONTH($A474),DAY($A474)),$A:$A,0))-1),"")</f>
        <v/>
      </c>
      <c r="I474" s="20">
        <f>IFERROR(IF(OR(F474="",INDEX(F:F,MATCH(DATE(YEAR($A474)-1,MONTH($A474),DAY($A474)),$A:$A,0))=""),"",F474/INDEX(F:F,MATCH(DATE(YEAR($A474)-1,MONTH($A474),DAY($A474)),$A:$A,0))-1),"")</f>
        <v/>
      </c>
      <c r="J474" s="20">
        <f>IFERROR(IF(OR(G474="",INDEX(G:G,MATCH(DATE(YEAR($A474)-1,MONTH($A474),DAY($A474)),$A:$A,0))=""),"",G474/INDEX(G:G,MATCH(DATE(YEAR($A474)-1,MONTH($A474),DAY($A474)),$A:$A,0))-1),"")</f>
        <v/>
      </c>
      <c r="K474" s="20">
        <f>IF(OR(E474="",E473=""),"",E474/E473-1)</f>
        <v/>
      </c>
      <c r="L474" s="20">
        <f>IF(OR(F474="",F473=""),"",F474/F473-1)</f>
        <v/>
      </c>
      <c r="M474" s="20">
        <f>IF(OR(G474="",G473=""),"",G474/G473-1)</f>
        <v/>
      </c>
      <c r="N474" s="20">
        <f>IF(G474="","",E474/G474)</f>
        <v/>
      </c>
      <c r="O474" s="20">
        <f>IF(G474="","",F474/G474)</f>
        <v/>
      </c>
      <c r="P474" s="21">
        <f>IF(SUMIFS('Daily NSE Equity Options'!$L:$L,'Daily NSE Equity Options'!$A:$A,$A474)=0,"",SUMIFS('Daily NSE Equity Options'!$L:$L,'Daily NSE Equity Options'!$A:$A,$A474))</f>
        <v/>
      </c>
      <c r="Q474" s="8">
        <f>IF(SUMIFS('Daily BSE Equity Options'!$L:$L,'Daily BSE Equity Options'!$A:$A,$A474)=0,"",SUMIFS('Daily BSE Equity Options'!$L:$L,'Daily BSE Equity Options'!$A:$A,$A474))</f>
        <v/>
      </c>
      <c r="R474" s="8">
        <f>IF(OR(P474="",Q474=""),"",P474+Q474)</f>
        <v/>
      </c>
      <c r="S474" s="23">
        <f>IFERROR(IF(OR(P474="",INDEX(P:P,MATCH(DATE(YEAR($A474)-1,MONTH($A474),DAY($A474)),$A:$A,0))=""),"",P474/INDEX(P:P,MATCH(DATE(YEAR($A474)-1,MONTH($A474),DAY($A474)),$A:$A,0))-1),"")</f>
        <v/>
      </c>
      <c r="T474" s="23">
        <f>IFERROR(IF(OR(Q474="",INDEX(Q:Q,MATCH(DATE(YEAR($A474)-1,MONTH($A474),DAY($A474)),$A:$A,0))=""),"",Q474/INDEX(Q:Q,MATCH(DATE(YEAR($A474)-1,MONTH($A474),DAY($A474)),$A:$A,0))-1),"")</f>
        <v/>
      </c>
      <c r="U474" s="23">
        <f>IFERROR(IF(OR(R474="",INDEX(R:R,MATCH(DATE(YEAR($A474)-1,MONTH($A474),DAY($A474)),$A:$A,0))=""),"",R474/INDEX(R:R,MATCH(DATE(YEAR($A474)-1,MONTH($A474),DAY($A474)),$A:$A,0))-1),"")</f>
        <v/>
      </c>
      <c r="V474" s="23">
        <f>IF(OR(P474="",P473=""),"",P474/P473-1)</f>
        <v/>
      </c>
      <c r="W474" s="23">
        <f>IF(OR(Q474="",Q473=""),"",Q474/Q473-1)</f>
        <v/>
      </c>
      <c r="X474" s="23">
        <f>IF(OR(R474="",R473=""),"",R474/R473-1)</f>
        <v/>
      </c>
      <c r="Y474" s="23">
        <f>IF(R474="","",P474/R474)</f>
        <v/>
      </c>
      <c r="Z474" s="23">
        <f>IF(R474="","",Q474/R474)</f>
        <v/>
      </c>
      <c r="AA474" s="24">
        <f>IF(SUMIFS('Daily NSE Equity Options'!$M:$M,'Daily NSE Equity Options'!$A:$A,$A474)=0,"",SUMIFS('Daily NSE Equity Options'!$M:$M,'Daily NSE Equity Options'!$A:$A,$A474))</f>
        <v/>
      </c>
      <c r="AB474" s="9">
        <f>IF(SUMIFS('Daily BSE Equity Options'!$M:$M,'Daily BSE Equity Options'!$A:$A,$A474)=0,"",SUMIFS('Daily BSE Equity Options'!$M:$M,'Daily BSE Equity Options'!$A:$A,$A474))</f>
        <v/>
      </c>
      <c r="AC474" s="9">
        <f>IF(OR(AA474="",AB474=""),"",AA474+AB474)</f>
        <v/>
      </c>
      <c r="AD474" s="26">
        <f>IFERROR(IF(OR(AA474="",INDEX(AA:AA,MATCH(DATE(YEAR($A474)-1,MONTH($A474),DAY($A474)),$A:$A,0))=""),"",AA474/INDEX(AA:AA,MATCH(DATE(YEAR($A474)-1,MONTH($A474),DAY($A474)),$A:$A,0))-1),"")</f>
        <v/>
      </c>
      <c r="AE474" s="26">
        <f>IFERROR(IF(OR(AB474="",INDEX(AB:AB,MATCH(DATE(YEAR($A474)-1,MONTH($A474),DAY($A474)),$A:$A,0))=""),"",AB474/INDEX(AB:AB,MATCH(DATE(YEAR($A474)-1,MONTH($A474),DAY($A474)),$A:$A,0))-1),"")</f>
        <v/>
      </c>
      <c r="AF474" s="26">
        <f>IFERROR(IF(OR(AC474="",INDEX(AC:AC,MATCH(DATE(YEAR($A474)-1,MONTH($A474),DAY($A474)),$A:$A,0))=""),"",AC474/INDEX(AC:AC,MATCH(DATE(YEAR($A474)-1,MONTH($A474),DAY($A474)),$A:$A,0))-1),"")</f>
        <v/>
      </c>
      <c r="AG474" s="26">
        <f>IF(OR(AA474="",AA473=""),"",AA474/AA473-1)</f>
        <v/>
      </c>
      <c r="AH474" s="26">
        <f>IF(OR(AB474="",AB473=""),"",AB474/AB473-1)</f>
        <v/>
      </c>
      <c r="AI474" s="26">
        <f>IF(OR(AC474="",AC473=""),"",AC474/AC473-1)</f>
        <v/>
      </c>
      <c r="AJ474" s="26">
        <f>IF(AC474="","",AA474/AC474)</f>
        <v/>
      </c>
      <c r="AK474" s="26">
        <f>IF(AC474="","",AB474/AC474)</f>
        <v/>
      </c>
      <c r="AL474" s="29" t="n">
        <v>26.6625</v>
      </c>
      <c r="AM474" s="30" t="n">
        <v>26.6625</v>
      </c>
      <c r="AN474" s="30" t="n">
        <v>23.9075</v>
      </c>
      <c r="AO474" s="30" t="n">
        <v>24.5425</v>
      </c>
      <c r="AP474" s="31" t="n">
        <v>-0.0795</v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18">
        <f>IF(SUMIFS('Daily NSE Equity Options'!$K:$K,'Daily NSE Equity Options'!$A:$A,$A475)=0,"",SUMIFS('Daily NSE Equity Options'!$K:$K,'Daily NSE Equity Options'!$A:$A,$A475))</f>
        <v/>
      </c>
      <c r="F475" s="7">
        <f>IF(SUMIFS('Daily BSE Equity Options'!$K:$K,'Daily BSE Equity Options'!$A:$A,$A475)=0,"",SUMIFS('Daily BSE Equity Options'!$K:$K,'Daily BSE Equity Options'!$A:$A,$A475))</f>
        <v/>
      </c>
      <c r="G475" s="7">
        <f>IF(OR(E475="",F475=""),"",E475+F475)</f>
        <v/>
      </c>
      <c r="H475" s="20">
        <f>IFERROR(IF(OR(E475="",INDEX(E:E,MATCH(DATE(YEAR($A475)-1,MONTH($A475),DAY($A475)),$A:$A,0))=""),"",E475/INDEX(E:E,MATCH(DATE(YEAR($A475)-1,MONTH($A475),DAY($A475)),$A:$A,0))-1),"")</f>
        <v/>
      </c>
      <c r="I475" s="20">
        <f>IFERROR(IF(OR(F475="",INDEX(F:F,MATCH(DATE(YEAR($A475)-1,MONTH($A475),DAY($A475)),$A:$A,0))=""),"",F475/INDEX(F:F,MATCH(DATE(YEAR($A475)-1,MONTH($A475),DAY($A475)),$A:$A,0))-1),"")</f>
        <v/>
      </c>
      <c r="J475" s="20">
        <f>IFERROR(IF(OR(G475="",INDEX(G:G,MATCH(DATE(YEAR($A475)-1,MONTH($A475),DAY($A475)),$A:$A,0))=""),"",G475/INDEX(G:G,MATCH(DATE(YEAR($A475)-1,MONTH($A475),DAY($A475)),$A:$A,0))-1),"")</f>
        <v/>
      </c>
      <c r="K475" s="20">
        <f>IF(OR(E475="",E474=""),"",E475/E474-1)</f>
        <v/>
      </c>
      <c r="L475" s="20">
        <f>IF(OR(F475="",F474=""),"",F475/F474-1)</f>
        <v/>
      </c>
      <c r="M475" s="20">
        <f>IF(OR(G475="",G474=""),"",G475/G474-1)</f>
        <v/>
      </c>
      <c r="N475" s="20">
        <f>IF(G475="","",E475/G475)</f>
        <v/>
      </c>
      <c r="O475" s="20">
        <f>IF(G475="","",F475/G475)</f>
        <v/>
      </c>
      <c r="P475" s="21">
        <f>IF(SUMIFS('Daily NSE Equity Options'!$L:$L,'Daily NSE Equity Options'!$A:$A,$A475)=0,"",SUMIFS('Daily NSE Equity Options'!$L:$L,'Daily NSE Equity Options'!$A:$A,$A475))</f>
        <v/>
      </c>
      <c r="Q475" s="8">
        <f>IF(SUMIFS('Daily BSE Equity Options'!$L:$L,'Daily BSE Equity Options'!$A:$A,$A475)=0,"",SUMIFS('Daily BSE Equity Options'!$L:$L,'Daily BSE Equity Options'!$A:$A,$A475))</f>
        <v/>
      </c>
      <c r="R475" s="8">
        <f>IF(OR(P475="",Q475=""),"",P475+Q475)</f>
        <v/>
      </c>
      <c r="S475" s="23">
        <f>IFERROR(IF(OR(P475="",INDEX(P:P,MATCH(DATE(YEAR($A475)-1,MONTH($A475),DAY($A475)),$A:$A,0))=""),"",P475/INDEX(P:P,MATCH(DATE(YEAR($A475)-1,MONTH($A475),DAY($A475)),$A:$A,0))-1),"")</f>
        <v/>
      </c>
      <c r="T475" s="23">
        <f>IFERROR(IF(OR(Q475="",INDEX(Q:Q,MATCH(DATE(YEAR($A475)-1,MONTH($A475),DAY($A475)),$A:$A,0))=""),"",Q475/INDEX(Q:Q,MATCH(DATE(YEAR($A475)-1,MONTH($A475),DAY($A475)),$A:$A,0))-1),"")</f>
        <v/>
      </c>
      <c r="U475" s="23">
        <f>IFERROR(IF(OR(R475="",INDEX(R:R,MATCH(DATE(YEAR($A475)-1,MONTH($A475),DAY($A475)),$A:$A,0))=""),"",R475/INDEX(R:R,MATCH(DATE(YEAR($A475)-1,MONTH($A475),DAY($A475)),$A:$A,0))-1),"")</f>
        <v/>
      </c>
      <c r="V475" s="23">
        <f>IF(OR(P475="",P474=""),"",P475/P474-1)</f>
        <v/>
      </c>
      <c r="W475" s="23">
        <f>IF(OR(Q475="",Q474=""),"",Q475/Q474-1)</f>
        <v/>
      </c>
      <c r="X475" s="23">
        <f>IF(OR(R475="",R474=""),"",R475/R474-1)</f>
        <v/>
      </c>
      <c r="Y475" s="23">
        <f>IF(R475="","",P475/R475)</f>
        <v/>
      </c>
      <c r="Z475" s="23">
        <f>IF(R475="","",Q475/R475)</f>
        <v/>
      </c>
      <c r="AA475" s="24">
        <f>IF(SUMIFS('Daily NSE Equity Options'!$M:$M,'Daily NSE Equity Options'!$A:$A,$A475)=0,"",SUMIFS('Daily NSE Equity Options'!$M:$M,'Daily NSE Equity Options'!$A:$A,$A475))</f>
        <v/>
      </c>
      <c r="AB475" s="9">
        <f>IF(SUMIFS('Daily BSE Equity Options'!$M:$M,'Daily BSE Equity Options'!$A:$A,$A475)=0,"",SUMIFS('Daily BSE Equity Options'!$M:$M,'Daily BSE Equity Options'!$A:$A,$A475))</f>
        <v/>
      </c>
      <c r="AC475" s="9">
        <f>IF(OR(AA475="",AB475=""),"",AA475+AB475)</f>
        <v/>
      </c>
      <c r="AD475" s="26">
        <f>IFERROR(IF(OR(AA475="",INDEX(AA:AA,MATCH(DATE(YEAR($A475)-1,MONTH($A475),DAY($A475)),$A:$A,0))=""),"",AA475/INDEX(AA:AA,MATCH(DATE(YEAR($A475)-1,MONTH($A475),DAY($A475)),$A:$A,0))-1),"")</f>
        <v/>
      </c>
      <c r="AE475" s="26">
        <f>IFERROR(IF(OR(AB475="",INDEX(AB:AB,MATCH(DATE(YEAR($A475)-1,MONTH($A475),DAY($A475)),$A:$A,0))=""),"",AB475/INDEX(AB:AB,MATCH(DATE(YEAR($A475)-1,MONTH($A475),DAY($A475)),$A:$A,0))-1),"")</f>
        <v/>
      </c>
      <c r="AF475" s="26">
        <f>IFERROR(IF(OR(AC475="",INDEX(AC:AC,MATCH(DATE(YEAR($A475)-1,MONTH($A475),DAY($A475)),$A:$A,0))=""),"",AC475/INDEX(AC:AC,MATCH(DATE(YEAR($A475)-1,MONTH($A475),DAY($A475)),$A:$A,0))-1),"")</f>
        <v/>
      </c>
      <c r="AG475" s="26">
        <f>IF(OR(AA475="",AA474=""),"",AA475/AA474-1)</f>
        <v/>
      </c>
      <c r="AH475" s="26">
        <f>IF(OR(AB475="",AB474=""),"",AB475/AB474-1)</f>
        <v/>
      </c>
      <c r="AI475" s="26">
        <f>IF(OR(AC475="",AC474=""),"",AC475/AC474-1)</f>
        <v/>
      </c>
      <c r="AJ475" s="26">
        <f>IF(AC475="","",AA475/AC475)</f>
        <v/>
      </c>
      <c r="AK475" s="26">
        <f>IF(AC475="","",AB475/AC475)</f>
        <v/>
      </c>
      <c r="AL475" s="29" t="n">
        <v>24.5425</v>
      </c>
      <c r="AM475" s="30" t="n">
        <v>33.9725</v>
      </c>
      <c r="AN475" s="30" t="n">
        <v>24.5425</v>
      </c>
      <c r="AO475" s="30" t="n">
        <v>31.9825</v>
      </c>
      <c r="AP475" s="31" t="n">
        <v>0.3031</v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18">
        <f>IF(SUMIFS('Daily NSE Equity Options'!$K:$K,'Daily NSE Equity Options'!$A:$A,$A476)=0,"",SUMIFS('Daily NSE Equity Options'!$K:$K,'Daily NSE Equity Options'!$A:$A,$A476))</f>
        <v/>
      </c>
      <c r="F476" s="7">
        <f>IF(SUMIFS('Daily BSE Equity Options'!$K:$K,'Daily BSE Equity Options'!$A:$A,$A476)=0,"",SUMIFS('Daily BSE Equity Options'!$K:$K,'Daily BSE Equity Options'!$A:$A,$A476))</f>
        <v/>
      </c>
      <c r="G476" s="7">
        <f>IF(OR(E476="",F476=""),"",E476+F476)</f>
        <v/>
      </c>
      <c r="H476" s="20">
        <f>IFERROR(IF(OR(E476="",INDEX(E:E,MATCH(DATE(YEAR($A476)-1,MONTH($A476),DAY($A476)),$A:$A,0))=""),"",E476/INDEX(E:E,MATCH(DATE(YEAR($A476)-1,MONTH($A476),DAY($A476)),$A:$A,0))-1),"")</f>
        <v/>
      </c>
      <c r="I476" s="20">
        <f>IFERROR(IF(OR(F476="",INDEX(F:F,MATCH(DATE(YEAR($A476)-1,MONTH($A476),DAY($A476)),$A:$A,0))=""),"",F476/INDEX(F:F,MATCH(DATE(YEAR($A476)-1,MONTH($A476),DAY($A476)),$A:$A,0))-1),"")</f>
        <v/>
      </c>
      <c r="J476" s="20">
        <f>IFERROR(IF(OR(G476="",INDEX(G:G,MATCH(DATE(YEAR($A476)-1,MONTH($A476),DAY($A476)),$A:$A,0))=""),"",G476/INDEX(G:G,MATCH(DATE(YEAR($A476)-1,MONTH($A476),DAY($A476)),$A:$A,0))-1),"")</f>
        <v/>
      </c>
      <c r="K476" s="20">
        <f>IF(OR(E476="",E475=""),"",E476/E475-1)</f>
        <v/>
      </c>
      <c r="L476" s="20">
        <f>IF(OR(F476="",F475=""),"",F476/F475-1)</f>
        <v/>
      </c>
      <c r="M476" s="20">
        <f>IF(OR(G476="",G475=""),"",G476/G475-1)</f>
        <v/>
      </c>
      <c r="N476" s="20">
        <f>IF(G476="","",E476/G476)</f>
        <v/>
      </c>
      <c r="O476" s="20">
        <f>IF(G476="","",F476/G476)</f>
        <v/>
      </c>
      <c r="P476" s="21">
        <f>IF(SUMIFS('Daily NSE Equity Options'!$L:$L,'Daily NSE Equity Options'!$A:$A,$A476)=0,"",SUMIFS('Daily NSE Equity Options'!$L:$L,'Daily NSE Equity Options'!$A:$A,$A476))</f>
        <v/>
      </c>
      <c r="Q476" s="8">
        <f>IF(SUMIFS('Daily BSE Equity Options'!$L:$L,'Daily BSE Equity Options'!$A:$A,$A476)=0,"",SUMIFS('Daily BSE Equity Options'!$L:$L,'Daily BSE Equity Options'!$A:$A,$A476))</f>
        <v/>
      </c>
      <c r="R476" s="8">
        <f>IF(OR(P476="",Q476=""),"",P476+Q476)</f>
        <v/>
      </c>
      <c r="S476" s="23">
        <f>IFERROR(IF(OR(P476="",INDEX(P:P,MATCH(DATE(YEAR($A476)-1,MONTH($A476),DAY($A476)),$A:$A,0))=""),"",P476/INDEX(P:P,MATCH(DATE(YEAR($A476)-1,MONTH($A476),DAY($A476)),$A:$A,0))-1),"")</f>
        <v/>
      </c>
      <c r="T476" s="23">
        <f>IFERROR(IF(OR(Q476="",INDEX(Q:Q,MATCH(DATE(YEAR($A476)-1,MONTH($A476),DAY($A476)),$A:$A,0))=""),"",Q476/INDEX(Q:Q,MATCH(DATE(YEAR($A476)-1,MONTH($A476),DAY($A476)),$A:$A,0))-1),"")</f>
        <v/>
      </c>
      <c r="U476" s="23">
        <f>IFERROR(IF(OR(R476="",INDEX(R:R,MATCH(DATE(YEAR($A476)-1,MONTH($A476),DAY($A476)),$A:$A,0))=""),"",R476/INDEX(R:R,MATCH(DATE(YEAR($A476)-1,MONTH($A476),DAY($A476)),$A:$A,0))-1),"")</f>
        <v/>
      </c>
      <c r="V476" s="23">
        <f>IF(OR(P476="",P475=""),"",P476/P475-1)</f>
        <v/>
      </c>
      <c r="W476" s="23">
        <f>IF(OR(Q476="",Q475=""),"",Q476/Q475-1)</f>
        <v/>
      </c>
      <c r="X476" s="23">
        <f>IF(OR(R476="",R475=""),"",R476/R475-1)</f>
        <v/>
      </c>
      <c r="Y476" s="23">
        <f>IF(R476="","",P476/R476)</f>
        <v/>
      </c>
      <c r="Z476" s="23">
        <f>IF(R476="","",Q476/R476)</f>
        <v/>
      </c>
      <c r="AA476" s="24">
        <f>IF(SUMIFS('Daily NSE Equity Options'!$M:$M,'Daily NSE Equity Options'!$A:$A,$A476)=0,"",SUMIFS('Daily NSE Equity Options'!$M:$M,'Daily NSE Equity Options'!$A:$A,$A476))</f>
        <v/>
      </c>
      <c r="AB476" s="9">
        <f>IF(SUMIFS('Daily BSE Equity Options'!$M:$M,'Daily BSE Equity Options'!$A:$A,$A476)=0,"",SUMIFS('Daily BSE Equity Options'!$M:$M,'Daily BSE Equity Options'!$A:$A,$A476))</f>
        <v/>
      </c>
      <c r="AC476" s="9">
        <f>IF(OR(AA476="",AB476=""),"",AA476+AB476)</f>
        <v/>
      </c>
      <c r="AD476" s="26">
        <f>IFERROR(IF(OR(AA476="",INDEX(AA:AA,MATCH(DATE(YEAR($A476)-1,MONTH($A476),DAY($A476)),$A:$A,0))=""),"",AA476/INDEX(AA:AA,MATCH(DATE(YEAR($A476)-1,MONTH($A476),DAY($A476)),$A:$A,0))-1),"")</f>
        <v/>
      </c>
      <c r="AE476" s="26">
        <f>IFERROR(IF(OR(AB476="",INDEX(AB:AB,MATCH(DATE(YEAR($A476)-1,MONTH($A476),DAY($A476)),$A:$A,0))=""),"",AB476/INDEX(AB:AB,MATCH(DATE(YEAR($A476)-1,MONTH($A476),DAY($A476)),$A:$A,0))-1),"")</f>
        <v/>
      </c>
      <c r="AF476" s="26">
        <f>IFERROR(IF(OR(AC476="",INDEX(AC:AC,MATCH(DATE(YEAR($A476)-1,MONTH($A476),DAY($A476)),$A:$A,0))=""),"",AC476/INDEX(AC:AC,MATCH(DATE(YEAR($A476)-1,MONTH($A476),DAY($A476)),$A:$A,0))-1),"")</f>
        <v/>
      </c>
      <c r="AG476" s="26">
        <f>IF(OR(AA476="",AA475=""),"",AA476/AA475-1)</f>
        <v/>
      </c>
      <c r="AH476" s="26">
        <f>IF(OR(AB476="",AB475=""),"",AB476/AB475-1)</f>
        <v/>
      </c>
      <c r="AI476" s="26">
        <f>IF(OR(AC476="",AC475=""),"",AC476/AC475-1)</f>
        <v/>
      </c>
      <c r="AJ476" s="26">
        <f>IF(AC476="","",AA476/AC476)</f>
        <v/>
      </c>
      <c r="AK476" s="26">
        <f>IF(AC476="","",AB476/AC476)</f>
        <v/>
      </c>
      <c r="AL476" s="29" t="n">
        <v>31.9825</v>
      </c>
      <c r="AM476" s="30" t="n">
        <v>31.9825</v>
      </c>
      <c r="AN476" s="30" t="n">
        <v>26.15</v>
      </c>
      <c r="AO476" s="30" t="n">
        <v>26.74</v>
      </c>
      <c r="AP476" s="31" t="n">
        <v>-0.1639</v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18">
        <f>IF(SUMIFS('Daily NSE Equity Options'!$K:$K,'Daily NSE Equity Options'!$A:$A,$A477)=0,"",SUMIFS('Daily NSE Equity Options'!$K:$K,'Daily NSE Equity Options'!$A:$A,$A477))</f>
        <v/>
      </c>
      <c r="F477" s="7">
        <f>IF(SUMIFS('Daily BSE Equity Options'!$K:$K,'Daily BSE Equity Options'!$A:$A,$A477)=0,"",SUMIFS('Daily BSE Equity Options'!$K:$K,'Daily BSE Equity Options'!$A:$A,$A477))</f>
        <v/>
      </c>
      <c r="G477" s="7">
        <f>IF(OR(E477="",F477=""),"",E477+F477)</f>
        <v/>
      </c>
      <c r="H477" s="20">
        <f>IFERROR(IF(OR(E477="",INDEX(E:E,MATCH(DATE(YEAR($A477)-1,MONTH($A477),DAY($A477)),$A:$A,0))=""),"",E477/INDEX(E:E,MATCH(DATE(YEAR($A477)-1,MONTH($A477),DAY($A477)),$A:$A,0))-1),"")</f>
        <v/>
      </c>
      <c r="I477" s="20">
        <f>IFERROR(IF(OR(F477="",INDEX(F:F,MATCH(DATE(YEAR($A477)-1,MONTH($A477),DAY($A477)),$A:$A,0))=""),"",F477/INDEX(F:F,MATCH(DATE(YEAR($A477)-1,MONTH($A477),DAY($A477)),$A:$A,0))-1),"")</f>
        <v/>
      </c>
      <c r="J477" s="20">
        <f>IFERROR(IF(OR(G477="",INDEX(G:G,MATCH(DATE(YEAR($A477)-1,MONTH($A477),DAY($A477)),$A:$A,0))=""),"",G477/INDEX(G:G,MATCH(DATE(YEAR($A477)-1,MONTH($A477),DAY($A477)),$A:$A,0))-1),"")</f>
        <v/>
      </c>
      <c r="K477" s="20">
        <f>IF(OR(E477="",E476=""),"",E477/E476-1)</f>
        <v/>
      </c>
      <c r="L477" s="20">
        <f>IF(OR(F477="",F476=""),"",F477/F476-1)</f>
        <v/>
      </c>
      <c r="M477" s="20">
        <f>IF(OR(G477="",G476=""),"",G477/G476-1)</f>
        <v/>
      </c>
      <c r="N477" s="20">
        <f>IF(G477="","",E477/G477)</f>
        <v/>
      </c>
      <c r="O477" s="20">
        <f>IF(G477="","",F477/G477)</f>
        <v/>
      </c>
      <c r="P477" s="21">
        <f>IF(SUMIFS('Daily NSE Equity Options'!$L:$L,'Daily NSE Equity Options'!$A:$A,$A477)=0,"",SUMIFS('Daily NSE Equity Options'!$L:$L,'Daily NSE Equity Options'!$A:$A,$A477))</f>
        <v/>
      </c>
      <c r="Q477" s="8">
        <f>IF(SUMIFS('Daily BSE Equity Options'!$L:$L,'Daily BSE Equity Options'!$A:$A,$A477)=0,"",SUMIFS('Daily BSE Equity Options'!$L:$L,'Daily BSE Equity Options'!$A:$A,$A477))</f>
        <v/>
      </c>
      <c r="R477" s="8">
        <f>IF(OR(P477="",Q477=""),"",P477+Q477)</f>
        <v/>
      </c>
      <c r="S477" s="23">
        <f>IFERROR(IF(OR(P477="",INDEX(P:P,MATCH(DATE(YEAR($A477)-1,MONTH($A477),DAY($A477)),$A:$A,0))=""),"",P477/INDEX(P:P,MATCH(DATE(YEAR($A477)-1,MONTH($A477),DAY($A477)),$A:$A,0))-1),"")</f>
        <v/>
      </c>
      <c r="T477" s="23">
        <f>IFERROR(IF(OR(Q477="",INDEX(Q:Q,MATCH(DATE(YEAR($A477)-1,MONTH($A477),DAY($A477)),$A:$A,0))=""),"",Q477/INDEX(Q:Q,MATCH(DATE(YEAR($A477)-1,MONTH($A477),DAY($A477)),$A:$A,0))-1),"")</f>
        <v/>
      </c>
      <c r="U477" s="23">
        <f>IFERROR(IF(OR(R477="",INDEX(R:R,MATCH(DATE(YEAR($A477)-1,MONTH($A477),DAY($A477)),$A:$A,0))=""),"",R477/INDEX(R:R,MATCH(DATE(YEAR($A477)-1,MONTH($A477),DAY($A477)),$A:$A,0))-1),"")</f>
        <v/>
      </c>
      <c r="V477" s="23">
        <f>IF(OR(P477="",P476=""),"",P477/P476-1)</f>
        <v/>
      </c>
      <c r="W477" s="23">
        <f>IF(OR(Q477="",Q476=""),"",Q477/Q476-1)</f>
        <v/>
      </c>
      <c r="X477" s="23">
        <f>IF(OR(R477="",R476=""),"",R477/R476-1)</f>
        <v/>
      </c>
      <c r="Y477" s="23">
        <f>IF(R477="","",P477/R477)</f>
        <v/>
      </c>
      <c r="Z477" s="23">
        <f>IF(R477="","",Q477/R477)</f>
        <v/>
      </c>
      <c r="AA477" s="24">
        <f>IF(SUMIFS('Daily NSE Equity Options'!$M:$M,'Daily NSE Equity Options'!$A:$A,$A477)=0,"",SUMIFS('Daily NSE Equity Options'!$M:$M,'Daily NSE Equity Options'!$A:$A,$A477))</f>
        <v/>
      </c>
      <c r="AB477" s="9">
        <f>IF(SUMIFS('Daily BSE Equity Options'!$M:$M,'Daily BSE Equity Options'!$A:$A,$A477)=0,"",SUMIFS('Daily BSE Equity Options'!$M:$M,'Daily BSE Equity Options'!$A:$A,$A477))</f>
        <v/>
      </c>
      <c r="AC477" s="9">
        <f>IF(OR(AA477="",AB477=""),"",AA477+AB477)</f>
        <v/>
      </c>
      <c r="AD477" s="26">
        <f>IFERROR(IF(OR(AA477="",INDEX(AA:AA,MATCH(DATE(YEAR($A477)-1,MONTH($A477),DAY($A477)),$A:$A,0))=""),"",AA477/INDEX(AA:AA,MATCH(DATE(YEAR($A477)-1,MONTH($A477),DAY($A477)),$A:$A,0))-1),"")</f>
        <v/>
      </c>
      <c r="AE477" s="26">
        <f>IFERROR(IF(OR(AB477="",INDEX(AB:AB,MATCH(DATE(YEAR($A477)-1,MONTH($A477),DAY($A477)),$A:$A,0))=""),"",AB477/INDEX(AB:AB,MATCH(DATE(YEAR($A477)-1,MONTH($A477),DAY($A477)),$A:$A,0))-1),"")</f>
        <v/>
      </c>
      <c r="AF477" s="26">
        <f>IFERROR(IF(OR(AC477="",INDEX(AC:AC,MATCH(DATE(YEAR($A477)-1,MONTH($A477),DAY($A477)),$A:$A,0))=""),"",AC477/INDEX(AC:AC,MATCH(DATE(YEAR($A477)-1,MONTH($A477),DAY($A477)),$A:$A,0))-1),"")</f>
        <v/>
      </c>
      <c r="AG477" s="26">
        <f>IF(OR(AA477="",AA476=""),"",AA477/AA476-1)</f>
        <v/>
      </c>
      <c r="AH477" s="26">
        <f>IF(OR(AB477="",AB476=""),"",AB477/AB476-1)</f>
        <v/>
      </c>
      <c r="AI477" s="26">
        <f>IF(OR(AC477="",AC476=""),"",AC477/AC476-1)</f>
        <v/>
      </c>
      <c r="AJ477" s="26">
        <f>IF(AC477="","",AA477/AC477)</f>
        <v/>
      </c>
      <c r="AK477" s="26">
        <f>IF(AC477="","",AB477/AC477)</f>
        <v/>
      </c>
      <c r="AL477" s="29" t="n">
        <v>26.74</v>
      </c>
      <c r="AM477" s="30" t="n">
        <v>29.785</v>
      </c>
      <c r="AN477" s="30" t="n">
        <v>26.74</v>
      </c>
      <c r="AO477" s="30" t="n">
        <v>28.57</v>
      </c>
      <c r="AP477" s="31" t="n">
        <v>0.0684</v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>
        <f>IF(SUMIFS('Daily NSE Equity Options'!$K:$K,'Daily NSE Equity Options'!$A:$A,$A478)=0,"",SUMIFS('Daily NSE Equity Options'!$K:$K,'Daily NSE Equity Options'!$A:$A,$A478))</f>
        <v/>
      </c>
      <c r="F478" s="7">
        <f>IF(SUMIFS('Daily BSE Equity Options'!$K:$K,'Daily BSE Equity Options'!$A:$A,$A478)=0,"",SUMIFS('Daily BSE Equity Options'!$K:$K,'Daily BSE Equity Options'!$A:$A,$A478))</f>
        <v/>
      </c>
      <c r="G478" s="7">
        <f>IF(OR(E478="",F478=""),"",E478+F478)</f>
        <v/>
      </c>
      <c r="H478" s="20">
        <f>IFERROR(IF(OR(E478="",INDEX(E:E,MATCH(DATE(YEAR($A478)-1,MONTH($A478),DAY($A478)),$A:$A,0))=""),"",E478/INDEX(E:E,MATCH(DATE(YEAR($A478)-1,MONTH($A478),DAY($A478)),$A:$A,0))-1),"")</f>
        <v/>
      </c>
      <c r="I478" s="20">
        <f>IFERROR(IF(OR(F478="",INDEX(F:F,MATCH(DATE(YEAR($A478)-1,MONTH($A478),DAY($A478)),$A:$A,0))=""),"",F478/INDEX(F:F,MATCH(DATE(YEAR($A478)-1,MONTH($A478),DAY($A478)),$A:$A,0))-1),"")</f>
        <v/>
      </c>
      <c r="J478" s="20">
        <f>IFERROR(IF(OR(G478="",INDEX(G:G,MATCH(DATE(YEAR($A478)-1,MONTH($A478),DAY($A478)),$A:$A,0))=""),"",G478/INDEX(G:G,MATCH(DATE(YEAR($A478)-1,MONTH($A478),DAY($A478)),$A:$A,0))-1),"")</f>
        <v/>
      </c>
      <c r="K478" s="20">
        <f>IF(OR(E478="",E477=""),"",E478/E477-1)</f>
        <v/>
      </c>
      <c r="L478" s="20">
        <f>IF(OR(F478="",F477=""),"",F478/F477-1)</f>
        <v/>
      </c>
      <c r="M478" s="20">
        <f>IF(OR(G478="",G477=""),"",G478/G477-1)</f>
        <v/>
      </c>
      <c r="N478" s="20">
        <f>IF(G478="","",E478/G478)</f>
        <v/>
      </c>
      <c r="O478" s="20">
        <f>IF(G478="","",F478/G478)</f>
        <v/>
      </c>
      <c r="P478" s="21">
        <f>IF(SUMIFS('Daily NSE Equity Options'!$L:$L,'Daily NSE Equity Options'!$A:$A,$A478)=0,"",SUMIFS('Daily NSE Equity Options'!$L:$L,'Daily NSE Equity Options'!$A:$A,$A478))</f>
        <v/>
      </c>
      <c r="Q478" s="8">
        <f>IF(SUMIFS('Daily BSE Equity Options'!$L:$L,'Daily BSE Equity Options'!$A:$A,$A478)=0,"",SUMIFS('Daily BSE Equity Options'!$L:$L,'Daily BSE Equity Options'!$A:$A,$A478))</f>
        <v/>
      </c>
      <c r="R478" s="8">
        <f>IF(OR(P478="",Q478=""),"",P478+Q478)</f>
        <v/>
      </c>
      <c r="S478" s="23">
        <f>IFERROR(IF(OR(P478="",INDEX(P:P,MATCH(DATE(YEAR($A478)-1,MONTH($A478),DAY($A478)),$A:$A,0))=""),"",P478/INDEX(P:P,MATCH(DATE(YEAR($A478)-1,MONTH($A478),DAY($A478)),$A:$A,0))-1),"")</f>
        <v/>
      </c>
      <c r="T478" s="23">
        <f>IFERROR(IF(OR(Q478="",INDEX(Q:Q,MATCH(DATE(YEAR($A478)-1,MONTH($A478),DAY($A478)),$A:$A,0))=""),"",Q478/INDEX(Q:Q,MATCH(DATE(YEAR($A478)-1,MONTH($A478),DAY($A478)),$A:$A,0))-1),"")</f>
        <v/>
      </c>
      <c r="U478" s="23">
        <f>IFERROR(IF(OR(R478="",INDEX(R:R,MATCH(DATE(YEAR($A478)-1,MONTH($A478),DAY($A478)),$A:$A,0))=""),"",R478/INDEX(R:R,MATCH(DATE(YEAR($A478)-1,MONTH($A478),DAY($A478)),$A:$A,0))-1),"")</f>
        <v/>
      </c>
      <c r="V478" s="23">
        <f>IF(OR(P478="",P477=""),"",P478/P477-1)</f>
        <v/>
      </c>
      <c r="W478" s="23">
        <f>IF(OR(Q478="",Q477=""),"",Q478/Q477-1)</f>
        <v/>
      </c>
      <c r="X478" s="23">
        <f>IF(OR(R478="",R477=""),"",R478/R477-1)</f>
        <v/>
      </c>
      <c r="Y478" s="23">
        <f>IF(R478="","",P478/R478)</f>
        <v/>
      </c>
      <c r="Z478" s="23">
        <f>IF(R478="","",Q478/R478)</f>
        <v/>
      </c>
      <c r="AA478" s="24">
        <f>IF(SUMIFS('Daily NSE Equity Options'!$M:$M,'Daily NSE Equity Options'!$A:$A,$A478)=0,"",SUMIFS('Daily NSE Equity Options'!$M:$M,'Daily NSE Equity Options'!$A:$A,$A478))</f>
        <v/>
      </c>
      <c r="AB478" s="9">
        <f>IF(SUMIFS('Daily BSE Equity Options'!$M:$M,'Daily BSE Equity Options'!$A:$A,$A478)=0,"",SUMIFS('Daily BSE Equity Options'!$M:$M,'Daily BSE Equity Options'!$A:$A,$A478))</f>
        <v/>
      </c>
      <c r="AC478" s="9">
        <f>IF(OR(AA478="",AB478=""),"",AA478+AB478)</f>
        <v/>
      </c>
      <c r="AD478" s="26">
        <f>IFERROR(IF(OR(AA478="",INDEX(AA:AA,MATCH(DATE(YEAR($A478)-1,MONTH($A478),DAY($A478)),$A:$A,0))=""),"",AA478/INDEX(AA:AA,MATCH(DATE(YEAR($A478)-1,MONTH($A478),DAY($A478)),$A:$A,0))-1),"")</f>
        <v/>
      </c>
      <c r="AE478" s="26">
        <f>IFERROR(IF(OR(AB478="",INDEX(AB:AB,MATCH(DATE(YEAR($A478)-1,MONTH($A478),DAY($A478)),$A:$A,0))=""),"",AB478/INDEX(AB:AB,MATCH(DATE(YEAR($A478)-1,MONTH($A478),DAY($A478)),$A:$A,0))-1),"")</f>
        <v/>
      </c>
      <c r="AF478" s="26">
        <f>IFERROR(IF(OR(AC478="",INDEX(AC:AC,MATCH(DATE(YEAR($A478)-1,MONTH($A478),DAY($A478)),$A:$A,0))=""),"",AC478/INDEX(AC:AC,MATCH(DATE(YEAR($A478)-1,MONTH($A478),DAY($A478)),$A:$A,0))-1),"")</f>
        <v/>
      </c>
      <c r="AG478" s="26">
        <f>IF(OR(AA478="",AA477=""),"",AA478/AA477-1)</f>
        <v/>
      </c>
      <c r="AH478" s="26">
        <f>IF(OR(AB478="",AB477=""),"",AB478/AB477-1)</f>
        <v/>
      </c>
      <c r="AI478" s="26">
        <f>IF(OR(AC478="",AC477=""),"",AC478/AC477-1)</f>
        <v/>
      </c>
      <c r="AJ478" s="26">
        <f>IF(AC478="","",AA478/AC478)</f>
        <v/>
      </c>
      <c r="AK478" s="26">
        <f>IF(AC478="","",AB478/AC478)</f>
        <v/>
      </c>
      <c r="AL478" s="29" t="n">
        <v>28.57</v>
      </c>
      <c r="AM478" s="30" t="n">
        <v>30.8425</v>
      </c>
      <c r="AN478" s="30" t="n">
        <v>28.57</v>
      </c>
      <c r="AO478" s="30" t="n">
        <v>29.2325</v>
      </c>
      <c r="AP478" s="31" t="n">
        <v>0.0232</v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>
        <f>IF(SUMIFS('Daily NSE Equity Options'!$K:$K,'Daily NSE Equity Options'!$A:$A,$A479)=0,"",SUMIFS('Daily NSE Equity Options'!$K:$K,'Daily NSE Equity Options'!$A:$A,$A479))</f>
        <v/>
      </c>
      <c r="F479" s="7">
        <f>IF(SUMIFS('Daily BSE Equity Options'!$K:$K,'Daily BSE Equity Options'!$A:$A,$A479)=0,"",SUMIFS('Daily BSE Equity Options'!$K:$K,'Daily BSE Equity Options'!$A:$A,$A479))</f>
        <v/>
      </c>
      <c r="G479" s="7">
        <f>IF(OR(E479="",F479=""),"",E479+F479)</f>
        <v/>
      </c>
      <c r="H479" s="20">
        <f>IFERROR(IF(OR(E479="",INDEX(E:E,MATCH(DATE(YEAR($A479)-1,MONTH($A479),DAY($A479)),$A:$A,0))=""),"",E479/INDEX(E:E,MATCH(DATE(YEAR($A479)-1,MONTH($A479),DAY($A479)),$A:$A,0))-1),"")</f>
        <v/>
      </c>
      <c r="I479" s="20">
        <f>IFERROR(IF(OR(F479="",INDEX(F:F,MATCH(DATE(YEAR($A479)-1,MONTH($A479),DAY($A479)),$A:$A,0))=""),"",F479/INDEX(F:F,MATCH(DATE(YEAR($A479)-1,MONTH($A479),DAY($A479)),$A:$A,0))-1),"")</f>
        <v/>
      </c>
      <c r="J479" s="20">
        <f>IFERROR(IF(OR(G479="",INDEX(G:G,MATCH(DATE(YEAR($A479)-1,MONTH($A479),DAY($A479)),$A:$A,0))=""),"",G479/INDEX(G:G,MATCH(DATE(YEAR($A479)-1,MONTH($A479),DAY($A479)),$A:$A,0))-1),"")</f>
        <v/>
      </c>
      <c r="K479" s="20">
        <f>IF(OR(E479="",E478=""),"",E479/E478-1)</f>
        <v/>
      </c>
      <c r="L479" s="20">
        <f>IF(OR(F479="",F478=""),"",F479/F478-1)</f>
        <v/>
      </c>
      <c r="M479" s="20">
        <f>IF(OR(G479="",G478=""),"",G479/G478-1)</f>
        <v/>
      </c>
      <c r="N479" s="20">
        <f>IF(G479="","",E479/G479)</f>
        <v/>
      </c>
      <c r="O479" s="20">
        <f>IF(G479="","",F479/G479)</f>
        <v/>
      </c>
      <c r="P479" s="21">
        <f>IF(SUMIFS('Daily NSE Equity Options'!$L:$L,'Daily NSE Equity Options'!$A:$A,$A479)=0,"",SUMIFS('Daily NSE Equity Options'!$L:$L,'Daily NSE Equity Options'!$A:$A,$A479))</f>
        <v/>
      </c>
      <c r="Q479" s="8">
        <f>IF(SUMIFS('Daily BSE Equity Options'!$L:$L,'Daily BSE Equity Options'!$A:$A,$A479)=0,"",SUMIFS('Daily BSE Equity Options'!$L:$L,'Daily BSE Equity Options'!$A:$A,$A479))</f>
        <v/>
      </c>
      <c r="R479" s="8">
        <f>IF(OR(P479="",Q479=""),"",P479+Q479)</f>
        <v/>
      </c>
      <c r="S479" s="23">
        <f>IFERROR(IF(OR(P479="",INDEX(P:P,MATCH(DATE(YEAR($A479)-1,MONTH($A479),DAY($A479)),$A:$A,0))=""),"",P479/INDEX(P:P,MATCH(DATE(YEAR($A479)-1,MONTH($A479),DAY($A479)),$A:$A,0))-1),"")</f>
        <v/>
      </c>
      <c r="T479" s="23">
        <f>IFERROR(IF(OR(Q479="",INDEX(Q:Q,MATCH(DATE(YEAR($A479)-1,MONTH($A479),DAY($A479)),$A:$A,0))=""),"",Q479/INDEX(Q:Q,MATCH(DATE(YEAR($A479)-1,MONTH($A479),DAY($A479)),$A:$A,0))-1),"")</f>
        <v/>
      </c>
      <c r="U479" s="23">
        <f>IFERROR(IF(OR(R479="",INDEX(R:R,MATCH(DATE(YEAR($A479)-1,MONTH($A479),DAY($A479)),$A:$A,0))=""),"",R479/INDEX(R:R,MATCH(DATE(YEAR($A479)-1,MONTH($A479),DAY($A479)),$A:$A,0))-1),"")</f>
        <v/>
      </c>
      <c r="V479" s="23">
        <f>IF(OR(P479="",P478=""),"",P479/P478-1)</f>
        <v/>
      </c>
      <c r="W479" s="23">
        <f>IF(OR(Q479="",Q478=""),"",Q479/Q478-1)</f>
        <v/>
      </c>
      <c r="X479" s="23">
        <f>IF(OR(R479="",R478=""),"",R479/R478-1)</f>
        <v/>
      </c>
      <c r="Y479" s="23">
        <f>IF(R479="","",P479/R479)</f>
        <v/>
      </c>
      <c r="Z479" s="23">
        <f>IF(R479="","",Q479/R479)</f>
        <v/>
      </c>
      <c r="AA479" s="24">
        <f>IF(SUMIFS('Daily NSE Equity Options'!$M:$M,'Daily NSE Equity Options'!$A:$A,$A479)=0,"",SUMIFS('Daily NSE Equity Options'!$M:$M,'Daily NSE Equity Options'!$A:$A,$A479))</f>
        <v/>
      </c>
      <c r="AB479" s="9">
        <f>IF(SUMIFS('Daily BSE Equity Options'!$M:$M,'Daily BSE Equity Options'!$A:$A,$A479)=0,"",SUMIFS('Daily BSE Equity Options'!$M:$M,'Daily BSE Equity Options'!$A:$A,$A479))</f>
        <v/>
      </c>
      <c r="AC479" s="9">
        <f>IF(OR(AA479="",AB479=""),"",AA479+AB479)</f>
        <v/>
      </c>
      <c r="AD479" s="26">
        <f>IFERROR(IF(OR(AA479="",INDEX(AA:AA,MATCH(DATE(YEAR($A479)-1,MONTH($A479),DAY($A479)),$A:$A,0))=""),"",AA479/INDEX(AA:AA,MATCH(DATE(YEAR($A479)-1,MONTH($A479),DAY($A479)),$A:$A,0))-1),"")</f>
        <v/>
      </c>
      <c r="AE479" s="26">
        <f>IFERROR(IF(OR(AB479="",INDEX(AB:AB,MATCH(DATE(YEAR($A479)-1,MONTH($A479),DAY($A479)),$A:$A,0))=""),"",AB479/INDEX(AB:AB,MATCH(DATE(YEAR($A479)-1,MONTH($A479),DAY($A479)),$A:$A,0))-1),"")</f>
        <v/>
      </c>
      <c r="AF479" s="26">
        <f>IFERROR(IF(OR(AC479="",INDEX(AC:AC,MATCH(DATE(YEAR($A479)-1,MONTH($A479),DAY($A479)),$A:$A,0))=""),"",AC479/INDEX(AC:AC,MATCH(DATE(YEAR($A479)-1,MONTH($A479),DAY($A479)),$A:$A,0))-1),"")</f>
        <v/>
      </c>
      <c r="AG479" s="26">
        <f>IF(OR(AA479="",AA478=""),"",AA479/AA478-1)</f>
        <v/>
      </c>
      <c r="AH479" s="26">
        <f>IF(OR(AB479="",AB478=""),"",AB479/AB478-1)</f>
        <v/>
      </c>
      <c r="AI479" s="26">
        <f>IF(OR(AC479="",AC478=""),"",AC479/AC478-1)</f>
        <v/>
      </c>
      <c r="AJ479" s="26">
        <f>IF(AC479="","",AA479/AC479)</f>
        <v/>
      </c>
      <c r="AK479" s="26">
        <f>IF(AC479="","",AB479/AC479)</f>
        <v/>
      </c>
      <c r="AL479" s="29" t="n">
        <v>29.2325</v>
      </c>
      <c r="AM479" s="30" t="n">
        <v>29.2325</v>
      </c>
      <c r="AN479" s="30" t="n">
        <v>27.2225</v>
      </c>
      <c r="AO479" s="30" t="n">
        <v>28.155</v>
      </c>
      <c r="AP479" s="31" t="n">
        <v>-0.0369</v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18">
        <f>IF(SUMIFS('Daily NSE Equity Options'!$K:$K,'Daily NSE Equity Options'!$A:$A,$A480)=0,"",SUMIFS('Daily NSE Equity Options'!$K:$K,'Daily NSE Equity Options'!$A:$A,$A480))</f>
        <v/>
      </c>
      <c r="F480" s="7">
        <f>IF(SUMIFS('Daily BSE Equity Options'!$K:$K,'Daily BSE Equity Options'!$A:$A,$A480)=0,"",SUMIFS('Daily BSE Equity Options'!$K:$K,'Daily BSE Equity Options'!$A:$A,$A480))</f>
        <v/>
      </c>
      <c r="G480" s="7">
        <f>IF(OR(E480="",F480=""),"",E480+F480)</f>
        <v/>
      </c>
      <c r="H480" s="20">
        <f>IFERROR(IF(OR(E480="",INDEX(E:E,MATCH(DATE(YEAR($A480)-1,MONTH($A480),DAY($A480)),$A:$A,0))=""),"",E480/INDEX(E:E,MATCH(DATE(YEAR($A480)-1,MONTH($A480),DAY($A480)),$A:$A,0))-1),"")</f>
        <v/>
      </c>
      <c r="I480" s="20">
        <f>IFERROR(IF(OR(F480="",INDEX(F:F,MATCH(DATE(YEAR($A480)-1,MONTH($A480),DAY($A480)),$A:$A,0))=""),"",F480/INDEX(F:F,MATCH(DATE(YEAR($A480)-1,MONTH($A480),DAY($A480)),$A:$A,0))-1),"")</f>
        <v/>
      </c>
      <c r="J480" s="20">
        <f>IFERROR(IF(OR(G480="",INDEX(G:G,MATCH(DATE(YEAR($A480)-1,MONTH($A480),DAY($A480)),$A:$A,0))=""),"",G480/INDEX(G:G,MATCH(DATE(YEAR($A480)-1,MONTH($A480),DAY($A480)),$A:$A,0))-1),"")</f>
        <v/>
      </c>
      <c r="K480" s="20">
        <f>IF(OR(E480="",E479=""),"",E480/E479-1)</f>
        <v/>
      </c>
      <c r="L480" s="20">
        <f>IF(OR(F480="",F479=""),"",F480/F479-1)</f>
        <v/>
      </c>
      <c r="M480" s="20">
        <f>IF(OR(G480="",G479=""),"",G480/G479-1)</f>
        <v/>
      </c>
      <c r="N480" s="20">
        <f>IF(G480="","",E480/G480)</f>
        <v/>
      </c>
      <c r="O480" s="20">
        <f>IF(G480="","",F480/G480)</f>
        <v/>
      </c>
      <c r="P480" s="21">
        <f>IF(SUMIFS('Daily NSE Equity Options'!$L:$L,'Daily NSE Equity Options'!$A:$A,$A480)=0,"",SUMIFS('Daily NSE Equity Options'!$L:$L,'Daily NSE Equity Options'!$A:$A,$A480))</f>
        <v/>
      </c>
      <c r="Q480" s="8">
        <f>IF(SUMIFS('Daily BSE Equity Options'!$L:$L,'Daily BSE Equity Options'!$A:$A,$A480)=0,"",SUMIFS('Daily BSE Equity Options'!$L:$L,'Daily BSE Equity Options'!$A:$A,$A480))</f>
        <v/>
      </c>
      <c r="R480" s="8">
        <f>IF(OR(P480="",Q480=""),"",P480+Q480)</f>
        <v/>
      </c>
      <c r="S480" s="23">
        <f>IFERROR(IF(OR(P480="",INDEX(P:P,MATCH(DATE(YEAR($A480)-1,MONTH($A480),DAY($A480)),$A:$A,0))=""),"",P480/INDEX(P:P,MATCH(DATE(YEAR($A480)-1,MONTH($A480),DAY($A480)),$A:$A,0))-1),"")</f>
        <v/>
      </c>
      <c r="T480" s="23">
        <f>IFERROR(IF(OR(Q480="",INDEX(Q:Q,MATCH(DATE(YEAR($A480)-1,MONTH($A480),DAY($A480)),$A:$A,0))=""),"",Q480/INDEX(Q:Q,MATCH(DATE(YEAR($A480)-1,MONTH($A480),DAY($A480)),$A:$A,0))-1),"")</f>
        <v/>
      </c>
      <c r="U480" s="23">
        <f>IFERROR(IF(OR(R480="",INDEX(R:R,MATCH(DATE(YEAR($A480)-1,MONTH($A480),DAY($A480)),$A:$A,0))=""),"",R480/INDEX(R:R,MATCH(DATE(YEAR($A480)-1,MONTH($A480),DAY($A480)),$A:$A,0))-1),"")</f>
        <v/>
      </c>
      <c r="V480" s="23">
        <f>IF(OR(P480="",P479=""),"",P480/P479-1)</f>
        <v/>
      </c>
      <c r="W480" s="23">
        <f>IF(OR(Q480="",Q479=""),"",Q480/Q479-1)</f>
        <v/>
      </c>
      <c r="X480" s="23">
        <f>IF(OR(R480="",R479=""),"",R480/R479-1)</f>
        <v/>
      </c>
      <c r="Y480" s="23">
        <f>IF(R480="","",P480/R480)</f>
        <v/>
      </c>
      <c r="Z480" s="23">
        <f>IF(R480="","",Q480/R480)</f>
        <v/>
      </c>
      <c r="AA480" s="24">
        <f>IF(SUMIFS('Daily NSE Equity Options'!$M:$M,'Daily NSE Equity Options'!$A:$A,$A480)=0,"",SUMIFS('Daily NSE Equity Options'!$M:$M,'Daily NSE Equity Options'!$A:$A,$A480))</f>
        <v/>
      </c>
      <c r="AB480" s="9">
        <f>IF(SUMIFS('Daily BSE Equity Options'!$M:$M,'Daily BSE Equity Options'!$A:$A,$A480)=0,"",SUMIFS('Daily BSE Equity Options'!$M:$M,'Daily BSE Equity Options'!$A:$A,$A480))</f>
        <v/>
      </c>
      <c r="AC480" s="9">
        <f>IF(OR(AA480="",AB480=""),"",AA480+AB480)</f>
        <v/>
      </c>
      <c r="AD480" s="26">
        <f>IFERROR(IF(OR(AA480="",INDEX(AA:AA,MATCH(DATE(YEAR($A480)-1,MONTH($A480),DAY($A480)),$A:$A,0))=""),"",AA480/INDEX(AA:AA,MATCH(DATE(YEAR($A480)-1,MONTH($A480),DAY($A480)),$A:$A,0))-1),"")</f>
        <v/>
      </c>
      <c r="AE480" s="26">
        <f>IFERROR(IF(OR(AB480="",INDEX(AB:AB,MATCH(DATE(YEAR($A480)-1,MONTH($A480),DAY($A480)),$A:$A,0))=""),"",AB480/INDEX(AB:AB,MATCH(DATE(YEAR($A480)-1,MONTH($A480),DAY($A480)),$A:$A,0))-1),"")</f>
        <v/>
      </c>
      <c r="AF480" s="26">
        <f>IFERROR(IF(OR(AC480="",INDEX(AC:AC,MATCH(DATE(YEAR($A480)-1,MONTH($A480),DAY($A480)),$A:$A,0))=""),"",AC480/INDEX(AC:AC,MATCH(DATE(YEAR($A480)-1,MONTH($A480),DAY($A480)),$A:$A,0))-1),"")</f>
        <v/>
      </c>
      <c r="AG480" s="26">
        <f>IF(OR(AA480="",AA479=""),"",AA480/AA479-1)</f>
        <v/>
      </c>
      <c r="AH480" s="26">
        <f>IF(OR(AB480="",AB479=""),"",AB480/AB479-1)</f>
        <v/>
      </c>
      <c r="AI480" s="26">
        <f>IF(OR(AC480="",AC479=""),"",AC480/AC479-1)</f>
        <v/>
      </c>
      <c r="AJ480" s="26">
        <f>IF(AC480="","",AA480/AC480)</f>
        <v/>
      </c>
      <c r="AK480" s="26">
        <f>IF(AC480="","",AB480/AC480)</f>
        <v/>
      </c>
      <c r="AL480" s="29" t="n">
        <v>28.155</v>
      </c>
      <c r="AM480" s="30" t="n">
        <v>29.925</v>
      </c>
      <c r="AN480" s="30" t="n">
        <v>27.2225</v>
      </c>
      <c r="AO480" s="30" t="n">
        <v>27.9575</v>
      </c>
      <c r="AP480" s="31" t="n">
        <v>-0.007</v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18">
        <f>IF(SUMIFS('Daily NSE Equity Options'!$K:$K,'Daily NSE Equity Options'!$A:$A,$A481)=0,"",SUMIFS('Daily NSE Equity Options'!$K:$K,'Daily NSE Equity Options'!$A:$A,$A481))</f>
        <v/>
      </c>
      <c r="F481" s="7">
        <f>IF(SUMIFS('Daily BSE Equity Options'!$K:$K,'Daily BSE Equity Options'!$A:$A,$A481)=0,"",SUMIFS('Daily BSE Equity Options'!$K:$K,'Daily BSE Equity Options'!$A:$A,$A481))</f>
        <v/>
      </c>
      <c r="G481" s="7">
        <f>IF(OR(E481="",F481=""),"",E481+F481)</f>
        <v/>
      </c>
      <c r="H481" s="20">
        <f>IFERROR(IF(OR(E481="",INDEX(E:E,MATCH(DATE(YEAR($A481)-1,MONTH($A481),DAY($A481)),$A:$A,0))=""),"",E481/INDEX(E:E,MATCH(DATE(YEAR($A481)-1,MONTH($A481),DAY($A481)),$A:$A,0))-1),"")</f>
        <v/>
      </c>
      <c r="I481" s="20">
        <f>IFERROR(IF(OR(F481="",INDEX(F:F,MATCH(DATE(YEAR($A481)-1,MONTH($A481),DAY($A481)),$A:$A,0))=""),"",F481/INDEX(F:F,MATCH(DATE(YEAR($A481)-1,MONTH($A481),DAY($A481)),$A:$A,0))-1),"")</f>
        <v/>
      </c>
      <c r="J481" s="20">
        <f>IFERROR(IF(OR(G481="",INDEX(G:G,MATCH(DATE(YEAR($A481)-1,MONTH($A481),DAY($A481)),$A:$A,0))=""),"",G481/INDEX(G:G,MATCH(DATE(YEAR($A481)-1,MONTH($A481),DAY($A481)),$A:$A,0))-1),"")</f>
        <v/>
      </c>
      <c r="K481" s="20">
        <f>IF(OR(E481="",E480=""),"",E481/E480-1)</f>
        <v/>
      </c>
      <c r="L481" s="20">
        <f>IF(OR(F481="",F480=""),"",F481/F480-1)</f>
        <v/>
      </c>
      <c r="M481" s="20">
        <f>IF(OR(G481="",G480=""),"",G481/G480-1)</f>
        <v/>
      </c>
      <c r="N481" s="20">
        <f>IF(G481="","",E481/G481)</f>
        <v/>
      </c>
      <c r="O481" s="20">
        <f>IF(G481="","",F481/G481)</f>
        <v/>
      </c>
      <c r="P481" s="21">
        <f>IF(SUMIFS('Daily NSE Equity Options'!$L:$L,'Daily NSE Equity Options'!$A:$A,$A481)=0,"",SUMIFS('Daily NSE Equity Options'!$L:$L,'Daily NSE Equity Options'!$A:$A,$A481))</f>
        <v/>
      </c>
      <c r="Q481" s="8">
        <f>IF(SUMIFS('Daily BSE Equity Options'!$L:$L,'Daily BSE Equity Options'!$A:$A,$A481)=0,"",SUMIFS('Daily BSE Equity Options'!$L:$L,'Daily BSE Equity Options'!$A:$A,$A481))</f>
        <v/>
      </c>
      <c r="R481" s="8">
        <f>IF(OR(P481="",Q481=""),"",P481+Q481)</f>
        <v/>
      </c>
      <c r="S481" s="23">
        <f>IFERROR(IF(OR(P481="",INDEX(P:P,MATCH(DATE(YEAR($A481)-1,MONTH($A481),DAY($A481)),$A:$A,0))=""),"",P481/INDEX(P:P,MATCH(DATE(YEAR($A481)-1,MONTH($A481),DAY($A481)),$A:$A,0))-1),"")</f>
        <v/>
      </c>
      <c r="T481" s="23">
        <f>IFERROR(IF(OR(Q481="",INDEX(Q:Q,MATCH(DATE(YEAR($A481)-1,MONTH($A481),DAY($A481)),$A:$A,0))=""),"",Q481/INDEX(Q:Q,MATCH(DATE(YEAR($A481)-1,MONTH($A481),DAY($A481)),$A:$A,0))-1),"")</f>
        <v/>
      </c>
      <c r="U481" s="23">
        <f>IFERROR(IF(OR(R481="",INDEX(R:R,MATCH(DATE(YEAR($A481)-1,MONTH($A481),DAY($A481)),$A:$A,0))=""),"",R481/INDEX(R:R,MATCH(DATE(YEAR($A481)-1,MONTH($A481),DAY($A481)),$A:$A,0))-1),"")</f>
        <v/>
      </c>
      <c r="V481" s="23">
        <f>IF(OR(P481="",P480=""),"",P481/P480-1)</f>
        <v/>
      </c>
      <c r="W481" s="23">
        <f>IF(OR(Q481="",Q480=""),"",Q481/Q480-1)</f>
        <v/>
      </c>
      <c r="X481" s="23">
        <f>IF(OR(R481="",R480=""),"",R481/R480-1)</f>
        <v/>
      </c>
      <c r="Y481" s="23">
        <f>IF(R481="","",P481/R481)</f>
        <v/>
      </c>
      <c r="Z481" s="23">
        <f>IF(R481="","",Q481/R481)</f>
        <v/>
      </c>
      <c r="AA481" s="24">
        <f>IF(SUMIFS('Daily NSE Equity Options'!$M:$M,'Daily NSE Equity Options'!$A:$A,$A481)=0,"",SUMIFS('Daily NSE Equity Options'!$M:$M,'Daily NSE Equity Options'!$A:$A,$A481))</f>
        <v/>
      </c>
      <c r="AB481" s="9">
        <f>IF(SUMIFS('Daily BSE Equity Options'!$M:$M,'Daily BSE Equity Options'!$A:$A,$A481)=0,"",SUMIFS('Daily BSE Equity Options'!$M:$M,'Daily BSE Equity Options'!$A:$A,$A481))</f>
        <v/>
      </c>
      <c r="AC481" s="9">
        <f>IF(OR(AA481="",AB481=""),"",AA481+AB481)</f>
        <v/>
      </c>
      <c r="AD481" s="26">
        <f>IFERROR(IF(OR(AA481="",INDEX(AA:AA,MATCH(DATE(YEAR($A481)-1,MONTH($A481),DAY($A481)),$A:$A,0))=""),"",AA481/INDEX(AA:AA,MATCH(DATE(YEAR($A481)-1,MONTH($A481),DAY($A481)),$A:$A,0))-1),"")</f>
        <v/>
      </c>
      <c r="AE481" s="26">
        <f>IFERROR(IF(OR(AB481="",INDEX(AB:AB,MATCH(DATE(YEAR($A481)-1,MONTH($A481),DAY($A481)),$A:$A,0))=""),"",AB481/INDEX(AB:AB,MATCH(DATE(YEAR($A481)-1,MONTH($A481),DAY($A481)),$A:$A,0))-1),"")</f>
        <v/>
      </c>
      <c r="AF481" s="26">
        <f>IFERROR(IF(OR(AC481="",INDEX(AC:AC,MATCH(DATE(YEAR($A481)-1,MONTH($A481),DAY($A481)),$A:$A,0))=""),"",AC481/INDEX(AC:AC,MATCH(DATE(YEAR($A481)-1,MONTH($A481),DAY($A481)),$A:$A,0))-1),"")</f>
        <v/>
      </c>
      <c r="AG481" s="26">
        <f>IF(OR(AA481="",AA480=""),"",AA481/AA480-1)</f>
        <v/>
      </c>
      <c r="AH481" s="26">
        <f>IF(OR(AB481="",AB480=""),"",AB481/AB480-1)</f>
        <v/>
      </c>
      <c r="AI481" s="26">
        <f>IF(OR(AC481="",AC480=""),"",AC481/AC480-1)</f>
        <v/>
      </c>
      <c r="AJ481" s="26">
        <f>IF(AC481="","",AA481/AC481)</f>
        <v/>
      </c>
      <c r="AK481" s="26">
        <f>IF(AC481="","",AB481/AC481)</f>
        <v/>
      </c>
      <c r="AL481" s="29" t="n">
        <v>27.9575</v>
      </c>
      <c r="AM481" s="30" t="n">
        <v>30.2775</v>
      </c>
      <c r="AN481" s="30" t="n">
        <v>27.9575</v>
      </c>
      <c r="AO481" s="30" t="n">
        <v>29.33</v>
      </c>
      <c r="AP481" s="31" t="n">
        <v>0.0491</v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18">
        <f>IF(SUMIFS('Daily NSE Equity Options'!$K:$K,'Daily NSE Equity Options'!$A:$A,$A482)=0,"",SUMIFS('Daily NSE Equity Options'!$K:$K,'Daily NSE Equity Options'!$A:$A,$A482))</f>
        <v/>
      </c>
      <c r="F482" s="7">
        <f>IF(SUMIFS('Daily BSE Equity Options'!$K:$K,'Daily BSE Equity Options'!$A:$A,$A482)=0,"",SUMIFS('Daily BSE Equity Options'!$K:$K,'Daily BSE Equity Options'!$A:$A,$A482))</f>
        <v/>
      </c>
      <c r="G482" s="7">
        <f>IF(OR(E482="",F482=""),"",E482+F482)</f>
        <v/>
      </c>
      <c r="H482" s="20">
        <f>IFERROR(IF(OR(E482="",INDEX(E:E,MATCH(DATE(YEAR($A482)-1,MONTH($A482),DAY($A482)),$A:$A,0))=""),"",E482/INDEX(E:E,MATCH(DATE(YEAR($A482)-1,MONTH($A482),DAY($A482)),$A:$A,0))-1),"")</f>
        <v/>
      </c>
      <c r="I482" s="20">
        <f>IFERROR(IF(OR(F482="",INDEX(F:F,MATCH(DATE(YEAR($A482)-1,MONTH($A482),DAY($A482)),$A:$A,0))=""),"",F482/INDEX(F:F,MATCH(DATE(YEAR($A482)-1,MONTH($A482),DAY($A482)),$A:$A,0))-1),"")</f>
        <v/>
      </c>
      <c r="J482" s="20">
        <f>IFERROR(IF(OR(G482="",INDEX(G:G,MATCH(DATE(YEAR($A482)-1,MONTH($A482),DAY($A482)),$A:$A,0))=""),"",G482/INDEX(G:G,MATCH(DATE(YEAR($A482)-1,MONTH($A482),DAY($A482)),$A:$A,0))-1),"")</f>
        <v/>
      </c>
      <c r="K482" s="20">
        <f>IF(OR(E482="",E481=""),"",E482/E481-1)</f>
        <v/>
      </c>
      <c r="L482" s="20">
        <f>IF(OR(F482="",F481=""),"",F482/F481-1)</f>
        <v/>
      </c>
      <c r="M482" s="20">
        <f>IF(OR(G482="",G481=""),"",G482/G481-1)</f>
        <v/>
      </c>
      <c r="N482" s="20">
        <f>IF(G482="","",E482/G482)</f>
        <v/>
      </c>
      <c r="O482" s="20">
        <f>IF(G482="","",F482/G482)</f>
        <v/>
      </c>
      <c r="P482" s="21">
        <f>IF(SUMIFS('Daily NSE Equity Options'!$L:$L,'Daily NSE Equity Options'!$A:$A,$A482)=0,"",SUMIFS('Daily NSE Equity Options'!$L:$L,'Daily NSE Equity Options'!$A:$A,$A482))</f>
        <v/>
      </c>
      <c r="Q482" s="8">
        <f>IF(SUMIFS('Daily BSE Equity Options'!$L:$L,'Daily BSE Equity Options'!$A:$A,$A482)=0,"",SUMIFS('Daily BSE Equity Options'!$L:$L,'Daily BSE Equity Options'!$A:$A,$A482))</f>
        <v/>
      </c>
      <c r="R482" s="8">
        <f>IF(OR(P482="",Q482=""),"",P482+Q482)</f>
        <v/>
      </c>
      <c r="S482" s="23">
        <f>IFERROR(IF(OR(P482="",INDEX(P:P,MATCH(DATE(YEAR($A482)-1,MONTH($A482),DAY($A482)),$A:$A,0))=""),"",P482/INDEX(P:P,MATCH(DATE(YEAR($A482)-1,MONTH($A482),DAY($A482)),$A:$A,0))-1),"")</f>
        <v/>
      </c>
      <c r="T482" s="23">
        <f>IFERROR(IF(OR(Q482="",INDEX(Q:Q,MATCH(DATE(YEAR($A482)-1,MONTH($A482),DAY($A482)),$A:$A,0))=""),"",Q482/INDEX(Q:Q,MATCH(DATE(YEAR($A482)-1,MONTH($A482),DAY($A482)),$A:$A,0))-1),"")</f>
        <v/>
      </c>
      <c r="U482" s="23">
        <f>IFERROR(IF(OR(R482="",INDEX(R:R,MATCH(DATE(YEAR($A482)-1,MONTH($A482),DAY($A482)),$A:$A,0))=""),"",R482/INDEX(R:R,MATCH(DATE(YEAR($A482)-1,MONTH($A482),DAY($A482)),$A:$A,0))-1),"")</f>
        <v/>
      </c>
      <c r="V482" s="23">
        <f>IF(OR(P482="",P481=""),"",P482/P481-1)</f>
        <v/>
      </c>
      <c r="W482" s="23">
        <f>IF(OR(Q482="",Q481=""),"",Q482/Q481-1)</f>
        <v/>
      </c>
      <c r="X482" s="23">
        <f>IF(OR(R482="",R481=""),"",R482/R481-1)</f>
        <v/>
      </c>
      <c r="Y482" s="23">
        <f>IF(R482="","",P482/R482)</f>
        <v/>
      </c>
      <c r="Z482" s="23">
        <f>IF(R482="","",Q482/R482)</f>
        <v/>
      </c>
      <c r="AA482" s="24">
        <f>IF(SUMIFS('Daily NSE Equity Options'!$M:$M,'Daily NSE Equity Options'!$A:$A,$A482)=0,"",SUMIFS('Daily NSE Equity Options'!$M:$M,'Daily NSE Equity Options'!$A:$A,$A482))</f>
        <v/>
      </c>
      <c r="AB482" s="9">
        <f>IF(SUMIFS('Daily BSE Equity Options'!$M:$M,'Daily BSE Equity Options'!$A:$A,$A482)=0,"",SUMIFS('Daily BSE Equity Options'!$M:$M,'Daily BSE Equity Options'!$A:$A,$A482))</f>
        <v/>
      </c>
      <c r="AC482" s="9">
        <f>IF(OR(AA482="",AB482=""),"",AA482+AB482)</f>
        <v/>
      </c>
      <c r="AD482" s="26">
        <f>IFERROR(IF(OR(AA482="",INDEX(AA:AA,MATCH(DATE(YEAR($A482)-1,MONTH($A482),DAY($A482)),$A:$A,0))=""),"",AA482/INDEX(AA:AA,MATCH(DATE(YEAR($A482)-1,MONTH($A482),DAY($A482)),$A:$A,0))-1),"")</f>
        <v/>
      </c>
      <c r="AE482" s="26">
        <f>IFERROR(IF(OR(AB482="",INDEX(AB:AB,MATCH(DATE(YEAR($A482)-1,MONTH($A482),DAY($A482)),$A:$A,0))=""),"",AB482/INDEX(AB:AB,MATCH(DATE(YEAR($A482)-1,MONTH($A482),DAY($A482)),$A:$A,0))-1),"")</f>
        <v/>
      </c>
      <c r="AF482" s="26">
        <f>IFERROR(IF(OR(AC482="",INDEX(AC:AC,MATCH(DATE(YEAR($A482)-1,MONTH($A482),DAY($A482)),$A:$A,0))=""),"",AC482/INDEX(AC:AC,MATCH(DATE(YEAR($A482)-1,MONTH($A482),DAY($A482)),$A:$A,0))-1),"")</f>
        <v/>
      </c>
      <c r="AG482" s="26">
        <f>IF(OR(AA482="",AA481=""),"",AA482/AA481-1)</f>
        <v/>
      </c>
      <c r="AH482" s="26">
        <f>IF(OR(AB482="",AB481=""),"",AB482/AB481-1)</f>
        <v/>
      </c>
      <c r="AI482" s="26">
        <f>IF(OR(AC482="",AC481=""),"",AC482/AC481-1)</f>
        <v/>
      </c>
      <c r="AJ482" s="26">
        <f>IF(AC482="","",AA482/AC482)</f>
        <v/>
      </c>
      <c r="AK482" s="26">
        <f>IF(AC482="","",AB482/AC482)</f>
        <v/>
      </c>
      <c r="AL482" s="29" t="n">
        <v>29.33</v>
      </c>
      <c r="AM482" s="30" t="n">
        <v>30.0575</v>
      </c>
      <c r="AN482" s="30" t="n">
        <v>27.1125</v>
      </c>
      <c r="AO482" s="30" t="n">
        <v>28.5875</v>
      </c>
      <c r="AP482" s="31" t="n">
        <v>-0.0253</v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18">
        <f>IF(SUMIFS('Daily NSE Equity Options'!$K:$K,'Daily NSE Equity Options'!$A:$A,$A483)=0,"",SUMIFS('Daily NSE Equity Options'!$K:$K,'Daily NSE Equity Options'!$A:$A,$A483))</f>
        <v/>
      </c>
      <c r="F483" s="7">
        <f>IF(SUMIFS('Daily BSE Equity Options'!$K:$K,'Daily BSE Equity Options'!$A:$A,$A483)=0,"",SUMIFS('Daily BSE Equity Options'!$K:$K,'Daily BSE Equity Options'!$A:$A,$A483))</f>
        <v/>
      </c>
      <c r="G483" s="7">
        <f>IF(OR(E483="",F483=""),"",E483+F483)</f>
        <v/>
      </c>
      <c r="H483" s="20">
        <f>IFERROR(IF(OR(E483="",INDEX(E:E,MATCH(DATE(YEAR($A483)-1,MONTH($A483),DAY($A483)),$A:$A,0))=""),"",E483/INDEX(E:E,MATCH(DATE(YEAR($A483)-1,MONTH($A483),DAY($A483)),$A:$A,0))-1),"")</f>
        <v/>
      </c>
      <c r="I483" s="20">
        <f>IFERROR(IF(OR(F483="",INDEX(F:F,MATCH(DATE(YEAR($A483)-1,MONTH($A483),DAY($A483)),$A:$A,0))=""),"",F483/INDEX(F:F,MATCH(DATE(YEAR($A483)-1,MONTH($A483),DAY($A483)),$A:$A,0))-1),"")</f>
        <v/>
      </c>
      <c r="J483" s="20">
        <f>IFERROR(IF(OR(G483="",INDEX(G:G,MATCH(DATE(YEAR($A483)-1,MONTH($A483),DAY($A483)),$A:$A,0))=""),"",G483/INDEX(G:G,MATCH(DATE(YEAR($A483)-1,MONTH($A483),DAY($A483)),$A:$A,0))-1),"")</f>
        <v/>
      </c>
      <c r="K483" s="20">
        <f>IF(OR(E483="",E482=""),"",E483/E482-1)</f>
        <v/>
      </c>
      <c r="L483" s="20">
        <f>IF(OR(F483="",F482=""),"",F483/F482-1)</f>
        <v/>
      </c>
      <c r="M483" s="20">
        <f>IF(OR(G483="",G482=""),"",G483/G482-1)</f>
        <v/>
      </c>
      <c r="N483" s="20">
        <f>IF(G483="","",E483/G483)</f>
        <v/>
      </c>
      <c r="O483" s="20">
        <f>IF(G483="","",F483/G483)</f>
        <v/>
      </c>
      <c r="P483" s="21">
        <f>IF(SUMIFS('Daily NSE Equity Options'!$L:$L,'Daily NSE Equity Options'!$A:$A,$A483)=0,"",SUMIFS('Daily NSE Equity Options'!$L:$L,'Daily NSE Equity Options'!$A:$A,$A483))</f>
        <v/>
      </c>
      <c r="Q483" s="8">
        <f>IF(SUMIFS('Daily BSE Equity Options'!$L:$L,'Daily BSE Equity Options'!$A:$A,$A483)=0,"",SUMIFS('Daily BSE Equity Options'!$L:$L,'Daily BSE Equity Options'!$A:$A,$A483))</f>
        <v/>
      </c>
      <c r="R483" s="8">
        <f>IF(OR(P483="",Q483=""),"",P483+Q483)</f>
        <v/>
      </c>
      <c r="S483" s="23">
        <f>IFERROR(IF(OR(P483="",INDEX(P:P,MATCH(DATE(YEAR($A483)-1,MONTH($A483),DAY($A483)),$A:$A,0))=""),"",P483/INDEX(P:P,MATCH(DATE(YEAR($A483)-1,MONTH($A483),DAY($A483)),$A:$A,0))-1),"")</f>
        <v/>
      </c>
      <c r="T483" s="23">
        <f>IFERROR(IF(OR(Q483="",INDEX(Q:Q,MATCH(DATE(YEAR($A483)-1,MONTH($A483),DAY($A483)),$A:$A,0))=""),"",Q483/INDEX(Q:Q,MATCH(DATE(YEAR($A483)-1,MONTH($A483),DAY($A483)),$A:$A,0))-1),"")</f>
        <v/>
      </c>
      <c r="U483" s="23">
        <f>IFERROR(IF(OR(R483="",INDEX(R:R,MATCH(DATE(YEAR($A483)-1,MONTH($A483),DAY($A483)),$A:$A,0))=""),"",R483/INDEX(R:R,MATCH(DATE(YEAR($A483)-1,MONTH($A483),DAY($A483)),$A:$A,0))-1),"")</f>
        <v/>
      </c>
      <c r="V483" s="23">
        <f>IF(OR(P483="",P482=""),"",P483/P482-1)</f>
        <v/>
      </c>
      <c r="W483" s="23">
        <f>IF(OR(Q483="",Q482=""),"",Q483/Q482-1)</f>
        <v/>
      </c>
      <c r="X483" s="23">
        <f>IF(OR(R483="",R482=""),"",R483/R482-1)</f>
        <v/>
      </c>
      <c r="Y483" s="23">
        <f>IF(R483="","",P483/R483)</f>
        <v/>
      </c>
      <c r="Z483" s="23">
        <f>IF(R483="","",Q483/R483)</f>
        <v/>
      </c>
      <c r="AA483" s="24">
        <f>IF(SUMIFS('Daily NSE Equity Options'!$M:$M,'Daily NSE Equity Options'!$A:$A,$A483)=0,"",SUMIFS('Daily NSE Equity Options'!$M:$M,'Daily NSE Equity Options'!$A:$A,$A483))</f>
        <v/>
      </c>
      <c r="AB483" s="9">
        <f>IF(SUMIFS('Daily BSE Equity Options'!$M:$M,'Daily BSE Equity Options'!$A:$A,$A483)=0,"",SUMIFS('Daily BSE Equity Options'!$M:$M,'Daily BSE Equity Options'!$A:$A,$A483))</f>
        <v/>
      </c>
      <c r="AC483" s="9">
        <f>IF(OR(AA483="",AB483=""),"",AA483+AB483)</f>
        <v/>
      </c>
      <c r="AD483" s="26">
        <f>IFERROR(IF(OR(AA483="",INDEX(AA:AA,MATCH(DATE(YEAR($A483)-1,MONTH($A483),DAY($A483)),$A:$A,0))=""),"",AA483/INDEX(AA:AA,MATCH(DATE(YEAR($A483)-1,MONTH($A483),DAY($A483)),$A:$A,0))-1),"")</f>
        <v/>
      </c>
      <c r="AE483" s="26">
        <f>IFERROR(IF(OR(AB483="",INDEX(AB:AB,MATCH(DATE(YEAR($A483)-1,MONTH($A483),DAY($A483)),$A:$A,0))=""),"",AB483/INDEX(AB:AB,MATCH(DATE(YEAR($A483)-1,MONTH($A483),DAY($A483)),$A:$A,0))-1),"")</f>
        <v/>
      </c>
      <c r="AF483" s="26">
        <f>IFERROR(IF(OR(AC483="",INDEX(AC:AC,MATCH(DATE(YEAR($A483)-1,MONTH($A483),DAY($A483)),$A:$A,0))=""),"",AC483/INDEX(AC:AC,MATCH(DATE(YEAR($A483)-1,MONTH($A483),DAY($A483)),$A:$A,0))-1),"")</f>
        <v/>
      </c>
      <c r="AG483" s="26">
        <f>IF(OR(AA483="",AA482=""),"",AA483/AA482-1)</f>
        <v/>
      </c>
      <c r="AH483" s="26">
        <f>IF(OR(AB483="",AB482=""),"",AB483/AB482-1)</f>
        <v/>
      </c>
      <c r="AI483" s="26">
        <f>IF(OR(AC483="",AC482=""),"",AC483/AC482-1)</f>
        <v/>
      </c>
      <c r="AJ483" s="26">
        <f>IF(AC483="","",AA483/AC483)</f>
        <v/>
      </c>
      <c r="AK483" s="26">
        <f>IF(AC483="","",AB483/AC483)</f>
        <v/>
      </c>
      <c r="AL483" s="29" t="n">
        <v>28.5875</v>
      </c>
      <c r="AM483" s="30" t="n">
        <v>28.5875</v>
      </c>
      <c r="AN483" s="30" t="n">
        <v>27.305</v>
      </c>
      <c r="AO483" s="30" t="n">
        <v>27.4675</v>
      </c>
      <c r="AP483" s="31" t="n">
        <v>-0.0392</v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18">
        <f>IF(SUMIFS('Daily NSE Equity Options'!$K:$K,'Daily NSE Equity Options'!$A:$A,$A484)=0,"",SUMIFS('Daily NSE Equity Options'!$K:$K,'Daily NSE Equity Options'!$A:$A,$A484))</f>
        <v/>
      </c>
      <c r="F484" s="7">
        <f>IF(SUMIFS('Daily BSE Equity Options'!$K:$K,'Daily BSE Equity Options'!$A:$A,$A484)=0,"",SUMIFS('Daily BSE Equity Options'!$K:$K,'Daily BSE Equity Options'!$A:$A,$A484))</f>
        <v/>
      </c>
      <c r="G484" s="7">
        <f>IF(OR(E484="",F484=""),"",E484+F484)</f>
        <v/>
      </c>
      <c r="H484" s="20">
        <f>IFERROR(IF(OR(E484="",INDEX(E:E,MATCH(DATE(YEAR($A484)-1,MONTH($A484),DAY($A484)),$A:$A,0))=""),"",E484/INDEX(E:E,MATCH(DATE(YEAR($A484)-1,MONTH($A484),DAY($A484)),$A:$A,0))-1),"")</f>
        <v/>
      </c>
      <c r="I484" s="20">
        <f>IFERROR(IF(OR(F484="",INDEX(F:F,MATCH(DATE(YEAR($A484)-1,MONTH($A484),DAY($A484)),$A:$A,0))=""),"",F484/INDEX(F:F,MATCH(DATE(YEAR($A484)-1,MONTH($A484),DAY($A484)),$A:$A,0))-1),"")</f>
        <v/>
      </c>
      <c r="J484" s="20">
        <f>IFERROR(IF(OR(G484="",INDEX(G:G,MATCH(DATE(YEAR($A484)-1,MONTH($A484),DAY($A484)),$A:$A,0))=""),"",G484/INDEX(G:G,MATCH(DATE(YEAR($A484)-1,MONTH($A484),DAY($A484)),$A:$A,0))-1),"")</f>
        <v/>
      </c>
      <c r="K484" s="20">
        <f>IF(OR(E484="",E483=""),"",E484/E483-1)</f>
        <v/>
      </c>
      <c r="L484" s="20">
        <f>IF(OR(F484="",F483=""),"",F484/F483-1)</f>
        <v/>
      </c>
      <c r="M484" s="20">
        <f>IF(OR(G484="",G483=""),"",G484/G483-1)</f>
        <v/>
      </c>
      <c r="N484" s="20">
        <f>IF(G484="","",E484/G484)</f>
        <v/>
      </c>
      <c r="O484" s="20">
        <f>IF(G484="","",F484/G484)</f>
        <v/>
      </c>
      <c r="P484" s="21">
        <f>IF(SUMIFS('Daily NSE Equity Options'!$L:$L,'Daily NSE Equity Options'!$A:$A,$A484)=0,"",SUMIFS('Daily NSE Equity Options'!$L:$L,'Daily NSE Equity Options'!$A:$A,$A484))</f>
        <v/>
      </c>
      <c r="Q484" s="8">
        <f>IF(SUMIFS('Daily BSE Equity Options'!$L:$L,'Daily BSE Equity Options'!$A:$A,$A484)=0,"",SUMIFS('Daily BSE Equity Options'!$L:$L,'Daily BSE Equity Options'!$A:$A,$A484))</f>
        <v/>
      </c>
      <c r="R484" s="8">
        <f>IF(OR(P484="",Q484=""),"",P484+Q484)</f>
        <v/>
      </c>
      <c r="S484" s="23">
        <f>IFERROR(IF(OR(P484="",INDEX(P:P,MATCH(DATE(YEAR($A484)-1,MONTH($A484),DAY($A484)),$A:$A,0))=""),"",P484/INDEX(P:P,MATCH(DATE(YEAR($A484)-1,MONTH($A484),DAY($A484)),$A:$A,0))-1),"")</f>
        <v/>
      </c>
      <c r="T484" s="23">
        <f>IFERROR(IF(OR(Q484="",INDEX(Q:Q,MATCH(DATE(YEAR($A484)-1,MONTH($A484),DAY($A484)),$A:$A,0))=""),"",Q484/INDEX(Q:Q,MATCH(DATE(YEAR($A484)-1,MONTH($A484),DAY($A484)),$A:$A,0))-1),"")</f>
        <v/>
      </c>
      <c r="U484" s="23">
        <f>IFERROR(IF(OR(R484="",INDEX(R:R,MATCH(DATE(YEAR($A484)-1,MONTH($A484),DAY($A484)),$A:$A,0))=""),"",R484/INDEX(R:R,MATCH(DATE(YEAR($A484)-1,MONTH($A484),DAY($A484)),$A:$A,0))-1),"")</f>
        <v/>
      </c>
      <c r="V484" s="23">
        <f>IF(OR(P484="",P483=""),"",P484/P483-1)</f>
        <v/>
      </c>
      <c r="W484" s="23">
        <f>IF(OR(Q484="",Q483=""),"",Q484/Q483-1)</f>
        <v/>
      </c>
      <c r="X484" s="23">
        <f>IF(OR(R484="",R483=""),"",R484/R483-1)</f>
        <v/>
      </c>
      <c r="Y484" s="23">
        <f>IF(R484="","",P484/R484)</f>
        <v/>
      </c>
      <c r="Z484" s="23">
        <f>IF(R484="","",Q484/R484)</f>
        <v/>
      </c>
      <c r="AA484" s="24">
        <f>IF(SUMIFS('Daily NSE Equity Options'!$M:$M,'Daily NSE Equity Options'!$A:$A,$A484)=0,"",SUMIFS('Daily NSE Equity Options'!$M:$M,'Daily NSE Equity Options'!$A:$A,$A484))</f>
        <v/>
      </c>
      <c r="AB484" s="9">
        <f>IF(SUMIFS('Daily BSE Equity Options'!$M:$M,'Daily BSE Equity Options'!$A:$A,$A484)=0,"",SUMIFS('Daily BSE Equity Options'!$M:$M,'Daily BSE Equity Options'!$A:$A,$A484))</f>
        <v/>
      </c>
      <c r="AC484" s="9">
        <f>IF(OR(AA484="",AB484=""),"",AA484+AB484)</f>
        <v/>
      </c>
      <c r="AD484" s="26">
        <f>IFERROR(IF(OR(AA484="",INDEX(AA:AA,MATCH(DATE(YEAR($A484)-1,MONTH($A484),DAY($A484)),$A:$A,0))=""),"",AA484/INDEX(AA:AA,MATCH(DATE(YEAR($A484)-1,MONTH($A484),DAY($A484)),$A:$A,0))-1),"")</f>
        <v/>
      </c>
      <c r="AE484" s="26">
        <f>IFERROR(IF(OR(AB484="",INDEX(AB:AB,MATCH(DATE(YEAR($A484)-1,MONTH($A484),DAY($A484)),$A:$A,0))=""),"",AB484/INDEX(AB:AB,MATCH(DATE(YEAR($A484)-1,MONTH($A484),DAY($A484)),$A:$A,0))-1),"")</f>
        <v/>
      </c>
      <c r="AF484" s="26">
        <f>IFERROR(IF(OR(AC484="",INDEX(AC:AC,MATCH(DATE(YEAR($A484)-1,MONTH($A484),DAY($A484)),$A:$A,0))=""),"",AC484/INDEX(AC:AC,MATCH(DATE(YEAR($A484)-1,MONTH($A484),DAY($A484)),$A:$A,0))-1),"")</f>
        <v/>
      </c>
      <c r="AG484" s="26">
        <f>IF(OR(AA484="",AA483=""),"",AA484/AA483-1)</f>
        <v/>
      </c>
      <c r="AH484" s="26">
        <f>IF(OR(AB484="",AB483=""),"",AB484/AB483-1)</f>
        <v/>
      </c>
      <c r="AI484" s="26">
        <f>IF(OR(AC484="",AC483=""),"",AC484/AC483-1)</f>
        <v/>
      </c>
      <c r="AJ484" s="26">
        <f>IF(AC484="","",AA484/AC484)</f>
        <v/>
      </c>
      <c r="AK484" s="26">
        <f>IF(AC484="","",AB484/AC484)</f>
        <v/>
      </c>
      <c r="AL484" s="29" t="n">
        <v>27.4675</v>
      </c>
      <c r="AM484" s="30" t="n">
        <v>27.4675</v>
      </c>
      <c r="AN484" s="30" t="n">
        <v>22.9625</v>
      </c>
      <c r="AO484" s="30" t="n">
        <v>25.5825</v>
      </c>
      <c r="AP484" s="31" t="n">
        <v>-0.06859999999999999</v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18">
        <f>IF(SUMIFS('Daily NSE Equity Options'!$K:$K,'Daily NSE Equity Options'!$A:$A,$A485)=0,"",SUMIFS('Daily NSE Equity Options'!$K:$K,'Daily NSE Equity Options'!$A:$A,$A485))</f>
        <v/>
      </c>
      <c r="F485" s="7">
        <f>IF(SUMIFS('Daily BSE Equity Options'!$K:$K,'Daily BSE Equity Options'!$A:$A,$A485)=0,"",SUMIFS('Daily BSE Equity Options'!$K:$K,'Daily BSE Equity Options'!$A:$A,$A485))</f>
        <v/>
      </c>
      <c r="G485" s="7">
        <f>IF(OR(E485="",F485=""),"",E485+F485)</f>
        <v/>
      </c>
      <c r="H485" s="20">
        <f>IFERROR(IF(OR(E485="",INDEX(E:E,MATCH(DATE(YEAR($A485)-1,MONTH($A485),DAY($A485)),$A:$A,0))=""),"",E485/INDEX(E:E,MATCH(DATE(YEAR($A485)-1,MONTH($A485),DAY($A485)),$A:$A,0))-1),"")</f>
        <v/>
      </c>
      <c r="I485" s="20">
        <f>IFERROR(IF(OR(F485="",INDEX(F:F,MATCH(DATE(YEAR($A485)-1,MONTH($A485),DAY($A485)),$A:$A,0))=""),"",F485/INDEX(F:F,MATCH(DATE(YEAR($A485)-1,MONTH($A485),DAY($A485)),$A:$A,0))-1),"")</f>
        <v/>
      </c>
      <c r="J485" s="20">
        <f>IFERROR(IF(OR(G485="",INDEX(G:G,MATCH(DATE(YEAR($A485)-1,MONTH($A485),DAY($A485)),$A:$A,0))=""),"",G485/INDEX(G:G,MATCH(DATE(YEAR($A485)-1,MONTH($A485),DAY($A485)),$A:$A,0))-1),"")</f>
        <v/>
      </c>
      <c r="K485" s="20">
        <f>IF(OR(E485="",E484=""),"",E485/E484-1)</f>
        <v/>
      </c>
      <c r="L485" s="20">
        <f>IF(OR(F485="",F484=""),"",F485/F484-1)</f>
        <v/>
      </c>
      <c r="M485" s="20">
        <f>IF(OR(G485="",G484=""),"",G485/G484-1)</f>
        <v/>
      </c>
      <c r="N485" s="20">
        <f>IF(G485="","",E485/G485)</f>
        <v/>
      </c>
      <c r="O485" s="20">
        <f>IF(G485="","",F485/G485)</f>
        <v/>
      </c>
      <c r="P485" s="21">
        <f>IF(SUMIFS('Daily NSE Equity Options'!$L:$L,'Daily NSE Equity Options'!$A:$A,$A485)=0,"",SUMIFS('Daily NSE Equity Options'!$L:$L,'Daily NSE Equity Options'!$A:$A,$A485))</f>
        <v/>
      </c>
      <c r="Q485" s="8">
        <f>IF(SUMIFS('Daily BSE Equity Options'!$L:$L,'Daily BSE Equity Options'!$A:$A,$A485)=0,"",SUMIFS('Daily BSE Equity Options'!$L:$L,'Daily BSE Equity Options'!$A:$A,$A485))</f>
        <v/>
      </c>
      <c r="R485" s="8">
        <f>IF(OR(P485="",Q485=""),"",P485+Q485)</f>
        <v/>
      </c>
      <c r="S485" s="23">
        <f>IFERROR(IF(OR(P485="",INDEX(P:P,MATCH(DATE(YEAR($A485)-1,MONTH($A485),DAY($A485)),$A:$A,0))=""),"",P485/INDEX(P:P,MATCH(DATE(YEAR($A485)-1,MONTH($A485),DAY($A485)),$A:$A,0))-1),"")</f>
        <v/>
      </c>
      <c r="T485" s="23">
        <f>IFERROR(IF(OR(Q485="",INDEX(Q:Q,MATCH(DATE(YEAR($A485)-1,MONTH($A485),DAY($A485)),$A:$A,0))=""),"",Q485/INDEX(Q:Q,MATCH(DATE(YEAR($A485)-1,MONTH($A485),DAY($A485)),$A:$A,0))-1),"")</f>
        <v/>
      </c>
      <c r="U485" s="23">
        <f>IFERROR(IF(OR(R485="",INDEX(R:R,MATCH(DATE(YEAR($A485)-1,MONTH($A485),DAY($A485)),$A:$A,0))=""),"",R485/INDEX(R:R,MATCH(DATE(YEAR($A485)-1,MONTH($A485),DAY($A485)),$A:$A,0))-1),"")</f>
        <v/>
      </c>
      <c r="V485" s="23">
        <f>IF(OR(P485="",P484=""),"",P485/P484-1)</f>
        <v/>
      </c>
      <c r="W485" s="23">
        <f>IF(OR(Q485="",Q484=""),"",Q485/Q484-1)</f>
        <v/>
      </c>
      <c r="X485" s="23">
        <f>IF(OR(R485="",R484=""),"",R485/R484-1)</f>
        <v/>
      </c>
      <c r="Y485" s="23">
        <f>IF(R485="","",P485/R485)</f>
        <v/>
      </c>
      <c r="Z485" s="23">
        <f>IF(R485="","",Q485/R485)</f>
        <v/>
      </c>
      <c r="AA485" s="24">
        <f>IF(SUMIFS('Daily NSE Equity Options'!$M:$M,'Daily NSE Equity Options'!$A:$A,$A485)=0,"",SUMIFS('Daily NSE Equity Options'!$M:$M,'Daily NSE Equity Options'!$A:$A,$A485))</f>
        <v/>
      </c>
      <c r="AB485" s="9">
        <f>IF(SUMIFS('Daily BSE Equity Options'!$M:$M,'Daily BSE Equity Options'!$A:$A,$A485)=0,"",SUMIFS('Daily BSE Equity Options'!$M:$M,'Daily BSE Equity Options'!$A:$A,$A485))</f>
        <v/>
      </c>
      <c r="AC485" s="9">
        <f>IF(OR(AA485="",AB485=""),"",AA485+AB485)</f>
        <v/>
      </c>
      <c r="AD485" s="26">
        <f>IFERROR(IF(OR(AA485="",INDEX(AA:AA,MATCH(DATE(YEAR($A485)-1,MONTH($A485),DAY($A485)),$A:$A,0))=""),"",AA485/INDEX(AA:AA,MATCH(DATE(YEAR($A485)-1,MONTH($A485),DAY($A485)),$A:$A,0))-1),"")</f>
        <v/>
      </c>
      <c r="AE485" s="26">
        <f>IFERROR(IF(OR(AB485="",INDEX(AB:AB,MATCH(DATE(YEAR($A485)-1,MONTH($A485),DAY($A485)),$A:$A,0))=""),"",AB485/INDEX(AB:AB,MATCH(DATE(YEAR($A485)-1,MONTH($A485),DAY($A485)),$A:$A,0))-1),"")</f>
        <v/>
      </c>
      <c r="AF485" s="26">
        <f>IFERROR(IF(OR(AC485="",INDEX(AC:AC,MATCH(DATE(YEAR($A485)-1,MONTH($A485),DAY($A485)),$A:$A,0))=""),"",AC485/INDEX(AC:AC,MATCH(DATE(YEAR($A485)-1,MONTH($A485),DAY($A485)),$A:$A,0))-1),"")</f>
        <v/>
      </c>
      <c r="AG485" s="26">
        <f>IF(OR(AA485="",AA484=""),"",AA485/AA484-1)</f>
        <v/>
      </c>
      <c r="AH485" s="26">
        <f>IF(OR(AB485="",AB484=""),"",AB485/AB484-1)</f>
        <v/>
      </c>
      <c r="AI485" s="26">
        <f>IF(OR(AC485="",AC484=""),"",AC485/AC484-1)</f>
        <v/>
      </c>
      <c r="AJ485" s="26">
        <f>IF(AC485="","",AA485/AC485)</f>
        <v/>
      </c>
      <c r="AK485" s="26">
        <f>IF(AC485="","",AB485/AC485)</f>
        <v/>
      </c>
      <c r="AL485" s="29" t="n">
        <v>25.5825</v>
      </c>
      <c r="AM485" s="30" t="n">
        <v>25.8725</v>
      </c>
      <c r="AN485" s="30" t="n">
        <v>24.58</v>
      </c>
      <c r="AO485" s="30" t="n">
        <v>25.345</v>
      </c>
      <c r="AP485" s="31" t="n">
        <v>-0.009299999999999999</v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18">
        <f>IF(SUMIFS('Daily NSE Equity Options'!$K:$K,'Daily NSE Equity Options'!$A:$A,$A486)=0,"",SUMIFS('Daily NSE Equity Options'!$K:$K,'Daily NSE Equity Options'!$A:$A,$A486))</f>
        <v/>
      </c>
      <c r="F486" s="7">
        <f>IF(SUMIFS('Daily BSE Equity Options'!$K:$K,'Daily BSE Equity Options'!$A:$A,$A486)=0,"",SUMIFS('Daily BSE Equity Options'!$K:$K,'Daily BSE Equity Options'!$A:$A,$A486))</f>
        <v/>
      </c>
      <c r="G486" s="7">
        <f>IF(OR(E486="",F486=""),"",E486+F486)</f>
        <v/>
      </c>
      <c r="H486" s="20">
        <f>IFERROR(IF(OR(E486="",INDEX(E:E,MATCH(DATE(YEAR($A486)-1,MONTH($A486),DAY($A486)),$A:$A,0))=""),"",E486/INDEX(E:E,MATCH(DATE(YEAR($A486)-1,MONTH($A486),DAY($A486)),$A:$A,0))-1),"")</f>
        <v/>
      </c>
      <c r="I486" s="20">
        <f>IFERROR(IF(OR(F486="",INDEX(F:F,MATCH(DATE(YEAR($A486)-1,MONTH($A486),DAY($A486)),$A:$A,0))=""),"",F486/INDEX(F:F,MATCH(DATE(YEAR($A486)-1,MONTH($A486),DAY($A486)),$A:$A,0))-1),"")</f>
        <v/>
      </c>
      <c r="J486" s="20">
        <f>IFERROR(IF(OR(G486="",INDEX(G:G,MATCH(DATE(YEAR($A486)-1,MONTH($A486),DAY($A486)),$A:$A,0))=""),"",G486/INDEX(G:G,MATCH(DATE(YEAR($A486)-1,MONTH($A486),DAY($A486)),$A:$A,0))-1),"")</f>
        <v/>
      </c>
      <c r="K486" s="20">
        <f>IF(OR(E486="",E485=""),"",E486/E485-1)</f>
        <v/>
      </c>
      <c r="L486" s="20">
        <f>IF(OR(F486="",F485=""),"",F486/F485-1)</f>
        <v/>
      </c>
      <c r="M486" s="20">
        <f>IF(OR(G486="",G485=""),"",G486/G485-1)</f>
        <v/>
      </c>
      <c r="N486" s="20">
        <f>IF(G486="","",E486/G486)</f>
        <v/>
      </c>
      <c r="O486" s="20">
        <f>IF(G486="","",F486/G486)</f>
        <v/>
      </c>
      <c r="P486" s="21">
        <f>IF(SUMIFS('Daily NSE Equity Options'!$L:$L,'Daily NSE Equity Options'!$A:$A,$A486)=0,"",SUMIFS('Daily NSE Equity Options'!$L:$L,'Daily NSE Equity Options'!$A:$A,$A486))</f>
        <v/>
      </c>
      <c r="Q486" s="8">
        <f>IF(SUMIFS('Daily BSE Equity Options'!$L:$L,'Daily BSE Equity Options'!$A:$A,$A486)=0,"",SUMIFS('Daily BSE Equity Options'!$L:$L,'Daily BSE Equity Options'!$A:$A,$A486))</f>
        <v/>
      </c>
      <c r="R486" s="8">
        <f>IF(OR(P486="",Q486=""),"",P486+Q486)</f>
        <v/>
      </c>
      <c r="S486" s="23">
        <f>IFERROR(IF(OR(P486="",INDEX(P:P,MATCH(DATE(YEAR($A486)-1,MONTH($A486),DAY($A486)),$A:$A,0))=""),"",P486/INDEX(P:P,MATCH(DATE(YEAR($A486)-1,MONTH($A486),DAY($A486)),$A:$A,0))-1),"")</f>
        <v/>
      </c>
      <c r="T486" s="23">
        <f>IFERROR(IF(OR(Q486="",INDEX(Q:Q,MATCH(DATE(YEAR($A486)-1,MONTH($A486),DAY($A486)),$A:$A,0))=""),"",Q486/INDEX(Q:Q,MATCH(DATE(YEAR($A486)-1,MONTH($A486),DAY($A486)),$A:$A,0))-1),"")</f>
        <v/>
      </c>
      <c r="U486" s="23">
        <f>IFERROR(IF(OR(R486="",INDEX(R:R,MATCH(DATE(YEAR($A486)-1,MONTH($A486),DAY($A486)),$A:$A,0))=""),"",R486/INDEX(R:R,MATCH(DATE(YEAR($A486)-1,MONTH($A486),DAY($A486)),$A:$A,0))-1),"")</f>
        <v/>
      </c>
      <c r="V486" s="23">
        <f>IF(OR(P486="",P485=""),"",P486/P485-1)</f>
        <v/>
      </c>
      <c r="W486" s="23">
        <f>IF(OR(Q486="",Q485=""),"",Q486/Q485-1)</f>
        <v/>
      </c>
      <c r="X486" s="23">
        <f>IF(OR(R486="",R485=""),"",R486/R485-1)</f>
        <v/>
      </c>
      <c r="Y486" s="23">
        <f>IF(R486="","",P486/R486)</f>
        <v/>
      </c>
      <c r="Z486" s="23">
        <f>IF(R486="","",Q486/R486)</f>
        <v/>
      </c>
      <c r="AA486" s="24">
        <f>IF(SUMIFS('Daily NSE Equity Options'!$M:$M,'Daily NSE Equity Options'!$A:$A,$A486)=0,"",SUMIFS('Daily NSE Equity Options'!$M:$M,'Daily NSE Equity Options'!$A:$A,$A486))</f>
        <v/>
      </c>
      <c r="AB486" s="9">
        <f>IF(SUMIFS('Daily BSE Equity Options'!$M:$M,'Daily BSE Equity Options'!$A:$A,$A486)=0,"",SUMIFS('Daily BSE Equity Options'!$M:$M,'Daily BSE Equity Options'!$A:$A,$A486))</f>
        <v/>
      </c>
      <c r="AC486" s="9">
        <f>IF(OR(AA486="",AB486=""),"",AA486+AB486)</f>
        <v/>
      </c>
      <c r="AD486" s="26">
        <f>IFERROR(IF(OR(AA486="",INDEX(AA:AA,MATCH(DATE(YEAR($A486)-1,MONTH($A486),DAY($A486)),$A:$A,0))=""),"",AA486/INDEX(AA:AA,MATCH(DATE(YEAR($A486)-1,MONTH($A486),DAY($A486)),$A:$A,0))-1),"")</f>
        <v/>
      </c>
      <c r="AE486" s="26">
        <f>IFERROR(IF(OR(AB486="",INDEX(AB:AB,MATCH(DATE(YEAR($A486)-1,MONTH($A486),DAY($A486)),$A:$A,0))=""),"",AB486/INDEX(AB:AB,MATCH(DATE(YEAR($A486)-1,MONTH($A486),DAY($A486)),$A:$A,0))-1),"")</f>
        <v/>
      </c>
      <c r="AF486" s="26">
        <f>IFERROR(IF(OR(AC486="",INDEX(AC:AC,MATCH(DATE(YEAR($A486)-1,MONTH($A486),DAY($A486)),$A:$A,0))=""),"",AC486/INDEX(AC:AC,MATCH(DATE(YEAR($A486)-1,MONTH($A486),DAY($A486)),$A:$A,0))-1),"")</f>
        <v/>
      </c>
      <c r="AG486" s="26">
        <f>IF(OR(AA486="",AA485=""),"",AA486/AA485-1)</f>
        <v/>
      </c>
      <c r="AH486" s="26">
        <f>IF(OR(AB486="",AB485=""),"",AB486/AB485-1)</f>
        <v/>
      </c>
      <c r="AI486" s="26">
        <f>IF(OR(AC486="",AC485=""),"",AC486/AC485-1)</f>
        <v/>
      </c>
      <c r="AJ486" s="26">
        <f>IF(AC486="","",AA486/AC486)</f>
        <v/>
      </c>
      <c r="AK486" s="26">
        <f>IF(AC486="","",AB486/AC486)</f>
        <v/>
      </c>
      <c r="AL486" s="29" t="n">
        <v>25.345</v>
      </c>
      <c r="AM486" s="30" t="n">
        <v>26.2125</v>
      </c>
      <c r="AN486" s="30" t="n">
        <v>25.09</v>
      </c>
      <c r="AO486" s="30" t="n">
        <v>25.6775</v>
      </c>
      <c r="AP486" s="31" t="n">
        <v>0.0131</v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18">
        <f>IF(SUMIFS('Daily NSE Equity Options'!$K:$K,'Daily NSE Equity Options'!$A:$A,$A487)=0,"",SUMIFS('Daily NSE Equity Options'!$K:$K,'Daily NSE Equity Options'!$A:$A,$A487))</f>
        <v/>
      </c>
      <c r="F487" s="7">
        <f>IF(SUMIFS('Daily BSE Equity Options'!$K:$K,'Daily BSE Equity Options'!$A:$A,$A487)=0,"",SUMIFS('Daily BSE Equity Options'!$K:$K,'Daily BSE Equity Options'!$A:$A,$A487))</f>
        <v/>
      </c>
      <c r="G487" s="7">
        <f>IF(OR(E487="",F487=""),"",E487+F487)</f>
        <v/>
      </c>
      <c r="H487" s="20">
        <f>IFERROR(IF(OR(E487="",INDEX(E:E,MATCH(DATE(YEAR($A487)-1,MONTH($A487),DAY($A487)),$A:$A,0))=""),"",E487/INDEX(E:E,MATCH(DATE(YEAR($A487)-1,MONTH($A487),DAY($A487)),$A:$A,0))-1),"")</f>
        <v/>
      </c>
      <c r="I487" s="20">
        <f>IFERROR(IF(OR(F487="",INDEX(F:F,MATCH(DATE(YEAR($A487)-1,MONTH($A487),DAY($A487)),$A:$A,0))=""),"",F487/INDEX(F:F,MATCH(DATE(YEAR($A487)-1,MONTH($A487),DAY($A487)),$A:$A,0))-1),"")</f>
        <v/>
      </c>
      <c r="J487" s="20">
        <f>IFERROR(IF(OR(G487="",INDEX(G:G,MATCH(DATE(YEAR($A487)-1,MONTH($A487),DAY($A487)),$A:$A,0))=""),"",G487/INDEX(G:G,MATCH(DATE(YEAR($A487)-1,MONTH($A487),DAY($A487)),$A:$A,0))-1),"")</f>
        <v/>
      </c>
      <c r="K487" s="20">
        <f>IF(OR(E487="",E486=""),"",E487/E486-1)</f>
        <v/>
      </c>
      <c r="L487" s="20">
        <f>IF(OR(F487="",F486=""),"",F487/F486-1)</f>
        <v/>
      </c>
      <c r="M487" s="20">
        <f>IF(OR(G487="",G486=""),"",G487/G486-1)</f>
        <v/>
      </c>
      <c r="N487" s="20">
        <f>IF(G487="","",E487/G487)</f>
        <v/>
      </c>
      <c r="O487" s="20">
        <f>IF(G487="","",F487/G487)</f>
        <v/>
      </c>
      <c r="P487" s="21">
        <f>IF(SUMIFS('Daily NSE Equity Options'!$L:$L,'Daily NSE Equity Options'!$A:$A,$A487)=0,"",SUMIFS('Daily NSE Equity Options'!$L:$L,'Daily NSE Equity Options'!$A:$A,$A487))</f>
        <v/>
      </c>
      <c r="Q487" s="8">
        <f>IF(SUMIFS('Daily BSE Equity Options'!$L:$L,'Daily BSE Equity Options'!$A:$A,$A487)=0,"",SUMIFS('Daily BSE Equity Options'!$L:$L,'Daily BSE Equity Options'!$A:$A,$A487))</f>
        <v/>
      </c>
      <c r="R487" s="8">
        <f>IF(OR(P487="",Q487=""),"",P487+Q487)</f>
        <v/>
      </c>
      <c r="S487" s="23">
        <f>IFERROR(IF(OR(P487="",INDEX(P:P,MATCH(DATE(YEAR($A487)-1,MONTH($A487),DAY($A487)),$A:$A,0))=""),"",P487/INDEX(P:P,MATCH(DATE(YEAR($A487)-1,MONTH($A487),DAY($A487)),$A:$A,0))-1),"")</f>
        <v/>
      </c>
      <c r="T487" s="23">
        <f>IFERROR(IF(OR(Q487="",INDEX(Q:Q,MATCH(DATE(YEAR($A487)-1,MONTH($A487),DAY($A487)),$A:$A,0))=""),"",Q487/INDEX(Q:Q,MATCH(DATE(YEAR($A487)-1,MONTH($A487),DAY($A487)),$A:$A,0))-1),"")</f>
        <v/>
      </c>
      <c r="U487" s="23">
        <f>IFERROR(IF(OR(R487="",INDEX(R:R,MATCH(DATE(YEAR($A487)-1,MONTH($A487),DAY($A487)),$A:$A,0))=""),"",R487/INDEX(R:R,MATCH(DATE(YEAR($A487)-1,MONTH($A487),DAY($A487)),$A:$A,0))-1),"")</f>
        <v/>
      </c>
      <c r="V487" s="23">
        <f>IF(OR(P487="",P486=""),"",P487/P486-1)</f>
        <v/>
      </c>
      <c r="W487" s="23">
        <f>IF(OR(Q487="",Q486=""),"",Q487/Q486-1)</f>
        <v/>
      </c>
      <c r="X487" s="23">
        <f>IF(OR(R487="",R486=""),"",R487/R486-1)</f>
        <v/>
      </c>
      <c r="Y487" s="23">
        <f>IF(R487="","",P487/R487)</f>
        <v/>
      </c>
      <c r="Z487" s="23">
        <f>IF(R487="","",Q487/R487)</f>
        <v/>
      </c>
      <c r="AA487" s="24">
        <f>IF(SUMIFS('Daily NSE Equity Options'!$M:$M,'Daily NSE Equity Options'!$A:$A,$A487)=0,"",SUMIFS('Daily NSE Equity Options'!$M:$M,'Daily NSE Equity Options'!$A:$A,$A487))</f>
        <v/>
      </c>
      <c r="AB487" s="9">
        <f>IF(SUMIFS('Daily BSE Equity Options'!$M:$M,'Daily BSE Equity Options'!$A:$A,$A487)=0,"",SUMIFS('Daily BSE Equity Options'!$M:$M,'Daily BSE Equity Options'!$A:$A,$A487))</f>
        <v/>
      </c>
      <c r="AC487" s="9">
        <f>IF(OR(AA487="",AB487=""),"",AA487+AB487)</f>
        <v/>
      </c>
      <c r="AD487" s="26">
        <f>IFERROR(IF(OR(AA487="",INDEX(AA:AA,MATCH(DATE(YEAR($A487)-1,MONTH($A487),DAY($A487)),$A:$A,0))=""),"",AA487/INDEX(AA:AA,MATCH(DATE(YEAR($A487)-1,MONTH($A487),DAY($A487)),$A:$A,0))-1),"")</f>
        <v/>
      </c>
      <c r="AE487" s="26">
        <f>IFERROR(IF(OR(AB487="",INDEX(AB:AB,MATCH(DATE(YEAR($A487)-1,MONTH($A487),DAY($A487)),$A:$A,0))=""),"",AB487/INDEX(AB:AB,MATCH(DATE(YEAR($A487)-1,MONTH($A487),DAY($A487)),$A:$A,0))-1),"")</f>
        <v/>
      </c>
      <c r="AF487" s="26">
        <f>IFERROR(IF(OR(AC487="",INDEX(AC:AC,MATCH(DATE(YEAR($A487)-1,MONTH($A487),DAY($A487)),$A:$A,0))=""),"",AC487/INDEX(AC:AC,MATCH(DATE(YEAR($A487)-1,MONTH($A487),DAY($A487)),$A:$A,0))-1),"")</f>
        <v/>
      </c>
      <c r="AG487" s="26">
        <f>IF(OR(AA487="",AA486=""),"",AA487/AA486-1)</f>
        <v/>
      </c>
      <c r="AH487" s="26">
        <f>IF(OR(AB487="",AB486=""),"",AB487/AB486-1)</f>
        <v/>
      </c>
      <c r="AI487" s="26">
        <f>IF(OR(AC487="",AC486=""),"",AC487/AC486-1)</f>
        <v/>
      </c>
      <c r="AJ487" s="26">
        <f>IF(AC487="","",AA487/AC487)</f>
        <v/>
      </c>
      <c r="AK487" s="26">
        <f>IF(AC487="","",AB487/AC487)</f>
        <v/>
      </c>
      <c r="AL487" s="29" t="n">
        <v>25.6775</v>
      </c>
      <c r="AM487" s="30" t="n">
        <v>27.5425</v>
      </c>
      <c r="AN487" s="30" t="n">
        <v>23.6575</v>
      </c>
      <c r="AO487" s="30" t="n">
        <v>26.73</v>
      </c>
      <c r="AP487" s="31" t="n">
        <v>0.041</v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18">
        <f>IF(SUMIFS('Daily NSE Equity Options'!$K:$K,'Daily NSE Equity Options'!$A:$A,$A488)=0,"",SUMIFS('Daily NSE Equity Options'!$K:$K,'Daily NSE Equity Options'!$A:$A,$A488))</f>
        <v/>
      </c>
      <c r="F488" s="7">
        <f>IF(SUMIFS('Daily BSE Equity Options'!$K:$K,'Daily BSE Equity Options'!$A:$A,$A488)=0,"",SUMIFS('Daily BSE Equity Options'!$K:$K,'Daily BSE Equity Options'!$A:$A,$A488))</f>
        <v/>
      </c>
      <c r="G488" s="7">
        <f>IF(OR(E488="",F488=""),"",E488+F488)</f>
        <v/>
      </c>
      <c r="H488" s="20">
        <f>IFERROR(IF(OR(E488="",INDEX(E:E,MATCH(DATE(YEAR($A488)-1,MONTH($A488),DAY($A488)),$A:$A,0))=""),"",E488/INDEX(E:E,MATCH(DATE(YEAR($A488)-1,MONTH($A488),DAY($A488)),$A:$A,0))-1),"")</f>
        <v/>
      </c>
      <c r="I488" s="20">
        <f>IFERROR(IF(OR(F488="",INDEX(F:F,MATCH(DATE(YEAR($A488)-1,MONTH($A488),DAY($A488)),$A:$A,0))=""),"",F488/INDEX(F:F,MATCH(DATE(YEAR($A488)-1,MONTH($A488),DAY($A488)),$A:$A,0))-1),"")</f>
        <v/>
      </c>
      <c r="J488" s="20">
        <f>IFERROR(IF(OR(G488="",INDEX(G:G,MATCH(DATE(YEAR($A488)-1,MONTH($A488),DAY($A488)),$A:$A,0))=""),"",G488/INDEX(G:G,MATCH(DATE(YEAR($A488)-1,MONTH($A488),DAY($A488)),$A:$A,0))-1),"")</f>
        <v/>
      </c>
      <c r="K488" s="20">
        <f>IF(OR(E488="",E487=""),"",E488/E487-1)</f>
        <v/>
      </c>
      <c r="L488" s="20">
        <f>IF(OR(F488="",F487=""),"",F488/F487-1)</f>
        <v/>
      </c>
      <c r="M488" s="20">
        <f>IF(OR(G488="",G487=""),"",G488/G487-1)</f>
        <v/>
      </c>
      <c r="N488" s="20">
        <f>IF(G488="","",E488/G488)</f>
        <v/>
      </c>
      <c r="O488" s="20">
        <f>IF(G488="","",F488/G488)</f>
        <v/>
      </c>
      <c r="P488" s="21">
        <f>IF(SUMIFS('Daily NSE Equity Options'!$L:$L,'Daily NSE Equity Options'!$A:$A,$A488)=0,"",SUMIFS('Daily NSE Equity Options'!$L:$L,'Daily NSE Equity Options'!$A:$A,$A488))</f>
        <v/>
      </c>
      <c r="Q488" s="8">
        <f>IF(SUMIFS('Daily BSE Equity Options'!$L:$L,'Daily BSE Equity Options'!$A:$A,$A488)=0,"",SUMIFS('Daily BSE Equity Options'!$L:$L,'Daily BSE Equity Options'!$A:$A,$A488))</f>
        <v/>
      </c>
      <c r="R488" s="8">
        <f>IF(OR(P488="",Q488=""),"",P488+Q488)</f>
        <v/>
      </c>
      <c r="S488" s="23">
        <f>IFERROR(IF(OR(P488="",INDEX(P:P,MATCH(DATE(YEAR($A488)-1,MONTH($A488),DAY($A488)),$A:$A,0))=""),"",P488/INDEX(P:P,MATCH(DATE(YEAR($A488)-1,MONTH($A488),DAY($A488)),$A:$A,0))-1),"")</f>
        <v/>
      </c>
      <c r="T488" s="23">
        <f>IFERROR(IF(OR(Q488="",INDEX(Q:Q,MATCH(DATE(YEAR($A488)-1,MONTH($A488),DAY($A488)),$A:$A,0))=""),"",Q488/INDEX(Q:Q,MATCH(DATE(YEAR($A488)-1,MONTH($A488),DAY($A488)),$A:$A,0))-1),"")</f>
        <v/>
      </c>
      <c r="U488" s="23">
        <f>IFERROR(IF(OR(R488="",INDEX(R:R,MATCH(DATE(YEAR($A488)-1,MONTH($A488),DAY($A488)),$A:$A,0))=""),"",R488/INDEX(R:R,MATCH(DATE(YEAR($A488)-1,MONTH($A488),DAY($A488)),$A:$A,0))-1),"")</f>
        <v/>
      </c>
      <c r="V488" s="23">
        <f>IF(OR(P488="",P487=""),"",P488/P487-1)</f>
        <v/>
      </c>
      <c r="W488" s="23">
        <f>IF(OR(Q488="",Q487=""),"",Q488/Q487-1)</f>
        <v/>
      </c>
      <c r="X488" s="23">
        <f>IF(OR(R488="",R487=""),"",R488/R487-1)</f>
        <v/>
      </c>
      <c r="Y488" s="23">
        <f>IF(R488="","",P488/R488)</f>
        <v/>
      </c>
      <c r="Z488" s="23">
        <f>IF(R488="","",Q488/R488)</f>
        <v/>
      </c>
      <c r="AA488" s="24">
        <f>IF(SUMIFS('Daily NSE Equity Options'!$M:$M,'Daily NSE Equity Options'!$A:$A,$A488)=0,"",SUMIFS('Daily NSE Equity Options'!$M:$M,'Daily NSE Equity Options'!$A:$A,$A488))</f>
        <v/>
      </c>
      <c r="AB488" s="9">
        <f>IF(SUMIFS('Daily BSE Equity Options'!$M:$M,'Daily BSE Equity Options'!$A:$A,$A488)=0,"",SUMIFS('Daily BSE Equity Options'!$M:$M,'Daily BSE Equity Options'!$A:$A,$A488))</f>
        <v/>
      </c>
      <c r="AC488" s="9">
        <f>IF(OR(AA488="",AB488=""),"",AA488+AB488)</f>
        <v/>
      </c>
      <c r="AD488" s="26">
        <f>IFERROR(IF(OR(AA488="",INDEX(AA:AA,MATCH(DATE(YEAR($A488)-1,MONTH($A488),DAY($A488)),$A:$A,0))=""),"",AA488/INDEX(AA:AA,MATCH(DATE(YEAR($A488)-1,MONTH($A488),DAY($A488)),$A:$A,0))-1),"")</f>
        <v/>
      </c>
      <c r="AE488" s="26">
        <f>IFERROR(IF(OR(AB488="",INDEX(AB:AB,MATCH(DATE(YEAR($A488)-1,MONTH($A488),DAY($A488)),$A:$A,0))=""),"",AB488/INDEX(AB:AB,MATCH(DATE(YEAR($A488)-1,MONTH($A488),DAY($A488)),$A:$A,0))-1),"")</f>
        <v/>
      </c>
      <c r="AF488" s="26">
        <f>IFERROR(IF(OR(AC488="",INDEX(AC:AC,MATCH(DATE(YEAR($A488)-1,MONTH($A488),DAY($A488)),$A:$A,0))=""),"",AC488/INDEX(AC:AC,MATCH(DATE(YEAR($A488)-1,MONTH($A488),DAY($A488)),$A:$A,0))-1),"")</f>
        <v/>
      </c>
      <c r="AG488" s="26">
        <f>IF(OR(AA488="",AA487=""),"",AA488/AA487-1)</f>
        <v/>
      </c>
      <c r="AH488" s="26">
        <f>IF(OR(AB488="",AB487=""),"",AB488/AB487-1)</f>
        <v/>
      </c>
      <c r="AI488" s="26">
        <f>IF(OR(AC488="",AC487=""),"",AC488/AC487-1)</f>
        <v/>
      </c>
      <c r="AJ488" s="26">
        <f>IF(AC488="","",AA488/AC488)</f>
        <v/>
      </c>
      <c r="AK488" s="26">
        <f>IF(AC488="","",AB488/AC488)</f>
        <v/>
      </c>
      <c r="AL488" s="29" t="n">
        <v>26.73</v>
      </c>
      <c r="AM488" s="30" t="n">
        <v>26.73</v>
      </c>
      <c r="AN488" s="30" t="n">
        <v>24.0125</v>
      </c>
      <c r="AO488" s="30" t="n">
        <v>24.1175</v>
      </c>
      <c r="AP488" s="31" t="n">
        <v>-0.0977</v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18">
        <f>IF(SUMIFS('Daily NSE Equity Options'!$K:$K,'Daily NSE Equity Options'!$A:$A,$A489)=0,"",SUMIFS('Daily NSE Equity Options'!$K:$K,'Daily NSE Equity Options'!$A:$A,$A489))</f>
        <v/>
      </c>
      <c r="F489" s="7">
        <f>IF(SUMIFS('Daily BSE Equity Options'!$K:$K,'Daily BSE Equity Options'!$A:$A,$A489)=0,"",SUMIFS('Daily BSE Equity Options'!$K:$K,'Daily BSE Equity Options'!$A:$A,$A489))</f>
        <v/>
      </c>
      <c r="G489" s="7">
        <f>IF(OR(E489="",F489=""),"",E489+F489)</f>
        <v/>
      </c>
      <c r="H489" s="20">
        <f>IFERROR(IF(OR(E489="",INDEX(E:E,MATCH(DATE(YEAR($A489)-1,MONTH($A489),DAY($A489)),$A:$A,0))=""),"",E489/INDEX(E:E,MATCH(DATE(YEAR($A489)-1,MONTH($A489),DAY($A489)),$A:$A,0))-1),"")</f>
        <v/>
      </c>
      <c r="I489" s="20">
        <f>IFERROR(IF(OR(F489="",INDEX(F:F,MATCH(DATE(YEAR($A489)-1,MONTH($A489),DAY($A489)),$A:$A,0))=""),"",F489/INDEX(F:F,MATCH(DATE(YEAR($A489)-1,MONTH($A489),DAY($A489)),$A:$A,0))-1),"")</f>
        <v/>
      </c>
      <c r="J489" s="20">
        <f>IFERROR(IF(OR(G489="",INDEX(G:G,MATCH(DATE(YEAR($A489)-1,MONTH($A489),DAY($A489)),$A:$A,0))=""),"",G489/INDEX(G:G,MATCH(DATE(YEAR($A489)-1,MONTH($A489),DAY($A489)),$A:$A,0))-1),"")</f>
        <v/>
      </c>
      <c r="K489" s="20">
        <f>IF(OR(E489="",E488=""),"",E489/E488-1)</f>
        <v/>
      </c>
      <c r="L489" s="20">
        <f>IF(OR(F489="",F488=""),"",F489/F488-1)</f>
        <v/>
      </c>
      <c r="M489" s="20">
        <f>IF(OR(G489="",G488=""),"",G489/G488-1)</f>
        <v/>
      </c>
      <c r="N489" s="20">
        <f>IF(G489="","",E489/G489)</f>
        <v/>
      </c>
      <c r="O489" s="20">
        <f>IF(G489="","",F489/G489)</f>
        <v/>
      </c>
      <c r="P489" s="21">
        <f>IF(SUMIFS('Daily NSE Equity Options'!$L:$L,'Daily NSE Equity Options'!$A:$A,$A489)=0,"",SUMIFS('Daily NSE Equity Options'!$L:$L,'Daily NSE Equity Options'!$A:$A,$A489))</f>
        <v/>
      </c>
      <c r="Q489" s="8">
        <f>IF(SUMIFS('Daily BSE Equity Options'!$L:$L,'Daily BSE Equity Options'!$A:$A,$A489)=0,"",SUMIFS('Daily BSE Equity Options'!$L:$L,'Daily BSE Equity Options'!$A:$A,$A489))</f>
        <v/>
      </c>
      <c r="R489" s="8">
        <f>IF(OR(P489="",Q489=""),"",P489+Q489)</f>
        <v/>
      </c>
      <c r="S489" s="23">
        <f>IFERROR(IF(OR(P489="",INDEX(P:P,MATCH(DATE(YEAR($A489)-1,MONTH($A489),DAY($A489)),$A:$A,0))=""),"",P489/INDEX(P:P,MATCH(DATE(YEAR($A489)-1,MONTH($A489),DAY($A489)),$A:$A,0))-1),"")</f>
        <v/>
      </c>
      <c r="T489" s="23">
        <f>IFERROR(IF(OR(Q489="",INDEX(Q:Q,MATCH(DATE(YEAR($A489)-1,MONTH($A489),DAY($A489)),$A:$A,0))=""),"",Q489/INDEX(Q:Q,MATCH(DATE(YEAR($A489)-1,MONTH($A489),DAY($A489)),$A:$A,0))-1),"")</f>
        <v/>
      </c>
      <c r="U489" s="23">
        <f>IFERROR(IF(OR(R489="",INDEX(R:R,MATCH(DATE(YEAR($A489)-1,MONTH($A489),DAY($A489)),$A:$A,0))=""),"",R489/INDEX(R:R,MATCH(DATE(YEAR($A489)-1,MONTH($A489),DAY($A489)),$A:$A,0))-1),"")</f>
        <v/>
      </c>
      <c r="V489" s="23">
        <f>IF(OR(P489="",P488=""),"",P489/P488-1)</f>
        <v/>
      </c>
      <c r="W489" s="23">
        <f>IF(OR(Q489="",Q488=""),"",Q489/Q488-1)</f>
        <v/>
      </c>
      <c r="X489" s="23">
        <f>IF(OR(R489="",R488=""),"",R489/R488-1)</f>
        <v/>
      </c>
      <c r="Y489" s="23">
        <f>IF(R489="","",P489/R489)</f>
        <v/>
      </c>
      <c r="Z489" s="23">
        <f>IF(R489="","",Q489/R489)</f>
        <v/>
      </c>
      <c r="AA489" s="24">
        <f>IF(SUMIFS('Daily NSE Equity Options'!$M:$M,'Daily NSE Equity Options'!$A:$A,$A489)=0,"",SUMIFS('Daily NSE Equity Options'!$M:$M,'Daily NSE Equity Options'!$A:$A,$A489))</f>
        <v/>
      </c>
      <c r="AB489" s="9">
        <f>IF(SUMIFS('Daily BSE Equity Options'!$M:$M,'Daily BSE Equity Options'!$A:$A,$A489)=0,"",SUMIFS('Daily BSE Equity Options'!$M:$M,'Daily BSE Equity Options'!$A:$A,$A489))</f>
        <v/>
      </c>
      <c r="AC489" s="9">
        <f>IF(OR(AA489="",AB489=""),"",AA489+AB489)</f>
        <v/>
      </c>
      <c r="AD489" s="26">
        <f>IFERROR(IF(OR(AA489="",INDEX(AA:AA,MATCH(DATE(YEAR($A489)-1,MONTH($A489),DAY($A489)),$A:$A,0))=""),"",AA489/INDEX(AA:AA,MATCH(DATE(YEAR($A489)-1,MONTH($A489),DAY($A489)),$A:$A,0))-1),"")</f>
        <v/>
      </c>
      <c r="AE489" s="26">
        <f>IFERROR(IF(OR(AB489="",INDEX(AB:AB,MATCH(DATE(YEAR($A489)-1,MONTH($A489),DAY($A489)),$A:$A,0))=""),"",AB489/INDEX(AB:AB,MATCH(DATE(YEAR($A489)-1,MONTH($A489),DAY($A489)),$A:$A,0))-1),"")</f>
        <v/>
      </c>
      <c r="AF489" s="26">
        <f>IFERROR(IF(OR(AC489="",INDEX(AC:AC,MATCH(DATE(YEAR($A489)-1,MONTH($A489),DAY($A489)),$A:$A,0))=""),"",AC489/INDEX(AC:AC,MATCH(DATE(YEAR($A489)-1,MONTH($A489),DAY($A489)),$A:$A,0))-1),"")</f>
        <v/>
      </c>
      <c r="AG489" s="26">
        <f>IF(OR(AA489="",AA488=""),"",AA489/AA488-1)</f>
        <v/>
      </c>
      <c r="AH489" s="26">
        <f>IF(OR(AB489="",AB488=""),"",AB489/AB488-1)</f>
        <v/>
      </c>
      <c r="AI489" s="26">
        <f>IF(OR(AC489="",AC488=""),"",AC489/AC488-1)</f>
        <v/>
      </c>
      <c r="AJ489" s="26">
        <f>IF(AC489="","",AA489/AC489)</f>
        <v/>
      </c>
      <c r="AK489" s="26">
        <f>IF(AC489="","",AB489/AC489)</f>
        <v/>
      </c>
      <c r="AL489" s="29" t="n">
        <v>24.1175</v>
      </c>
      <c r="AM489" s="30" t="n">
        <v>24.1175</v>
      </c>
      <c r="AN489" s="30" t="n">
        <v>20.77</v>
      </c>
      <c r="AO489" s="30" t="n">
        <v>22.61</v>
      </c>
      <c r="AP489" s="31" t="n">
        <v>-0.0625</v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18">
        <f>IF(SUMIFS('Daily NSE Equity Options'!$K:$K,'Daily NSE Equity Options'!$A:$A,$A490)=0,"",SUMIFS('Daily NSE Equity Options'!$K:$K,'Daily NSE Equity Options'!$A:$A,$A490))</f>
        <v/>
      </c>
      <c r="F490" s="7">
        <f>IF(SUMIFS('Daily BSE Equity Options'!$K:$K,'Daily BSE Equity Options'!$A:$A,$A490)=0,"",SUMIFS('Daily BSE Equity Options'!$K:$K,'Daily BSE Equity Options'!$A:$A,$A490))</f>
        <v/>
      </c>
      <c r="G490" s="7">
        <f>IF(OR(E490="",F490=""),"",E490+F490)</f>
        <v/>
      </c>
      <c r="H490" s="20">
        <f>IFERROR(IF(OR(E490="",INDEX(E:E,MATCH(DATE(YEAR($A490)-1,MONTH($A490),DAY($A490)),$A:$A,0))=""),"",E490/INDEX(E:E,MATCH(DATE(YEAR($A490)-1,MONTH($A490),DAY($A490)),$A:$A,0))-1),"")</f>
        <v/>
      </c>
      <c r="I490" s="20">
        <f>IFERROR(IF(OR(F490="",INDEX(F:F,MATCH(DATE(YEAR($A490)-1,MONTH($A490),DAY($A490)),$A:$A,0))=""),"",F490/INDEX(F:F,MATCH(DATE(YEAR($A490)-1,MONTH($A490),DAY($A490)),$A:$A,0))-1),"")</f>
        <v/>
      </c>
      <c r="J490" s="20">
        <f>IFERROR(IF(OR(G490="",INDEX(G:G,MATCH(DATE(YEAR($A490)-1,MONTH($A490),DAY($A490)),$A:$A,0))=""),"",G490/INDEX(G:G,MATCH(DATE(YEAR($A490)-1,MONTH($A490),DAY($A490)),$A:$A,0))-1),"")</f>
        <v/>
      </c>
      <c r="K490" s="20">
        <f>IF(OR(E490="",E489=""),"",E490/E489-1)</f>
        <v/>
      </c>
      <c r="L490" s="20">
        <f>IF(OR(F490="",F489=""),"",F490/F489-1)</f>
        <v/>
      </c>
      <c r="M490" s="20">
        <f>IF(OR(G490="",G489=""),"",G490/G489-1)</f>
        <v/>
      </c>
      <c r="N490" s="20">
        <f>IF(G490="","",E490/G490)</f>
        <v/>
      </c>
      <c r="O490" s="20">
        <f>IF(G490="","",F490/G490)</f>
        <v/>
      </c>
      <c r="P490" s="21">
        <f>IF(SUMIFS('Daily NSE Equity Options'!$L:$L,'Daily NSE Equity Options'!$A:$A,$A490)=0,"",SUMIFS('Daily NSE Equity Options'!$L:$L,'Daily NSE Equity Options'!$A:$A,$A490))</f>
        <v/>
      </c>
      <c r="Q490" s="8">
        <f>IF(SUMIFS('Daily BSE Equity Options'!$L:$L,'Daily BSE Equity Options'!$A:$A,$A490)=0,"",SUMIFS('Daily BSE Equity Options'!$L:$L,'Daily BSE Equity Options'!$A:$A,$A490))</f>
        <v/>
      </c>
      <c r="R490" s="8">
        <f>IF(OR(P490="",Q490=""),"",P490+Q490)</f>
        <v/>
      </c>
      <c r="S490" s="23">
        <f>IFERROR(IF(OR(P490="",INDEX(P:P,MATCH(DATE(YEAR($A490)-1,MONTH($A490),DAY($A490)),$A:$A,0))=""),"",P490/INDEX(P:P,MATCH(DATE(YEAR($A490)-1,MONTH($A490),DAY($A490)),$A:$A,0))-1),"")</f>
        <v/>
      </c>
      <c r="T490" s="23">
        <f>IFERROR(IF(OR(Q490="",INDEX(Q:Q,MATCH(DATE(YEAR($A490)-1,MONTH($A490),DAY($A490)),$A:$A,0))=""),"",Q490/INDEX(Q:Q,MATCH(DATE(YEAR($A490)-1,MONTH($A490),DAY($A490)),$A:$A,0))-1),"")</f>
        <v/>
      </c>
      <c r="U490" s="23">
        <f>IFERROR(IF(OR(R490="",INDEX(R:R,MATCH(DATE(YEAR($A490)-1,MONTH($A490),DAY($A490)),$A:$A,0))=""),"",R490/INDEX(R:R,MATCH(DATE(YEAR($A490)-1,MONTH($A490),DAY($A490)),$A:$A,0))-1),"")</f>
        <v/>
      </c>
      <c r="V490" s="23">
        <f>IF(OR(P490="",P489=""),"",P490/P489-1)</f>
        <v/>
      </c>
      <c r="W490" s="23">
        <f>IF(OR(Q490="",Q489=""),"",Q490/Q489-1)</f>
        <v/>
      </c>
      <c r="X490" s="23">
        <f>IF(OR(R490="",R489=""),"",R490/R489-1)</f>
        <v/>
      </c>
      <c r="Y490" s="23">
        <f>IF(R490="","",P490/R490)</f>
        <v/>
      </c>
      <c r="Z490" s="23">
        <f>IF(R490="","",Q490/R490)</f>
        <v/>
      </c>
      <c r="AA490" s="24">
        <f>IF(SUMIFS('Daily NSE Equity Options'!$M:$M,'Daily NSE Equity Options'!$A:$A,$A490)=0,"",SUMIFS('Daily NSE Equity Options'!$M:$M,'Daily NSE Equity Options'!$A:$A,$A490))</f>
        <v/>
      </c>
      <c r="AB490" s="9">
        <f>IF(SUMIFS('Daily BSE Equity Options'!$M:$M,'Daily BSE Equity Options'!$A:$A,$A490)=0,"",SUMIFS('Daily BSE Equity Options'!$M:$M,'Daily BSE Equity Options'!$A:$A,$A490))</f>
        <v/>
      </c>
      <c r="AC490" s="9">
        <f>IF(OR(AA490="",AB490=""),"",AA490+AB490)</f>
        <v/>
      </c>
      <c r="AD490" s="26">
        <f>IFERROR(IF(OR(AA490="",INDEX(AA:AA,MATCH(DATE(YEAR($A490)-1,MONTH($A490),DAY($A490)),$A:$A,0))=""),"",AA490/INDEX(AA:AA,MATCH(DATE(YEAR($A490)-1,MONTH($A490),DAY($A490)),$A:$A,0))-1),"")</f>
        <v/>
      </c>
      <c r="AE490" s="26">
        <f>IFERROR(IF(OR(AB490="",INDEX(AB:AB,MATCH(DATE(YEAR($A490)-1,MONTH($A490),DAY($A490)),$A:$A,0))=""),"",AB490/INDEX(AB:AB,MATCH(DATE(YEAR($A490)-1,MONTH($A490),DAY($A490)),$A:$A,0))-1),"")</f>
        <v/>
      </c>
      <c r="AF490" s="26">
        <f>IFERROR(IF(OR(AC490="",INDEX(AC:AC,MATCH(DATE(YEAR($A490)-1,MONTH($A490),DAY($A490)),$A:$A,0))=""),"",AC490/INDEX(AC:AC,MATCH(DATE(YEAR($A490)-1,MONTH($A490),DAY($A490)),$A:$A,0))-1),"")</f>
        <v/>
      </c>
      <c r="AG490" s="26">
        <f>IF(OR(AA490="",AA489=""),"",AA490/AA489-1)</f>
        <v/>
      </c>
      <c r="AH490" s="26">
        <f>IF(OR(AB490="",AB489=""),"",AB490/AB489-1)</f>
        <v/>
      </c>
      <c r="AI490" s="26">
        <f>IF(OR(AC490="",AC489=""),"",AC490/AC489-1)</f>
        <v/>
      </c>
      <c r="AJ490" s="26">
        <f>IF(AC490="","",AA490/AC490)</f>
        <v/>
      </c>
      <c r="AK490" s="26">
        <f>IF(AC490="","",AB490/AC490)</f>
        <v/>
      </c>
      <c r="AL490" s="29" t="n">
        <v>22.61</v>
      </c>
      <c r="AM490" s="30" t="n">
        <v>24.7125</v>
      </c>
      <c r="AN490" s="30" t="n">
        <v>22.61</v>
      </c>
      <c r="AO490" s="30" t="n">
        <v>24.6225</v>
      </c>
      <c r="AP490" s="31" t="n">
        <v>0.089</v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18">
        <f>IF(SUMIFS('Daily NSE Equity Options'!$K:$K,'Daily NSE Equity Options'!$A:$A,$A491)=0,"",SUMIFS('Daily NSE Equity Options'!$K:$K,'Daily NSE Equity Options'!$A:$A,$A491))</f>
        <v/>
      </c>
      <c r="F491" s="7">
        <f>IF(SUMIFS('Daily BSE Equity Options'!$K:$K,'Daily BSE Equity Options'!$A:$A,$A491)=0,"",SUMIFS('Daily BSE Equity Options'!$K:$K,'Daily BSE Equity Options'!$A:$A,$A491))</f>
        <v/>
      </c>
      <c r="G491" s="7">
        <f>IF(OR(E491="",F491=""),"",E491+F491)</f>
        <v/>
      </c>
      <c r="H491" s="20">
        <f>IFERROR(IF(OR(E491="",INDEX(E:E,MATCH(DATE(YEAR($A491)-1,MONTH($A491),DAY($A491)),$A:$A,0))=""),"",E491/INDEX(E:E,MATCH(DATE(YEAR($A491)-1,MONTH($A491),DAY($A491)),$A:$A,0))-1),"")</f>
        <v/>
      </c>
      <c r="I491" s="20">
        <f>IFERROR(IF(OR(F491="",INDEX(F:F,MATCH(DATE(YEAR($A491)-1,MONTH($A491),DAY($A491)),$A:$A,0))=""),"",F491/INDEX(F:F,MATCH(DATE(YEAR($A491)-1,MONTH($A491),DAY($A491)),$A:$A,0))-1),"")</f>
        <v/>
      </c>
      <c r="J491" s="20">
        <f>IFERROR(IF(OR(G491="",INDEX(G:G,MATCH(DATE(YEAR($A491)-1,MONTH($A491),DAY($A491)),$A:$A,0))=""),"",G491/INDEX(G:G,MATCH(DATE(YEAR($A491)-1,MONTH($A491),DAY($A491)),$A:$A,0))-1),"")</f>
        <v/>
      </c>
      <c r="K491" s="20">
        <f>IF(OR(E491="",E490=""),"",E491/E490-1)</f>
        <v/>
      </c>
      <c r="L491" s="20">
        <f>IF(OR(F491="",F490=""),"",F491/F490-1)</f>
        <v/>
      </c>
      <c r="M491" s="20">
        <f>IF(OR(G491="",G490=""),"",G491/G490-1)</f>
        <v/>
      </c>
      <c r="N491" s="20">
        <f>IF(G491="","",E491/G491)</f>
        <v/>
      </c>
      <c r="O491" s="20">
        <f>IF(G491="","",F491/G491)</f>
        <v/>
      </c>
      <c r="P491" s="21">
        <f>IF(SUMIFS('Daily NSE Equity Options'!$L:$L,'Daily NSE Equity Options'!$A:$A,$A491)=0,"",SUMIFS('Daily NSE Equity Options'!$L:$L,'Daily NSE Equity Options'!$A:$A,$A491))</f>
        <v/>
      </c>
      <c r="Q491" s="8">
        <f>IF(SUMIFS('Daily BSE Equity Options'!$L:$L,'Daily BSE Equity Options'!$A:$A,$A491)=0,"",SUMIFS('Daily BSE Equity Options'!$L:$L,'Daily BSE Equity Options'!$A:$A,$A491))</f>
        <v/>
      </c>
      <c r="R491" s="8">
        <f>IF(OR(P491="",Q491=""),"",P491+Q491)</f>
        <v/>
      </c>
      <c r="S491" s="23">
        <f>IFERROR(IF(OR(P491="",INDEX(P:P,MATCH(DATE(YEAR($A491)-1,MONTH($A491),DAY($A491)),$A:$A,0))=""),"",P491/INDEX(P:P,MATCH(DATE(YEAR($A491)-1,MONTH($A491),DAY($A491)),$A:$A,0))-1),"")</f>
        <v/>
      </c>
      <c r="T491" s="23">
        <f>IFERROR(IF(OR(Q491="",INDEX(Q:Q,MATCH(DATE(YEAR($A491)-1,MONTH($A491),DAY($A491)),$A:$A,0))=""),"",Q491/INDEX(Q:Q,MATCH(DATE(YEAR($A491)-1,MONTH($A491),DAY($A491)),$A:$A,0))-1),"")</f>
        <v/>
      </c>
      <c r="U491" s="23">
        <f>IFERROR(IF(OR(R491="",INDEX(R:R,MATCH(DATE(YEAR($A491)-1,MONTH($A491),DAY($A491)),$A:$A,0))=""),"",R491/INDEX(R:R,MATCH(DATE(YEAR($A491)-1,MONTH($A491),DAY($A491)),$A:$A,0))-1),"")</f>
        <v/>
      </c>
      <c r="V491" s="23">
        <f>IF(OR(P491="",P490=""),"",P491/P490-1)</f>
        <v/>
      </c>
      <c r="W491" s="23">
        <f>IF(OR(Q491="",Q490=""),"",Q491/Q490-1)</f>
        <v/>
      </c>
      <c r="X491" s="23">
        <f>IF(OR(R491="",R490=""),"",R491/R490-1)</f>
        <v/>
      </c>
      <c r="Y491" s="23">
        <f>IF(R491="","",P491/R491)</f>
        <v/>
      </c>
      <c r="Z491" s="23">
        <f>IF(R491="","",Q491/R491)</f>
        <v/>
      </c>
      <c r="AA491" s="24">
        <f>IF(SUMIFS('Daily NSE Equity Options'!$M:$M,'Daily NSE Equity Options'!$A:$A,$A491)=0,"",SUMIFS('Daily NSE Equity Options'!$M:$M,'Daily NSE Equity Options'!$A:$A,$A491))</f>
        <v/>
      </c>
      <c r="AB491" s="9">
        <f>IF(SUMIFS('Daily BSE Equity Options'!$M:$M,'Daily BSE Equity Options'!$A:$A,$A491)=0,"",SUMIFS('Daily BSE Equity Options'!$M:$M,'Daily BSE Equity Options'!$A:$A,$A491))</f>
        <v/>
      </c>
      <c r="AC491" s="9">
        <f>IF(OR(AA491="",AB491=""),"",AA491+AB491)</f>
        <v/>
      </c>
      <c r="AD491" s="26">
        <f>IFERROR(IF(OR(AA491="",INDEX(AA:AA,MATCH(DATE(YEAR($A491)-1,MONTH($A491),DAY($A491)),$A:$A,0))=""),"",AA491/INDEX(AA:AA,MATCH(DATE(YEAR($A491)-1,MONTH($A491),DAY($A491)),$A:$A,0))-1),"")</f>
        <v/>
      </c>
      <c r="AE491" s="26">
        <f>IFERROR(IF(OR(AB491="",INDEX(AB:AB,MATCH(DATE(YEAR($A491)-1,MONTH($A491),DAY($A491)),$A:$A,0))=""),"",AB491/INDEX(AB:AB,MATCH(DATE(YEAR($A491)-1,MONTH($A491),DAY($A491)),$A:$A,0))-1),"")</f>
        <v/>
      </c>
      <c r="AF491" s="26">
        <f>IFERROR(IF(OR(AC491="",INDEX(AC:AC,MATCH(DATE(YEAR($A491)-1,MONTH($A491),DAY($A491)),$A:$A,0))=""),"",AC491/INDEX(AC:AC,MATCH(DATE(YEAR($A491)-1,MONTH($A491),DAY($A491)),$A:$A,0))-1),"")</f>
        <v/>
      </c>
      <c r="AG491" s="26">
        <f>IF(OR(AA491="",AA490=""),"",AA491/AA490-1)</f>
        <v/>
      </c>
      <c r="AH491" s="26">
        <f>IF(OR(AB491="",AB490=""),"",AB491/AB490-1)</f>
        <v/>
      </c>
      <c r="AI491" s="26">
        <f>IF(OR(AC491="",AC490=""),"",AC491/AC490-1)</f>
        <v/>
      </c>
      <c r="AJ491" s="26">
        <f>IF(AC491="","",AA491/AC491)</f>
        <v/>
      </c>
      <c r="AK491" s="26">
        <f>IF(AC491="","",AB491/AC491)</f>
        <v/>
      </c>
      <c r="AL491" s="29" t="n">
        <v>24.6225</v>
      </c>
      <c r="AM491" s="30" t="n">
        <v>25.1575</v>
      </c>
      <c r="AN491" s="30" t="n">
        <v>23.76</v>
      </c>
      <c r="AO491" s="30" t="n">
        <v>24.07</v>
      </c>
      <c r="AP491" s="31" t="n">
        <v>-0.0224</v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18">
        <f>IF(SUMIFS('Daily NSE Equity Options'!$K:$K,'Daily NSE Equity Options'!$A:$A,$A492)=0,"",SUMIFS('Daily NSE Equity Options'!$K:$K,'Daily NSE Equity Options'!$A:$A,$A492))</f>
        <v/>
      </c>
      <c r="F492" s="7">
        <f>IF(SUMIFS('Daily BSE Equity Options'!$K:$K,'Daily BSE Equity Options'!$A:$A,$A492)=0,"",SUMIFS('Daily BSE Equity Options'!$K:$K,'Daily BSE Equity Options'!$A:$A,$A492))</f>
        <v/>
      </c>
      <c r="G492" s="7">
        <f>IF(OR(E492="",F492=""),"",E492+F492)</f>
        <v/>
      </c>
      <c r="H492" s="20">
        <f>IFERROR(IF(OR(E492="",INDEX(E:E,MATCH(DATE(YEAR($A492)-1,MONTH($A492),DAY($A492)),$A:$A,0))=""),"",E492/INDEX(E:E,MATCH(DATE(YEAR($A492)-1,MONTH($A492),DAY($A492)),$A:$A,0))-1),"")</f>
        <v/>
      </c>
      <c r="I492" s="20">
        <f>IFERROR(IF(OR(F492="",INDEX(F:F,MATCH(DATE(YEAR($A492)-1,MONTH($A492),DAY($A492)),$A:$A,0))=""),"",F492/INDEX(F:F,MATCH(DATE(YEAR($A492)-1,MONTH($A492),DAY($A492)),$A:$A,0))-1),"")</f>
        <v/>
      </c>
      <c r="J492" s="20">
        <f>IFERROR(IF(OR(G492="",INDEX(G:G,MATCH(DATE(YEAR($A492)-1,MONTH($A492),DAY($A492)),$A:$A,0))=""),"",G492/INDEX(G:G,MATCH(DATE(YEAR($A492)-1,MONTH($A492),DAY($A492)),$A:$A,0))-1),"")</f>
        <v/>
      </c>
      <c r="K492" s="20">
        <f>IF(OR(E492="",E491=""),"",E492/E491-1)</f>
        <v/>
      </c>
      <c r="L492" s="20">
        <f>IF(OR(F492="",F491=""),"",F492/F491-1)</f>
        <v/>
      </c>
      <c r="M492" s="20">
        <f>IF(OR(G492="",G491=""),"",G492/G491-1)</f>
        <v/>
      </c>
      <c r="N492" s="20">
        <f>IF(G492="","",E492/G492)</f>
        <v/>
      </c>
      <c r="O492" s="20">
        <f>IF(G492="","",F492/G492)</f>
        <v/>
      </c>
      <c r="P492" s="21">
        <f>IF(SUMIFS('Daily NSE Equity Options'!$L:$L,'Daily NSE Equity Options'!$A:$A,$A492)=0,"",SUMIFS('Daily NSE Equity Options'!$L:$L,'Daily NSE Equity Options'!$A:$A,$A492))</f>
        <v/>
      </c>
      <c r="Q492" s="8">
        <f>IF(SUMIFS('Daily BSE Equity Options'!$L:$L,'Daily BSE Equity Options'!$A:$A,$A492)=0,"",SUMIFS('Daily BSE Equity Options'!$L:$L,'Daily BSE Equity Options'!$A:$A,$A492))</f>
        <v/>
      </c>
      <c r="R492" s="8">
        <f>IF(OR(P492="",Q492=""),"",P492+Q492)</f>
        <v/>
      </c>
      <c r="S492" s="23">
        <f>IFERROR(IF(OR(P492="",INDEX(P:P,MATCH(DATE(YEAR($A492)-1,MONTH($A492),DAY($A492)),$A:$A,0))=""),"",P492/INDEX(P:P,MATCH(DATE(YEAR($A492)-1,MONTH($A492),DAY($A492)),$A:$A,0))-1),"")</f>
        <v/>
      </c>
      <c r="T492" s="23">
        <f>IFERROR(IF(OR(Q492="",INDEX(Q:Q,MATCH(DATE(YEAR($A492)-1,MONTH($A492),DAY($A492)),$A:$A,0))=""),"",Q492/INDEX(Q:Q,MATCH(DATE(YEAR($A492)-1,MONTH($A492),DAY($A492)),$A:$A,0))-1),"")</f>
        <v/>
      </c>
      <c r="U492" s="23">
        <f>IFERROR(IF(OR(R492="",INDEX(R:R,MATCH(DATE(YEAR($A492)-1,MONTH($A492),DAY($A492)),$A:$A,0))=""),"",R492/INDEX(R:R,MATCH(DATE(YEAR($A492)-1,MONTH($A492),DAY($A492)),$A:$A,0))-1),"")</f>
        <v/>
      </c>
      <c r="V492" s="23">
        <f>IF(OR(P492="",P491=""),"",P492/P491-1)</f>
        <v/>
      </c>
      <c r="W492" s="23">
        <f>IF(OR(Q492="",Q491=""),"",Q492/Q491-1)</f>
        <v/>
      </c>
      <c r="X492" s="23">
        <f>IF(OR(R492="",R491=""),"",R492/R491-1)</f>
        <v/>
      </c>
      <c r="Y492" s="23">
        <f>IF(R492="","",P492/R492)</f>
        <v/>
      </c>
      <c r="Z492" s="23">
        <f>IF(R492="","",Q492/R492)</f>
        <v/>
      </c>
      <c r="AA492" s="24">
        <f>IF(SUMIFS('Daily NSE Equity Options'!$M:$M,'Daily NSE Equity Options'!$A:$A,$A492)=0,"",SUMIFS('Daily NSE Equity Options'!$M:$M,'Daily NSE Equity Options'!$A:$A,$A492))</f>
        <v/>
      </c>
      <c r="AB492" s="9">
        <f>IF(SUMIFS('Daily BSE Equity Options'!$M:$M,'Daily BSE Equity Options'!$A:$A,$A492)=0,"",SUMIFS('Daily BSE Equity Options'!$M:$M,'Daily BSE Equity Options'!$A:$A,$A492))</f>
        <v/>
      </c>
      <c r="AC492" s="9">
        <f>IF(OR(AA492="",AB492=""),"",AA492+AB492)</f>
        <v/>
      </c>
      <c r="AD492" s="26">
        <f>IFERROR(IF(OR(AA492="",INDEX(AA:AA,MATCH(DATE(YEAR($A492)-1,MONTH($A492),DAY($A492)),$A:$A,0))=""),"",AA492/INDEX(AA:AA,MATCH(DATE(YEAR($A492)-1,MONTH($A492),DAY($A492)),$A:$A,0))-1),"")</f>
        <v/>
      </c>
      <c r="AE492" s="26">
        <f>IFERROR(IF(OR(AB492="",INDEX(AB:AB,MATCH(DATE(YEAR($A492)-1,MONTH($A492),DAY($A492)),$A:$A,0))=""),"",AB492/INDEX(AB:AB,MATCH(DATE(YEAR($A492)-1,MONTH($A492),DAY($A492)),$A:$A,0))-1),"")</f>
        <v/>
      </c>
      <c r="AF492" s="26">
        <f>IFERROR(IF(OR(AC492="",INDEX(AC:AC,MATCH(DATE(YEAR($A492)-1,MONTH($A492),DAY($A492)),$A:$A,0))=""),"",AC492/INDEX(AC:AC,MATCH(DATE(YEAR($A492)-1,MONTH($A492),DAY($A492)),$A:$A,0))-1),"")</f>
        <v/>
      </c>
      <c r="AG492" s="26">
        <f>IF(OR(AA492="",AA491=""),"",AA492/AA491-1)</f>
        <v/>
      </c>
      <c r="AH492" s="26">
        <f>IF(OR(AB492="",AB491=""),"",AB492/AB491-1)</f>
        <v/>
      </c>
      <c r="AI492" s="26">
        <f>IF(OR(AC492="",AC491=""),"",AC492/AC491-1)</f>
        <v/>
      </c>
      <c r="AJ492" s="26">
        <f>IF(AC492="","",AA492/AC492)</f>
        <v/>
      </c>
      <c r="AK492" s="26">
        <f>IF(AC492="","",AB492/AC492)</f>
        <v/>
      </c>
      <c r="AL492" s="29" t="n">
        <v>24.07</v>
      </c>
      <c r="AM492" s="30" t="n">
        <v>24.975</v>
      </c>
      <c r="AN492" s="30" t="n">
        <v>20.455</v>
      </c>
      <c r="AO492" s="30" t="n">
        <v>24.7475</v>
      </c>
      <c r="AP492" s="31" t="n">
        <v>0.0281</v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18">
        <f>IF(SUMIFS('Daily NSE Equity Options'!$K:$K,'Daily NSE Equity Options'!$A:$A,$A493)=0,"",SUMIFS('Daily NSE Equity Options'!$K:$K,'Daily NSE Equity Options'!$A:$A,$A493))</f>
        <v/>
      </c>
      <c r="F493" s="7">
        <f>IF(SUMIFS('Daily BSE Equity Options'!$K:$K,'Daily BSE Equity Options'!$A:$A,$A493)=0,"",SUMIFS('Daily BSE Equity Options'!$K:$K,'Daily BSE Equity Options'!$A:$A,$A493))</f>
        <v/>
      </c>
      <c r="G493" s="7">
        <f>IF(OR(E493="",F493=""),"",E493+F493)</f>
        <v/>
      </c>
      <c r="H493" s="20">
        <f>IFERROR(IF(OR(E493="",INDEX(E:E,MATCH(DATE(YEAR($A493)-1,MONTH($A493),DAY($A493)),$A:$A,0))=""),"",E493/INDEX(E:E,MATCH(DATE(YEAR($A493)-1,MONTH($A493),DAY($A493)),$A:$A,0))-1),"")</f>
        <v/>
      </c>
      <c r="I493" s="20">
        <f>IFERROR(IF(OR(F493="",INDEX(F:F,MATCH(DATE(YEAR($A493)-1,MONTH($A493),DAY($A493)),$A:$A,0))=""),"",F493/INDEX(F:F,MATCH(DATE(YEAR($A493)-1,MONTH($A493),DAY($A493)),$A:$A,0))-1),"")</f>
        <v/>
      </c>
      <c r="J493" s="20">
        <f>IFERROR(IF(OR(G493="",INDEX(G:G,MATCH(DATE(YEAR($A493)-1,MONTH($A493),DAY($A493)),$A:$A,0))=""),"",G493/INDEX(G:G,MATCH(DATE(YEAR($A493)-1,MONTH($A493),DAY($A493)),$A:$A,0))-1),"")</f>
        <v/>
      </c>
      <c r="K493" s="20">
        <f>IF(OR(E493="",E492=""),"",E493/E492-1)</f>
        <v/>
      </c>
      <c r="L493" s="20">
        <f>IF(OR(F493="",F492=""),"",F493/F492-1)</f>
        <v/>
      </c>
      <c r="M493" s="20">
        <f>IF(OR(G493="",G492=""),"",G493/G492-1)</f>
        <v/>
      </c>
      <c r="N493" s="20">
        <f>IF(G493="","",E493/G493)</f>
        <v/>
      </c>
      <c r="O493" s="20">
        <f>IF(G493="","",F493/G493)</f>
        <v/>
      </c>
      <c r="P493" s="21">
        <f>IF(SUMIFS('Daily NSE Equity Options'!$L:$L,'Daily NSE Equity Options'!$A:$A,$A493)=0,"",SUMIFS('Daily NSE Equity Options'!$L:$L,'Daily NSE Equity Options'!$A:$A,$A493))</f>
        <v/>
      </c>
      <c r="Q493" s="8">
        <f>IF(SUMIFS('Daily BSE Equity Options'!$L:$L,'Daily BSE Equity Options'!$A:$A,$A493)=0,"",SUMIFS('Daily BSE Equity Options'!$L:$L,'Daily BSE Equity Options'!$A:$A,$A493))</f>
        <v/>
      </c>
      <c r="R493" s="8">
        <f>IF(OR(P493="",Q493=""),"",P493+Q493)</f>
        <v/>
      </c>
      <c r="S493" s="23">
        <f>IFERROR(IF(OR(P493="",INDEX(P:P,MATCH(DATE(YEAR($A493)-1,MONTH($A493),DAY($A493)),$A:$A,0))=""),"",P493/INDEX(P:P,MATCH(DATE(YEAR($A493)-1,MONTH($A493),DAY($A493)),$A:$A,0))-1),"")</f>
        <v/>
      </c>
      <c r="T493" s="23">
        <f>IFERROR(IF(OR(Q493="",INDEX(Q:Q,MATCH(DATE(YEAR($A493)-1,MONTH($A493),DAY($A493)),$A:$A,0))=""),"",Q493/INDEX(Q:Q,MATCH(DATE(YEAR($A493)-1,MONTH($A493),DAY($A493)),$A:$A,0))-1),"")</f>
        <v/>
      </c>
      <c r="U493" s="23">
        <f>IFERROR(IF(OR(R493="",INDEX(R:R,MATCH(DATE(YEAR($A493)-1,MONTH($A493),DAY($A493)),$A:$A,0))=""),"",R493/INDEX(R:R,MATCH(DATE(YEAR($A493)-1,MONTH($A493),DAY($A493)),$A:$A,0))-1),"")</f>
        <v/>
      </c>
      <c r="V493" s="23">
        <f>IF(OR(P493="",P492=""),"",P493/P492-1)</f>
        <v/>
      </c>
      <c r="W493" s="23">
        <f>IF(OR(Q493="",Q492=""),"",Q493/Q492-1)</f>
        <v/>
      </c>
      <c r="X493" s="23">
        <f>IF(OR(R493="",R492=""),"",R493/R492-1)</f>
        <v/>
      </c>
      <c r="Y493" s="23">
        <f>IF(R493="","",P493/R493)</f>
        <v/>
      </c>
      <c r="Z493" s="23">
        <f>IF(R493="","",Q493/R493)</f>
        <v/>
      </c>
      <c r="AA493" s="24">
        <f>IF(SUMIFS('Daily NSE Equity Options'!$M:$M,'Daily NSE Equity Options'!$A:$A,$A493)=0,"",SUMIFS('Daily NSE Equity Options'!$M:$M,'Daily NSE Equity Options'!$A:$A,$A493))</f>
        <v/>
      </c>
      <c r="AB493" s="9">
        <f>IF(SUMIFS('Daily BSE Equity Options'!$M:$M,'Daily BSE Equity Options'!$A:$A,$A493)=0,"",SUMIFS('Daily BSE Equity Options'!$M:$M,'Daily BSE Equity Options'!$A:$A,$A493))</f>
        <v/>
      </c>
      <c r="AC493" s="9">
        <f>IF(OR(AA493="",AB493=""),"",AA493+AB493)</f>
        <v/>
      </c>
      <c r="AD493" s="26">
        <f>IFERROR(IF(OR(AA493="",INDEX(AA:AA,MATCH(DATE(YEAR($A493)-1,MONTH($A493),DAY($A493)),$A:$A,0))=""),"",AA493/INDEX(AA:AA,MATCH(DATE(YEAR($A493)-1,MONTH($A493),DAY($A493)),$A:$A,0))-1),"")</f>
        <v/>
      </c>
      <c r="AE493" s="26">
        <f>IFERROR(IF(OR(AB493="",INDEX(AB:AB,MATCH(DATE(YEAR($A493)-1,MONTH($A493),DAY($A493)),$A:$A,0))=""),"",AB493/INDEX(AB:AB,MATCH(DATE(YEAR($A493)-1,MONTH($A493),DAY($A493)),$A:$A,0))-1),"")</f>
        <v/>
      </c>
      <c r="AF493" s="26">
        <f>IFERROR(IF(OR(AC493="",INDEX(AC:AC,MATCH(DATE(YEAR($A493)-1,MONTH($A493),DAY($A493)),$A:$A,0))=""),"",AC493/INDEX(AC:AC,MATCH(DATE(YEAR($A493)-1,MONTH($A493),DAY($A493)),$A:$A,0))-1),"")</f>
        <v/>
      </c>
      <c r="AG493" s="26">
        <f>IF(OR(AA493="",AA492=""),"",AA493/AA492-1)</f>
        <v/>
      </c>
      <c r="AH493" s="26">
        <f>IF(OR(AB493="",AB492=""),"",AB493/AB492-1)</f>
        <v/>
      </c>
      <c r="AI493" s="26">
        <f>IF(OR(AC493="",AC492=""),"",AC493/AC492-1)</f>
        <v/>
      </c>
      <c r="AJ493" s="26">
        <f>IF(AC493="","",AA493/AC493)</f>
        <v/>
      </c>
      <c r="AK493" s="26">
        <f>IF(AC493="","",AB493/AC493)</f>
        <v/>
      </c>
      <c r="AL493" s="29" t="n">
        <v>24.7475</v>
      </c>
      <c r="AM493" s="30" t="n">
        <v>25.53</v>
      </c>
      <c r="AN493" s="30" t="n">
        <v>23.8125</v>
      </c>
      <c r="AO493" s="30" t="n">
        <v>23.93</v>
      </c>
      <c r="AP493" s="31" t="n">
        <v>-0.033</v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18">
        <f>IF(SUMIFS('Daily NSE Equity Options'!$K:$K,'Daily NSE Equity Options'!$A:$A,$A494)=0,"",SUMIFS('Daily NSE Equity Options'!$K:$K,'Daily NSE Equity Options'!$A:$A,$A494))</f>
        <v/>
      </c>
      <c r="F494" s="7">
        <f>IF(SUMIFS('Daily BSE Equity Options'!$K:$K,'Daily BSE Equity Options'!$A:$A,$A494)=0,"",SUMIFS('Daily BSE Equity Options'!$K:$K,'Daily BSE Equity Options'!$A:$A,$A494))</f>
        <v/>
      </c>
      <c r="G494" s="7">
        <f>IF(OR(E494="",F494=""),"",E494+F494)</f>
        <v/>
      </c>
      <c r="H494" s="20">
        <f>IFERROR(IF(OR(E494="",INDEX(E:E,MATCH(DATE(YEAR($A494)-1,MONTH($A494),DAY($A494)),$A:$A,0))=""),"",E494/INDEX(E:E,MATCH(DATE(YEAR($A494)-1,MONTH($A494),DAY($A494)),$A:$A,0))-1),"")</f>
        <v/>
      </c>
      <c r="I494" s="20">
        <f>IFERROR(IF(OR(F494="",INDEX(F:F,MATCH(DATE(YEAR($A494)-1,MONTH($A494),DAY($A494)),$A:$A,0))=""),"",F494/INDEX(F:F,MATCH(DATE(YEAR($A494)-1,MONTH($A494),DAY($A494)),$A:$A,0))-1),"")</f>
        <v/>
      </c>
      <c r="J494" s="20">
        <f>IFERROR(IF(OR(G494="",INDEX(G:G,MATCH(DATE(YEAR($A494)-1,MONTH($A494),DAY($A494)),$A:$A,0))=""),"",G494/INDEX(G:G,MATCH(DATE(YEAR($A494)-1,MONTH($A494),DAY($A494)),$A:$A,0))-1),"")</f>
        <v/>
      </c>
      <c r="K494" s="20">
        <f>IF(OR(E494="",E493=""),"",E494/E493-1)</f>
        <v/>
      </c>
      <c r="L494" s="20">
        <f>IF(OR(F494="",F493=""),"",F494/F493-1)</f>
        <v/>
      </c>
      <c r="M494" s="20">
        <f>IF(OR(G494="",G493=""),"",G494/G493-1)</f>
        <v/>
      </c>
      <c r="N494" s="20">
        <f>IF(G494="","",E494/G494)</f>
        <v/>
      </c>
      <c r="O494" s="20">
        <f>IF(G494="","",F494/G494)</f>
        <v/>
      </c>
      <c r="P494" s="21">
        <f>IF(SUMIFS('Daily NSE Equity Options'!$L:$L,'Daily NSE Equity Options'!$A:$A,$A494)=0,"",SUMIFS('Daily NSE Equity Options'!$L:$L,'Daily NSE Equity Options'!$A:$A,$A494))</f>
        <v/>
      </c>
      <c r="Q494" s="8">
        <f>IF(SUMIFS('Daily BSE Equity Options'!$L:$L,'Daily BSE Equity Options'!$A:$A,$A494)=0,"",SUMIFS('Daily BSE Equity Options'!$L:$L,'Daily BSE Equity Options'!$A:$A,$A494))</f>
        <v/>
      </c>
      <c r="R494" s="8">
        <f>IF(OR(P494="",Q494=""),"",P494+Q494)</f>
        <v/>
      </c>
      <c r="S494" s="23">
        <f>IFERROR(IF(OR(P494="",INDEX(P:P,MATCH(DATE(YEAR($A494)-1,MONTH($A494),DAY($A494)),$A:$A,0))=""),"",P494/INDEX(P:P,MATCH(DATE(YEAR($A494)-1,MONTH($A494),DAY($A494)),$A:$A,0))-1),"")</f>
        <v/>
      </c>
      <c r="T494" s="23">
        <f>IFERROR(IF(OR(Q494="",INDEX(Q:Q,MATCH(DATE(YEAR($A494)-1,MONTH($A494),DAY($A494)),$A:$A,0))=""),"",Q494/INDEX(Q:Q,MATCH(DATE(YEAR($A494)-1,MONTH($A494),DAY($A494)),$A:$A,0))-1),"")</f>
        <v/>
      </c>
      <c r="U494" s="23">
        <f>IFERROR(IF(OR(R494="",INDEX(R:R,MATCH(DATE(YEAR($A494)-1,MONTH($A494),DAY($A494)),$A:$A,0))=""),"",R494/INDEX(R:R,MATCH(DATE(YEAR($A494)-1,MONTH($A494),DAY($A494)),$A:$A,0))-1),"")</f>
        <v/>
      </c>
      <c r="V494" s="23">
        <f>IF(OR(P494="",P493=""),"",P494/P493-1)</f>
        <v/>
      </c>
      <c r="W494" s="23">
        <f>IF(OR(Q494="",Q493=""),"",Q494/Q493-1)</f>
        <v/>
      </c>
      <c r="X494" s="23">
        <f>IF(OR(R494="",R493=""),"",R494/R493-1)</f>
        <v/>
      </c>
      <c r="Y494" s="23">
        <f>IF(R494="","",P494/R494)</f>
        <v/>
      </c>
      <c r="Z494" s="23">
        <f>IF(R494="","",Q494/R494)</f>
        <v/>
      </c>
      <c r="AA494" s="24">
        <f>IF(SUMIFS('Daily NSE Equity Options'!$M:$M,'Daily NSE Equity Options'!$A:$A,$A494)=0,"",SUMIFS('Daily NSE Equity Options'!$M:$M,'Daily NSE Equity Options'!$A:$A,$A494))</f>
        <v/>
      </c>
      <c r="AB494" s="9">
        <f>IF(SUMIFS('Daily BSE Equity Options'!$M:$M,'Daily BSE Equity Options'!$A:$A,$A494)=0,"",SUMIFS('Daily BSE Equity Options'!$M:$M,'Daily BSE Equity Options'!$A:$A,$A494))</f>
        <v/>
      </c>
      <c r="AC494" s="9">
        <f>IF(OR(AA494="",AB494=""),"",AA494+AB494)</f>
        <v/>
      </c>
      <c r="AD494" s="26">
        <f>IFERROR(IF(OR(AA494="",INDEX(AA:AA,MATCH(DATE(YEAR($A494)-1,MONTH($A494),DAY($A494)),$A:$A,0))=""),"",AA494/INDEX(AA:AA,MATCH(DATE(YEAR($A494)-1,MONTH($A494),DAY($A494)),$A:$A,0))-1),"")</f>
        <v/>
      </c>
      <c r="AE494" s="26">
        <f>IFERROR(IF(OR(AB494="",INDEX(AB:AB,MATCH(DATE(YEAR($A494)-1,MONTH($A494),DAY($A494)),$A:$A,0))=""),"",AB494/INDEX(AB:AB,MATCH(DATE(YEAR($A494)-1,MONTH($A494),DAY($A494)),$A:$A,0))-1),"")</f>
        <v/>
      </c>
      <c r="AF494" s="26">
        <f>IFERROR(IF(OR(AC494="",INDEX(AC:AC,MATCH(DATE(YEAR($A494)-1,MONTH($A494),DAY($A494)),$A:$A,0))=""),"",AC494/INDEX(AC:AC,MATCH(DATE(YEAR($A494)-1,MONTH($A494),DAY($A494)),$A:$A,0))-1),"")</f>
        <v/>
      </c>
      <c r="AG494" s="26">
        <f>IF(OR(AA494="",AA493=""),"",AA494/AA493-1)</f>
        <v/>
      </c>
      <c r="AH494" s="26">
        <f>IF(OR(AB494="",AB493=""),"",AB494/AB493-1)</f>
        <v/>
      </c>
      <c r="AI494" s="26">
        <f>IF(OR(AC494="",AC493=""),"",AC494/AC493-1)</f>
        <v/>
      </c>
      <c r="AJ494" s="26">
        <f>IF(AC494="","",AA494/AC494)</f>
        <v/>
      </c>
      <c r="AK494" s="26">
        <f>IF(AC494="","",AB494/AC494)</f>
        <v/>
      </c>
      <c r="AL494" s="29" t="n">
        <v>23.93</v>
      </c>
      <c r="AM494" s="30" t="n">
        <v>24.2725</v>
      </c>
      <c r="AN494" s="30" t="n">
        <v>22.91</v>
      </c>
      <c r="AO494" s="30" t="n">
        <v>23.43</v>
      </c>
      <c r="AP494" s="31" t="n">
        <v>-0.0209</v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18">
        <f>IF(SUMIFS('Daily NSE Equity Options'!$K:$K,'Daily NSE Equity Options'!$A:$A,$A495)=0,"",SUMIFS('Daily NSE Equity Options'!$K:$K,'Daily NSE Equity Options'!$A:$A,$A495))</f>
        <v/>
      </c>
      <c r="F495" s="7">
        <f>IF(SUMIFS('Daily BSE Equity Options'!$K:$K,'Daily BSE Equity Options'!$A:$A,$A495)=0,"",SUMIFS('Daily BSE Equity Options'!$K:$K,'Daily BSE Equity Options'!$A:$A,$A495))</f>
        <v/>
      </c>
      <c r="G495" s="7">
        <f>IF(OR(E495="",F495=""),"",E495+F495)</f>
        <v/>
      </c>
      <c r="H495" s="20">
        <f>IFERROR(IF(OR(E495="",INDEX(E:E,MATCH(DATE(YEAR($A495)-1,MONTH($A495),DAY($A495)),$A:$A,0))=""),"",E495/INDEX(E:E,MATCH(DATE(YEAR($A495)-1,MONTH($A495),DAY($A495)),$A:$A,0))-1),"")</f>
        <v/>
      </c>
      <c r="I495" s="20">
        <f>IFERROR(IF(OR(F495="",INDEX(F:F,MATCH(DATE(YEAR($A495)-1,MONTH($A495),DAY($A495)),$A:$A,0))=""),"",F495/INDEX(F:F,MATCH(DATE(YEAR($A495)-1,MONTH($A495),DAY($A495)),$A:$A,0))-1),"")</f>
        <v/>
      </c>
      <c r="J495" s="20">
        <f>IFERROR(IF(OR(G495="",INDEX(G:G,MATCH(DATE(YEAR($A495)-1,MONTH($A495),DAY($A495)),$A:$A,0))=""),"",G495/INDEX(G:G,MATCH(DATE(YEAR($A495)-1,MONTH($A495),DAY($A495)),$A:$A,0))-1),"")</f>
        <v/>
      </c>
      <c r="K495" s="20">
        <f>IF(OR(E495="",E494=""),"",E495/E494-1)</f>
        <v/>
      </c>
      <c r="L495" s="20">
        <f>IF(OR(F495="",F494=""),"",F495/F494-1)</f>
        <v/>
      </c>
      <c r="M495" s="20">
        <f>IF(OR(G495="",G494=""),"",G495/G494-1)</f>
        <v/>
      </c>
      <c r="N495" s="20">
        <f>IF(G495="","",E495/G495)</f>
        <v/>
      </c>
      <c r="O495" s="20">
        <f>IF(G495="","",F495/G495)</f>
        <v/>
      </c>
      <c r="P495" s="21">
        <f>IF(SUMIFS('Daily NSE Equity Options'!$L:$L,'Daily NSE Equity Options'!$A:$A,$A495)=0,"",SUMIFS('Daily NSE Equity Options'!$L:$L,'Daily NSE Equity Options'!$A:$A,$A495))</f>
        <v/>
      </c>
      <c r="Q495" s="8">
        <f>IF(SUMIFS('Daily BSE Equity Options'!$L:$L,'Daily BSE Equity Options'!$A:$A,$A495)=0,"",SUMIFS('Daily BSE Equity Options'!$L:$L,'Daily BSE Equity Options'!$A:$A,$A495))</f>
        <v/>
      </c>
      <c r="R495" s="8">
        <f>IF(OR(P495="",Q495=""),"",P495+Q495)</f>
        <v/>
      </c>
      <c r="S495" s="23">
        <f>IFERROR(IF(OR(P495="",INDEX(P:P,MATCH(DATE(YEAR($A495)-1,MONTH($A495),DAY($A495)),$A:$A,0))=""),"",P495/INDEX(P:P,MATCH(DATE(YEAR($A495)-1,MONTH($A495),DAY($A495)),$A:$A,0))-1),"")</f>
        <v/>
      </c>
      <c r="T495" s="23">
        <f>IFERROR(IF(OR(Q495="",INDEX(Q:Q,MATCH(DATE(YEAR($A495)-1,MONTH($A495),DAY($A495)),$A:$A,0))=""),"",Q495/INDEX(Q:Q,MATCH(DATE(YEAR($A495)-1,MONTH($A495),DAY($A495)),$A:$A,0))-1),"")</f>
        <v/>
      </c>
      <c r="U495" s="23">
        <f>IFERROR(IF(OR(R495="",INDEX(R:R,MATCH(DATE(YEAR($A495)-1,MONTH($A495),DAY($A495)),$A:$A,0))=""),"",R495/INDEX(R:R,MATCH(DATE(YEAR($A495)-1,MONTH($A495),DAY($A495)),$A:$A,0))-1),"")</f>
        <v/>
      </c>
      <c r="V495" s="23">
        <f>IF(OR(P495="",P494=""),"",P495/P494-1)</f>
        <v/>
      </c>
      <c r="W495" s="23">
        <f>IF(OR(Q495="",Q494=""),"",Q495/Q494-1)</f>
        <v/>
      </c>
      <c r="X495" s="23">
        <f>IF(OR(R495="",R494=""),"",R495/R494-1)</f>
        <v/>
      </c>
      <c r="Y495" s="23">
        <f>IF(R495="","",P495/R495)</f>
        <v/>
      </c>
      <c r="Z495" s="23">
        <f>IF(R495="","",Q495/R495)</f>
        <v/>
      </c>
      <c r="AA495" s="24">
        <f>IF(SUMIFS('Daily NSE Equity Options'!$M:$M,'Daily NSE Equity Options'!$A:$A,$A495)=0,"",SUMIFS('Daily NSE Equity Options'!$M:$M,'Daily NSE Equity Options'!$A:$A,$A495))</f>
        <v/>
      </c>
      <c r="AB495" s="9">
        <f>IF(SUMIFS('Daily BSE Equity Options'!$M:$M,'Daily BSE Equity Options'!$A:$A,$A495)=0,"",SUMIFS('Daily BSE Equity Options'!$M:$M,'Daily BSE Equity Options'!$A:$A,$A495))</f>
        <v/>
      </c>
      <c r="AC495" s="9">
        <f>IF(OR(AA495="",AB495=""),"",AA495+AB495)</f>
        <v/>
      </c>
      <c r="AD495" s="26">
        <f>IFERROR(IF(OR(AA495="",INDEX(AA:AA,MATCH(DATE(YEAR($A495)-1,MONTH($A495),DAY($A495)),$A:$A,0))=""),"",AA495/INDEX(AA:AA,MATCH(DATE(YEAR($A495)-1,MONTH($A495),DAY($A495)),$A:$A,0))-1),"")</f>
        <v/>
      </c>
      <c r="AE495" s="26">
        <f>IFERROR(IF(OR(AB495="",INDEX(AB:AB,MATCH(DATE(YEAR($A495)-1,MONTH($A495),DAY($A495)),$A:$A,0))=""),"",AB495/INDEX(AB:AB,MATCH(DATE(YEAR($A495)-1,MONTH($A495),DAY($A495)),$A:$A,0))-1),"")</f>
        <v/>
      </c>
      <c r="AF495" s="26">
        <f>IFERROR(IF(OR(AC495="",INDEX(AC:AC,MATCH(DATE(YEAR($A495)-1,MONTH($A495),DAY($A495)),$A:$A,0))=""),"",AC495/INDEX(AC:AC,MATCH(DATE(YEAR($A495)-1,MONTH($A495),DAY($A495)),$A:$A,0))-1),"")</f>
        <v/>
      </c>
      <c r="AG495" s="26">
        <f>IF(OR(AA495="",AA494=""),"",AA495/AA494-1)</f>
        <v/>
      </c>
      <c r="AH495" s="26">
        <f>IF(OR(AB495="",AB494=""),"",AB495/AB494-1)</f>
        <v/>
      </c>
      <c r="AI495" s="26">
        <f>IF(OR(AC495="",AC494=""),"",AC495/AC494-1)</f>
        <v/>
      </c>
      <c r="AJ495" s="26">
        <f>IF(AC495="","",AA495/AC495)</f>
        <v/>
      </c>
      <c r="AK495" s="26">
        <f>IF(AC495="","",AB495/AC495)</f>
        <v/>
      </c>
      <c r="AL495" s="29" t="n">
        <v>23.43</v>
      </c>
      <c r="AM495" s="30" t="n">
        <v>24.2125</v>
      </c>
      <c r="AN495" s="30" t="n">
        <v>19.59</v>
      </c>
      <c r="AO495" s="30" t="n">
        <v>22.61</v>
      </c>
      <c r="AP495" s="31" t="n">
        <v>-0.035</v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18">
        <f>IF(SUMIFS('Daily NSE Equity Options'!$K:$K,'Daily NSE Equity Options'!$A:$A,$A496)=0,"",SUMIFS('Daily NSE Equity Options'!$K:$K,'Daily NSE Equity Options'!$A:$A,$A496))</f>
        <v/>
      </c>
      <c r="F496" s="7">
        <f>IF(SUMIFS('Daily BSE Equity Options'!$K:$K,'Daily BSE Equity Options'!$A:$A,$A496)=0,"",SUMIFS('Daily BSE Equity Options'!$K:$K,'Daily BSE Equity Options'!$A:$A,$A496))</f>
        <v/>
      </c>
      <c r="G496" s="7">
        <f>IF(OR(E496="",F496=""),"",E496+F496)</f>
        <v/>
      </c>
      <c r="H496" s="20">
        <f>IFERROR(IF(OR(E496="",INDEX(E:E,MATCH(DATE(YEAR($A496)-1,MONTH($A496),DAY($A496)),$A:$A,0))=""),"",E496/INDEX(E:E,MATCH(DATE(YEAR($A496)-1,MONTH($A496),DAY($A496)),$A:$A,0))-1),"")</f>
        <v/>
      </c>
      <c r="I496" s="20">
        <f>IFERROR(IF(OR(F496="",INDEX(F:F,MATCH(DATE(YEAR($A496)-1,MONTH($A496),DAY($A496)),$A:$A,0))=""),"",F496/INDEX(F:F,MATCH(DATE(YEAR($A496)-1,MONTH($A496),DAY($A496)),$A:$A,0))-1),"")</f>
        <v/>
      </c>
      <c r="J496" s="20">
        <f>IFERROR(IF(OR(G496="",INDEX(G:G,MATCH(DATE(YEAR($A496)-1,MONTH($A496),DAY($A496)),$A:$A,0))=""),"",G496/INDEX(G:G,MATCH(DATE(YEAR($A496)-1,MONTH($A496),DAY($A496)),$A:$A,0))-1),"")</f>
        <v/>
      </c>
      <c r="K496" s="20">
        <f>IF(OR(E496="",E495=""),"",E496/E495-1)</f>
        <v/>
      </c>
      <c r="L496" s="20">
        <f>IF(OR(F496="",F495=""),"",F496/F495-1)</f>
        <v/>
      </c>
      <c r="M496" s="20">
        <f>IF(OR(G496="",G495=""),"",G496/G495-1)</f>
        <v/>
      </c>
      <c r="N496" s="20">
        <f>IF(G496="","",E496/G496)</f>
        <v/>
      </c>
      <c r="O496" s="20">
        <f>IF(G496="","",F496/G496)</f>
        <v/>
      </c>
      <c r="P496" s="21">
        <f>IF(SUMIFS('Daily NSE Equity Options'!$L:$L,'Daily NSE Equity Options'!$A:$A,$A496)=0,"",SUMIFS('Daily NSE Equity Options'!$L:$L,'Daily NSE Equity Options'!$A:$A,$A496))</f>
        <v/>
      </c>
      <c r="Q496" s="8">
        <f>IF(SUMIFS('Daily BSE Equity Options'!$L:$L,'Daily BSE Equity Options'!$A:$A,$A496)=0,"",SUMIFS('Daily BSE Equity Options'!$L:$L,'Daily BSE Equity Options'!$A:$A,$A496))</f>
        <v/>
      </c>
      <c r="R496" s="8">
        <f>IF(OR(P496="",Q496=""),"",P496+Q496)</f>
        <v/>
      </c>
      <c r="S496" s="23">
        <f>IFERROR(IF(OR(P496="",INDEX(P:P,MATCH(DATE(YEAR($A496)-1,MONTH($A496),DAY($A496)),$A:$A,0))=""),"",P496/INDEX(P:P,MATCH(DATE(YEAR($A496)-1,MONTH($A496),DAY($A496)),$A:$A,0))-1),"")</f>
        <v/>
      </c>
      <c r="T496" s="23">
        <f>IFERROR(IF(OR(Q496="",INDEX(Q:Q,MATCH(DATE(YEAR($A496)-1,MONTH($A496),DAY($A496)),$A:$A,0))=""),"",Q496/INDEX(Q:Q,MATCH(DATE(YEAR($A496)-1,MONTH($A496),DAY($A496)),$A:$A,0))-1),"")</f>
        <v/>
      </c>
      <c r="U496" s="23">
        <f>IFERROR(IF(OR(R496="",INDEX(R:R,MATCH(DATE(YEAR($A496)-1,MONTH($A496),DAY($A496)),$A:$A,0))=""),"",R496/INDEX(R:R,MATCH(DATE(YEAR($A496)-1,MONTH($A496),DAY($A496)),$A:$A,0))-1),"")</f>
        <v/>
      </c>
      <c r="V496" s="23">
        <f>IF(OR(P496="",P495=""),"",P496/P495-1)</f>
        <v/>
      </c>
      <c r="W496" s="23">
        <f>IF(OR(Q496="",Q495=""),"",Q496/Q495-1)</f>
        <v/>
      </c>
      <c r="X496" s="23">
        <f>IF(OR(R496="",R495=""),"",R496/R495-1)</f>
        <v/>
      </c>
      <c r="Y496" s="23">
        <f>IF(R496="","",P496/R496)</f>
        <v/>
      </c>
      <c r="Z496" s="23">
        <f>IF(R496="","",Q496/R496)</f>
        <v/>
      </c>
      <c r="AA496" s="24">
        <f>IF(SUMIFS('Daily NSE Equity Options'!$M:$M,'Daily NSE Equity Options'!$A:$A,$A496)=0,"",SUMIFS('Daily NSE Equity Options'!$M:$M,'Daily NSE Equity Options'!$A:$A,$A496))</f>
        <v/>
      </c>
      <c r="AB496" s="9">
        <f>IF(SUMIFS('Daily BSE Equity Options'!$M:$M,'Daily BSE Equity Options'!$A:$A,$A496)=0,"",SUMIFS('Daily BSE Equity Options'!$M:$M,'Daily BSE Equity Options'!$A:$A,$A496))</f>
        <v/>
      </c>
      <c r="AC496" s="9">
        <f>IF(OR(AA496="",AB496=""),"",AA496+AB496)</f>
        <v/>
      </c>
      <c r="AD496" s="26">
        <f>IFERROR(IF(OR(AA496="",INDEX(AA:AA,MATCH(DATE(YEAR($A496)-1,MONTH($A496),DAY($A496)),$A:$A,0))=""),"",AA496/INDEX(AA:AA,MATCH(DATE(YEAR($A496)-1,MONTH($A496),DAY($A496)),$A:$A,0))-1),"")</f>
        <v/>
      </c>
      <c r="AE496" s="26">
        <f>IFERROR(IF(OR(AB496="",INDEX(AB:AB,MATCH(DATE(YEAR($A496)-1,MONTH($A496),DAY($A496)),$A:$A,0))=""),"",AB496/INDEX(AB:AB,MATCH(DATE(YEAR($A496)-1,MONTH($A496),DAY($A496)),$A:$A,0))-1),"")</f>
        <v/>
      </c>
      <c r="AF496" s="26">
        <f>IFERROR(IF(OR(AC496="",INDEX(AC:AC,MATCH(DATE(YEAR($A496)-1,MONTH($A496),DAY($A496)),$A:$A,0))=""),"",AC496/INDEX(AC:AC,MATCH(DATE(YEAR($A496)-1,MONTH($A496),DAY($A496)),$A:$A,0))-1),"")</f>
        <v/>
      </c>
      <c r="AG496" s="26">
        <f>IF(OR(AA496="",AA495=""),"",AA496/AA495-1)</f>
        <v/>
      </c>
      <c r="AH496" s="26">
        <f>IF(OR(AB496="",AB495=""),"",AB496/AB495-1)</f>
        <v/>
      </c>
      <c r="AI496" s="26">
        <f>IF(OR(AC496="",AC495=""),"",AC496/AC495-1)</f>
        <v/>
      </c>
      <c r="AJ496" s="26">
        <f>IF(AC496="","",AA496/AC496)</f>
        <v/>
      </c>
      <c r="AK496" s="26">
        <f>IF(AC496="","",AB496/AC496)</f>
        <v/>
      </c>
      <c r="AL496" s="29" t="n">
        <v>22.61</v>
      </c>
      <c r="AM496" s="30" t="n">
        <v>22.61</v>
      </c>
      <c r="AN496" s="30" t="n">
        <v>21.1025</v>
      </c>
      <c r="AO496" s="30" t="n">
        <v>21.3025</v>
      </c>
      <c r="AP496" s="31" t="n">
        <v>-0.0578</v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18">
        <f>IF(SUMIFS('Daily NSE Equity Options'!$K:$K,'Daily NSE Equity Options'!$A:$A,$A497)=0,"",SUMIFS('Daily NSE Equity Options'!$K:$K,'Daily NSE Equity Options'!$A:$A,$A497))</f>
        <v/>
      </c>
      <c r="F497" s="7">
        <f>IF(SUMIFS('Daily BSE Equity Options'!$K:$K,'Daily BSE Equity Options'!$A:$A,$A497)=0,"",SUMIFS('Daily BSE Equity Options'!$K:$K,'Daily BSE Equity Options'!$A:$A,$A497))</f>
        <v/>
      </c>
      <c r="G497" s="7">
        <f>IF(OR(E497="",F497=""),"",E497+F497)</f>
        <v/>
      </c>
      <c r="H497" s="20">
        <f>IFERROR(IF(OR(E497="",INDEX(E:E,MATCH(DATE(YEAR($A497)-1,MONTH($A497),DAY($A497)),$A:$A,0))=""),"",E497/INDEX(E:E,MATCH(DATE(YEAR($A497)-1,MONTH($A497),DAY($A497)),$A:$A,0))-1),"")</f>
        <v/>
      </c>
      <c r="I497" s="20">
        <f>IFERROR(IF(OR(F497="",INDEX(F:F,MATCH(DATE(YEAR($A497)-1,MONTH($A497),DAY($A497)),$A:$A,0))=""),"",F497/INDEX(F:F,MATCH(DATE(YEAR($A497)-1,MONTH($A497),DAY($A497)),$A:$A,0))-1),"")</f>
        <v/>
      </c>
      <c r="J497" s="20">
        <f>IFERROR(IF(OR(G497="",INDEX(G:G,MATCH(DATE(YEAR($A497)-1,MONTH($A497),DAY($A497)),$A:$A,0))=""),"",G497/INDEX(G:G,MATCH(DATE(YEAR($A497)-1,MONTH($A497),DAY($A497)),$A:$A,0))-1),"")</f>
        <v/>
      </c>
      <c r="K497" s="20">
        <f>IF(OR(E497="",E496=""),"",E497/E496-1)</f>
        <v/>
      </c>
      <c r="L497" s="20">
        <f>IF(OR(F497="",F496=""),"",F497/F496-1)</f>
        <v/>
      </c>
      <c r="M497" s="20">
        <f>IF(OR(G497="",G496=""),"",G497/G496-1)</f>
        <v/>
      </c>
      <c r="N497" s="20">
        <f>IF(G497="","",E497/G497)</f>
        <v/>
      </c>
      <c r="O497" s="20">
        <f>IF(G497="","",F497/G497)</f>
        <v/>
      </c>
      <c r="P497" s="21">
        <f>IF(SUMIFS('Daily NSE Equity Options'!$L:$L,'Daily NSE Equity Options'!$A:$A,$A497)=0,"",SUMIFS('Daily NSE Equity Options'!$L:$L,'Daily NSE Equity Options'!$A:$A,$A497))</f>
        <v/>
      </c>
      <c r="Q497" s="8">
        <f>IF(SUMIFS('Daily BSE Equity Options'!$L:$L,'Daily BSE Equity Options'!$A:$A,$A497)=0,"",SUMIFS('Daily BSE Equity Options'!$L:$L,'Daily BSE Equity Options'!$A:$A,$A497))</f>
        <v/>
      </c>
      <c r="R497" s="8">
        <f>IF(OR(P497="",Q497=""),"",P497+Q497)</f>
        <v/>
      </c>
      <c r="S497" s="23">
        <f>IFERROR(IF(OR(P497="",INDEX(P:P,MATCH(DATE(YEAR($A497)-1,MONTH($A497),DAY($A497)),$A:$A,0))=""),"",P497/INDEX(P:P,MATCH(DATE(YEAR($A497)-1,MONTH($A497),DAY($A497)),$A:$A,0))-1),"")</f>
        <v/>
      </c>
      <c r="T497" s="23">
        <f>IFERROR(IF(OR(Q497="",INDEX(Q:Q,MATCH(DATE(YEAR($A497)-1,MONTH($A497),DAY($A497)),$A:$A,0))=""),"",Q497/INDEX(Q:Q,MATCH(DATE(YEAR($A497)-1,MONTH($A497),DAY($A497)),$A:$A,0))-1),"")</f>
        <v/>
      </c>
      <c r="U497" s="23">
        <f>IFERROR(IF(OR(R497="",INDEX(R:R,MATCH(DATE(YEAR($A497)-1,MONTH($A497),DAY($A497)),$A:$A,0))=""),"",R497/INDEX(R:R,MATCH(DATE(YEAR($A497)-1,MONTH($A497),DAY($A497)),$A:$A,0))-1),"")</f>
        <v/>
      </c>
      <c r="V497" s="23">
        <f>IF(OR(P497="",P496=""),"",P497/P496-1)</f>
        <v/>
      </c>
      <c r="W497" s="23">
        <f>IF(OR(Q497="",Q496=""),"",Q497/Q496-1)</f>
        <v/>
      </c>
      <c r="X497" s="23">
        <f>IF(OR(R497="",R496=""),"",R497/R496-1)</f>
        <v/>
      </c>
      <c r="Y497" s="23">
        <f>IF(R497="","",P497/R497)</f>
        <v/>
      </c>
      <c r="Z497" s="23">
        <f>IF(R497="","",Q497/R497)</f>
        <v/>
      </c>
      <c r="AA497" s="24">
        <f>IF(SUMIFS('Daily NSE Equity Options'!$M:$M,'Daily NSE Equity Options'!$A:$A,$A497)=0,"",SUMIFS('Daily NSE Equity Options'!$M:$M,'Daily NSE Equity Options'!$A:$A,$A497))</f>
        <v/>
      </c>
      <c r="AB497" s="9">
        <f>IF(SUMIFS('Daily BSE Equity Options'!$M:$M,'Daily BSE Equity Options'!$A:$A,$A497)=0,"",SUMIFS('Daily BSE Equity Options'!$M:$M,'Daily BSE Equity Options'!$A:$A,$A497))</f>
        <v/>
      </c>
      <c r="AC497" s="9">
        <f>IF(OR(AA497="",AB497=""),"",AA497+AB497)</f>
        <v/>
      </c>
      <c r="AD497" s="26">
        <f>IFERROR(IF(OR(AA497="",INDEX(AA:AA,MATCH(DATE(YEAR($A497)-1,MONTH($A497),DAY($A497)),$A:$A,0))=""),"",AA497/INDEX(AA:AA,MATCH(DATE(YEAR($A497)-1,MONTH($A497),DAY($A497)),$A:$A,0))-1),"")</f>
        <v/>
      </c>
      <c r="AE497" s="26">
        <f>IFERROR(IF(OR(AB497="",INDEX(AB:AB,MATCH(DATE(YEAR($A497)-1,MONTH($A497),DAY($A497)),$A:$A,0))=""),"",AB497/INDEX(AB:AB,MATCH(DATE(YEAR($A497)-1,MONTH($A497),DAY($A497)),$A:$A,0))-1),"")</f>
        <v/>
      </c>
      <c r="AF497" s="26">
        <f>IFERROR(IF(OR(AC497="",INDEX(AC:AC,MATCH(DATE(YEAR($A497)-1,MONTH($A497),DAY($A497)),$A:$A,0))=""),"",AC497/INDEX(AC:AC,MATCH(DATE(YEAR($A497)-1,MONTH($A497),DAY($A497)),$A:$A,0))-1),"")</f>
        <v/>
      </c>
      <c r="AG497" s="26">
        <f>IF(OR(AA497="",AA496=""),"",AA497/AA496-1)</f>
        <v/>
      </c>
      <c r="AH497" s="26">
        <f>IF(OR(AB497="",AB496=""),"",AB497/AB496-1)</f>
        <v/>
      </c>
      <c r="AI497" s="26">
        <f>IF(OR(AC497="",AC496=""),"",AC497/AC496-1)</f>
        <v/>
      </c>
      <c r="AJ497" s="26">
        <f>IF(AC497="","",AA497/AC497)</f>
        <v/>
      </c>
      <c r="AK497" s="26">
        <f>IF(AC497="","",AB497/AC497)</f>
        <v/>
      </c>
      <c r="AL497" s="29" t="n">
        <v>21.3025</v>
      </c>
      <c r="AM497" s="30" t="n">
        <v>21.3025</v>
      </c>
      <c r="AN497" s="30" t="n">
        <v>19.73</v>
      </c>
      <c r="AO497" s="30" t="n">
        <v>20.61</v>
      </c>
      <c r="AP497" s="31" t="n">
        <v>-0.0325</v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18">
        <f>IF(SUMIFS('Daily NSE Equity Options'!$K:$K,'Daily NSE Equity Options'!$A:$A,$A498)=0,"",SUMIFS('Daily NSE Equity Options'!$K:$K,'Daily NSE Equity Options'!$A:$A,$A498))</f>
        <v/>
      </c>
      <c r="F498" s="7">
        <f>IF(SUMIFS('Daily BSE Equity Options'!$K:$K,'Daily BSE Equity Options'!$A:$A,$A498)=0,"",SUMIFS('Daily BSE Equity Options'!$K:$K,'Daily BSE Equity Options'!$A:$A,$A498))</f>
        <v/>
      </c>
      <c r="G498" s="7">
        <f>IF(OR(E498="",F498=""),"",E498+F498)</f>
        <v/>
      </c>
      <c r="H498" s="20">
        <f>IFERROR(IF(OR(E498="",INDEX(E:E,MATCH(DATE(YEAR($A498)-1,MONTH($A498),DAY($A498)),$A:$A,0))=""),"",E498/INDEX(E:E,MATCH(DATE(YEAR($A498)-1,MONTH($A498),DAY($A498)),$A:$A,0))-1),"")</f>
        <v/>
      </c>
      <c r="I498" s="20">
        <f>IFERROR(IF(OR(F498="",INDEX(F:F,MATCH(DATE(YEAR($A498)-1,MONTH($A498),DAY($A498)),$A:$A,0))=""),"",F498/INDEX(F:F,MATCH(DATE(YEAR($A498)-1,MONTH($A498),DAY($A498)),$A:$A,0))-1),"")</f>
        <v/>
      </c>
      <c r="J498" s="20">
        <f>IFERROR(IF(OR(G498="",INDEX(G:G,MATCH(DATE(YEAR($A498)-1,MONTH($A498),DAY($A498)),$A:$A,0))=""),"",G498/INDEX(G:G,MATCH(DATE(YEAR($A498)-1,MONTH($A498),DAY($A498)),$A:$A,0))-1),"")</f>
        <v/>
      </c>
      <c r="K498" s="20">
        <f>IF(OR(E498="",E497=""),"",E498/E497-1)</f>
        <v/>
      </c>
      <c r="L498" s="20">
        <f>IF(OR(F498="",F497=""),"",F498/F497-1)</f>
        <v/>
      </c>
      <c r="M498" s="20">
        <f>IF(OR(G498="",G497=""),"",G498/G497-1)</f>
        <v/>
      </c>
      <c r="N498" s="20">
        <f>IF(G498="","",E498/G498)</f>
        <v/>
      </c>
      <c r="O498" s="20">
        <f>IF(G498="","",F498/G498)</f>
        <v/>
      </c>
      <c r="P498" s="21">
        <f>IF(SUMIFS('Daily NSE Equity Options'!$L:$L,'Daily NSE Equity Options'!$A:$A,$A498)=0,"",SUMIFS('Daily NSE Equity Options'!$L:$L,'Daily NSE Equity Options'!$A:$A,$A498))</f>
        <v/>
      </c>
      <c r="Q498" s="8">
        <f>IF(SUMIFS('Daily BSE Equity Options'!$L:$L,'Daily BSE Equity Options'!$A:$A,$A498)=0,"",SUMIFS('Daily BSE Equity Options'!$L:$L,'Daily BSE Equity Options'!$A:$A,$A498))</f>
        <v/>
      </c>
      <c r="R498" s="8">
        <f>IF(OR(P498="",Q498=""),"",P498+Q498)</f>
        <v/>
      </c>
      <c r="S498" s="23">
        <f>IFERROR(IF(OR(P498="",INDEX(P:P,MATCH(DATE(YEAR($A498)-1,MONTH($A498),DAY($A498)),$A:$A,0))=""),"",P498/INDEX(P:P,MATCH(DATE(YEAR($A498)-1,MONTH($A498),DAY($A498)),$A:$A,0))-1),"")</f>
        <v/>
      </c>
      <c r="T498" s="23">
        <f>IFERROR(IF(OR(Q498="",INDEX(Q:Q,MATCH(DATE(YEAR($A498)-1,MONTH($A498),DAY($A498)),$A:$A,0))=""),"",Q498/INDEX(Q:Q,MATCH(DATE(YEAR($A498)-1,MONTH($A498),DAY($A498)),$A:$A,0))-1),"")</f>
        <v/>
      </c>
      <c r="U498" s="23">
        <f>IFERROR(IF(OR(R498="",INDEX(R:R,MATCH(DATE(YEAR($A498)-1,MONTH($A498),DAY($A498)),$A:$A,0))=""),"",R498/INDEX(R:R,MATCH(DATE(YEAR($A498)-1,MONTH($A498),DAY($A498)),$A:$A,0))-1),"")</f>
        <v/>
      </c>
      <c r="V498" s="23">
        <f>IF(OR(P498="",P497=""),"",P498/P497-1)</f>
        <v/>
      </c>
      <c r="W498" s="23">
        <f>IF(OR(Q498="",Q497=""),"",Q498/Q497-1)</f>
        <v/>
      </c>
      <c r="X498" s="23">
        <f>IF(OR(R498="",R497=""),"",R498/R497-1)</f>
        <v/>
      </c>
      <c r="Y498" s="23">
        <f>IF(R498="","",P498/R498)</f>
        <v/>
      </c>
      <c r="Z498" s="23">
        <f>IF(R498="","",Q498/R498)</f>
        <v/>
      </c>
      <c r="AA498" s="24">
        <f>IF(SUMIFS('Daily NSE Equity Options'!$M:$M,'Daily NSE Equity Options'!$A:$A,$A498)=0,"",SUMIFS('Daily NSE Equity Options'!$M:$M,'Daily NSE Equity Options'!$A:$A,$A498))</f>
        <v/>
      </c>
      <c r="AB498" s="9">
        <f>IF(SUMIFS('Daily BSE Equity Options'!$M:$M,'Daily BSE Equity Options'!$A:$A,$A498)=0,"",SUMIFS('Daily BSE Equity Options'!$M:$M,'Daily BSE Equity Options'!$A:$A,$A498))</f>
        <v/>
      </c>
      <c r="AC498" s="9">
        <f>IF(OR(AA498="",AB498=""),"",AA498+AB498)</f>
        <v/>
      </c>
      <c r="AD498" s="26">
        <f>IFERROR(IF(OR(AA498="",INDEX(AA:AA,MATCH(DATE(YEAR($A498)-1,MONTH($A498),DAY($A498)),$A:$A,0))=""),"",AA498/INDEX(AA:AA,MATCH(DATE(YEAR($A498)-1,MONTH($A498),DAY($A498)),$A:$A,0))-1),"")</f>
        <v/>
      </c>
      <c r="AE498" s="26">
        <f>IFERROR(IF(OR(AB498="",INDEX(AB:AB,MATCH(DATE(YEAR($A498)-1,MONTH($A498),DAY($A498)),$A:$A,0))=""),"",AB498/INDEX(AB:AB,MATCH(DATE(YEAR($A498)-1,MONTH($A498),DAY($A498)),$A:$A,0))-1),"")</f>
        <v/>
      </c>
      <c r="AF498" s="26">
        <f>IFERROR(IF(OR(AC498="",INDEX(AC:AC,MATCH(DATE(YEAR($A498)-1,MONTH($A498),DAY($A498)),$A:$A,0))=""),"",AC498/INDEX(AC:AC,MATCH(DATE(YEAR($A498)-1,MONTH($A498),DAY($A498)),$A:$A,0))-1),"")</f>
        <v/>
      </c>
      <c r="AG498" s="26">
        <f>IF(OR(AA498="",AA497=""),"",AA498/AA497-1)</f>
        <v/>
      </c>
      <c r="AH498" s="26">
        <f>IF(OR(AB498="",AB497=""),"",AB498/AB497-1)</f>
        <v/>
      </c>
      <c r="AI498" s="26">
        <f>IF(OR(AC498="",AC497=""),"",AC498/AC497-1)</f>
        <v/>
      </c>
      <c r="AJ498" s="26">
        <f>IF(AC498="","",AA498/AC498)</f>
        <v/>
      </c>
      <c r="AK498" s="26">
        <f>IF(AC498="","",AB498/AC498)</f>
        <v/>
      </c>
      <c r="AL498" s="29" t="n">
        <v>20.61</v>
      </c>
      <c r="AM498" s="30" t="n">
        <v>20.9425</v>
      </c>
      <c r="AN498" s="30" t="n">
        <v>20.2125</v>
      </c>
      <c r="AO498" s="30" t="n">
        <v>20.56</v>
      </c>
      <c r="AP498" s="31" t="n">
        <v>-0.0024</v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18">
        <f>IF(SUMIFS('Daily NSE Equity Options'!$K:$K,'Daily NSE Equity Options'!$A:$A,$A499)=0,"",SUMIFS('Daily NSE Equity Options'!$K:$K,'Daily NSE Equity Options'!$A:$A,$A499))</f>
        <v/>
      </c>
      <c r="F499" s="7">
        <f>IF(SUMIFS('Daily BSE Equity Options'!$K:$K,'Daily BSE Equity Options'!$A:$A,$A499)=0,"",SUMIFS('Daily BSE Equity Options'!$K:$K,'Daily BSE Equity Options'!$A:$A,$A499))</f>
        <v/>
      </c>
      <c r="G499" s="7">
        <f>IF(OR(E499="",F499=""),"",E499+F499)</f>
        <v/>
      </c>
      <c r="H499" s="20">
        <f>IFERROR(IF(OR(E499="",INDEX(E:E,MATCH(DATE(YEAR($A499)-1,MONTH($A499),DAY($A499)),$A:$A,0))=""),"",E499/INDEX(E:E,MATCH(DATE(YEAR($A499)-1,MONTH($A499),DAY($A499)),$A:$A,0))-1),"")</f>
        <v/>
      </c>
      <c r="I499" s="20">
        <f>IFERROR(IF(OR(F499="",INDEX(F:F,MATCH(DATE(YEAR($A499)-1,MONTH($A499),DAY($A499)),$A:$A,0))=""),"",F499/INDEX(F:F,MATCH(DATE(YEAR($A499)-1,MONTH($A499),DAY($A499)),$A:$A,0))-1),"")</f>
        <v/>
      </c>
      <c r="J499" s="20">
        <f>IFERROR(IF(OR(G499="",INDEX(G:G,MATCH(DATE(YEAR($A499)-1,MONTH($A499),DAY($A499)),$A:$A,0))=""),"",G499/INDEX(G:G,MATCH(DATE(YEAR($A499)-1,MONTH($A499),DAY($A499)),$A:$A,0))-1),"")</f>
        <v/>
      </c>
      <c r="K499" s="20">
        <f>IF(OR(E499="",E498=""),"",E499/E498-1)</f>
        <v/>
      </c>
      <c r="L499" s="20">
        <f>IF(OR(F499="",F498=""),"",F499/F498-1)</f>
        <v/>
      </c>
      <c r="M499" s="20">
        <f>IF(OR(G499="",G498=""),"",G499/G498-1)</f>
        <v/>
      </c>
      <c r="N499" s="20">
        <f>IF(G499="","",E499/G499)</f>
        <v/>
      </c>
      <c r="O499" s="20">
        <f>IF(G499="","",F499/G499)</f>
        <v/>
      </c>
      <c r="P499" s="21">
        <f>IF(SUMIFS('Daily NSE Equity Options'!$L:$L,'Daily NSE Equity Options'!$A:$A,$A499)=0,"",SUMIFS('Daily NSE Equity Options'!$L:$L,'Daily NSE Equity Options'!$A:$A,$A499))</f>
        <v/>
      </c>
      <c r="Q499" s="8">
        <f>IF(SUMIFS('Daily BSE Equity Options'!$L:$L,'Daily BSE Equity Options'!$A:$A,$A499)=0,"",SUMIFS('Daily BSE Equity Options'!$L:$L,'Daily BSE Equity Options'!$A:$A,$A499))</f>
        <v/>
      </c>
      <c r="R499" s="8">
        <f>IF(OR(P499="",Q499=""),"",P499+Q499)</f>
        <v/>
      </c>
      <c r="S499" s="23">
        <f>IFERROR(IF(OR(P499="",INDEX(P:P,MATCH(DATE(YEAR($A499)-1,MONTH($A499),DAY($A499)),$A:$A,0))=""),"",P499/INDEX(P:P,MATCH(DATE(YEAR($A499)-1,MONTH($A499),DAY($A499)),$A:$A,0))-1),"")</f>
        <v/>
      </c>
      <c r="T499" s="23">
        <f>IFERROR(IF(OR(Q499="",INDEX(Q:Q,MATCH(DATE(YEAR($A499)-1,MONTH($A499),DAY($A499)),$A:$A,0))=""),"",Q499/INDEX(Q:Q,MATCH(DATE(YEAR($A499)-1,MONTH($A499),DAY($A499)),$A:$A,0))-1),"")</f>
        <v/>
      </c>
      <c r="U499" s="23">
        <f>IFERROR(IF(OR(R499="",INDEX(R:R,MATCH(DATE(YEAR($A499)-1,MONTH($A499),DAY($A499)),$A:$A,0))=""),"",R499/INDEX(R:R,MATCH(DATE(YEAR($A499)-1,MONTH($A499),DAY($A499)),$A:$A,0))-1),"")</f>
        <v/>
      </c>
      <c r="V499" s="23">
        <f>IF(OR(P499="",P498=""),"",P499/P498-1)</f>
        <v/>
      </c>
      <c r="W499" s="23">
        <f>IF(OR(Q499="",Q498=""),"",Q499/Q498-1)</f>
        <v/>
      </c>
      <c r="X499" s="23">
        <f>IF(OR(R499="",R498=""),"",R499/R498-1)</f>
        <v/>
      </c>
      <c r="Y499" s="23">
        <f>IF(R499="","",P499/R499)</f>
        <v/>
      </c>
      <c r="Z499" s="23">
        <f>IF(R499="","",Q499/R499)</f>
        <v/>
      </c>
      <c r="AA499" s="24">
        <f>IF(SUMIFS('Daily NSE Equity Options'!$M:$M,'Daily NSE Equity Options'!$A:$A,$A499)=0,"",SUMIFS('Daily NSE Equity Options'!$M:$M,'Daily NSE Equity Options'!$A:$A,$A499))</f>
        <v/>
      </c>
      <c r="AB499" s="9">
        <f>IF(SUMIFS('Daily BSE Equity Options'!$M:$M,'Daily BSE Equity Options'!$A:$A,$A499)=0,"",SUMIFS('Daily BSE Equity Options'!$M:$M,'Daily BSE Equity Options'!$A:$A,$A499))</f>
        <v/>
      </c>
      <c r="AC499" s="9">
        <f>IF(OR(AA499="",AB499=""),"",AA499+AB499)</f>
        <v/>
      </c>
      <c r="AD499" s="26">
        <f>IFERROR(IF(OR(AA499="",INDEX(AA:AA,MATCH(DATE(YEAR($A499)-1,MONTH($A499),DAY($A499)),$A:$A,0))=""),"",AA499/INDEX(AA:AA,MATCH(DATE(YEAR($A499)-1,MONTH($A499),DAY($A499)),$A:$A,0))-1),"")</f>
        <v/>
      </c>
      <c r="AE499" s="26">
        <f>IFERROR(IF(OR(AB499="",INDEX(AB:AB,MATCH(DATE(YEAR($A499)-1,MONTH($A499),DAY($A499)),$A:$A,0))=""),"",AB499/INDEX(AB:AB,MATCH(DATE(YEAR($A499)-1,MONTH($A499),DAY($A499)),$A:$A,0))-1),"")</f>
        <v/>
      </c>
      <c r="AF499" s="26">
        <f>IFERROR(IF(OR(AC499="",INDEX(AC:AC,MATCH(DATE(YEAR($A499)-1,MONTH($A499),DAY($A499)),$A:$A,0))=""),"",AC499/INDEX(AC:AC,MATCH(DATE(YEAR($A499)-1,MONTH($A499),DAY($A499)),$A:$A,0))-1),"")</f>
        <v/>
      </c>
      <c r="AG499" s="26">
        <f>IF(OR(AA499="",AA498=""),"",AA499/AA498-1)</f>
        <v/>
      </c>
      <c r="AH499" s="26">
        <f>IF(OR(AB499="",AB498=""),"",AB499/AB498-1)</f>
        <v/>
      </c>
      <c r="AI499" s="26">
        <f>IF(OR(AC499="",AC498=""),"",AC499/AC498-1)</f>
        <v/>
      </c>
      <c r="AJ499" s="26">
        <f>IF(AC499="","",AA499/AC499)</f>
        <v/>
      </c>
      <c r="AK499" s="26">
        <f>IF(AC499="","",AB499/AC499)</f>
        <v/>
      </c>
      <c r="AL499" s="29" t="n">
        <v>20.56</v>
      </c>
      <c r="AM499" s="30" t="n">
        <v>20.855</v>
      </c>
      <c r="AN499" s="30" t="n">
        <v>18.12</v>
      </c>
      <c r="AO499" s="30" t="n">
        <v>18.435</v>
      </c>
      <c r="AP499" s="31" t="n">
        <v>-0.1034</v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18">
        <f>IF(SUMIFS('Daily NSE Equity Options'!$K:$K,'Daily NSE Equity Options'!$A:$A,$A500)=0,"",SUMIFS('Daily NSE Equity Options'!$K:$K,'Daily NSE Equity Options'!$A:$A,$A500))</f>
        <v/>
      </c>
      <c r="F500" s="7">
        <f>IF(SUMIFS('Daily BSE Equity Options'!$K:$K,'Daily BSE Equity Options'!$A:$A,$A500)=0,"",SUMIFS('Daily BSE Equity Options'!$K:$K,'Daily BSE Equity Options'!$A:$A,$A500))</f>
        <v/>
      </c>
      <c r="G500" s="7">
        <f>IF(OR(E500="",F500=""),"",E500+F500)</f>
        <v/>
      </c>
      <c r="H500" s="20">
        <f>IFERROR(IF(OR(E500="",INDEX(E:E,MATCH(DATE(YEAR($A500)-1,MONTH($A500),DAY($A500)),$A:$A,0))=""),"",E500/INDEX(E:E,MATCH(DATE(YEAR($A500)-1,MONTH($A500),DAY($A500)),$A:$A,0))-1),"")</f>
        <v/>
      </c>
      <c r="I500" s="20">
        <f>IFERROR(IF(OR(F500="",INDEX(F:F,MATCH(DATE(YEAR($A500)-1,MONTH($A500),DAY($A500)),$A:$A,0))=""),"",F500/INDEX(F:F,MATCH(DATE(YEAR($A500)-1,MONTH($A500),DAY($A500)),$A:$A,0))-1),"")</f>
        <v/>
      </c>
      <c r="J500" s="20">
        <f>IFERROR(IF(OR(G500="",INDEX(G:G,MATCH(DATE(YEAR($A500)-1,MONTH($A500),DAY($A500)),$A:$A,0))=""),"",G500/INDEX(G:G,MATCH(DATE(YEAR($A500)-1,MONTH($A500),DAY($A500)),$A:$A,0))-1),"")</f>
        <v/>
      </c>
      <c r="K500" s="20">
        <f>IF(OR(E500="",E499=""),"",E500/E499-1)</f>
        <v/>
      </c>
      <c r="L500" s="20">
        <f>IF(OR(F500="",F499=""),"",F500/F499-1)</f>
        <v/>
      </c>
      <c r="M500" s="20">
        <f>IF(OR(G500="",G499=""),"",G500/G499-1)</f>
        <v/>
      </c>
      <c r="N500" s="20">
        <f>IF(G500="","",E500/G500)</f>
        <v/>
      </c>
      <c r="O500" s="20">
        <f>IF(G500="","",F500/G500)</f>
        <v/>
      </c>
      <c r="P500" s="21">
        <f>IF(SUMIFS('Daily NSE Equity Options'!$L:$L,'Daily NSE Equity Options'!$A:$A,$A500)=0,"",SUMIFS('Daily NSE Equity Options'!$L:$L,'Daily NSE Equity Options'!$A:$A,$A500))</f>
        <v/>
      </c>
      <c r="Q500" s="8">
        <f>IF(SUMIFS('Daily BSE Equity Options'!$L:$L,'Daily BSE Equity Options'!$A:$A,$A500)=0,"",SUMIFS('Daily BSE Equity Options'!$L:$L,'Daily BSE Equity Options'!$A:$A,$A500))</f>
        <v/>
      </c>
      <c r="R500" s="8">
        <f>IF(OR(P500="",Q500=""),"",P500+Q500)</f>
        <v/>
      </c>
      <c r="S500" s="23">
        <f>IFERROR(IF(OR(P500="",INDEX(P:P,MATCH(DATE(YEAR($A500)-1,MONTH($A500),DAY($A500)),$A:$A,0))=""),"",P500/INDEX(P:P,MATCH(DATE(YEAR($A500)-1,MONTH($A500),DAY($A500)),$A:$A,0))-1),"")</f>
        <v/>
      </c>
      <c r="T500" s="23">
        <f>IFERROR(IF(OR(Q500="",INDEX(Q:Q,MATCH(DATE(YEAR($A500)-1,MONTH($A500),DAY($A500)),$A:$A,0))=""),"",Q500/INDEX(Q:Q,MATCH(DATE(YEAR($A500)-1,MONTH($A500),DAY($A500)),$A:$A,0))-1),"")</f>
        <v/>
      </c>
      <c r="U500" s="23">
        <f>IFERROR(IF(OR(R500="",INDEX(R:R,MATCH(DATE(YEAR($A500)-1,MONTH($A500),DAY($A500)),$A:$A,0))=""),"",R500/INDEX(R:R,MATCH(DATE(YEAR($A500)-1,MONTH($A500),DAY($A500)),$A:$A,0))-1),"")</f>
        <v/>
      </c>
      <c r="V500" s="23">
        <f>IF(OR(P500="",P499=""),"",P500/P499-1)</f>
        <v/>
      </c>
      <c r="W500" s="23">
        <f>IF(OR(Q500="",Q499=""),"",Q500/Q499-1)</f>
        <v/>
      </c>
      <c r="X500" s="23">
        <f>IF(OR(R500="",R499=""),"",R500/R499-1)</f>
        <v/>
      </c>
      <c r="Y500" s="23">
        <f>IF(R500="","",P500/R500)</f>
        <v/>
      </c>
      <c r="Z500" s="23">
        <f>IF(R500="","",Q500/R500)</f>
        <v/>
      </c>
      <c r="AA500" s="24">
        <f>IF(SUMIFS('Daily NSE Equity Options'!$M:$M,'Daily NSE Equity Options'!$A:$A,$A500)=0,"",SUMIFS('Daily NSE Equity Options'!$M:$M,'Daily NSE Equity Options'!$A:$A,$A500))</f>
        <v/>
      </c>
      <c r="AB500" s="9">
        <f>IF(SUMIFS('Daily BSE Equity Options'!$M:$M,'Daily BSE Equity Options'!$A:$A,$A500)=0,"",SUMIFS('Daily BSE Equity Options'!$M:$M,'Daily BSE Equity Options'!$A:$A,$A500))</f>
        <v/>
      </c>
      <c r="AC500" s="9">
        <f>IF(OR(AA500="",AB500=""),"",AA500+AB500)</f>
        <v/>
      </c>
      <c r="AD500" s="26">
        <f>IFERROR(IF(OR(AA500="",INDEX(AA:AA,MATCH(DATE(YEAR($A500)-1,MONTH($A500),DAY($A500)),$A:$A,0))=""),"",AA500/INDEX(AA:AA,MATCH(DATE(YEAR($A500)-1,MONTH($A500),DAY($A500)),$A:$A,0))-1),"")</f>
        <v/>
      </c>
      <c r="AE500" s="26">
        <f>IFERROR(IF(OR(AB500="",INDEX(AB:AB,MATCH(DATE(YEAR($A500)-1,MONTH($A500),DAY($A500)),$A:$A,0))=""),"",AB500/INDEX(AB:AB,MATCH(DATE(YEAR($A500)-1,MONTH($A500),DAY($A500)),$A:$A,0))-1),"")</f>
        <v/>
      </c>
      <c r="AF500" s="26">
        <f>IFERROR(IF(OR(AC500="",INDEX(AC:AC,MATCH(DATE(YEAR($A500)-1,MONTH($A500),DAY($A500)),$A:$A,0))=""),"",AC500/INDEX(AC:AC,MATCH(DATE(YEAR($A500)-1,MONTH($A500),DAY($A500)),$A:$A,0))-1),"")</f>
        <v/>
      </c>
      <c r="AG500" s="26">
        <f>IF(OR(AA500="",AA499=""),"",AA500/AA499-1)</f>
        <v/>
      </c>
      <c r="AH500" s="26">
        <f>IF(OR(AB500="",AB499=""),"",AB500/AB499-1)</f>
        <v/>
      </c>
      <c r="AI500" s="26">
        <f>IF(OR(AC500="",AC499=""),"",AC500/AC499-1)</f>
        <v/>
      </c>
      <c r="AJ500" s="26">
        <f>IF(AC500="","",AA500/AC500)</f>
        <v/>
      </c>
      <c r="AK500" s="26">
        <f>IF(AC500="","",AB500/AC500)</f>
        <v/>
      </c>
      <c r="AL500" s="29" t="n">
        <v>18.435</v>
      </c>
      <c r="AM500" s="30" t="n">
        <v>18.825</v>
      </c>
      <c r="AN500" s="30" t="n">
        <v>17.5925</v>
      </c>
      <c r="AO500" s="30" t="n">
        <v>17.9075</v>
      </c>
      <c r="AP500" s="31" t="n">
        <v>-0.0286</v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18">
        <f>IF(SUMIFS('Daily NSE Equity Options'!$K:$K,'Daily NSE Equity Options'!$A:$A,$A501)=0,"",SUMIFS('Daily NSE Equity Options'!$K:$K,'Daily NSE Equity Options'!$A:$A,$A501))</f>
        <v/>
      </c>
      <c r="F501" s="7">
        <f>IF(SUMIFS('Daily BSE Equity Options'!$K:$K,'Daily BSE Equity Options'!$A:$A,$A501)=0,"",SUMIFS('Daily BSE Equity Options'!$K:$K,'Daily BSE Equity Options'!$A:$A,$A501))</f>
        <v/>
      </c>
      <c r="G501" s="7">
        <f>IF(OR(E501="",F501=""),"",E501+F501)</f>
        <v/>
      </c>
      <c r="H501" s="20">
        <f>IFERROR(IF(OR(E501="",INDEX(E:E,MATCH(DATE(YEAR($A501)-1,MONTH($A501),DAY($A501)),$A:$A,0))=""),"",E501/INDEX(E:E,MATCH(DATE(YEAR($A501)-1,MONTH($A501),DAY($A501)),$A:$A,0))-1),"")</f>
        <v/>
      </c>
      <c r="I501" s="20">
        <f>IFERROR(IF(OR(F501="",INDEX(F:F,MATCH(DATE(YEAR($A501)-1,MONTH($A501),DAY($A501)),$A:$A,0))=""),"",F501/INDEX(F:F,MATCH(DATE(YEAR($A501)-1,MONTH($A501),DAY($A501)),$A:$A,0))-1),"")</f>
        <v/>
      </c>
      <c r="J501" s="20">
        <f>IFERROR(IF(OR(G501="",INDEX(G:G,MATCH(DATE(YEAR($A501)-1,MONTH($A501),DAY($A501)),$A:$A,0))=""),"",G501/INDEX(G:G,MATCH(DATE(YEAR($A501)-1,MONTH($A501),DAY($A501)),$A:$A,0))-1),"")</f>
        <v/>
      </c>
      <c r="K501" s="20">
        <f>IF(OR(E501="",E500=""),"",E501/E500-1)</f>
        <v/>
      </c>
      <c r="L501" s="20">
        <f>IF(OR(F501="",F500=""),"",F501/F500-1)</f>
        <v/>
      </c>
      <c r="M501" s="20">
        <f>IF(OR(G501="",G500=""),"",G501/G500-1)</f>
        <v/>
      </c>
      <c r="N501" s="20">
        <f>IF(G501="","",E501/G501)</f>
        <v/>
      </c>
      <c r="O501" s="20">
        <f>IF(G501="","",F501/G501)</f>
        <v/>
      </c>
      <c r="P501" s="21">
        <f>IF(SUMIFS('Daily NSE Equity Options'!$L:$L,'Daily NSE Equity Options'!$A:$A,$A501)=0,"",SUMIFS('Daily NSE Equity Options'!$L:$L,'Daily NSE Equity Options'!$A:$A,$A501))</f>
        <v/>
      </c>
      <c r="Q501" s="8">
        <f>IF(SUMIFS('Daily BSE Equity Options'!$L:$L,'Daily BSE Equity Options'!$A:$A,$A501)=0,"",SUMIFS('Daily BSE Equity Options'!$L:$L,'Daily BSE Equity Options'!$A:$A,$A501))</f>
        <v/>
      </c>
      <c r="R501" s="8">
        <f>IF(OR(P501="",Q501=""),"",P501+Q501)</f>
        <v/>
      </c>
      <c r="S501" s="23">
        <f>IFERROR(IF(OR(P501="",INDEX(P:P,MATCH(DATE(YEAR($A501)-1,MONTH($A501),DAY($A501)),$A:$A,0))=""),"",P501/INDEX(P:P,MATCH(DATE(YEAR($A501)-1,MONTH($A501),DAY($A501)),$A:$A,0))-1),"")</f>
        <v/>
      </c>
      <c r="T501" s="23">
        <f>IFERROR(IF(OR(Q501="",INDEX(Q:Q,MATCH(DATE(YEAR($A501)-1,MONTH($A501),DAY($A501)),$A:$A,0))=""),"",Q501/INDEX(Q:Q,MATCH(DATE(YEAR($A501)-1,MONTH($A501),DAY($A501)),$A:$A,0))-1),"")</f>
        <v/>
      </c>
      <c r="U501" s="23">
        <f>IFERROR(IF(OR(R501="",INDEX(R:R,MATCH(DATE(YEAR($A501)-1,MONTH($A501),DAY($A501)),$A:$A,0))=""),"",R501/INDEX(R:R,MATCH(DATE(YEAR($A501)-1,MONTH($A501),DAY($A501)),$A:$A,0))-1),"")</f>
        <v/>
      </c>
      <c r="V501" s="23">
        <f>IF(OR(P501="",P500=""),"",P501/P500-1)</f>
        <v/>
      </c>
      <c r="W501" s="23">
        <f>IF(OR(Q501="",Q500=""),"",Q501/Q500-1)</f>
        <v/>
      </c>
      <c r="X501" s="23">
        <f>IF(OR(R501="",R500=""),"",R501/R500-1)</f>
        <v/>
      </c>
      <c r="Y501" s="23">
        <f>IF(R501="","",P501/R501)</f>
        <v/>
      </c>
      <c r="Z501" s="23">
        <f>IF(R501="","",Q501/R501)</f>
        <v/>
      </c>
      <c r="AA501" s="24">
        <f>IF(SUMIFS('Daily NSE Equity Options'!$M:$M,'Daily NSE Equity Options'!$A:$A,$A501)=0,"",SUMIFS('Daily NSE Equity Options'!$M:$M,'Daily NSE Equity Options'!$A:$A,$A501))</f>
        <v/>
      </c>
      <c r="AB501" s="9">
        <f>IF(SUMIFS('Daily BSE Equity Options'!$M:$M,'Daily BSE Equity Options'!$A:$A,$A501)=0,"",SUMIFS('Daily BSE Equity Options'!$M:$M,'Daily BSE Equity Options'!$A:$A,$A501))</f>
        <v/>
      </c>
      <c r="AC501" s="9">
        <f>IF(OR(AA501="",AB501=""),"",AA501+AB501)</f>
        <v/>
      </c>
      <c r="AD501" s="26">
        <f>IFERROR(IF(OR(AA501="",INDEX(AA:AA,MATCH(DATE(YEAR($A501)-1,MONTH($A501),DAY($A501)),$A:$A,0))=""),"",AA501/INDEX(AA:AA,MATCH(DATE(YEAR($A501)-1,MONTH($A501),DAY($A501)),$A:$A,0))-1),"")</f>
        <v/>
      </c>
      <c r="AE501" s="26">
        <f>IFERROR(IF(OR(AB501="",INDEX(AB:AB,MATCH(DATE(YEAR($A501)-1,MONTH($A501),DAY($A501)),$A:$A,0))=""),"",AB501/INDEX(AB:AB,MATCH(DATE(YEAR($A501)-1,MONTH($A501),DAY($A501)),$A:$A,0))-1),"")</f>
        <v/>
      </c>
      <c r="AF501" s="26">
        <f>IFERROR(IF(OR(AC501="",INDEX(AC:AC,MATCH(DATE(YEAR($A501)-1,MONTH($A501),DAY($A501)),$A:$A,0))=""),"",AC501/INDEX(AC:AC,MATCH(DATE(YEAR($A501)-1,MONTH($A501),DAY($A501)),$A:$A,0))-1),"")</f>
        <v/>
      </c>
      <c r="AG501" s="26">
        <f>IF(OR(AA501="",AA500=""),"",AA501/AA500-1)</f>
        <v/>
      </c>
      <c r="AH501" s="26">
        <f>IF(OR(AB501="",AB500=""),"",AB501/AB500-1)</f>
        <v/>
      </c>
      <c r="AI501" s="26">
        <f>IF(OR(AC501="",AC500=""),"",AC501/AC500-1)</f>
        <v/>
      </c>
      <c r="AJ501" s="26">
        <f>IF(AC501="","",AA501/AC501)</f>
        <v/>
      </c>
      <c r="AK501" s="26">
        <f>IF(AC501="","",AB501/AC501)</f>
        <v/>
      </c>
      <c r="AL501" s="29" t="n">
        <v>17.9075</v>
      </c>
      <c r="AM501" s="30" t="n">
        <v>18.63</v>
      </c>
      <c r="AN501" s="30" t="n">
        <v>16.79</v>
      </c>
      <c r="AO501" s="30" t="n">
        <v>18.4875</v>
      </c>
      <c r="AP501" s="31" t="n">
        <v>0.0324</v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18">
        <f>IF(SUMIFS('Daily NSE Equity Options'!$K:$K,'Daily NSE Equity Options'!$A:$A,$A502)=0,"",SUMIFS('Daily NSE Equity Options'!$K:$K,'Daily NSE Equity Options'!$A:$A,$A502))</f>
        <v/>
      </c>
      <c r="F502" s="7">
        <f>IF(SUMIFS('Daily BSE Equity Options'!$K:$K,'Daily BSE Equity Options'!$A:$A,$A502)=0,"",SUMIFS('Daily BSE Equity Options'!$K:$K,'Daily BSE Equity Options'!$A:$A,$A502))</f>
        <v/>
      </c>
      <c r="G502" s="7">
        <f>IF(OR(E502="",F502=""),"",E502+F502)</f>
        <v/>
      </c>
      <c r="H502" s="20">
        <f>IFERROR(IF(OR(E502="",INDEX(E:E,MATCH(DATE(YEAR($A502)-1,MONTH($A502),DAY($A502)),$A:$A,0))=""),"",E502/INDEX(E:E,MATCH(DATE(YEAR($A502)-1,MONTH($A502),DAY($A502)),$A:$A,0))-1),"")</f>
        <v/>
      </c>
      <c r="I502" s="20">
        <f>IFERROR(IF(OR(F502="",INDEX(F:F,MATCH(DATE(YEAR($A502)-1,MONTH($A502),DAY($A502)),$A:$A,0))=""),"",F502/INDEX(F:F,MATCH(DATE(YEAR($A502)-1,MONTH($A502),DAY($A502)),$A:$A,0))-1),"")</f>
        <v/>
      </c>
      <c r="J502" s="20">
        <f>IFERROR(IF(OR(G502="",INDEX(G:G,MATCH(DATE(YEAR($A502)-1,MONTH($A502),DAY($A502)),$A:$A,0))=""),"",G502/INDEX(G:G,MATCH(DATE(YEAR($A502)-1,MONTH($A502),DAY($A502)),$A:$A,0))-1),"")</f>
        <v/>
      </c>
      <c r="K502" s="20">
        <f>IF(OR(E502="",E501=""),"",E502/E501-1)</f>
        <v/>
      </c>
      <c r="L502" s="20">
        <f>IF(OR(F502="",F501=""),"",F502/F501-1)</f>
        <v/>
      </c>
      <c r="M502" s="20">
        <f>IF(OR(G502="",G501=""),"",G502/G501-1)</f>
        <v/>
      </c>
      <c r="N502" s="20">
        <f>IF(G502="","",E502/G502)</f>
        <v/>
      </c>
      <c r="O502" s="20">
        <f>IF(G502="","",F502/G502)</f>
        <v/>
      </c>
      <c r="P502" s="21">
        <f>IF(SUMIFS('Daily NSE Equity Options'!$L:$L,'Daily NSE Equity Options'!$A:$A,$A502)=0,"",SUMIFS('Daily NSE Equity Options'!$L:$L,'Daily NSE Equity Options'!$A:$A,$A502))</f>
        <v/>
      </c>
      <c r="Q502" s="8">
        <f>IF(SUMIFS('Daily BSE Equity Options'!$L:$L,'Daily BSE Equity Options'!$A:$A,$A502)=0,"",SUMIFS('Daily BSE Equity Options'!$L:$L,'Daily BSE Equity Options'!$A:$A,$A502))</f>
        <v/>
      </c>
      <c r="R502" s="8">
        <f>IF(OR(P502="",Q502=""),"",P502+Q502)</f>
        <v/>
      </c>
      <c r="S502" s="23">
        <f>IFERROR(IF(OR(P502="",INDEX(P:P,MATCH(DATE(YEAR($A502)-1,MONTH($A502),DAY($A502)),$A:$A,0))=""),"",P502/INDEX(P:P,MATCH(DATE(YEAR($A502)-1,MONTH($A502),DAY($A502)),$A:$A,0))-1),"")</f>
        <v/>
      </c>
      <c r="T502" s="23">
        <f>IFERROR(IF(OR(Q502="",INDEX(Q:Q,MATCH(DATE(YEAR($A502)-1,MONTH($A502),DAY($A502)),$A:$A,0))=""),"",Q502/INDEX(Q:Q,MATCH(DATE(YEAR($A502)-1,MONTH($A502),DAY($A502)),$A:$A,0))-1),"")</f>
        <v/>
      </c>
      <c r="U502" s="23">
        <f>IFERROR(IF(OR(R502="",INDEX(R:R,MATCH(DATE(YEAR($A502)-1,MONTH($A502),DAY($A502)),$A:$A,0))=""),"",R502/INDEX(R:R,MATCH(DATE(YEAR($A502)-1,MONTH($A502),DAY($A502)),$A:$A,0))-1),"")</f>
        <v/>
      </c>
      <c r="V502" s="23">
        <f>IF(OR(P502="",P501=""),"",P502/P501-1)</f>
        <v/>
      </c>
      <c r="W502" s="23">
        <f>IF(OR(Q502="",Q501=""),"",Q502/Q501-1)</f>
        <v/>
      </c>
      <c r="X502" s="23">
        <f>IF(OR(R502="",R501=""),"",R502/R501-1)</f>
        <v/>
      </c>
      <c r="Y502" s="23">
        <f>IF(R502="","",P502/R502)</f>
        <v/>
      </c>
      <c r="Z502" s="23">
        <f>IF(R502="","",Q502/R502)</f>
        <v/>
      </c>
      <c r="AA502" s="24">
        <f>IF(SUMIFS('Daily NSE Equity Options'!$M:$M,'Daily NSE Equity Options'!$A:$A,$A502)=0,"",SUMIFS('Daily NSE Equity Options'!$M:$M,'Daily NSE Equity Options'!$A:$A,$A502))</f>
        <v/>
      </c>
      <c r="AB502" s="9">
        <f>IF(SUMIFS('Daily BSE Equity Options'!$M:$M,'Daily BSE Equity Options'!$A:$A,$A502)=0,"",SUMIFS('Daily BSE Equity Options'!$M:$M,'Daily BSE Equity Options'!$A:$A,$A502))</f>
        <v/>
      </c>
      <c r="AC502" s="9">
        <f>IF(OR(AA502="",AB502=""),"",AA502+AB502)</f>
        <v/>
      </c>
      <c r="AD502" s="26">
        <f>IFERROR(IF(OR(AA502="",INDEX(AA:AA,MATCH(DATE(YEAR($A502)-1,MONTH($A502),DAY($A502)),$A:$A,0))=""),"",AA502/INDEX(AA:AA,MATCH(DATE(YEAR($A502)-1,MONTH($A502),DAY($A502)),$A:$A,0))-1),"")</f>
        <v/>
      </c>
      <c r="AE502" s="26">
        <f>IFERROR(IF(OR(AB502="",INDEX(AB:AB,MATCH(DATE(YEAR($A502)-1,MONTH($A502),DAY($A502)),$A:$A,0))=""),"",AB502/INDEX(AB:AB,MATCH(DATE(YEAR($A502)-1,MONTH($A502),DAY($A502)),$A:$A,0))-1),"")</f>
        <v/>
      </c>
      <c r="AF502" s="26">
        <f>IFERROR(IF(OR(AC502="",INDEX(AC:AC,MATCH(DATE(YEAR($A502)-1,MONTH($A502),DAY($A502)),$A:$A,0))=""),"",AC502/INDEX(AC:AC,MATCH(DATE(YEAR($A502)-1,MONTH($A502),DAY($A502)),$A:$A,0))-1),"")</f>
        <v/>
      </c>
      <c r="AG502" s="26">
        <f>IF(OR(AA502="",AA501=""),"",AA502/AA501-1)</f>
        <v/>
      </c>
      <c r="AH502" s="26">
        <f>IF(OR(AB502="",AB501=""),"",AB502/AB501-1)</f>
        <v/>
      </c>
      <c r="AI502" s="26">
        <f>IF(OR(AC502="",AC501=""),"",AC502/AC501-1)</f>
        <v/>
      </c>
      <c r="AJ502" s="26">
        <f>IF(AC502="","",AA502/AC502)</f>
        <v/>
      </c>
      <c r="AK502" s="26">
        <f>IF(AC502="","",AB502/AC502)</f>
        <v/>
      </c>
      <c r="AL502" s="29" t="n">
        <v>18.4875</v>
      </c>
      <c r="AM502" s="30" t="n">
        <v>19.2825</v>
      </c>
      <c r="AN502" s="30" t="n">
        <v>16.81</v>
      </c>
      <c r="AO502" s="30" t="n">
        <v>19.0225</v>
      </c>
      <c r="AP502" s="31" t="n">
        <v>0.0289</v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18">
        <f>IF(SUMIFS('Daily NSE Equity Options'!$K:$K,'Daily NSE Equity Options'!$A:$A,$A503)=0,"",SUMIFS('Daily NSE Equity Options'!$K:$K,'Daily NSE Equity Options'!$A:$A,$A503))</f>
        <v/>
      </c>
      <c r="F503" s="7">
        <f>IF(SUMIFS('Daily BSE Equity Options'!$K:$K,'Daily BSE Equity Options'!$A:$A,$A503)=0,"",SUMIFS('Daily BSE Equity Options'!$K:$K,'Daily BSE Equity Options'!$A:$A,$A503))</f>
        <v/>
      </c>
      <c r="G503" s="7">
        <f>IF(OR(E503="",F503=""),"",E503+F503)</f>
        <v/>
      </c>
      <c r="H503" s="20">
        <f>IFERROR(IF(OR(E503="",INDEX(E:E,MATCH(DATE(YEAR($A503)-1,MONTH($A503),DAY($A503)),$A:$A,0))=""),"",E503/INDEX(E:E,MATCH(DATE(YEAR($A503)-1,MONTH($A503),DAY($A503)),$A:$A,0))-1),"")</f>
        <v/>
      </c>
      <c r="I503" s="20">
        <f>IFERROR(IF(OR(F503="",INDEX(F:F,MATCH(DATE(YEAR($A503)-1,MONTH($A503),DAY($A503)),$A:$A,0))=""),"",F503/INDEX(F:F,MATCH(DATE(YEAR($A503)-1,MONTH($A503),DAY($A503)),$A:$A,0))-1),"")</f>
        <v/>
      </c>
      <c r="J503" s="20">
        <f>IFERROR(IF(OR(G503="",INDEX(G:G,MATCH(DATE(YEAR($A503)-1,MONTH($A503),DAY($A503)),$A:$A,0))=""),"",G503/INDEX(G:G,MATCH(DATE(YEAR($A503)-1,MONTH($A503),DAY($A503)),$A:$A,0))-1),"")</f>
        <v/>
      </c>
      <c r="K503" s="20">
        <f>IF(OR(E503="",E502=""),"",E503/E502-1)</f>
        <v/>
      </c>
      <c r="L503" s="20">
        <f>IF(OR(F503="",F502=""),"",F503/F502-1)</f>
        <v/>
      </c>
      <c r="M503" s="20">
        <f>IF(OR(G503="",G502=""),"",G503/G502-1)</f>
        <v/>
      </c>
      <c r="N503" s="20">
        <f>IF(G503="","",E503/G503)</f>
        <v/>
      </c>
      <c r="O503" s="20">
        <f>IF(G503="","",F503/G503)</f>
        <v/>
      </c>
      <c r="P503" s="21">
        <f>IF(SUMIFS('Daily NSE Equity Options'!$L:$L,'Daily NSE Equity Options'!$A:$A,$A503)=0,"",SUMIFS('Daily NSE Equity Options'!$L:$L,'Daily NSE Equity Options'!$A:$A,$A503))</f>
        <v/>
      </c>
      <c r="Q503" s="8">
        <f>IF(SUMIFS('Daily BSE Equity Options'!$L:$L,'Daily BSE Equity Options'!$A:$A,$A503)=0,"",SUMIFS('Daily BSE Equity Options'!$L:$L,'Daily BSE Equity Options'!$A:$A,$A503))</f>
        <v/>
      </c>
      <c r="R503" s="8">
        <f>IF(OR(P503="",Q503=""),"",P503+Q503)</f>
        <v/>
      </c>
      <c r="S503" s="23">
        <f>IFERROR(IF(OR(P503="",INDEX(P:P,MATCH(DATE(YEAR($A503)-1,MONTH($A503),DAY($A503)),$A:$A,0))=""),"",P503/INDEX(P:P,MATCH(DATE(YEAR($A503)-1,MONTH($A503),DAY($A503)),$A:$A,0))-1),"")</f>
        <v/>
      </c>
      <c r="T503" s="23">
        <f>IFERROR(IF(OR(Q503="",INDEX(Q:Q,MATCH(DATE(YEAR($A503)-1,MONTH($A503),DAY($A503)),$A:$A,0))=""),"",Q503/INDEX(Q:Q,MATCH(DATE(YEAR($A503)-1,MONTH($A503),DAY($A503)),$A:$A,0))-1),"")</f>
        <v/>
      </c>
      <c r="U503" s="23">
        <f>IFERROR(IF(OR(R503="",INDEX(R:R,MATCH(DATE(YEAR($A503)-1,MONTH($A503),DAY($A503)),$A:$A,0))=""),"",R503/INDEX(R:R,MATCH(DATE(YEAR($A503)-1,MONTH($A503),DAY($A503)),$A:$A,0))-1),"")</f>
        <v/>
      </c>
      <c r="V503" s="23">
        <f>IF(OR(P503="",P502=""),"",P503/P502-1)</f>
        <v/>
      </c>
      <c r="W503" s="23">
        <f>IF(OR(Q503="",Q502=""),"",Q503/Q502-1)</f>
        <v/>
      </c>
      <c r="X503" s="23">
        <f>IF(OR(R503="",R502=""),"",R503/R502-1)</f>
        <v/>
      </c>
      <c r="Y503" s="23">
        <f>IF(R503="","",P503/R503)</f>
        <v/>
      </c>
      <c r="Z503" s="23">
        <f>IF(R503="","",Q503/R503)</f>
        <v/>
      </c>
      <c r="AA503" s="24">
        <f>IF(SUMIFS('Daily NSE Equity Options'!$M:$M,'Daily NSE Equity Options'!$A:$A,$A503)=0,"",SUMIFS('Daily NSE Equity Options'!$M:$M,'Daily NSE Equity Options'!$A:$A,$A503))</f>
        <v/>
      </c>
      <c r="AB503" s="9">
        <f>IF(SUMIFS('Daily BSE Equity Options'!$M:$M,'Daily BSE Equity Options'!$A:$A,$A503)=0,"",SUMIFS('Daily BSE Equity Options'!$M:$M,'Daily BSE Equity Options'!$A:$A,$A503))</f>
        <v/>
      </c>
      <c r="AC503" s="9">
        <f>IF(OR(AA503="",AB503=""),"",AA503+AB503)</f>
        <v/>
      </c>
      <c r="AD503" s="26">
        <f>IFERROR(IF(OR(AA503="",INDEX(AA:AA,MATCH(DATE(YEAR($A503)-1,MONTH($A503),DAY($A503)),$A:$A,0))=""),"",AA503/INDEX(AA:AA,MATCH(DATE(YEAR($A503)-1,MONTH($A503),DAY($A503)),$A:$A,0))-1),"")</f>
        <v/>
      </c>
      <c r="AE503" s="26">
        <f>IFERROR(IF(OR(AB503="",INDEX(AB:AB,MATCH(DATE(YEAR($A503)-1,MONTH($A503),DAY($A503)),$A:$A,0))=""),"",AB503/INDEX(AB:AB,MATCH(DATE(YEAR($A503)-1,MONTH($A503),DAY($A503)),$A:$A,0))-1),"")</f>
        <v/>
      </c>
      <c r="AF503" s="26">
        <f>IFERROR(IF(OR(AC503="",INDEX(AC:AC,MATCH(DATE(YEAR($A503)-1,MONTH($A503),DAY($A503)),$A:$A,0))=""),"",AC503/INDEX(AC:AC,MATCH(DATE(YEAR($A503)-1,MONTH($A503),DAY($A503)),$A:$A,0))-1),"")</f>
        <v/>
      </c>
      <c r="AG503" s="26">
        <f>IF(OR(AA503="",AA502=""),"",AA503/AA502-1)</f>
        <v/>
      </c>
      <c r="AH503" s="26">
        <f>IF(OR(AB503="",AB502=""),"",AB503/AB502-1)</f>
        <v/>
      </c>
      <c r="AI503" s="26">
        <f>IF(OR(AC503="",AC502=""),"",AC503/AC502-1)</f>
        <v/>
      </c>
      <c r="AJ503" s="26">
        <f>IF(AC503="","",AA503/AC503)</f>
        <v/>
      </c>
      <c r="AK503" s="26">
        <f>IF(AC503="","",AB503/AC503)</f>
        <v/>
      </c>
      <c r="AL503" s="29" t="n">
        <v>19.0225</v>
      </c>
      <c r="AM503" s="30" t="n">
        <v>19.49</v>
      </c>
      <c r="AN503" s="30" t="n">
        <v>17.7175</v>
      </c>
      <c r="AO503" s="30" t="n">
        <v>18.9975</v>
      </c>
      <c r="AP503" s="31" t="n">
        <v>-0.0013</v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18">
        <f>IF(SUMIFS('Daily NSE Equity Options'!$K:$K,'Daily NSE Equity Options'!$A:$A,$A504)=0,"",SUMIFS('Daily NSE Equity Options'!$K:$K,'Daily NSE Equity Options'!$A:$A,$A504))</f>
        <v/>
      </c>
      <c r="F504" s="7">
        <f>IF(SUMIFS('Daily BSE Equity Options'!$K:$K,'Daily BSE Equity Options'!$A:$A,$A504)=0,"",SUMIFS('Daily BSE Equity Options'!$K:$K,'Daily BSE Equity Options'!$A:$A,$A504))</f>
        <v/>
      </c>
      <c r="G504" s="7">
        <f>IF(OR(E504="",F504=""),"",E504+F504)</f>
        <v/>
      </c>
      <c r="H504" s="20">
        <f>IFERROR(IF(OR(E504="",INDEX(E:E,MATCH(DATE(YEAR($A504)-1,MONTH($A504),DAY($A504)),$A:$A,0))=""),"",E504/INDEX(E:E,MATCH(DATE(YEAR($A504)-1,MONTH($A504),DAY($A504)),$A:$A,0))-1),"")</f>
        <v/>
      </c>
      <c r="I504" s="20">
        <f>IFERROR(IF(OR(F504="",INDEX(F:F,MATCH(DATE(YEAR($A504)-1,MONTH($A504),DAY($A504)),$A:$A,0))=""),"",F504/INDEX(F:F,MATCH(DATE(YEAR($A504)-1,MONTH($A504),DAY($A504)),$A:$A,0))-1),"")</f>
        <v/>
      </c>
      <c r="J504" s="20">
        <f>IFERROR(IF(OR(G504="",INDEX(G:G,MATCH(DATE(YEAR($A504)-1,MONTH($A504),DAY($A504)),$A:$A,0))=""),"",G504/INDEX(G:G,MATCH(DATE(YEAR($A504)-1,MONTH($A504),DAY($A504)),$A:$A,0))-1),"")</f>
        <v/>
      </c>
      <c r="K504" s="20">
        <f>IF(OR(E504="",E503=""),"",E504/E503-1)</f>
        <v/>
      </c>
      <c r="L504" s="20">
        <f>IF(OR(F504="",F503=""),"",F504/F503-1)</f>
        <v/>
      </c>
      <c r="M504" s="20">
        <f>IF(OR(G504="",G503=""),"",G504/G503-1)</f>
        <v/>
      </c>
      <c r="N504" s="20">
        <f>IF(G504="","",E504/G504)</f>
        <v/>
      </c>
      <c r="O504" s="20">
        <f>IF(G504="","",F504/G504)</f>
        <v/>
      </c>
      <c r="P504" s="21">
        <f>IF(SUMIFS('Daily NSE Equity Options'!$L:$L,'Daily NSE Equity Options'!$A:$A,$A504)=0,"",SUMIFS('Daily NSE Equity Options'!$L:$L,'Daily NSE Equity Options'!$A:$A,$A504))</f>
        <v/>
      </c>
      <c r="Q504" s="8">
        <f>IF(SUMIFS('Daily BSE Equity Options'!$L:$L,'Daily BSE Equity Options'!$A:$A,$A504)=0,"",SUMIFS('Daily BSE Equity Options'!$L:$L,'Daily BSE Equity Options'!$A:$A,$A504))</f>
        <v/>
      </c>
      <c r="R504" s="8">
        <f>IF(OR(P504="",Q504=""),"",P504+Q504)</f>
        <v/>
      </c>
      <c r="S504" s="23">
        <f>IFERROR(IF(OR(P504="",INDEX(P:P,MATCH(DATE(YEAR($A504)-1,MONTH($A504),DAY($A504)),$A:$A,0))=""),"",P504/INDEX(P:P,MATCH(DATE(YEAR($A504)-1,MONTH($A504),DAY($A504)),$A:$A,0))-1),"")</f>
        <v/>
      </c>
      <c r="T504" s="23">
        <f>IFERROR(IF(OR(Q504="",INDEX(Q:Q,MATCH(DATE(YEAR($A504)-1,MONTH($A504),DAY($A504)),$A:$A,0))=""),"",Q504/INDEX(Q:Q,MATCH(DATE(YEAR($A504)-1,MONTH($A504),DAY($A504)),$A:$A,0))-1),"")</f>
        <v/>
      </c>
      <c r="U504" s="23">
        <f>IFERROR(IF(OR(R504="",INDEX(R:R,MATCH(DATE(YEAR($A504)-1,MONTH($A504),DAY($A504)),$A:$A,0))=""),"",R504/INDEX(R:R,MATCH(DATE(YEAR($A504)-1,MONTH($A504),DAY($A504)),$A:$A,0))-1),"")</f>
        <v/>
      </c>
      <c r="V504" s="23">
        <f>IF(OR(P504="",P503=""),"",P504/P503-1)</f>
        <v/>
      </c>
      <c r="W504" s="23">
        <f>IF(OR(Q504="",Q503=""),"",Q504/Q503-1)</f>
        <v/>
      </c>
      <c r="X504" s="23">
        <f>IF(OR(R504="",R503=""),"",R504/R503-1)</f>
        <v/>
      </c>
      <c r="Y504" s="23">
        <f>IF(R504="","",P504/R504)</f>
        <v/>
      </c>
      <c r="Z504" s="23">
        <f>IF(R504="","",Q504/R504)</f>
        <v/>
      </c>
      <c r="AA504" s="24">
        <f>IF(SUMIFS('Daily NSE Equity Options'!$M:$M,'Daily NSE Equity Options'!$A:$A,$A504)=0,"",SUMIFS('Daily NSE Equity Options'!$M:$M,'Daily NSE Equity Options'!$A:$A,$A504))</f>
        <v/>
      </c>
      <c r="AB504" s="9">
        <f>IF(SUMIFS('Daily BSE Equity Options'!$M:$M,'Daily BSE Equity Options'!$A:$A,$A504)=0,"",SUMIFS('Daily BSE Equity Options'!$M:$M,'Daily BSE Equity Options'!$A:$A,$A504))</f>
        <v/>
      </c>
      <c r="AC504" s="9">
        <f>IF(OR(AA504="",AB504=""),"",AA504+AB504)</f>
        <v/>
      </c>
      <c r="AD504" s="26">
        <f>IFERROR(IF(OR(AA504="",INDEX(AA:AA,MATCH(DATE(YEAR($A504)-1,MONTH($A504),DAY($A504)),$A:$A,0))=""),"",AA504/INDEX(AA:AA,MATCH(DATE(YEAR($A504)-1,MONTH($A504),DAY($A504)),$A:$A,0))-1),"")</f>
        <v/>
      </c>
      <c r="AE504" s="26">
        <f>IFERROR(IF(OR(AB504="",INDEX(AB:AB,MATCH(DATE(YEAR($A504)-1,MONTH($A504),DAY($A504)),$A:$A,0))=""),"",AB504/INDEX(AB:AB,MATCH(DATE(YEAR($A504)-1,MONTH($A504),DAY($A504)),$A:$A,0))-1),"")</f>
        <v/>
      </c>
      <c r="AF504" s="26">
        <f>IFERROR(IF(OR(AC504="",INDEX(AC:AC,MATCH(DATE(YEAR($A504)-1,MONTH($A504),DAY($A504)),$A:$A,0))=""),"",AC504/INDEX(AC:AC,MATCH(DATE(YEAR($A504)-1,MONTH($A504),DAY($A504)),$A:$A,0))-1),"")</f>
        <v/>
      </c>
      <c r="AG504" s="26">
        <f>IF(OR(AA504="",AA503=""),"",AA504/AA503-1)</f>
        <v/>
      </c>
      <c r="AH504" s="26">
        <f>IF(OR(AB504="",AB503=""),"",AB504/AB503-1)</f>
        <v/>
      </c>
      <c r="AI504" s="26">
        <f>IF(OR(AC504="",AC503=""),"",AC504/AC503-1)</f>
        <v/>
      </c>
      <c r="AJ504" s="26">
        <f>IF(AC504="","",AA504/AC504)</f>
        <v/>
      </c>
      <c r="AK504" s="26">
        <f>IF(AC504="","",AB504/AC504)</f>
        <v/>
      </c>
      <c r="AL504" s="29" t="n">
        <v>18.9975</v>
      </c>
      <c r="AM504" s="30" t="n">
        <v>20.0875</v>
      </c>
      <c r="AN504" s="30" t="n">
        <v>17.53</v>
      </c>
      <c r="AO504" s="30" t="n">
        <v>17.6875</v>
      </c>
      <c r="AP504" s="31" t="n">
        <v>-0.06900000000000001</v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18">
        <f>IF(SUMIFS('Daily NSE Equity Options'!$K:$K,'Daily NSE Equity Options'!$A:$A,$A505)=0,"",SUMIFS('Daily NSE Equity Options'!$K:$K,'Daily NSE Equity Options'!$A:$A,$A505))</f>
        <v/>
      </c>
      <c r="F505" s="7">
        <f>IF(SUMIFS('Daily BSE Equity Options'!$K:$K,'Daily BSE Equity Options'!$A:$A,$A505)=0,"",SUMIFS('Daily BSE Equity Options'!$K:$K,'Daily BSE Equity Options'!$A:$A,$A505))</f>
        <v/>
      </c>
      <c r="G505" s="7">
        <f>IF(OR(E505="",F505=""),"",E505+F505)</f>
        <v/>
      </c>
      <c r="H505" s="20">
        <f>IFERROR(IF(OR(E505="",INDEX(E:E,MATCH(DATE(YEAR($A505)-1,MONTH($A505),DAY($A505)),$A:$A,0))=""),"",E505/INDEX(E:E,MATCH(DATE(YEAR($A505)-1,MONTH($A505),DAY($A505)),$A:$A,0))-1),"")</f>
        <v/>
      </c>
      <c r="I505" s="20">
        <f>IFERROR(IF(OR(F505="",INDEX(F:F,MATCH(DATE(YEAR($A505)-1,MONTH($A505),DAY($A505)),$A:$A,0))=""),"",F505/INDEX(F:F,MATCH(DATE(YEAR($A505)-1,MONTH($A505),DAY($A505)),$A:$A,0))-1),"")</f>
        <v/>
      </c>
      <c r="J505" s="20">
        <f>IFERROR(IF(OR(G505="",INDEX(G:G,MATCH(DATE(YEAR($A505)-1,MONTH($A505),DAY($A505)),$A:$A,0))=""),"",G505/INDEX(G:G,MATCH(DATE(YEAR($A505)-1,MONTH($A505),DAY($A505)),$A:$A,0))-1),"")</f>
        <v/>
      </c>
      <c r="K505" s="20">
        <f>IF(OR(E505="",E504=""),"",E505/E504-1)</f>
        <v/>
      </c>
      <c r="L505" s="20">
        <f>IF(OR(F505="",F504=""),"",F505/F504-1)</f>
        <v/>
      </c>
      <c r="M505" s="20">
        <f>IF(OR(G505="",G504=""),"",G505/G504-1)</f>
        <v/>
      </c>
      <c r="N505" s="20">
        <f>IF(G505="","",E505/G505)</f>
        <v/>
      </c>
      <c r="O505" s="20">
        <f>IF(G505="","",F505/G505)</f>
        <v/>
      </c>
      <c r="P505" s="21">
        <f>IF(SUMIFS('Daily NSE Equity Options'!$L:$L,'Daily NSE Equity Options'!$A:$A,$A505)=0,"",SUMIFS('Daily NSE Equity Options'!$L:$L,'Daily NSE Equity Options'!$A:$A,$A505))</f>
        <v/>
      </c>
      <c r="Q505" s="8">
        <f>IF(SUMIFS('Daily BSE Equity Options'!$L:$L,'Daily BSE Equity Options'!$A:$A,$A505)=0,"",SUMIFS('Daily BSE Equity Options'!$L:$L,'Daily BSE Equity Options'!$A:$A,$A505))</f>
        <v/>
      </c>
      <c r="R505" s="8">
        <f>IF(OR(P505="",Q505=""),"",P505+Q505)</f>
        <v/>
      </c>
      <c r="S505" s="23">
        <f>IFERROR(IF(OR(P505="",INDEX(P:P,MATCH(DATE(YEAR($A505)-1,MONTH($A505),DAY($A505)),$A:$A,0))=""),"",P505/INDEX(P:P,MATCH(DATE(YEAR($A505)-1,MONTH($A505),DAY($A505)),$A:$A,0))-1),"")</f>
        <v/>
      </c>
      <c r="T505" s="23">
        <f>IFERROR(IF(OR(Q505="",INDEX(Q:Q,MATCH(DATE(YEAR($A505)-1,MONTH($A505),DAY($A505)),$A:$A,0))=""),"",Q505/INDEX(Q:Q,MATCH(DATE(YEAR($A505)-1,MONTH($A505),DAY($A505)),$A:$A,0))-1),"")</f>
        <v/>
      </c>
      <c r="U505" s="23">
        <f>IFERROR(IF(OR(R505="",INDEX(R:R,MATCH(DATE(YEAR($A505)-1,MONTH($A505),DAY($A505)),$A:$A,0))=""),"",R505/INDEX(R:R,MATCH(DATE(YEAR($A505)-1,MONTH($A505),DAY($A505)),$A:$A,0))-1),"")</f>
        <v/>
      </c>
      <c r="V505" s="23">
        <f>IF(OR(P505="",P504=""),"",P505/P504-1)</f>
        <v/>
      </c>
      <c r="W505" s="23">
        <f>IF(OR(Q505="",Q504=""),"",Q505/Q504-1)</f>
        <v/>
      </c>
      <c r="X505" s="23">
        <f>IF(OR(R505="",R504=""),"",R505/R504-1)</f>
        <v/>
      </c>
      <c r="Y505" s="23">
        <f>IF(R505="","",P505/R505)</f>
        <v/>
      </c>
      <c r="Z505" s="23">
        <f>IF(R505="","",Q505/R505)</f>
        <v/>
      </c>
      <c r="AA505" s="24">
        <f>IF(SUMIFS('Daily NSE Equity Options'!$M:$M,'Daily NSE Equity Options'!$A:$A,$A505)=0,"",SUMIFS('Daily NSE Equity Options'!$M:$M,'Daily NSE Equity Options'!$A:$A,$A505))</f>
        <v/>
      </c>
      <c r="AB505" s="9">
        <f>IF(SUMIFS('Daily BSE Equity Options'!$M:$M,'Daily BSE Equity Options'!$A:$A,$A505)=0,"",SUMIFS('Daily BSE Equity Options'!$M:$M,'Daily BSE Equity Options'!$A:$A,$A505))</f>
        <v/>
      </c>
      <c r="AC505" s="9">
        <f>IF(OR(AA505="",AB505=""),"",AA505+AB505)</f>
        <v/>
      </c>
      <c r="AD505" s="26">
        <f>IFERROR(IF(OR(AA505="",INDEX(AA:AA,MATCH(DATE(YEAR($A505)-1,MONTH($A505),DAY($A505)),$A:$A,0))=""),"",AA505/INDEX(AA:AA,MATCH(DATE(YEAR($A505)-1,MONTH($A505),DAY($A505)),$A:$A,0))-1),"")</f>
        <v/>
      </c>
      <c r="AE505" s="26">
        <f>IFERROR(IF(OR(AB505="",INDEX(AB:AB,MATCH(DATE(YEAR($A505)-1,MONTH($A505),DAY($A505)),$A:$A,0))=""),"",AB505/INDEX(AB:AB,MATCH(DATE(YEAR($A505)-1,MONTH($A505),DAY($A505)),$A:$A,0))-1),"")</f>
        <v/>
      </c>
      <c r="AF505" s="26">
        <f>IFERROR(IF(OR(AC505="",INDEX(AC:AC,MATCH(DATE(YEAR($A505)-1,MONTH($A505),DAY($A505)),$A:$A,0))=""),"",AC505/INDEX(AC:AC,MATCH(DATE(YEAR($A505)-1,MONTH($A505),DAY($A505)),$A:$A,0))-1),"")</f>
        <v/>
      </c>
      <c r="AG505" s="26">
        <f>IF(OR(AA505="",AA504=""),"",AA505/AA504-1)</f>
        <v/>
      </c>
      <c r="AH505" s="26">
        <f>IF(OR(AB505="",AB504=""),"",AB505/AB504-1)</f>
        <v/>
      </c>
      <c r="AI505" s="26">
        <f>IF(OR(AC505="",AC504=""),"",AC505/AC504-1)</f>
        <v/>
      </c>
      <c r="AJ505" s="26">
        <f>IF(AC505="","",AA505/AC505)</f>
        <v/>
      </c>
      <c r="AK505" s="26">
        <f>IF(AC505="","",AB505/AC505)</f>
        <v/>
      </c>
      <c r="AL505" s="29" t="n">
        <v>17.6875</v>
      </c>
      <c r="AM505" s="30" t="n">
        <v>19.145</v>
      </c>
      <c r="AN505" s="30" t="n">
        <v>16.6425</v>
      </c>
      <c r="AO505" s="30" t="n">
        <v>18.27</v>
      </c>
      <c r="AP505" s="31" t="n">
        <v>0.0329</v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18">
        <f>IF(SUMIFS('Daily NSE Equity Options'!$K:$K,'Daily NSE Equity Options'!$A:$A,$A506)=0,"",SUMIFS('Daily NSE Equity Options'!$K:$K,'Daily NSE Equity Options'!$A:$A,$A506))</f>
        <v/>
      </c>
      <c r="F506" s="7">
        <f>IF(SUMIFS('Daily BSE Equity Options'!$K:$K,'Daily BSE Equity Options'!$A:$A,$A506)=0,"",SUMIFS('Daily BSE Equity Options'!$K:$K,'Daily BSE Equity Options'!$A:$A,$A506))</f>
        <v/>
      </c>
      <c r="G506" s="7">
        <f>IF(OR(E506="",F506=""),"",E506+F506)</f>
        <v/>
      </c>
      <c r="H506" s="20">
        <f>IFERROR(IF(OR(E506="",INDEX(E:E,MATCH(DATE(YEAR($A506)-1,MONTH($A506),DAY($A506)),$A:$A,0))=""),"",E506/INDEX(E:E,MATCH(DATE(YEAR($A506)-1,MONTH($A506),DAY($A506)),$A:$A,0))-1),"")</f>
        <v/>
      </c>
      <c r="I506" s="20">
        <f>IFERROR(IF(OR(F506="",INDEX(F:F,MATCH(DATE(YEAR($A506)-1,MONTH($A506),DAY($A506)),$A:$A,0))=""),"",F506/INDEX(F:F,MATCH(DATE(YEAR($A506)-1,MONTH($A506),DAY($A506)),$A:$A,0))-1),"")</f>
        <v/>
      </c>
      <c r="J506" s="20">
        <f>IFERROR(IF(OR(G506="",INDEX(G:G,MATCH(DATE(YEAR($A506)-1,MONTH($A506),DAY($A506)),$A:$A,0))=""),"",G506/INDEX(G:G,MATCH(DATE(YEAR($A506)-1,MONTH($A506),DAY($A506)),$A:$A,0))-1),"")</f>
        <v/>
      </c>
      <c r="K506" s="20">
        <f>IF(OR(E506="",E505=""),"",E506/E505-1)</f>
        <v/>
      </c>
      <c r="L506" s="20">
        <f>IF(OR(F506="",F505=""),"",F506/F505-1)</f>
        <v/>
      </c>
      <c r="M506" s="20">
        <f>IF(OR(G506="",G505=""),"",G506/G505-1)</f>
        <v/>
      </c>
      <c r="N506" s="20">
        <f>IF(G506="","",E506/G506)</f>
        <v/>
      </c>
      <c r="O506" s="20">
        <f>IF(G506="","",F506/G506)</f>
        <v/>
      </c>
      <c r="P506" s="21">
        <f>IF(SUMIFS('Daily NSE Equity Options'!$L:$L,'Daily NSE Equity Options'!$A:$A,$A506)=0,"",SUMIFS('Daily NSE Equity Options'!$L:$L,'Daily NSE Equity Options'!$A:$A,$A506))</f>
        <v/>
      </c>
      <c r="Q506" s="8">
        <f>IF(SUMIFS('Daily BSE Equity Options'!$L:$L,'Daily BSE Equity Options'!$A:$A,$A506)=0,"",SUMIFS('Daily BSE Equity Options'!$L:$L,'Daily BSE Equity Options'!$A:$A,$A506))</f>
        <v/>
      </c>
      <c r="R506" s="8">
        <f>IF(OR(P506="",Q506=""),"",P506+Q506)</f>
        <v/>
      </c>
      <c r="S506" s="23">
        <f>IFERROR(IF(OR(P506="",INDEX(P:P,MATCH(DATE(YEAR($A506)-1,MONTH($A506),DAY($A506)),$A:$A,0))=""),"",P506/INDEX(P:P,MATCH(DATE(YEAR($A506)-1,MONTH($A506),DAY($A506)),$A:$A,0))-1),"")</f>
        <v/>
      </c>
      <c r="T506" s="23">
        <f>IFERROR(IF(OR(Q506="",INDEX(Q:Q,MATCH(DATE(YEAR($A506)-1,MONTH($A506),DAY($A506)),$A:$A,0))=""),"",Q506/INDEX(Q:Q,MATCH(DATE(YEAR($A506)-1,MONTH($A506),DAY($A506)),$A:$A,0))-1),"")</f>
        <v/>
      </c>
      <c r="U506" s="23">
        <f>IFERROR(IF(OR(R506="",INDEX(R:R,MATCH(DATE(YEAR($A506)-1,MONTH($A506),DAY($A506)),$A:$A,0))=""),"",R506/INDEX(R:R,MATCH(DATE(YEAR($A506)-1,MONTH($A506),DAY($A506)),$A:$A,0))-1),"")</f>
        <v/>
      </c>
      <c r="V506" s="23">
        <f>IF(OR(P506="",P505=""),"",P506/P505-1)</f>
        <v/>
      </c>
      <c r="W506" s="23">
        <f>IF(OR(Q506="",Q505=""),"",Q506/Q505-1)</f>
        <v/>
      </c>
      <c r="X506" s="23">
        <f>IF(OR(R506="",R505=""),"",R506/R505-1)</f>
        <v/>
      </c>
      <c r="Y506" s="23">
        <f>IF(R506="","",P506/R506)</f>
        <v/>
      </c>
      <c r="Z506" s="23">
        <f>IF(R506="","",Q506/R506)</f>
        <v/>
      </c>
      <c r="AA506" s="24">
        <f>IF(SUMIFS('Daily NSE Equity Options'!$M:$M,'Daily NSE Equity Options'!$A:$A,$A506)=0,"",SUMIFS('Daily NSE Equity Options'!$M:$M,'Daily NSE Equity Options'!$A:$A,$A506))</f>
        <v/>
      </c>
      <c r="AB506" s="9">
        <f>IF(SUMIFS('Daily BSE Equity Options'!$M:$M,'Daily BSE Equity Options'!$A:$A,$A506)=0,"",SUMIFS('Daily BSE Equity Options'!$M:$M,'Daily BSE Equity Options'!$A:$A,$A506))</f>
        <v/>
      </c>
      <c r="AC506" s="9">
        <f>IF(OR(AA506="",AB506=""),"",AA506+AB506)</f>
        <v/>
      </c>
      <c r="AD506" s="26">
        <f>IFERROR(IF(OR(AA506="",INDEX(AA:AA,MATCH(DATE(YEAR($A506)-1,MONTH($A506),DAY($A506)),$A:$A,0))=""),"",AA506/INDEX(AA:AA,MATCH(DATE(YEAR($A506)-1,MONTH($A506),DAY($A506)),$A:$A,0))-1),"")</f>
        <v/>
      </c>
      <c r="AE506" s="26">
        <f>IFERROR(IF(OR(AB506="",INDEX(AB:AB,MATCH(DATE(YEAR($A506)-1,MONTH($A506),DAY($A506)),$A:$A,0))=""),"",AB506/INDEX(AB:AB,MATCH(DATE(YEAR($A506)-1,MONTH($A506),DAY($A506)),$A:$A,0))-1),"")</f>
        <v/>
      </c>
      <c r="AF506" s="26">
        <f>IFERROR(IF(OR(AC506="",INDEX(AC:AC,MATCH(DATE(YEAR($A506)-1,MONTH($A506),DAY($A506)),$A:$A,0))=""),"",AC506/INDEX(AC:AC,MATCH(DATE(YEAR($A506)-1,MONTH($A506),DAY($A506)),$A:$A,0))-1),"")</f>
        <v/>
      </c>
      <c r="AG506" s="26">
        <f>IF(OR(AA506="",AA505=""),"",AA506/AA505-1)</f>
        <v/>
      </c>
      <c r="AH506" s="26">
        <f>IF(OR(AB506="",AB505=""),"",AB506/AB505-1)</f>
        <v/>
      </c>
      <c r="AI506" s="26">
        <f>IF(OR(AC506="",AC505=""),"",AC506/AC505-1)</f>
        <v/>
      </c>
      <c r="AJ506" s="26">
        <f>IF(AC506="","",AA506/AC506)</f>
        <v/>
      </c>
      <c r="AK506" s="26">
        <f>IF(AC506="","",AB506/AC506)</f>
        <v/>
      </c>
      <c r="AL506" s="29" t="n">
        <v>18.27</v>
      </c>
      <c r="AM506" s="30" t="n">
        <v>18.6725</v>
      </c>
      <c r="AN506" s="30" t="n">
        <v>15.085</v>
      </c>
      <c r="AO506" s="30" t="n">
        <v>18.1575</v>
      </c>
      <c r="AP506" s="31" t="n">
        <v>-0.0062</v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18">
        <f>IF(SUMIFS('Daily NSE Equity Options'!$K:$K,'Daily NSE Equity Options'!$A:$A,$A507)=0,"",SUMIFS('Daily NSE Equity Options'!$K:$K,'Daily NSE Equity Options'!$A:$A,$A507))</f>
        <v/>
      </c>
      <c r="F507" s="7">
        <f>IF(SUMIFS('Daily BSE Equity Options'!$K:$K,'Daily BSE Equity Options'!$A:$A,$A507)=0,"",SUMIFS('Daily BSE Equity Options'!$K:$K,'Daily BSE Equity Options'!$A:$A,$A507))</f>
        <v/>
      </c>
      <c r="G507" s="7">
        <f>IF(OR(E507="",F507=""),"",E507+F507)</f>
        <v/>
      </c>
      <c r="H507" s="20">
        <f>IFERROR(IF(OR(E507="",INDEX(E:E,MATCH(DATE(YEAR($A507)-1,MONTH($A507),DAY($A507)),$A:$A,0))=""),"",E507/INDEX(E:E,MATCH(DATE(YEAR($A507)-1,MONTH($A507),DAY($A507)),$A:$A,0))-1),"")</f>
        <v/>
      </c>
      <c r="I507" s="20">
        <f>IFERROR(IF(OR(F507="",INDEX(F:F,MATCH(DATE(YEAR($A507)-1,MONTH($A507),DAY($A507)),$A:$A,0))=""),"",F507/INDEX(F:F,MATCH(DATE(YEAR($A507)-1,MONTH($A507),DAY($A507)),$A:$A,0))-1),"")</f>
        <v/>
      </c>
      <c r="J507" s="20">
        <f>IFERROR(IF(OR(G507="",INDEX(G:G,MATCH(DATE(YEAR($A507)-1,MONTH($A507),DAY($A507)),$A:$A,0))=""),"",G507/INDEX(G:G,MATCH(DATE(YEAR($A507)-1,MONTH($A507),DAY($A507)),$A:$A,0))-1),"")</f>
        <v/>
      </c>
      <c r="K507" s="20">
        <f>IF(OR(E507="",E506=""),"",E507/E506-1)</f>
        <v/>
      </c>
      <c r="L507" s="20">
        <f>IF(OR(F507="",F506=""),"",F507/F506-1)</f>
        <v/>
      </c>
      <c r="M507" s="20">
        <f>IF(OR(G507="",G506=""),"",G507/G506-1)</f>
        <v/>
      </c>
      <c r="N507" s="20">
        <f>IF(G507="","",E507/G507)</f>
        <v/>
      </c>
      <c r="O507" s="20">
        <f>IF(G507="","",F507/G507)</f>
        <v/>
      </c>
      <c r="P507" s="21">
        <f>IF(SUMIFS('Daily NSE Equity Options'!$L:$L,'Daily NSE Equity Options'!$A:$A,$A507)=0,"",SUMIFS('Daily NSE Equity Options'!$L:$L,'Daily NSE Equity Options'!$A:$A,$A507))</f>
        <v/>
      </c>
      <c r="Q507" s="8">
        <f>IF(SUMIFS('Daily BSE Equity Options'!$L:$L,'Daily BSE Equity Options'!$A:$A,$A507)=0,"",SUMIFS('Daily BSE Equity Options'!$L:$L,'Daily BSE Equity Options'!$A:$A,$A507))</f>
        <v/>
      </c>
      <c r="R507" s="8">
        <f>IF(OR(P507="",Q507=""),"",P507+Q507)</f>
        <v/>
      </c>
      <c r="S507" s="23">
        <f>IFERROR(IF(OR(P507="",INDEX(P:P,MATCH(DATE(YEAR($A507)-1,MONTH($A507),DAY($A507)),$A:$A,0))=""),"",P507/INDEX(P:P,MATCH(DATE(YEAR($A507)-1,MONTH($A507),DAY($A507)),$A:$A,0))-1),"")</f>
        <v/>
      </c>
      <c r="T507" s="23">
        <f>IFERROR(IF(OR(Q507="",INDEX(Q:Q,MATCH(DATE(YEAR($A507)-1,MONTH($A507),DAY($A507)),$A:$A,0))=""),"",Q507/INDEX(Q:Q,MATCH(DATE(YEAR($A507)-1,MONTH($A507),DAY($A507)),$A:$A,0))-1),"")</f>
        <v/>
      </c>
      <c r="U507" s="23">
        <f>IFERROR(IF(OR(R507="",INDEX(R:R,MATCH(DATE(YEAR($A507)-1,MONTH($A507),DAY($A507)),$A:$A,0))=""),"",R507/INDEX(R:R,MATCH(DATE(YEAR($A507)-1,MONTH($A507),DAY($A507)),$A:$A,0))-1),"")</f>
        <v/>
      </c>
      <c r="V507" s="23">
        <f>IF(OR(P507="",P506=""),"",P507/P506-1)</f>
        <v/>
      </c>
      <c r="W507" s="23">
        <f>IF(OR(Q507="",Q506=""),"",Q507/Q506-1)</f>
        <v/>
      </c>
      <c r="X507" s="23">
        <f>IF(OR(R507="",R506=""),"",R507/R506-1)</f>
        <v/>
      </c>
      <c r="Y507" s="23">
        <f>IF(R507="","",P507/R507)</f>
        <v/>
      </c>
      <c r="Z507" s="23">
        <f>IF(R507="","",Q507/R507)</f>
        <v/>
      </c>
      <c r="AA507" s="24">
        <f>IF(SUMIFS('Daily NSE Equity Options'!$M:$M,'Daily NSE Equity Options'!$A:$A,$A507)=0,"",SUMIFS('Daily NSE Equity Options'!$M:$M,'Daily NSE Equity Options'!$A:$A,$A507))</f>
        <v/>
      </c>
      <c r="AB507" s="9">
        <f>IF(SUMIFS('Daily BSE Equity Options'!$M:$M,'Daily BSE Equity Options'!$A:$A,$A507)=0,"",SUMIFS('Daily BSE Equity Options'!$M:$M,'Daily BSE Equity Options'!$A:$A,$A507))</f>
        <v/>
      </c>
      <c r="AC507" s="9">
        <f>IF(OR(AA507="",AB507=""),"",AA507+AB507)</f>
        <v/>
      </c>
      <c r="AD507" s="26">
        <f>IFERROR(IF(OR(AA507="",INDEX(AA:AA,MATCH(DATE(YEAR($A507)-1,MONTH($A507),DAY($A507)),$A:$A,0))=""),"",AA507/INDEX(AA:AA,MATCH(DATE(YEAR($A507)-1,MONTH($A507),DAY($A507)),$A:$A,0))-1),"")</f>
        <v/>
      </c>
      <c r="AE507" s="26">
        <f>IFERROR(IF(OR(AB507="",INDEX(AB:AB,MATCH(DATE(YEAR($A507)-1,MONTH($A507),DAY($A507)),$A:$A,0))=""),"",AB507/INDEX(AB:AB,MATCH(DATE(YEAR($A507)-1,MONTH($A507),DAY($A507)),$A:$A,0))-1),"")</f>
        <v/>
      </c>
      <c r="AF507" s="26">
        <f>IFERROR(IF(OR(AC507="",INDEX(AC:AC,MATCH(DATE(YEAR($A507)-1,MONTH($A507),DAY($A507)),$A:$A,0))=""),"",AC507/INDEX(AC:AC,MATCH(DATE(YEAR($A507)-1,MONTH($A507),DAY($A507)),$A:$A,0))-1),"")</f>
        <v/>
      </c>
      <c r="AG507" s="26">
        <f>IF(OR(AA507="",AA506=""),"",AA507/AA506-1)</f>
        <v/>
      </c>
      <c r="AH507" s="26">
        <f>IF(OR(AB507="",AB506=""),"",AB507/AB506-1)</f>
        <v/>
      </c>
      <c r="AI507" s="26">
        <f>IF(OR(AC507="",AC506=""),"",AC507/AC506-1)</f>
        <v/>
      </c>
      <c r="AJ507" s="26">
        <f>IF(AC507="","",AA507/AC507)</f>
        <v/>
      </c>
      <c r="AK507" s="26">
        <f>IF(AC507="","",AB507/AC507)</f>
        <v/>
      </c>
      <c r="AL507" s="29" t="n">
        <v>18.1575</v>
      </c>
      <c r="AM507" s="30" t="n">
        <v>18.4025</v>
      </c>
      <c r="AN507" s="30" t="n">
        <v>16.1925</v>
      </c>
      <c r="AO507" s="30" t="n">
        <v>17.785</v>
      </c>
      <c r="AP507" s="31" t="n">
        <v>-0.0205</v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18">
        <f>IF(SUMIFS('Daily NSE Equity Options'!$K:$K,'Daily NSE Equity Options'!$A:$A,$A508)=0,"",SUMIFS('Daily NSE Equity Options'!$K:$K,'Daily NSE Equity Options'!$A:$A,$A508))</f>
        <v/>
      </c>
      <c r="F508" s="7">
        <f>IF(SUMIFS('Daily BSE Equity Options'!$K:$K,'Daily BSE Equity Options'!$A:$A,$A508)=0,"",SUMIFS('Daily BSE Equity Options'!$K:$K,'Daily BSE Equity Options'!$A:$A,$A508))</f>
        <v/>
      </c>
      <c r="G508" s="7">
        <f>IF(OR(E508="",F508=""),"",E508+F508)</f>
        <v/>
      </c>
      <c r="H508" s="20">
        <f>IFERROR(IF(OR(E508="",INDEX(E:E,MATCH(DATE(YEAR($A508)-1,MONTH($A508),DAY($A508)),$A:$A,0))=""),"",E508/INDEX(E:E,MATCH(DATE(YEAR($A508)-1,MONTH($A508),DAY($A508)),$A:$A,0))-1),"")</f>
        <v/>
      </c>
      <c r="I508" s="20">
        <f>IFERROR(IF(OR(F508="",INDEX(F:F,MATCH(DATE(YEAR($A508)-1,MONTH($A508),DAY($A508)),$A:$A,0))=""),"",F508/INDEX(F:F,MATCH(DATE(YEAR($A508)-1,MONTH($A508),DAY($A508)),$A:$A,0))-1),"")</f>
        <v/>
      </c>
      <c r="J508" s="20">
        <f>IFERROR(IF(OR(G508="",INDEX(G:G,MATCH(DATE(YEAR($A508)-1,MONTH($A508),DAY($A508)),$A:$A,0))=""),"",G508/INDEX(G:G,MATCH(DATE(YEAR($A508)-1,MONTH($A508),DAY($A508)),$A:$A,0))-1),"")</f>
        <v/>
      </c>
      <c r="K508" s="20">
        <f>IF(OR(E508="",E507=""),"",E508/E507-1)</f>
        <v/>
      </c>
      <c r="L508" s="20">
        <f>IF(OR(F508="",F507=""),"",F508/F507-1)</f>
        <v/>
      </c>
      <c r="M508" s="20">
        <f>IF(OR(G508="",G507=""),"",G508/G507-1)</f>
        <v/>
      </c>
      <c r="N508" s="20">
        <f>IF(G508="","",E508/G508)</f>
        <v/>
      </c>
      <c r="O508" s="20">
        <f>IF(G508="","",F508/G508)</f>
        <v/>
      </c>
      <c r="P508" s="21">
        <f>IF(SUMIFS('Daily NSE Equity Options'!$L:$L,'Daily NSE Equity Options'!$A:$A,$A508)=0,"",SUMIFS('Daily NSE Equity Options'!$L:$L,'Daily NSE Equity Options'!$A:$A,$A508))</f>
        <v/>
      </c>
      <c r="Q508" s="8">
        <f>IF(SUMIFS('Daily BSE Equity Options'!$L:$L,'Daily BSE Equity Options'!$A:$A,$A508)=0,"",SUMIFS('Daily BSE Equity Options'!$L:$L,'Daily BSE Equity Options'!$A:$A,$A508))</f>
        <v/>
      </c>
      <c r="R508" s="8">
        <f>IF(OR(P508="",Q508=""),"",P508+Q508)</f>
        <v/>
      </c>
      <c r="S508" s="23">
        <f>IFERROR(IF(OR(P508="",INDEX(P:P,MATCH(DATE(YEAR($A508)-1,MONTH($A508),DAY($A508)),$A:$A,0))=""),"",P508/INDEX(P:P,MATCH(DATE(YEAR($A508)-1,MONTH($A508),DAY($A508)),$A:$A,0))-1),"")</f>
        <v/>
      </c>
      <c r="T508" s="23">
        <f>IFERROR(IF(OR(Q508="",INDEX(Q:Q,MATCH(DATE(YEAR($A508)-1,MONTH($A508),DAY($A508)),$A:$A,0))=""),"",Q508/INDEX(Q:Q,MATCH(DATE(YEAR($A508)-1,MONTH($A508),DAY($A508)),$A:$A,0))-1),"")</f>
        <v/>
      </c>
      <c r="U508" s="23">
        <f>IFERROR(IF(OR(R508="",INDEX(R:R,MATCH(DATE(YEAR($A508)-1,MONTH($A508),DAY($A508)),$A:$A,0))=""),"",R508/INDEX(R:R,MATCH(DATE(YEAR($A508)-1,MONTH($A508),DAY($A508)),$A:$A,0))-1),"")</f>
        <v/>
      </c>
      <c r="V508" s="23">
        <f>IF(OR(P508="",P507=""),"",P508/P507-1)</f>
        <v/>
      </c>
      <c r="W508" s="23">
        <f>IF(OR(Q508="",Q507=""),"",Q508/Q507-1)</f>
        <v/>
      </c>
      <c r="X508" s="23">
        <f>IF(OR(R508="",R507=""),"",R508/R507-1)</f>
        <v/>
      </c>
      <c r="Y508" s="23">
        <f>IF(R508="","",P508/R508)</f>
        <v/>
      </c>
      <c r="Z508" s="23">
        <f>IF(R508="","",Q508/R508)</f>
        <v/>
      </c>
      <c r="AA508" s="24">
        <f>IF(SUMIFS('Daily NSE Equity Options'!$M:$M,'Daily NSE Equity Options'!$A:$A,$A508)=0,"",SUMIFS('Daily NSE Equity Options'!$M:$M,'Daily NSE Equity Options'!$A:$A,$A508))</f>
        <v/>
      </c>
      <c r="AB508" s="9">
        <f>IF(SUMIFS('Daily BSE Equity Options'!$M:$M,'Daily BSE Equity Options'!$A:$A,$A508)=0,"",SUMIFS('Daily BSE Equity Options'!$M:$M,'Daily BSE Equity Options'!$A:$A,$A508))</f>
        <v/>
      </c>
      <c r="AC508" s="9">
        <f>IF(OR(AA508="",AB508=""),"",AA508+AB508)</f>
        <v/>
      </c>
      <c r="AD508" s="26">
        <f>IFERROR(IF(OR(AA508="",INDEX(AA:AA,MATCH(DATE(YEAR($A508)-1,MONTH($A508),DAY($A508)),$A:$A,0))=""),"",AA508/INDEX(AA:AA,MATCH(DATE(YEAR($A508)-1,MONTH($A508),DAY($A508)),$A:$A,0))-1),"")</f>
        <v/>
      </c>
      <c r="AE508" s="26">
        <f>IFERROR(IF(OR(AB508="",INDEX(AB:AB,MATCH(DATE(YEAR($A508)-1,MONTH($A508),DAY($A508)),$A:$A,0))=""),"",AB508/INDEX(AB:AB,MATCH(DATE(YEAR($A508)-1,MONTH($A508),DAY($A508)),$A:$A,0))-1),"")</f>
        <v/>
      </c>
      <c r="AF508" s="26">
        <f>IFERROR(IF(OR(AC508="",INDEX(AC:AC,MATCH(DATE(YEAR($A508)-1,MONTH($A508),DAY($A508)),$A:$A,0))=""),"",AC508/INDEX(AC:AC,MATCH(DATE(YEAR($A508)-1,MONTH($A508),DAY($A508)),$A:$A,0))-1),"")</f>
        <v/>
      </c>
      <c r="AG508" s="26">
        <f>IF(OR(AA508="",AA507=""),"",AA508/AA507-1)</f>
        <v/>
      </c>
      <c r="AH508" s="26">
        <f>IF(OR(AB508="",AB507=""),"",AB508/AB507-1)</f>
        <v/>
      </c>
      <c r="AI508" s="26">
        <f>IF(OR(AC508="",AC507=""),"",AC508/AC507-1)</f>
        <v/>
      </c>
      <c r="AJ508" s="26">
        <f>IF(AC508="","",AA508/AC508)</f>
        <v/>
      </c>
      <c r="AK508" s="26">
        <f>IF(AC508="","",AB508/AC508)</f>
        <v/>
      </c>
      <c r="AL508" s="29" t="n">
        <v>17.785</v>
      </c>
      <c r="AM508" s="30" t="n">
        <v>20.4825</v>
      </c>
      <c r="AN508" s="30" t="n">
        <v>17.785</v>
      </c>
      <c r="AO508" s="30" t="n">
        <v>19.335</v>
      </c>
      <c r="AP508" s="31" t="n">
        <v>0.0872</v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18">
        <f>IF(SUMIFS('Daily NSE Equity Options'!$K:$K,'Daily NSE Equity Options'!$A:$A,$A509)=0,"",SUMIFS('Daily NSE Equity Options'!$K:$K,'Daily NSE Equity Options'!$A:$A,$A509))</f>
        <v/>
      </c>
      <c r="F509" s="7">
        <f>IF(SUMIFS('Daily BSE Equity Options'!$K:$K,'Daily BSE Equity Options'!$A:$A,$A509)=0,"",SUMIFS('Daily BSE Equity Options'!$K:$K,'Daily BSE Equity Options'!$A:$A,$A509))</f>
        <v/>
      </c>
      <c r="G509" s="7">
        <f>IF(OR(E509="",F509=""),"",E509+F509)</f>
        <v/>
      </c>
      <c r="H509" s="20">
        <f>IFERROR(IF(OR(E509="",INDEX(E:E,MATCH(DATE(YEAR($A509)-1,MONTH($A509),DAY($A509)),$A:$A,0))=""),"",E509/INDEX(E:E,MATCH(DATE(YEAR($A509)-1,MONTH($A509),DAY($A509)),$A:$A,0))-1),"")</f>
        <v/>
      </c>
      <c r="I509" s="20">
        <f>IFERROR(IF(OR(F509="",INDEX(F:F,MATCH(DATE(YEAR($A509)-1,MONTH($A509),DAY($A509)),$A:$A,0))=""),"",F509/INDEX(F:F,MATCH(DATE(YEAR($A509)-1,MONTH($A509),DAY($A509)),$A:$A,0))-1),"")</f>
        <v/>
      </c>
      <c r="J509" s="20">
        <f>IFERROR(IF(OR(G509="",INDEX(G:G,MATCH(DATE(YEAR($A509)-1,MONTH($A509),DAY($A509)),$A:$A,0))=""),"",G509/INDEX(G:G,MATCH(DATE(YEAR($A509)-1,MONTH($A509),DAY($A509)),$A:$A,0))-1),"")</f>
        <v/>
      </c>
      <c r="K509" s="20">
        <f>IF(OR(E509="",E508=""),"",E509/E508-1)</f>
        <v/>
      </c>
      <c r="L509" s="20">
        <f>IF(OR(F509="",F508=""),"",F509/F508-1)</f>
        <v/>
      </c>
      <c r="M509" s="20">
        <f>IF(OR(G509="",G508=""),"",G509/G508-1)</f>
        <v/>
      </c>
      <c r="N509" s="20">
        <f>IF(G509="","",E509/G509)</f>
        <v/>
      </c>
      <c r="O509" s="20">
        <f>IF(G509="","",F509/G509)</f>
        <v/>
      </c>
      <c r="P509" s="21">
        <f>IF(SUMIFS('Daily NSE Equity Options'!$L:$L,'Daily NSE Equity Options'!$A:$A,$A509)=0,"",SUMIFS('Daily NSE Equity Options'!$L:$L,'Daily NSE Equity Options'!$A:$A,$A509))</f>
        <v/>
      </c>
      <c r="Q509" s="8">
        <f>IF(SUMIFS('Daily BSE Equity Options'!$L:$L,'Daily BSE Equity Options'!$A:$A,$A509)=0,"",SUMIFS('Daily BSE Equity Options'!$L:$L,'Daily BSE Equity Options'!$A:$A,$A509))</f>
        <v/>
      </c>
      <c r="R509" s="8">
        <f>IF(OR(P509="",Q509=""),"",P509+Q509)</f>
        <v/>
      </c>
      <c r="S509" s="23">
        <f>IFERROR(IF(OR(P509="",INDEX(P:P,MATCH(DATE(YEAR($A509)-1,MONTH($A509),DAY($A509)),$A:$A,0))=""),"",P509/INDEX(P:P,MATCH(DATE(YEAR($A509)-1,MONTH($A509),DAY($A509)),$A:$A,0))-1),"")</f>
        <v/>
      </c>
      <c r="T509" s="23">
        <f>IFERROR(IF(OR(Q509="",INDEX(Q:Q,MATCH(DATE(YEAR($A509)-1,MONTH($A509),DAY($A509)),$A:$A,0))=""),"",Q509/INDEX(Q:Q,MATCH(DATE(YEAR($A509)-1,MONTH($A509),DAY($A509)),$A:$A,0))-1),"")</f>
        <v/>
      </c>
      <c r="U509" s="23">
        <f>IFERROR(IF(OR(R509="",INDEX(R:R,MATCH(DATE(YEAR($A509)-1,MONTH($A509),DAY($A509)),$A:$A,0))=""),"",R509/INDEX(R:R,MATCH(DATE(YEAR($A509)-1,MONTH($A509),DAY($A509)),$A:$A,0))-1),"")</f>
        <v/>
      </c>
      <c r="V509" s="23">
        <f>IF(OR(P509="",P508=""),"",P509/P508-1)</f>
        <v/>
      </c>
      <c r="W509" s="23">
        <f>IF(OR(Q509="",Q508=""),"",Q509/Q508-1)</f>
        <v/>
      </c>
      <c r="X509" s="23">
        <f>IF(OR(R509="",R508=""),"",R509/R508-1)</f>
        <v/>
      </c>
      <c r="Y509" s="23">
        <f>IF(R509="","",P509/R509)</f>
        <v/>
      </c>
      <c r="Z509" s="23">
        <f>IF(R509="","",Q509/R509)</f>
        <v/>
      </c>
      <c r="AA509" s="24">
        <f>IF(SUMIFS('Daily NSE Equity Options'!$M:$M,'Daily NSE Equity Options'!$A:$A,$A509)=0,"",SUMIFS('Daily NSE Equity Options'!$M:$M,'Daily NSE Equity Options'!$A:$A,$A509))</f>
        <v/>
      </c>
      <c r="AB509" s="9">
        <f>IF(SUMIFS('Daily BSE Equity Options'!$M:$M,'Daily BSE Equity Options'!$A:$A,$A509)=0,"",SUMIFS('Daily BSE Equity Options'!$M:$M,'Daily BSE Equity Options'!$A:$A,$A509))</f>
        <v/>
      </c>
      <c r="AC509" s="9">
        <f>IF(OR(AA509="",AB509=""),"",AA509+AB509)</f>
        <v/>
      </c>
      <c r="AD509" s="26">
        <f>IFERROR(IF(OR(AA509="",INDEX(AA:AA,MATCH(DATE(YEAR($A509)-1,MONTH($A509),DAY($A509)),$A:$A,0))=""),"",AA509/INDEX(AA:AA,MATCH(DATE(YEAR($A509)-1,MONTH($A509),DAY($A509)),$A:$A,0))-1),"")</f>
        <v/>
      </c>
      <c r="AE509" s="26">
        <f>IFERROR(IF(OR(AB509="",INDEX(AB:AB,MATCH(DATE(YEAR($A509)-1,MONTH($A509),DAY($A509)),$A:$A,0))=""),"",AB509/INDEX(AB:AB,MATCH(DATE(YEAR($A509)-1,MONTH($A509),DAY($A509)),$A:$A,0))-1),"")</f>
        <v/>
      </c>
      <c r="AF509" s="26">
        <f>IFERROR(IF(OR(AC509="",INDEX(AC:AC,MATCH(DATE(YEAR($A509)-1,MONTH($A509),DAY($A509)),$A:$A,0))=""),"",AC509/INDEX(AC:AC,MATCH(DATE(YEAR($A509)-1,MONTH($A509),DAY($A509)),$A:$A,0))-1),"")</f>
        <v/>
      </c>
      <c r="AG509" s="26">
        <f>IF(OR(AA509="",AA508=""),"",AA509/AA508-1)</f>
        <v/>
      </c>
      <c r="AH509" s="26">
        <f>IF(OR(AB509="",AB508=""),"",AB509/AB508-1)</f>
        <v/>
      </c>
      <c r="AI509" s="26">
        <f>IF(OR(AC509="",AC508=""),"",AC509/AC508-1)</f>
        <v/>
      </c>
      <c r="AJ509" s="26">
        <f>IF(AC509="","",AA509/AC509)</f>
        <v/>
      </c>
      <c r="AK509" s="26">
        <f>IF(AC509="","",AB509/AC509)</f>
        <v/>
      </c>
      <c r="AL509" s="29" t="n">
        <v>19.335</v>
      </c>
      <c r="AM509" s="30" t="n">
        <v>20.8075</v>
      </c>
      <c r="AN509" s="30" t="n">
        <v>14.6275</v>
      </c>
      <c r="AO509" s="30" t="n">
        <v>19.775</v>
      </c>
      <c r="AP509" s="31" t="n">
        <v>0.0228</v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18">
        <f>IF(SUMIFS('Daily NSE Equity Options'!$K:$K,'Daily NSE Equity Options'!$A:$A,$A510)=0,"",SUMIFS('Daily NSE Equity Options'!$K:$K,'Daily NSE Equity Options'!$A:$A,$A510))</f>
        <v/>
      </c>
      <c r="F510" s="7">
        <f>IF(SUMIFS('Daily BSE Equity Options'!$K:$K,'Daily BSE Equity Options'!$A:$A,$A510)=0,"",SUMIFS('Daily BSE Equity Options'!$K:$K,'Daily BSE Equity Options'!$A:$A,$A510))</f>
        <v/>
      </c>
      <c r="G510" s="7">
        <f>IF(OR(E510="",F510=""),"",E510+F510)</f>
        <v/>
      </c>
      <c r="H510" s="20">
        <f>IFERROR(IF(OR(E510="",INDEX(E:E,MATCH(DATE(YEAR($A510)-1,MONTH($A510),DAY($A510)),$A:$A,0))=""),"",E510/INDEX(E:E,MATCH(DATE(YEAR($A510)-1,MONTH($A510),DAY($A510)),$A:$A,0))-1),"")</f>
        <v/>
      </c>
      <c r="I510" s="20">
        <f>IFERROR(IF(OR(F510="",INDEX(F:F,MATCH(DATE(YEAR($A510)-1,MONTH($A510),DAY($A510)),$A:$A,0))=""),"",F510/INDEX(F:F,MATCH(DATE(YEAR($A510)-1,MONTH($A510),DAY($A510)),$A:$A,0))-1),"")</f>
        <v/>
      </c>
      <c r="J510" s="20">
        <f>IFERROR(IF(OR(G510="",INDEX(G:G,MATCH(DATE(YEAR($A510)-1,MONTH($A510),DAY($A510)),$A:$A,0))=""),"",G510/INDEX(G:G,MATCH(DATE(YEAR($A510)-1,MONTH($A510),DAY($A510)),$A:$A,0))-1),"")</f>
        <v/>
      </c>
      <c r="K510" s="20">
        <f>IF(OR(E510="",E509=""),"",E510/E509-1)</f>
        <v/>
      </c>
      <c r="L510" s="20">
        <f>IF(OR(F510="",F509=""),"",F510/F509-1)</f>
        <v/>
      </c>
      <c r="M510" s="20">
        <f>IF(OR(G510="",G509=""),"",G510/G509-1)</f>
        <v/>
      </c>
      <c r="N510" s="20">
        <f>IF(G510="","",E510/G510)</f>
        <v/>
      </c>
      <c r="O510" s="20">
        <f>IF(G510="","",F510/G510)</f>
        <v/>
      </c>
      <c r="P510" s="21">
        <f>IF(SUMIFS('Daily NSE Equity Options'!$L:$L,'Daily NSE Equity Options'!$A:$A,$A510)=0,"",SUMIFS('Daily NSE Equity Options'!$L:$L,'Daily NSE Equity Options'!$A:$A,$A510))</f>
        <v/>
      </c>
      <c r="Q510" s="8">
        <f>IF(SUMIFS('Daily BSE Equity Options'!$L:$L,'Daily BSE Equity Options'!$A:$A,$A510)=0,"",SUMIFS('Daily BSE Equity Options'!$L:$L,'Daily BSE Equity Options'!$A:$A,$A510))</f>
        <v/>
      </c>
      <c r="R510" s="8">
        <f>IF(OR(P510="",Q510=""),"",P510+Q510)</f>
        <v/>
      </c>
      <c r="S510" s="23">
        <f>IFERROR(IF(OR(P510="",INDEX(P:P,MATCH(DATE(YEAR($A510)-1,MONTH($A510),DAY($A510)),$A:$A,0))=""),"",P510/INDEX(P:P,MATCH(DATE(YEAR($A510)-1,MONTH($A510),DAY($A510)),$A:$A,0))-1),"")</f>
        <v/>
      </c>
      <c r="T510" s="23">
        <f>IFERROR(IF(OR(Q510="",INDEX(Q:Q,MATCH(DATE(YEAR($A510)-1,MONTH($A510),DAY($A510)),$A:$A,0))=""),"",Q510/INDEX(Q:Q,MATCH(DATE(YEAR($A510)-1,MONTH($A510),DAY($A510)),$A:$A,0))-1),"")</f>
        <v/>
      </c>
      <c r="U510" s="23">
        <f>IFERROR(IF(OR(R510="",INDEX(R:R,MATCH(DATE(YEAR($A510)-1,MONTH($A510),DAY($A510)),$A:$A,0))=""),"",R510/INDEX(R:R,MATCH(DATE(YEAR($A510)-1,MONTH($A510),DAY($A510)),$A:$A,0))-1),"")</f>
        <v/>
      </c>
      <c r="V510" s="23">
        <f>IF(OR(P510="",P509=""),"",P510/P509-1)</f>
        <v/>
      </c>
      <c r="W510" s="23">
        <f>IF(OR(Q510="",Q509=""),"",Q510/Q509-1)</f>
        <v/>
      </c>
      <c r="X510" s="23">
        <f>IF(OR(R510="",R509=""),"",R510/R509-1)</f>
        <v/>
      </c>
      <c r="Y510" s="23">
        <f>IF(R510="","",P510/R510)</f>
        <v/>
      </c>
      <c r="Z510" s="23">
        <f>IF(R510="","",Q510/R510)</f>
        <v/>
      </c>
      <c r="AA510" s="24">
        <f>IF(SUMIFS('Daily NSE Equity Options'!$M:$M,'Daily NSE Equity Options'!$A:$A,$A510)=0,"",SUMIFS('Daily NSE Equity Options'!$M:$M,'Daily NSE Equity Options'!$A:$A,$A510))</f>
        <v/>
      </c>
      <c r="AB510" s="9">
        <f>IF(SUMIFS('Daily BSE Equity Options'!$M:$M,'Daily BSE Equity Options'!$A:$A,$A510)=0,"",SUMIFS('Daily BSE Equity Options'!$M:$M,'Daily BSE Equity Options'!$A:$A,$A510))</f>
        <v/>
      </c>
      <c r="AC510" s="9">
        <f>IF(OR(AA510="",AB510=""),"",AA510+AB510)</f>
        <v/>
      </c>
      <c r="AD510" s="26">
        <f>IFERROR(IF(OR(AA510="",INDEX(AA:AA,MATCH(DATE(YEAR($A510)-1,MONTH($A510),DAY($A510)),$A:$A,0))=""),"",AA510/INDEX(AA:AA,MATCH(DATE(YEAR($A510)-1,MONTH($A510),DAY($A510)),$A:$A,0))-1),"")</f>
        <v/>
      </c>
      <c r="AE510" s="26">
        <f>IFERROR(IF(OR(AB510="",INDEX(AB:AB,MATCH(DATE(YEAR($A510)-1,MONTH($A510),DAY($A510)),$A:$A,0))=""),"",AB510/INDEX(AB:AB,MATCH(DATE(YEAR($A510)-1,MONTH($A510),DAY($A510)),$A:$A,0))-1),"")</f>
        <v/>
      </c>
      <c r="AF510" s="26">
        <f>IFERROR(IF(OR(AC510="",INDEX(AC:AC,MATCH(DATE(YEAR($A510)-1,MONTH($A510),DAY($A510)),$A:$A,0))=""),"",AC510/INDEX(AC:AC,MATCH(DATE(YEAR($A510)-1,MONTH($A510),DAY($A510)),$A:$A,0))-1),"")</f>
        <v/>
      </c>
      <c r="AG510" s="26">
        <f>IF(OR(AA510="",AA509=""),"",AA510/AA509-1)</f>
        <v/>
      </c>
      <c r="AH510" s="26">
        <f>IF(OR(AB510="",AB509=""),"",AB510/AB509-1)</f>
        <v/>
      </c>
      <c r="AI510" s="26">
        <f>IF(OR(AC510="",AC509=""),"",AC510/AC509-1)</f>
        <v/>
      </c>
      <c r="AJ510" s="26">
        <f>IF(AC510="","",AA510/AC510)</f>
        <v/>
      </c>
      <c r="AK510" s="26">
        <f>IF(AC510="","",AB510/AC510)</f>
        <v/>
      </c>
      <c r="AL510" s="29" t="n">
        <v>19.775</v>
      </c>
      <c r="AM510" s="30" t="n">
        <v>20.265</v>
      </c>
      <c r="AN510" s="30" t="n">
        <v>17.835</v>
      </c>
      <c r="AO510" s="30" t="n">
        <v>18.6725</v>
      </c>
      <c r="AP510" s="31" t="n">
        <v>-0.0558</v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18">
        <f>IF(SUMIFS('Daily NSE Equity Options'!$K:$K,'Daily NSE Equity Options'!$A:$A,$A511)=0,"",SUMIFS('Daily NSE Equity Options'!$K:$K,'Daily NSE Equity Options'!$A:$A,$A511))</f>
        <v/>
      </c>
      <c r="F511" s="7">
        <f>IF(SUMIFS('Daily BSE Equity Options'!$K:$K,'Daily BSE Equity Options'!$A:$A,$A511)=0,"",SUMIFS('Daily BSE Equity Options'!$K:$K,'Daily BSE Equity Options'!$A:$A,$A511))</f>
        <v/>
      </c>
      <c r="G511" s="7">
        <f>IF(OR(E511="",F511=""),"",E511+F511)</f>
        <v/>
      </c>
      <c r="H511" s="20">
        <f>IFERROR(IF(OR(E511="",INDEX(E:E,MATCH(DATE(YEAR($A511)-1,MONTH($A511),DAY($A511)),$A:$A,0))=""),"",E511/INDEX(E:E,MATCH(DATE(YEAR($A511)-1,MONTH($A511),DAY($A511)),$A:$A,0))-1),"")</f>
        <v/>
      </c>
      <c r="I511" s="20">
        <f>IFERROR(IF(OR(F511="",INDEX(F:F,MATCH(DATE(YEAR($A511)-1,MONTH($A511),DAY($A511)),$A:$A,0))=""),"",F511/INDEX(F:F,MATCH(DATE(YEAR($A511)-1,MONTH($A511),DAY($A511)),$A:$A,0))-1),"")</f>
        <v/>
      </c>
      <c r="J511" s="20">
        <f>IFERROR(IF(OR(G511="",INDEX(G:G,MATCH(DATE(YEAR($A511)-1,MONTH($A511),DAY($A511)),$A:$A,0))=""),"",G511/INDEX(G:G,MATCH(DATE(YEAR($A511)-1,MONTH($A511),DAY($A511)),$A:$A,0))-1),"")</f>
        <v/>
      </c>
      <c r="K511" s="20">
        <f>IF(OR(E511="",E510=""),"",E511/E510-1)</f>
        <v/>
      </c>
      <c r="L511" s="20">
        <f>IF(OR(F511="",F510=""),"",F511/F510-1)</f>
        <v/>
      </c>
      <c r="M511" s="20">
        <f>IF(OR(G511="",G510=""),"",G511/G510-1)</f>
        <v/>
      </c>
      <c r="N511" s="20">
        <f>IF(G511="","",E511/G511)</f>
        <v/>
      </c>
      <c r="O511" s="20">
        <f>IF(G511="","",F511/G511)</f>
        <v/>
      </c>
      <c r="P511" s="21">
        <f>IF(SUMIFS('Daily NSE Equity Options'!$L:$L,'Daily NSE Equity Options'!$A:$A,$A511)=0,"",SUMIFS('Daily NSE Equity Options'!$L:$L,'Daily NSE Equity Options'!$A:$A,$A511))</f>
        <v/>
      </c>
      <c r="Q511" s="8">
        <f>IF(SUMIFS('Daily BSE Equity Options'!$L:$L,'Daily BSE Equity Options'!$A:$A,$A511)=0,"",SUMIFS('Daily BSE Equity Options'!$L:$L,'Daily BSE Equity Options'!$A:$A,$A511))</f>
        <v/>
      </c>
      <c r="R511" s="8">
        <f>IF(OR(P511="",Q511=""),"",P511+Q511)</f>
        <v/>
      </c>
      <c r="S511" s="23">
        <f>IFERROR(IF(OR(P511="",INDEX(P:P,MATCH(DATE(YEAR($A511)-1,MONTH($A511),DAY($A511)),$A:$A,0))=""),"",P511/INDEX(P:P,MATCH(DATE(YEAR($A511)-1,MONTH($A511),DAY($A511)),$A:$A,0))-1),"")</f>
        <v/>
      </c>
      <c r="T511" s="23">
        <f>IFERROR(IF(OR(Q511="",INDEX(Q:Q,MATCH(DATE(YEAR($A511)-1,MONTH($A511),DAY($A511)),$A:$A,0))=""),"",Q511/INDEX(Q:Q,MATCH(DATE(YEAR($A511)-1,MONTH($A511),DAY($A511)),$A:$A,0))-1),"")</f>
        <v/>
      </c>
      <c r="U511" s="23">
        <f>IFERROR(IF(OR(R511="",INDEX(R:R,MATCH(DATE(YEAR($A511)-1,MONTH($A511),DAY($A511)),$A:$A,0))=""),"",R511/INDEX(R:R,MATCH(DATE(YEAR($A511)-1,MONTH($A511),DAY($A511)),$A:$A,0))-1),"")</f>
        <v/>
      </c>
      <c r="V511" s="23">
        <f>IF(OR(P511="",P510=""),"",P511/P510-1)</f>
        <v/>
      </c>
      <c r="W511" s="23">
        <f>IF(OR(Q511="",Q510=""),"",Q511/Q510-1)</f>
        <v/>
      </c>
      <c r="X511" s="23">
        <f>IF(OR(R511="",R510=""),"",R511/R510-1)</f>
        <v/>
      </c>
      <c r="Y511" s="23">
        <f>IF(R511="","",P511/R511)</f>
        <v/>
      </c>
      <c r="Z511" s="23">
        <f>IF(R511="","",Q511/R511)</f>
        <v/>
      </c>
      <c r="AA511" s="24">
        <f>IF(SUMIFS('Daily NSE Equity Options'!$M:$M,'Daily NSE Equity Options'!$A:$A,$A511)=0,"",SUMIFS('Daily NSE Equity Options'!$M:$M,'Daily NSE Equity Options'!$A:$A,$A511))</f>
        <v/>
      </c>
      <c r="AB511" s="9">
        <f>IF(SUMIFS('Daily BSE Equity Options'!$M:$M,'Daily BSE Equity Options'!$A:$A,$A511)=0,"",SUMIFS('Daily BSE Equity Options'!$M:$M,'Daily BSE Equity Options'!$A:$A,$A511))</f>
        <v/>
      </c>
      <c r="AC511" s="9">
        <f>IF(OR(AA511="",AB511=""),"",AA511+AB511)</f>
        <v/>
      </c>
      <c r="AD511" s="26">
        <f>IFERROR(IF(OR(AA511="",INDEX(AA:AA,MATCH(DATE(YEAR($A511)-1,MONTH($A511),DAY($A511)),$A:$A,0))=""),"",AA511/INDEX(AA:AA,MATCH(DATE(YEAR($A511)-1,MONTH($A511),DAY($A511)),$A:$A,0))-1),"")</f>
        <v/>
      </c>
      <c r="AE511" s="26">
        <f>IFERROR(IF(OR(AB511="",INDEX(AB:AB,MATCH(DATE(YEAR($A511)-1,MONTH($A511),DAY($A511)),$A:$A,0))=""),"",AB511/INDEX(AB:AB,MATCH(DATE(YEAR($A511)-1,MONTH($A511),DAY($A511)),$A:$A,0))-1),"")</f>
        <v/>
      </c>
      <c r="AF511" s="26">
        <f>IFERROR(IF(OR(AC511="",INDEX(AC:AC,MATCH(DATE(YEAR($A511)-1,MONTH($A511),DAY($A511)),$A:$A,0))=""),"",AC511/INDEX(AC:AC,MATCH(DATE(YEAR($A511)-1,MONTH($A511),DAY($A511)),$A:$A,0))-1),"")</f>
        <v/>
      </c>
      <c r="AG511" s="26">
        <f>IF(OR(AA511="",AA510=""),"",AA511/AA510-1)</f>
        <v/>
      </c>
      <c r="AH511" s="26">
        <f>IF(OR(AB511="",AB510=""),"",AB511/AB510-1)</f>
        <v/>
      </c>
      <c r="AI511" s="26">
        <f>IF(OR(AC511="",AC510=""),"",AC511/AC510-1)</f>
        <v/>
      </c>
      <c r="AJ511" s="26">
        <f>IF(AC511="","",AA511/AC511)</f>
        <v/>
      </c>
      <c r="AK511" s="26">
        <f>IF(AC511="","",AB511/AC511)</f>
        <v/>
      </c>
      <c r="AL511" s="29" t="n">
        <v>18.6725</v>
      </c>
      <c r="AM511" s="30" t="n">
        <v>18.6725</v>
      </c>
      <c r="AN511" s="30" t="n">
        <v>13.35</v>
      </c>
      <c r="AO511" s="30" t="n">
        <v>17.8525</v>
      </c>
      <c r="AP511" s="31" t="n">
        <v>-0.0439</v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18">
        <f>IF(SUMIFS('Daily NSE Equity Options'!$K:$K,'Daily NSE Equity Options'!$A:$A,$A512)=0,"",SUMIFS('Daily NSE Equity Options'!$K:$K,'Daily NSE Equity Options'!$A:$A,$A512))</f>
        <v/>
      </c>
      <c r="F512" s="7">
        <f>IF(SUMIFS('Daily BSE Equity Options'!$K:$K,'Daily BSE Equity Options'!$A:$A,$A512)=0,"",SUMIFS('Daily BSE Equity Options'!$K:$K,'Daily BSE Equity Options'!$A:$A,$A512))</f>
        <v/>
      </c>
      <c r="G512" s="7">
        <f>IF(OR(E512="",F512=""),"",E512+F512)</f>
        <v/>
      </c>
      <c r="H512" s="20">
        <f>IFERROR(IF(OR(E512="",INDEX(E:E,MATCH(DATE(YEAR($A512)-1,MONTH($A512),DAY($A512)),$A:$A,0))=""),"",E512/INDEX(E:E,MATCH(DATE(YEAR($A512)-1,MONTH($A512),DAY($A512)),$A:$A,0))-1),"")</f>
        <v/>
      </c>
      <c r="I512" s="20">
        <f>IFERROR(IF(OR(F512="",INDEX(F:F,MATCH(DATE(YEAR($A512)-1,MONTH($A512),DAY($A512)),$A:$A,0))=""),"",F512/INDEX(F:F,MATCH(DATE(YEAR($A512)-1,MONTH($A512),DAY($A512)),$A:$A,0))-1),"")</f>
        <v/>
      </c>
      <c r="J512" s="20">
        <f>IFERROR(IF(OR(G512="",INDEX(G:G,MATCH(DATE(YEAR($A512)-1,MONTH($A512),DAY($A512)),$A:$A,0))=""),"",G512/INDEX(G:G,MATCH(DATE(YEAR($A512)-1,MONTH($A512),DAY($A512)),$A:$A,0))-1),"")</f>
        <v/>
      </c>
      <c r="K512" s="20">
        <f>IF(OR(E512="",E511=""),"",E512/E511-1)</f>
        <v/>
      </c>
      <c r="L512" s="20">
        <f>IF(OR(F512="",F511=""),"",F512/F511-1)</f>
        <v/>
      </c>
      <c r="M512" s="20">
        <f>IF(OR(G512="",G511=""),"",G512/G511-1)</f>
        <v/>
      </c>
      <c r="N512" s="20">
        <f>IF(G512="","",E512/G512)</f>
        <v/>
      </c>
      <c r="O512" s="20">
        <f>IF(G512="","",F512/G512)</f>
        <v/>
      </c>
      <c r="P512" s="21">
        <f>IF(SUMIFS('Daily NSE Equity Options'!$L:$L,'Daily NSE Equity Options'!$A:$A,$A512)=0,"",SUMIFS('Daily NSE Equity Options'!$L:$L,'Daily NSE Equity Options'!$A:$A,$A512))</f>
        <v/>
      </c>
      <c r="Q512" s="8">
        <f>IF(SUMIFS('Daily BSE Equity Options'!$L:$L,'Daily BSE Equity Options'!$A:$A,$A512)=0,"",SUMIFS('Daily BSE Equity Options'!$L:$L,'Daily BSE Equity Options'!$A:$A,$A512))</f>
        <v/>
      </c>
      <c r="R512" s="8">
        <f>IF(OR(P512="",Q512=""),"",P512+Q512)</f>
        <v/>
      </c>
      <c r="S512" s="23">
        <f>IFERROR(IF(OR(P512="",INDEX(P:P,MATCH(DATE(YEAR($A512)-1,MONTH($A512),DAY($A512)),$A:$A,0))=""),"",P512/INDEX(P:P,MATCH(DATE(YEAR($A512)-1,MONTH($A512),DAY($A512)),$A:$A,0))-1),"")</f>
        <v/>
      </c>
      <c r="T512" s="23">
        <f>IFERROR(IF(OR(Q512="",INDEX(Q:Q,MATCH(DATE(YEAR($A512)-1,MONTH($A512),DAY($A512)),$A:$A,0))=""),"",Q512/INDEX(Q:Q,MATCH(DATE(YEAR($A512)-1,MONTH($A512),DAY($A512)),$A:$A,0))-1),"")</f>
        <v/>
      </c>
      <c r="U512" s="23">
        <f>IFERROR(IF(OR(R512="",INDEX(R:R,MATCH(DATE(YEAR($A512)-1,MONTH($A512),DAY($A512)),$A:$A,0))=""),"",R512/INDEX(R:R,MATCH(DATE(YEAR($A512)-1,MONTH($A512),DAY($A512)),$A:$A,0))-1),"")</f>
        <v/>
      </c>
      <c r="V512" s="23">
        <f>IF(OR(P512="",P511=""),"",P512/P511-1)</f>
        <v/>
      </c>
      <c r="W512" s="23">
        <f>IF(OR(Q512="",Q511=""),"",Q512/Q511-1)</f>
        <v/>
      </c>
      <c r="X512" s="23">
        <f>IF(OR(R512="",R511=""),"",R512/R511-1)</f>
        <v/>
      </c>
      <c r="Y512" s="23">
        <f>IF(R512="","",P512/R512)</f>
        <v/>
      </c>
      <c r="Z512" s="23">
        <f>IF(R512="","",Q512/R512)</f>
        <v/>
      </c>
      <c r="AA512" s="24">
        <f>IF(SUMIFS('Daily NSE Equity Options'!$M:$M,'Daily NSE Equity Options'!$A:$A,$A512)=0,"",SUMIFS('Daily NSE Equity Options'!$M:$M,'Daily NSE Equity Options'!$A:$A,$A512))</f>
        <v/>
      </c>
      <c r="AB512" s="9">
        <f>IF(SUMIFS('Daily BSE Equity Options'!$M:$M,'Daily BSE Equity Options'!$A:$A,$A512)=0,"",SUMIFS('Daily BSE Equity Options'!$M:$M,'Daily BSE Equity Options'!$A:$A,$A512))</f>
        <v/>
      </c>
      <c r="AC512" s="9">
        <f>IF(OR(AA512="",AB512=""),"",AA512+AB512)</f>
        <v/>
      </c>
      <c r="AD512" s="26">
        <f>IFERROR(IF(OR(AA512="",INDEX(AA:AA,MATCH(DATE(YEAR($A512)-1,MONTH($A512),DAY($A512)),$A:$A,0))=""),"",AA512/INDEX(AA:AA,MATCH(DATE(YEAR($A512)-1,MONTH($A512),DAY($A512)),$A:$A,0))-1),"")</f>
        <v/>
      </c>
      <c r="AE512" s="26">
        <f>IFERROR(IF(OR(AB512="",INDEX(AB:AB,MATCH(DATE(YEAR($A512)-1,MONTH($A512),DAY($A512)),$A:$A,0))=""),"",AB512/INDEX(AB:AB,MATCH(DATE(YEAR($A512)-1,MONTH($A512),DAY($A512)),$A:$A,0))-1),"")</f>
        <v/>
      </c>
      <c r="AF512" s="26">
        <f>IFERROR(IF(OR(AC512="",INDEX(AC:AC,MATCH(DATE(YEAR($A512)-1,MONTH($A512),DAY($A512)),$A:$A,0))=""),"",AC512/INDEX(AC:AC,MATCH(DATE(YEAR($A512)-1,MONTH($A512),DAY($A512)),$A:$A,0))-1),"")</f>
        <v/>
      </c>
      <c r="AG512" s="26">
        <f>IF(OR(AA512="",AA511=""),"",AA512/AA511-1)</f>
        <v/>
      </c>
      <c r="AH512" s="26">
        <f>IF(OR(AB512="",AB511=""),"",AB512/AB511-1)</f>
        <v/>
      </c>
      <c r="AI512" s="26">
        <f>IF(OR(AC512="",AC511=""),"",AC512/AC511-1)</f>
        <v/>
      </c>
      <c r="AJ512" s="26">
        <f>IF(AC512="","",AA512/AC512)</f>
        <v/>
      </c>
      <c r="AK512" s="26">
        <f>IF(AC512="","",AB512/AC512)</f>
        <v/>
      </c>
      <c r="AL512" s="29" t="n">
        <v>17.8525</v>
      </c>
      <c r="AM512" s="30" t="n">
        <v>18.76</v>
      </c>
      <c r="AN512" s="30" t="n">
        <v>17.8125</v>
      </c>
      <c r="AO512" s="30" t="n">
        <v>18.3525</v>
      </c>
      <c r="AP512" s="31" t="n">
        <v>0.028</v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18">
        <f>IF(SUMIFS('Daily NSE Equity Options'!$K:$K,'Daily NSE Equity Options'!$A:$A,$A513)=0,"",SUMIFS('Daily NSE Equity Options'!$K:$K,'Daily NSE Equity Options'!$A:$A,$A513))</f>
        <v/>
      </c>
      <c r="F513" s="7">
        <f>IF(SUMIFS('Daily BSE Equity Options'!$K:$K,'Daily BSE Equity Options'!$A:$A,$A513)=0,"",SUMIFS('Daily BSE Equity Options'!$K:$K,'Daily BSE Equity Options'!$A:$A,$A513))</f>
        <v/>
      </c>
      <c r="G513" s="7">
        <f>IF(OR(E513="",F513=""),"",E513+F513)</f>
        <v/>
      </c>
      <c r="H513" s="20">
        <f>IFERROR(IF(OR(E513="",INDEX(E:E,MATCH(DATE(YEAR($A513)-1,MONTH($A513),DAY($A513)),$A:$A,0))=""),"",E513/INDEX(E:E,MATCH(DATE(YEAR($A513)-1,MONTH($A513),DAY($A513)),$A:$A,0))-1),"")</f>
        <v/>
      </c>
      <c r="I513" s="20">
        <f>IFERROR(IF(OR(F513="",INDEX(F:F,MATCH(DATE(YEAR($A513)-1,MONTH($A513),DAY($A513)),$A:$A,0))=""),"",F513/INDEX(F:F,MATCH(DATE(YEAR($A513)-1,MONTH($A513),DAY($A513)),$A:$A,0))-1),"")</f>
        <v/>
      </c>
      <c r="J513" s="20">
        <f>IFERROR(IF(OR(G513="",INDEX(G:G,MATCH(DATE(YEAR($A513)-1,MONTH($A513),DAY($A513)),$A:$A,0))=""),"",G513/INDEX(G:G,MATCH(DATE(YEAR($A513)-1,MONTH($A513),DAY($A513)),$A:$A,0))-1),"")</f>
        <v/>
      </c>
      <c r="K513" s="20">
        <f>IF(OR(E513="",E512=""),"",E513/E512-1)</f>
        <v/>
      </c>
      <c r="L513" s="20">
        <f>IF(OR(F513="",F512=""),"",F513/F512-1)</f>
        <v/>
      </c>
      <c r="M513" s="20">
        <f>IF(OR(G513="",G512=""),"",G513/G512-1)</f>
        <v/>
      </c>
      <c r="N513" s="20">
        <f>IF(G513="","",E513/G513)</f>
        <v/>
      </c>
      <c r="O513" s="20">
        <f>IF(G513="","",F513/G513)</f>
        <v/>
      </c>
      <c r="P513" s="21">
        <f>IF(SUMIFS('Daily NSE Equity Options'!$L:$L,'Daily NSE Equity Options'!$A:$A,$A513)=0,"",SUMIFS('Daily NSE Equity Options'!$L:$L,'Daily NSE Equity Options'!$A:$A,$A513))</f>
        <v/>
      </c>
      <c r="Q513" s="8">
        <f>IF(SUMIFS('Daily BSE Equity Options'!$L:$L,'Daily BSE Equity Options'!$A:$A,$A513)=0,"",SUMIFS('Daily BSE Equity Options'!$L:$L,'Daily BSE Equity Options'!$A:$A,$A513))</f>
        <v/>
      </c>
      <c r="R513" s="8">
        <f>IF(OR(P513="",Q513=""),"",P513+Q513)</f>
        <v/>
      </c>
      <c r="S513" s="23">
        <f>IFERROR(IF(OR(P513="",INDEX(P:P,MATCH(DATE(YEAR($A513)-1,MONTH($A513),DAY($A513)),$A:$A,0))=""),"",P513/INDEX(P:P,MATCH(DATE(YEAR($A513)-1,MONTH($A513),DAY($A513)),$A:$A,0))-1),"")</f>
        <v/>
      </c>
      <c r="T513" s="23">
        <f>IFERROR(IF(OR(Q513="",INDEX(Q:Q,MATCH(DATE(YEAR($A513)-1,MONTH($A513),DAY($A513)),$A:$A,0))=""),"",Q513/INDEX(Q:Q,MATCH(DATE(YEAR($A513)-1,MONTH($A513),DAY($A513)),$A:$A,0))-1),"")</f>
        <v/>
      </c>
      <c r="U513" s="23">
        <f>IFERROR(IF(OR(R513="",INDEX(R:R,MATCH(DATE(YEAR($A513)-1,MONTH($A513),DAY($A513)),$A:$A,0))=""),"",R513/INDEX(R:R,MATCH(DATE(YEAR($A513)-1,MONTH($A513),DAY($A513)),$A:$A,0))-1),"")</f>
        <v/>
      </c>
      <c r="V513" s="23">
        <f>IF(OR(P513="",P512=""),"",P513/P512-1)</f>
        <v/>
      </c>
      <c r="W513" s="23">
        <f>IF(OR(Q513="",Q512=""),"",Q513/Q512-1)</f>
        <v/>
      </c>
      <c r="X513" s="23">
        <f>IF(OR(R513="",R512=""),"",R513/R512-1)</f>
        <v/>
      </c>
      <c r="Y513" s="23">
        <f>IF(R513="","",P513/R513)</f>
        <v/>
      </c>
      <c r="Z513" s="23">
        <f>IF(R513="","",Q513/R513)</f>
        <v/>
      </c>
      <c r="AA513" s="24">
        <f>IF(SUMIFS('Daily NSE Equity Options'!$M:$M,'Daily NSE Equity Options'!$A:$A,$A513)=0,"",SUMIFS('Daily NSE Equity Options'!$M:$M,'Daily NSE Equity Options'!$A:$A,$A513))</f>
        <v/>
      </c>
      <c r="AB513" s="9">
        <f>IF(SUMIFS('Daily BSE Equity Options'!$M:$M,'Daily BSE Equity Options'!$A:$A,$A513)=0,"",SUMIFS('Daily BSE Equity Options'!$M:$M,'Daily BSE Equity Options'!$A:$A,$A513))</f>
        <v/>
      </c>
      <c r="AC513" s="9">
        <f>IF(OR(AA513="",AB513=""),"",AA513+AB513)</f>
        <v/>
      </c>
      <c r="AD513" s="26">
        <f>IFERROR(IF(OR(AA513="",INDEX(AA:AA,MATCH(DATE(YEAR($A513)-1,MONTH($A513),DAY($A513)),$A:$A,0))=""),"",AA513/INDEX(AA:AA,MATCH(DATE(YEAR($A513)-1,MONTH($A513),DAY($A513)),$A:$A,0))-1),"")</f>
        <v/>
      </c>
      <c r="AE513" s="26">
        <f>IFERROR(IF(OR(AB513="",INDEX(AB:AB,MATCH(DATE(YEAR($A513)-1,MONTH($A513),DAY($A513)),$A:$A,0))=""),"",AB513/INDEX(AB:AB,MATCH(DATE(YEAR($A513)-1,MONTH($A513),DAY($A513)),$A:$A,0))-1),"")</f>
        <v/>
      </c>
      <c r="AF513" s="26">
        <f>IFERROR(IF(OR(AC513="",INDEX(AC:AC,MATCH(DATE(YEAR($A513)-1,MONTH($A513),DAY($A513)),$A:$A,0))=""),"",AC513/INDEX(AC:AC,MATCH(DATE(YEAR($A513)-1,MONTH($A513),DAY($A513)),$A:$A,0))-1),"")</f>
        <v/>
      </c>
      <c r="AG513" s="26">
        <f>IF(OR(AA513="",AA512=""),"",AA513/AA512-1)</f>
        <v/>
      </c>
      <c r="AH513" s="26">
        <f>IF(OR(AB513="",AB512=""),"",AB513/AB512-1)</f>
        <v/>
      </c>
      <c r="AI513" s="26">
        <f>IF(OR(AC513="",AC512=""),"",AC513/AC512-1)</f>
        <v/>
      </c>
      <c r="AJ513" s="26">
        <f>IF(AC513="","",AA513/AC513)</f>
        <v/>
      </c>
      <c r="AK513" s="26">
        <f>IF(AC513="","",AB513/AC513)</f>
        <v/>
      </c>
      <c r="AL513" s="29" t="n">
        <v>18.3525</v>
      </c>
      <c r="AM513" s="30" t="n">
        <v>21.755</v>
      </c>
      <c r="AN513" s="30" t="n">
        <v>18.3525</v>
      </c>
      <c r="AO513" s="30" t="n">
        <v>21.2575</v>
      </c>
      <c r="AP513" s="31" t="n">
        <v>0.1583</v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18">
        <f>IF(SUMIFS('Daily NSE Equity Options'!$K:$K,'Daily NSE Equity Options'!$A:$A,$A514)=0,"",SUMIFS('Daily NSE Equity Options'!$K:$K,'Daily NSE Equity Options'!$A:$A,$A514))</f>
        <v/>
      </c>
      <c r="F514" s="7">
        <f>IF(SUMIFS('Daily BSE Equity Options'!$K:$K,'Daily BSE Equity Options'!$A:$A,$A514)=0,"",SUMIFS('Daily BSE Equity Options'!$K:$K,'Daily BSE Equity Options'!$A:$A,$A514))</f>
        <v/>
      </c>
      <c r="G514" s="7">
        <f>IF(OR(E514="",F514=""),"",E514+F514)</f>
        <v/>
      </c>
      <c r="H514" s="20">
        <f>IFERROR(IF(OR(E514="",INDEX(E:E,MATCH(DATE(YEAR($A514)-1,MONTH($A514),DAY($A514)),$A:$A,0))=""),"",E514/INDEX(E:E,MATCH(DATE(YEAR($A514)-1,MONTH($A514),DAY($A514)),$A:$A,0))-1),"")</f>
        <v/>
      </c>
      <c r="I514" s="20">
        <f>IFERROR(IF(OR(F514="",INDEX(F:F,MATCH(DATE(YEAR($A514)-1,MONTH($A514),DAY($A514)),$A:$A,0))=""),"",F514/INDEX(F:F,MATCH(DATE(YEAR($A514)-1,MONTH($A514),DAY($A514)),$A:$A,0))-1),"")</f>
        <v/>
      </c>
      <c r="J514" s="20">
        <f>IFERROR(IF(OR(G514="",INDEX(G:G,MATCH(DATE(YEAR($A514)-1,MONTH($A514),DAY($A514)),$A:$A,0))=""),"",G514/INDEX(G:G,MATCH(DATE(YEAR($A514)-1,MONTH($A514),DAY($A514)),$A:$A,0))-1),"")</f>
        <v/>
      </c>
      <c r="K514" s="20">
        <f>IF(OR(E514="",E513=""),"",E514/E513-1)</f>
        <v/>
      </c>
      <c r="L514" s="20">
        <f>IF(OR(F514="",F513=""),"",F514/F513-1)</f>
        <v/>
      </c>
      <c r="M514" s="20">
        <f>IF(OR(G514="",G513=""),"",G514/G513-1)</f>
        <v/>
      </c>
      <c r="N514" s="20">
        <f>IF(G514="","",E514/G514)</f>
        <v/>
      </c>
      <c r="O514" s="20">
        <f>IF(G514="","",F514/G514)</f>
        <v/>
      </c>
      <c r="P514" s="21">
        <f>IF(SUMIFS('Daily NSE Equity Options'!$L:$L,'Daily NSE Equity Options'!$A:$A,$A514)=0,"",SUMIFS('Daily NSE Equity Options'!$L:$L,'Daily NSE Equity Options'!$A:$A,$A514))</f>
        <v/>
      </c>
      <c r="Q514" s="8">
        <f>IF(SUMIFS('Daily BSE Equity Options'!$L:$L,'Daily BSE Equity Options'!$A:$A,$A514)=0,"",SUMIFS('Daily BSE Equity Options'!$L:$L,'Daily BSE Equity Options'!$A:$A,$A514))</f>
        <v/>
      </c>
      <c r="R514" s="8">
        <f>IF(OR(P514="",Q514=""),"",P514+Q514)</f>
        <v/>
      </c>
      <c r="S514" s="23">
        <f>IFERROR(IF(OR(P514="",INDEX(P:P,MATCH(DATE(YEAR($A514)-1,MONTH($A514),DAY($A514)),$A:$A,0))=""),"",P514/INDEX(P:P,MATCH(DATE(YEAR($A514)-1,MONTH($A514),DAY($A514)),$A:$A,0))-1),"")</f>
        <v/>
      </c>
      <c r="T514" s="23">
        <f>IFERROR(IF(OR(Q514="",INDEX(Q:Q,MATCH(DATE(YEAR($A514)-1,MONTH($A514),DAY($A514)),$A:$A,0))=""),"",Q514/INDEX(Q:Q,MATCH(DATE(YEAR($A514)-1,MONTH($A514),DAY($A514)),$A:$A,0))-1),"")</f>
        <v/>
      </c>
      <c r="U514" s="23">
        <f>IFERROR(IF(OR(R514="",INDEX(R:R,MATCH(DATE(YEAR($A514)-1,MONTH($A514),DAY($A514)),$A:$A,0))=""),"",R514/INDEX(R:R,MATCH(DATE(YEAR($A514)-1,MONTH($A514),DAY($A514)),$A:$A,0))-1),"")</f>
        <v/>
      </c>
      <c r="V514" s="23">
        <f>IF(OR(P514="",P513=""),"",P514/P513-1)</f>
        <v/>
      </c>
      <c r="W514" s="23">
        <f>IF(OR(Q514="",Q513=""),"",Q514/Q513-1)</f>
        <v/>
      </c>
      <c r="X514" s="23">
        <f>IF(OR(R514="",R513=""),"",R514/R513-1)</f>
        <v/>
      </c>
      <c r="Y514" s="23">
        <f>IF(R514="","",P514/R514)</f>
        <v/>
      </c>
      <c r="Z514" s="23">
        <f>IF(R514="","",Q514/R514)</f>
        <v/>
      </c>
      <c r="AA514" s="24">
        <f>IF(SUMIFS('Daily NSE Equity Options'!$M:$M,'Daily NSE Equity Options'!$A:$A,$A514)=0,"",SUMIFS('Daily NSE Equity Options'!$M:$M,'Daily NSE Equity Options'!$A:$A,$A514))</f>
        <v/>
      </c>
      <c r="AB514" s="9">
        <f>IF(SUMIFS('Daily BSE Equity Options'!$M:$M,'Daily BSE Equity Options'!$A:$A,$A514)=0,"",SUMIFS('Daily BSE Equity Options'!$M:$M,'Daily BSE Equity Options'!$A:$A,$A514))</f>
        <v/>
      </c>
      <c r="AC514" s="9">
        <f>IF(OR(AA514="",AB514=""),"",AA514+AB514)</f>
        <v/>
      </c>
      <c r="AD514" s="26">
        <f>IFERROR(IF(OR(AA514="",INDEX(AA:AA,MATCH(DATE(YEAR($A514)-1,MONTH($A514),DAY($A514)),$A:$A,0))=""),"",AA514/INDEX(AA:AA,MATCH(DATE(YEAR($A514)-1,MONTH($A514),DAY($A514)),$A:$A,0))-1),"")</f>
        <v/>
      </c>
      <c r="AE514" s="26">
        <f>IFERROR(IF(OR(AB514="",INDEX(AB:AB,MATCH(DATE(YEAR($A514)-1,MONTH($A514),DAY($A514)),$A:$A,0))=""),"",AB514/INDEX(AB:AB,MATCH(DATE(YEAR($A514)-1,MONTH($A514),DAY($A514)),$A:$A,0))-1),"")</f>
        <v/>
      </c>
      <c r="AF514" s="26">
        <f>IFERROR(IF(OR(AC514="",INDEX(AC:AC,MATCH(DATE(YEAR($A514)-1,MONTH($A514),DAY($A514)),$A:$A,0))=""),"",AC514/INDEX(AC:AC,MATCH(DATE(YEAR($A514)-1,MONTH($A514),DAY($A514)),$A:$A,0))-1),"")</f>
        <v/>
      </c>
      <c r="AG514" s="26">
        <f>IF(OR(AA514="",AA513=""),"",AA514/AA513-1)</f>
        <v/>
      </c>
      <c r="AH514" s="26">
        <f>IF(OR(AB514="",AB513=""),"",AB514/AB513-1)</f>
        <v/>
      </c>
      <c r="AI514" s="26">
        <f>IF(OR(AC514="",AC513=""),"",AC514/AC513-1)</f>
        <v/>
      </c>
      <c r="AJ514" s="26">
        <f>IF(AC514="","",AA514/AC514)</f>
        <v/>
      </c>
      <c r="AK514" s="26">
        <f>IF(AC514="","",AB514/AC514)</f>
        <v/>
      </c>
      <c r="AL514" s="29" t="n">
        <v>21.2575</v>
      </c>
      <c r="AM514" s="30" t="n">
        <v>21.2575</v>
      </c>
      <c r="AN514" s="30" t="n">
        <v>19.005</v>
      </c>
      <c r="AO514" s="30" t="n">
        <v>19.1875</v>
      </c>
      <c r="AP514" s="31" t="n">
        <v>-0.0974</v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18">
        <f>IF(SUMIFS('Daily NSE Equity Options'!$K:$K,'Daily NSE Equity Options'!$A:$A,$A515)=0,"",SUMIFS('Daily NSE Equity Options'!$K:$K,'Daily NSE Equity Options'!$A:$A,$A515))</f>
        <v/>
      </c>
      <c r="F515" s="7">
        <f>IF(SUMIFS('Daily BSE Equity Options'!$K:$K,'Daily BSE Equity Options'!$A:$A,$A515)=0,"",SUMIFS('Daily BSE Equity Options'!$K:$K,'Daily BSE Equity Options'!$A:$A,$A515))</f>
        <v/>
      </c>
      <c r="G515" s="7">
        <f>IF(OR(E515="",F515=""),"",E515+F515)</f>
        <v/>
      </c>
      <c r="H515" s="20">
        <f>IFERROR(IF(OR(E515="",INDEX(E:E,MATCH(DATE(YEAR($A515)-1,MONTH($A515),DAY($A515)),$A:$A,0))=""),"",E515/INDEX(E:E,MATCH(DATE(YEAR($A515)-1,MONTH($A515),DAY($A515)),$A:$A,0))-1),"")</f>
        <v/>
      </c>
      <c r="I515" s="20">
        <f>IFERROR(IF(OR(F515="",INDEX(F:F,MATCH(DATE(YEAR($A515)-1,MONTH($A515),DAY($A515)),$A:$A,0))=""),"",F515/INDEX(F:F,MATCH(DATE(YEAR($A515)-1,MONTH($A515),DAY($A515)),$A:$A,0))-1),"")</f>
        <v/>
      </c>
      <c r="J515" s="20">
        <f>IFERROR(IF(OR(G515="",INDEX(G:G,MATCH(DATE(YEAR($A515)-1,MONTH($A515),DAY($A515)),$A:$A,0))=""),"",G515/INDEX(G:G,MATCH(DATE(YEAR($A515)-1,MONTH($A515),DAY($A515)),$A:$A,0))-1),"")</f>
        <v/>
      </c>
      <c r="K515" s="20">
        <f>IF(OR(E515="",E514=""),"",E515/E514-1)</f>
        <v/>
      </c>
      <c r="L515" s="20">
        <f>IF(OR(F515="",F514=""),"",F515/F514-1)</f>
        <v/>
      </c>
      <c r="M515" s="20">
        <f>IF(OR(G515="",G514=""),"",G515/G514-1)</f>
        <v/>
      </c>
      <c r="N515" s="20">
        <f>IF(G515="","",E515/G515)</f>
        <v/>
      </c>
      <c r="O515" s="20">
        <f>IF(G515="","",F515/G515)</f>
        <v/>
      </c>
      <c r="P515" s="21">
        <f>IF(SUMIFS('Daily NSE Equity Options'!$L:$L,'Daily NSE Equity Options'!$A:$A,$A515)=0,"",SUMIFS('Daily NSE Equity Options'!$L:$L,'Daily NSE Equity Options'!$A:$A,$A515))</f>
        <v/>
      </c>
      <c r="Q515" s="8">
        <f>IF(SUMIFS('Daily BSE Equity Options'!$L:$L,'Daily BSE Equity Options'!$A:$A,$A515)=0,"",SUMIFS('Daily BSE Equity Options'!$L:$L,'Daily BSE Equity Options'!$A:$A,$A515))</f>
        <v/>
      </c>
      <c r="R515" s="8">
        <f>IF(OR(P515="",Q515=""),"",P515+Q515)</f>
        <v/>
      </c>
      <c r="S515" s="23">
        <f>IFERROR(IF(OR(P515="",INDEX(P:P,MATCH(DATE(YEAR($A515)-1,MONTH($A515),DAY($A515)),$A:$A,0))=""),"",P515/INDEX(P:P,MATCH(DATE(YEAR($A515)-1,MONTH($A515),DAY($A515)),$A:$A,0))-1),"")</f>
        <v/>
      </c>
      <c r="T515" s="23">
        <f>IFERROR(IF(OR(Q515="",INDEX(Q:Q,MATCH(DATE(YEAR($A515)-1,MONTH($A515),DAY($A515)),$A:$A,0))=""),"",Q515/INDEX(Q:Q,MATCH(DATE(YEAR($A515)-1,MONTH($A515),DAY($A515)),$A:$A,0))-1),"")</f>
        <v/>
      </c>
      <c r="U515" s="23">
        <f>IFERROR(IF(OR(R515="",INDEX(R:R,MATCH(DATE(YEAR($A515)-1,MONTH($A515),DAY($A515)),$A:$A,0))=""),"",R515/INDEX(R:R,MATCH(DATE(YEAR($A515)-1,MONTH($A515),DAY($A515)),$A:$A,0))-1),"")</f>
        <v/>
      </c>
      <c r="V515" s="23">
        <f>IF(OR(P515="",P514=""),"",P515/P514-1)</f>
        <v/>
      </c>
      <c r="W515" s="23">
        <f>IF(OR(Q515="",Q514=""),"",Q515/Q514-1)</f>
        <v/>
      </c>
      <c r="X515" s="23">
        <f>IF(OR(R515="",R514=""),"",R515/R514-1)</f>
        <v/>
      </c>
      <c r="Y515" s="23">
        <f>IF(R515="","",P515/R515)</f>
        <v/>
      </c>
      <c r="Z515" s="23">
        <f>IF(R515="","",Q515/R515)</f>
        <v/>
      </c>
      <c r="AA515" s="24">
        <f>IF(SUMIFS('Daily NSE Equity Options'!$M:$M,'Daily NSE Equity Options'!$A:$A,$A515)=0,"",SUMIFS('Daily NSE Equity Options'!$M:$M,'Daily NSE Equity Options'!$A:$A,$A515))</f>
        <v/>
      </c>
      <c r="AB515" s="9">
        <f>IF(SUMIFS('Daily BSE Equity Options'!$M:$M,'Daily BSE Equity Options'!$A:$A,$A515)=0,"",SUMIFS('Daily BSE Equity Options'!$M:$M,'Daily BSE Equity Options'!$A:$A,$A515))</f>
        <v/>
      </c>
      <c r="AC515" s="9">
        <f>IF(OR(AA515="",AB515=""),"",AA515+AB515)</f>
        <v/>
      </c>
      <c r="AD515" s="26">
        <f>IFERROR(IF(OR(AA515="",INDEX(AA:AA,MATCH(DATE(YEAR($A515)-1,MONTH($A515),DAY($A515)),$A:$A,0))=""),"",AA515/INDEX(AA:AA,MATCH(DATE(YEAR($A515)-1,MONTH($A515),DAY($A515)),$A:$A,0))-1),"")</f>
        <v/>
      </c>
      <c r="AE515" s="26">
        <f>IFERROR(IF(OR(AB515="",INDEX(AB:AB,MATCH(DATE(YEAR($A515)-1,MONTH($A515),DAY($A515)),$A:$A,0))=""),"",AB515/INDEX(AB:AB,MATCH(DATE(YEAR($A515)-1,MONTH($A515),DAY($A515)),$A:$A,0))-1),"")</f>
        <v/>
      </c>
      <c r="AF515" s="26">
        <f>IFERROR(IF(OR(AC515="",INDEX(AC:AC,MATCH(DATE(YEAR($A515)-1,MONTH($A515),DAY($A515)),$A:$A,0))=""),"",AC515/INDEX(AC:AC,MATCH(DATE(YEAR($A515)-1,MONTH($A515),DAY($A515)),$A:$A,0))-1),"")</f>
        <v/>
      </c>
      <c r="AG515" s="26">
        <f>IF(OR(AA515="",AA514=""),"",AA515/AA514-1)</f>
        <v/>
      </c>
      <c r="AH515" s="26">
        <f>IF(OR(AB515="",AB514=""),"",AB515/AB514-1)</f>
        <v/>
      </c>
      <c r="AI515" s="26">
        <f>IF(OR(AC515="",AC514=""),"",AC515/AC514-1)</f>
        <v/>
      </c>
      <c r="AJ515" s="26">
        <f>IF(AC515="","",AA515/AC515)</f>
        <v/>
      </c>
      <c r="AK515" s="26">
        <f>IF(AC515="","",AB515/AC515)</f>
        <v/>
      </c>
      <c r="AL515" s="29" t="n">
        <v>19.1875</v>
      </c>
      <c r="AM515" s="30" t="n">
        <v>21.365</v>
      </c>
      <c r="AN515" s="30" t="n">
        <v>19.1875</v>
      </c>
      <c r="AO515" s="30" t="n">
        <v>20.605</v>
      </c>
      <c r="AP515" s="31" t="n">
        <v>0.07389999999999999</v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18">
        <f>IF(SUMIFS('Daily NSE Equity Options'!$K:$K,'Daily NSE Equity Options'!$A:$A,$A516)=0,"",SUMIFS('Daily NSE Equity Options'!$K:$K,'Daily NSE Equity Options'!$A:$A,$A516))</f>
        <v/>
      </c>
      <c r="F516" s="7">
        <f>IF(SUMIFS('Daily BSE Equity Options'!$K:$K,'Daily BSE Equity Options'!$A:$A,$A516)=0,"",SUMIFS('Daily BSE Equity Options'!$K:$K,'Daily BSE Equity Options'!$A:$A,$A516))</f>
        <v/>
      </c>
      <c r="G516" s="7">
        <f>IF(OR(E516="",F516=""),"",E516+F516)</f>
        <v/>
      </c>
      <c r="H516" s="20">
        <f>IFERROR(IF(OR(E516="",INDEX(E:E,MATCH(DATE(YEAR($A516)-1,MONTH($A516),DAY($A516)),$A:$A,0))=""),"",E516/INDEX(E:E,MATCH(DATE(YEAR($A516)-1,MONTH($A516),DAY($A516)),$A:$A,0))-1),"")</f>
        <v/>
      </c>
      <c r="I516" s="20">
        <f>IFERROR(IF(OR(F516="",INDEX(F:F,MATCH(DATE(YEAR($A516)-1,MONTH($A516),DAY($A516)),$A:$A,0))=""),"",F516/INDEX(F:F,MATCH(DATE(YEAR($A516)-1,MONTH($A516),DAY($A516)),$A:$A,0))-1),"")</f>
        <v/>
      </c>
      <c r="J516" s="20">
        <f>IFERROR(IF(OR(G516="",INDEX(G:G,MATCH(DATE(YEAR($A516)-1,MONTH($A516),DAY($A516)),$A:$A,0))=""),"",G516/INDEX(G:G,MATCH(DATE(YEAR($A516)-1,MONTH($A516),DAY($A516)),$A:$A,0))-1),"")</f>
        <v/>
      </c>
      <c r="K516" s="20">
        <f>IF(OR(E516="",E515=""),"",E516/E515-1)</f>
        <v/>
      </c>
      <c r="L516" s="20">
        <f>IF(OR(F516="",F515=""),"",F516/F515-1)</f>
        <v/>
      </c>
      <c r="M516" s="20">
        <f>IF(OR(G516="",G515=""),"",G516/G515-1)</f>
        <v/>
      </c>
      <c r="N516" s="20">
        <f>IF(G516="","",E516/G516)</f>
        <v/>
      </c>
      <c r="O516" s="20">
        <f>IF(G516="","",F516/G516)</f>
        <v/>
      </c>
      <c r="P516" s="21">
        <f>IF(SUMIFS('Daily NSE Equity Options'!$L:$L,'Daily NSE Equity Options'!$A:$A,$A516)=0,"",SUMIFS('Daily NSE Equity Options'!$L:$L,'Daily NSE Equity Options'!$A:$A,$A516))</f>
        <v/>
      </c>
      <c r="Q516" s="8">
        <f>IF(SUMIFS('Daily BSE Equity Options'!$L:$L,'Daily BSE Equity Options'!$A:$A,$A516)=0,"",SUMIFS('Daily BSE Equity Options'!$L:$L,'Daily BSE Equity Options'!$A:$A,$A516))</f>
        <v/>
      </c>
      <c r="R516" s="8">
        <f>IF(OR(P516="",Q516=""),"",P516+Q516)</f>
        <v/>
      </c>
      <c r="S516" s="23">
        <f>IFERROR(IF(OR(P516="",INDEX(P:P,MATCH(DATE(YEAR($A516)-1,MONTH($A516),DAY($A516)),$A:$A,0))=""),"",P516/INDEX(P:P,MATCH(DATE(YEAR($A516)-1,MONTH($A516),DAY($A516)),$A:$A,0))-1),"")</f>
        <v/>
      </c>
      <c r="T516" s="23">
        <f>IFERROR(IF(OR(Q516="",INDEX(Q:Q,MATCH(DATE(YEAR($A516)-1,MONTH($A516),DAY($A516)),$A:$A,0))=""),"",Q516/INDEX(Q:Q,MATCH(DATE(YEAR($A516)-1,MONTH($A516),DAY($A516)),$A:$A,0))-1),"")</f>
        <v/>
      </c>
      <c r="U516" s="23">
        <f>IFERROR(IF(OR(R516="",INDEX(R:R,MATCH(DATE(YEAR($A516)-1,MONTH($A516),DAY($A516)),$A:$A,0))=""),"",R516/INDEX(R:R,MATCH(DATE(YEAR($A516)-1,MONTH($A516),DAY($A516)),$A:$A,0))-1),"")</f>
        <v/>
      </c>
      <c r="V516" s="23">
        <f>IF(OR(P516="",P515=""),"",P516/P515-1)</f>
        <v/>
      </c>
      <c r="W516" s="23">
        <f>IF(OR(Q516="",Q515=""),"",Q516/Q515-1)</f>
        <v/>
      </c>
      <c r="X516" s="23">
        <f>IF(OR(R516="",R515=""),"",R516/R515-1)</f>
        <v/>
      </c>
      <c r="Y516" s="23">
        <f>IF(R516="","",P516/R516)</f>
        <v/>
      </c>
      <c r="Z516" s="23">
        <f>IF(R516="","",Q516/R516)</f>
        <v/>
      </c>
      <c r="AA516" s="24">
        <f>IF(SUMIFS('Daily NSE Equity Options'!$M:$M,'Daily NSE Equity Options'!$A:$A,$A516)=0,"",SUMIFS('Daily NSE Equity Options'!$M:$M,'Daily NSE Equity Options'!$A:$A,$A516))</f>
        <v/>
      </c>
      <c r="AB516" s="9">
        <f>IF(SUMIFS('Daily BSE Equity Options'!$M:$M,'Daily BSE Equity Options'!$A:$A,$A516)=0,"",SUMIFS('Daily BSE Equity Options'!$M:$M,'Daily BSE Equity Options'!$A:$A,$A516))</f>
        <v/>
      </c>
      <c r="AC516" s="9">
        <f>IF(OR(AA516="",AB516=""),"",AA516+AB516)</f>
        <v/>
      </c>
      <c r="AD516" s="26">
        <f>IFERROR(IF(OR(AA516="",INDEX(AA:AA,MATCH(DATE(YEAR($A516)-1,MONTH($A516),DAY($A516)),$A:$A,0))=""),"",AA516/INDEX(AA:AA,MATCH(DATE(YEAR($A516)-1,MONTH($A516),DAY($A516)),$A:$A,0))-1),"")</f>
        <v/>
      </c>
      <c r="AE516" s="26">
        <f>IFERROR(IF(OR(AB516="",INDEX(AB:AB,MATCH(DATE(YEAR($A516)-1,MONTH($A516),DAY($A516)),$A:$A,0))=""),"",AB516/INDEX(AB:AB,MATCH(DATE(YEAR($A516)-1,MONTH($A516),DAY($A516)),$A:$A,0))-1),"")</f>
        <v/>
      </c>
      <c r="AF516" s="26">
        <f>IFERROR(IF(OR(AC516="",INDEX(AC:AC,MATCH(DATE(YEAR($A516)-1,MONTH($A516),DAY($A516)),$A:$A,0))=""),"",AC516/INDEX(AC:AC,MATCH(DATE(YEAR($A516)-1,MONTH($A516),DAY($A516)),$A:$A,0))-1),"")</f>
        <v/>
      </c>
      <c r="AG516" s="26">
        <f>IF(OR(AA516="",AA515=""),"",AA516/AA515-1)</f>
        <v/>
      </c>
      <c r="AH516" s="26">
        <f>IF(OR(AB516="",AB515=""),"",AB516/AB515-1)</f>
        <v/>
      </c>
      <c r="AI516" s="26">
        <f>IF(OR(AC516="",AC515=""),"",AC516/AC515-1)</f>
        <v/>
      </c>
      <c r="AJ516" s="26">
        <f>IF(AC516="","",AA516/AC516)</f>
        <v/>
      </c>
      <c r="AK516" s="26">
        <f>IF(AC516="","",AB516/AC516)</f>
        <v/>
      </c>
      <c r="AL516" s="29" t="n">
        <v>20.605</v>
      </c>
      <c r="AM516" s="30" t="n">
        <v>20.605</v>
      </c>
      <c r="AN516" s="30" t="n">
        <v>19.0225</v>
      </c>
      <c r="AO516" s="30" t="n">
        <v>19.3775</v>
      </c>
      <c r="AP516" s="31" t="n">
        <v>-0.0596</v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18">
        <f>IF(SUMIFS('Daily NSE Equity Options'!$K:$K,'Daily NSE Equity Options'!$A:$A,$A517)=0,"",SUMIFS('Daily NSE Equity Options'!$K:$K,'Daily NSE Equity Options'!$A:$A,$A517))</f>
        <v/>
      </c>
      <c r="F517" s="7">
        <f>IF(SUMIFS('Daily BSE Equity Options'!$K:$K,'Daily BSE Equity Options'!$A:$A,$A517)=0,"",SUMIFS('Daily BSE Equity Options'!$K:$K,'Daily BSE Equity Options'!$A:$A,$A517))</f>
        <v/>
      </c>
      <c r="G517" s="7">
        <f>IF(OR(E517="",F517=""),"",E517+F517)</f>
        <v/>
      </c>
      <c r="H517" s="20">
        <f>IFERROR(IF(OR(E517="",INDEX(E:E,MATCH(DATE(YEAR($A517)-1,MONTH($A517),DAY($A517)),$A:$A,0))=""),"",E517/INDEX(E:E,MATCH(DATE(YEAR($A517)-1,MONTH($A517),DAY($A517)),$A:$A,0))-1),"")</f>
        <v/>
      </c>
      <c r="I517" s="20">
        <f>IFERROR(IF(OR(F517="",INDEX(F:F,MATCH(DATE(YEAR($A517)-1,MONTH($A517),DAY($A517)),$A:$A,0))=""),"",F517/INDEX(F:F,MATCH(DATE(YEAR($A517)-1,MONTH($A517),DAY($A517)),$A:$A,0))-1),"")</f>
        <v/>
      </c>
      <c r="J517" s="20">
        <f>IFERROR(IF(OR(G517="",INDEX(G:G,MATCH(DATE(YEAR($A517)-1,MONTH($A517),DAY($A517)),$A:$A,0))=""),"",G517/INDEX(G:G,MATCH(DATE(YEAR($A517)-1,MONTH($A517),DAY($A517)),$A:$A,0))-1),"")</f>
        <v/>
      </c>
      <c r="K517" s="20">
        <f>IF(OR(E517="",E516=""),"",E517/E516-1)</f>
        <v/>
      </c>
      <c r="L517" s="20">
        <f>IF(OR(F517="",F516=""),"",F517/F516-1)</f>
        <v/>
      </c>
      <c r="M517" s="20">
        <f>IF(OR(G517="",G516=""),"",G517/G516-1)</f>
        <v/>
      </c>
      <c r="N517" s="20">
        <f>IF(G517="","",E517/G517)</f>
        <v/>
      </c>
      <c r="O517" s="20">
        <f>IF(G517="","",F517/G517)</f>
        <v/>
      </c>
      <c r="P517" s="21">
        <f>IF(SUMIFS('Daily NSE Equity Options'!$L:$L,'Daily NSE Equity Options'!$A:$A,$A517)=0,"",SUMIFS('Daily NSE Equity Options'!$L:$L,'Daily NSE Equity Options'!$A:$A,$A517))</f>
        <v/>
      </c>
      <c r="Q517" s="8">
        <f>IF(SUMIFS('Daily BSE Equity Options'!$L:$L,'Daily BSE Equity Options'!$A:$A,$A517)=0,"",SUMIFS('Daily BSE Equity Options'!$L:$L,'Daily BSE Equity Options'!$A:$A,$A517))</f>
        <v/>
      </c>
      <c r="R517" s="8">
        <f>IF(OR(P517="",Q517=""),"",P517+Q517)</f>
        <v/>
      </c>
      <c r="S517" s="23">
        <f>IFERROR(IF(OR(P517="",INDEX(P:P,MATCH(DATE(YEAR($A517)-1,MONTH($A517),DAY($A517)),$A:$A,0))=""),"",P517/INDEX(P:P,MATCH(DATE(YEAR($A517)-1,MONTH($A517),DAY($A517)),$A:$A,0))-1),"")</f>
        <v/>
      </c>
      <c r="T517" s="23">
        <f>IFERROR(IF(OR(Q517="",INDEX(Q:Q,MATCH(DATE(YEAR($A517)-1,MONTH($A517),DAY($A517)),$A:$A,0))=""),"",Q517/INDEX(Q:Q,MATCH(DATE(YEAR($A517)-1,MONTH($A517),DAY($A517)),$A:$A,0))-1),"")</f>
        <v/>
      </c>
      <c r="U517" s="23">
        <f>IFERROR(IF(OR(R517="",INDEX(R:R,MATCH(DATE(YEAR($A517)-1,MONTH($A517),DAY($A517)),$A:$A,0))=""),"",R517/INDEX(R:R,MATCH(DATE(YEAR($A517)-1,MONTH($A517),DAY($A517)),$A:$A,0))-1),"")</f>
        <v/>
      </c>
      <c r="V517" s="23">
        <f>IF(OR(P517="",P516=""),"",P517/P516-1)</f>
        <v/>
      </c>
      <c r="W517" s="23">
        <f>IF(OR(Q517="",Q516=""),"",Q517/Q516-1)</f>
        <v/>
      </c>
      <c r="X517" s="23">
        <f>IF(OR(R517="",R516=""),"",R517/R516-1)</f>
        <v/>
      </c>
      <c r="Y517" s="23">
        <f>IF(R517="","",P517/R517)</f>
        <v/>
      </c>
      <c r="Z517" s="23">
        <f>IF(R517="","",Q517/R517)</f>
        <v/>
      </c>
      <c r="AA517" s="24">
        <f>IF(SUMIFS('Daily NSE Equity Options'!$M:$M,'Daily NSE Equity Options'!$A:$A,$A517)=0,"",SUMIFS('Daily NSE Equity Options'!$M:$M,'Daily NSE Equity Options'!$A:$A,$A517))</f>
        <v/>
      </c>
      <c r="AB517" s="9">
        <f>IF(SUMIFS('Daily BSE Equity Options'!$M:$M,'Daily BSE Equity Options'!$A:$A,$A517)=0,"",SUMIFS('Daily BSE Equity Options'!$M:$M,'Daily BSE Equity Options'!$A:$A,$A517))</f>
        <v/>
      </c>
      <c r="AC517" s="9">
        <f>IF(OR(AA517="",AB517=""),"",AA517+AB517)</f>
        <v/>
      </c>
      <c r="AD517" s="26">
        <f>IFERROR(IF(OR(AA517="",INDEX(AA:AA,MATCH(DATE(YEAR($A517)-1,MONTH($A517),DAY($A517)),$A:$A,0))=""),"",AA517/INDEX(AA:AA,MATCH(DATE(YEAR($A517)-1,MONTH($A517),DAY($A517)),$A:$A,0))-1),"")</f>
        <v/>
      </c>
      <c r="AE517" s="26">
        <f>IFERROR(IF(OR(AB517="",INDEX(AB:AB,MATCH(DATE(YEAR($A517)-1,MONTH($A517),DAY($A517)),$A:$A,0))=""),"",AB517/INDEX(AB:AB,MATCH(DATE(YEAR($A517)-1,MONTH($A517),DAY($A517)),$A:$A,0))-1),"")</f>
        <v/>
      </c>
      <c r="AF517" s="26">
        <f>IFERROR(IF(OR(AC517="",INDEX(AC:AC,MATCH(DATE(YEAR($A517)-1,MONTH($A517),DAY($A517)),$A:$A,0))=""),"",AC517/INDEX(AC:AC,MATCH(DATE(YEAR($A517)-1,MONTH($A517),DAY($A517)),$A:$A,0))-1),"")</f>
        <v/>
      </c>
      <c r="AG517" s="26">
        <f>IF(OR(AA517="",AA516=""),"",AA517/AA516-1)</f>
        <v/>
      </c>
      <c r="AH517" s="26">
        <f>IF(OR(AB517="",AB516=""),"",AB517/AB516-1)</f>
        <v/>
      </c>
      <c r="AI517" s="26">
        <f>IF(OR(AC517="",AC516=""),"",AC517/AC516-1)</f>
        <v/>
      </c>
      <c r="AJ517" s="26">
        <f>IF(AC517="","",AA517/AC517)</f>
        <v/>
      </c>
      <c r="AK517" s="26">
        <f>IF(AC517="","",AB517/AC517)</f>
        <v/>
      </c>
      <c r="AL517" s="29" t="n">
        <v>19.3775</v>
      </c>
      <c r="AM517" s="30" t="n">
        <v>19.6475</v>
      </c>
      <c r="AN517" s="30" t="n">
        <v>18.2075</v>
      </c>
      <c r="AO517" s="30" t="n">
        <v>19.415</v>
      </c>
      <c r="AP517" s="31" t="n">
        <v>0.0019</v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>
        <f>IF(SUMIFS('Daily NSE Equity Options'!$K:$K,'Daily NSE Equity Options'!$A:$A,$A518)=0,"",SUMIFS('Daily NSE Equity Options'!$K:$K,'Daily NSE Equity Options'!$A:$A,$A518))</f>
        <v/>
      </c>
      <c r="F518" s="7">
        <f>IF(SUMIFS('Daily BSE Equity Options'!$K:$K,'Daily BSE Equity Options'!$A:$A,$A518)=0,"",SUMIFS('Daily BSE Equity Options'!$K:$K,'Daily BSE Equity Options'!$A:$A,$A518))</f>
        <v/>
      </c>
      <c r="G518" s="7">
        <f>IF(OR(E518="",F518=""),"",E518+F518)</f>
        <v/>
      </c>
      <c r="H518" s="20">
        <f>IFERROR(IF(OR(E518="",INDEX(E:E,MATCH(DATE(YEAR($A518)-1,MONTH($A518),DAY($A518)),$A:$A,0))=""),"",E518/INDEX(E:E,MATCH(DATE(YEAR($A518)-1,MONTH($A518),DAY($A518)),$A:$A,0))-1),"")</f>
        <v/>
      </c>
      <c r="I518" s="20">
        <f>IFERROR(IF(OR(F518="",INDEX(F:F,MATCH(DATE(YEAR($A518)-1,MONTH($A518),DAY($A518)),$A:$A,0))=""),"",F518/INDEX(F:F,MATCH(DATE(YEAR($A518)-1,MONTH($A518),DAY($A518)),$A:$A,0))-1),"")</f>
        <v/>
      </c>
      <c r="J518" s="20">
        <f>IFERROR(IF(OR(G518="",INDEX(G:G,MATCH(DATE(YEAR($A518)-1,MONTH($A518),DAY($A518)),$A:$A,0))=""),"",G518/INDEX(G:G,MATCH(DATE(YEAR($A518)-1,MONTH($A518),DAY($A518)),$A:$A,0))-1),"")</f>
        <v/>
      </c>
      <c r="K518" s="20">
        <f>IF(OR(E518="",E517=""),"",E518/E517-1)</f>
        <v/>
      </c>
      <c r="L518" s="20">
        <f>IF(OR(F518="",F517=""),"",F518/F517-1)</f>
        <v/>
      </c>
      <c r="M518" s="20">
        <f>IF(OR(G518="",G517=""),"",G518/G517-1)</f>
        <v/>
      </c>
      <c r="N518" s="20">
        <f>IF(G518="","",E518/G518)</f>
        <v/>
      </c>
      <c r="O518" s="20">
        <f>IF(G518="","",F518/G518)</f>
        <v/>
      </c>
      <c r="P518" s="21">
        <f>IF(SUMIFS('Daily NSE Equity Options'!$L:$L,'Daily NSE Equity Options'!$A:$A,$A518)=0,"",SUMIFS('Daily NSE Equity Options'!$L:$L,'Daily NSE Equity Options'!$A:$A,$A518))</f>
        <v/>
      </c>
      <c r="Q518" s="8">
        <f>IF(SUMIFS('Daily BSE Equity Options'!$L:$L,'Daily BSE Equity Options'!$A:$A,$A518)=0,"",SUMIFS('Daily BSE Equity Options'!$L:$L,'Daily BSE Equity Options'!$A:$A,$A518))</f>
        <v/>
      </c>
      <c r="R518" s="8">
        <f>IF(OR(P518="",Q518=""),"",P518+Q518)</f>
        <v/>
      </c>
      <c r="S518" s="23">
        <f>IFERROR(IF(OR(P518="",INDEX(P:P,MATCH(DATE(YEAR($A518)-1,MONTH($A518),DAY($A518)),$A:$A,0))=""),"",P518/INDEX(P:P,MATCH(DATE(YEAR($A518)-1,MONTH($A518),DAY($A518)),$A:$A,0))-1),"")</f>
        <v/>
      </c>
      <c r="T518" s="23">
        <f>IFERROR(IF(OR(Q518="",INDEX(Q:Q,MATCH(DATE(YEAR($A518)-1,MONTH($A518),DAY($A518)),$A:$A,0))=""),"",Q518/INDEX(Q:Q,MATCH(DATE(YEAR($A518)-1,MONTH($A518),DAY($A518)),$A:$A,0))-1),"")</f>
        <v/>
      </c>
      <c r="U518" s="23">
        <f>IFERROR(IF(OR(R518="",INDEX(R:R,MATCH(DATE(YEAR($A518)-1,MONTH($A518),DAY($A518)),$A:$A,0))=""),"",R518/INDEX(R:R,MATCH(DATE(YEAR($A518)-1,MONTH($A518),DAY($A518)),$A:$A,0))-1),"")</f>
        <v/>
      </c>
      <c r="V518" s="23">
        <f>IF(OR(P518="",P517=""),"",P518/P517-1)</f>
        <v/>
      </c>
      <c r="W518" s="23">
        <f>IF(OR(Q518="",Q517=""),"",Q518/Q517-1)</f>
        <v/>
      </c>
      <c r="X518" s="23">
        <f>IF(OR(R518="",R517=""),"",R518/R517-1)</f>
        <v/>
      </c>
      <c r="Y518" s="23">
        <f>IF(R518="","",P518/R518)</f>
        <v/>
      </c>
      <c r="Z518" s="23">
        <f>IF(R518="","",Q518/R518)</f>
        <v/>
      </c>
      <c r="AA518" s="24">
        <f>IF(SUMIFS('Daily NSE Equity Options'!$M:$M,'Daily NSE Equity Options'!$A:$A,$A518)=0,"",SUMIFS('Daily NSE Equity Options'!$M:$M,'Daily NSE Equity Options'!$A:$A,$A518))</f>
        <v/>
      </c>
      <c r="AB518" s="9">
        <f>IF(SUMIFS('Daily BSE Equity Options'!$M:$M,'Daily BSE Equity Options'!$A:$A,$A518)=0,"",SUMIFS('Daily BSE Equity Options'!$M:$M,'Daily BSE Equity Options'!$A:$A,$A518))</f>
        <v/>
      </c>
      <c r="AC518" s="9">
        <f>IF(OR(AA518="",AB518=""),"",AA518+AB518)</f>
        <v/>
      </c>
      <c r="AD518" s="26">
        <f>IFERROR(IF(OR(AA518="",INDEX(AA:AA,MATCH(DATE(YEAR($A518)-1,MONTH($A518),DAY($A518)),$A:$A,0))=""),"",AA518/INDEX(AA:AA,MATCH(DATE(YEAR($A518)-1,MONTH($A518),DAY($A518)),$A:$A,0))-1),"")</f>
        <v/>
      </c>
      <c r="AE518" s="26">
        <f>IFERROR(IF(OR(AB518="",INDEX(AB:AB,MATCH(DATE(YEAR($A518)-1,MONTH($A518),DAY($A518)),$A:$A,0))=""),"",AB518/INDEX(AB:AB,MATCH(DATE(YEAR($A518)-1,MONTH($A518),DAY($A518)),$A:$A,0))-1),"")</f>
        <v/>
      </c>
      <c r="AF518" s="26">
        <f>IFERROR(IF(OR(AC518="",INDEX(AC:AC,MATCH(DATE(YEAR($A518)-1,MONTH($A518),DAY($A518)),$A:$A,0))=""),"",AC518/INDEX(AC:AC,MATCH(DATE(YEAR($A518)-1,MONTH($A518),DAY($A518)),$A:$A,0))-1),"")</f>
        <v/>
      </c>
      <c r="AG518" s="26">
        <f>IF(OR(AA518="",AA517=""),"",AA518/AA517-1)</f>
        <v/>
      </c>
      <c r="AH518" s="26">
        <f>IF(OR(AB518="",AB517=""),"",AB518/AB517-1)</f>
        <v/>
      </c>
      <c r="AI518" s="26">
        <f>IF(OR(AC518="",AC517=""),"",AC518/AC517-1)</f>
        <v/>
      </c>
      <c r="AJ518" s="26">
        <f>IF(AC518="","",AA518/AC518)</f>
        <v/>
      </c>
      <c r="AK518" s="26">
        <f>IF(AC518="","",AB518/AC518)</f>
        <v/>
      </c>
      <c r="AL518" s="29" t="n">
        <v>19.415</v>
      </c>
      <c r="AM518" s="30" t="n">
        <v>21.0625</v>
      </c>
      <c r="AN518" s="30" t="n">
        <v>19.415</v>
      </c>
      <c r="AO518" s="30" t="n">
        <v>20.2825</v>
      </c>
      <c r="AP518" s="31" t="n">
        <v>0.0447</v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18">
        <f>IF(SUMIFS('Daily NSE Equity Options'!$K:$K,'Daily NSE Equity Options'!$A:$A,$A519)=0,"",SUMIFS('Daily NSE Equity Options'!$K:$K,'Daily NSE Equity Options'!$A:$A,$A519))</f>
        <v/>
      </c>
      <c r="F519" s="7">
        <f>IF(SUMIFS('Daily BSE Equity Options'!$K:$K,'Daily BSE Equity Options'!$A:$A,$A519)=0,"",SUMIFS('Daily BSE Equity Options'!$K:$K,'Daily BSE Equity Options'!$A:$A,$A519))</f>
        <v/>
      </c>
      <c r="G519" s="7">
        <f>IF(OR(E519="",F519=""),"",E519+F519)</f>
        <v/>
      </c>
      <c r="H519" s="20">
        <f>IFERROR(IF(OR(E519="",INDEX(E:E,MATCH(DATE(YEAR($A519)-1,MONTH($A519),DAY($A519)),$A:$A,0))=""),"",E519/INDEX(E:E,MATCH(DATE(YEAR($A519)-1,MONTH($A519),DAY($A519)),$A:$A,0))-1),"")</f>
        <v/>
      </c>
      <c r="I519" s="20">
        <f>IFERROR(IF(OR(F519="",INDEX(F:F,MATCH(DATE(YEAR($A519)-1,MONTH($A519),DAY($A519)),$A:$A,0))=""),"",F519/INDEX(F:F,MATCH(DATE(YEAR($A519)-1,MONTH($A519),DAY($A519)),$A:$A,0))-1),"")</f>
        <v/>
      </c>
      <c r="J519" s="20">
        <f>IFERROR(IF(OR(G519="",INDEX(G:G,MATCH(DATE(YEAR($A519)-1,MONTH($A519),DAY($A519)),$A:$A,0))=""),"",G519/INDEX(G:G,MATCH(DATE(YEAR($A519)-1,MONTH($A519),DAY($A519)),$A:$A,0))-1),"")</f>
        <v/>
      </c>
      <c r="K519" s="20">
        <f>IF(OR(E519="",E518=""),"",E519/E518-1)</f>
        <v/>
      </c>
      <c r="L519" s="20">
        <f>IF(OR(F519="",F518=""),"",F519/F518-1)</f>
        <v/>
      </c>
      <c r="M519" s="20">
        <f>IF(OR(G519="",G518=""),"",G519/G518-1)</f>
        <v/>
      </c>
      <c r="N519" s="20">
        <f>IF(G519="","",E519/G519)</f>
        <v/>
      </c>
      <c r="O519" s="20">
        <f>IF(G519="","",F519/G519)</f>
        <v/>
      </c>
      <c r="P519" s="21">
        <f>IF(SUMIFS('Daily NSE Equity Options'!$L:$L,'Daily NSE Equity Options'!$A:$A,$A519)=0,"",SUMIFS('Daily NSE Equity Options'!$L:$L,'Daily NSE Equity Options'!$A:$A,$A519))</f>
        <v/>
      </c>
      <c r="Q519" s="8">
        <f>IF(SUMIFS('Daily BSE Equity Options'!$L:$L,'Daily BSE Equity Options'!$A:$A,$A519)=0,"",SUMIFS('Daily BSE Equity Options'!$L:$L,'Daily BSE Equity Options'!$A:$A,$A519))</f>
        <v/>
      </c>
      <c r="R519" s="8">
        <f>IF(OR(P519="",Q519=""),"",P519+Q519)</f>
        <v/>
      </c>
      <c r="S519" s="23">
        <f>IFERROR(IF(OR(P519="",INDEX(P:P,MATCH(DATE(YEAR($A519)-1,MONTH($A519),DAY($A519)),$A:$A,0))=""),"",P519/INDEX(P:P,MATCH(DATE(YEAR($A519)-1,MONTH($A519),DAY($A519)),$A:$A,0))-1),"")</f>
        <v/>
      </c>
      <c r="T519" s="23">
        <f>IFERROR(IF(OR(Q519="",INDEX(Q:Q,MATCH(DATE(YEAR($A519)-1,MONTH($A519),DAY($A519)),$A:$A,0))=""),"",Q519/INDEX(Q:Q,MATCH(DATE(YEAR($A519)-1,MONTH($A519),DAY($A519)),$A:$A,0))-1),"")</f>
        <v/>
      </c>
      <c r="U519" s="23">
        <f>IFERROR(IF(OR(R519="",INDEX(R:R,MATCH(DATE(YEAR($A519)-1,MONTH($A519),DAY($A519)),$A:$A,0))=""),"",R519/INDEX(R:R,MATCH(DATE(YEAR($A519)-1,MONTH($A519),DAY($A519)),$A:$A,0))-1),"")</f>
        <v/>
      </c>
      <c r="V519" s="23">
        <f>IF(OR(P519="",P518=""),"",P519/P518-1)</f>
        <v/>
      </c>
      <c r="W519" s="23">
        <f>IF(OR(Q519="",Q518=""),"",Q519/Q518-1)</f>
        <v/>
      </c>
      <c r="X519" s="23">
        <f>IF(OR(R519="",R518=""),"",R519/R518-1)</f>
        <v/>
      </c>
      <c r="Y519" s="23">
        <f>IF(R519="","",P519/R519)</f>
        <v/>
      </c>
      <c r="Z519" s="23">
        <f>IF(R519="","",Q519/R519)</f>
        <v/>
      </c>
      <c r="AA519" s="24">
        <f>IF(SUMIFS('Daily NSE Equity Options'!$M:$M,'Daily NSE Equity Options'!$A:$A,$A519)=0,"",SUMIFS('Daily NSE Equity Options'!$M:$M,'Daily NSE Equity Options'!$A:$A,$A519))</f>
        <v/>
      </c>
      <c r="AB519" s="9">
        <f>IF(SUMIFS('Daily BSE Equity Options'!$M:$M,'Daily BSE Equity Options'!$A:$A,$A519)=0,"",SUMIFS('Daily BSE Equity Options'!$M:$M,'Daily BSE Equity Options'!$A:$A,$A519))</f>
        <v/>
      </c>
      <c r="AC519" s="9">
        <f>IF(OR(AA519="",AB519=""),"",AA519+AB519)</f>
        <v/>
      </c>
      <c r="AD519" s="26">
        <f>IFERROR(IF(OR(AA519="",INDEX(AA:AA,MATCH(DATE(YEAR($A519)-1,MONTH($A519),DAY($A519)),$A:$A,0))=""),"",AA519/INDEX(AA:AA,MATCH(DATE(YEAR($A519)-1,MONTH($A519),DAY($A519)),$A:$A,0))-1),"")</f>
        <v/>
      </c>
      <c r="AE519" s="26">
        <f>IFERROR(IF(OR(AB519="",INDEX(AB:AB,MATCH(DATE(YEAR($A519)-1,MONTH($A519),DAY($A519)),$A:$A,0))=""),"",AB519/INDEX(AB:AB,MATCH(DATE(YEAR($A519)-1,MONTH($A519),DAY($A519)),$A:$A,0))-1),"")</f>
        <v/>
      </c>
      <c r="AF519" s="26">
        <f>IFERROR(IF(OR(AC519="",INDEX(AC:AC,MATCH(DATE(YEAR($A519)-1,MONTH($A519),DAY($A519)),$A:$A,0))=""),"",AC519/INDEX(AC:AC,MATCH(DATE(YEAR($A519)-1,MONTH($A519),DAY($A519)),$A:$A,0))-1),"")</f>
        <v/>
      </c>
      <c r="AG519" s="26">
        <f>IF(OR(AA519="",AA518=""),"",AA519/AA518-1)</f>
        <v/>
      </c>
      <c r="AH519" s="26">
        <f>IF(OR(AB519="",AB518=""),"",AB519/AB518-1)</f>
        <v/>
      </c>
      <c r="AI519" s="26">
        <f>IF(OR(AC519="",AC518=""),"",AC519/AC518-1)</f>
        <v/>
      </c>
      <c r="AJ519" s="26">
        <f>IF(AC519="","",AA519/AC519)</f>
        <v/>
      </c>
      <c r="AK519" s="26">
        <f>IF(AC519="","",AB519/AC519)</f>
        <v/>
      </c>
      <c r="AL519" s="29" t="n">
        <v>20.2825</v>
      </c>
      <c r="AM519" s="30" t="n">
        <v>22.3875</v>
      </c>
      <c r="AN519" s="30" t="n">
        <v>18.4275</v>
      </c>
      <c r="AO519" s="30" t="n">
        <v>21.8775</v>
      </c>
      <c r="AP519" s="31" t="n">
        <v>0.0786</v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18">
        <f>IF(SUMIFS('Daily NSE Equity Options'!$K:$K,'Daily NSE Equity Options'!$A:$A,$A520)=0,"",SUMIFS('Daily NSE Equity Options'!$K:$K,'Daily NSE Equity Options'!$A:$A,$A520))</f>
        <v/>
      </c>
      <c r="F520" s="7">
        <f>IF(SUMIFS('Daily BSE Equity Options'!$K:$K,'Daily BSE Equity Options'!$A:$A,$A520)=0,"",SUMIFS('Daily BSE Equity Options'!$K:$K,'Daily BSE Equity Options'!$A:$A,$A520))</f>
        <v/>
      </c>
      <c r="G520" s="7">
        <f>IF(OR(E520="",F520=""),"",E520+F520)</f>
        <v/>
      </c>
      <c r="H520" s="20">
        <f>IFERROR(IF(OR(E520="",INDEX(E:E,MATCH(DATE(YEAR($A520)-1,MONTH($A520),DAY($A520)),$A:$A,0))=""),"",E520/INDEX(E:E,MATCH(DATE(YEAR($A520)-1,MONTH($A520),DAY($A520)),$A:$A,0))-1),"")</f>
        <v/>
      </c>
      <c r="I520" s="20">
        <f>IFERROR(IF(OR(F520="",INDEX(F:F,MATCH(DATE(YEAR($A520)-1,MONTH($A520),DAY($A520)),$A:$A,0))=""),"",F520/INDEX(F:F,MATCH(DATE(YEAR($A520)-1,MONTH($A520),DAY($A520)),$A:$A,0))-1),"")</f>
        <v/>
      </c>
      <c r="J520" s="20">
        <f>IFERROR(IF(OR(G520="",INDEX(G:G,MATCH(DATE(YEAR($A520)-1,MONTH($A520),DAY($A520)),$A:$A,0))=""),"",G520/INDEX(G:G,MATCH(DATE(YEAR($A520)-1,MONTH($A520),DAY($A520)),$A:$A,0))-1),"")</f>
        <v/>
      </c>
      <c r="K520" s="20">
        <f>IF(OR(E520="",E519=""),"",E520/E519-1)</f>
        <v/>
      </c>
      <c r="L520" s="20">
        <f>IF(OR(F520="",F519=""),"",F520/F519-1)</f>
        <v/>
      </c>
      <c r="M520" s="20">
        <f>IF(OR(G520="",G519=""),"",G520/G519-1)</f>
        <v/>
      </c>
      <c r="N520" s="20">
        <f>IF(G520="","",E520/G520)</f>
        <v/>
      </c>
      <c r="O520" s="20">
        <f>IF(G520="","",F520/G520)</f>
        <v/>
      </c>
      <c r="P520" s="21">
        <f>IF(SUMIFS('Daily NSE Equity Options'!$L:$L,'Daily NSE Equity Options'!$A:$A,$A520)=0,"",SUMIFS('Daily NSE Equity Options'!$L:$L,'Daily NSE Equity Options'!$A:$A,$A520))</f>
        <v/>
      </c>
      <c r="Q520" s="8">
        <f>IF(SUMIFS('Daily BSE Equity Options'!$L:$L,'Daily BSE Equity Options'!$A:$A,$A520)=0,"",SUMIFS('Daily BSE Equity Options'!$L:$L,'Daily BSE Equity Options'!$A:$A,$A520))</f>
        <v/>
      </c>
      <c r="R520" s="8">
        <f>IF(OR(P520="",Q520=""),"",P520+Q520)</f>
        <v/>
      </c>
      <c r="S520" s="23">
        <f>IFERROR(IF(OR(P520="",INDEX(P:P,MATCH(DATE(YEAR($A520)-1,MONTH($A520),DAY($A520)),$A:$A,0))=""),"",P520/INDEX(P:P,MATCH(DATE(YEAR($A520)-1,MONTH($A520),DAY($A520)),$A:$A,0))-1),"")</f>
        <v/>
      </c>
      <c r="T520" s="23">
        <f>IFERROR(IF(OR(Q520="",INDEX(Q:Q,MATCH(DATE(YEAR($A520)-1,MONTH($A520),DAY($A520)),$A:$A,0))=""),"",Q520/INDEX(Q:Q,MATCH(DATE(YEAR($A520)-1,MONTH($A520),DAY($A520)),$A:$A,0))-1),"")</f>
        <v/>
      </c>
      <c r="U520" s="23">
        <f>IFERROR(IF(OR(R520="",INDEX(R:R,MATCH(DATE(YEAR($A520)-1,MONTH($A520),DAY($A520)),$A:$A,0))=""),"",R520/INDEX(R:R,MATCH(DATE(YEAR($A520)-1,MONTH($A520),DAY($A520)),$A:$A,0))-1),"")</f>
        <v/>
      </c>
      <c r="V520" s="23">
        <f>IF(OR(P520="",P519=""),"",P520/P519-1)</f>
        <v/>
      </c>
      <c r="W520" s="23">
        <f>IF(OR(Q520="",Q519=""),"",Q520/Q519-1)</f>
        <v/>
      </c>
      <c r="X520" s="23">
        <f>IF(OR(R520="",R519=""),"",R520/R519-1)</f>
        <v/>
      </c>
      <c r="Y520" s="23">
        <f>IF(R520="","",P520/R520)</f>
        <v/>
      </c>
      <c r="Z520" s="23">
        <f>IF(R520="","",Q520/R520)</f>
        <v/>
      </c>
      <c r="AA520" s="24">
        <f>IF(SUMIFS('Daily NSE Equity Options'!$M:$M,'Daily NSE Equity Options'!$A:$A,$A520)=0,"",SUMIFS('Daily NSE Equity Options'!$M:$M,'Daily NSE Equity Options'!$A:$A,$A520))</f>
        <v/>
      </c>
      <c r="AB520" s="9">
        <f>IF(SUMIFS('Daily BSE Equity Options'!$M:$M,'Daily BSE Equity Options'!$A:$A,$A520)=0,"",SUMIFS('Daily BSE Equity Options'!$M:$M,'Daily BSE Equity Options'!$A:$A,$A520))</f>
        <v/>
      </c>
      <c r="AC520" s="9">
        <f>IF(OR(AA520="",AB520=""),"",AA520+AB520)</f>
        <v/>
      </c>
      <c r="AD520" s="26">
        <f>IFERROR(IF(OR(AA520="",INDEX(AA:AA,MATCH(DATE(YEAR($A520)-1,MONTH($A520),DAY($A520)),$A:$A,0))=""),"",AA520/INDEX(AA:AA,MATCH(DATE(YEAR($A520)-1,MONTH($A520),DAY($A520)),$A:$A,0))-1),"")</f>
        <v/>
      </c>
      <c r="AE520" s="26">
        <f>IFERROR(IF(OR(AB520="",INDEX(AB:AB,MATCH(DATE(YEAR($A520)-1,MONTH($A520),DAY($A520)),$A:$A,0))=""),"",AB520/INDEX(AB:AB,MATCH(DATE(YEAR($A520)-1,MONTH($A520),DAY($A520)),$A:$A,0))-1),"")</f>
        <v/>
      </c>
      <c r="AF520" s="26">
        <f>IFERROR(IF(OR(AC520="",INDEX(AC:AC,MATCH(DATE(YEAR($A520)-1,MONTH($A520),DAY($A520)),$A:$A,0))=""),"",AC520/INDEX(AC:AC,MATCH(DATE(YEAR($A520)-1,MONTH($A520),DAY($A520)),$A:$A,0))-1),"")</f>
        <v/>
      </c>
      <c r="AG520" s="26">
        <f>IF(OR(AA520="",AA519=""),"",AA520/AA519-1)</f>
        <v/>
      </c>
      <c r="AH520" s="26">
        <f>IF(OR(AB520="",AB519=""),"",AB520/AB519-1)</f>
        <v/>
      </c>
      <c r="AI520" s="26">
        <f>IF(OR(AC520="",AC519=""),"",AC520/AC519-1)</f>
        <v/>
      </c>
      <c r="AJ520" s="26">
        <f>IF(AC520="","",AA520/AC520)</f>
        <v/>
      </c>
      <c r="AK520" s="26">
        <f>IF(AC520="","",AB520/AC520)</f>
        <v/>
      </c>
      <c r="AL520" s="29" t="n">
        <v>21.8775</v>
      </c>
      <c r="AM520" s="30" t="n">
        <v>21.8775</v>
      </c>
      <c r="AN520" s="30" t="n">
        <v>19.615</v>
      </c>
      <c r="AO520" s="30" t="n">
        <v>20.2925</v>
      </c>
      <c r="AP520" s="31" t="n">
        <v>-0.07240000000000001</v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18">
        <f>IF(SUMIFS('Daily NSE Equity Options'!$K:$K,'Daily NSE Equity Options'!$A:$A,$A521)=0,"",SUMIFS('Daily NSE Equity Options'!$K:$K,'Daily NSE Equity Options'!$A:$A,$A521))</f>
        <v/>
      </c>
      <c r="F521" s="7">
        <f>IF(SUMIFS('Daily BSE Equity Options'!$K:$K,'Daily BSE Equity Options'!$A:$A,$A521)=0,"",SUMIFS('Daily BSE Equity Options'!$K:$K,'Daily BSE Equity Options'!$A:$A,$A521))</f>
        <v/>
      </c>
      <c r="G521" s="7">
        <f>IF(OR(E521="",F521=""),"",E521+F521)</f>
        <v/>
      </c>
      <c r="H521" s="20">
        <f>IFERROR(IF(OR(E521="",INDEX(E:E,MATCH(DATE(YEAR($A521)-1,MONTH($A521),DAY($A521)),$A:$A,0))=""),"",E521/INDEX(E:E,MATCH(DATE(YEAR($A521)-1,MONTH($A521),DAY($A521)),$A:$A,0))-1),"")</f>
        <v/>
      </c>
      <c r="I521" s="20">
        <f>IFERROR(IF(OR(F521="",INDEX(F:F,MATCH(DATE(YEAR($A521)-1,MONTH($A521),DAY($A521)),$A:$A,0))=""),"",F521/INDEX(F:F,MATCH(DATE(YEAR($A521)-1,MONTH($A521),DAY($A521)),$A:$A,0))-1),"")</f>
        <v/>
      </c>
      <c r="J521" s="20">
        <f>IFERROR(IF(OR(G521="",INDEX(G:G,MATCH(DATE(YEAR($A521)-1,MONTH($A521),DAY($A521)),$A:$A,0))=""),"",G521/INDEX(G:G,MATCH(DATE(YEAR($A521)-1,MONTH($A521),DAY($A521)),$A:$A,0))-1),"")</f>
        <v/>
      </c>
      <c r="K521" s="20">
        <f>IF(OR(E521="",E520=""),"",E521/E520-1)</f>
        <v/>
      </c>
      <c r="L521" s="20">
        <f>IF(OR(F521="",F520=""),"",F521/F520-1)</f>
        <v/>
      </c>
      <c r="M521" s="20">
        <f>IF(OR(G521="",G520=""),"",G521/G520-1)</f>
        <v/>
      </c>
      <c r="N521" s="20">
        <f>IF(G521="","",E521/G521)</f>
        <v/>
      </c>
      <c r="O521" s="20">
        <f>IF(G521="","",F521/G521)</f>
        <v/>
      </c>
      <c r="P521" s="21">
        <f>IF(SUMIFS('Daily NSE Equity Options'!$L:$L,'Daily NSE Equity Options'!$A:$A,$A521)=0,"",SUMIFS('Daily NSE Equity Options'!$L:$L,'Daily NSE Equity Options'!$A:$A,$A521))</f>
        <v/>
      </c>
      <c r="Q521" s="8">
        <f>IF(SUMIFS('Daily BSE Equity Options'!$L:$L,'Daily BSE Equity Options'!$A:$A,$A521)=0,"",SUMIFS('Daily BSE Equity Options'!$L:$L,'Daily BSE Equity Options'!$A:$A,$A521))</f>
        <v/>
      </c>
      <c r="R521" s="8">
        <f>IF(OR(P521="",Q521=""),"",P521+Q521)</f>
        <v/>
      </c>
      <c r="S521" s="23">
        <f>IFERROR(IF(OR(P521="",INDEX(P:P,MATCH(DATE(YEAR($A521)-1,MONTH($A521),DAY($A521)),$A:$A,0))=""),"",P521/INDEX(P:P,MATCH(DATE(YEAR($A521)-1,MONTH($A521),DAY($A521)),$A:$A,0))-1),"")</f>
        <v/>
      </c>
      <c r="T521" s="23">
        <f>IFERROR(IF(OR(Q521="",INDEX(Q:Q,MATCH(DATE(YEAR($A521)-1,MONTH($A521),DAY($A521)),$A:$A,0))=""),"",Q521/INDEX(Q:Q,MATCH(DATE(YEAR($A521)-1,MONTH($A521),DAY($A521)),$A:$A,0))-1),"")</f>
        <v/>
      </c>
      <c r="U521" s="23">
        <f>IFERROR(IF(OR(R521="",INDEX(R:R,MATCH(DATE(YEAR($A521)-1,MONTH($A521),DAY($A521)),$A:$A,0))=""),"",R521/INDEX(R:R,MATCH(DATE(YEAR($A521)-1,MONTH($A521),DAY($A521)),$A:$A,0))-1),"")</f>
        <v/>
      </c>
      <c r="V521" s="23">
        <f>IF(OR(P521="",P520=""),"",P521/P520-1)</f>
        <v/>
      </c>
      <c r="W521" s="23">
        <f>IF(OR(Q521="",Q520=""),"",Q521/Q520-1)</f>
        <v/>
      </c>
      <c r="X521" s="23">
        <f>IF(OR(R521="",R520=""),"",R521/R520-1)</f>
        <v/>
      </c>
      <c r="Y521" s="23">
        <f>IF(R521="","",P521/R521)</f>
        <v/>
      </c>
      <c r="Z521" s="23">
        <f>IF(R521="","",Q521/R521)</f>
        <v/>
      </c>
      <c r="AA521" s="24">
        <f>IF(SUMIFS('Daily NSE Equity Options'!$M:$M,'Daily NSE Equity Options'!$A:$A,$A521)=0,"",SUMIFS('Daily NSE Equity Options'!$M:$M,'Daily NSE Equity Options'!$A:$A,$A521))</f>
        <v/>
      </c>
      <c r="AB521" s="9">
        <f>IF(SUMIFS('Daily BSE Equity Options'!$M:$M,'Daily BSE Equity Options'!$A:$A,$A521)=0,"",SUMIFS('Daily BSE Equity Options'!$M:$M,'Daily BSE Equity Options'!$A:$A,$A521))</f>
        <v/>
      </c>
      <c r="AC521" s="9">
        <f>IF(OR(AA521="",AB521=""),"",AA521+AB521)</f>
        <v/>
      </c>
      <c r="AD521" s="26">
        <f>IFERROR(IF(OR(AA521="",INDEX(AA:AA,MATCH(DATE(YEAR($A521)-1,MONTH($A521),DAY($A521)),$A:$A,0))=""),"",AA521/INDEX(AA:AA,MATCH(DATE(YEAR($A521)-1,MONTH($A521),DAY($A521)),$A:$A,0))-1),"")</f>
        <v/>
      </c>
      <c r="AE521" s="26">
        <f>IFERROR(IF(OR(AB521="",INDEX(AB:AB,MATCH(DATE(YEAR($A521)-1,MONTH($A521),DAY($A521)),$A:$A,0))=""),"",AB521/INDEX(AB:AB,MATCH(DATE(YEAR($A521)-1,MONTH($A521),DAY($A521)),$A:$A,0))-1),"")</f>
        <v/>
      </c>
      <c r="AF521" s="26">
        <f>IFERROR(IF(OR(AC521="",INDEX(AC:AC,MATCH(DATE(YEAR($A521)-1,MONTH($A521),DAY($A521)),$A:$A,0))=""),"",AC521/INDEX(AC:AC,MATCH(DATE(YEAR($A521)-1,MONTH($A521),DAY($A521)),$A:$A,0))-1),"")</f>
        <v/>
      </c>
      <c r="AG521" s="26">
        <f>IF(OR(AA521="",AA520=""),"",AA521/AA520-1)</f>
        <v/>
      </c>
      <c r="AH521" s="26">
        <f>IF(OR(AB521="",AB520=""),"",AB521/AB520-1)</f>
        <v/>
      </c>
      <c r="AI521" s="26">
        <f>IF(OR(AC521="",AC520=""),"",AC521/AC520-1)</f>
        <v/>
      </c>
      <c r="AJ521" s="26">
        <f>IF(AC521="","",AA521/AC521)</f>
        <v/>
      </c>
      <c r="AK521" s="26">
        <f>IF(AC521="","",AB521/AC521)</f>
        <v/>
      </c>
      <c r="AL521" s="29" t="n">
        <v>20.2925</v>
      </c>
      <c r="AM521" s="30" t="n">
        <v>21.81</v>
      </c>
      <c r="AN521" s="30" t="n">
        <v>19.3325</v>
      </c>
      <c r="AO521" s="30" t="n">
        <v>21.25</v>
      </c>
      <c r="AP521" s="31" t="n">
        <v>0.0472</v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18">
        <f>IF(SUMIFS('Daily NSE Equity Options'!$K:$K,'Daily NSE Equity Options'!$A:$A,$A522)=0,"",SUMIFS('Daily NSE Equity Options'!$K:$K,'Daily NSE Equity Options'!$A:$A,$A522))</f>
        <v/>
      </c>
      <c r="F522" s="7">
        <f>IF(SUMIFS('Daily BSE Equity Options'!$K:$K,'Daily BSE Equity Options'!$A:$A,$A522)=0,"",SUMIFS('Daily BSE Equity Options'!$K:$K,'Daily BSE Equity Options'!$A:$A,$A522))</f>
        <v/>
      </c>
      <c r="G522" s="7">
        <f>IF(OR(E522="",F522=""),"",E522+F522)</f>
        <v/>
      </c>
      <c r="H522" s="20">
        <f>IFERROR(IF(OR(E522="",INDEX(E:E,MATCH(DATE(YEAR($A522)-1,MONTH($A522),DAY($A522)),$A:$A,0))=""),"",E522/INDEX(E:E,MATCH(DATE(YEAR($A522)-1,MONTH($A522),DAY($A522)),$A:$A,0))-1),"")</f>
        <v/>
      </c>
      <c r="I522" s="20">
        <f>IFERROR(IF(OR(F522="",INDEX(F:F,MATCH(DATE(YEAR($A522)-1,MONTH($A522),DAY($A522)),$A:$A,0))=""),"",F522/INDEX(F:F,MATCH(DATE(YEAR($A522)-1,MONTH($A522),DAY($A522)),$A:$A,0))-1),"")</f>
        <v/>
      </c>
      <c r="J522" s="20">
        <f>IFERROR(IF(OR(G522="",INDEX(G:G,MATCH(DATE(YEAR($A522)-1,MONTH($A522),DAY($A522)),$A:$A,0))=""),"",G522/INDEX(G:G,MATCH(DATE(YEAR($A522)-1,MONTH($A522),DAY($A522)),$A:$A,0))-1),"")</f>
        <v/>
      </c>
      <c r="K522" s="20">
        <f>IF(OR(E522="",E521=""),"",E522/E521-1)</f>
        <v/>
      </c>
      <c r="L522" s="20">
        <f>IF(OR(F522="",F521=""),"",F522/F521-1)</f>
        <v/>
      </c>
      <c r="M522" s="20">
        <f>IF(OR(G522="",G521=""),"",G522/G521-1)</f>
        <v/>
      </c>
      <c r="N522" s="20">
        <f>IF(G522="","",E522/G522)</f>
        <v/>
      </c>
      <c r="O522" s="20">
        <f>IF(G522="","",F522/G522)</f>
        <v/>
      </c>
      <c r="P522" s="21">
        <f>IF(SUMIFS('Daily NSE Equity Options'!$L:$L,'Daily NSE Equity Options'!$A:$A,$A522)=0,"",SUMIFS('Daily NSE Equity Options'!$L:$L,'Daily NSE Equity Options'!$A:$A,$A522))</f>
        <v/>
      </c>
      <c r="Q522" s="8">
        <f>IF(SUMIFS('Daily BSE Equity Options'!$L:$L,'Daily BSE Equity Options'!$A:$A,$A522)=0,"",SUMIFS('Daily BSE Equity Options'!$L:$L,'Daily BSE Equity Options'!$A:$A,$A522))</f>
        <v/>
      </c>
      <c r="R522" s="8">
        <f>IF(OR(P522="",Q522=""),"",P522+Q522)</f>
        <v/>
      </c>
      <c r="S522" s="23">
        <f>IFERROR(IF(OR(P522="",INDEX(P:P,MATCH(DATE(YEAR($A522)-1,MONTH($A522),DAY($A522)),$A:$A,0))=""),"",P522/INDEX(P:P,MATCH(DATE(YEAR($A522)-1,MONTH($A522),DAY($A522)),$A:$A,0))-1),"")</f>
        <v/>
      </c>
      <c r="T522" s="23">
        <f>IFERROR(IF(OR(Q522="",INDEX(Q:Q,MATCH(DATE(YEAR($A522)-1,MONTH($A522),DAY($A522)),$A:$A,0))=""),"",Q522/INDEX(Q:Q,MATCH(DATE(YEAR($A522)-1,MONTH($A522),DAY($A522)),$A:$A,0))-1),"")</f>
        <v/>
      </c>
      <c r="U522" s="23">
        <f>IFERROR(IF(OR(R522="",INDEX(R:R,MATCH(DATE(YEAR($A522)-1,MONTH($A522),DAY($A522)),$A:$A,0))=""),"",R522/INDEX(R:R,MATCH(DATE(YEAR($A522)-1,MONTH($A522),DAY($A522)),$A:$A,0))-1),"")</f>
        <v/>
      </c>
      <c r="V522" s="23">
        <f>IF(OR(P522="",P521=""),"",P522/P521-1)</f>
        <v/>
      </c>
      <c r="W522" s="23">
        <f>IF(OR(Q522="",Q521=""),"",Q522/Q521-1)</f>
        <v/>
      </c>
      <c r="X522" s="23">
        <f>IF(OR(R522="",R521=""),"",R522/R521-1)</f>
        <v/>
      </c>
      <c r="Y522" s="23">
        <f>IF(R522="","",P522/R522)</f>
        <v/>
      </c>
      <c r="Z522" s="23">
        <f>IF(R522="","",Q522/R522)</f>
        <v/>
      </c>
      <c r="AA522" s="24">
        <f>IF(SUMIFS('Daily NSE Equity Options'!$M:$M,'Daily NSE Equity Options'!$A:$A,$A522)=0,"",SUMIFS('Daily NSE Equity Options'!$M:$M,'Daily NSE Equity Options'!$A:$A,$A522))</f>
        <v/>
      </c>
      <c r="AB522" s="9">
        <f>IF(SUMIFS('Daily BSE Equity Options'!$M:$M,'Daily BSE Equity Options'!$A:$A,$A522)=0,"",SUMIFS('Daily BSE Equity Options'!$M:$M,'Daily BSE Equity Options'!$A:$A,$A522))</f>
        <v/>
      </c>
      <c r="AC522" s="9">
        <f>IF(OR(AA522="",AB522=""),"",AA522+AB522)</f>
        <v/>
      </c>
      <c r="AD522" s="26">
        <f>IFERROR(IF(OR(AA522="",INDEX(AA:AA,MATCH(DATE(YEAR($A522)-1,MONTH($A522),DAY($A522)),$A:$A,0))=""),"",AA522/INDEX(AA:AA,MATCH(DATE(YEAR($A522)-1,MONTH($A522),DAY($A522)),$A:$A,0))-1),"")</f>
        <v/>
      </c>
      <c r="AE522" s="26">
        <f>IFERROR(IF(OR(AB522="",INDEX(AB:AB,MATCH(DATE(YEAR($A522)-1,MONTH($A522),DAY($A522)),$A:$A,0))=""),"",AB522/INDEX(AB:AB,MATCH(DATE(YEAR($A522)-1,MONTH($A522),DAY($A522)),$A:$A,0))-1),"")</f>
        <v/>
      </c>
      <c r="AF522" s="26">
        <f>IFERROR(IF(OR(AC522="",INDEX(AC:AC,MATCH(DATE(YEAR($A522)-1,MONTH($A522),DAY($A522)),$A:$A,0))=""),"",AC522/INDEX(AC:AC,MATCH(DATE(YEAR($A522)-1,MONTH($A522),DAY($A522)),$A:$A,0))-1),"")</f>
        <v/>
      </c>
      <c r="AG522" s="26">
        <f>IF(OR(AA522="",AA521=""),"",AA522/AA521-1)</f>
        <v/>
      </c>
      <c r="AH522" s="26">
        <f>IF(OR(AB522="",AB521=""),"",AB522/AB521-1)</f>
        <v/>
      </c>
      <c r="AI522" s="26">
        <f>IF(OR(AC522="",AC521=""),"",AC522/AC521-1)</f>
        <v/>
      </c>
      <c r="AJ522" s="26">
        <f>IF(AC522="","",AA522/AC522)</f>
        <v/>
      </c>
      <c r="AK522" s="26">
        <f>IF(AC522="","",AB522/AC522)</f>
        <v/>
      </c>
      <c r="AL522" s="29" t="n">
        <v>21.25</v>
      </c>
      <c r="AM522" s="30" t="n">
        <v>22.52</v>
      </c>
      <c r="AN522" s="30" t="n">
        <v>18.96</v>
      </c>
      <c r="AO522" s="30" t="n">
        <v>22.0325</v>
      </c>
      <c r="AP522" s="31" t="n">
        <v>0.0368</v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18">
        <f>IF(SUMIFS('Daily NSE Equity Options'!$K:$K,'Daily NSE Equity Options'!$A:$A,$A523)=0,"",SUMIFS('Daily NSE Equity Options'!$K:$K,'Daily NSE Equity Options'!$A:$A,$A523))</f>
        <v/>
      </c>
      <c r="F523" s="7">
        <f>IF(SUMIFS('Daily BSE Equity Options'!$K:$K,'Daily BSE Equity Options'!$A:$A,$A523)=0,"",SUMIFS('Daily BSE Equity Options'!$K:$K,'Daily BSE Equity Options'!$A:$A,$A523))</f>
        <v/>
      </c>
      <c r="G523" s="7">
        <f>IF(OR(E523="",F523=""),"",E523+F523)</f>
        <v/>
      </c>
      <c r="H523" s="20">
        <f>IFERROR(IF(OR(E523="",INDEX(E:E,MATCH(DATE(YEAR($A523)-1,MONTH($A523),DAY($A523)),$A:$A,0))=""),"",E523/INDEX(E:E,MATCH(DATE(YEAR($A523)-1,MONTH($A523),DAY($A523)),$A:$A,0))-1),"")</f>
        <v/>
      </c>
      <c r="I523" s="20">
        <f>IFERROR(IF(OR(F523="",INDEX(F:F,MATCH(DATE(YEAR($A523)-1,MONTH($A523),DAY($A523)),$A:$A,0))=""),"",F523/INDEX(F:F,MATCH(DATE(YEAR($A523)-1,MONTH($A523),DAY($A523)),$A:$A,0))-1),"")</f>
        <v/>
      </c>
      <c r="J523" s="20">
        <f>IFERROR(IF(OR(G523="",INDEX(G:G,MATCH(DATE(YEAR($A523)-1,MONTH($A523),DAY($A523)),$A:$A,0))=""),"",G523/INDEX(G:G,MATCH(DATE(YEAR($A523)-1,MONTH($A523),DAY($A523)),$A:$A,0))-1),"")</f>
        <v/>
      </c>
      <c r="K523" s="20">
        <f>IF(OR(E523="",E522=""),"",E523/E522-1)</f>
        <v/>
      </c>
      <c r="L523" s="20">
        <f>IF(OR(F523="",F522=""),"",F523/F522-1)</f>
        <v/>
      </c>
      <c r="M523" s="20">
        <f>IF(OR(G523="",G522=""),"",G523/G522-1)</f>
        <v/>
      </c>
      <c r="N523" s="20">
        <f>IF(G523="","",E523/G523)</f>
        <v/>
      </c>
      <c r="O523" s="20">
        <f>IF(G523="","",F523/G523)</f>
        <v/>
      </c>
      <c r="P523" s="21">
        <f>IF(SUMIFS('Daily NSE Equity Options'!$L:$L,'Daily NSE Equity Options'!$A:$A,$A523)=0,"",SUMIFS('Daily NSE Equity Options'!$L:$L,'Daily NSE Equity Options'!$A:$A,$A523))</f>
        <v/>
      </c>
      <c r="Q523" s="8">
        <f>IF(SUMIFS('Daily BSE Equity Options'!$L:$L,'Daily BSE Equity Options'!$A:$A,$A523)=0,"",SUMIFS('Daily BSE Equity Options'!$L:$L,'Daily BSE Equity Options'!$A:$A,$A523))</f>
        <v/>
      </c>
      <c r="R523" s="8">
        <f>IF(OR(P523="",Q523=""),"",P523+Q523)</f>
        <v/>
      </c>
      <c r="S523" s="23">
        <f>IFERROR(IF(OR(P523="",INDEX(P:P,MATCH(DATE(YEAR($A523)-1,MONTH($A523),DAY($A523)),$A:$A,0))=""),"",P523/INDEX(P:P,MATCH(DATE(YEAR($A523)-1,MONTH($A523),DAY($A523)),$A:$A,0))-1),"")</f>
        <v/>
      </c>
      <c r="T523" s="23">
        <f>IFERROR(IF(OR(Q523="",INDEX(Q:Q,MATCH(DATE(YEAR($A523)-1,MONTH($A523),DAY($A523)),$A:$A,0))=""),"",Q523/INDEX(Q:Q,MATCH(DATE(YEAR($A523)-1,MONTH($A523),DAY($A523)),$A:$A,0))-1),"")</f>
        <v/>
      </c>
      <c r="U523" s="23">
        <f>IFERROR(IF(OR(R523="",INDEX(R:R,MATCH(DATE(YEAR($A523)-1,MONTH($A523),DAY($A523)),$A:$A,0))=""),"",R523/INDEX(R:R,MATCH(DATE(YEAR($A523)-1,MONTH($A523),DAY($A523)),$A:$A,0))-1),"")</f>
        <v/>
      </c>
      <c r="V523" s="23">
        <f>IF(OR(P523="",P522=""),"",P523/P522-1)</f>
        <v/>
      </c>
      <c r="W523" s="23">
        <f>IF(OR(Q523="",Q522=""),"",Q523/Q522-1)</f>
        <v/>
      </c>
      <c r="X523" s="23">
        <f>IF(OR(R523="",R522=""),"",R523/R522-1)</f>
        <v/>
      </c>
      <c r="Y523" s="23">
        <f>IF(R523="","",P523/R523)</f>
        <v/>
      </c>
      <c r="Z523" s="23">
        <f>IF(R523="","",Q523/R523)</f>
        <v/>
      </c>
      <c r="AA523" s="24">
        <f>IF(SUMIFS('Daily NSE Equity Options'!$M:$M,'Daily NSE Equity Options'!$A:$A,$A523)=0,"",SUMIFS('Daily NSE Equity Options'!$M:$M,'Daily NSE Equity Options'!$A:$A,$A523))</f>
        <v/>
      </c>
      <c r="AB523" s="9">
        <f>IF(SUMIFS('Daily BSE Equity Options'!$M:$M,'Daily BSE Equity Options'!$A:$A,$A523)=0,"",SUMIFS('Daily BSE Equity Options'!$M:$M,'Daily BSE Equity Options'!$A:$A,$A523))</f>
        <v/>
      </c>
      <c r="AC523" s="9">
        <f>IF(OR(AA523="",AB523=""),"",AA523+AB523)</f>
        <v/>
      </c>
      <c r="AD523" s="26">
        <f>IFERROR(IF(OR(AA523="",INDEX(AA:AA,MATCH(DATE(YEAR($A523)-1,MONTH($A523),DAY($A523)),$A:$A,0))=""),"",AA523/INDEX(AA:AA,MATCH(DATE(YEAR($A523)-1,MONTH($A523),DAY($A523)),$A:$A,0))-1),"")</f>
        <v/>
      </c>
      <c r="AE523" s="26">
        <f>IFERROR(IF(OR(AB523="",INDEX(AB:AB,MATCH(DATE(YEAR($A523)-1,MONTH($A523),DAY($A523)),$A:$A,0))=""),"",AB523/INDEX(AB:AB,MATCH(DATE(YEAR($A523)-1,MONTH($A523),DAY($A523)),$A:$A,0))-1),"")</f>
        <v/>
      </c>
      <c r="AF523" s="26">
        <f>IFERROR(IF(OR(AC523="",INDEX(AC:AC,MATCH(DATE(YEAR($A523)-1,MONTH($A523),DAY($A523)),$A:$A,0))=""),"",AC523/INDEX(AC:AC,MATCH(DATE(YEAR($A523)-1,MONTH($A523),DAY($A523)),$A:$A,0))-1),"")</f>
        <v/>
      </c>
      <c r="AG523" s="26">
        <f>IF(OR(AA523="",AA522=""),"",AA523/AA522-1)</f>
        <v/>
      </c>
      <c r="AH523" s="26">
        <f>IF(OR(AB523="",AB522=""),"",AB523/AB522-1)</f>
        <v/>
      </c>
      <c r="AI523" s="26">
        <f>IF(OR(AC523="",AC522=""),"",AC523/AC522-1)</f>
        <v/>
      </c>
      <c r="AJ523" s="26">
        <f>IF(AC523="","",AA523/AC523)</f>
        <v/>
      </c>
      <c r="AK523" s="26">
        <f>IF(AC523="","",AB523/AC523)</f>
        <v/>
      </c>
      <c r="AL523" s="29" t="n">
        <v>22.0325</v>
      </c>
      <c r="AM523" s="30" t="n">
        <v>22.515</v>
      </c>
      <c r="AN523" s="30" t="n">
        <v>21.2175</v>
      </c>
      <c r="AO523" s="30" t="n">
        <v>22.3025</v>
      </c>
      <c r="AP523" s="31" t="n">
        <v>0.0123</v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18">
        <f>IF(SUMIFS('Daily NSE Equity Options'!$K:$K,'Daily NSE Equity Options'!$A:$A,$A524)=0,"",SUMIFS('Daily NSE Equity Options'!$K:$K,'Daily NSE Equity Options'!$A:$A,$A524))</f>
        <v/>
      </c>
      <c r="F524" s="7">
        <f>IF(SUMIFS('Daily BSE Equity Options'!$K:$K,'Daily BSE Equity Options'!$A:$A,$A524)=0,"",SUMIFS('Daily BSE Equity Options'!$K:$K,'Daily BSE Equity Options'!$A:$A,$A524))</f>
        <v/>
      </c>
      <c r="G524" s="7">
        <f>IF(OR(E524="",F524=""),"",E524+F524)</f>
        <v/>
      </c>
      <c r="H524" s="20">
        <f>IFERROR(IF(OR(E524="",INDEX(E:E,MATCH(DATE(YEAR($A524)-1,MONTH($A524),DAY($A524)),$A:$A,0))=""),"",E524/INDEX(E:E,MATCH(DATE(YEAR($A524)-1,MONTH($A524),DAY($A524)),$A:$A,0))-1),"")</f>
        <v/>
      </c>
      <c r="I524" s="20">
        <f>IFERROR(IF(OR(F524="",INDEX(F:F,MATCH(DATE(YEAR($A524)-1,MONTH($A524),DAY($A524)),$A:$A,0))=""),"",F524/INDEX(F:F,MATCH(DATE(YEAR($A524)-1,MONTH($A524),DAY($A524)),$A:$A,0))-1),"")</f>
        <v/>
      </c>
      <c r="J524" s="20">
        <f>IFERROR(IF(OR(G524="",INDEX(G:G,MATCH(DATE(YEAR($A524)-1,MONTH($A524),DAY($A524)),$A:$A,0))=""),"",G524/INDEX(G:G,MATCH(DATE(YEAR($A524)-1,MONTH($A524),DAY($A524)),$A:$A,0))-1),"")</f>
        <v/>
      </c>
      <c r="K524" s="20">
        <f>IF(OR(E524="",E523=""),"",E524/E523-1)</f>
        <v/>
      </c>
      <c r="L524" s="20">
        <f>IF(OR(F524="",F523=""),"",F524/F523-1)</f>
        <v/>
      </c>
      <c r="M524" s="20">
        <f>IF(OR(G524="",G523=""),"",G524/G523-1)</f>
        <v/>
      </c>
      <c r="N524" s="20">
        <f>IF(G524="","",E524/G524)</f>
        <v/>
      </c>
      <c r="O524" s="20">
        <f>IF(G524="","",F524/G524)</f>
        <v/>
      </c>
      <c r="P524" s="21">
        <f>IF(SUMIFS('Daily NSE Equity Options'!$L:$L,'Daily NSE Equity Options'!$A:$A,$A524)=0,"",SUMIFS('Daily NSE Equity Options'!$L:$L,'Daily NSE Equity Options'!$A:$A,$A524))</f>
        <v/>
      </c>
      <c r="Q524" s="8">
        <f>IF(SUMIFS('Daily BSE Equity Options'!$L:$L,'Daily BSE Equity Options'!$A:$A,$A524)=0,"",SUMIFS('Daily BSE Equity Options'!$L:$L,'Daily BSE Equity Options'!$A:$A,$A524))</f>
        <v/>
      </c>
      <c r="R524" s="8">
        <f>IF(OR(P524="",Q524=""),"",P524+Q524)</f>
        <v/>
      </c>
      <c r="S524" s="23">
        <f>IFERROR(IF(OR(P524="",INDEX(P:P,MATCH(DATE(YEAR($A524)-1,MONTH($A524),DAY($A524)),$A:$A,0))=""),"",P524/INDEX(P:P,MATCH(DATE(YEAR($A524)-1,MONTH($A524),DAY($A524)),$A:$A,0))-1),"")</f>
        <v/>
      </c>
      <c r="T524" s="23">
        <f>IFERROR(IF(OR(Q524="",INDEX(Q:Q,MATCH(DATE(YEAR($A524)-1,MONTH($A524),DAY($A524)),$A:$A,0))=""),"",Q524/INDEX(Q:Q,MATCH(DATE(YEAR($A524)-1,MONTH($A524),DAY($A524)),$A:$A,0))-1),"")</f>
        <v/>
      </c>
      <c r="U524" s="23">
        <f>IFERROR(IF(OR(R524="",INDEX(R:R,MATCH(DATE(YEAR($A524)-1,MONTH($A524),DAY($A524)),$A:$A,0))=""),"",R524/INDEX(R:R,MATCH(DATE(YEAR($A524)-1,MONTH($A524),DAY($A524)),$A:$A,0))-1),"")</f>
        <v/>
      </c>
      <c r="V524" s="23">
        <f>IF(OR(P524="",P523=""),"",P524/P523-1)</f>
        <v/>
      </c>
      <c r="W524" s="23">
        <f>IF(OR(Q524="",Q523=""),"",Q524/Q523-1)</f>
        <v/>
      </c>
      <c r="X524" s="23">
        <f>IF(OR(R524="",R523=""),"",R524/R523-1)</f>
        <v/>
      </c>
      <c r="Y524" s="23">
        <f>IF(R524="","",P524/R524)</f>
        <v/>
      </c>
      <c r="Z524" s="23">
        <f>IF(R524="","",Q524/R524)</f>
        <v/>
      </c>
      <c r="AA524" s="24">
        <f>IF(SUMIFS('Daily NSE Equity Options'!$M:$M,'Daily NSE Equity Options'!$A:$A,$A524)=0,"",SUMIFS('Daily NSE Equity Options'!$M:$M,'Daily NSE Equity Options'!$A:$A,$A524))</f>
        <v/>
      </c>
      <c r="AB524" s="9">
        <f>IF(SUMIFS('Daily BSE Equity Options'!$M:$M,'Daily BSE Equity Options'!$A:$A,$A524)=0,"",SUMIFS('Daily BSE Equity Options'!$M:$M,'Daily BSE Equity Options'!$A:$A,$A524))</f>
        <v/>
      </c>
      <c r="AC524" s="9">
        <f>IF(OR(AA524="",AB524=""),"",AA524+AB524)</f>
        <v/>
      </c>
      <c r="AD524" s="26">
        <f>IFERROR(IF(OR(AA524="",INDEX(AA:AA,MATCH(DATE(YEAR($A524)-1,MONTH($A524),DAY($A524)),$A:$A,0))=""),"",AA524/INDEX(AA:AA,MATCH(DATE(YEAR($A524)-1,MONTH($A524),DAY($A524)),$A:$A,0))-1),"")</f>
        <v/>
      </c>
      <c r="AE524" s="26">
        <f>IFERROR(IF(OR(AB524="",INDEX(AB:AB,MATCH(DATE(YEAR($A524)-1,MONTH($A524),DAY($A524)),$A:$A,0))=""),"",AB524/INDEX(AB:AB,MATCH(DATE(YEAR($A524)-1,MONTH($A524),DAY($A524)),$A:$A,0))-1),"")</f>
        <v/>
      </c>
      <c r="AF524" s="26">
        <f>IFERROR(IF(OR(AC524="",INDEX(AC:AC,MATCH(DATE(YEAR($A524)-1,MONTH($A524),DAY($A524)),$A:$A,0))=""),"",AC524/INDEX(AC:AC,MATCH(DATE(YEAR($A524)-1,MONTH($A524),DAY($A524)),$A:$A,0))-1),"")</f>
        <v/>
      </c>
      <c r="AG524" s="26">
        <f>IF(OR(AA524="",AA523=""),"",AA524/AA523-1)</f>
        <v/>
      </c>
      <c r="AH524" s="26">
        <f>IF(OR(AB524="",AB523=""),"",AB524/AB523-1)</f>
        <v/>
      </c>
      <c r="AI524" s="26">
        <f>IF(OR(AC524="",AC523=""),"",AC524/AC523-1)</f>
        <v/>
      </c>
      <c r="AJ524" s="26">
        <f>IF(AC524="","",AA524/AC524)</f>
        <v/>
      </c>
      <c r="AK524" s="26">
        <f>IF(AC524="","",AB524/AC524)</f>
        <v/>
      </c>
      <c r="AL524" s="29" t="n">
        <v>22.3025</v>
      </c>
      <c r="AM524" s="30" t="n">
        <v>24.1875</v>
      </c>
      <c r="AN524" s="30" t="n">
        <v>20.4825</v>
      </c>
      <c r="AO524" s="30" t="n">
        <v>22.8025</v>
      </c>
      <c r="AP524" s="31" t="n">
        <v>0.0224</v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18">
        <f>IF(SUMIFS('Daily NSE Equity Options'!$K:$K,'Daily NSE Equity Options'!$A:$A,$A525)=0,"",SUMIFS('Daily NSE Equity Options'!$K:$K,'Daily NSE Equity Options'!$A:$A,$A525))</f>
        <v/>
      </c>
      <c r="F525" s="7">
        <f>IF(SUMIFS('Daily BSE Equity Options'!$K:$K,'Daily BSE Equity Options'!$A:$A,$A525)=0,"",SUMIFS('Daily BSE Equity Options'!$K:$K,'Daily BSE Equity Options'!$A:$A,$A525))</f>
        <v/>
      </c>
      <c r="G525" s="7">
        <f>IF(OR(E525="",F525=""),"",E525+F525)</f>
        <v/>
      </c>
      <c r="H525" s="20">
        <f>IFERROR(IF(OR(E525="",INDEX(E:E,MATCH(DATE(YEAR($A525)-1,MONTH($A525),DAY($A525)),$A:$A,0))=""),"",E525/INDEX(E:E,MATCH(DATE(YEAR($A525)-1,MONTH($A525),DAY($A525)),$A:$A,0))-1),"")</f>
        <v/>
      </c>
      <c r="I525" s="20">
        <f>IFERROR(IF(OR(F525="",INDEX(F:F,MATCH(DATE(YEAR($A525)-1,MONTH($A525),DAY($A525)),$A:$A,0))=""),"",F525/INDEX(F:F,MATCH(DATE(YEAR($A525)-1,MONTH($A525),DAY($A525)),$A:$A,0))-1),"")</f>
        <v/>
      </c>
      <c r="J525" s="20">
        <f>IFERROR(IF(OR(G525="",INDEX(G:G,MATCH(DATE(YEAR($A525)-1,MONTH($A525),DAY($A525)),$A:$A,0))=""),"",G525/INDEX(G:G,MATCH(DATE(YEAR($A525)-1,MONTH($A525),DAY($A525)),$A:$A,0))-1),"")</f>
        <v/>
      </c>
      <c r="K525" s="20">
        <f>IF(OR(E525="",E524=""),"",E525/E524-1)</f>
        <v/>
      </c>
      <c r="L525" s="20">
        <f>IF(OR(F525="",F524=""),"",F525/F524-1)</f>
        <v/>
      </c>
      <c r="M525" s="20">
        <f>IF(OR(G525="",G524=""),"",G525/G524-1)</f>
        <v/>
      </c>
      <c r="N525" s="20">
        <f>IF(G525="","",E525/G525)</f>
        <v/>
      </c>
      <c r="O525" s="20">
        <f>IF(G525="","",F525/G525)</f>
        <v/>
      </c>
      <c r="P525" s="21">
        <f>IF(SUMIFS('Daily NSE Equity Options'!$L:$L,'Daily NSE Equity Options'!$A:$A,$A525)=0,"",SUMIFS('Daily NSE Equity Options'!$L:$L,'Daily NSE Equity Options'!$A:$A,$A525))</f>
        <v/>
      </c>
      <c r="Q525" s="8">
        <f>IF(SUMIFS('Daily BSE Equity Options'!$L:$L,'Daily BSE Equity Options'!$A:$A,$A525)=0,"",SUMIFS('Daily BSE Equity Options'!$L:$L,'Daily BSE Equity Options'!$A:$A,$A525))</f>
        <v/>
      </c>
      <c r="R525" s="8">
        <f>IF(OR(P525="",Q525=""),"",P525+Q525)</f>
        <v/>
      </c>
      <c r="S525" s="23">
        <f>IFERROR(IF(OR(P525="",INDEX(P:P,MATCH(DATE(YEAR($A525)-1,MONTH($A525),DAY($A525)),$A:$A,0))=""),"",P525/INDEX(P:P,MATCH(DATE(YEAR($A525)-1,MONTH($A525),DAY($A525)),$A:$A,0))-1),"")</f>
        <v/>
      </c>
      <c r="T525" s="23">
        <f>IFERROR(IF(OR(Q525="",INDEX(Q:Q,MATCH(DATE(YEAR($A525)-1,MONTH($A525),DAY($A525)),$A:$A,0))=""),"",Q525/INDEX(Q:Q,MATCH(DATE(YEAR($A525)-1,MONTH($A525),DAY($A525)),$A:$A,0))-1),"")</f>
        <v/>
      </c>
      <c r="U525" s="23">
        <f>IFERROR(IF(OR(R525="",INDEX(R:R,MATCH(DATE(YEAR($A525)-1,MONTH($A525),DAY($A525)),$A:$A,0))=""),"",R525/INDEX(R:R,MATCH(DATE(YEAR($A525)-1,MONTH($A525),DAY($A525)),$A:$A,0))-1),"")</f>
        <v/>
      </c>
      <c r="V525" s="23">
        <f>IF(OR(P525="",P524=""),"",P525/P524-1)</f>
        <v/>
      </c>
      <c r="W525" s="23">
        <f>IF(OR(Q525="",Q524=""),"",Q525/Q524-1)</f>
        <v/>
      </c>
      <c r="X525" s="23">
        <f>IF(OR(R525="",R524=""),"",R525/R524-1)</f>
        <v/>
      </c>
      <c r="Y525" s="23">
        <f>IF(R525="","",P525/R525)</f>
        <v/>
      </c>
      <c r="Z525" s="23">
        <f>IF(R525="","",Q525/R525)</f>
        <v/>
      </c>
      <c r="AA525" s="24">
        <f>IF(SUMIFS('Daily NSE Equity Options'!$M:$M,'Daily NSE Equity Options'!$A:$A,$A525)=0,"",SUMIFS('Daily NSE Equity Options'!$M:$M,'Daily NSE Equity Options'!$A:$A,$A525))</f>
        <v/>
      </c>
      <c r="AB525" s="9">
        <f>IF(SUMIFS('Daily BSE Equity Options'!$M:$M,'Daily BSE Equity Options'!$A:$A,$A525)=0,"",SUMIFS('Daily BSE Equity Options'!$M:$M,'Daily BSE Equity Options'!$A:$A,$A525))</f>
        <v/>
      </c>
      <c r="AC525" s="9">
        <f>IF(OR(AA525="",AB525=""),"",AA525+AB525)</f>
        <v/>
      </c>
      <c r="AD525" s="26">
        <f>IFERROR(IF(OR(AA525="",INDEX(AA:AA,MATCH(DATE(YEAR($A525)-1,MONTH($A525),DAY($A525)),$A:$A,0))=""),"",AA525/INDEX(AA:AA,MATCH(DATE(YEAR($A525)-1,MONTH($A525),DAY($A525)),$A:$A,0))-1),"")</f>
        <v/>
      </c>
      <c r="AE525" s="26">
        <f>IFERROR(IF(OR(AB525="",INDEX(AB:AB,MATCH(DATE(YEAR($A525)-1,MONTH($A525),DAY($A525)),$A:$A,0))=""),"",AB525/INDEX(AB:AB,MATCH(DATE(YEAR($A525)-1,MONTH($A525),DAY($A525)),$A:$A,0))-1),"")</f>
        <v/>
      </c>
      <c r="AF525" s="26">
        <f>IFERROR(IF(OR(AC525="",INDEX(AC:AC,MATCH(DATE(YEAR($A525)-1,MONTH($A525),DAY($A525)),$A:$A,0))=""),"",AC525/INDEX(AC:AC,MATCH(DATE(YEAR($A525)-1,MONTH($A525),DAY($A525)),$A:$A,0))-1),"")</f>
        <v/>
      </c>
      <c r="AG525" s="26">
        <f>IF(OR(AA525="",AA524=""),"",AA525/AA524-1)</f>
        <v/>
      </c>
      <c r="AH525" s="26">
        <f>IF(OR(AB525="",AB524=""),"",AB525/AB524-1)</f>
        <v/>
      </c>
      <c r="AI525" s="26">
        <f>IF(OR(AC525="",AC524=""),"",AC525/AC524-1)</f>
        <v/>
      </c>
      <c r="AJ525" s="26">
        <f>IF(AC525="","",AA525/AC525)</f>
        <v/>
      </c>
      <c r="AK525" s="26">
        <f>IF(AC525="","",AB525/AC525)</f>
        <v/>
      </c>
      <c r="AL525" s="29" t="n">
        <v>22.8025</v>
      </c>
      <c r="AM525" s="30" t="n">
        <v>25.315</v>
      </c>
      <c r="AN525" s="30" t="n">
        <v>21.15</v>
      </c>
      <c r="AO525" s="30" t="n">
        <v>24.265</v>
      </c>
      <c r="AP525" s="31" t="n">
        <v>0.0641</v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18">
        <f>IF(SUMIFS('Daily NSE Equity Options'!$K:$K,'Daily NSE Equity Options'!$A:$A,$A526)=0,"",SUMIFS('Daily NSE Equity Options'!$K:$K,'Daily NSE Equity Options'!$A:$A,$A526))</f>
        <v/>
      </c>
      <c r="F526" s="7">
        <f>IF(SUMIFS('Daily BSE Equity Options'!$K:$K,'Daily BSE Equity Options'!$A:$A,$A526)=0,"",SUMIFS('Daily BSE Equity Options'!$K:$K,'Daily BSE Equity Options'!$A:$A,$A526))</f>
        <v/>
      </c>
      <c r="G526" s="7">
        <f>IF(OR(E526="",F526=""),"",E526+F526)</f>
        <v/>
      </c>
      <c r="H526" s="20">
        <f>IFERROR(IF(OR(E526="",INDEX(E:E,MATCH(DATE(YEAR($A526)-1,MONTH($A526),DAY($A526)),$A:$A,0))=""),"",E526/INDEX(E:E,MATCH(DATE(YEAR($A526)-1,MONTH($A526),DAY($A526)),$A:$A,0))-1),"")</f>
        <v/>
      </c>
      <c r="I526" s="20">
        <f>IFERROR(IF(OR(F526="",INDEX(F:F,MATCH(DATE(YEAR($A526)-1,MONTH($A526),DAY($A526)),$A:$A,0))=""),"",F526/INDEX(F:F,MATCH(DATE(YEAR($A526)-1,MONTH($A526),DAY($A526)),$A:$A,0))-1),"")</f>
        <v/>
      </c>
      <c r="J526" s="20">
        <f>IFERROR(IF(OR(G526="",INDEX(G:G,MATCH(DATE(YEAR($A526)-1,MONTH($A526),DAY($A526)),$A:$A,0))=""),"",G526/INDEX(G:G,MATCH(DATE(YEAR($A526)-1,MONTH($A526),DAY($A526)),$A:$A,0))-1),"")</f>
        <v/>
      </c>
      <c r="K526" s="20">
        <f>IF(OR(E526="",E525=""),"",E526/E525-1)</f>
        <v/>
      </c>
      <c r="L526" s="20">
        <f>IF(OR(F526="",F525=""),"",F526/F525-1)</f>
        <v/>
      </c>
      <c r="M526" s="20">
        <f>IF(OR(G526="",G525=""),"",G526/G525-1)</f>
        <v/>
      </c>
      <c r="N526" s="20">
        <f>IF(G526="","",E526/G526)</f>
        <v/>
      </c>
      <c r="O526" s="20">
        <f>IF(G526="","",F526/G526)</f>
        <v/>
      </c>
      <c r="P526" s="21">
        <f>IF(SUMIFS('Daily NSE Equity Options'!$L:$L,'Daily NSE Equity Options'!$A:$A,$A526)=0,"",SUMIFS('Daily NSE Equity Options'!$L:$L,'Daily NSE Equity Options'!$A:$A,$A526))</f>
        <v/>
      </c>
      <c r="Q526" s="8">
        <f>IF(SUMIFS('Daily BSE Equity Options'!$L:$L,'Daily BSE Equity Options'!$A:$A,$A526)=0,"",SUMIFS('Daily BSE Equity Options'!$L:$L,'Daily BSE Equity Options'!$A:$A,$A526))</f>
        <v/>
      </c>
      <c r="R526" s="8">
        <f>IF(OR(P526="",Q526=""),"",P526+Q526)</f>
        <v/>
      </c>
      <c r="S526" s="23">
        <f>IFERROR(IF(OR(P526="",INDEX(P:P,MATCH(DATE(YEAR($A526)-1,MONTH($A526),DAY($A526)),$A:$A,0))=""),"",P526/INDEX(P:P,MATCH(DATE(YEAR($A526)-1,MONTH($A526),DAY($A526)),$A:$A,0))-1),"")</f>
        <v/>
      </c>
      <c r="T526" s="23">
        <f>IFERROR(IF(OR(Q526="",INDEX(Q:Q,MATCH(DATE(YEAR($A526)-1,MONTH($A526),DAY($A526)),$A:$A,0))=""),"",Q526/INDEX(Q:Q,MATCH(DATE(YEAR($A526)-1,MONTH($A526),DAY($A526)),$A:$A,0))-1),"")</f>
        <v/>
      </c>
      <c r="U526" s="23">
        <f>IFERROR(IF(OR(R526="",INDEX(R:R,MATCH(DATE(YEAR($A526)-1,MONTH($A526),DAY($A526)),$A:$A,0))=""),"",R526/INDEX(R:R,MATCH(DATE(YEAR($A526)-1,MONTH($A526),DAY($A526)),$A:$A,0))-1),"")</f>
        <v/>
      </c>
      <c r="V526" s="23">
        <f>IF(OR(P526="",P525=""),"",P526/P525-1)</f>
        <v/>
      </c>
      <c r="W526" s="23">
        <f>IF(OR(Q526="",Q525=""),"",Q526/Q525-1)</f>
        <v/>
      </c>
      <c r="X526" s="23">
        <f>IF(OR(R526="",R525=""),"",R526/R525-1)</f>
        <v/>
      </c>
      <c r="Y526" s="23">
        <f>IF(R526="","",P526/R526)</f>
        <v/>
      </c>
      <c r="Z526" s="23">
        <f>IF(R526="","",Q526/R526)</f>
        <v/>
      </c>
      <c r="AA526" s="24">
        <f>IF(SUMIFS('Daily NSE Equity Options'!$M:$M,'Daily NSE Equity Options'!$A:$A,$A526)=0,"",SUMIFS('Daily NSE Equity Options'!$M:$M,'Daily NSE Equity Options'!$A:$A,$A526))</f>
        <v/>
      </c>
      <c r="AB526" s="9">
        <f>IF(SUMIFS('Daily BSE Equity Options'!$M:$M,'Daily BSE Equity Options'!$A:$A,$A526)=0,"",SUMIFS('Daily BSE Equity Options'!$M:$M,'Daily BSE Equity Options'!$A:$A,$A526))</f>
        <v/>
      </c>
      <c r="AC526" s="9">
        <f>IF(OR(AA526="",AB526=""),"",AA526+AB526)</f>
        <v/>
      </c>
      <c r="AD526" s="26">
        <f>IFERROR(IF(OR(AA526="",INDEX(AA:AA,MATCH(DATE(YEAR($A526)-1,MONTH($A526),DAY($A526)),$A:$A,0))=""),"",AA526/INDEX(AA:AA,MATCH(DATE(YEAR($A526)-1,MONTH($A526),DAY($A526)),$A:$A,0))-1),"")</f>
        <v/>
      </c>
      <c r="AE526" s="26">
        <f>IFERROR(IF(OR(AB526="",INDEX(AB:AB,MATCH(DATE(YEAR($A526)-1,MONTH($A526),DAY($A526)),$A:$A,0))=""),"",AB526/INDEX(AB:AB,MATCH(DATE(YEAR($A526)-1,MONTH($A526),DAY($A526)),$A:$A,0))-1),"")</f>
        <v/>
      </c>
      <c r="AF526" s="26">
        <f>IFERROR(IF(OR(AC526="",INDEX(AC:AC,MATCH(DATE(YEAR($A526)-1,MONTH($A526),DAY($A526)),$A:$A,0))=""),"",AC526/INDEX(AC:AC,MATCH(DATE(YEAR($A526)-1,MONTH($A526),DAY($A526)),$A:$A,0))-1),"")</f>
        <v/>
      </c>
      <c r="AG526" s="26">
        <f>IF(OR(AA526="",AA525=""),"",AA526/AA525-1)</f>
        <v/>
      </c>
      <c r="AH526" s="26">
        <f>IF(OR(AB526="",AB525=""),"",AB526/AB525-1)</f>
        <v/>
      </c>
      <c r="AI526" s="26">
        <f>IF(OR(AC526="",AC525=""),"",AC526/AC525-1)</f>
        <v/>
      </c>
      <c r="AJ526" s="26">
        <f>IF(AC526="","",AA526/AC526)</f>
        <v/>
      </c>
      <c r="AK526" s="26">
        <f>IF(AC526="","",AB526/AC526)</f>
        <v/>
      </c>
      <c r="AL526" s="29" t="n">
        <v>24.265</v>
      </c>
      <c r="AM526" s="30" t="n">
        <v>24.265</v>
      </c>
      <c r="AN526" s="30" t="n">
        <v>20.9675</v>
      </c>
      <c r="AO526" s="30" t="n">
        <v>23.485</v>
      </c>
      <c r="AP526" s="31" t="n">
        <v>-0.0321</v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18">
        <f>IF(SUMIFS('Daily NSE Equity Options'!$K:$K,'Daily NSE Equity Options'!$A:$A,$A527)=0,"",SUMIFS('Daily NSE Equity Options'!$K:$K,'Daily NSE Equity Options'!$A:$A,$A527))</f>
        <v/>
      </c>
      <c r="F527" s="7">
        <f>IF(SUMIFS('Daily BSE Equity Options'!$K:$K,'Daily BSE Equity Options'!$A:$A,$A527)=0,"",SUMIFS('Daily BSE Equity Options'!$K:$K,'Daily BSE Equity Options'!$A:$A,$A527))</f>
        <v/>
      </c>
      <c r="G527" s="7">
        <f>IF(OR(E527="",F527=""),"",E527+F527)</f>
        <v/>
      </c>
      <c r="H527" s="20">
        <f>IFERROR(IF(OR(E527="",INDEX(E:E,MATCH(DATE(YEAR($A527)-1,MONTH($A527),DAY($A527)),$A:$A,0))=""),"",E527/INDEX(E:E,MATCH(DATE(YEAR($A527)-1,MONTH($A527),DAY($A527)),$A:$A,0))-1),"")</f>
        <v/>
      </c>
      <c r="I527" s="20">
        <f>IFERROR(IF(OR(F527="",INDEX(F:F,MATCH(DATE(YEAR($A527)-1,MONTH($A527),DAY($A527)),$A:$A,0))=""),"",F527/INDEX(F:F,MATCH(DATE(YEAR($A527)-1,MONTH($A527),DAY($A527)),$A:$A,0))-1),"")</f>
        <v/>
      </c>
      <c r="J527" s="20">
        <f>IFERROR(IF(OR(G527="",INDEX(G:G,MATCH(DATE(YEAR($A527)-1,MONTH($A527),DAY($A527)),$A:$A,0))=""),"",G527/INDEX(G:G,MATCH(DATE(YEAR($A527)-1,MONTH($A527),DAY($A527)),$A:$A,0))-1),"")</f>
        <v/>
      </c>
      <c r="K527" s="20">
        <f>IF(OR(E527="",E526=""),"",E527/E526-1)</f>
        <v/>
      </c>
      <c r="L527" s="20">
        <f>IF(OR(F527="",F526=""),"",F527/F526-1)</f>
        <v/>
      </c>
      <c r="M527" s="20">
        <f>IF(OR(G527="",G526=""),"",G527/G526-1)</f>
        <v/>
      </c>
      <c r="N527" s="20">
        <f>IF(G527="","",E527/G527)</f>
        <v/>
      </c>
      <c r="O527" s="20">
        <f>IF(G527="","",F527/G527)</f>
        <v/>
      </c>
      <c r="P527" s="21">
        <f>IF(SUMIFS('Daily NSE Equity Options'!$L:$L,'Daily NSE Equity Options'!$A:$A,$A527)=0,"",SUMIFS('Daily NSE Equity Options'!$L:$L,'Daily NSE Equity Options'!$A:$A,$A527))</f>
        <v/>
      </c>
      <c r="Q527" s="8">
        <f>IF(SUMIFS('Daily BSE Equity Options'!$L:$L,'Daily BSE Equity Options'!$A:$A,$A527)=0,"",SUMIFS('Daily BSE Equity Options'!$L:$L,'Daily BSE Equity Options'!$A:$A,$A527))</f>
        <v/>
      </c>
      <c r="R527" s="8">
        <f>IF(OR(P527="",Q527=""),"",P527+Q527)</f>
        <v/>
      </c>
      <c r="S527" s="23">
        <f>IFERROR(IF(OR(P527="",INDEX(P:P,MATCH(DATE(YEAR($A527)-1,MONTH($A527),DAY($A527)),$A:$A,0))=""),"",P527/INDEX(P:P,MATCH(DATE(YEAR($A527)-1,MONTH($A527),DAY($A527)),$A:$A,0))-1),"")</f>
        <v/>
      </c>
      <c r="T527" s="23">
        <f>IFERROR(IF(OR(Q527="",INDEX(Q:Q,MATCH(DATE(YEAR($A527)-1,MONTH($A527),DAY($A527)),$A:$A,0))=""),"",Q527/INDEX(Q:Q,MATCH(DATE(YEAR($A527)-1,MONTH($A527),DAY($A527)),$A:$A,0))-1),"")</f>
        <v/>
      </c>
      <c r="U527" s="23">
        <f>IFERROR(IF(OR(R527="",INDEX(R:R,MATCH(DATE(YEAR($A527)-1,MONTH($A527),DAY($A527)),$A:$A,0))=""),"",R527/INDEX(R:R,MATCH(DATE(YEAR($A527)-1,MONTH($A527),DAY($A527)),$A:$A,0))-1),"")</f>
        <v/>
      </c>
      <c r="V527" s="23">
        <f>IF(OR(P527="",P526=""),"",P527/P526-1)</f>
        <v/>
      </c>
      <c r="W527" s="23">
        <f>IF(OR(Q527="",Q526=""),"",Q527/Q526-1)</f>
        <v/>
      </c>
      <c r="X527" s="23">
        <f>IF(OR(R527="",R526=""),"",R527/R526-1)</f>
        <v/>
      </c>
      <c r="Y527" s="23">
        <f>IF(R527="","",P527/R527)</f>
        <v/>
      </c>
      <c r="Z527" s="23">
        <f>IF(R527="","",Q527/R527)</f>
        <v/>
      </c>
      <c r="AA527" s="24">
        <f>IF(SUMIFS('Daily NSE Equity Options'!$M:$M,'Daily NSE Equity Options'!$A:$A,$A527)=0,"",SUMIFS('Daily NSE Equity Options'!$M:$M,'Daily NSE Equity Options'!$A:$A,$A527))</f>
        <v/>
      </c>
      <c r="AB527" s="9">
        <f>IF(SUMIFS('Daily BSE Equity Options'!$M:$M,'Daily BSE Equity Options'!$A:$A,$A527)=0,"",SUMIFS('Daily BSE Equity Options'!$M:$M,'Daily BSE Equity Options'!$A:$A,$A527))</f>
        <v/>
      </c>
      <c r="AC527" s="9">
        <f>IF(OR(AA527="",AB527=""),"",AA527+AB527)</f>
        <v/>
      </c>
      <c r="AD527" s="26">
        <f>IFERROR(IF(OR(AA527="",INDEX(AA:AA,MATCH(DATE(YEAR($A527)-1,MONTH($A527),DAY($A527)),$A:$A,0))=""),"",AA527/INDEX(AA:AA,MATCH(DATE(YEAR($A527)-1,MONTH($A527),DAY($A527)),$A:$A,0))-1),"")</f>
        <v/>
      </c>
      <c r="AE527" s="26">
        <f>IFERROR(IF(OR(AB527="",INDEX(AB:AB,MATCH(DATE(YEAR($A527)-1,MONTH($A527),DAY($A527)),$A:$A,0))=""),"",AB527/INDEX(AB:AB,MATCH(DATE(YEAR($A527)-1,MONTH($A527),DAY($A527)),$A:$A,0))-1),"")</f>
        <v/>
      </c>
      <c r="AF527" s="26">
        <f>IFERROR(IF(OR(AC527="",INDEX(AC:AC,MATCH(DATE(YEAR($A527)-1,MONTH($A527),DAY($A527)),$A:$A,0))=""),"",AC527/INDEX(AC:AC,MATCH(DATE(YEAR($A527)-1,MONTH($A527),DAY($A527)),$A:$A,0))-1),"")</f>
        <v/>
      </c>
      <c r="AG527" s="26">
        <f>IF(OR(AA527="",AA526=""),"",AA527/AA526-1)</f>
        <v/>
      </c>
      <c r="AH527" s="26">
        <f>IF(OR(AB527="",AB526=""),"",AB527/AB526-1)</f>
        <v/>
      </c>
      <c r="AI527" s="26">
        <f>IF(OR(AC527="",AC526=""),"",AC527/AC526-1)</f>
        <v/>
      </c>
      <c r="AJ527" s="26">
        <f>IF(AC527="","",AA527/AC527)</f>
        <v/>
      </c>
      <c r="AK527" s="26">
        <f>IF(AC527="","",AB527/AC527)</f>
        <v/>
      </c>
      <c r="AL527" s="29" t="n">
        <v>23.485</v>
      </c>
      <c r="AM527" s="30" t="n">
        <v>24.7125</v>
      </c>
      <c r="AN527" s="30" t="n">
        <v>21.275</v>
      </c>
      <c r="AO527" s="30" t="n">
        <v>24.5275</v>
      </c>
      <c r="AP527" s="31" t="n">
        <v>0.0444</v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18">
        <f>IF(SUMIFS('Daily NSE Equity Options'!$K:$K,'Daily NSE Equity Options'!$A:$A,$A528)=0,"",SUMIFS('Daily NSE Equity Options'!$K:$K,'Daily NSE Equity Options'!$A:$A,$A528))</f>
        <v/>
      </c>
      <c r="F528" s="7">
        <f>IF(SUMIFS('Daily BSE Equity Options'!$K:$K,'Daily BSE Equity Options'!$A:$A,$A528)=0,"",SUMIFS('Daily BSE Equity Options'!$K:$K,'Daily BSE Equity Options'!$A:$A,$A528))</f>
        <v/>
      </c>
      <c r="G528" s="7">
        <f>IF(OR(E528="",F528=""),"",E528+F528)</f>
        <v/>
      </c>
      <c r="H528" s="20">
        <f>IFERROR(IF(OR(E528="",INDEX(E:E,MATCH(DATE(YEAR($A528)-1,MONTH($A528),DAY($A528)),$A:$A,0))=""),"",E528/INDEX(E:E,MATCH(DATE(YEAR($A528)-1,MONTH($A528),DAY($A528)),$A:$A,0))-1),"")</f>
        <v/>
      </c>
      <c r="I528" s="20">
        <f>IFERROR(IF(OR(F528="",INDEX(F:F,MATCH(DATE(YEAR($A528)-1,MONTH($A528),DAY($A528)),$A:$A,0))=""),"",F528/INDEX(F:F,MATCH(DATE(YEAR($A528)-1,MONTH($A528),DAY($A528)),$A:$A,0))-1),"")</f>
        <v/>
      </c>
      <c r="J528" s="20">
        <f>IFERROR(IF(OR(G528="",INDEX(G:G,MATCH(DATE(YEAR($A528)-1,MONTH($A528),DAY($A528)),$A:$A,0))=""),"",G528/INDEX(G:G,MATCH(DATE(YEAR($A528)-1,MONTH($A528),DAY($A528)),$A:$A,0))-1),"")</f>
        <v/>
      </c>
      <c r="K528" s="20">
        <f>IF(OR(E528="",E527=""),"",E528/E527-1)</f>
        <v/>
      </c>
      <c r="L528" s="20">
        <f>IF(OR(F528="",F527=""),"",F528/F527-1)</f>
        <v/>
      </c>
      <c r="M528" s="20">
        <f>IF(OR(G528="",G527=""),"",G528/G527-1)</f>
        <v/>
      </c>
      <c r="N528" s="20">
        <f>IF(G528="","",E528/G528)</f>
        <v/>
      </c>
      <c r="O528" s="20">
        <f>IF(G528="","",F528/G528)</f>
        <v/>
      </c>
      <c r="P528" s="21">
        <f>IF(SUMIFS('Daily NSE Equity Options'!$L:$L,'Daily NSE Equity Options'!$A:$A,$A528)=0,"",SUMIFS('Daily NSE Equity Options'!$L:$L,'Daily NSE Equity Options'!$A:$A,$A528))</f>
        <v/>
      </c>
      <c r="Q528" s="8">
        <f>IF(SUMIFS('Daily BSE Equity Options'!$L:$L,'Daily BSE Equity Options'!$A:$A,$A528)=0,"",SUMIFS('Daily BSE Equity Options'!$L:$L,'Daily BSE Equity Options'!$A:$A,$A528))</f>
        <v/>
      </c>
      <c r="R528" s="8">
        <f>IF(OR(P528="",Q528=""),"",P528+Q528)</f>
        <v/>
      </c>
      <c r="S528" s="23">
        <f>IFERROR(IF(OR(P528="",INDEX(P:P,MATCH(DATE(YEAR($A528)-1,MONTH($A528),DAY($A528)),$A:$A,0))=""),"",P528/INDEX(P:P,MATCH(DATE(YEAR($A528)-1,MONTH($A528),DAY($A528)),$A:$A,0))-1),"")</f>
        <v/>
      </c>
      <c r="T528" s="23">
        <f>IFERROR(IF(OR(Q528="",INDEX(Q:Q,MATCH(DATE(YEAR($A528)-1,MONTH($A528),DAY($A528)),$A:$A,0))=""),"",Q528/INDEX(Q:Q,MATCH(DATE(YEAR($A528)-1,MONTH($A528),DAY($A528)),$A:$A,0))-1),"")</f>
        <v/>
      </c>
      <c r="U528" s="23">
        <f>IFERROR(IF(OR(R528="",INDEX(R:R,MATCH(DATE(YEAR($A528)-1,MONTH($A528),DAY($A528)),$A:$A,0))=""),"",R528/INDEX(R:R,MATCH(DATE(YEAR($A528)-1,MONTH($A528),DAY($A528)),$A:$A,0))-1),"")</f>
        <v/>
      </c>
      <c r="V528" s="23">
        <f>IF(OR(P528="",P527=""),"",P528/P527-1)</f>
        <v/>
      </c>
      <c r="W528" s="23">
        <f>IF(OR(Q528="",Q527=""),"",Q528/Q527-1)</f>
        <v/>
      </c>
      <c r="X528" s="23">
        <f>IF(OR(R528="",R527=""),"",R528/R527-1)</f>
        <v/>
      </c>
      <c r="Y528" s="23">
        <f>IF(R528="","",P528/R528)</f>
        <v/>
      </c>
      <c r="Z528" s="23">
        <f>IF(R528="","",Q528/R528)</f>
        <v/>
      </c>
      <c r="AA528" s="24">
        <f>IF(SUMIFS('Daily NSE Equity Options'!$M:$M,'Daily NSE Equity Options'!$A:$A,$A528)=0,"",SUMIFS('Daily NSE Equity Options'!$M:$M,'Daily NSE Equity Options'!$A:$A,$A528))</f>
        <v/>
      </c>
      <c r="AB528" s="9">
        <f>IF(SUMIFS('Daily BSE Equity Options'!$M:$M,'Daily BSE Equity Options'!$A:$A,$A528)=0,"",SUMIFS('Daily BSE Equity Options'!$M:$M,'Daily BSE Equity Options'!$A:$A,$A528))</f>
        <v/>
      </c>
      <c r="AC528" s="9">
        <f>IF(OR(AA528="",AB528=""),"",AA528+AB528)</f>
        <v/>
      </c>
      <c r="AD528" s="26">
        <f>IFERROR(IF(OR(AA528="",INDEX(AA:AA,MATCH(DATE(YEAR($A528)-1,MONTH($A528),DAY($A528)),$A:$A,0))=""),"",AA528/INDEX(AA:AA,MATCH(DATE(YEAR($A528)-1,MONTH($A528),DAY($A528)),$A:$A,0))-1),"")</f>
        <v/>
      </c>
      <c r="AE528" s="26">
        <f>IFERROR(IF(OR(AB528="",INDEX(AB:AB,MATCH(DATE(YEAR($A528)-1,MONTH($A528),DAY($A528)),$A:$A,0))=""),"",AB528/INDEX(AB:AB,MATCH(DATE(YEAR($A528)-1,MONTH($A528),DAY($A528)),$A:$A,0))-1),"")</f>
        <v/>
      </c>
      <c r="AF528" s="26">
        <f>IFERROR(IF(OR(AC528="",INDEX(AC:AC,MATCH(DATE(YEAR($A528)-1,MONTH($A528),DAY($A528)),$A:$A,0))=""),"",AC528/INDEX(AC:AC,MATCH(DATE(YEAR($A528)-1,MONTH($A528),DAY($A528)),$A:$A,0))-1),"")</f>
        <v/>
      </c>
      <c r="AG528" s="26">
        <f>IF(OR(AA528="",AA527=""),"",AA528/AA527-1)</f>
        <v/>
      </c>
      <c r="AH528" s="26">
        <f>IF(OR(AB528="",AB527=""),"",AB528/AB527-1)</f>
        <v/>
      </c>
      <c r="AI528" s="26">
        <f>IF(OR(AC528="",AC527=""),"",AC528/AC527-1)</f>
        <v/>
      </c>
      <c r="AJ528" s="26">
        <f>IF(AC528="","",AA528/AC528)</f>
        <v/>
      </c>
      <c r="AK528" s="26">
        <f>IF(AC528="","",AB528/AC528)</f>
        <v/>
      </c>
      <c r="AL528" s="29" t="n">
        <v>24.5275</v>
      </c>
      <c r="AM528" s="30" t="n">
        <v>24.84</v>
      </c>
      <c r="AN528" s="30" t="n">
        <v>17.095</v>
      </c>
      <c r="AO528" s="30" t="n">
        <v>22.7425</v>
      </c>
      <c r="AP528" s="31" t="n">
        <v>-0.0728</v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18">
        <f>IF(SUMIFS('Daily NSE Equity Options'!$K:$K,'Daily NSE Equity Options'!$A:$A,$A529)=0,"",SUMIFS('Daily NSE Equity Options'!$K:$K,'Daily NSE Equity Options'!$A:$A,$A529))</f>
        <v/>
      </c>
      <c r="F529" s="7">
        <f>IF(SUMIFS('Daily BSE Equity Options'!$K:$K,'Daily BSE Equity Options'!$A:$A,$A529)=0,"",SUMIFS('Daily BSE Equity Options'!$K:$K,'Daily BSE Equity Options'!$A:$A,$A529))</f>
        <v/>
      </c>
      <c r="G529" s="7">
        <f>IF(OR(E529="",F529=""),"",E529+F529)</f>
        <v/>
      </c>
      <c r="H529" s="20">
        <f>IFERROR(IF(OR(E529="",INDEX(E:E,MATCH(DATE(YEAR($A529)-1,MONTH($A529),DAY($A529)),$A:$A,0))=""),"",E529/INDEX(E:E,MATCH(DATE(YEAR($A529)-1,MONTH($A529),DAY($A529)),$A:$A,0))-1),"")</f>
        <v/>
      </c>
      <c r="I529" s="20">
        <f>IFERROR(IF(OR(F529="",INDEX(F:F,MATCH(DATE(YEAR($A529)-1,MONTH($A529),DAY($A529)),$A:$A,0))=""),"",F529/INDEX(F:F,MATCH(DATE(YEAR($A529)-1,MONTH($A529),DAY($A529)),$A:$A,0))-1),"")</f>
        <v/>
      </c>
      <c r="J529" s="20">
        <f>IFERROR(IF(OR(G529="",INDEX(G:G,MATCH(DATE(YEAR($A529)-1,MONTH($A529),DAY($A529)),$A:$A,0))=""),"",G529/INDEX(G:G,MATCH(DATE(YEAR($A529)-1,MONTH($A529),DAY($A529)),$A:$A,0))-1),"")</f>
        <v/>
      </c>
      <c r="K529" s="20">
        <f>IF(OR(E529="",E528=""),"",E529/E528-1)</f>
        <v/>
      </c>
      <c r="L529" s="20">
        <f>IF(OR(F529="",F528=""),"",F529/F528-1)</f>
        <v/>
      </c>
      <c r="M529" s="20">
        <f>IF(OR(G529="",G528=""),"",G529/G528-1)</f>
        <v/>
      </c>
      <c r="N529" s="20">
        <f>IF(G529="","",E529/G529)</f>
        <v/>
      </c>
      <c r="O529" s="20">
        <f>IF(G529="","",F529/G529)</f>
        <v/>
      </c>
      <c r="P529" s="21">
        <f>IF(SUMIFS('Daily NSE Equity Options'!$L:$L,'Daily NSE Equity Options'!$A:$A,$A529)=0,"",SUMIFS('Daily NSE Equity Options'!$L:$L,'Daily NSE Equity Options'!$A:$A,$A529))</f>
        <v/>
      </c>
      <c r="Q529" s="8">
        <f>IF(SUMIFS('Daily BSE Equity Options'!$L:$L,'Daily BSE Equity Options'!$A:$A,$A529)=0,"",SUMIFS('Daily BSE Equity Options'!$L:$L,'Daily BSE Equity Options'!$A:$A,$A529))</f>
        <v/>
      </c>
      <c r="R529" s="8">
        <f>IF(OR(P529="",Q529=""),"",P529+Q529)</f>
        <v/>
      </c>
      <c r="S529" s="23">
        <f>IFERROR(IF(OR(P529="",INDEX(P:P,MATCH(DATE(YEAR($A529)-1,MONTH($A529),DAY($A529)),$A:$A,0))=""),"",P529/INDEX(P:P,MATCH(DATE(YEAR($A529)-1,MONTH($A529),DAY($A529)),$A:$A,0))-1),"")</f>
        <v/>
      </c>
      <c r="T529" s="23">
        <f>IFERROR(IF(OR(Q529="",INDEX(Q:Q,MATCH(DATE(YEAR($A529)-1,MONTH($A529),DAY($A529)),$A:$A,0))=""),"",Q529/INDEX(Q:Q,MATCH(DATE(YEAR($A529)-1,MONTH($A529),DAY($A529)),$A:$A,0))-1),"")</f>
        <v/>
      </c>
      <c r="U529" s="23">
        <f>IFERROR(IF(OR(R529="",INDEX(R:R,MATCH(DATE(YEAR($A529)-1,MONTH($A529),DAY($A529)),$A:$A,0))=""),"",R529/INDEX(R:R,MATCH(DATE(YEAR($A529)-1,MONTH($A529),DAY($A529)),$A:$A,0))-1),"")</f>
        <v/>
      </c>
      <c r="V529" s="23">
        <f>IF(OR(P529="",P528=""),"",P529/P528-1)</f>
        <v/>
      </c>
      <c r="W529" s="23">
        <f>IF(OR(Q529="",Q528=""),"",Q529/Q528-1)</f>
        <v/>
      </c>
      <c r="X529" s="23">
        <f>IF(OR(R529="",R528=""),"",R529/R528-1)</f>
        <v/>
      </c>
      <c r="Y529" s="23">
        <f>IF(R529="","",P529/R529)</f>
        <v/>
      </c>
      <c r="Z529" s="23">
        <f>IF(R529="","",Q529/R529)</f>
        <v/>
      </c>
      <c r="AA529" s="24">
        <f>IF(SUMIFS('Daily NSE Equity Options'!$M:$M,'Daily NSE Equity Options'!$A:$A,$A529)=0,"",SUMIFS('Daily NSE Equity Options'!$M:$M,'Daily NSE Equity Options'!$A:$A,$A529))</f>
        <v/>
      </c>
      <c r="AB529" s="9">
        <f>IF(SUMIFS('Daily BSE Equity Options'!$M:$M,'Daily BSE Equity Options'!$A:$A,$A529)=0,"",SUMIFS('Daily BSE Equity Options'!$M:$M,'Daily BSE Equity Options'!$A:$A,$A529))</f>
        <v/>
      </c>
      <c r="AC529" s="9">
        <f>IF(OR(AA529="",AB529=""),"",AA529+AB529)</f>
        <v/>
      </c>
      <c r="AD529" s="26">
        <f>IFERROR(IF(OR(AA529="",INDEX(AA:AA,MATCH(DATE(YEAR($A529)-1,MONTH($A529),DAY($A529)),$A:$A,0))=""),"",AA529/INDEX(AA:AA,MATCH(DATE(YEAR($A529)-1,MONTH($A529),DAY($A529)),$A:$A,0))-1),"")</f>
        <v/>
      </c>
      <c r="AE529" s="26">
        <f>IFERROR(IF(OR(AB529="",INDEX(AB:AB,MATCH(DATE(YEAR($A529)-1,MONTH($A529),DAY($A529)),$A:$A,0))=""),"",AB529/INDEX(AB:AB,MATCH(DATE(YEAR($A529)-1,MONTH($A529),DAY($A529)),$A:$A,0))-1),"")</f>
        <v/>
      </c>
      <c r="AF529" s="26">
        <f>IFERROR(IF(OR(AC529="",INDEX(AC:AC,MATCH(DATE(YEAR($A529)-1,MONTH($A529),DAY($A529)),$A:$A,0))=""),"",AC529/INDEX(AC:AC,MATCH(DATE(YEAR($A529)-1,MONTH($A529),DAY($A529)),$A:$A,0))-1),"")</f>
        <v/>
      </c>
      <c r="AG529" s="26">
        <f>IF(OR(AA529="",AA528=""),"",AA529/AA528-1)</f>
        <v/>
      </c>
      <c r="AH529" s="26">
        <f>IF(OR(AB529="",AB528=""),"",AB529/AB528-1)</f>
        <v/>
      </c>
      <c r="AI529" s="26">
        <f>IF(OR(AC529="",AC528=""),"",AC529/AC528-1)</f>
        <v/>
      </c>
      <c r="AJ529" s="26">
        <f>IF(AC529="","",AA529/AC529)</f>
        <v/>
      </c>
      <c r="AK529" s="26">
        <f>IF(AC529="","",AB529/AC529)</f>
        <v/>
      </c>
      <c r="AL529" s="29" t="n">
        <v>22.7425</v>
      </c>
      <c r="AM529" s="30" t="n">
        <v>23.06</v>
      </c>
      <c r="AN529" s="30" t="n">
        <v>21.34</v>
      </c>
      <c r="AO529" s="30" t="n">
        <v>22.295</v>
      </c>
      <c r="AP529" s="31" t="n">
        <v>-0.0197</v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18">
        <f>IF(SUMIFS('Daily NSE Equity Options'!$K:$K,'Daily NSE Equity Options'!$A:$A,$A530)=0,"",SUMIFS('Daily NSE Equity Options'!$K:$K,'Daily NSE Equity Options'!$A:$A,$A530))</f>
        <v/>
      </c>
      <c r="F530" s="7">
        <f>IF(SUMIFS('Daily BSE Equity Options'!$K:$K,'Daily BSE Equity Options'!$A:$A,$A530)=0,"",SUMIFS('Daily BSE Equity Options'!$K:$K,'Daily BSE Equity Options'!$A:$A,$A530))</f>
        <v/>
      </c>
      <c r="G530" s="7">
        <f>IF(OR(E530="",F530=""),"",E530+F530)</f>
        <v/>
      </c>
      <c r="H530" s="20">
        <f>IFERROR(IF(OR(E530="",INDEX(E:E,MATCH(DATE(YEAR($A530)-1,MONTH($A530),DAY($A530)),$A:$A,0))=""),"",E530/INDEX(E:E,MATCH(DATE(YEAR($A530)-1,MONTH($A530),DAY($A530)),$A:$A,0))-1),"")</f>
        <v/>
      </c>
      <c r="I530" s="20">
        <f>IFERROR(IF(OR(F530="",INDEX(F:F,MATCH(DATE(YEAR($A530)-1,MONTH($A530),DAY($A530)),$A:$A,0))=""),"",F530/INDEX(F:F,MATCH(DATE(YEAR($A530)-1,MONTH($A530),DAY($A530)),$A:$A,0))-1),"")</f>
        <v/>
      </c>
      <c r="J530" s="20">
        <f>IFERROR(IF(OR(G530="",INDEX(G:G,MATCH(DATE(YEAR($A530)-1,MONTH($A530),DAY($A530)),$A:$A,0))=""),"",G530/INDEX(G:G,MATCH(DATE(YEAR($A530)-1,MONTH($A530),DAY($A530)),$A:$A,0))-1),"")</f>
        <v/>
      </c>
      <c r="K530" s="20">
        <f>IF(OR(E530="",E529=""),"",E530/E529-1)</f>
        <v/>
      </c>
      <c r="L530" s="20">
        <f>IF(OR(F530="",F529=""),"",F530/F529-1)</f>
        <v/>
      </c>
      <c r="M530" s="20">
        <f>IF(OR(G530="",G529=""),"",G530/G529-1)</f>
        <v/>
      </c>
      <c r="N530" s="20">
        <f>IF(G530="","",E530/G530)</f>
        <v/>
      </c>
      <c r="O530" s="20">
        <f>IF(G530="","",F530/G530)</f>
        <v/>
      </c>
      <c r="P530" s="21">
        <f>IF(SUMIFS('Daily NSE Equity Options'!$L:$L,'Daily NSE Equity Options'!$A:$A,$A530)=0,"",SUMIFS('Daily NSE Equity Options'!$L:$L,'Daily NSE Equity Options'!$A:$A,$A530))</f>
        <v/>
      </c>
      <c r="Q530" s="8">
        <f>IF(SUMIFS('Daily BSE Equity Options'!$L:$L,'Daily BSE Equity Options'!$A:$A,$A530)=0,"",SUMIFS('Daily BSE Equity Options'!$L:$L,'Daily BSE Equity Options'!$A:$A,$A530))</f>
        <v/>
      </c>
      <c r="R530" s="8">
        <f>IF(OR(P530="",Q530=""),"",P530+Q530)</f>
        <v/>
      </c>
      <c r="S530" s="23">
        <f>IFERROR(IF(OR(P530="",INDEX(P:P,MATCH(DATE(YEAR($A530)-1,MONTH($A530),DAY($A530)),$A:$A,0))=""),"",P530/INDEX(P:P,MATCH(DATE(YEAR($A530)-1,MONTH($A530),DAY($A530)),$A:$A,0))-1),"")</f>
        <v/>
      </c>
      <c r="T530" s="23">
        <f>IFERROR(IF(OR(Q530="",INDEX(Q:Q,MATCH(DATE(YEAR($A530)-1,MONTH($A530),DAY($A530)),$A:$A,0))=""),"",Q530/INDEX(Q:Q,MATCH(DATE(YEAR($A530)-1,MONTH($A530),DAY($A530)),$A:$A,0))-1),"")</f>
        <v/>
      </c>
      <c r="U530" s="23">
        <f>IFERROR(IF(OR(R530="",INDEX(R:R,MATCH(DATE(YEAR($A530)-1,MONTH($A530),DAY($A530)),$A:$A,0))=""),"",R530/INDEX(R:R,MATCH(DATE(YEAR($A530)-1,MONTH($A530),DAY($A530)),$A:$A,0))-1),"")</f>
        <v/>
      </c>
      <c r="V530" s="23">
        <f>IF(OR(P530="",P529=""),"",P530/P529-1)</f>
        <v/>
      </c>
      <c r="W530" s="23">
        <f>IF(OR(Q530="",Q529=""),"",Q530/Q529-1)</f>
        <v/>
      </c>
      <c r="X530" s="23">
        <f>IF(OR(R530="",R529=""),"",R530/R529-1)</f>
        <v/>
      </c>
      <c r="Y530" s="23">
        <f>IF(R530="","",P530/R530)</f>
        <v/>
      </c>
      <c r="Z530" s="23">
        <f>IF(R530="","",Q530/R530)</f>
        <v/>
      </c>
      <c r="AA530" s="24">
        <f>IF(SUMIFS('Daily NSE Equity Options'!$M:$M,'Daily NSE Equity Options'!$A:$A,$A530)=0,"",SUMIFS('Daily NSE Equity Options'!$M:$M,'Daily NSE Equity Options'!$A:$A,$A530))</f>
        <v/>
      </c>
      <c r="AB530" s="9">
        <f>IF(SUMIFS('Daily BSE Equity Options'!$M:$M,'Daily BSE Equity Options'!$A:$A,$A530)=0,"",SUMIFS('Daily BSE Equity Options'!$M:$M,'Daily BSE Equity Options'!$A:$A,$A530))</f>
        <v/>
      </c>
      <c r="AC530" s="9">
        <f>IF(OR(AA530="",AB530=""),"",AA530+AB530)</f>
        <v/>
      </c>
      <c r="AD530" s="26">
        <f>IFERROR(IF(OR(AA530="",INDEX(AA:AA,MATCH(DATE(YEAR($A530)-1,MONTH($A530),DAY($A530)),$A:$A,0))=""),"",AA530/INDEX(AA:AA,MATCH(DATE(YEAR($A530)-1,MONTH($A530),DAY($A530)),$A:$A,0))-1),"")</f>
        <v/>
      </c>
      <c r="AE530" s="26">
        <f>IFERROR(IF(OR(AB530="",INDEX(AB:AB,MATCH(DATE(YEAR($A530)-1,MONTH($A530),DAY($A530)),$A:$A,0))=""),"",AB530/INDEX(AB:AB,MATCH(DATE(YEAR($A530)-1,MONTH($A530),DAY($A530)),$A:$A,0))-1),"")</f>
        <v/>
      </c>
      <c r="AF530" s="26">
        <f>IFERROR(IF(OR(AC530="",INDEX(AC:AC,MATCH(DATE(YEAR($A530)-1,MONTH($A530),DAY($A530)),$A:$A,0))=""),"",AC530/INDEX(AC:AC,MATCH(DATE(YEAR($A530)-1,MONTH($A530),DAY($A530)),$A:$A,0))-1),"")</f>
        <v/>
      </c>
      <c r="AG530" s="26">
        <f>IF(OR(AA530="",AA529=""),"",AA530/AA529-1)</f>
        <v/>
      </c>
      <c r="AH530" s="26">
        <f>IF(OR(AB530="",AB529=""),"",AB530/AB529-1)</f>
        <v/>
      </c>
      <c r="AI530" s="26">
        <f>IF(OR(AC530="",AC529=""),"",AC530/AC529-1)</f>
        <v/>
      </c>
      <c r="AJ530" s="26">
        <f>IF(AC530="","",AA530/AC530)</f>
        <v/>
      </c>
      <c r="AK530" s="26">
        <f>IF(AC530="","",AB530/AC530)</f>
        <v/>
      </c>
      <c r="AL530" s="29" t="n">
        <v>22.295</v>
      </c>
      <c r="AM530" s="30" t="n">
        <v>25.1475</v>
      </c>
      <c r="AN530" s="30" t="n">
        <v>22.295</v>
      </c>
      <c r="AO530" s="30" t="n">
        <v>24.5575</v>
      </c>
      <c r="AP530" s="31" t="n">
        <v>0.1015</v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18">
        <f>IF(SUMIFS('Daily NSE Equity Options'!$K:$K,'Daily NSE Equity Options'!$A:$A,$A531)=0,"",SUMIFS('Daily NSE Equity Options'!$K:$K,'Daily NSE Equity Options'!$A:$A,$A531))</f>
        <v/>
      </c>
      <c r="F531" s="7">
        <f>IF(SUMIFS('Daily BSE Equity Options'!$K:$K,'Daily BSE Equity Options'!$A:$A,$A531)=0,"",SUMIFS('Daily BSE Equity Options'!$K:$K,'Daily BSE Equity Options'!$A:$A,$A531))</f>
        <v/>
      </c>
      <c r="G531" s="7">
        <f>IF(OR(E531="",F531=""),"",E531+F531)</f>
        <v/>
      </c>
      <c r="H531" s="20">
        <f>IFERROR(IF(OR(E531="",INDEX(E:E,MATCH(DATE(YEAR($A531)-1,MONTH($A531),DAY($A531)),$A:$A,0))=""),"",E531/INDEX(E:E,MATCH(DATE(YEAR($A531)-1,MONTH($A531),DAY($A531)),$A:$A,0))-1),"")</f>
        <v/>
      </c>
      <c r="I531" s="20">
        <f>IFERROR(IF(OR(F531="",INDEX(F:F,MATCH(DATE(YEAR($A531)-1,MONTH($A531),DAY($A531)),$A:$A,0))=""),"",F531/INDEX(F:F,MATCH(DATE(YEAR($A531)-1,MONTH($A531),DAY($A531)),$A:$A,0))-1),"")</f>
        <v/>
      </c>
      <c r="J531" s="20">
        <f>IFERROR(IF(OR(G531="",INDEX(G:G,MATCH(DATE(YEAR($A531)-1,MONTH($A531),DAY($A531)),$A:$A,0))=""),"",G531/INDEX(G:G,MATCH(DATE(YEAR($A531)-1,MONTH($A531),DAY($A531)),$A:$A,0))-1),"")</f>
        <v/>
      </c>
      <c r="K531" s="20">
        <f>IF(OR(E531="",E530=""),"",E531/E530-1)</f>
        <v/>
      </c>
      <c r="L531" s="20">
        <f>IF(OR(F531="",F530=""),"",F531/F530-1)</f>
        <v/>
      </c>
      <c r="M531" s="20">
        <f>IF(OR(G531="",G530=""),"",G531/G530-1)</f>
        <v/>
      </c>
      <c r="N531" s="20">
        <f>IF(G531="","",E531/G531)</f>
        <v/>
      </c>
      <c r="O531" s="20">
        <f>IF(G531="","",F531/G531)</f>
        <v/>
      </c>
      <c r="P531" s="21">
        <f>IF(SUMIFS('Daily NSE Equity Options'!$L:$L,'Daily NSE Equity Options'!$A:$A,$A531)=0,"",SUMIFS('Daily NSE Equity Options'!$L:$L,'Daily NSE Equity Options'!$A:$A,$A531))</f>
        <v/>
      </c>
      <c r="Q531" s="8">
        <f>IF(SUMIFS('Daily BSE Equity Options'!$L:$L,'Daily BSE Equity Options'!$A:$A,$A531)=0,"",SUMIFS('Daily BSE Equity Options'!$L:$L,'Daily BSE Equity Options'!$A:$A,$A531))</f>
        <v/>
      </c>
      <c r="R531" s="8">
        <f>IF(OR(P531="",Q531=""),"",P531+Q531)</f>
        <v/>
      </c>
      <c r="S531" s="23">
        <f>IFERROR(IF(OR(P531="",INDEX(P:P,MATCH(DATE(YEAR($A531)-1,MONTH($A531),DAY($A531)),$A:$A,0))=""),"",P531/INDEX(P:P,MATCH(DATE(YEAR($A531)-1,MONTH($A531),DAY($A531)),$A:$A,0))-1),"")</f>
        <v/>
      </c>
      <c r="T531" s="23">
        <f>IFERROR(IF(OR(Q531="",INDEX(Q:Q,MATCH(DATE(YEAR($A531)-1,MONTH($A531),DAY($A531)),$A:$A,0))=""),"",Q531/INDEX(Q:Q,MATCH(DATE(YEAR($A531)-1,MONTH($A531),DAY($A531)),$A:$A,0))-1),"")</f>
        <v/>
      </c>
      <c r="U531" s="23">
        <f>IFERROR(IF(OR(R531="",INDEX(R:R,MATCH(DATE(YEAR($A531)-1,MONTH($A531),DAY($A531)),$A:$A,0))=""),"",R531/INDEX(R:R,MATCH(DATE(YEAR($A531)-1,MONTH($A531),DAY($A531)),$A:$A,0))-1),"")</f>
        <v/>
      </c>
      <c r="V531" s="23">
        <f>IF(OR(P531="",P530=""),"",P531/P530-1)</f>
        <v/>
      </c>
      <c r="W531" s="23">
        <f>IF(OR(Q531="",Q530=""),"",Q531/Q530-1)</f>
        <v/>
      </c>
      <c r="X531" s="23">
        <f>IF(OR(R531="",R530=""),"",R531/R530-1)</f>
        <v/>
      </c>
      <c r="Y531" s="23">
        <f>IF(R531="","",P531/R531)</f>
        <v/>
      </c>
      <c r="Z531" s="23">
        <f>IF(R531="","",Q531/R531)</f>
        <v/>
      </c>
      <c r="AA531" s="24">
        <f>IF(SUMIFS('Daily NSE Equity Options'!$M:$M,'Daily NSE Equity Options'!$A:$A,$A531)=0,"",SUMIFS('Daily NSE Equity Options'!$M:$M,'Daily NSE Equity Options'!$A:$A,$A531))</f>
        <v/>
      </c>
      <c r="AB531" s="9">
        <f>IF(SUMIFS('Daily BSE Equity Options'!$M:$M,'Daily BSE Equity Options'!$A:$A,$A531)=0,"",SUMIFS('Daily BSE Equity Options'!$M:$M,'Daily BSE Equity Options'!$A:$A,$A531))</f>
        <v/>
      </c>
      <c r="AC531" s="9">
        <f>IF(OR(AA531="",AB531=""),"",AA531+AB531)</f>
        <v/>
      </c>
      <c r="AD531" s="26">
        <f>IFERROR(IF(OR(AA531="",INDEX(AA:AA,MATCH(DATE(YEAR($A531)-1,MONTH($A531),DAY($A531)),$A:$A,0))=""),"",AA531/INDEX(AA:AA,MATCH(DATE(YEAR($A531)-1,MONTH($A531),DAY($A531)),$A:$A,0))-1),"")</f>
        <v/>
      </c>
      <c r="AE531" s="26">
        <f>IFERROR(IF(OR(AB531="",INDEX(AB:AB,MATCH(DATE(YEAR($A531)-1,MONTH($A531),DAY($A531)),$A:$A,0))=""),"",AB531/INDEX(AB:AB,MATCH(DATE(YEAR($A531)-1,MONTH($A531),DAY($A531)),$A:$A,0))-1),"")</f>
        <v/>
      </c>
      <c r="AF531" s="26">
        <f>IFERROR(IF(OR(AC531="",INDEX(AC:AC,MATCH(DATE(YEAR($A531)-1,MONTH($A531),DAY($A531)),$A:$A,0))=""),"",AC531/INDEX(AC:AC,MATCH(DATE(YEAR($A531)-1,MONTH($A531),DAY($A531)),$A:$A,0))-1),"")</f>
        <v/>
      </c>
      <c r="AG531" s="26">
        <f>IF(OR(AA531="",AA530=""),"",AA531/AA530-1)</f>
        <v/>
      </c>
      <c r="AH531" s="26">
        <f>IF(OR(AB531="",AB530=""),"",AB531/AB530-1)</f>
        <v/>
      </c>
      <c r="AI531" s="26">
        <f>IF(OR(AC531="",AC530=""),"",AC531/AC530-1)</f>
        <v/>
      </c>
      <c r="AJ531" s="26">
        <f>IF(AC531="","",AA531/AC531)</f>
        <v/>
      </c>
      <c r="AK531" s="26">
        <f>IF(AC531="","",AB531/AC531)</f>
        <v/>
      </c>
      <c r="AL531" s="29" t="n">
        <v>24.5575</v>
      </c>
      <c r="AM531" s="30" t="n">
        <v>24.5575</v>
      </c>
      <c r="AN531" s="30" t="n">
        <v>22.4425</v>
      </c>
      <c r="AO531" s="30" t="n">
        <v>23.1</v>
      </c>
      <c r="AP531" s="31" t="n">
        <v>-0.0594</v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18">
        <f>IF(SUMIFS('Daily NSE Equity Options'!$K:$K,'Daily NSE Equity Options'!$A:$A,$A532)=0,"",SUMIFS('Daily NSE Equity Options'!$K:$K,'Daily NSE Equity Options'!$A:$A,$A532))</f>
        <v/>
      </c>
      <c r="F532" s="7">
        <f>IF(SUMIFS('Daily BSE Equity Options'!$K:$K,'Daily BSE Equity Options'!$A:$A,$A532)=0,"",SUMIFS('Daily BSE Equity Options'!$K:$K,'Daily BSE Equity Options'!$A:$A,$A532))</f>
        <v/>
      </c>
      <c r="G532" s="7">
        <f>IF(OR(E532="",F532=""),"",E532+F532)</f>
        <v/>
      </c>
      <c r="H532" s="20">
        <f>IFERROR(IF(OR(E532="",INDEX(E:E,MATCH(DATE(YEAR($A532)-1,MONTH($A532),DAY($A532)),$A:$A,0))=""),"",E532/INDEX(E:E,MATCH(DATE(YEAR($A532)-1,MONTH($A532),DAY($A532)),$A:$A,0))-1),"")</f>
        <v/>
      </c>
      <c r="I532" s="20">
        <f>IFERROR(IF(OR(F532="",INDEX(F:F,MATCH(DATE(YEAR($A532)-1,MONTH($A532),DAY($A532)),$A:$A,0))=""),"",F532/INDEX(F:F,MATCH(DATE(YEAR($A532)-1,MONTH($A532),DAY($A532)),$A:$A,0))-1),"")</f>
        <v/>
      </c>
      <c r="J532" s="20">
        <f>IFERROR(IF(OR(G532="",INDEX(G:G,MATCH(DATE(YEAR($A532)-1,MONTH($A532),DAY($A532)),$A:$A,0))=""),"",G532/INDEX(G:G,MATCH(DATE(YEAR($A532)-1,MONTH($A532),DAY($A532)),$A:$A,0))-1),"")</f>
        <v/>
      </c>
      <c r="K532" s="20">
        <f>IF(OR(E532="",E531=""),"",E532/E531-1)</f>
        <v/>
      </c>
      <c r="L532" s="20">
        <f>IF(OR(F532="",F531=""),"",F532/F531-1)</f>
        <v/>
      </c>
      <c r="M532" s="20">
        <f>IF(OR(G532="",G531=""),"",G532/G531-1)</f>
        <v/>
      </c>
      <c r="N532" s="20">
        <f>IF(G532="","",E532/G532)</f>
        <v/>
      </c>
      <c r="O532" s="20">
        <f>IF(G532="","",F532/G532)</f>
        <v/>
      </c>
      <c r="P532" s="21">
        <f>IF(SUMIFS('Daily NSE Equity Options'!$L:$L,'Daily NSE Equity Options'!$A:$A,$A532)=0,"",SUMIFS('Daily NSE Equity Options'!$L:$L,'Daily NSE Equity Options'!$A:$A,$A532))</f>
        <v/>
      </c>
      <c r="Q532" s="8">
        <f>IF(SUMIFS('Daily BSE Equity Options'!$L:$L,'Daily BSE Equity Options'!$A:$A,$A532)=0,"",SUMIFS('Daily BSE Equity Options'!$L:$L,'Daily BSE Equity Options'!$A:$A,$A532))</f>
        <v/>
      </c>
      <c r="R532" s="8">
        <f>IF(OR(P532="",Q532=""),"",P532+Q532)</f>
        <v/>
      </c>
      <c r="S532" s="23">
        <f>IFERROR(IF(OR(P532="",INDEX(P:P,MATCH(DATE(YEAR($A532)-1,MONTH($A532),DAY($A532)),$A:$A,0))=""),"",P532/INDEX(P:P,MATCH(DATE(YEAR($A532)-1,MONTH($A532),DAY($A532)),$A:$A,0))-1),"")</f>
        <v/>
      </c>
      <c r="T532" s="23">
        <f>IFERROR(IF(OR(Q532="",INDEX(Q:Q,MATCH(DATE(YEAR($A532)-1,MONTH($A532),DAY($A532)),$A:$A,0))=""),"",Q532/INDEX(Q:Q,MATCH(DATE(YEAR($A532)-1,MONTH($A532),DAY($A532)),$A:$A,0))-1),"")</f>
        <v/>
      </c>
      <c r="U532" s="23">
        <f>IFERROR(IF(OR(R532="",INDEX(R:R,MATCH(DATE(YEAR($A532)-1,MONTH($A532),DAY($A532)),$A:$A,0))=""),"",R532/INDEX(R:R,MATCH(DATE(YEAR($A532)-1,MONTH($A532),DAY($A532)),$A:$A,0))-1),"")</f>
        <v/>
      </c>
      <c r="V532" s="23">
        <f>IF(OR(P532="",P531=""),"",P532/P531-1)</f>
        <v/>
      </c>
      <c r="W532" s="23">
        <f>IF(OR(Q532="",Q531=""),"",Q532/Q531-1)</f>
        <v/>
      </c>
      <c r="X532" s="23">
        <f>IF(OR(R532="",R531=""),"",R532/R531-1)</f>
        <v/>
      </c>
      <c r="Y532" s="23">
        <f>IF(R532="","",P532/R532)</f>
        <v/>
      </c>
      <c r="Z532" s="23">
        <f>IF(R532="","",Q532/R532)</f>
        <v/>
      </c>
      <c r="AA532" s="24">
        <f>IF(SUMIFS('Daily NSE Equity Options'!$M:$M,'Daily NSE Equity Options'!$A:$A,$A532)=0,"",SUMIFS('Daily NSE Equity Options'!$M:$M,'Daily NSE Equity Options'!$A:$A,$A532))</f>
        <v/>
      </c>
      <c r="AB532" s="9">
        <f>IF(SUMIFS('Daily BSE Equity Options'!$M:$M,'Daily BSE Equity Options'!$A:$A,$A532)=0,"",SUMIFS('Daily BSE Equity Options'!$M:$M,'Daily BSE Equity Options'!$A:$A,$A532))</f>
        <v/>
      </c>
      <c r="AC532" s="9">
        <f>IF(OR(AA532="",AB532=""),"",AA532+AB532)</f>
        <v/>
      </c>
      <c r="AD532" s="26">
        <f>IFERROR(IF(OR(AA532="",INDEX(AA:AA,MATCH(DATE(YEAR($A532)-1,MONTH($A532),DAY($A532)),$A:$A,0))=""),"",AA532/INDEX(AA:AA,MATCH(DATE(YEAR($A532)-1,MONTH($A532),DAY($A532)),$A:$A,0))-1),"")</f>
        <v/>
      </c>
      <c r="AE532" s="26">
        <f>IFERROR(IF(OR(AB532="",INDEX(AB:AB,MATCH(DATE(YEAR($A532)-1,MONTH($A532),DAY($A532)),$A:$A,0))=""),"",AB532/INDEX(AB:AB,MATCH(DATE(YEAR($A532)-1,MONTH($A532),DAY($A532)),$A:$A,0))-1),"")</f>
        <v/>
      </c>
      <c r="AF532" s="26">
        <f>IFERROR(IF(OR(AC532="",INDEX(AC:AC,MATCH(DATE(YEAR($A532)-1,MONTH($A532),DAY($A532)),$A:$A,0))=""),"",AC532/INDEX(AC:AC,MATCH(DATE(YEAR($A532)-1,MONTH($A532),DAY($A532)),$A:$A,0))-1),"")</f>
        <v/>
      </c>
      <c r="AG532" s="26">
        <f>IF(OR(AA532="",AA531=""),"",AA532/AA531-1)</f>
        <v/>
      </c>
      <c r="AH532" s="26">
        <f>IF(OR(AB532="",AB531=""),"",AB532/AB531-1)</f>
        <v/>
      </c>
      <c r="AI532" s="26">
        <f>IF(OR(AC532="",AC531=""),"",AC532/AC531-1)</f>
        <v/>
      </c>
      <c r="AJ532" s="26">
        <f>IF(AC532="","",AA532/AC532)</f>
        <v/>
      </c>
      <c r="AK532" s="26">
        <f>IF(AC532="","",AB532/AC532)</f>
        <v/>
      </c>
      <c r="AL532" s="29" t="n">
        <v>23.1</v>
      </c>
      <c r="AM532" s="30" t="n">
        <v>23.975</v>
      </c>
      <c r="AN532" s="30" t="n">
        <v>20.5</v>
      </c>
      <c r="AO532" s="30" t="n">
        <v>23.3975</v>
      </c>
      <c r="AP532" s="31" t="n">
        <v>0.0129</v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18">
        <f>IF(SUMIFS('Daily NSE Equity Options'!$K:$K,'Daily NSE Equity Options'!$A:$A,$A533)=0,"",SUMIFS('Daily NSE Equity Options'!$K:$K,'Daily NSE Equity Options'!$A:$A,$A533))</f>
        <v/>
      </c>
      <c r="F533" s="7">
        <f>IF(SUMIFS('Daily BSE Equity Options'!$K:$K,'Daily BSE Equity Options'!$A:$A,$A533)=0,"",SUMIFS('Daily BSE Equity Options'!$K:$K,'Daily BSE Equity Options'!$A:$A,$A533))</f>
        <v/>
      </c>
      <c r="G533" s="7">
        <f>IF(OR(E533="",F533=""),"",E533+F533)</f>
        <v/>
      </c>
      <c r="H533" s="20">
        <f>IFERROR(IF(OR(E533="",INDEX(E:E,MATCH(DATE(YEAR($A533)-1,MONTH($A533),DAY($A533)),$A:$A,0))=""),"",E533/INDEX(E:E,MATCH(DATE(YEAR($A533)-1,MONTH($A533),DAY($A533)),$A:$A,0))-1),"")</f>
        <v/>
      </c>
      <c r="I533" s="20">
        <f>IFERROR(IF(OR(F533="",INDEX(F:F,MATCH(DATE(YEAR($A533)-1,MONTH($A533),DAY($A533)),$A:$A,0))=""),"",F533/INDEX(F:F,MATCH(DATE(YEAR($A533)-1,MONTH($A533),DAY($A533)),$A:$A,0))-1),"")</f>
        <v/>
      </c>
      <c r="J533" s="20">
        <f>IFERROR(IF(OR(G533="",INDEX(G:G,MATCH(DATE(YEAR($A533)-1,MONTH($A533),DAY($A533)),$A:$A,0))=""),"",G533/INDEX(G:G,MATCH(DATE(YEAR($A533)-1,MONTH($A533),DAY($A533)),$A:$A,0))-1),"")</f>
        <v/>
      </c>
      <c r="K533" s="20">
        <f>IF(OR(E533="",E532=""),"",E533/E532-1)</f>
        <v/>
      </c>
      <c r="L533" s="20">
        <f>IF(OR(F533="",F532=""),"",F533/F532-1)</f>
        <v/>
      </c>
      <c r="M533" s="20">
        <f>IF(OR(G533="",G532=""),"",G533/G532-1)</f>
        <v/>
      </c>
      <c r="N533" s="20">
        <f>IF(G533="","",E533/G533)</f>
        <v/>
      </c>
      <c r="O533" s="20">
        <f>IF(G533="","",F533/G533)</f>
        <v/>
      </c>
      <c r="P533" s="21">
        <f>IF(SUMIFS('Daily NSE Equity Options'!$L:$L,'Daily NSE Equity Options'!$A:$A,$A533)=0,"",SUMIFS('Daily NSE Equity Options'!$L:$L,'Daily NSE Equity Options'!$A:$A,$A533))</f>
        <v/>
      </c>
      <c r="Q533" s="8">
        <f>IF(SUMIFS('Daily BSE Equity Options'!$L:$L,'Daily BSE Equity Options'!$A:$A,$A533)=0,"",SUMIFS('Daily BSE Equity Options'!$L:$L,'Daily BSE Equity Options'!$A:$A,$A533))</f>
        <v/>
      </c>
      <c r="R533" s="8">
        <f>IF(OR(P533="",Q533=""),"",P533+Q533)</f>
        <v/>
      </c>
      <c r="S533" s="23">
        <f>IFERROR(IF(OR(P533="",INDEX(P:P,MATCH(DATE(YEAR($A533)-1,MONTH($A533),DAY($A533)),$A:$A,0))=""),"",P533/INDEX(P:P,MATCH(DATE(YEAR($A533)-1,MONTH($A533),DAY($A533)),$A:$A,0))-1),"")</f>
        <v/>
      </c>
      <c r="T533" s="23">
        <f>IFERROR(IF(OR(Q533="",INDEX(Q:Q,MATCH(DATE(YEAR($A533)-1,MONTH($A533),DAY($A533)),$A:$A,0))=""),"",Q533/INDEX(Q:Q,MATCH(DATE(YEAR($A533)-1,MONTH($A533),DAY($A533)),$A:$A,0))-1),"")</f>
        <v/>
      </c>
      <c r="U533" s="23">
        <f>IFERROR(IF(OR(R533="",INDEX(R:R,MATCH(DATE(YEAR($A533)-1,MONTH($A533),DAY($A533)),$A:$A,0))=""),"",R533/INDEX(R:R,MATCH(DATE(YEAR($A533)-1,MONTH($A533),DAY($A533)),$A:$A,0))-1),"")</f>
        <v/>
      </c>
      <c r="V533" s="23">
        <f>IF(OR(P533="",P532=""),"",P533/P532-1)</f>
        <v/>
      </c>
      <c r="W533" s="23">
        <f>IF(OR(Q533="",Q532=""),"",Q533/Q532-1)</f>
        <v/>
      </c>
      <c r="X533" s="23">
        <f>IF(OR(R533="",R532=""),"",R533/R532-1)</f>
        <v/>
      </c>
      <c r="Y533" s="23">
        <f>IF(R533="","",P533/R533)</f>
        <v/>
      </c>
      <c r="Z533" s="23">
        <f>IF(R533="","",Q533/R533)</f>
        <v/>
      </c>
      <c r="AA533" s="24">
        <f>IF(SUMIFS('Daily NSE Equity Options'!$M:$M,'Daily NSE Equity Options'!$A:$A,$A533)=0,"",SUMIFS('Daily NSE Equity Options'!$M:$M,'Daily NSE Equity Options'!$A:$A,$A533))</f>
        <v/>
      </c>
      <c r="AB533" s="9">
        <f>IF(SUMIFS('Daily BSE Equity Options'!$M:$M,'Daily BSE Equity Options'!$A:$A,$A533)=0,"",SUMIFS('Daily BSE Equity Options'!$M:$M,'Daily BSE Equity Options'!$A:$A,$A533))</f>
        <v/>
      </c>
      <c r="AC533" s="9">
        <f>IF(OR(AA533="",AB533=""),"",AA533+AB533)</f>
        <v/>
      </c>
      <c r="AD533" s="26">
        <f>IFERROR(IF(OR(AA533="",INDEX(AA:AA,MATCH(DATE(YEAR($A533)-1,MONTH($A533),DAY($A533)),$A:$A,0))=""),"",AA533/INDEX(AA:AA,MATCH(DATE(YEAR($A533)-1,MONTH($A533),DAY($A533)),$A:$A,0))-1),"")</f>
        <v/>
      </c>
      <c r="AE533" s="26">
        <f>IFERROR(IF(OR(AB533="",INDEX(AB:AB,MATCH(DATE(YEAR($A533)-1,MONTH($A533),DAY($A533)),$A:$A,0))=""),"",AB533/INDEX(AB:AB,MATCH(DATE(YEAR($A533)-1,MONTH($A533),DAY($A533)),$A:$A,0))-1),"")</f>
        <v/>
      </c>
      <c r="AF533" s="26">
        <f>IFERROR(IF(OR(AC533="",INDEX(AC:AC,MATCH(DATE(YEAR($A533)-1,MONTH($A533),DAY($A533)),$A:$A,0))=""),"",AC533/INDEX(AC:AC,MATCH(DATE(YEAR($A533)-1,MONTH($A533),DAY($A533)),$A:$A,0))-1),"")</f>
        <v/>
      </c>
      <c r="AG533" s="26">
        <f>IF(OR(AA533="",AA532=""),"",AA533/AA532-1)</f>
        <v/>
      </c>
      <c r="AH533" s="26">
        <f>IF(OR(AB533="",AB532=""),"",AB533/AB532-1)</f>
        <v/>
      </c>
      <c r="AI533" s="26">
        <f>IF(OR(AC533="",AC532=""),"",AC533/AC532-1)</f>
        <v/>
      </c>
      <c r="AJ533" s="26">
        <f>IF(AC533="","",AA533/AC533)</f>
        <v/>
      </c>
      <c r="AK533" s="26">
        <f>IF(AC533="","",AB533/AC533)</f>
        <v/>
      </c>
      <c r="AL533" s="29" t="n">
        <v>23.3975</v>
      </c>
      <c r="AM533" s="30" t="n">
        <v>25.99</v>
      </c>
      <c r="AN533" s="30" t="n">
        <v>23.155</v>
      </c>
      <c r="AO533" s="30" t="n">
        <v>25.635</v>
      </c>
      <c r="AP533" s="31" t="n">
        <v>0.0956</v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18">
        <f>IF(SUMIFS('Daily NSE Equity Options'!$K:$K,'Daily NSE Equity Options'!$A:$A,$A534)=0,"",SUMIFS('Daily NSE Equity Options'!$K:$K,'Daily NSE Equity Options'!$A:$A,$A534))</f>
        <v/>
      </c>
      <c r="F534" s="7">
        <f>IF(SUMIFS('Daily BSE Equity Options'!$K:$K,'Daily BSE Equity Options'!$A:$A,$A534)=0,"",SUMIFS('Daily BSE Equity Options'!$K:$K,'Daily BSE Equity Options'!$A:$A,$A534))</f>
        <v/>
      </c>
      <c r="G534" s="7">
        <f>IF(OR(E534="",F534=""),"",E534+F534)</f>
        <v/>
      </c>
      <c r="H534" s="20">
        <f>IFERROR(IF(OR(E534="",INDEX(E:E,MATCH(DATE(YEAR($A534)-1,MONTH($A534),DAY($A534)),$A:$A,0))=""),"",E534/INDEX(E:E,MATCH(DATE(YEAR($A534)-1,MONTH($A534),DAY($A534)),$A:$A,0))-1),"")</f>
        <v/>
      </c>
      <c r="I534" s="20">
        <f>IFERROR(IF(OR(F534="",INDEX(F:F,MATCH(DATE(YEAR($A534)-1,MONTH($A534),DAY($A534)),$A:$A,0))=""),"",F534/INDEX(F:F,MATCH(DATE(YEAR($A534)-1,MONTH($A534),DAY($A534)),$A:$A,0))-1),"")</f>
        <v/>
      </c>
      <c r="J534" s="20">
        <f>IFERROR(IF(OR(G534="",INDEX(G:G,MATCH(DATE(YEAR($A534)-1,MONTH($A534),DAY($A534)),$A:$A,0))=""),"",G534/INDEX(G:G,MATCH(DATE(YEAR($A534)-1,MONTH($A534),DAY($A534)),$A:$A,0))-1),"")</f>
        <v/>
      </c>
      <c r="K534" s="20">
        <f>IF(OR(E534="",E533=""),"",E534/E533-1)</f>
        <v/>
      </c>
      <c r="L534" s="20">
        <f>IF(OR(F534="",F533=""),"",F534/F533-1)</f>
        <v/>
      </c>
      <c r="M534" s="20">
        <f>IF(OR(G534="",G533=""),"",G534/G533-1)</f>
        <v/>
      </c>
      <c r="N534" s="20">
        <f>IF(G534="","",E534/G534)</f>
        <v/>
      </c>
      <c r="O534" s="20">
        <f>IF(G534="","",F534/G534)</f>
        <v/>
      </c>
      <c r="P534" s="21">
        <f>IF(SUMIFS('Daily NSE Equity Options'!$L:$L,'Daily NSE Equity Options'!$A:$A,$A534)=0,"",SUMIFS('Daily NSE Equity Options'!$L:$L,'Daily NSE Equity Options'!$A:$A,$A534))</f>
        <v/>
      </c>
      <c r="Q534" s="8">
        <f>IF(SUMIFS('Daily BSE Equity Options'!$L:$L,'Daily BSE Equity Options'!$A:$A,$A534)=0,"",SUMIFS('Daily BSE Equity Options'!$L:$L,'Daily BSE Equity Options'!$A:$A,$A534))</f>
        <v/>
      </c>
      <c r="R534" s="8">
        <f>IF(OR(P534="",Q534=""),"",P534+Q534)</f>
        <v/>
      </c>
      <c r="S534" s="23">
        <f>IFERROR(IF(OR(P534="",INDEX(P:P,MATCH(DATE(YEAR($A534)-1,MONTH($A534),DAY($A534)),$A:$A,0))=""),"",P534/INDEX(P:P,MATCH(DATE(YEAR($A534)-1,MONTH($A534),DAY($A534)),$A:$A,0))-1),"")</f>
        <v/>
      </c>
      <c r="T534" s="23">
        <f>IFERROR(IF(OR(Q534="",INDEX(Q:Q,MATCH(DATE(YEAR($A534)-1,MONTH($A534),DAY($A534)),$A:$A,0))=""),"",Q534/INDEX(Q:Q,MATCH(DATE(YEAR($A534)-1,MONTH($A534),DAY($A534)),$A:$A,0))-1),"")</f>
        <v/>
      </c>
      <c r="U534" s="23">
        <f>IFERROR(IF(OR(R534="",INDEX(R:R,MATCH(DATE(YEAR($A534)-1,MONTH($A534),DAY($A534)),$A:$A,0))=""),"",R534/INDEX(R:R,MATCH(DATE(YEAR($A534)-1,MONTH($A534),DAY($A534)),$A:$A,0))-1),"")</f>
        <v/>
      </c>
      <c r="V534" s="23">
        <f>IF(OR(P534="",P533=""),"",P534/P533-1)</f>
        <v/>
      </c>
      <c r="W534" s="23">
        <f>IF(OR(Q534="",Q533=""),"",Q534/Q533-1)</f>
        <v/>
      </c>
      <c r="X534" s="23">
        <f>IF(OR(R534="",R533=""),"",R534/R533-1)</f>
        <v/>
      </c>
      <c r="Y534" s="23">
        <f>IF(R534="","",P534/R534)</f>
        <v/>
      </c>
      <c r="Z534" s="23">
        <f>IF(R534="","",Q534/R534)</f>
        <v/>
      </c>
      <c r="AA534" s="24">
        <f>IF(SUMIFS('Daily NSE Equity Options'!$M:$M,'Daily NSE Equity Options'!$A:$A,$A534)=0,"",SUMIFS('Daily NSE Equity Options'!$M:$M,'Daily NSE Equity Options'!$A:$A,$A534))</f>
        <v/>
      </c>
      <c r="AB534" s="9">
        <f>IF(SUMIFS('Daily BSE Equity Options'!$M:$M,'Daily BSE Equity Options'!$A:$A,$A534)=0,"",SUMIFS('Daily BSE Equity Options'!$M:$M,'Daily BSE Equity Options'!$A:$A,$A534))</f>
        <v/>
      </c>
      <c r="AC534" s="9">
        <f>IF(OR(AA534="",AB534=""),"",AA534+AB534)</f>
        <v/>
      </c>
      <c r="AD534" s="26">
        <f>IFERROR(IF(OR(AA534="",INDEX(AA:AA,MATCH(DATE(YEAR($A534)-1,MONTH($A534),DAY($A534)),$A:$A,0))=""),"",AA534/INDEX(AA:AA,MATCH(DATE(YEAR($A534)-1,MONTH($A534),DAY($A534)),$A:$A,0))-1),"")</f>
        <v/>
      </c>
      <c r="AE534" s="26">
        <f>IFERROR(IF(OR(AB534="",INDEX(AB:AB,MATCH(DATE(YEAR($A534)-1,MONTH($A534),DAY($A534)),$A:$A,0))=""),"",AB534/INDEX(AB:AB,MATCH(DATE(YEAR($A534)-1,MONTH($A534),DAY($A534)),$A:$A,0))-1),"")</f>
        <v/>
      </c>
      <c r="AF534" s="26">
        <f>IFERROR(IF(OR(AC534="",INDEX(AC:AC,MATCH(DATE(YEAR($A534)-1,MONTH($A534),DAY($A534)),$A:$A,0))=""),"",AC534/INDEX(AC:AC,MATCH(DATE(YEAR($A534)-1,MONTH($A534),DAY($A534)),$A:$A,0))-1),"")</f>
        <v/>
      </c>
      <c r="AG534" s="26">
        <f>IF(OR(AA534="",AA533=""),"",AA534/AA533-1)</f>
        <v/>
      </c>
      <c r="AH534" s="26">
        <f>IF(OR(AB534="",AB533=""),"",AB534/AB533-1)</f>
        <v/>
      </c>
      <c r="AI534" s="26">
        <f>IF(OR(AC534="",AC533=""),"",AC534/AC533-1)</f>
        <v/>
      </c>
      <c r="AJ534" s="26">
        <f>IF(AC534="","",AA534/AC534)</f>
        <v/>
      </c>
      <c r="AK534" s="26">
        <f>IF(AC534="","",AB534/AC534)</f>
        <v/>
      </c>
      <c r="AL534" s="29" t="n">
        <v>25.635</v>
      </c>
      <c r="AM534" s="30" t="n">
        <v>25.635</v>
      </c>
      <c r="AN534" s="30" t="n">
        <v>24.3625</v>
      </c>
      <c r="AO534" s="30" t="n">
        <v>25.2825</v>
      </c>
      <c r="AP534" s="31" t="n">
        <v>-0.0138</v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18">
        <f>IF(SUMIFS('Daily NSE Equity Options'!$K:$K,'Daily NSE Equity Options'!$A:$A,$A535)=0,"",SUMIFS('Daily NSE Equity Options'!$K:$K,'Daily NSE Equity Options'!$A:$A,$A535))</f>
        <v/>
      </c>
      <c r="F535" s="7">
        <f>IF(SUMIFS('Daily BSE Equity Options'!$K:$K,'Daily BSE Equity Options'!$A:$A,$A535)=0,"",SUMIFS('Daily BSE Equity Options'!$K:$K,'Daily BSE Equity Options'!$A:$A,$A535))</f>
        <v/>
      </c>
      <c r="G535" s="7">
        <f>IF(OR(E535="",F535=""),"",E535+F535)</f>
        <v/>
      </c>
      <c r="H535" s="20">
        <f>IFERROR(IF(OR(E535="",INDEX(E:E,MATCH(DATE(YEAR($A535)-1,MONTH($A535),DAY($A535)),$A:$A,0))=""),"",E535/INDEX(E:E,MATCH(DATE(YEAR($A535)-1,MONTH($A535),DAY($A535)),$A:$A,0))-1),"")</f>
        <v/>
      </c>
      <c r="I535" s="20">
        <f>IFERROR(IF(OR(F535="",INDEX(F:F,MATCH(DATE(YEAR($A535)-1,MONTH($A535),DAY($A535)),$A:$A,0))=""),"",F535/INDEX(F:F,MATCH(DATE(YEAR($A535)-1,MONTH($A535),DAY($A535)),$A:$A,0))-1),"")</f>
        <v/>
      </c>
      <c r="J535" s="20">
        <f>IFERROR(IF(OR(G535="",INDEX(G:G,MATCH(DATE(YEAR($A535)-1,MONTH($A535),DAY($A535)),$A:$A,0))=""),"",G535/INDEX(G:G,MATCH(DATE(YEAR($A535)-1,MONTH($A535),DAY($A535)),$A:$A,0))-1),"")</f>
        <v/>
      </c>
      <c r="K535" s="20">
        <f>IF(OR(E535="",E534=""),"",E535/E534-1)</f>
        <v/>
      </c>
      <c r="L535" s="20">
        <f>IF(OR(F535="",F534=""),"",F535/F534-1)</f>
        <v/>
      </c>
      <c r="M535" s="20">
        <f>IF(OR(G535="",G534=""),"",G535/G534-1)</f>
        <v/>
      </c>
      <c r="N535" s="20">
        <f>IF(G535="","",E535/G535)</f>
        <v/>
      </c>
      <c r="O535" s="20">
        <f>IF(G535="","",F535/G535)</f>
        <v/>
      </c>
      <c r="P535" s="21">
        <f>IF(SUMIFS('Daily NSE Equity Options'!$L:$L,'Daily NSE Equity Options'!$A:$A,$A535)=0,"",SUMIFS('Daily NSE Equity Options'!$L:$L,'Daily NSE Equity Options'!$A:$A,$A535))</f>
        <v/>
      </c>
      <c r="Q535" s="8">
        <f>IF(SUMIFS('Daily BSE Equity Options'!$L:$L,'Daily BSE Equity Options'!$A:$A,$A535)=0,"",SUMIFS('Daily BSE Equity Options'!$L:$L,'Daily BSE Equity Options'!$A:$A,$A535))</f>
        <v/>
      </c>
      <c r="R535" s="8">
        <f>IF(OR(P535="",Q535=""),"",P535+Q535)</f>
        <v/>
      </c>
      <c r="S535" s="23">
        <f>IFERROR(IF(OR(P535="",INDEX(P:P,MATCH(DATE(YEAR($A535)-1,MONTH($A535),DAY($A535)),$A:$A,0))=""),"",P535/INDEX(P:P,MATCH(DATE(YEAR($A535)-1,MONTH($A535),DAY($A535)),$A:$A,0))-1),"")</f>
        <v/>
      </c>
      <c r="T535" s="23">
        <f>IFERROR(IF(OR(Q535="",INDEX(Q:Q,MATCH(DATE(YEAR($A535)-1,MONTH($A535),DAY($A535)),$A:$A,0))=""),"",Q535/INDEX(Q:Q,MATCH(DATE(YEAR($A535)-1,MONTH($A535),DAY($A535)),$A:$A,0))-1),"")</f>
        <v/>
      </c>
      <c r="U535" s="23">
        <f>IFERROR(IF(OR(R535="",INDEX(R:R,MATCH(DATE(YEAR($A535)-1,MONTH($A535),DAY($A535)),$A:$A,0))=""),"",R535/INDEX(R:R,MATCH(DATE(YEAR($A535)-1,MONTH($A535),DAY($A535)),$A:$A,0))-1),"")</f>
        <v/>
      </c>
      <c r="V535" s="23">
        <f>IF(OR(P535="",P534=""),"",P535/P534-1)</f>
        <v/>
      </c>
      <c r="W535" s="23">
        <f>IF(OR(Q535="",Q534=""),"",Q535/Q534-1)</f>
        <v/>
      </c>
      <c r="X535" s="23">
        <f>IF(OR(R535="",R534=""),"",R535/R534-1)</f>
        <v/>
      </c>
      <c r="Y535" s="23">
        <f>IF(R535="","",P535/R535)</f>
        <v/>
      </c>
      <c r="Z535" s="23">
        <f>IF(R535="","",Q535/R535)</f>
        <v/>
      </c>
      <c r="AA535" s="24">
        <f>IF(SUMIFS('Daily NSE Equity Options'!$M:$M,'Daily NSE Equity Options'!$A:$A,$A535)=0,"",SUMIFS('Daily NSE Equity Options'!$M:$M,'Daily NSE Equity Options'!$A:$A,$A535))</f>
        <v/>
      </c>
      <c r="AB535" s="9">
        <f>IF(SUMIFS('Daily BSE Equity Options'!$M:$M,'Daily BSE Equity Options'!$A:$A,$A535)=0,"",SUMIFS('Daily BSE Equity Options'!$M:$M,'Daily BSE Equity Options'!$A:$A,$A535))</f>
        <v/>
      </c>
      <c r="AC535" s="9">
        <f>IF(OR(AA535="",AB535=""),"",AA535+AB535)</f>
        <v/>
      </c>
      <c r="AD535" s="26">
        <f>IFERROR(IF(OR(AA535="",INDEX(AA:AA,MATCH(DATE(YEAR($A535)-1,MONTH($A535),DAY($A535)),$A:$A,0))=""),"",AA535/INDEX(AA:AA,MATCH(DATE(YEAR($A535)-1,MONTH($A535),DAY($A535)),$A:$A,0))-1),"")</f>
        <v/>
      </c>
      <c r="AE535" s="26">
        <f>IFERROR(IF(OR(AB535="",INDEX(AB:AB,MATCH(DATE(YEAR($A535)-1,MONTH($A535),DAY($A535)),$A:$A,0))=""),"",AB535/INDEX(AB:AB,MATCH(DATE(YEAR($A535)-1,MONTH($A535),DAY($A535)),$A:$A,0))-1),"")</f>
        <v/>
      </c>
      <c r="AF535" s="26">
        <f>IFERROR(IF(OR(AC535="",INDEX(AC:AC,MATCH(DATE(YEAR($A535)-1,MONTH($A535),DAY($A535)),$A:$A,0))=""),"",AC535/INDEX(AC:AC,MATCH(DATE(YEAR($A535)-1,MONTH($A535),DAY($A535)),$A:$A,0))-1),"")</f>
        <v/>
      </c>
      <c r="AG535" s="26">
        <f>IF(OR(AA535="",AA534=""),"",AA535/AA534-1)</f>
        <v/>
      </c>
      <c r="AH535" s="26">
        <f>IF(OR(AB535="",AB534=""),"",AB535/AB534-1)</f>
        <v/>
      </c>
      <c r="AI535" s="26">
        <f>IF(OR(AC535="",AC534=""),"",AC535/AC534-1)</f>
        <v/>
      </c>
      <c r="AJ535" s="26">
        <f>IF(AC535="","",AA535/AC535)</f>
        <v/>
      </c>
      <c r="AK535" s="26">
        <f>IF(AC535="","",AB535/AC535)</f>
        <v/>
      </c>
      <c r="AL535" s="29" t="n">
        <v>25.2825</v>
      </c>
      <c r="AM535" s="30" t="n">
        <v>25.2825</v>
      </c>
      <c r="AN535" s="30" t="n">
        <v>22.535</v>
      </c>
      <c r="AO535" s="30" t="n">
        <v>22.7175</v>
      </c>
      <c r="AP535" s="31" t="n">
        <v>-0.1015</v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18">
        <f>IF(SUMIFS('Daily NSE Equity Options'!$K:$K,'Daily NSE Equity Options'!$A:$A,$A536)=0,"",SUMIFS('Daily NSE Equity Options'!$K:$K,'Daily NSE Equity Options'!$A:$A,$A536))</f>
        <v/>
      </c>
      <c r="F536" s="7">
        <f>IF(SUMIFS('Daily BSE Equity Options'!$K:$K,'Daily BSE Equity Options'!$A:$A,$A536)=0,"",SUMIFS('Daily BSE Equity Options'!$K:$K,'Daily BSE Equity Options'!$A:$A,$A536))</f>
        <v/>
      </c>
      <c r="G536" s="7">
        <f>IF(OR(E536="",F536=""),"",E536+F536)</f>
        <v/>
      </c>
      <c r="H536" s="20">
        <f>IFERROR(IF(OR(E536="",INDEX(E:E,MATCH(DATE(YEAR($A536)-1,MONTH($A536),DAY($A536)),$A:$A,0))=""),"",E536/INDEX(E:E,MATCH(DATE(YEAR($A536)-1,MONTH($A536),DAY($A536)),$A:$A,0))-1),"")</f>
        <v/>
      </c>
      <c r="I536" s="20">
        <f>IFERROR(IF(OR(F536="",INDEX(F:F,MATCH(DATE(YEAR($A536)-1,MONTH($A536),DAY($A536)),$A:$A,0))=""),"",F536/INDEX(F:F,MATCH(DATE(YEAR($A536)-1,MONTH($A536),DAY($A536)),$A:$A,0))-1),"")</f>
        <v/>
      </c>
      <c r="J536" s="20">
        <f>IFERROR(IF(OR(G536="",INDEX(G:G,MATCH(DATE(YEAR($A536)-1,MONTH($A536),DAY($A536)),$A:$A,0))=""),"",G536/INDEX(G:G,MATCH(DATE(YEAR($A536)-1,MONTH($A536),DAY($A536)),$A:$A,0))-1),"")</f>
        <v/>
      </c>
      <c r="K536" s="20">
        <f>IF(OR(E536="",E535=""),"",E536/E535-1)</f>
        <v/>
      </c>
      <c r="L536" s="20">
        <f>IF(OR(F536="",F535=""),"",F536/F535-1)</f>
        <v/>
      </c>
      <c r="M536" s="20">
        <f>IF(OR(G536="",G535=""),"",G536/G535-1)</f>
        <v/>
      </c>
      <c r="N536" s="20">
        <f>IF(G536="","",E536/G536)</f>
        <v/>
      </c>
      <c r="O536" s="20">
        <f>IF(G536="","",F536/G536)</f>
        <v/>
      </c>
      <c r="P536" s="21">
        <f>IF(SUMIFS('Daily NSE Equity Options'!$L:$L,'Daily NSE Equity Options'!$A:$A,$A536)=0,"",SUMIFS('Daily NSE Equity Options'!$L:$L,'Daily NSE Equity Options'!$A:$A,$A536))</f>
        <v/>
      </c>
      <c r="Q536" s="8">
        <f>IF(SUMIFS('Daily BSE Equity Options'!$L:$L,'Daily BSE Equity Options'!$A:$A,$A536)=0,"",SUMIFS('Daily BSE Equity Options'!$L:$L,'Daily BSE Equity Options'!$A:$A,$A536))</f>
        <v/>
      </c>
      <c r="R536" s="8">
        <f>IF(OR(P536="",Q536=""),"",P536+Q536)</f>
        <v/>
      </c>
      <c r="S536" s="23">
        <f>IFERROR(IF(OR(P536="",INDEX(P:P,MATCH(DATE(YEAR($A536)-1,MONTH($A536),DAY($A536)),$A:$A,0))=""),"",P536/INDEX(P:P,MATCH(DATE(YEAR($A536)-1,MONTH($A536),DAY($A536)),$A:$A,0))-1),"")</f>
        <v/>
      </c>
      <c r="T536" s="23">
        <f>IFERROR(IF(OR(Q536="",INDEX(Q:Q,MATCH(DATE(YEAR($A536)-1,MONTH($A536),DAY($A536)),$A:$A,0))=""),"",Q536/INDEX(Q:Q,MATCH(DATE(YEAR($A536)-1,MONTH($A536),DAY($A536)),$A:$A,0))-1),"")</f>
        <v/>
      </c>
      <c r="U536" s="23">
        <f>IFERROR(IF(OR(R536="",INDEX(R:R,MATCH(DATE(YEAR($A536)-1,MONTH($A536),DAY($A536)),$A:$A,0))=""),"",R536/INDEX(R:R,MATCH(DATE(YEAR($A536)-1,MONTH($A536),DAY($A536)),$A:$A,0))-1),"")</f>
        <v/>
      </c>
      <c r="V536" s="23">
        <f>IF(OR(P536="",P535=""),"",P536/P535-1)</f>
        <v/>
      </c>
      <c r="W536" s="23">
        <f>IF(OR(Q536="",Q535=""),"",Q536/Q535-1)</f>
        <v/>
      </c>
      <c r="X536" s="23">
        <f>IF(OR(R536="",R535=""),"",R536/R535-1)</f>
        <v/>
      </c>
      <c r="Y536" s="23">
        <f>IF(R536="","",P536/R536)</f>
        <v/>
      </c>
      <c r="Z536" s="23">
        <f>IF(R536="","",Q536/R536)</f>
        <v/>
      </c>
      <c r="AA536" s="24">
        <f>IF(SUMIFS('Daily NSE Equity Options'!$M:$M,'Daily NSE Equity Options'!$A:$A,$A536)=0,"",SUMIFS('Daily NSE Equity Options'!$M:$M,'Daily NSE Equity Options'!$A:$A,$A536))</f>
        <v/>
      </c>
      <c r="AB536" s="9">
        <f>IF(SUMIFS('Daily BSE Equity Options'!$M:$M,'Daily BSE Equity Options'!$A:$A,$A536)=0,"",SUMIFS('Daily BSE Equity Options'!$M:$M,'Daily BSE Equity Options'!$A:$A,$A536))</f>
        <v/>
      </c>
      <c r="AC536" s="9">
        <f>IF(OR(AA536="",AB536=""),"",AA536+AB536)</f>
        <v/>
      </c>
      <c r="AD536" s="26">
        <f>IFERROR(IF(OR(AA536="",INDEX(AA:AA,MATCH(DATE(YEAR($A536)-1,MONTH($A536),DAY($A536)),$A:$A,0))=""),"",AA536/INDEX(AA:AA,MATCH(DATE(YEAR($A536)-1,MONTH($A536),DAY($A536)),$A:$A,0))-1),"")</f>
        <v/>
      </c>
      <c r="AE536" s="26">
        <f>IFERROR(IF(OR(AB536="",INDEX(AB:AB,MATCH(DATE(YEAR($A536)-1,MONTH($A536),DAY($A536)),$A:$A,0))=""),"",AB536/INDEX(AB:AB,MATCH(DATE(YEAR($A536)-1,MONTH($A536),DAY($A536)),$A:$A,0))-1),"")</f>
        <v/>
      </c>
      <c r="AF536" s="26">
        <f>IFERROR(IF(OR(AC536="",INDEX(AC:AC,MATCH(DATE(YEAR($A536)-1,MONTH($A536),DAY($A536)),$A:$A,0))=""),"",AC536/INDEX(AC:AC,MATCH(DATE(YEAR($A536)-1,MONTH($A536),DAY($A536)),$A:$A,0))-1),"")</f>
        <v/>
      </c>
      <c r="AG536" s="26">
        <f>IF(OR(AA536="",AA535=""),"",AA536/AA535-1)</f>
        <v/>
      </c>
      <c r="AH536" s="26">
        <f>IF(OR(AB536="",AB535=""),"",AB536/AB535-1)</f>
        <v/>
      </c>
      <c r="AI536" s="26">
        <f>IF(OR(AC536="",AC535=""),"",AC536/AC535-1)</f>
        <v/>
      </c>
      <c r="AJ536" s="26">
        <f>IF(AC536="","",AA536/AC536)</f>
        <v/>
      </c>
      <c r="AK536" s="26">
        <f>IF(AC536="","",AB536/AC536)</f>
        <v/>
      </c>
      <c r="AL536" s="29" t="n">
        <v>22.7175</v>
      </c>
      <c r="AM536" s="30" t="n">
        <v>22.7175</v>
      </c>
      <c r="AN536" s="30" t="n">
        <v>21.2</v>
      </c>
      <c r="AO536" s="30" t="n">
        <v>21.48</v>
      </c>
      <c r="AP536" s="31" t="n">
        <v>-0.0545</v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18">
        <f>IF(SUMIFS('Daily NSE Equity Options'!$K:$K,'Daily NSE Equity Options'!$A:$A,$A537)=0,"",SUMIFS('Daily NSE Equity Options'!$K:$K,'Daily NSE Equity Options'!$A:$A,$A537))</f>
        <v/>
      </c>
      <c r="F537" s="7">
        <f>IF(SUMIFS('Daily BSE Equity Options'!$K:$K,'Daily BSE Equity Options'!$A:$A,$A537)=0,"",SUMIFS('Daily BSE Equity Options'!$K:$K,'Daily BSE Equity Options'!$A:$A,$A537))</f>
        <v/>
      </c>
      <c r="G537" s="7">
        <f>IF(OR(E537="",F537=""),"",E537+F537)</f>
        <v/>
      </c>
      <c r="H537" s="20">
        <f>IFERROR(IF(OR(E537="",INDEX(E:E,MATCH(DATE(YEAR($A537)-1,MONTH($A537),DAY($A537)),$A:$A,0))=""),"",E537/INDEX(E:E,MATCH(DATE(YEAR($A537)-1,MONTH($A537),DAY($A537)),$A:$A,0))-1),"")</f>
        <v/>
      </c>
      <c r="I537" s="20">
        <f>IFERROR(IF(OR(F537="",INDEX(F:F,MATCH(DATE(YEAR($A537)-1,MONTH($A537),DAY($A537)),$A:$A,0))=""),"",F537/INDEX(F:F,MATCH(DATE(YEAR($A537)-1,MONTH($A537),DAY($A537)),$A:$A,0))-1),"")</f>
        <v/>
      </c>
      <c r="J537" s="20">
        <f>IFERROR(IF(OR(G537="",INDEX(G:G,MATCH(DATE(YEAR($A537)-1,MONTH($A537),DAY($A537)),$A:$A,0))=""),"",G537/INDEX(G:G,MATCH(DATE(YEAR($A537)-1,MONTH($A537),DAY($A537)),$A:$A,0))-1),"")</f>
        <v/>
      </c>
      <c r="K537" s="20">
        <f>IF(OR(E537="",E536=""),"",E537/E536-1)</f>
        <v/>
      </c>
      <c r="L537" s="20">
        <f>IF(OR(F537="",F536=""),"",F537/F536-1)</f>
        <v/>
      </c>
      <c r="M537" s="20">
        <f>IF(OR(G537="",G536=""),"",G537/G536-1)</f>
        <v/>
      </c>
      <c r="N537" s="20">
        <f>IF(G537="","",E537/G537)</f>
        <v/>
      </c>
      <c r="O537" s="20">
        <f>IF(G537="","",F537/G537)</f>
        <v/>
      </c>
      <c r="P537" s="21">
        <f>IF(SUMIFS('Daily NSE Equity Options'!$L:$L,'Daily NSE Equity Options'!$A:$A,$A537)=0,"",SUMIFS('Daily NSE Equity Options'!$L:$L,'Daily NSE Equity Options'!$A:$A,$A537))</f>
        <v/>
      </c>
      <c r="Q537" s="8">
        <f>IF(SUMIFS('Daily BSE Equity Options'!$L:$L,'Daily BSE Equity Options'!$A:$A,$A537)=0,"",SUMIFS('Daily BSE Equity Options'!$L:$L,'Daily BSE Equity Options'!$A:$A,$A537))</f>
        <v/>
      </c>
      <c r="R537" s="8">
        <f>IF(OR(P537="",Q537=""),"",P537+Q537)</f>
        <v/>
      </c>
      <c r="S537" s="23">
        <f>IFERROR(IF(OR(P537="",INDEX(P:P,MATCH(DATE(YEAR($A537)-1,MONTH($A537),DAY($A537)),$A:$A,0))=""),"",P537/INDEX(P:P,MATCH(DATE(YEAR($A537)-1,MONTH($A537),DAY($A537)),$A:$A,0))-1),"")</f>
        <v/>
      </c>
      <c r="T537" s="23">
        <f>IFERROR(IF(OR(Q537="",INDEX(Q:Q,MATCH(DATE(YEAR($A537)-1,MONTH($A537),DAY($A537)),$A:$A,0))=""),"",Q537/INDEX(Q:Q,MATCH(DATE(YEAR($A537)-1,MONTH($A537),DAY($A537)),$A:$A,0))-1),"")</f>
        <v/>
      </c>
      <c r="U537" s="23">
        <f>IFERROR(IF(OR(R537="",INDEX(R:R,MATCH(DATE(YEAR($A537)-1,MONTH($A537),DAY($A537)),$A:$A,0))=""),"",R537/INDEX(R:R,MATCH(DATE(YEAR($A537)-1,MONTH($A537),DAY($A537)),$A:$A,0))-1),"")</f>
        <v/>
      </c>
      <c r="V537" s="23">
        <f>IF(OR(P537="",P536=""),"",P537/P536-1)</f>
        <v/>
      </c>
      <c r="W537" s="23">
        <f>IF(OR(Q537="",Q536=""),"",Q537/Q536-1)</f>
        <v/>
      </c>
      <c r="X537" s="23">
        <f>IF(OR(R537="",R536=""),"",R537/R536-1)</f>
        <v/>
      </c>
      <c r="Y537" s="23">
        <f>IF(R537="","",P537/R537)</f>
        <v/>
      </c>
      <c r="Z537" s="23">
        <f>IF(R537="","",Q537/R537)</f>
        <v/>
      </c>
      <c r="AA537" s="24">
        <f>IF(SUMIFS('Daily NSE Equity Options'!$M:$M,'Daily NSE Equity Options'!$A:$A,$A537)=0,"",SUMIFS('Daily NSE Equity Options'!$M:$M,'Daily NSE Equity Options'!$A:$A,$A537))</f>
        <v/>
      </c>
      <c r="AB537" s="9">
        <f>IF(SUMIFS('Daily BSE Equity Options'!$M:$M,'Daily BSE Equity Options'!$A:$A,$A537)=0,"",SUMIFS('Daily BSE Equity Options'!$M:$M,'Daily BSE Equity Options'!$A:$A,$A537))</f>
        <v/>
      </c>
      <c r="AC537" s="9">
        <f>IF(OR(AA537="",AB537=""),"",AA537+AB537)</f>
        <v/>
      </c>
      <c r="AD537" s="26">
        <f>IFERROR(IF(OR(AA537="",INDEX(AA:AA,MATCH(DATE(YEAR($A537)-1,MONTH($A537),DAY($A537)),$A:$A,0))=""),"",AA537/INDEX(AA:AA,MATCH(DATE(YEAR($A537)-1,MONTH($A537),DAY($A537)),$A:$A,0))-1),"")</f>
        <v/>
      </c>
      <c r="AE537" s="26">
        <f>IFERROR(IF(OR(AB537="",INDEX(AB:AB,MATCH(DATE(YEAR($A537)-1,MONTH($A537),DAY($A537)),$A:$A,0))=""),"",AB537/INDEX(AB:AB,MATCH(DATE(YEAR($A537)-1,MONTH($A537),DAY($A537)),$A:$A,0))-1),"")</f>
        <v/>
      </c>
      <c r="AF537" s="26">
        <f>IFERROR(IF(OR(AC537="",INDEX(AC:AC,MATCH(DATE(YEAR($A537)-1,MONTH($A537),DAY($A537)),$A:$A,0))=""),"",AC537/INDEX(AC:AC,MATCH(DATE(YEAR($A537)-1,MONTH($A537),DAY($A537)),$A:$A,0))-1),"")</f>
        <v/>
      </c>
      <c r="AG537" s="26">
        <f>IF(OR(AA537="",AA536=""),"",AA537/AA536-1)</f>
        <v/>
      </c>
      <c r="AH537" s="26">
        <f>IF(OR(AB537="",AB536=""),"",AB537/AB536-1)</f>
        <v/>
      </c>
      <c r="AI537" s="26">
        <f>IF(OR(AC537="",AC536=""),"",AC537/AC536-1)</f>
        <v/>
      </c>
      <c r="AJ537" s="26">
        <f>IF(AC537="","",AA537/AC537)</f>
        <v/>
      </c>
      <c r="AK537" s="26">
        <f>IF(AC537="","",AB537/AC537)</f>
        <v/>
      </c>
      <c r="AL537" s="29" t="n">
        <v>21.48</v>
      </c>
      <c r="AM537" s="30" t="n">
        <v>21.48</v>
      </c>
      <c r="AN537" s="30" t="n">
        <v>19.72</v>
      </c>
      <c r="AO537" s="30" t="n">
        <v>19.98</v>
      </c>
      <c r="AP537" s="31" t="n">
        <v>-0.0698</v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18">
        <f>IF(SUMIFS('Daily NSE Equity Options'!$K:$K,'Daily NSE Equity Options'!$A:$A,$A538)=0,"",SUMIFS('Daily NSE Equity Options'!$K:$K,'Daily NSE Equity Options'!$A:$A,$A538))</f>
        <v/>
      </c>
      <c r="F538" s="7">
        <f>IF(SUMIFS('Daily BSE Equity Options'!$K:$K,'Daily BSE Equity Options'!$A:$A,$A538)=0,"",SUMIFS('Daily BSE Equity Options'!$K:$K,'Daily BSE Equity Options'!$A:$A,$A538))</f>
        <v/>
      </c>
      <c r="G538" s="7">
        <f>IF(OR(E538="",F538=""),"",E538+F538)</f>
        <v/>
      </c>
      <c r="H538" s="20">
        <f>IFERROR(IF(OR(E538="",INDEX(E:E,MATCH(DATE(YEAR($A538)-1,MONTH($A538),DAY($A538)),$A:$A,0))=""),"",E538/INDEX(E:E,MATCH(DATE(YEAR($A538)-1,MONTH($A538),DAY($A538)),$A:$A,0))-1),"")</f>
        <v/>
      </c>
      <c r="I538" s="20">
        <f>IFERROR(IF(OR(F538="",INDEX(F:F,MATCH(DATE(YEAR($A538)-1,MONTH($A538),DAY($A538)),$A:$A,0))=""),"",F538/INDEX(F:F,MATCH(DATE(YEAR($A538)-1,MONTH($A538),DAY($A538)),$A:$A,0))-1),"")</f>
        <v/>
      </c>
      <c r="J538" s="20">
        <f>IFERROR(IF(OR(G538="",INDEX(G:G,MATCH(DATE(YEAR($A538)-1,MONTH($A538),DAY($A538)),$A:$A,0))=""),"",G538/INDEX(G:G,MATCH(DATE(YEAR($A538)-1,MONTH($A538),DAY($A538)),$A:$A,0))-1),"")</f>
        <v/>
      </c>
      <c r="K538" s="20">
        <f>IF(OR(E538="",E537=""),"",E538/E537-1)</f>
        <v/>
      </c>
      <c r="L538" s="20">
        <f>IF(OR(F538="",F537=""),"",F538/F537-1)</f>
        <v/>
      </c>
      <c r="M538" s="20">
        <f>IF(OR(G538="",G537=""),"",G538/G537-1)</f>
        <v/>
      </c>
      <c r="N538" s="20">
        <f>IF(G538="","",E538/G538)</f>
        <v/>
      </c>
      <c r="O538" s="20">
        <f>IF(G538="","",F538/G538)</f>
        <v/>
      </c>
      <c r="P538" s="21">
        <f>IF(SUMIFS('Daily NSE Equity Options'!$L:$L,'Daily NSE Equity Options'!$A:$A,$A538)=0,"",SUMIFS('Daily NSE Equity Options'!$L:$L,'Daily NSE Equity Options'!$A:$A,$A538))</f>
        <v/>
      </c>
      <c r="Q538" s="8">
        <f>IF(SUMIFS('Daily BSE Equity Options'!$L:$L,'Daily BSE Equity Options'!$A:$A,$A538)=0,"",SUMIFS('Daily BSE Equity Options'!$L:$L,'Daily BSE Equity Options'!$A:$A,$A538))</f>
        <v/>
      </c>
      <c r="R538" s="8">
        <f>IF(OR(P538="",Q538=""),"",P538+Q538)</f>
        <v/>
      </c>
      <c r="S538" s="23">
        <f>IFERROR(IF(OR(P538="",INDEX(P:P,MATCH(DATE(YEAR($A538)-1,MONTH($A538),DAY($A538)),$A:$A,0))=""),"",P538/INDEX(P:P,MATCH(DATE(YEAR($A538)-1,MONTH($A538),DAY($A538)),$A:$A,0))-1),"")</f>
        <v/>
      </c>
      <c r="T538" s="23">
        <f>IFERROR(IF(OR(Q538="",INDEX(Q:Q,MATCH(DATE(YEAR($A538)-1,MONTH($A538),DAY($A538)),$A:$A,0))=""),"",Q538/INDEX(Q:Q,MATCH(DATE(YEAR($A538)-1,MONTH($A538),DAY($A538)),$A:$A,0))-1),"")</f>
        <v/>
      </c>
      <c r="U538" s="23">
        <f>IFERROR(IF(OR(R538="",INDEX(R:R,MATCH(DATE(YEAR($A538)-1,MONTH($A538),DAY($A538)),$A:$A,0))=""),"",R538/INDEX(R:R,MATCH(DATE(YEAR($A538)-1,MONTH($A538),DAY($A538)),$A:$A,0))-1),"")</f>
        <v/>
      </c>
      <c r="V538" s="23">
        <f>IF(OR(P538="",P537=""),"",P538/P537-1)</f>
        <v/>
      </c>
      <c r="W538" s="23">
        <f>IF(OR(Q538="",Q537=""),"",Q538/Q537-1)</f>
        <v/>
      </c>
      <c r="X538" s="23">
        <f>IF(OR(R538="",R537=""),"",R538/R537-1)</f>
        <v/>
      </c>
      <c r="Y538" s="23">
        <f>IF(R538="","",P538/R538)</f>
        <v/>
      </c>
      <c r="Z538" s="23">
        <f>IF(R538="","",Q538/R538)</f>
        <v/>
      </c>
      <c r="AA538" s="24">
        <f>IF(SUMIFS('Daily NSE Equity Options'!$M:$M,'Daily NSE Equity Options'!$A:$A,$A538)=0,"",SUMIFS('Daily NSE Equity Options'!$M:$M,'Daily NSE Equity Options'!$A:$A,$A538))</f>
        <v/>
      </c>
      <c r="AB538" s="9">
        <f>IF(SUMIFS('Daily BSE Equity Options'!$M:$M,'Daily BSE Equity Options'!$A:$A,$A538)=0,"",SUMIFS('Daily BSE Equity Options'!$M:$M,'Daily BSE Equity Options'!$A:$A,$A538))</f>
        <v/>
      </c>
      <c r="AC538" s="9">
        <f>IF(OR(AA538="",AB538=""),"",AA538+AB538)</f>
        <v/>
      </c>
      <c r="AD538" s="26">
        <f>IFERROR(IF(OR(AA538="",INDEX(AA:AA,MATCH(DATE(YEAR($A538)-1,MONTH($A538),DAY($A538)),$A:$A,0))=""),"",AA538/INDEX(AA:AA,MATCH(DATE(YEAR($A538)-1,MONTH($A538),DAY($A538)),$A:$A,0))-1),"")</f>
        <v/>
      </c>
      <c r="AE538" s="26">
        <f>IFERROR(IF(OR(AB538="",INDEX(AB:AB,MATCH(DATE(YEAR($A538)-1,MONTH($A538),DAY($A538)),$A:$A,0))=""),"",AB538/INDEX(AB:AB,MATCH(DATE(YEAR($A538)-1,MONTH($A538),DAY($A538)),$A:$A,0))-1),"")</f>
        <v/>
      </c>
      <c r="AF538" s="26">
        <f>IFERROR(IF(OR(AC538="",INDEX(AC:AC,MATCH(DATE(YEAR($A538)-1,MONTH($A538),DAY($A538)),$A:$A,0))=""),"",AC538/INDEX(AC:AC,MATCH(DATE(YEAR($A538)-1,MONTH($A538),DAY($A538)),$A:$A,0))-1),"")</f>
        <v/>
      </c>
      <c r="AG538" s="26">
        <f>IF(OR(AA538="",AA537=""),"",AA538/AA537-1)</f>
        <v/>
      </c>
      <c r="AH538" s="26">
        <f>IF(OR(AB538="",AB537=""),"",AB538/AB537-1)</f>
        <v/>
      </c>
      <c r="AI538" s="26">
        <f>IF(OR(AC538="",AC537=""),"",AC538/AC537-1)</f>
        <v/>
      </c>
      <c r="AJ538" s="26">
        <f>IF(AC538="","",AA538/AC538)</f>
        <v/>
      </c>
      <c r="AK538" s="26">
        <f>IF(AC538="","",AB538/AC538)</f>
        <v/>
      </c>
      <c r="AL538" s="29" t="n">
        <v>19.98</v>
      </c>
      <c r="AM538" s="30" t="n">
        <v>20.75</v>
      </c>
      <c r="AN538" s="30" t="n">
        <v>19.68</v>
      </c>
      <c r="AO538" s="30" t="n">
        <v>20.4775</v>
      </c>
      <c r="AP538" s="31" t="n">
        <v>0.0249</v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18">
        <f>IF(SUMIFS('Daily NSE Equity Options'!$K:$K,'Daily NSE Equity Options'!$A:$A,$A539)=0,"",SUMIFS('Daily NSE Equity Options'!$K:$K,'Daily NSE Equity Options'!$A:$A,$A539))</f>
        <v/>
      </c>
      <c r="F539" s="7">
        <f>IF(SUMIFS('Daily BSE Equity Options'!$K:$K,'Daily BSE Equity Options'!$A:$A,$A539)=0,"",SUMIFS('Daily BSE Equity Options'!$K:$K,'Daily BSE Equity Options'!$A:$A,$A539))</f>
        <v/>
      </c>
      <c r="G539" s="7">
        <f>IF(OR(E539="",F539=""),"",E539+F539)</f>
        <v/>
      </c>
      <c r="H539" s="20">
        <f>IFERROR(IF(OR(E539="",INDEX(E:E,MATCH(DATE(YEAR($A539)-1,MONTH($A539),DAY($A539)),$A:$A,0))=""),"",E539/INDEX(E:E,MATCH(DATE(YEAR($A539)-1,MONTH($A539),DAY($A539)),$A:$A,0))-1),"")</f>
        <v/>
      </c>
      <c r="I539" s="20">
        <f>IFERROR(IF(OR(F539="",INDEX(F:F,MATCH(DATE(YEAR($A539)-1,MONTH($A539),DAY($A539)),$A:$A,0))=""),"",F539/INDEX(F:F,MATCH(DATE(YEAR($A539)-1,MONTH($A539),DAY($A539)),$A:$A,0))-1),"")</f>
        <v/>
      </c>
      <c r="J539" s="20">
        <f>IFERROR(IF(OR(G539="",INDEX(G:G,MATCH(DATE(YEAR($A539)-1,MONTH($A539),DAY($A539)),$A:$A,0))=""),"",G539/INDEX(G:G,MATCH(DATE(YEAR($A539)-1,MONTH($A539),DAY($A539)),$A:$A,0))-1),"")</f>
        <v/>
      </c>
      <c r="K539" s="20">
        <f>IF(OR(E539="",E538=""),"",E539/E538-1)</f>
        <v/>
      </c>
      <c r="L539" s="20">
        <f>IF(OR(F539="",F538=""),"",F539/F538-1)</f>
        <v/>
      </c>
      <c r="M539" s="20">
        <f>IF(OR(G539="",G538=""),"",G539/G538-1)</f>
        <v/>
      </c>
      <c r="N539" s="20">
        <f>IF(G539="","",E539/G539)</f>
        <v/>
      </c>
      <c r="O539" s="20">
        <f>IF(G539="","",F539/G539)</f>
        <v/>
      </c>
      <c r="P539" s="21">
        <f>IF(SUMIFS('Daily NSE Equity Options'!$L:$L,'Daily NSE Equity Options'!$A:$A,$A539)=0,"",SUMIFS('Daily NSE Equity Options'!$L:$L,'Daily NSE Equity Options'!$A:$A,$A539))</f>
        <v/>
      </c>
      <c r="Q539" s="8">
        <f>IF(SUMIFS('Daily BSE Equity Options'!$L:$L,'Daily BSE Equity Options'!$A:$A,$A539)=0,"",SUMIFS('Daily BSE Equity Options'!$L:$L,'Daily BSE Equity Options'!$A:$A,$A539))</f>
        <v/>
      </c>
      <c r="R539" s="8">
        <f>IF(OR(P539="",Q539=""),"",P539+Q539)</f>
        <v/>
      </c>
      <c r="S539" s="23">
        <f>IFERROR(IF(OR(P539="",INDEX(P:P,MATCH(DATE(YEAR($A539)-1,MONTH($A539),DAY($A539)),$A:$A,0))=""),"",P539/INDEX(P:P,MATCH(DATE(YEAR($A539)-1,MONTH($A539),DAY($A539)),$A:$A,0))-1),"")</f>
        <v/>
      </c>
      <c r="T539" s="23">
        <f>IFERROR(IF(OR(Q539="",INDEX(Q:Q,MATCH(DATE(YEAR($A539)-1,MONTH($A539),DAY($A539)),$A:$A,0))=""),"",Q539/INDEX(Q:Q,MATCH(DATE(YEAR($A539)-1,MONTH($A539),DAY($A539)),$A:$A,0))-1),"")</f>
        <v/>
      </c>
      <c r="U539" s="23">
        <f>IFERROR(IF(OR(R539="",INDEX(R:R,MATCH(DATE(YEAR($A539)-1,MONTH($A539),DAY($A539)),$A:$A,0))=""),"",R539/INDEX(R:R,MATCH(DATE(YEAR($A539)-1,MONTH($A539),DAY($A539)),$A:$A,0))-1),"")</f>
        <v/>
      </c>
      <c r="V539" s="23">
        <f>IF(OR(P539="",P538=""),"",P539/P538-1)</f>
        <v/>
      </c>
      <c r="W539" s="23">
        <f>IF(OR(Q539="",Q538=""),"",Q539/Q538-1)</f>
        <v/>
      </c>
      <c r="X539" s="23">
        <f>IF(OR(R539="",R538=""),"",R539/R538-1)</f>
        <v/>
      </c>
      <c r="Y539" s="23">
        <f>IF(R539="","",P539/R539)</f>
        <v/>
      </c>
      <c r="Z539" s="23">
        <f>IF(R539="","",Q539/R539)</f>
        <v/>
      </c>
      <c r="AA539" s="24">
        <f>IF(SUMIFS('Daily NSE Equity Options'!$M:$M,'Daily NSE Equity Options'!$A:$A,$A539)=0,"",SUMIFS('Daily NSE Equity Options'!$M:$M,'Daily NSE Equity Options'!$A:$A,$A539))</f>
        <v/>
      </c>
      <c r="AB539" s="9">
        <f>IF(SUMIFS('Daily BSE Equity Options'!$M:$M,'Daily BSE Equity Options'!$A:$A,$A539)=0,"",SUMIFS('Daily BSE Equity Options'!$M:$M,'Daily BSE Equity Options'!$A:$A,$A539))</f>
        <v/>
      </c>
      <c r="AC539" s="9">
        <f>IF(OR(AA539="",AB539=""),"",AA539+AB539)</f>
        <v/>
      </c>
      <c r="AD539" s="26">
        <f>IFERROR(IF(OR(AA539="",INDEX(AA:AA,MATCH(DATE(YEAR($A539)-1,MONTH($A539),DAY($A539)),$A:$A,0))=""),"",AA539/INDEX(AA:AA,MATCH(DATE(YEAR($A539)-1,MONTH($A539),DAY($A539)),$A:$A,0))-1),"")</f>
        <v/>
      </c>
      <c r="AE539" s="26">
        <f>IFERROR(IF(OR(AB539="",INDEX(AB:AB,MATCH(DATE(YEAR($A539)-1,MONTH($A539),DAY($A539)),$A:$A,0))=""),"",AB539/INDEX(AB:AB,MATCH(DATE(YEAR($A539)-1,MONTH($A539),DAY($A539)),$A:$A,0))-1),"")</f>
        <v/>
      </c>
      <c r="AF539" s="26">
        <f>IFERROR(IF(OR(AC539="",INDEX(AC:AC,MATCH(DATE(YEAR($A539)-1,MONTH($A539),DAY($A539)),$A:$A,0))=""),"",AC539/INDEX(AC:AC,MATCH(DATE(YEAR($A539)-1,MONTH($A539),DAY($A539)),$A:$A,0))-1),"")</f>
        <v/>
      </c>
      <c r="AG539" s="26">
        <f>IF(OR(AA539="",AA538=""),"",AA539/AA538-1)</f>
        <v/>
      </c>
      <c r="AH539" s="26">
        <f>IF(OR(AB539="",AB538=""),"",AB539/AB538-1)</f>
        <v/>
      </c>
      <c r="AI539" s="26">
        <f>IF(OR(AC539="",AC538=""),"",AC539/AC538-1)</f>
        <v/>
      </c>
      <c r="AJ539" s="26">
        <f>IF(AC539="","",AA539/AC539)</f>
        <v/>
      </c>
      <c r="AK539" s="26">
        <f>IF(AC539="","",AB539/AC539)</f>
        <v/>
      </c>
      <c r="AL539" s="29" t="n">
        <v>20.4775</v>
      </c>
      <c r="AM539" s="30" t="n">
        <v>21.3375</v>
      </c>
      <c r="AN539" s="30" t="n">
        <v>18.23</v>
      </c>
      <c r="AO539" s="30" t="n">
        <v>20.845</v>
      </c>
      <c r="AP539" s="31" t="n">
        <v>0.0179</v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18">
        <f>IF(SUMIFS('Daily NSE Equity Options'!$K:$K,'Daily NSE Equity Options'!$A:$A,$A540)=0,"",SUMIFS('Daily NSE Equity Options'!$K:$K,'Daily NSE Equity Options'!$A:$A,$A540))</f>
        <v/>
      </c>
      <c r="F540" s="7">
        <f>IF(SUMIFS('Daily BSE Equity Options'!$K:$K,'Daily BSE Equity Options'!$A:$A,$A540)=0,"",SUMIFS('Daily BSE Equity Options'!$K:$K,'Daily BSE Equity Options'!$A:$A,$A540))</f>
        <v/>
      </c>
      <c r="G540" s="7">
        <f>IF(OR(E540="",F540=""),"",E540+F540)</f>
        <v/>
      </c>
      <c r="H540" s="20">
        <f>IFERROR(IF(OR(E540="",INDEX(E:E,MATCH(DATE(YEAR($A540)-1,MONTH($A540),DAY($A540)),$A:$A,0))=""),"",E540/INDEX(E:E,MATCH(DATE(YEAR($A540)-1,MONTH($A540),DAY($A540)),$A:$A,0))-1),"")</f>
        <v/>
      </c>
      <c r="I540" s="20">
        <f>IFERROR(IF(OR(F540="",INDEX(F:F,MATCH(DATE(YEAR($A540)-1,MONTH($A540),DAY($A540)),$A:$A,0))=""),"",F540/INDEX(F:F,MATCH(DATE(YEAR($A540)-1,MONTH($A540),DAY($A540)),$A:$A,0))-1),"")</f>
        <v/>
      </c>
      <c r="J540" s="20">
        <f>IFERROR(IF(OR(G540="",INDEX(G:G,MATCH(DATE(YEAR($A540)-1,MONTH($A540),DAY($A540)),$A:$A,0))=""),"",G540/INDEX(G:G,MATCH(DATE(YEAR($A540)-1,MONTH($A540),DAY($A540)),$A:$A,0))-1),"")</f>
        <v/>
      </c>
      <c r="K540" s="20">
        <f>IF(OR(E540="",E539=""),"",E540/E539-1)</f>
        <v/>
      </c>
      <c r="L540" s="20">
        <f>IF(OR(F540="",F539=""),"",F540/F539-1)</f>
        <v/>
      </c>
      <c r="M540" s="20">
        <f>IF(OR(G540="",G539=""),"",G540/G539-1)</f>
        <v/>
      </c>
      <c r="N540" s="20">
        <f>IF(G540="","",E540/G540)</f>
        <v/>
      </c>
      <c r="O540" s="20">
        <f>IF(G540="","",F540/G540)</f>
        <v/>
      </c>
      <c r="P540" s="21">
        <f>IF(SUMIFS('Daily NSE Equity Options'!$L:$L,'Daily NSE Equity Options'!$A:$A,$A540)=0,"",SUMIFS('Daily NSE Equity Options'!$L:$L,'Daily NSE Equity Options'!$A:$A,$A540))</f>
        <v/>
      </c>
      <c r="Q540" s="8">
        <f>IF(SUMIFS('Daily BSE Equity Options'!$L:$L,'Daily BSE Equity Options'!$A:$A,$A540)=0,"",SUMIFS('Daily BSE Equity Options'!$L:$L,'Daily BSE Equity Options'!$A:$A,$A540))</f>
        <v/>
      </c>
      <c r="R540" s="8">
        <f>IF(OR(P540="",Q540=""),"",P540+Q540)</f>
        <v/>
      </c>
      <c r="S540" s="23">
        <f>IFERROR(IF(OR(P540="",INDEX(P:P,MATCH(DATE(YEAR($A540)-1,MONTH($A540),DAY($A540)),$A:$A,0))=""),"",P540/INDEX(P:P,MATCH(DATE(YEAR($A540)-1,MONTH($A540),DAY($A540)),$A:$A,0))-1),"")</f>
        <v/>
      </c>
      <c r="T540" s="23">
        <f>IFERROR(IF(OR(Q540="",INDEX(Q:Q,MATCH(DATE(YEAR($A540)-1,MONTH($A540),DAY($A540)),$A:$A,0))=""),"",Q540/INDEX(Q:Q,MATCH(DATE(YEAR($A540)-1,MONTH($A540),DAY($A540)),$A:$A,0))-1),"")</f>
        <v/>
      </c>
      <c r="U540" s="23">
        <f>IFERROR(IF(OR(R540="",INDEX(R:R,MATCH(DATE(YEAR($A540)-1,MONTH($A540),DAY($A540)),$A:$A,0))=""),"",R540/INDEX(R:R,MATCH(DATE(YEAR($A540)-1,MONTH($A540),DAY($A540)),$A:$A,0))-1),"")</f>
        <v/>
      </c>
      <c r="V540" s="23">
        <f>IF(OR(P540="",P539=""),"",P540/P539-1)</f>
        <v/>
      </c>
      <c r="W540" s="23">
        <f>IF(OR(Q540="",Q539=""),"",Q540/Q539-1)</f>
        <v/>
      </c>
      <c r="X540" s="23">
        <f>IF(OR(R540="",R539=""),"",R540/R539-1)</f>
        <v/>
      </c>
      <c r="Y540" s="23">
        <f>IF(R540="","",P540/R540)</f>
        <v/>
      </c>
      <c r="Z540" s="23">
        <f>IF(R540="","",Q540/R540)</f>
        <v/>
      </c>
      <c r="AA540" s="24">
        <f>IF(SUMIFS('Daily NSE Equity Options'!$M:$M,'Daily NSE Equity Options'!$A:$A,$A540)=0,"",SUMIFS('Daily NSE Equity Options'!$M:$M,'Daily NSE Equity Options'!$A:$A,$A540))</f>
        <v/>
      </c>
      <c r="AB540" s="9">
        <f>IF(SUMIFS('Daily BSE Equity Options'!$M:$M,'Daily BSE Equity Options'!$A:$A,$A540)=0,"",SUMIFS('Daily BSE Equity Options'!$M:$M,'Daily BSE Equity Options'!$A:$A,$A540))</f>
        <v/>
      </c>
      <c r="AC540" s="9">
        <f>IF(OR(AA540="",AB540=""),"",AA540+AB540)</f>
        <v/>
      </c>
      <c r="AD540" s="26">
        <f>IFERROR(IF(OR(AA540="",INDEX(AA:AA,MATCH(DATE(YEAR($A540)-1,MONTH($A540),DAY($A540)),$A:$A,0))=""),"",AA540/INDEX(AA:AA,MATCH(DATE(YEAR($A540)-1,MONTH($A540),DAY($A540)),$A:$A,0))-1),"")</f>
        <v/>
      </c>
      <c r="AE540" s="26">
        <f>IFERROR(IF(OR(AB540="",INDEX(AB:AB,MATCH(DATE(YEAR($A540)-1,MONTH($A540),DAY($A540)),$A:$A,0))=""),"",AB540/INDEX(AB:AB,MATCH(DATE(YEAR($A540)-1,MONTH($A540),DAY($A540)),$A:$A,0))-1),"")</f>
        <v/>
      </c>
      <c r="AF540" s="26">
        <f>IFERROR(IF(OR(AC540="",INDEX(AC:AC,MATCH(DATE(YEAR($A540)-1,MONTH($A540),DAY($A540)),$A:$A,0))=""),"",AC540/INDEX(AC:AC,MATCH(DATE(YEAR($A540)-1,MONTH($A540),DAY($A540)),$A:$A,0))-1),"")</f>
        <v/>
      </c>
      <c r="AG540" s="26">
        <f>IF(OR(AA540="",AA539=""),"",AA540/AA539-1)</f>
        <v/>
      </c>
      <c r="AH540" s="26">
        <f>IF(OR(AB540="",AB539=""),"",AB540/AB539-1)</f>
        <v/>
      </c>
      <c r="AI540" s="26">
        <f>IF(OR(AC540="",AC539=""),"",AC540/AC539-1)</f>
        <v/>
      </c>
      <c r="AJ540" s="26">
        <f>IF(AC540="","",AA540/AC540)</f>
        <v/>
      </c>
      <c r="AK540" s="26">
        <f>IF(AC540="","",AB540/AC540)</f>
        <v/>
      </c>
      <c r="AL540" s="29" t="n">
        <v>20.845</v>
      </c>
      <c r="AM540" s="30" t="n">
        <v>20.9975</v>
      </c>
      <c r="AN540" s="30" t="n">
        <v>18.3825</v>
      </c>
      <c r="AO540" s="30" t="n">
        <v>20.32</v>
      </c>
      <c r="AP540" s="31" t="n">
        <v>-0.0252</v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18">
        <f>IF(SUMIFS('Daily NSE Equity Options'!$K:$K,'Daily NSE Equity Options'!$A:$A,$A541)=0,"",SUMIFS('Daily NSE Equity Options'!$K:$K,'Daily NSE Equity Options'!$A:$A,$A541))</f>
        <v/>
      </c>
      <c r="F541" s="7">
        <f>IF(SUMIFS('Daily BSE Equity Options'!$K:$K,'Daily BSE Equity Options'!$A:$A,$A541)=0,"",SUMIFS('Daily BSE Equity Options'!$K:$K,'Daily BSE Equity Options'!$A:$A,$A541))</f>
        <v/>
      </c>
      <c r="G541" s="7">
        <f>IF(OR(E541="",F541=""),"",E541+F541)</f>
        <v/>
      </c>
      <c r="H541" s="20">
        <f>IFERROR(IF(OR(E541="",INDEX(E:E,MATCH(DATE(YEAR($A541)-1,MONTH($A541),DAY($A541)),$A:$A,0))=""),"",E541/INDEX(E:E,MATCH(DATE(YEAR($A541)-1,MONTH($A541),DAY($A541)),$A:$A,0))-1),"")</f>
        <v/>
      </c>
      <c r="I541" s="20">
        <f>IFERROR(IF(OR(F541="",INDEX(F:F,MATCH(DATE(YEAR($A541)-1,MONTH($A541),DAY($A541)),$A:$A,0))=""),"",F541/INDEX(F:F,MATCH(DATE(YEAR($A541)-1,MONTH($A541),DAY($A541)),$A:$A,0))-1),"")</f>
        <v/>
      </c>
      <c r="J541" s="20">
        <f>IFERROR(IF(OR(G541="",INDEX(G:G,MATCH(DATE(YEAR($A541)-1,MONTH($A541),DAY($A541)),$A:$A,0))=""),"",G541/INDEX(G:G,MATCH(DATE(YEAR($A541)-1,MONTH($A541),DAY($A541)),$A:$A,0))-1),"")</f>
        <v/>
      </c>
      <c r="K541" s="20">
        <f>IF(OR(E541="",E540=""),"",E541/E540-1)</f>
        <v/>
      </c>
      <c r="L541" s="20">
        <f>IF(OR(F541="",F540=""),"",F541/F540-1)</f>
        <v/>
      </c>
      <c r="M541" s="20">
        <f>IF(OR(G541="",G540=""),"",G541/G540-1)</f>
        <v/>
      </c>
      <c r="N541" s="20">
        <f>IF(G541="","",E541/G541)</f>
        <v/>
      </c>
      <c r="O541" s="20">
        <f>IF(G541="","",F541/G541)</f>
        <v/>
      </c>
      <c r="P541" s="21">
        <f>IF(SUMIFS('Daily NSE Equity Options'!$L:$L,'Daily NSE Equity Options'!$A:$A,$A541)=0,"",SUMIFS('Daily NSE Equity Options'!$L:$L,'Daily NSE Equity Options'!$A:$A,$A541))</f>
        <v/>
      </c>
      <c r="Q541" s="8">
        <f>IF(SUMIFS('Daily BSE Equity Options'!$L:$L,'Daily BSE Equity Options'!$A:$A,$A541)=0,"",SUMIFS('Daily BSE Equity Options'!$L:$L,'Daily BSE Equity Options'!$A:$A,$A541))</f>
        <v/>
      </c>
      <c r="R541" s="8">
        <f>IF(OR(P541="",Q541=""),"",P541+Q541)</f>
        <v/>
      </c>
      <c r="S541" s="23">
        <f>IFERROR(IF(OR(P541="",INDEX(P:P,MATCH(DATE(YEAR($A541)-1,MONTH($A541),DAY($A541)),$A:$A,0))=""),"",P541/INDEX(P:P,MATCH(DATE(YEAR($A541)-1,MONTH($A541),DAY($A541)),$A:$A,0))-1),"")</f>
        <v/>
      </c>
      <c r="T541" s="23">
        <f>IFERROR(IF(OR(Q541="",INDEX(Q:Q,MATCH(DATE(YEAR($A541)-1,MONTH($A541),DAY($A541)),$A:$A,0))=""),"",Q541/INDEX(Q:Q,MATCH(DATE(YEAR($A541)-1,MONTH($A541),DAY($A541)),$A:$A,0))-1),"")</f>
        <v/>
      </c>
      <c r="U541" s="23">
        <f>IFERROR(IF(OR(R541="",INDEX(R:R,MATCH(DATE(YEAR($A541)-1,MONTH($A541),DAY($A541)),$A:$A,0))=""),"",R541/INDEX(R:R,MATCH(DATE(YEAR($A541)-1,MONTH($A541),DAY($A541)),$A:$A,0))-1),"")</f>
        <v/>
      </c>
      <c r="V541" s="23">
        <f>IF(OR(P541="",P540=""),"",P541/P540-1)</f>
        <v/>
      </c>
      <c r="W541" s="23">
        <f>IF(OR(Q541="",Q540=""),"",Q541/Q540-1)</f>
        <v/>
      </c>
      <c r="X541" s="23">
        <f>IF(OR(R541="",R540=""),"",R541/R540-1)</f>
        <v/>
      </c>
      <c r="Y541" s="23">
        <f>IF(R541="","",P541/R541)</f>
        <v/>
      </c>
      <c r="Z541" s="23">
        <f>IF(R541="","",Q541/R541)</f>
        <v/>
      </c>
      <c r="AA541" s="24">
        <f>IF(SUMIFS('Daily NSE Equity Options'!$M:$M,'Daily NSE Equity Options'!$A:$A,$A541)=0,"",SUMIFS('Daily NSE Equity Options'!$M:$M,'Daily NSE Equity Options'!$A:$A,$A541))</f>
        <v/>
      </c>
      <c r="AB541" s="9">
        <f>IF(SUMIFS('Daily BSE Equity Options'!$M:$M,'Daily BSE Equity Options'!$A:$A,$A541)=0,"",SUMIFS('Daily BSE Equity Options'!$M:$M,'Daily BSE Equity Options'!$A:$A,$A541))</f>
        <v/>
      </c>
      <c r="AC541" s="9">
        <f>IF(OR(AA541="",AB541=""),"",AA541+AB541)</f>
        <v/>
      </c>
      <c r="AD541" s="26">
        <f>IFERROR(IF(OR(AA541="",INDEX(AA:AA,MATCH(DATE(YEAR($A541)-1,MONTH($A541),DAY($A541)),$A:$A,0))=""),"",AA541/INDEX(AA:AA,MATCH(DATE(YEAR($A541)-1,MONTH($A541),DAY($A541)),$A:$A,0))-1),"")</f>
        <v/>
      </c>
      <c r="AE541" s="26">
        <f>IFERROR(IF(OR(AB541="",INDEX(AB:AB,MATCH(DATE(YEAR($A541)-1,MONTH($A541),DAY($A541)),$A:$A,0))=""),"",AB541/INDEX(AB:AB,MATCH(DATE(YEAR($A541)-1,MONTH($A541),DAY($A541)),$A:$A,0))-1),"")</f>
        <v/>
      </c>
      <c r="AF541" s="26">
        <f>IFERROR(IF(OR(AC541="",INDEX(AC:AC,MATCH(DATE(YEAR($A541)-1,MONTH($A541),DAY($A541)),$A:$A,0))=""),"",AC541/INDEX(AC:AC,MATCH(DATE(YEAR($A541)-1,MONTH($A541),DAY($A541)),$A:$A,0))-1),"")</f>
        <v/>
      </c>
      <c r="AG541" s="26">
        <f>IF(OR(AA541="",AA540=""),"",AA541/AA540-1)</f>
        <v/>
      </c>
      <c r="AH541" s="26">
        <f>IF(OR(AB541="",AB540=""),"",AB541/AB540-1)</f>
        <v/>
      </c>
      <c r="AI541" s="26">
        <f>IF(OR(AC541="",AC540=""),"",AC541/AC540-1)</f>
        <v/>
      </c>
      <c r="AJ541" s="26">
        <f>IF(AC541="","",AA541/AC541)</f>
        <v/>
      </c>
      <c r="AK541" s="26">
        <f>IF(AC541="","",AB541/AC541)</f>
        <v/>
      </c>
      <c r="AL541" s="29" t="n">
        <v>20.32</v>
      </c>
      <c r="AM541" s="30" t="n">
        <v>20.32</v>
      </c>
      <c r="AN541" s="30" t="n">
        <v>18.735</v>
      </c>
      <c r="AO541" s="30" t="n">
        <v>19.975</v>
      </c>
      <c r="AP541" s="31" t="n">
        <v>-0.017</v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18">
        <f>IF(SUMIFS('Daily NSE Equity Options'!$K:$K,'Daily NSE Equity Options'!$A:$A,$A542)=0,"",SUMIFS('Daily NSE Equity Options'!$K:$K,'Daily NSE Equity Options'!$A:$A,$A542))</f>
        <v/>
      </c>
      <c r="F542" s="7">
        <f>IF(SUMIFS('Daily BSE Equity Options'!$K:$K,'Daily BSE Equity Options'!$A:$A,$A542)=0,"",SUMIFS('Daily BSE Equity Options'!$K:$K,'Daily BSE Equity Options'!$A:$A,$A542))</f>
        <v/>
      </c>
      <c r="G542" s="7">
        <f>IF(OR(E542="",F542=""),"",E542+F542)</f>
        <v/>
      </c>
      <c r="H542" s="20">
        <f>IFERROR(IF(OR(E542="",INDEX(E:E,MATCH(DATE(YEAR($A542)-1,MONTH($A542),DAY($A542)),$A:$A,0))=""),"",E542/INDEX(E:E,MATCH(DATE(YEAR($A542)-1,MONTH($A542),DAY($A542)),$A:$A,0))-1),"")</f>
        <v/>
      </c>
      <c r="I542" s="20">
        <f>IFERROR(IF(OR(F542="",INDEX(F:F,MATCH(DATE(YEAR($A542)-1,MONTH($A542),DAY($A542)),$A:$A,0))=""),"",F542/INDEX(F:F,MATCH(DATE(YEAR($A542)-1,MONTH($A542),DAY($A542)),$A:$A,0))-1),"")</f>
        <v/>
      </c>
      <c r="J542" s="20">
        <f>IFERROR(IF(OR(G542="",INDEX(G:G,MATCH(DATE(YEAR($A542)-1,MONTH($A542),DAY($A542)),$A:$A,0))=""),"",G542/INDEX(G:G,MATCH(DATE(YEAR($A542)-1,MONTH($A542),DAY($A542)),$A:$A,0))-1),"")</f>
        <v/>
      </c>
      <c r="K542" s="20">
        <f>IF(OR(E542="",E541=""),"",E542/E541-1)</f>
        <v/>
      </c>
      <c r="L542" s="20">
        <f>IF(OR(F542="",F541=""),"",F542/F541-1)</f>
        <v/>
      </c>
      <c r="M542" s="20">
        <f>IF(OR(G542="",G541=""),"",G542/G541-1)</f>
        <v/>
      </c>
      <c r="N542" s="20">
        <f>IF(G542="","",E542/G542)</f>
        <v/>
      </c>
      <c r="O542" s="20">
        <f>IF(G542="","",F542/G542)</f>
        <v/>
      </c>
      <c r="P542" s="21">
        <f>IF(SUMIFS('Daily NSE Equity Options'!$L:$L,'Daily NSE Equity Options'!$A:$A,$A542)=0,"",SUMIFS('Daily NSE Equity Options'!$L:$L,'Daily NSE Equity Options'!$A:$A,$A542))</f>
        <v/>
      </c>
      <c r="Q542" s="8">
        <f>IF(SUMIFS('Daily BSE Equity Options'!$L:$L,'Daily BSE Equity Options'!$A:$A,$A542)=0,"",SUMIFS('Daily BSE Equity Options'!$L:$L,'Daily BSE Equity Options'!$A:$A,$A542))</f>
        <v/>
      </c>
      <c r="R542" s="8">
        <f>IF(OR(P542="",Q542=""),"",P542+Q542)</f>
        <v/>
      </c>
      <c r="S542" s="23">
        <f>IFERROR(IF(OR(P542="",INDEX(P:P,MATCH(DATE(YEAR($A542)-1,MONTH($A542),DAY($A542)),$A:$A,0))=""),"",P542/INDEX(P:P,MATCH(DATE(YEAR($A542)-1,MONTH($A542),DAY($A542)),$A:$A,0))-1),"")</f>
        <v/>
      </c>
      <c r="T542" s="23">
        <f>IFERROR(IF(OR(Q542="",INDEX(Q:Q,MATCH(DATE(YEAR($A542)-1,MONTH($A542),DAY($A542)),$A:$A,0))=""),"",Q542/INDEX(Q:Q,MATCH(DATE(YEAR($A542)-1,MONTH($A542),DAY($A542)),$A:$A,0))-1),"")</f>
        <v/>
      </c>
      <c r="U542" s="23">
        <f>IFERROR(IF(OR(R542="",INDEX(R:R,MATCH(DATE(YEAR($A542)-1,MONTH($A542),DAY($A542)),$A:$A,0))=""),"",R542/INDEX(R:R,MATCH(DATE(YEAR($A542)-1,MONTH($A542),DAY($A542)),$A:$A,0))-1),"")</f>
        <v/>
      </c>
      <c r="V542" s="23">
        <f>IF(OR(P542="",P541=""),"",P542/P541-1)</f>
        <v/>
      </c>
      <c r="W542" s="23">
        <f>IF(OR(Q542="",Q541=""),"",Q542/Q541-1)</f>
        <v/>
      </c>
      <c r="X542" s="23">
        <f>IF(OR(R542="",R541=""),"",R542/R541-1)</f>
        <v/>
      </c>
      <c r="Y542" s="23">
        <f>IF(R542="","",P542/R542)</f>
        <v/>
      </c>
      <c r="Z542" s="23">
        <f>IF(R542="","",Q542/R542)</f>
        <v/>
      </c>
      <c r="AA542" s="24">
        <f>IF(SUMIFS('Daily NSE Equity Options'!$M:$M,'Daily NSE Equity Options'!$A:$A,$A542)=0,"",SUMIFS('Daily NSE Equity Options'!$M:$M,'Daily NSE Equity Options'!$A:$A,$A542))</f>
        <v/>
      </c>
      <c r="AB542" s="9">
        <f>IF(SUMIFS('Daily BSE Equity Options'!$M:$M,'Daily BSE Equity Options'!$A:$A,$A542)=0,"",SUMIFS('Daily BSE Equity Options'!$M:$M,'Daily BSE Equity Options'!$A:$A,$A542))</f>
        <v/>
      </c>
      <c r="AC542" s="9">
        <f>IF(OR(AA542="",AB542=""),"",AA542+AB542)</f>
        <v/>
      </c>
      <c r="AD542" s="26">
        <f>IFERROR(IF(OR(AA542="",INDEX(AA:AA,MATCH(DATE(YEAR($A542)-1,MONTH($A542),DAY($A542)),$A:$A,0))=""),"",AA542/INDEX(AA:AA,MATCH(DATE(YEAR($A542)-1,MONTH($A542),DAY($A542)),$A:$A,0))-1),"")</f>
        <v/>
      </c>
      <c r="AE542" s="26">
        <f>IFERROR(IF(OR(AB542="",INDEX(AB:AB,MATCH(DATE(YEAR($A542)-1,MONTH($A542),DAY($A542)),$A:$A,0))=""),"",AB542/INDEX(AB:AB,MATCH(DATE(YEAR($A542)-1,MONTH($A542),DAY($A542)),$A:$A,0))-1),"")</f>
        <v/>
      </c>
      <c r="AF542" s="26">
        <f>IFERROR(IF(OR(AC542="",INDEX(AC:AC,MATCH(DATE(YEAR($A542)-1,MONTH($A542),DAY($A542)),$A:$A,0))=""),"",AC542/INDEX(AC:AC,MATCH(DATE(YEAR($A542)-1,MONTH($A542),DAY($A542)),$A:$A,0))-1),"")</f>
        <v/>
      </c>
      <c r="AG542" s="26">
        <f>IF(OR(AA542="",AA541=""),"",AA542/AA541-1)</f>
        <v/>
      </c>
      <c r="AH542" s="26">
        <f>IF(OR(AB542="",AB541=""),"",AB542/AB541-1)</f>
        <v/>
      </c>
      <c r="AI542" s="26">
        <f>IF(OR(AC542="",AC541=""),"",AC542/AC541-1)</f>
        <v/>
      </c>
      <c r="AJ542" s="26">
        <f>IF(AC542="","",AA542/AC542)</f>
        <v/>
      </c>
      <c r="AK542" s="26">
        <f>IF(AC542="","",AB542/AC542)</f>
        <v/>
      </c>
      <c r="AL542" s="29" t="n">
        <v>19.975</v>
      </c>
      <c r="AM542" s="30" t="n">
        <v>20.6825</v>
      </c>
      <c r="AN542" s="30" t="n">
        <v>18.65</v>
      </c>
      <c r="AO542" s="30" t="n">
        <v>20.2025</v>
      </c>
      <c r="AP542" s="31" t="n">
        <v>0.0114</v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18">
        <f>IF(SUMIFS('Daily NSE Equity Options'!$K:$K,'Daily NSE Equity Options'!$A:$A,$A543)=0,"",SUMIFS('Daily NSE Equity Options'!$K:$K,'Daily NSE Equity Options'!$A:$A,$A543))</f>
        <v/>
      </c>
      <c r="F543" s="7">
        <f>IF(SUMIFS('Daily BSE Equity Options'!$K:$K,'Daily BSE Equity Options'!$A:$A,$A543)=0,"",SUMIFS('Daily BSE Equity Options'!$K:$K,'Daily BSE Equity Options'!$A:$A,$A543))</f>
        <v/>
      </c>
      <c r="G543" s="7">
        <f>IF(OR(E543="",F543=""),"",E543+F543)</f>
        <v/>
      </c>
      <c r="H543" s="20">
        <f>IFERROR(IF(OR(E543="",INDEX(E:E,MATCH(DATE(YEAR($A543)-1,MONTH($A543),DAY($A543)),$A:$A,0))=""),"",E543/INDEX(E:E,MATCH(DATE(YEAR($A543)-1,MONTH($A543),DAY($A543)),$A:$A,0))-1),"")</f>
        <v/>
      </c>
      <c r="I543" s="20">
        <f>IFERROR(IF(OR(F543="",INDEX(F:F,MATCH(DATE(YEAR($A543)-1,MONTH($A543),DAY($A543)),$A:$A,0))=""),"",F543/INDEX(F:F,MATCH(DATE(YEAR($A543)-1,MONTH($A543),DAY($A543)),$A:$A,0))-1),"")</f>
        <v/>
      </c>
      <c r="J543" s="20">
        <f>IFERROR(IF(OR(G543="",INDEX(G:G,MATCH(DATE(YEAR($A543)-1,MONTH($A543),DAY($A543)),$A:$A,0))=""),"",G543/INDEX(G:G,MATCH(DATE(YEAR($A543)-1,MONTH($A543),DAY($A543)),$A:$A,0))-1),"")</f>
        <v/>
      </c>
      <c r="K543" s="20">
        <f>IF(OR(E543="",E542=""),"",E543/E542-1)</f>
        <v/>
      </c>
      <c r="L543" s="20">
        <f>IF(OR(F543="",F542=""),"",F543/F542-1)</f>
        <v/>
      </c>
      <c r="M543" s="20">
        <f>IF(OR(G543="",G542=""),"",G543/G542-1)</f>
        <v/>
      </c>
      <c r="N543" s="20">
        <f>IF(G543="","",E543/G543)</f>
        <v/>
      </c>
      <c r="O543" s="20">
        <f>IF(G543="","",F543/G543)</f>
        <v/>
      </c>
      <c r="P543" s="21">
        <f>IF(SUMIFS('Daily NSE Equity Options'!$L:$L,'Daily NSE Equity Options'!$A:$A,$A543)=0,"",SUMIFS('Daily NSE Equity Options'!$L:$L,'Daily NSE Equity Options'!$A:$A,$A543))</f>
        <v/>
      </c>
      <c r="Q543" s="8">
        <f>IF(SUMIFS('Daily BSE Equity Options'!$L:$L,'Daily BSE Equity Options'!$A:$A,$A543)=0,"",SUMIFS('Daily BSE Equity Options'!$L:$L,'Daily BSE Equity Options'!$A:$A,$A543))</f>
        <v/>
      </c>
      <c r="R543" s="8">
        <f>IF(OR(P543="",Q543=""),"",P543+Q543)</f>
        <v/>
      </c>
      <c r="S543" s="23">
        <f>IFERROR(IF(OR(P543="",INDEX(P:P,MATCH(DATE(YEAR($A543)-1,MONTH($A543),DAY($A543)),$A:$A,0))=""),"",P543/INDEX(P:P,MATCH(DATE(YEAR($A543)-1,MONTH($A543),DAY($A543)),$A:$A,0))-1),"")</f>
        <v/>
      </c>
      <c r="T543" s="23">
        <f>IFERROR(IF(OR(Q543="",INDEX(Q:Q,MATCH(DATE(YEAR($A543)-1,MONTH($A543),DAY($A543)),$A:$A,0))=""),"",Q543/INDEX(Q:Q,MATCH(DATE(YEAR($A543)-1,MONTH($A543),DAY($A543)),$A:$A,0))-1),"")</f>
        <v/>
      </c>
      <c r="U543" s="23">
        <f>IFERROR(IF(OR(R543="",INDEX(R:R,MATCH(DATE(YEAR($A543)-1,MONTH($A543),DAY($A543)),$A:$A,0))=""),"",R543/INDEX(R:R,MATCH(DATE(YEAR($A543)-1,MONTH($A543),DAY($A543)),$A:$A,0))-1),"")</f>
        <v/>
      </c>
      <c r="V543" s="23">
        <f>IF(OR(P543="",P542=""),"",P543/P542-1)</f>
        <v/>
      </c>
      <c r="W543" s="23">
        <f>IF(OR(Q543="",Q542=""),"",Q543/Q542-1)</f>
        <v/>
      </c>
      <c r="X543" s="23">
        <f>IF(OR(R543="",R542=""),"",R543/R542-1)</f>
        <v/>
      </c>
      <c r="Y543" s="23">
        <f>IF(R543="","",P543/R543)</f>
        <v/>
      </c>
      <c r="Z543" s="23">
        <f>IF(R543="","",Q543/R543)</f>
        <v/>
      </c>
      <c r="AA543" s="24">
        <f>IF(SUMIFS('Daily NSE Equity Options'!$M:$M,'Daily NSE Equity Options'!$A:$A,$A543)=0,"",SUMIFS('Daily NSE Equity Options'!$M:$M,'Daily NSE Equity Options'!$A:$A,$A543))</f>
        <v/>
      </c>
      <c r="AB543" s="9">
        <f>IF(SUMIFS('Daily BSE Equity Options'!$M:$M,'Daily BSE Equity Options'!$A:$A,$A543)=0,"",SUMIFS('Daily BSE Equity Options'!$M:$M,'Daily BSE Equity Options'!$A:$A,$A543))</f>
        <v/>
      </c>
      <c r="AC543" s="9">
        <f>IF(OR(AA543="",AB543=""),"",AA543+AB543)</f>
        <v/>
      </c>
      <c r="AD543" s="26">
        <f>IFERROR(IF(OR(AA543="",INDEX(AA:AA,MATCH(DATE(YEAR($A543)-1,MONTH($A543),DAY($A543)),$A:$A,0))=""),"",AA543/INDEX(AA:AA,MATCH(DATE(YEAR($A543)-1,MONTH($A543),DAY($A543)),$A:$A,0))-1),"")</f>
        <v/>
      </c>
      <c r="AE543" s="26">
        <f>IFERROR(IF(OR(AB543="",INDEX(AB:AB,MATCH(DATE(YEAR($A543)-1,MONTH($A543),DAY($A543)),$A:$A,0))=""),"",AB543/INDEX(AB:AB,MATCH(DATE(YEAR($A543)-1,MONTH($A543),DAY($A543)),$A:$A,0))-1),"")</f>
        <v/>
      </c>
      <c r="AF543" s="26">
        <f>IFERROR(IF(OR(AC543="",INDEX(AC:AC,MATCH(DATE(YEAR($A543)-1,MONTH($A543),DAY($A543)),$A:$A,0))=""),"",AC543/INDEX(AC:AC,MATCH(DATE(YEAR($A543)-1,MONTH($A543),DAY($A543)),$A:$A,0))-1),"")</f>
        <v/>
      </c>
      <c r="AG543" s="26">
        <f>IF(OR(AA543="",AA542=""),"",AA543/AA542-1)</f>
        <v/>
      </c>
      <c r="AH543" s="26">
        <f>IF(OR(AB543="",AB542=""),"",AB543/AB542-1)</f>
        <v/>
      </c>
      <c r="AI543" s="26">
        <f>IF(OR(AC543="",AC542=""),"",AC543/AC542-1)</f>
        <v/>
      </c>
      <c r="AJ543" s="26">
        <f>IF(AC543="","",AA543/AC543)</f>
        <v/>
      </c>
      <c r="AK543" s="26">
        <f>IF(AC543="","",AB543/AC543)</f>
        <v/>
      </c>
      <c r="AL543" s="29" t="n">
        <v>20.2025</v>
      </c>
      <c r="AM543" s="30" t="n">
        <v>21.07</v>
      </c>
      <c r="AN543" s="30" t="n">
        <v>19.4325</v>
      </c>
      <c r="AO543" s="30" t="n">
        <v>20.425</v>
      </c>
      <c r="AP543" s="31" t="n">
        <v>0.011</v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18">
        <f>IF(SUMIFS('Daily NSE Equity Options'!$K:$K,'Daily NSE Equity Options'!$A:$A,$A544)=0,"",SUMIFS('Daily NSE Equity Options'!$K:$K,'Daily NSE Equity Options'!$A:$A,$A544))</f>
        <v/>
      </c>
      <c r="F544" s="7">
        <f>IF(SUMIFS('Daily BSE Equity Options'!$K:$K,'Daily BSE Equity Options'!$A:$A,$A544)=0,"",SUMIFS('Daily BSE Equity Options'!$K:$K,'Daily BSE Equity Options'!$A:$A,$A544))</f>
        <v/>
      </c>
      <c r="G544" s="7">
        <f>IF(OR(E544="",F544=""),"",E544+F544)</f>
        <v/>
      </c>
      <c r="H544" s="20">
        <f>IFERROR(IF(OR(E544="",INDEX(E:E,MATCH(DATE(YEAR($A544)-1,MONTH($A544),DAY($A544)),$A:$A,0))=""),"",E544/INDEX(E:E,MATCH(DATE(YEAR($A544)-1,MONTH($A544),DAY($A544)),$A:$A,0))-1),"")</f>
        <v/>
      </c>
      <c r="I544" s="20">
        <f>IFERROR(IF(OR(F544="",INDEX(F:F,MATCH(DATE(YEAR($A544)-1,MONTH($A544),DAY($A544)),$A:$A,0))=""),"",F544/INDEX(F:F,MATCH(DATE(YEAR($A544)-1,MONTH($A544),DAY($A544)),$A:$A,0))-1),"")</f>
        <v/>
      </c>
      <c r="J544" s="20">
        <f>IFERROR(IF(OR(G544="",INDEX(G:G,MATCH(DATE(YEAR($A544)-1,MONTH($A544),DAY($A544)),$A:$A,0))=""),"",G544/INDEX(G:G,MATCH(DATE(YEAR($A544)-1,MONTH($A544),DAY($A544)),$A:$A,0))-1),"")</f>
        <v/>
      </c>
      <c r="K544" s="20">
        <f>IF(OR(E544="",E543=""),"",E544/E543-1)</f>
        <v/>
      </c>
      <c r="L544" s="20">
        <f>IF(OR(F544="",F543=""),"",F544/F543-1)</f>
        <v/>
      </c>
      <c r="M544" s="20">
        <f>IF(OR(G544="",G543=""),"",G544/G543-1)</f>
        <v/>
      </c>
      <c r="N544" s="20">
        <f>IF(G544="","",E544/G544)</f>
        <v/>
      </c>
      <c r="O544" s="20">
        <f>IF(G544="","",F544/G544)</f>
        <v/>
      </c>
      <c r="P544" s="21">
        <f>IF(SUMIFS('Daily NSE Equity Options'!$L:$L,'Daily NSE Equity Options'!$A:$A,$A544)=0,"",SUMIFS('Daily NSE Equity Options'!$L:$L,'Daily NSE Equity Options'!$A:$A,$A544))</f>
        <v/>
      </c>
      <c r="Q544" s="8">
        <f>IF(SUMIFS('Daily BSE Equity Options'!$L:$L,'Daily BSE Equity Options'!$A:$A,$A544)=0,"",SUMIFS('Daily BSE Equity Options'!$L:$L,'Daily BSE Equity Options'!$A:$A,$A544))</f>
        <v/>
      </c>
      <c r="R544" s="8">
        <f>IF(OR(P544="",Q544=""),"",P544+Q544)</f>
        <v/>
      </c>
      <c r="S544" s="23">
        <f>IFERROR(IF(OR(P544="",INDEX(P:P,MATCH(DATE(YEAR($A544)-1,MONTH($A544),DAY($A544)),$A:$A,0))=""),"",P544/INDEX(P:P,MATCH(DATE(YEAR($A544)-1,MONTH($A544),DAY($A544)),$A:$A,0))-1),"")</f>
        <v/>
      </c>
      <c r="T544" s="23">
        <f>IFERROR(IF(OR(Q544="",INDEX(Q:Q,MATCH(DATE(YEAR($A544)-1,MONTH($A544),DAY($A544)),$A:$A,0))=""),"",Q544/INDEX(Q:Q,MATCH(DATE(YEAR($A544)-1,MONTH($A544),DAY($A544)),$A:$A,0))-1),"")</f>
        <v/>
      </c>
      <c r="U544" s="23">
        <f>IFERROR(IF(OR(R544="",INDEX(R:R,MATCH(DATE(YEAR($A544)-1,MONTH($A544),DAY($A544)),$A:$A,0))=""),"",R544/INDEX(R:R,MATCH(DATE(YEAR($A544)-1,MONTH($A544),DAY($A544)),$A:$A,0))-1),"")</f>
        <v/>
      </c>
      <c r="V544" s="23">
        <f>IF(OR(P544="",P543=""),"",P544/P543-1)</f>
        <v/>
      </c>
      <c r="W544" s="23">
        <f>IF(OR(Q544="",Q543=""),"",Q544/Q543-1)</f>
        <v/>
      </c>
      <c r="X544" s="23">
        <f>IF(OR(R544="",R543=""),"",R544/R543-1)</f>
        <v/>
      </c>
      <c r="Y544" s="23">
        <f>IF(R544="","",P544/R544)</f>
        <v/>
      </c>
      <c r="Z544" s="23">
        <f>IF(R544="","",Q544/R544)</f>
        <v/>
      </c>
      <c r="AA544" s="24">
        <f>IF(SUMIFS('Daily NSE Equity Options'!$M:$M,'Daily NSE Equity Options'!$A:$A,$A544)=0,"",SUMIFS('Daily NSE Equity Options'!$M:$M,'Daily NSE Equity Options'!$A:$A,$A544))</f>
        <v/>
      </c>
      <c r="AB544" s="9">
        <f>IF(SUMIFS('Daily BSE Equity Options'!$M:$M,'Daily BSE Equity Options'!$A:$A,$A544)=0,"",SUMIFS('Daily BSE Equity Options'!$M:$M,'Daily BSE Equity Options'!$A:$A,$A544))</f>
        <v/>
      </c>
      <c r="AC544" s="9">
        <f>IF(OR(AA544="",AB544=""),"",AA544+AB544)</f>
        <v/>
      </c>
      <c r="AD544" s="26">
        <f>IFERROR(IF(OR(AA544="",INDEX(AA:AA,MATCH(DATE(YEAR($A544)-1,MONTH($A544),DAY($A544)),$A:$A,0))=""),"",AA544/INDEX(AA:AA,MATCH(DATE(YEAR($A544)-1,MONTH($A544),DAY($A544)),$A:$A,0))-1),"")</f>
        <v/>
      </c>
      <c r="AE544" s="26">
        <f>IFERROR(IF(OR(AB544="",INDEX(AB:AB,MATCH(DATE(YEAR($A544)-1,MONTH($A544),DAY($A544)),$A:$A,0))=""),"",AB544/INDEX(AB:AB,MATCH(DATE(YEAR($A544)-1,MONTH($A544),DAY($A544)),$A:$A,0))-1),"")</f>
        <v/>
      </c>
      <c r="AF544" s="26">
        <f>IFERROR(IF(OR(AC544="",INDEX(AC:AC,MATCH(DATE(YEAR($A544)-1,MONTH($A544),DAY($A544)),$A:$A,0))=""),"",AC544/INDEX(AC:AC,MATCH(DATE(YEAR($A544)-1,MONTH($A544),DAY($A544)),$A:$A,0))-1),"")</f>
        <v/>
      </c>
      <c r="AG544" s="26">
        <f>IF(OR(AA544="",AA543=""),"",AA544/AA543-1)</f>
        <v/>
      </c>
      <c r="AH544" s="26">
        <f>IF(OR(AB544="",AB543=""),"",AB544/AB543-1)</f>
        <v/>
      </c>
      <c r="AI544" s="26">
        <f>IF(OR(AC544="",AC543=""),"",AC544/AC543-1)</f>
        <v/>
      </c>
      <c r="AJ544" s="26">
        <f>IF(AC544="","",AA544/AC544)</f>
        <v/>
      </c>
      <c r="AK544" s="26">
        <f>IF(AC544="","",AB544/AC544)</f>
        <v/>
      </c>
      <c r="AL544" s="29" t="n">
        <v>20.425</v>
      </c>
      <c r="AM544" s="30" t="n">
        <v>20.6875</v>
      </c>
      <c r="AN544" s="30" t="n">
        <v>19.3875</v>
      </c>
      <c r="AO544" s="30" t="n">
        <v>19.8375</v>
      </c>
      <c r="AP544" s="31" t="n">
        <v>-0.0288</v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18">
        <f>IF(SUMIFS('Daily NSE Equity Options'!$K:$K,'Daily NSE Equity Options'!$A:$A,$A545)=0,"",SUMIFS('Daily NSE Equity Options'!$K:$K,'Daily NSE Equity Options'!$A:$A,$A545))</f>
        <v/>
      </c>
      <c r="F545" s="7">
        <f>IF(SUMIFS('Daily BSE Equity Options'!$K:$K,'Daily BSE Equity Options'!$A:$A,$A545)=0,"",SUMIFS('Daily BSE Equity Options'!$K:$K,'Daily BSE Equity Options'!$A:$A,$A545))</f>
        <v/>
      </c>
      <c r="G545" s="7">
        <f>IF(OR(E545="",F545=""),"",E545+F545)</f>
        <v/>
      </c>
      <c r="H545" s="20">
        <f>IFERROR(IF(OR(E545="",INDEX(E:E,MATCH(DATE(YEAR($A545)-1,MONTH($A545),DAY($A545)),$A:$A,0))=""),"",E545/INDEX(E:E,MATCH(DATE(YEAR($A545)-1,MONTH($A545),DAY($A545)),$A:$A,0))-1),"")</f>
        <v/>
      </c>
      <c r="I545" s="20">
        <f>IFERROR(IF(OR(F545="",INDEX(F:F,MATCH(DATE(YEAR($A545)-1,MONTH($A545),DAY($A545)),$A:$A,0))=""),"",F545/INDEX(F:F,MATCH(DATE(YEAR($A545)-1,MONTH($A545),DAY($A545)),$A:$A,0))-1),"")</f>
        <v/>
      </c>
      <c r="J545" s="20">
        <f>IFERROR(IF(OR(G545="",INDEX(G:G,MATCH(DATE(YEAR($A545)-1,MONTH($A545),DAY($A545)),$A:$A,0))=""),"",G545/INDEX(G:G,MATCH(DATE(YEAR($A545)-1,MONTH($A545),DAY($A545)),$A:$A,0))-1),"")</f>
        <v/>
      </c>
      <c r="K545" s="20">
        <f>IF(OR(E545="",E544=""),"",E545/E544-1)</f>
        <v/>
      </c>
      <c r="L545" s="20">
        <f>IF(OR(F545="",F544=""),"",F545/F544-1)</f>
        <v/>
      </c>
      <c r="M545" s="20">
        <f>IF(OR(G545="",G544=""),"",G545/G544-1)</f>
        <v/>
      </c>
      <c r="N545" s="20">
        <f>IF(G545="","",E545/G545)</f>
        <v/>
      </c>
      <c r="O545" s="20">
        <f>IF(G545="","",F545/G545)</f>
        <v/>
      </c>
      <c r="P545" s="21">
        <f>IF(SUMIFS('Daily NSE Equity Options'!$L:$L,'Daily NSE Equity Options'!$A:$A,$A545)=0,"",SUMIFS('Daily NSE Equity Options'!$L:$L,'Daily NSE Equity Options'!$A:$A,$A545))</f>
        <v/>
      </c>
      <c r="Q545" s="8">
        <f>IF(SUMIFS('Daily BSE Equity Options'!$L:$L,'Daily BSE Equity Options'!$A:$A,$A545)=0,"",SUMIFS('Daily BSE Equity Options'!$L:$L,'Daily BSE Equity Options'!$A:$A,$A545))</f>
        <v/>
      </c>
      <c r="R545" s="8">
        <f>IF(OR(P545="",Q545=""),"",P545+Q545)</f>
        <v/>
      </c>
      <c r="S545" s="23">
        <f>IFERROR(IF(OR(P545="",INDEX(P:P,MATCH(DATE(YEAR($A545)-1,MONTH($A545),DAY($A545)),$A:$A,0))=""),"",P545/INDEX(P:P,MATCH(DATE(YEAR($A545)-1,MONTH($A545),DAY($A545)),$A:$A,0))-1),"")</f>
        <v/>
      </c>
      <c r="T545" s="23">
        <f>IFERROR(IF(OR(Q545="",INDEX(Q:Q,MATCH(DATE(YEAR($A545)-1,MONTH($A545),DAY($A545)),$A:$A,0))=""),"",Q545/INDEX(Q:Q,MATCH(DATE(YEAR($A545)-1,MONTH($A545),DAY($A545)),$A:$A,0))-1),"")</f>
        <v/>
      </c>
      <c r="U545" s="23">
        <f>IFERROR(IF(OR(R545="",INDEX(R:R,MATCH(DATE(YEAR($A545)-1,MONTH($A545),DAY($A545)),$A:$A,0))=""),"",R545/INDEX(R:R,MATCH(DATE(YEAR($A545)-1,MONTH($A545),DAY($A545)),$A:$A,0))-1),"")</f>
        <v/>
      </c>
      <c r="V545" s="23">
        <f>IF(OR(P545="",P544=""),"",P545/P544-1)</f>
        <v/>
      </c>
      <c r="W545" s="23">
        <f>IF(OR(Q545="",Q544=""),"",Q545/Q544-1)</f>
        <v/>
      </c>
      <c r="X545" s="23">
        <f>IF(OR(R545="",R544=""),"",R545/R544-1)</f>
        <v/>
      </c>
      <c r="Y545" s="23">
        <f>IF(R545="","",P545/R545)</f>
        <v/>
      </c>
      <c r="Z545" s="23">
        <f>IF(R545="","",Q545/R545)</f>
        <v/>
      </c>
      <c r="AA545" s="24">
        <f>IF(SUMIFS('Daily NSE Equity Options'!$M:$M,'Daily NSE Equity Options'!$A:$A,$A545)=0,"",SUMIFS('Daily NSE Equity Options'!$M:$M,'Daily NSE Equity Options'!$A:$A,$A545))</f>
        <v/>
      </c>
      <c r="AB545" s="9">
        <f>IF(SUMIFS('Daily BSE Equity Options'!$M:$M,'Daily BSE Equity Options'!$A:$A,$A545)=0,"",SUMIFS('Daily BSE Equity Options'!$M:$M,'Daily BSE Equity Options'!$A:$A,$A545))</f>
        <v/>
      </c>
      <c r="AC545" s="9">
        <f>IF(OR(AA545="",AB545=""),"",AA545+AB545)</f>
        <v/>
      </c>
      <c r="AD545" s="26">
        <f>IFERROR(IF(OR(AA545="",INDEX(AA:AA,MATCH(DATE(YEAR($A545)-1,MONTH($A545),DAY($A545)),$A:$A,0))=""),"",AA545/INDEX(AA:AA,MATCH(DATE(YEAR($A545)-1,MONTH($A545),DAY($A545)),$A:$A,0))-1),"")</f>
        <v/>
      </c>
      <c r="AE545" s="26">
        <f>IFERROR(IF(OR(AB545="",INDEX(AB:AB,MATCH(DATE(YEAR($A545)-1,MONTH($A545),DAY($A545)),$A:$A,0))=""),"",AB545/INDEX(AB:AB,MATCH(DATE(YEAR($A545)-1,MONTH($A545),DAY($A545)),$A:$A,0))-1),"")</f>
        <v/>
      </c>
      <c r="AF545" s="26">
        <f>IFERROR(IF(OR(AC545="",INDEX(AC:AC,MATCH(DATE(YEAR($A545)-1,MONTH($A545),DAY($A545)),$A:$A,0))=""),"",AC545/INDEX(AC:AC,MATCH(DATE(YEAR($A545)-1,MONTH($A545),DAY($A545)),$A:$A,0))-1),"")</f>
        <v/>
      </c>
      <c r="AG545" s="26">
        <f>IF(OR(AA545="",AA544=""),"",AA545/AA544-1)</f>
        <v/>
      </c>
      <c r="AH545" s="26">
        <f>IF(OR(AB545="",AB544=""),"",AB545/AB544-1)</f>
        <v/>
      </c>
      <c r="AI545" s="26">
        <f>IF(OR(AC545="",AC544=""),"",AC545/AC544-1)</f>
        <v/>
      </c>
      <c r="AJ545" s="26">
        <f>IF(AC545="","",AA545/AC545)</f>
        <v/>
      </c>
      <c r="AK545" s="26">
        <f>IF(AC545="","",AB545/AC545)</f>
        <v/>
      </c>
      <c r="AL545" s="29" t="n">
        <v>19.8375</v>
      </c>
      <c r="AM545" s="30" t="n">
        <v>19.8375</v>
      </c>
      <c r="AN545" s="30" t="n">
        <v>18.155</v>
      </c>
      <c r="AO545" s="30" t="n">
        <v>19.14</v>
      </c>
      <c r="AP545" s="31" t="n">
        <v>-0.0352</v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18">
        <f>IF(SUMIFS('Daily NSE Equity Options'!$K:$K,'Daily NSE Equity Options'!$A:$A,$A546)=0,"",SUMIFS('Daily NSE Equity Options'!$K:$K,'Daily NSE Equity Options'!$A:$A,$A546))</f>
        <v/>
      </c>
      <c r="F546" s="7">
        <f>IF(SUMIFS('Daily BSE Equity Options'!$K:$K,'Daily BSE Equity Options'!$A:$A,$A546)=0,"",SUMIFS('Daily BSE Equity Options'!$K:$K,'Daily BSE Equity Options'!$A:$A,$A546))</f>
        <v/>
      </c>
      <c r="G546" s="7">
        <f>IF(OR(E546="",F546=""),"",E546+F546)</f>
        <v/>
      </c>
      <c r="H546" s="20">
        <f>IFERROR(IF(OR(E546="",INDEX(E:E,MATCH(DATE(YEAR($A546)-1,MONTH($A546),DAY($A546)),$A:$A,0))=""),"",E546/INDEX(E:E,MATCH(DATE(YEAR($A546)-1,MONTH($A546),DAY($A546)),$A:$A,0))-1),"")</f>
        <v/>
      </c>
      <c r="I546" s="20">
        <f>IFERROR(IF(OR(F546="",INDEX(F:F,MATCH(DATE(YEAR($A546)-1,MONTH($A546),DAY($A546)),$A:$A,0))=""),"",F546/INDEX(F:F,MATCH(DATE(YEAR($A546)-1,MONTH($A546),DAY($A546)),$A:$A,0))-1),"")</f>
        <v/>
      </c>
      <c r="J546" s="20">
        <f>IFERROR(IF(OR(G546="",INDEX(G:G,MATCH(DATE(YEAR($A546)-1,MONTH($A546),DAY($A546)),$A:$A,0))=""),"",G546/INDEX(G:G,MATCH(DATE(YEAR($A546)-1,MONTH($A546),DAY($A546)),$A:$A,0))-1),"")</f>
        <v/>
      </c>
      <c r="K546" s="20">
        <f>IF(OR(E546="",E545=""),"",E546/E545-1)</f>
        <v/>
      </c>
      <c r="L546" s="20">
        <f>IF(OR(F546="",F545=""),"",F546/F545-1)</f>
        <v/>
      </c>
      <c r="M546" s="20">
        <f>IF(OR(G546="",G545=""),"",G546/G545-1)</f>
        <v/>
      </c>
      <c r="N546" s="20">
        <f>IF(G546="","",E546/G546)</f>
        <v/>
      </c>
      <c r="O546" s="20">
        <f>IF(G546="","",F546/G546)</f>
        <v/>
      </c>
      <c r="P546" s="21">
        <f>IF(SUMIFS('Daily NSE Equity Options'!$L:$L,'Daily NSE Equity Options'!$A:$A,$A546)=0,"",SUMIFS('Daily NSE Equity Options'!$L:$L,'Daily NSE Equity Options'!$A:$A,$A546))</f>
        <v/>
      </c>
      <c r="Q546" s="8">
        <f>IF(SUMIFS('Daily BSE Equity Options'!$L:$L,'Daily BSE Equity Options'!$A:$A,$A546)=0,"",SUMIFS('Daily BSE Equity Options'!$L:$L,'Daily BSE Equity Options'!$A:$A,$A546))</f>
        <v/>
      </c>
      <c r="R546" s="8">
        <f>IF(OR(P546="",Q546=""),"",P546+Q546)</f>
        <v/>
      </c>
      <c r="S546" s="23">
        <f>IFERROR(IF(OR(P546="",INDEX(P:P,MATCH(DATE(YEAR($A546)-1,MONTH($A546),DAY($A546)),$A:$A,0))=""),"",P546/INDEX(P:P,MATCH(DATE(YEAR($A546)-1,MONTH($A546),DAY($A546)),$A:$A,0))-1),"")</f>
        <v/>
      </c>
      <c r="T546" s="23">
        <f>IFERROR(IF(OR(Q546="",INDEX(Q:Q,MATCH(DATE(YEAR($A546)-1,MONTH($A546),DAY($A546)),$A:$A,0))=""),"",Q546/INDEX(Q:Q,MATCH(DATE(YEAR($A546)-1,MONTH($A546),DAY($A546)),$A:$A,0))-1),"")</f>
        <v/>
      </c>
      <c r="U546" s="23">
        <f>IFERROR(IF(OR(R546="",INDEX(R:R,MATCH(DATE(YEAR($A546)-1,MONTH($A546),DAY($A546)),$A:$A,0))=""),"",R546/INDEX(R:R,MATCH(DATE(YEAR($A546)-1,MONTH($A546),DAY($A546)),$A:$A,0))-1),"")</f>
        <v/>
      </c>
      <c r="V546" s="23">
        <f>IF(OR(P546="",P545=""),"",P546/P545-1)</f>
        <v/>
      </c>
      <c r="W546" s="23">
        <f>IF(OR(Q546="",Q545=""),"",Q546/Q545-1)</f>
        <v/>
      </c>
      <c r="X546" s="23">
        <f>IF(OR(R546="",R545=""),"",R546/R545-1)</f>
        <v/>
      </c>
      <c r="Y546" s="23">
        <f>IF(R546="","",P546/R546)</f>
        <v/>
      </c>
      <c r="Z546" s="23">
        <f>IF(R546="","",Q546/R546)</f>
        <v/>
      </c>
      <c r="AA546" s="24">
        <f>IF(SUMIFS('Daily NSE Equity Options'!$M:$M,'Daily NSE Equity Options'!$A:$A,$A546)=0,"",SUMIFS('Daily NSE Equity Options'!$M:$M,'Daily NSE Equity Options'!$A:$A,$A546))</f>
        <v/>
      </c>
      <c r="AB546" s="9">
        <f>IF(SUMIFS('Daily BSE Equity Options'!$M:$M,'Daily BSE Equity Options'!$A:$A,$A546)=0,"",SUMIFS('Daily BSE Equity Options'!$M:$M,'Daily BSE Equity Options'!$A:$A,$A546))</f>
        <v/>
      </c>
      <c r="AC546" s="9">
        <f>IF(OR(AA546="",AB546=""),"",AA546+AB546)</f>
        <v/>
      </c>
      <c r="AD546" s="26">
        <f>IFERROR(IF(OR(AA546="",INDEX(AA:AA,MATCH(DATE(YEAR($A546)-1,MONTH($A546),DAY($A546)),$A:$A,0))=""),"",AA546/INDEX(AA:AA,MATCH(DATE(YEAR($A546)-1,MONTH($A546),DAY($A546)),$A:$A,0))-1),"")</f>
        <v/>
      </c>
      <c r="AE546" s="26">
        <f>IFERROR(IF(OR(AB546="",INDEX(AB:AB,MATCH(DATE(YEAR($A546)-1,MONTH($A546),DAY($A546)),$A:$A,0))=""),"",AB546/INDEX(AB:AB,MATCH(DATE(YEAR($A546)-1,MONTH($A546),DAY($A546)),$A:$A,0))-1),"")</f>
        <v/>
      </c>
      <c r="AF546" s="26">
        <f>IFERROR(IF(OR(AC546="",INDEX(AC:AC,MATCH(DATE(YEAR($A546)-1,MONTH($A546),DAY($A546)),$A:$A,0))=""),"",AC546/INDEX(AC:AC,MATCH(DATE(YEAR($A546)-1,MONTH($A546),DAY($A546)),$A:$A,0))-1),"")</f>
        <v/>
      </c>
      <c r="AG546" s="26">
        <f>IF(OR(AA546="",AA545=""),"",AA546/AA545-1)</f>
        <v/>
      </c>
      <c r="AH546" s="26">
        <f>IF(OR(AB546="",AB545=""),"",AB546/AB545-1)</f>
        <v/>
      </c>
      <c r="AI546" s="26">
        <f>IF(OR(AC546="",AC545=""),"",AC546/AC545-1)</f>
        <v/>
      </c>
      <c r="AJ546" s="26">
        <f>IF(AC546="","",AA546/AC546)</f>
        <v/>
      </c>
      <c r="AK546" s="26">
        <f>IF(AC546="","",AB546/AC546)</f>
        <v/>
      </c>
      <c r="AL546" s="29" t="n">
        <v>19.14</v>
      </c>
      <c r="AM546" s="30" t="n">
        <v>19.755</v>
      </c>
      <c r="AN546" s="30" t="n">
        <v>18.255</v>
      </c>
      <c r="AO546" s="30" t="n">
        <v>19.575</v>
      </c>
      <c r="AP546" s="31" t="n">
        <v>0.0227</v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18">
        <f>IF(SUMIFS('Daily NSE Equity Options'!$K:$K,'Daily NSE Equity Options'!$A:$A,$A547)=0,"",SUMIFS('Daily NSE Equity Options'!$K:$K,'Daily NSE Equity Options'!$A:$A,$A547))</f>
        <v/>
      </c>
      <c r="F547" s="7">
        <f>IF(SUMIFS('Daily BSE Equity Options'!$K:$K,'Daily BSE Equity Options'!$A:$A,$A547)=0,"",SUMIFS('Daily BSE Equity Options'!$K:$K,'Daily BSE Equity Options'!$A:$A,$A547))</f>
        <v/>
      </c>
      <c r="G547" s="7">
        <f>IF(OR(E547="",F547=""),"",E547+F547)</f>
        <v/>
      </c>
      <c r="H547" s="20">
        <f>IFERROR(IF(OR(E547="",INDEX(E:E,MATCH(DATE(YEAR($A547)-1,MONTH($A547),DAY($A547)),$A:$A,0))=""),"",E547/INDEX(E:E,MATCH(DATE(YEAR($A547)-1,MONTH($A547),DAY($A547)),$A:$A,0))-1),"")</f>
        <v/>
      </c>
      <c r="I547" s="20">
        <f>IFERROR(IF(OR(F547="",INDEX(F:F,MATCH(DATE(YEAR($A547)-1,MONTH($A547),DAY($A547)),$A:$A,0))=""),"",F547/INDEX(F:F,MATCH(DATE(YEAR($A547)-1,MONTH($A547),DAY($A547)),$A:$A,0))-1),"")</f>
        <v/>
      </c>
      <c r="J547" s="20">
        <f>IFERROR(IF(OR(G547="",INDEX(G:G,MATCH(DATE(YEAR($A547)-1,MONTH($A547),DAY($A547)),$A:$A,0))=""),"",G547/INDEX(G:G,MATCH(DATE(YEAR($A547)-1,MONTH($A547),DAY($A547)),$A:$A,0))-1),"")</f>
        <v/>
      </c>
      <c r="K547" s="20">
        <f>IF(OR(E547="",E546=""),"",E547/E546-1)</f>
        <v/>
      </c>
      <c r="L547" s="20">
        <f>IF(OR(F547="",F546=""),"",F547/F546-1)</f>
        <v/>
      </c>
      <c r="M547" s="20">
        <f>IF(OR(G547="",G546=""),"",G547/G546-1)</f>
        <v/>
      </c>
      <c r="N547" s="20">
        <f>IF(G547="","",E547/G547)</f>
        <v/>
      </c>
      <c r="O547" s="20">
        <f>IF(G547="","",F547/G547)</f>
        <v/>
      </c>
      <c r="P547" s="21">
        <f>IF(SUMIFS('Daily NSE Equity Options'!$L:$L,'Daily NSE Equity Options'!$A:$A,$A547)=0,"",SUMIFS('Daily NSE Equity Options'!$L:$L,'Daily NSE Equity Options'!$A:$A,$A547))</f>
        <v/>
      </c>
      <c r="Q547" s="8">
        <f>IF(SUMIFS('Daily BSE Equity Options'!$L:$L,'Daily BSE Equity Options'!$A:$A,$A547)=0,"",SUMIFS('Daily BSE Equity Options'!$L:$L,'Daily BSE Equity Options'!$A:$A,$A547))</f>
        <v/>
      </c>
      <c r="R547" s="8">
        <f>IF(OR(P547="",Q547=""),"",P547+Q547)</f>
        <v/>
      </c>
      <c r="S547" s="23">
        <f>IFERROR(IF(OR(P547="",INDEX(P:P,MATCH(DATE(YEAR($A547)-1,MONTH($A547),DAY($A547)),$A:$A,0))=""),"",P547/INDEX(P:P,MATCH(DATE(YEAR($A547)-1,MONTH($A547),DAY($A547)),$A:$A,0))-1),"")</f>
        <v/>
      </c>
      <c r="T547" s="23">
        <f>IFERROR(IF(OR(Q547="",INDEX(Q:Q,MATCH(DATE(YEAR($A547)-1,MONTH($A547),DAY($A547)),$A:$A,0))=""),"",Q547/INDEX(Q:Q,MATCH(DATE(YEAR($A547)-1,MONTH($A547),DAY($A547)),$A:$A,0))-1),"")</f>
        <v/>
      </c>
      <c r="U547" s="23">
        <f>IFERROR(IF(OR(R547="",INDEX(R:R,MATCH(DATE(YEAR($A547)-1,MONTH($A547),DAY($A547)),$A:$A,0))=""),"",R547/INDEX(R:R,MATCH(DATE(YEAR($A547)-1,MONTH($A547),DAY($A547)),$A:$A,0))-1),"")</f>
        <v/>
      </c>
      <c r="V547" s="23">
        <f>IF(OR(P547="",P546=""),"",P547/P546-1)</f>
        <v/>
      </c>
      <c r="W547" s="23">
        <f>IF(OR(Q547="",Q546=""),"",Q547/Q546-1)</f>
        <v/>
      </c>
      <c r="X547" s="23">
        <f>IF(OR(R547="",R546=""),"",R547/R546-1)</f>
        <v/>
      </c>
      <c r="Y547" s="23">
        <f>IF(R547="","",P547/R547)</f>
        <v/>
      </c>
      <c r="Z547" s="23">
        <f>IF(R547="","",Q547/R547)</f>
        <v/>
      </c>
      <c r="AA547" s="24">
        <f>IF(SUMIFS('Daily NSE Equity Options'!$M:$M,'Daily NSE Equity Options'!$A:$A,$A547)=0,"",SUMIFS('Daily NSE Equity Options'!$M:$M,'Daily NSE Equity Options'!$A:$A,$A547))</f>
        <v/>
      </c>
      <c r="AB547" s="9">
        <f>IF(SUMIFS('Daily BSE Equity Options'!$M:$M,'Daily BSE Equity Options'!$A:$A,$A547)=0,"",SUMIFS('Daily BSE Equity Options'!$M:$M,'Daily BSE Equity Options'!$A:$A,$A547))</f>
        <v/>
      </c>
      <c r="AC547" s="9">
        <f>IF(OR(AA547="",AB547=""),"",AA547+AB547)</f>
        <v/>
      </c>
      <c r="AD547" s="26">
        <f>IFERROR(IF(OR(AA547="",INDEX(AA:AA,MATCH(DATE(YEAR($A547)-1,MONTH($A547),DAY($A547)),$A:$A,0))=""),"",AA547/INDEX(AA:AA,MATCH(DATE(YEAR($A547)-1,MONTH($A547),DAY($A547)),$A:$A,0))-1),"")</f>
        <v/>
      </c>
      <c r="AE547" s="26">
        <f>IFERROR(IF(OR(AB547="",INDEX(AB:AB,MATCH(DATE(YEAR($A547)-1,MONTH($A547),DAY($A547)),$A:$A,0))=""),"",AB547/INDEX(AB:AB,MATCH(DATE(YEAR($A547)-1,MONTH($A547),DAY($A547)),$A:$A,0))-1),"")</f>
        <v/>
      </c>
      <c r="AF547" s="26">
        <f>IFERROR(IF(OR(AC547="",INDEX(AC:AC,MATCH(DATE(YEAR($A547)-1,MONTH($A547),DAY($A547)),$A:$A,0))=""),"",AC547/INDEX(AC:AC,MATCH(DATE(YEAR($A547)-1,MONTH($A547),DAY($A547)),$A:$A,0))-1),"")</f>
        <v/>
      </c>
      <c r="AG547" s="26">
        <f>IF(OR(AA547="",AA546=""),"",AA547/AA546-1)</f>
        <v/>
      </c>
      <c r="AH547" s="26">
        <f>IF(OR(AB547="",AB546=""),"",AB547/AB546-1)</f>
        <v/>
      </c>
      <c r="AI547" s="26">
        <f>IF(OR(AC547="",AC546=""),"",AC547/AC546-1)</f>
        <v/>
      </c>
      <c r="AJ547" s="26">
        <f>IF(AC547="","",AA547/AC547)</f>
        <v/>
      </c>
      <c r="AK547" s="26">
        <f>IF(AC547="","",AB547/AC547)</f>
        <v/>
      </c>
      <c r="AL547" s="29" t="n">
        <v>19.575</v>
      </c>
      <c r="AM547" s="30" t="n">
        <v>22.8025</v>
      </c>
      <c r="AN547" s="30" t="n">
        <v>19.575</v>
      </c>
      <c r="AO547" s="30" t="n">
        <v>22.365</v>
      </c>
      <c r="AP547" s="31" t="n">
        <v>0.1425</v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18">
        <f>IF(SUMIFS('Daily NSE Equity Options'!$K:$K,'Daily NSE Equity Options'!$A:$A,$A548)=0,"",SUMIFS('Daily NSE Equity Options'!$K:$K,'Daily NSE Equity Options'!$A:$A,$A548))</f>
        <v/>
      </c>
      <c r="F548" s="7">
        <f>IF(SUMIFS('Daily BSE Equity Options'!$K:$K,'Daily BSE Equity Options'!$A:$A,$A548)=0,"",SUMIFS('Daily BSE Equity Options'!$K:$K,'Daily BSE Equity Options'!$A:$A,$A548))</f>
        <v/>
      </c>
      <c r="G548" s="7">
        <f>IF(OR(E548="",F548=""),"",E548+F548)</f>
        <v/>
      </c>
      <c r="H548" s="20">
        <f>IFERROR(IF(OR(E548="",INDEX(E:E,MATCH(DATE(YEAR($A548)-1,MONTH($A548),DAY($A548)),$A:$A,0))=""),"",E548/INDEX(E:E,MATCH(DATE(YEAR($A548)-1,MONTH($A548),DAY($A548)),$A:$A,0))-1),"")</f>
        <v/>
      </c>
      <c r="I548" s="20">
        <f>IFERROR(IF(OR(F548="",INDEX(F:F,MATCH(DATE(YEAR($A548)-1,MONTH($A548),DAY($A548)),$A:$A,0))=""),"",F548/INDEX(F:F,MATCH(DATE(YEAR($A548)-1,MONTH($A548),DAY($A548)),$A:$A,0))-1),"")</f>
        <v/>
      </c>
      <c r="J548" s="20">
        <f>IFERROR(IF(OR(G548="",INDEX(G:G,MATCH(DATE(YEAR($A548)-1,MONTH($A548),DAY($A548)),$A:$A,0))=""),"",G548/INDEX(G:G,MATCH(DATE(YEAR($A548)-1,MONTH($A548),DAY($A548)),$A:$A,0))-1),"")</f>
        <v/>
      </c>
      <c r="K548" s="20">
        <f>IF(OR(E548="",E547=""),"",E548/E547-1)</f>
        <v/>
      </c>
      <c r="L548" s="20">
        <f>IF(OR(F548="",F547=""),"",F548/F547-1)</f>
        <v/>
      </c>
      <c r="M548" s="20">
        <f>IF(OR(G548="",G547=""),"",G548/G547-1)</f>
        <v/>
      </c>
      <c r="N548" s="20">
        <f>IF(G548="","",E548/G548)</f>
        <v/>
      </c>
      <c r="O548" s="20">
        <f>IF(G548="","",F548/G548)</f>
        <v/>
      </c>
      <c r="P548" s="21">
        <f>IF(SUMIFS('Daily NSE Equity Options'!$L:$L,'Daily NSE Equity Options'!$A:$A,$A548)=0,"",SUMIFS('Daily NSE Equity Options'!$L:$L,'Daily NSE Equity Options'!$A:$A,$A548))</f>
        <v/>
      </c>
      <c r="Q548" s="8">
        <f>IF(SUMIFS('Daily BSE Equity Options'!$L:$L,'Daily BSE Equity Options'!$A:$A,$A548)=0,"",SUMIFS('Daily BSE Equity Options'!$L:$L,'Daily BSE Equity Options'!$A:$A,$A548))</f>
        <v/>
      </c>
      <c r="R548" s="8">
        <f>IF(OR(P548="",Q548=""),"",P548+Q548)</f>
        <v/>
      </c>
      <c r="S548" s="23">
        <f>IFERROR(IF(OR(P548="",INDEX(P:P,MATCH(DATE(YEAR($A548)-1,MONTH($A548),DAY($A548)),$A:$A,0))=""),"",P548/INDEX(P:P,MATCH(DATE(YEAR($A548)-1,MONTH($A548),DAY($A548)),$A:$A,0))-1),"")</f>
        <v/>
      </c>
      <c r="T548" s="23">
        <f>IFERROR(IF(OR(Q548="",INDEX(Q:Q,MATCH(DATE(YEAR($A548)-1,MONTH($A548),DAY($A548)),$A:$A,0))=""),"",Q548/INDEX(Q:Q,MATCH(DATE(YEAR($A548)-1,MONTH($A548),DAY($A548)),$A:$A,0))-1),"")</f>
        <v/>
      </c>
      <c r="U548" s="23">
        <f>IFERROR(IF(OR(R548="",INDEX(R:R,MATCH(DATE(YEAR($A548)-1,MONTH($A548),DAY($A548)),$A:$A,0))=""),"",R548/INDEX(R:R,MATCH(DATE(YEAR($A548)-1,MONTH($A548),DAY($A548)),$A:$A,0))-1),"")</f>
        <v/>
      </c>
      <c r="V548" s="23">
        <f>IF(OR(P548="",P547=""),"",P548/P547-1)</f>
        <v/>
      </c>
      <c r="W548" s="23">
        <f>IF(OR(Q548="",Q547=""),"",Q548/Q547-1)</f>
        <v/>
      </c>
      <c r="X548" s="23">
        <f>IF(OR(R548="",R547=""),"",R548/R547-1)</f>
        <v/>
      </c>
      <c r="Y548" s="23">
        <f>IF(R548="","",P548/R548)</f>
        <v/>
      </c>
      <c r="Z548" s="23">
        <f>IF(R548="","",Q548/R548)</f>
        <v/>
      </c>
      <c r="AA548" s="24">
        <f>IF(SUMIFS('Daily NSE Equity Options'!$M:$M,'Daily NSE Equity Options'!$A:$A,$A548)=0,"",SUMIFS('Daily NSE Equity Options'!$M:$M,'Daily NSE Equity Options'!$A:$A,$A548))</f>
        <v/>
      </c>
      <c r="AB548" s="9">
        <f>IF(SUMIFS('Daily BSE Equity Options'!$M:$M,'Daily BSE Equity Options'!$A:$A,$A548)=0,"",SUMIFS('Daily BSE Equity Options'!$M:$M,'Daily BSE Equity Options'!$A:$A,$A548))</f>
        <v/>
      </c>
      <c r="AC548" s="9">
        <f>IF(OR(AA548="",AB548=""),"",AA548+AB548)</f>
        <v/>
      </c>
      <c r="AD548" s="26">
        <f>IFERROR(IF(OR(AA548="",INDEX(AA:AA,MATCH(DATE(YEAR($A548)-1,MONTH($A548),DAY($A548)),$A:$A,0))=""),"",AA548/INDEX(AA:AA,MATCH(DATE(YEAR($A548)-1,MONTH($A548),DAY($A548)),$A:$A,0))-1),"")</f>
        <v/>
      </c>
      <c r="AE548" s="26">
        <f>IFERROR(IF(OR(AB548="",INDEX(AB:AB,MATCH(DATE(YEAR($A548)-1,MONTH($A548),DAY($A548)),$A:$A,0))=""),"",AB548/INDEX(AB:AB,MATCH(DATE(YEAR($A548)-1,MONTH($A548),DAY($A548)),$A:$A,0))-1),"")</f>
        <v/>
      </c>
      <c r="AF548" s="26">
        <f>IFERROR(IF(OR(AC548="",INDEX(AC:AC,MATCH(DATE(YEAR($A548)-1,MONTH($A548),DAY($A548)),$A:$A,0))=""),"",AC548/INDEX(AC:AC,MATCH(DATE(YEAR($A548)-1,MONTH($A548),DAY($A548)),$A:$A,0))-1),"")</f>
        <v/>
      </c>
      <c r="AG548" s="26">
        <f>IF(OR(AA548="",AA547=""),"",AA548/AA547-1)</f>
        <v/>
      </c>
      <c r="AH548" s="26">
        <f>IF(OR(AB548="",AB547=""),"",AB548/AB547-1)</f>
        <v/>
      </c>
      <c r="AI548" s="26">
        <f>IF(OR(AC548="",AC547=""),"",AC548/AC547-1)</f>
        <v/>
      </c>
      <c r="AJ548" s="26">
        <f>IF(AC548="","",AA548/AC548)</f>
        <v/>
      </c>
      <c r="AK548" s="26">
        <f>IF(AC548="","",AB548/AC548)</f>
        <v/>
      </c>
      <c r="AL548" s="29" t="n">
        <v>22.365</v>
      </c>
      <c r="AM548" s="30" t="n">
        <v>22.635</v>
      </c>
      <c r="AN548" s="30" t="n">
        <v>18.9475</v>
      </c>
      <c r="AO548" s="30" t="n">
        <v>21.8875</v>
      </c>
      <c r="AP548" s="31" t="n">
        <v>-0.0214</v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18">
        <f>IF(SUMIFS('Daily NSE Equity Options'!$K:$K,'Daily NSE Equity Options'!$A:$A,$A549)=0,"",SUMIFS('Daily NSE Equity Options'!$K:$K,'Daily NSE Equity Options'!$A:$A,$A549))</f>
        <v/>
      </c>
      <c r="F549" s="7">
        <f>IF(SUMIFS('Daily BSE Equity Options'!$K:$K,'Daily BSE Equity Options'!$A:$A,$A549)=0,"",SUMIFS('Daily BSE Equity Options'!$K:$K,'Daily BSE Equity Options'!$A:$A,$A549))</f>
        <v/>
      </c>
      <c r="G549" s="7">
        <f>IF(OR(E549="",F549=""),"",E549+F549)</f>
        <v/>
      </c>
      <c r="H549" s="20">
        <f>IFERROR(IF(OR(E549="",INDEX(E:E,MATCH(DATE(YEAR($A549)-1,MONTH($A549),DAY($A549)),$A:$A,0))=""),"",E549/INDEX(E:E,MATCH(DATE(YEAR($A549)-1,MONTH($A549),DAY($A549)),$A:$A,0))-1),"")</f>
        <v/>
      </c>
      <c r="I549" s="20">
        <f>IFERROR(IF(OR(F549="",INDEX(F:F,MATCH(DATE(YEAR($A549)-1,MONTH($A549),DAY($A549)),$A:$A,0))=""),"",F549/INDEX(F:F,MATCH(DATE(YEAR($A549)-1,MONTH($A549),DAY($A549)),$A:$A,0))-1),"")</f>
        <v/>
      </c>
      <c r="J549" s="20">
        <f>IFERROR(IF(OR(G549="",INDEX(G:G,MATCH(DATE(YEAR($A549)-1,MONTH($A549),DAY($A549)),$A:$A,0))=""),"",G549/INDEX(G:G,MATCH(DATE(YEAR($A549)-1,MONTH($A549),DAY($A549)),$A:$A,0))-1),"")</f>
        <v/>
      </c>
      <c r="K549" s="20">
        <f>IF(OR(E549="",E548=""),"",E549/E548-1)</f>
        <v/>
      </c>
      <c r="L549" s="20">
        <f>IF(OR(F549="",F548=""),"",F549/F548-1)</f>
        <v/>
      </c>
      <c r="M549" s="20">
        <f>IF(OR(G549="",G548=""),"",G549/G548-1)</f>
        <v/>
      </c>
      <c r="N549" s="20">
        <f>IF(G549="","",E549/G549)</f>
        <v/>
      </c>
      <c r="O549" s="20">
        <f>IF(G549="","",F549/G549)</f>
        <v/>
      </c>
      <c r="P549" s="21">
        <f>IF(SUMIFS('Daily NSE Equity Options'!$L:$L,'Daily NSE Equity Options'!$A:$A,$A549)=0,"",SUMIFS('Daily NSE Equity Options'!$L:$L,'Daily NSE Equity Options'!$A:$A,$A549))</f>
        <v/>
      </c>
      <c r="Q549" s="8">
        <f>IF(SUMIFS('Daily BSE Equity Options'!$L:$L,'Daily BSE Equity Options'!$A:$A,$A549)=0,"",SUMIFS('Daily BSE Equity Options'!$L:$L,'Daily BSE Equity Options'!$A:$A,$A549))</f>
        <v/>
      </c>
      <c r="R549" s="8">
        <f>IF(OR(P549="",Q549=""),"",P549+Q549)</f>
        <v/>
      </c>
      <c r="S549" s="23">
        <f>IFERROR(IF(OR(P549="",INDEX(P:P,MATCH(DATE(YEAR($A549)-1,MONTH($A549),DAY($A549)),$A:$A,0))=""),"",P549/INDEX(P:P,MATCH(DATE(YEAR($A549)-1,MONTH($A549),DAY($A549)),$A:$A,0))-1),"")</f>
        <v/>
      </c>
      <c r="T549" s="23">
        <f>IFERROR(IF(OR(Q549="",INDEX(Q:Q,MATCH(DATE(YEAR($A549)-1,MONTH($A549),DAY($A549)),$A:$A,0))=""),"",Q549/INDEX(Q:Q,MATCH(DATE(YEAR($A549)-1,MONTH($A549),DAY($A549)),$A:$A,0))-1),"")</f>
        <v/>
      </c>
      <c r="U549" s="23">
        <f>IFERROR(IF(OR(R549="",INDEX(R:R,MATCH(DATE(YEAR($A549)-1,MONTH($A549),DAY($A549)),$A:$A,0))=""),"",R549/INDEX(R:R,MATCH(DATE(YEAR($A549)-1,MONTH($A549),DAY($A549)),$A:$A,0))-1),"")</f>
        <v/>
      </c>
      <c r="V549" s="23">
        <f>IF(OR(P549="",P548=""),"",P549/P548-1)</f>
        <v/>
      </c>
      <c r="W549" s="23">
        <f>IF(OR(Q549="",Q548=""),"",Q549/Q548-1)</f>
        <v/>
      </c>
      <c r="X549" s="23">
        <f>IF(OR(R549="",R548=""),"",R549/R548-1)</f>
        <v/>
      </c>
      <c r="Y549" s="23">
        <f>IF(R549="","",P549/R549)</f>
        <v/>
      </c>
      <c r="Z549" s="23">
        <f>IF(R549="","",Q549/R549)</f>
        <v/>
      </c>
      <c r="AA549" s="24">
        <f>IF(SUMIFS('Daily NSE Equity Options'!$M:$M,'Daily NSE Equity Options'!$A:$A,$A549)=0,"",SUMIFS('Daily NSE Equity Options'!$M:$M,'Daily NSE Equity Options'!$A:$A,$A549))</f>
        <v/>
      </c>
      <c r="AB549" s="9">
        <f>IF(SUMIFS('Daily BSE Equity Options'!$M:$M,'Daily BSE Equity Options'!$A:$A,$A549)=0,"",SUMIFS('Daily BSE Equity Options'!$M:$M,'Daily BSE Equity Options'!$A:$A,$A549))</f>
        <v/>
      </c>
      <c r="AC549" s="9">
        <f>IF(OR(AA549="",AB549=""),"",AA549+AB549)</f>
        <v/>
      </c>
      <c r="AD549" s="26">
        <f>IFERROR(IF(OR(AA549="",INDEX(AA:AA,MATCH(DATE(YEAR($A549)-1,MONTH($A549),DAY($A549)),$A:$A,0))=""),"",AA549/INDEX(AA:AA,MATCH(DATE(YEAR($A549)-1,MONTH($A549),DAY($A549)),$A:$A,0))-1),"")</f>
        <v/>
      </c>
      <c r="AE549" s="26">
        <f>IFERROR(IF(OR(AB549="",INDEX(AB:AB,MATCH(DATE(YEAR($A549)-1,MONTH($A549),DAY($A549)),$A:$A,0))=""),"",AB549/INDEX(AB:AB,MATCH(DATE(YEAR($A549)-1,MONTH($A549),DAY($A549)),$A:$A,0))-1),"")</f>
        <v/>
      </c>
      <c r="AF549" s="26">
        <f>IFERROR(IF(OR(AC549="",INDEX(AC:AC,MATCH(DATE(YEAR($A549)-1,MONTH($A549),DAY($A549)),$A:$A,0))=""),"",AC549/INDEX(AC:AC,MATCH(DATE(YEAR($A549)-1,MONTH($A549),DAY($A549)),$A:$A,0))-1),"")</f>
        <v/>
      </c>
      <c r="AG549" s="26">
        <f>IF(OR(AA549="",AA548=""),"",AA549/AA548-1)</f>
        <v/>
      </c>
      <c r="AH549" s="26">
        <f>IF(OR(AB549="",AB548=""),"",AB549/AB548-1)</f>
        <v/>
      </c>
      <c r="AI549" s="26">
        <f>IF(OR(AC549="",AC548=""),"",AC549/AC548-1)</f>
        <v/>
      </c>
      <c r="AJ549" s="26">
        <f>IF(AC549="","",AA549/AC549)</f>
        <v/>
      </c>
      <c r="AK549" s="26">
        <f>IF(AC549="","",AB549/AC549)</f>
        <v/>
      </c>
      <c r="AL549" s="29" t="n">
        <v>21.8875</v>
      </c>
      <c r="AM549" s="30" t="n">
        <v>22.365</v>
      </c>
      <c r="AN549" s="30" t="n">
        <v>20.95</v>
      </c>
      <c r="AO549" s="30" t="n">
        <v>22.1475</v>
      </c>
      <c r="AP549" s="31" t="n">
        <v>0.0119</v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18">
        <f>IF(SUMIFS('Daily NSE Equity Options'!$K:$K,'Daily NSE Equity Options'!$A:$A,$A550)=0,"",SUMIFS('Daily NSE Equity Options'!$K:$K,'Daily NSE Equity Options'!$A:$A,$A550))</f>
        <v/>
      </c>
      <c r="F550" s="7">
        <f>IF(SUMIFS('Daily BSE Equity Options'!$K:$K,'Daily BSE Equity Options'!$A:$A,$A550)=0,"",SUMIFS('Daily BSE Equity Options'!$K:$K,'Daily BSE Equity Options'!$A:$A,$A550))</f>
        <v/>
      </c>
      <c r="G550" s="7">
        <f>IF(OR(E550="",F550=""),"",E550+F550)</f>
        <v/>
      </c>
      <c r="H550" s="20">
        <f>IFERROR(IF(OR(E550="",INDEX(E:E,MATCH(DATE(YEAR($A550)-1,MONTH($A550),DAY($A550)),$A:$A,0))=""),"",E550/INDEX(E:E,MATCH(DATE(YEAR($A550)-1,MONTH($A550),DAY($A550)),$A:$A,0))-1),"")</f>
        <v/>
      </c>
      <c r="I550" s="20">
        <f>IFERROR(IF(OR(F550="",INDEX(F:F,MATCH(DATE(YEAR($A550)-1,MONTH($A550),DAY($A550)),$A:$A,0))=""),"",F550/INDEX(F:F,MATCH(DATE(YEAR($A550)-1,MONTH($A550),DAY($A550)),$A:$A,0))-1),"")</f>
        <v/>
      </c>
      <c r="J550" s="20">
        <f>IFERROR(IF(OR(G550="",INDEX(G:G,MATCH(DATE(YEAR($A550)-1,MONTH($A550),DAY($A550)),$A:$A,0))=""),"",G550/INDEX(G:G,MATCH(DATE(YEAR($A550)-1,MONTH($A550),DAY($A550)),$A:$A,0))-1),"")</f>
        <v/>
      </c>
      <c r="K550" s="20">
        <f>IF(OR(E550="",E549=""),"",E550/E549-1)</f>
        <v/>
      </c>
      <c r="L550" s="20">
        <f>IF(OR(F550="",F549=""),"",F550/F549-1)</f>
        <v/>
      </c>
      <c r="M550" s="20">
        <f>IF(OR(G550="",G549=""),"",G550/G549-1)</f>
        <v/>
      </c>
      <c r="N550" s="20">
        <f>IF(G550="","",E550/G550)</f>
        <v/>
      </c>
      <c r="O550" s="20">
        <f>IF(G550="","",F550/G550)</f>
        <v/>
      </c>
      <c r="P550" s="21">
        <f>IF(SUMIFS('Daily NSE Equity Options'!$L:$L,'Daily NSE Equity Options'!$A:$A,$A550)=0,"",SUMIFS('Daily NSE Equity Options'!$L:$L,'Daily NSE Equity Options'!$A:$A,$A550))</f>
        <v/>
      </c>
      <c r="Q550" s="8">
        <f>IF(SUMIFS('Daily BSE Equity Options'!$L:$L,'Daily BSE Equity Options'!$A:$A,$A550)=0,"",SUMIFS('Daily BSE Equity Options'!$L:$L,'Daily BSE Equity Options'!$A:$A,$A550))</f>
        <v/>
      </c>
      <c r="R550" s="8">
        <f>IF(OR(P550="",Q550=""),"",P550+Q550)</f>
        <v/>
      </c>
      <c r="S550" s="23">
        <f>IFERROR(IF(OR(P550="",INDEX(P:P,MATCH(DATE(YEAR($A550)-1,MONTH($A550),DAY($A550)),$A:$A,0))=""),"",P550/INDEX(P:P,MATCH(DATE(YEAR($A550)-1,MONTH($A550),DAY($A550)),$A:$A,0))-1),"")</f>
        <v/>
      </c>
      <c r="T550" s="23">
        <f>IFERROR(IF(OR(Q550="",INDEX(Q:Q,MATCH(DATE(YEAR($A550)-1,MONTH($A550),DAY($A550)),$A:$A,0))=""),"",Q550/INDEX(Q:Q,MATCH(DATE(YEAR($A550)-1,MONTH($A550),DAY($A550)),$A:$A,0))-1),"")</f>
        <v/>
      </c>
      <c r="U550" s="23">
        <f>IFERROR(IF(OR(R550="",INDEX(R:R,MATCH(DATE(YEAR($A550)-1,MONTH($A550),DAY($A550)),$A:$A,0))=""),"",R550/INDEX(R:R,MATCH(DATE(YEAR($A550)-1,MONTH($A550),DAY($A550)),$A:$A,0))-1),"")</f>
        <v/>
      </c>
      <c r="V550" s="23">
        <f>IF(OR(P550="",P549=""),"",P550/P549-1)</f>
        <v/>
      </c>
      <c r="W550" s="23">
        <f>IF(OR(Q550="",Q549=""),"",Q550/Q549-1)</f>
        <v/>
      </c>
      <c r="X550" s="23">
        <f>IF(OR(R550="",R549=""),"",R550/R549-1)</f>
        <v/>
      </c>
      <c r="Y550" s="23">
        <f>IF(R550="","",P550/R550)</f>
        <v/>
      </c>
      <c r="Z550" s="23">
        <f>IF(R550="","",Q550/R550)</f>
        <v/>
      </c>
      <c r="AA550" s="24">
        <f>IF(SUMIFS('Daily NSE Equity Options'!$M:$M,'Daily NSE Equity Options'!$A:$A,$A550)=0,"",SUMIFS('Daily NSE Equity Options'!$M:$M,'Daily NSE Equity Options'!$A:$A,$A550))</f>
        <v/>
      </c>
      <c r="AB550" s="9">
        <f>IF(SUMIFS('Daily BSE Equity Options'!$M:$M,'Daily BSE Equity Options'!$A:$A,$A550)=0,"",SUMIFS('Daily BSE Equity Options'!$M:$M,'Daily BSE Equity Options'!$A:$A,$A550))</f>
        <v/>
      </c>
      <c r="AC550" s="9">
        <f>IF(OR(AA550="",AB550=""),"",AA550+AB550)</f>
        <v/>
      </c>
      <c r="AD550" s="26">
        <f>IFERROR(IF(OR(AA550="",INDEX(AA:AA,MATCH(DATE(YEAR($A550)-1,MONTH($A550),DAY($A550)),$A:$A,0))=""),"",AA550/INDEX(AA:AA,MATCH(DATE(YEAR($A550)-1,MONTH($A550),DAY($A550)),$A:$A,0))-1),"")</f>
        <v/>
      </c>
      <c r="AE550" s="26">
        <f>IFERROR(IF(OR(AB550="",INDEX(AB:AB,MATCH(DATE(YEAR($A550)-1,MONTH($A550),DAY($A550)),$A:$A,0))=""),"",AB550/INDEX(AB:AB,MATCH(DATE(YEAR($A550)-1,MONTH($A550),DAY($A550)),$A:$A,0))-1),"")</f>
        <v/>
      </c>
      <c r="AF550" s="26">
        <f>IFERROR(IF(OR(AC550="",INDEX(AC:AC,MATCH(DATE(YEAR($A550)-1,MONTH($A550),DAY($A550)),$A:$A,0))=""),"",AC550/INDEX(AC:AC,MATCH(DATE(YEAR($A550)-1,MONTH($A550),DAY($A550)),$A:$A,0))-1),"")</f>
        <v/>
      </c>
      <c r="AG550" s="26">
        <f>IF(OR(AA550="",AA549=""),"",AA550/AA549-1)</f>
        <v/>
      </c>
      <c r="AH550" s="26">
        <f>IF(OR(AB550="",AB549=""),"",AB550/AB549-1)</f>
        <v/>
      </c>
      <c r="AI550" s="26">
        <f>IF(OR(AC550="",AC549=""),"",AC550/AC549-1)</f>
        <v/>
      </c>
      <c r="AJ550" s="26">
        <f>IF(AC550="","",AA550/AC550)</f>
        <v/>
      </c>
      <c r="AK550" s="26">
        <f>IF(AC550="","",AB550/AC550)</f>
        <v/>
      </c>
      <c r="AL550" s="29" t="n">
        <v>22.1475</v>
      </c>
      <c r="AM550" s="30" t="n">
        <v>28.13</v>
      </c>
      <c r="AN550" s="30" t="n">
        <v>19.7475</v>
      </c>
      <c r="AO550" s="30" t="n">
        <v>22.8675</v>
      </c>
      <c r="AP550" s="31" t="n">
        <v>0.0325</v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18">
        <f>IF(SUMIFS('Daily NSE Equity Options'!$K:$K,'Daily NSE Equity Options'!$A:$A,$A551)=0,"",SUMIFS('Daily NSE Equity Options'!$K:$K,'Daily NSE Equity Options'!$A:$A,$A551))</f>
        <v/>
      </c>
      <c r="F551" s="7">
        <f>IF(SUMIFS('Daily BSE Equity Options'!$K:$K,'Daily BSE Equity Options'!$A:$A,$A551)=0,"",SUMIFS('Daily BSE Equity Options'!$K:$K,'Daily BSE Equity Options'!$A:$A,$A551))</f>
        <v/>
      </c>
      <c r="G551" s="7">
        <f>IF(OR(E551="",F551=""),"",E551+F551)</f>
        <v/>
      </c>
      <c r="H551" s="20">
        <f>IFERROR(IF(OR(E551="",INDEX(E:E,MATCH(DATE(YEAR($A551)-1,MONTH($A551),DAY($A551)),$A:$A,0))=""),"",E551/INDEX(E:E,MATCH(DATE(YEAR($A551)-1,MONTH($A551),DAY($A551)),$A:$A,0))-1),"")</f>
        <v/>
      </c>
      <c r="I551" s="20">
        <f>IFERROR(IF(OR(F551="",INDEX(F:F,MATCH(DATE(YEAR($A551)-1,MONTH($A551),DAY($A551)),$A:$A,0))=""),"",F551/INDEX(F:F,MATCH(DATE(YEAR($A551)-1,MONTH($A551),DAY($A551)),$A:$A,0))-1),"")</f>
        <v/>
      </c>
      <c r="J551" s="20">
        <f>IFERROR(IF(OR(G551="",INDEX(G:G,MATCH(DATE(YEAR($A551)-1,MONTH($A551),DAY($A551)),$A:$A,0))=""),"",G551/INDEX(G:G,MATCH(DATE(YEAR($A551)-1,MONTH($A551),DAY($A551)),$A:$A,0))-1),"")</f>
        <v/>
      </c>
      <c r="K551" s="20">
        <f>IF(OR(E551="",E550=""),"",E551/E550-1)</f>
        <v/>
      </c>
      <c r="L551" s="20">
        <f>IF(OR(F551="",F550=""),"",F551/F550-1)</f>
        <v/>
      </c>
      <c r="M551" s="20">
        <f>IF(OR(G551="",G550=""),"",G551/G550-1)</f>
        <v/>
      </c>
      <c r="N551" s="20">
        <f>IF(G551="","",E551/G551)</f>
        <v/>
      </c>
      <c r="O551" s="20">
        <f>IF(G551="","",F551/G551)</f>
        <v/>
      </c>
      <c r="P551" s="21">
        <f>IF(SUMIFS('Daily NSE Equity Options'!$L:$L,'Daily NSE Equity Options'!$A:$A,$A551)=0,"",SUMIFS('Daily NSE Equity Options'!$L:$L,'Daily NSE Equity Options'!$A:$A,$A551))</f>
        <v/>
      </c>
      <c r="Q551" s="8">
        <f>IF(SUMIFS('Daily BSE Equity Options'!$L:$L,'Daily BSE Equity Options'!$A:$A,$A551)=0,"",SUMIFS('Daily BSE Equity Options'!$L:$L,'Daily BSE Equity Options'!$A:$A,$A551))</f>
        <v/>
      </c>
      <c r="R551" s="8">
        <f>IF(OR(P551="",Q551=""),"",P551+Q551)</f>
        <v/>
      </c>
      <c r="S551" s="23">
        <f>IFERROR(IF(OR(P551="",INDEX(P:P,MATCH(DATE(YEAR($A551)-1,MONTH($A551),DAY($A551)),$A:$A,0))=""),"",P551/INDEX(P:P,MATCH(DATE(YEAR($A551)-1,MONTH($A551),DAY($A551)),$A:$A,0))-1),"")</f>
        <v/>
      </c>
      <c r="T551" s="23">
        <f>IFERROR(IF(OR(Q551="",INDEX(Q:Q,MATCH(DATE(YEAR($A551)-1,MONTH($A551),DAY($A551)),$A:$A,0))=""),"",Q551/INDEX(Q:Q,MATCH(DATE(YEAR($A551)-1,MONTH($A551),DAY($A551)),$A:$A,0))-1),"")</f>
        <v/>
      </c>
      <c r="U551" s="23">
        <f>IFERROR(IF(OR(R551="",INDEX(R:R,MATCH(DATE(YEAR($A551)-1,MONTH($A551),DAY($A551)),$A:$A,0))=""),"",R551/INDEX(R:R,MATCH(DATE(YEAR($A551)-1,MONTH($A551),DAY($A551)),$A:$A,0))-1),"")</f>
        <v/>
      </c>
      <c r="V551" s="23">
        <f>IF(OR(P551="",P550=""),"",P551/P550-1)</f>
        <v/>
      </c>
      <c r="W551" s="23">
        <f>IF(OR(Q551="",Q550=""),"",Q551/Q550-1)</f>
        <v/>
      </c>
      <c r="X551" s="23">
        <f>IF(OR(R551="",R550=""),"",R551/R550-1)</f>
        <v/>
      </c>
      <c r="Y551" s="23">
        <f>IF(R551="","",P551/R551)</f>
        <v/>
      </c>
      <c r="Z551" s="23">
        <f>IF(R551="","",Q551/R551)</f>
        <v/>
      </c>
      <c r="AA551" s="24">
        <f>IF(SUMIFS('Daily NSE Equity Options'!$M:$M,'Daily NSE Equity Options'!$A:$A,$A551)=0,"",SUMIFS('Daily NSE Equity Options'!$M:$M,'Daily NSE Equity Options'!$A:$A,$A551))</f>
        <v/>
      </c>
      <c r="AB551" s="9">
        <f>IF(SUMIFS('Daily BSE Equity Options'!$M:$M,'Daily BSE Equity Options'!$A:$A,$A551)=0,"",SUMIFS('Daily BSE Equity Options'!$M:$M,'Daily BSE Equity Options'!$A:$A,$A551))</f>
        <v/>
      </c>
      <c r="AC551" s="9">
        <f>IF(OR(AA551="",AB551=""),"",AA551+AB551)</f>
        <v/>
      </c>
      <c r="AD551" s="26">
        <f>IFERROR(IF(OR(AA551="",INDEX(AA:AA,MATCH(DATE(YEAR($A551)-1,MONTH($A551),DAY($A551)),$A:$A,0))=""),"",AA551/INDEX(AA:AA,MATCH(DATE(YEAR($A551)-1,MONTH($A551),DAY($A551)),$A:$A,0))-1),"")</f>
        <v/>
      </c>
      <c r="AE551" s="26">
        <f>IFERROR(IF(OR(AB551="",INDEX(AB:AB,MATCH(DATE(YEAR($A551)-1,MONTH($A551),DAY($A551)),$A:$A,0))=""),"",AB551/INDEX(AB:AB,MATCH(DATE(YEAR($A551)-1,MONTH($A551),DAY($A551)),$A:$A,0))-1),"")</f>
        <v/>
      </c>
      <c r="AF551" s="26">
        <f>IFERROR(IF(OR(AC551="",INDEX(AC:AC,MATCH(DATE(YEAR($A551)-1,MONTH($A551),DAY($A551)),$A:$A,0))=""),"",AC551/INDEX(AC:AC,MATCH(DATE(YEAR($A551)-1,MONTH($A551),DAY($A551)),$A:$A,0))-1),"")</f>
        <v/>
      </c>
      <c r="AG551" s="26">
        <f>IF(OR(AA551="",AA550=""),"",AA551/AA550-1)</f>
        <v/>
      </c>
      <c r="AH551" s="26">
        <f>IF(OR(AB551="",AB550=""),"",AB551/AB550-1)</f>
        <v/>
      </c>
      <c r="AI551" s="26">
        <f>IF(OR(AC551="",AC550=""),"",AC551/AC550-1)</f>
        <v/>
      </c>
      <c r="AJ551" s="26">
        <f>IF(AC551="","",AA551/AC551)</f>
        <v/>
      </c>
      <c r="AK551" s="26">
        <f>IF(AC551="","",AB551/AC551)</f>
        <v/>
      </c>
      <c r="AL551" s="29" t="n">
        <v>22.8675</v>
      </c>
      <c r="AM551" s="30" t="n">
        <v>23.69</v>
      </c>
      <c r="AN551" s="30" t="n">
        <v>18.0225</v>
      </c>
      <c r="AO551" s="30" t="n">
        <v>22.7575</v>
      </c>
      <c r="AP551" s="31" t="n">
        <v>-0.0048</v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18">
        <f>IF(SUMIFS('Daily NSE Equity Options'!$K:$K,'Daily NSE Equity Options'!$A:$A,$A552)=0,"",SUMIFS('Daily NSE Equity Options'!$K:$K,'Daily NSE Equity Options'!$A:$A,$A552))</f>
        <v/>
      </c>
      <c r="F552" s="7">
        <f>IF(SUMIFS('Daily BSE Equity Options'!$K:$K,'Daily BSE Equity Options'!$A:$A,$A552)=0,"",SUMIFS('Daily BSE Equity Options'!$K:$K,'Daily BSE Equity Options'!$A:$A,$A552))</f>
        <v/>
      </c>
      <c r="G552" s="7">
        <f>IF(OR(E552="",F552=""),"",E552+F552)</f>
        <v/>
      </c>
      <c r="H552" s="20">
        <f>IFERROR(IF(OR(E552="",INDEX(E:E,MATCH(DATE(YEAR($A552)-1,MONTH($A552),DAY($A552)),$A:$A,0))=""),"",E552/INDEX(E:E,MATCH(DATE(YEAR($A552)-1,MONTH($A552),DAY($A552)),$A:$A,0))-1),"")</f>
        <v/>
      </c>
      <c r="I552" s="20">
        <f>IFERROR(IF(OR(F552="",INDEX(F:F,MATCH(DATE(YEAR($A552)-1,MONTH($A552),DAY($A552)),$A:$A,0))=""),"",F552/INDEX(F:F,MATCH(DATE(YEAR($A552)-1,MONTH($A552),DAY($A552)),$A:$A,0))-1),"")</f>
        <v/>
      </c>
      <c r="J552" s="20">
        <f>IFERROR(IF(OR(G552="",INDEX(G:G,MATCH(DATE(YEAR($A552)-1,MONTH($A552),DAY($A552)),$A:$A,0))=""),"",G552/INDEX(G:G,MATCH(DATE(YEAR($A552)-1,MONTH($A552),DAY($A552)),$A:$A,0))-1),"")</f>
        <v/>
      </c>
      <c r="K552" s="20">
        <f>IF(OR(E552="",E551=""),"",E552/E551-1)</f>
        <v/>
      </c>
      <c r="L552" s="20">
        <f>IF(OR(F552="",F551=""),"",F552/F551-1)</f>
        <v/>
      </c>
      <c r="M552" s="20">
        <f>IF(OR(G552="",G551=""),"",G552/G551-1)</f>
        <v/>
      </c>
      <c r="N552" s="20">
        <f>IF(G552="","",E552/G552)</f>
        <v/>
      </c>
      <c r="O552" s="20">
        <f>IF(G552="","",F552/G552)</f>
        <v/>
      </c>
      <c r="P552" s="21">
        <f>IF(SUMIFS('Daily NSE Equity Options'!$L:$L,'Daily NSE Equity Options'!$A:$A,$A552)=0,"",SUMIFS('Daily NSE Equity Options'!$L:$L,'Daily NSE Equity Options'!$A:$A,$A552))</f>
        <v/>
      </c>
      <c r="Q552" s="8">
        <f>IF(SUMIFS('Daily BSE Equity Options'!$L:$L,'Daily BSE Equity Options'!$A:$A,$A552)=0,"",SUMIFS('Daily BSE Equity Options'!$L:$L,'Daily BSE Equity Options'!$A:$A,$A552))</f>
        <v/>
      </c>
      <c r="R552" s="8">
        <f>IF(OR(P552="",Q552=""),"",P552+Q552)</f>
        <v/>
      </c>
      <c r="S552" s="23">
        <f>IFERROR(IF(OR(P552="",INDEX(P:P,MATCH(DATE(YEAR($A552)-1,MONTH($A552),DAY($A552)),$A:$A,0))=""),"",P552/INDEX(P:P,MATCH(DATE(YEAR($A552)-1,MONTH($A552),DAY($A552)),$A:$A,0))-1),"")</f>
        <v/>
      </c>
      <c r="T552" s="23">
        <f>IFERROR(IF(OR(Q552="",INDEX(Q:Q,MATCH(DATE(YEAR($A552)-1,MONTH($A552),DAY($A552)),$A:$A,0))=""),"",Q552/INDEX(Q:Q,MATCH(DATE(YEAR($A552)-1,MONTH($A552),DAY($A552)),$A:$A,0))-1),"")</f>
        <v/>
      </c>
      <c r="U552" s="23">
        <f>IFERROR(IF(OR(R552="",INDEX(R:R,MATCH(DATE(YEAR($A552)-1,MONTH($A552),DAY($A552)),$A:$A,0))=""),"",R552/INDEX(R:R,MATCH(DATE(YEAR($A552)-1,MONTH($A552),DAY($A552)),$A:$A,0))-1),"")</f>
        <v/>
      </c>
      <c r="V552" s="23">
        <f>IF(OR(P552="",P551=""),"",P552/P551-1)</f>
        <v/>
      </c>
      <c r="W552" s="23">
        <f>IF(OR(Q552="",Q551=""),"",Q552/Q551-1)</f>
        <v/>
      </c>
      <c r="X552" s="23">
        <f>IF(OR(R552="",R551=""),"",R552/R551-1)</f>
        <v/>
      </c>
      <c r="Y552" s="23">
        <f>IF(R552="","",P552/R552)</f>
        <v/>
      </c>
      <c r="Z552" s="23">
        <f>IF(R552="","",Q552/R552)</f>
        <v/>
      </c>
      <c r="AA552" s="24">
        <f>IF(SUMIFS('Daily NSE Equity Options'!$M:$M,'Daily NSE Equity Options'!$A:$A,$A552)=0,"",SUMIFS('Daily NSE Equity Options'!$M:$M,'Daily NSE Equity Options'!$A:$A,$A552))</f>
        <v/>
      </c>
      <c r="AB552" s="9">
        <f>IF(SUMIFS('Daily BSE Equity Options'!$M:$M,'Daily BSE Equity Options'!$A:$A,$A552)=0,"",SUMIFS('Daily BSE Equity Options'!$M:$M,'Daily BSE Equity Options'!$A:$A,$A552))</f>
        <v/>
      </c>
      <c r="AC552" s="9">
        <f>IF(OR(AA552="",AB552=""),"",AA552+AB552)</f>
        <v/>
      </c>
      <c r="AD552" s="26">
        <f>IFERROR(IF(OR(AA552="",INDEX(AA:AA,MATCH(DATE(YEAR($A552)-1,MONTH($A552),DAY($A552)),$A:$A,0))=""),"",AA552/INDEX(AA:AA,MATCH(DATE(YEAR($A552)-1,MONTH($A552),DAY($A552)),$A:$A,0))-1),"")</f>
        <v/>
      </c>
      <c r="AE552" s="26">
        <f>IFERROR(IF(OR(AB552="",INDEX(AB:AB,MATCH(DATE(YEAR($A552)-1,MONTH($A552),DAY($A552)),$A:$A,0))=""),"",AB552/INDEX(AB:AB,MATCH(DATE(YEAR($A552)-1,MONTH($A552),DAY($A552)),$A:$A,0))-1),"")</f>
        <v/>
      </c>
      <c r="AF552" s="26">
        <f>IFERROR(IF(OR(AC552="",INDEX(AC:AC,MATCH(DATE(YEAR($A552)-1,MONTH($A552),DAY($A552)),$A:$A,0))=""),"",AC552/INDEX(AC:AC,MATCH(DATE(YEAR($A552)-1,MONTH($A552),DAY($A552)),$A:$A,0))-1),"")</f>
        <v/>
      </c>
      <c r="AG552" s="26">
        <f>IF(OR(AA552="",AA551=""),"",AA552/AA551-1)</f>
        <v/>
      </c>
      <c r="AH552" s="26">
        <f>IF(OR(AB552="",AB551=""),"",AB552/AB551-1)</f>
        <v/>
      </c>
      <c r="AI552" s="26">
        <f>IF(OR(AC552="",AC551=""),"",AC552/AC551-1)</f>
        <v/>
      </c>
      <c r="AJ552" s="26">
        <f>IF(AC552="","",AA552/AC552)</f>
        <v/>
      </c>
      <c r="AK552" s="26">
        <f>IF(AC552="","",AB552/AC552)</f>
        <v/>
      </c>
      <c r="AL552" s="29" t="n">
        <v>22.7575</v>
      </c>
      <c r="AM552" s="30" t="n">
        <v>23.635</v>
      </c>
      <c r="AN552" s="30" t="n">
        <v>16.0025</v>
      </c>
      <c r="AO552" s="30" t="n">
        <v>22.4125</v>
      </c>
      <c r="AP552" s="31" t="n">
        <v>-0.0152</v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18">
        <f>IF(SUMIFS('Daily NSE Equity Options'!$K:$K,'Daily NSE Equity Options'!$A:$A,$A553)=0,"",SUMIFS('Daily NSE Equity Options'!$K:$K,'Daily NSE Equity Options'!$A:$A,$A553))</f>
        <v/>
      </c>
      <c r="F553" s="7">
        <f>IF(SUMIFS('Daily BSE Equity Options'!$K:$K,'Daily BSE Equity Options'!$A:$A,$A553)=0,"",SUMIFS('Daily BSE Equity Options'!$K:$K,'Daily BSE Equity Options'!$A:$A,$A553))</f>
        <v/>
      </c>
      <c r="G553" s="7">
        <f>IF(OR(E553="",F553=""),"",E553+F553)</f>
        <v/>
      </c>
      <c r="H553" s="20">
        <f>IFERROR(IF(OR(E553="",INDEX(E:E,MATCH(DATE(YEAR($A553)-1,MONTH($A553),DAY($A553)),$A:$A,0))=""),"",E553/INDEX(E:E,MATCH(DATE(YEAR($A553)-1,MONTH($A553),DAY($A553)),$A:$A,0))-1),"")</f>
        <v/>
      </c>
      <c r="I553" s="20">
        <f>IFERROR(IF(OR(F553="",INDEX(F:F,MATCH(DATE(YEAR($A553)-1,MONTH($A553),DAY($A553)),$A:$A,0))=""),"",F553/INDEX(F:F,MATCH(DATE(YEAR($A553)-1,MONTH($A553),DAY($A553)),$A:$A,0))-1),"")</f>
        <v/>
      </c>
      <c r="J553" s="20">
        <f>IFERROR(IF(OR(G553="",INDEX(G:G,MATCH(DATE(YEAR($A553)-1,MONTH($A553),DAY($A553)),$A:$A,0))=""),"",G553/INDEX(G:G,MATCH(DATE(YEAR($A553)-1,MONTH($A553),DAY($A553)),$A:$A,0))-1),"")</f>
        <v/>
      </c>
      <c r="K553" s="20">
        <f>IF(OR(E553="",E552=""),"",E553/E552-1)</f>
        <v/>
      </c>
      <c r="L553" s="20">
        <f>IF(OR(F553="",F552=""),"",F553/F552-1)</f>
        <v/>
      </c>
      <c r="M553" s="20">
        <f>IF(OR(G553="",G552=""),"",G553/G552-1)</f>
        <v/>
      </c>
      <c r="N553" s="20">
        <f>IF(G553="","",E553/G553)</f>
        <v/>
      </c>
      <c r="O553" s="20">
        <f>IF(G553="","",F553/G553)</f>
        <v/>
      </c>
      <c r="P553" s="21">
        <f>IF(SUMIFS('Daily NSE Equity Options'!$L:$L,'Daily NSE Equity Options'!$A:$A,$A553)=0,"",SUMIFS('Daily NSE Equity Options'!$L:$L,'Daily NSE Equity Options'!$A:$A,$A553))</f>
        <v/>
      </c>
      <c r="Q553" s="8">
        <f>IF(SUMIFS('Daily BSE Equity Options'!$L:$L,'Daily BSE Equity Options'!$A:$A,$A553)=0,"",SUMIFS('Daily BSE Equity Options'!$L:$L,'Daily BSE Equity Options'!$A:$A,$A553))</f>
        <v/>
      </c>
      <c r="R553" s="8">
        <f>IF(OR(P553="",Q553=""),"",P553+Q553)</f>
        <v/>
      </c>
      <c r="S553" s="23">
        <f>IFERROR(IF(OR(P553="",INDEX(P:P,MATCH(DATE(YEAR($A553)-1,MONTH($A553),DAY($A553)),$A:$A,0))=""),"",P553/INDEX(P:P,MATCH(DATE(YEAR($A553)-1,MONTH($A553),DAY($A553)),$A:$A,0))-1),"")</f>
        <v/>
      </c>
      <c r="T553" s="23">
        <f>IFERROR(IF(OR(Q553="",INDEX(Q:Q,MATCH(DATE(YEAR($A553)-1,MONTH($A553),DAY($A553)),$A:$A,0))=""),"",Q553/INDEX(Q:Q,MATCH(DATE(YEAR($A553)-1,MONTH($A553),DAY($A553)),$A:$A,0))-1),"")</f>
        <v/>
      </c>
      <c r="U553" s="23">
        <f>IFERROR(IF(OR(R553="",INDEX(R:R,MATCH(DATE(YEAR($A553)-1,MONTH($A553),DAY($A553)),$A:$A,0))=""),"",R553/INDEX(R:R,MATCH(DATE(YEAR($A553)-1,MONTH($A553),DAY($A553)),$A:$A,0))-1),"")</f>
        <v/>
      </c>
      <c r="V553" s="23">
        <f>IF(OR(P553="",P552=""),"",P553/P552-1)</f>
        <v/>
      </c>
      <c r="W553" s="23">
        <f>IF(OR(Q553="",Q552=""),"",Q553/Q552-1)</f>
        <v/>
      </c>
      <c r="X553" s="23">
        <f>IF(OR(R553="",R552=""),"",R553/R552-1)</f>
        <v/>
      </c>
      <c r="Y553" s="23">
        <f>IF(R553="","",P553/R553)</f>
        <v/>
      </c>
      <c r="Z553" s="23">
        <f>IF(R553="","",Q553/R553)</f>
        <v/>
      </c>
      <c r="AA553" s="24">
        <f>IF(SUMIFS('Daily NSE Equity Options'!$M:$M,'Daily NSE Equity Options'!$A:$A,$A553)=0,"",SUMIFS('Daily NSE Equity Options'!$M:$M,'Daily NSE Equity Options'!$A:$A,$A553))</f>
        <v/>
      </c>
      <c r="AB553" s="9">
        <f>IF(SUMIFS('Daily BSE Equity Options'!$M:$M,'Daily BSE Equity Options'!$A:$A,$A553)=0,"",SUMIFS('Daily BSE Equity Options'!$M:$M,'Daily BSE Equity Options'!$A:$A,$A553))</f>
        <v/>
      </c>
      <c r="AC553" s="9">
        <f>IF(OR(AA553="",AB553=""),"",AA553+AB553)</f>
        <v/>
      </c>
      <c r="AD553" s="26">
        <f>IFERROR(IF(OR(AA553="",INDEX(AA:AA,MATCH(DATE(YEAR($A553)-1,MONTH($A553),DAY($A553)),$A:$A,0))=""),"",AA553/INDEX(AA:AA,MATCH(DATE(YEAR($A553)-1,MONTH($A553),DAY($A553)),$A:$A,0))-1),"")</f>
        <v/>
      </c>
      <c r="AE553" s="26">
        <f>IFERROR(IF(OR(AB553="",INDEX(AB:AB,MATCH(DATE(YEAR($A553)-1,MONTH($A553),DAY($A553)),$A:$A,0))=""),"",AB553/INDEX(AB:AB,MATCH(DATE(YEAR($A553)-1,MONTH($A553),DAY($A553)),$A:$A,0))-1),"")</f>
        <v/>
      </c>
      <c r="AF553" s="26">
        <f>IFERROR(IF(OR(AC553="",INDEX(AC:AC,MATCH(DATE(YEAR($A553)-1,MONTH($A553),DAY($A553)),$A:$A,0))=""),"",AC553/INDEX(AC:AC,MATCH(DATE(YEAR($A553)-1,MONTH($A553),DAY($A553)),$A:$A,0))-1),"")</f>
        <v/>
      </c>
      <c r="AG553" s="26">
        <f>IF(OR(AA553="",AA552=""),"",AA553/AA552-1)</f>
        <v/>
      </c>
      <c r="AH553" s="26">
        <f>IF(OR(AB553="",AB552=""),"",AB553/AB552-1)</f>
        <v/>
      </c>
      <c r="AI553" s="26">
        <f>IF(OR(AC553="",AC552=""),"",AC553/AC552-1)</f>
        <v/>
      </c>
      <c r="AJ553" s="26">
        <f>IF(AC553="","",AA553/AC553)</f>
        <v/>
      </c>
      <c r="AK553" s="26">
        <f>IF(AC553="","",AB553/AC553)</f>
        <v/>
      </c>
      <c r="AL553" s="29" t="n">
        <v>22.4125</v>
      </c>
      <c r="AM553" s="30" t="n">
        <v>22.4125</v>
      </c>
      <c r="AN553" s="30" t="n">
        <v>20.48</v>
      </c>
      <c r="AO553" s="30" t="n">
        <v>21.1425</v>
      </c>
      <c r="AP553" s="31" t="n">
        <v>-0.0567</v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18">
        <f>IF(SUMIFS('Daily NSE Equity Options'!$K:$K,'Daily NSE Equity Options'!$A:$A,$A554)=0,"",SUMIFS('Daily NSE Equity Options'!$K:$K,'Daily NSE Equity Options'!$A:$A,$A554))</f>
        <v/>
      </c>
      <c r="F554" s="7">
        <f>IF(SUMIFS('Daily BSE Equity Options'!$K:$K,'Daily BSE Equity Options'!$A:$A,$A554)=0,"",SUMIFS('Daily BSE Equity Options'!$K:$K,'Daily BSE Equity Options'!$A:$A,$A554))</f>
        <v/>
      </c>
      <c r="G554" s="7">
        <f>IF(OR(E554="",F554=""),"",E554+F554)</f>
        <v/>
      </c>
      <c r="H554" s="20">
        <f>IFERROR(IF(OR(E554="",INDEX(E:E,MATCH(DATE(YEAR($A554)-1,MONTH($A554),DAY($A554)),$A:$A,0))=""),"",E554/INDEX(E:E,MATCH(DATE(YEAR($A554)-1,MONTH($A554),DAY($A554)),$A:$A,0))-1),"")</f>
        <v/>
      </c>
      <c r="I554" s="20">
        <f>IFERROR(IF(OR(F554="",INDEX(F:F,MATCH(DATE(YEAR($A554)-1,MONTH($A554),DAY($A554)),$A:$A,0))=""),"",F554/INDEX(F:F,MATCH(DATE(YEAR($A554)-1,MONTH($A554),DAY($A554)),$A:$A,0))-1),"")</f>
        <v/>
      </c>
      <c r="J554" s="20">
        <f>IFERROR(IF(OR(G554="",INDEX(G:G,MATCH(DATE(YEAR($A554)-1,MONTH($A554),DAY($A554)),$A:$A,0))=""),"",G554/INDEX(G:G,MATCH(DATE(YEAR($A554)-1,MONTH($A554),DAY($A554)),$A:$A,0))-1),"")</f>
        <v/>
      </c>
      <c r="K554" s="20">
        <f>IF(OR(E554="",E553=""),"",E554/E553-1)</f>
        <v/>
      </c>
      <c r="L554" s="20">
        <f>IF(OR(F554="",F553=""),"",F554/F553-1)</f>
        <v/>
      </c>
      <c r="M554" s="20">
        <f>IF(OR(G554="",G553=""),"",G554/G553-1)</f>
        <v/>
      </c>
      <c r="N554" s="20">
        <f>IF(G554="","",E554/G554)</f>
        <v/>
      </c>
      <c r="O554" s="20">
        <f>IF(G554="","",F554/G554)</f>
        <v/>
      </c>
      <c r="P554" s="21">
        <f>IF(SUMIFS('Daily NSE Equity Options'!$L:$L,'Daily NSE Equity Options'!$A:$A,$A554)=0,"",SUMIFS('Daily NSE Equity Options'!$L:$L,'Daily NSE Equity Options'!$A:$A,$A554))</f>
        <v/>
      </c>
      <c r="Q554" s="8">
        <f>IF(SUMIFS('Daily BSE Equity Options'!$L:$L,'Daily BSE Equity Options'!$A:$A,$A554)=0,"",SUMIFS('Daily BSE Equity Options'!$L:$L,'Daily BSE Equity Options'!$A:$A,$A554))</f>
        <v/>
      </c>
      <c r="R554" s="8">
        <f>IF(OR(P554="",Q554=""),"",P554+Q554)</f>
        <v/>
      </c>
      <c r="S554" s="23">
        <f>IFERROR(IF(OR(P554="",INDEX(P:P,MATCH(DATE(YEAR($A554)-1,MONTH($A554),DAY($A554)),$A:$A,0))=""),"",P554/INDEX(P:P,MATCH(DATE(YEAR($A554)-1,MONTH($A554),DAY($A554)),$A:$A,0))-1),"")</f>
        <v/>
      </c>
      <c r="T554" s="23">
        <f>IFERROR(IF(OR(Q554="",INDEX(Q:Q,MATCH(DATE(YEAR($A554)-1,MONTH($A554),DAY($A554)),$A:$A,0))=""),"",Q554/INDEX(Q:Q,MATCH(DATE(YEAR($A554)-1,MONTH($A554),DAY($A554)),$A:$A,0))-1),"")</f>
        <v/>
      </c>
      <c r="U554" s="23">
        <f>IFERROR(IF(OR(R554="",INDEX(R:R,MATCH(DATE(YEAR($A554)-1,MONTH($A554),DAY($A554)),$A:$A,0))=""),"",R554/INDEX(R:R,MATCH(DATE(YEAR($A554)-1,MONTH($A554),DAY($A554)),$A:$A,0))-1),"")</f>
        <v/>
      </c>
      <c r="V554" s="23">
        <f>IF(OR(P554="",P553=""),"",P554/P553-1)</f>
        <v/>
      </c>
      <c r="W554" s="23">
        <f>IF(OR(Q554="",Q553=""),"",Q554/Q553-1)</f>
        <v/>
      </c>
      <c r="X554" s="23">
        <f>IF(OR(R554="",R553=""),"",R554/R553-1)</f>
        <v/>
      </c>
      <c r="Y554" s="23">
        <f>IF(R554="","",P554/R554)</f>
        <v/>
      </c>
      <c r="Z554" s="23">
        <f>IF(R554="","",Q554/R554)</f>
        <v/>
      </c>
      <c r="AA554" s="24">
        <f>IF(SUMIFS('Daily NSE Equity Options'!$M:$M,'Daily NSE Equity Options'!$A:$A,$A554)=0,"",SUMIFS('Daily NSE Equity Options'!$M:$M,'Daily NSE Equity Options'!$A:$A,$A554))</f>
        <v/>
      </c>
      <c r="AB554" s="9">
        <f>IF(SUMIFS('Daily BSE Equity Options'!$M:$M,'Daily BSE Equity Options'!$A:$A,$A554)=0,"",SUMIFS('Daily BSE Equity Options'!$M:$M,'Daily BSE Equity Options'!$A:$A,$A554))</f>
        <v/>
      </c>
      <c r="AC554" s="9">
        <f>IF(OR(AA554="",AB554=""),"",AA554+AB554)</f>
        <v/>
      </c>
      <c r="AD554" s="26">
        <f>IFERROR(IF(OR(AA554="",INDEX(AA:AA,MATCH(DATE(YEAR($A554)-1,MONTH($A554),DAY($A554)),$A:$A,0))=""),"",AA554/INDEX(AA:AA,MATCH(DATE(YEAR($A554)-1,MONTH($A554),DAY($A554)),$A:$A,0))-1),"")</f>
        <v/>
      </c>
      <c r="AE554" s="26">
        <f>IFERROR(IF(OR(AB554="",INDEX(AB:AB,MATCH(DATE(YEAR($A554)-1,MONTH($A554),DAY($A554)),$A:$A,0))=""),"",AB554/INDEX(AB:AB,MATCH(DATE(YEAR($A554)-1,MONTH($A554),DAY($A554)),$A:$A,0))-1),"")</f>
        <v/>
      </c>
      <c r="AF554" s="26">
        <f>IFERROR(IF(OR(AC554="",INDEX(AC:AC,MATCH(DATE(YEAR($A554)-1,MONTH($A554),DAY($A554)),$A:$A,0))=""),"",AC554/INDEX(AC:AC,MATCH(DATE(YEAR($A554)-1,MONTH($A554),DAY($A554)),$A:$A,0))-1),"")</f>
        <v/>
      </c>
      <c r="AG554" s="26">
        <f>IF(OR(AA554="",AA553=""),"",AA554/AA553-1)</f>
        <v/>
      </c>
      <c r="AH554" s="26">
        <f>IF(OR(AB554="",AB553=""),"",AB554/AB553-1)</f>
        <v/>
      </c>
      <c r="AI554" s="26">
        <f>IF(OR(AC554="",AC553=""),"",AC554/AC553-1)</f>
        <v/>
      </c>
      <c r="AJ554" s="26">
        <f>IF(AC554="","",AA554/AC554)</f>
        <v/>
      </c>
      <c r="AK554" s="26">
        <f>IF(AC554="","",AB554/AC554)</f>
        <v/>
      </c>
      <c r="AL554" s="29" t="n">
        <v>21.1425</v>
      </c>
      <c r="AM554" s="30" t="n">
        <v>21.785</v>
      </c>
      <c r="AN554" s="30" t="n">
        <v>19.32</v>
      </c>
      <c r="AO554" s="30" t="n">
        <v>21.3</v>
      </c>
      <c r="AP554" s="31" t="n">
        <v>0.0074</v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18">
        <f>IF(SUMIFS('Daily NSE Equity Options'!$K:$K,'Daily NSE Equity Options'!$A:$A,$A555)=0,"",SUMIFS('Daily NSE Equity Options'!$K:$K,'Daily NSE Equity Options'!$A:$A,$A555))</f>
        <v/>
      </c>
      <c r="F555" s="7">
        <f>IF(SUMIFS('Daily BSE Equity Options'!$K:$K,'Daily BSE Equity Options'!$A:$A,$A555)=0,"",SUMIFS('Daily BSE Equity Options'!$K:$K,'Daily BSE Equity Options'!$A:$A,$A555))</f>
        <v/>
      </c>
      <c r="G555" s="7">
        <f>IF(OR(E555="",F555=""),"",E555+F555)</f>
        <v/>
      </c>
      <c r="H555" s="20">
        <f>IFERROR(IF(OR(E555="",INDEX(E:E,MATCH(DATE(YEAR($A555)-1,MONTH($A555),DAY($A555)),$A:$A,0))=""),"",E555/INDEX(E:E,MATCH(DATE(YEAR($A555)-1,MONTH($A555),DAY($A555)),$A:$A,0))-1),"")</f>
        <v/>
      </c>
      <c r="I555" s="20">
        <f>IFERROR(IF(OR(F555="",INDEX(F:F,MATCH(DATE(YEAR($A555)-1,MONTH($A555),DAY($A555)),$A:$A,0))=""),"",F555/INDEX(F:F,MATCH(DATE(YEAR($A555)-1,MONTH($A555),DAY($A555)),$A:$A,0))-1),"")</f>
        <v/>
      </c>
      <c r="J555" s="20">
        <f>IFERROR(IF(OR(G555="",INDEX(G:G,MATCH(DATE(YEAR($A555)-1,MONTH($A555),DAY($A555)),$A:$A,0))=""),"",G555/INDEX(G:G,MATCH(DATE(YEAR($A555)-1,MONTH($A555),DAY($A555)),$A:$A,0))-1),"")</f>
        <v/>
      </c>
      <c r="K555" s="20">
        <f>IF(OR(E555="",E554=""),"",E555/E554-1)</f>
        <v/>
      </c>
      <c r="L555" s="20">
        <f>IF(OR(F555="",F554=""),"",F555/F554-1)</f>
        <v/>
      </c>
      <c r="M555" s="20">
        <f>IF(OR(G555="",G554=""),"",G555/G554-1)</f>
        <v/>
      </c>
      <c r="N555" s="20">
        <f>IF(G555="","",E555/G555)</f>
        <v/>
      </c>
      <c r="O555" s="20">
        <f>IF(G555="","",F555/G555)</f>
        <v/>
      </c>
      <c r="P555" s="21">
        <f>IF(SUMIFS('Daily NSE Equity Options'!$L:$L,'Daily NSE Equity Options'!$A:$A,$A555)=0,"",SUMIFS('Daily NSE Equity Options'!$L:$L,'Daily NSE Equity Options'!$A:$A,$A555))</f>
        <v/>
      </c>
      <c r="Q555" s="8">
        <f>IF(SUMIFS('Daily BSE Equity Options'!$L:$L,'Daily BSE Equity Options'!$A:$A,$A555)=0,"",SUMIFS('Daily BSE Equity Options'!$L:$L,'Daily BSE Equity Options'!$A:$A,$A555))</f>
        <v/>
      </c>
      <c r="R555" s="8">
        <f>IF(OR(P555="",Q555=""),"",P555+Q555)</f>
        <v/>
      </c>
      <c r="S555" s="23">
        <f>IFERROR(IF(OR(P555="",INDEX(P:P,MATCH(DATE(YEAR($A555)-1,MONTH($A555),DAY($A555)),$A:$A,0))=""),"",P555/INDEX(P:P,MATCH(DATE(YEAR($A555)-1,MONTH($A555),DAY($A555)),$A:$A,0))-1),"")</f>
        <v/>
      </c>
      <c r="T555" s="23">
        <f>IFERROR(IF(OR(Q555="",INDEX(Q:Q,MATCH(DATE(YEAR($A555)-1,MONTH($A555),DAY($A555)),$A:$A,0))=""),"",Q555/INDEX(Q:Q,MATCH(DATE(YEAR($A555)-1,MONTH($A555),DAY($A555)),$A:$A,0))-1),"")</f>
        <v/>
      </c>
      <c r="U555" s="23">
        <f>IFERROR(IF(OR(R555="",INDEX(R:R,MATCH(DATE(YEAR($A555)-1,MONTH($A555),DAY($A555)),$A:$A,0))=""),"",R555/INDEX(R:R,MATCH(DATE(YEAR($A555)-1,MONTH($A555),DAY($A555)),$A:$A,0))-1),"")</f>
        <v/>
      </c>
      <c r="V555" s="23">
        <f>IF(OR(P555="",P554=""),"",P555/P554-1)</f>
        <v/>
      </c>
      <c r="W555" s="23">
        <f>IF(OR(Q555="",Q554=""),"",Q555/Q554-1)</f>
        <v/>
      </c>
      <c r="X555" s="23">
        <f>IF(OR(R555="",R554=""),"",R555/R554-1)</f>
        <v/>
      </c>
      <c r="Y555" s="23">
        <f>IF(R555="","",P555/R555)</f>
        <v/>
      </c>
      <c r="Z555" s="23">
        <f>IF(R555="","",Q555/R555)</f>
        <v/>
      </c>
      <c r="AA555" s="24">
        <f>IF(SUMIFS('Daily NSE Equity Options'!$M:$M,'Daily NSE Equity Options'!$A:$A,$A555)=0,"",SUMIFS('Daily NSE Equity Options'!$M:$M,'Daily NSE Equity Options'!$A:$A,$A555))</f>
        <v/>
      </c>
      <c r="AB555" s="9">
        <f>IF(SUMIFS('Daily BSE Equity Options'!$M:$M,'Daily BSE Equity Options'!$A:$A,$A555)=0,"",SUMIFS('Daily BSE Equity Options'!$M:$M,'Daily BSE Equity Options'!$A:$A,$A555))</f>
        <v/>
      </c>
      <c r="AC555" s="9">
        <f>IF(OR(AA555="",AB555=""),"",AA555+AB555)</f>
        <v/>
      </c>
      <c r="AD555" s="26">
        <f>IFERROR(IF(OR(AA555="",INDEX(AA:AA,MATCH(DATE(YEAR($A555)-1,MONTH($A555),DAY($A555)),$A:$A,0))=""),"",AA555/INDEX(AA:AA,MATCH(DATE(YEAR($A555)-1,MONTH($A555),DAY($A555)),$A:$A,0))-1),"")</f>
        <v/>
      </c>
      <c r="AE555" s="26">
        <f>IFERROR(IF(OR(AB555="",INDEX(AB:AB,MATCH(DATE(YEAR($A555)-1,MONTH($A555),DAY($A555)),$A:$A,0))=""),"",AB555/INDEX(AB:AB,MATCH(DATE(YEAR($A555)-1,MONTH($A555),DAY($A555)),$A:$A,0))-1),"")</f>
        <v/>
      </c>
      <c r="AF555" s="26">
        <f>IFERROR(IF(OR(AC555="",INDEX(AC:AC,MATCH(DATE(YEAR($A555)-1,MONTH($A555),DAY($A555)),$A:$A,0))=""),"",AC555/INDEX(AC:AC,MATCH(DATE(YEAR($A555)-1,MONTH($A555),DAY($A555)),$A:$A,0))-1),"")</f>
        <v/>
      </c>
      <c r="AG555" s="26">
        <f>IF(OR(AA555="",AA554=""),"",AA555/AA554-1)</f>
        <v/>
      </c>
      <c r="AH555" s="26">
        <f>IF(OR(AB555="",AB554=""),"",AB555/AB554-1)</f>
        <v/>
      </c>
      <c r="AI555" s="26">
        <f>IF(OR(AC555="",AC554=""),"",AC555/AC554-1)</f>
        <v/>
      </c>
      <c r="AJ555" s="26">
        <f>IF(AC555="","",AA555/AC555)</f>
        <v/>
      </c>
      <c r="AK555" s="26">
        <f>IF(AC555="","",AB555/AC555)</f>
        <v/>
      </c>
      <c r="AL555" s="29" t="n">
        <v>21.3</v>
      </c>
      <c r="AM555" s="30" t="n">
        <v>21.71</v>
      </c>
      <c r="AN555" s="30" t="n">
        <v>18.355</v>
      </c>
      <c r="AO555" s="30" t="n">
        <v>20.88</v>
      </c>
      <c r="AP555" s="31" t="n">
        <v>-0.0197</v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18">
        <f>IF(SUMIFS('Daily NSE Equity Options'!$K:$K,'Daily NSE Equity Options'!$A:$A,$A556)=0,"",SUMIFS('Daily NSE Equity Options'!$K:$K,'Daily NSE Equity Options'!$A:$A,$A556))</f>
        <v/>
      </c>
      <c r="F556" s="7">
        <f>IF(SUMIFS('Daily BSE Equity Options'!$K:$K,'Daily BSE Equity Options'!$A:$A,$A556)=0,"",SUMIFS('Daily BSE Equity Options'!$K:$K,'Daily BSE Equity Options'!$A:$A,$A556))</f>
        <v/>
      </c>
      <c r="G556" s="7">
        <f>IF(OR(E556="",F556=""),"",E556+F556)</f>
        <v/>
      </c>
      <c r="H556" s="20">
        <f>IFERROR(IF(OR(E556="",INDEX(E:E,MATCH(DATE(YEAR($A556)-1,MONTH($A556),DAY($A556)),$A:$A,0))=""),"",E556/INDEX(E:E,MATCH(DATE(YEAR($A556)-1,MONTH($A556),DAY($A556)),$A:$A,0))-1),"")</f>
        <v/>
      </c>
      <c r="I556" s="20">
        <f>IFERROR(IF(OR(F556="",INDEX(F:F,MATCH(DATE(YEAR($A556)-1,MONTH($A556),DAY($A556)),$A:$A,0))=""),"",F556/INDEX(F:F,MATCH(DATE(YEAR($A556)-1,MONTH($A556),DAY($A556)),$A:$A,0))-1),"")</f>
        <v/>
      </c>
      <c r="J556" s="20">
        <f>IFERROR(IF(OR(G556="",INDEX(G:G,MATCH(DATE(YEAR($A556)-1,MONTH($A556),DAY($A556)),$A:$A,0))=""),"",G556/INDEX(G:G,MATCH(DATE(YEAR($A556)-1,MONTH($A556),DAY($A556)),$A:$A,0))-1),"")</f>
        <v/>
      </c>
      <c r="K556" s="20">
        <f>IF(OR(E556="",E555=""),"",E556/E555-1)</f>
        <v/>
      </c>
      <c r="L556" s="20">
        <f>IF(OR(F556="",F555=""),"",F556/F555-1)</f>
        <v/>
      </c>
      <c r="M556" s="20">
        <f>IF(OR(G556="",G555=""),"",G556/G555-1)</f>
        <v/>
      </c>
      <c r="N556" s="20">
        <f>IF(G556="","",E556/G556)</f>
        <v/>
      </c>
      <c r="O556" s="20">
        <f>IF(G556="","",F556/G556)</f>
        <v/>
      </c>
      <c r="P556" s="21">
        <f>IF(SUMIFS('Daily NSE Equity Options'!$L:$L,'Daily NSE Equity Options'!$A:$A,$A556)=0,"",SUMIFS('Daily NSE Equity Options'!$L:$L,'Daily NSE Equity Options'!$A:$A,$A556))</f>
        <v/>
      </c>
      <c r="Q556" s="8">
        <f>IF(SUMIFS('Daily BSE Equity Options'!$L:$L,'Daily BSE Equity Options'!$A:$A,$A556)=0,"",SUMIFS('Daily BSE Equity Options'!$L:$L,'Daily BSE Equity Options'!$A:$A,$A556))</f>
        <v/>
      </c>
      <c r="R556" s="8">
        <f>IF(OR(P556="",Q556=""),"",P556+Q556)</f>
        <v/>
      </c>
      <c r="S556" s="23">
        <f>IFERROR(IF(OR(P556="",INDEX(P:P,MATCH(DATE(YEAR($A556)-1,MONTH($A556),DAY($A556)),$A:$A,0))=""),"",P556/INDEX(P:P,MATCH(DATE(YEAR($A556)-1,MONTH($A556),DAY($A556)),$A:$A,0))-1),"")</f>
        <v/>
      </c>
      <c r="T556" s="23">
        <f>IFERROR(IF(OR(Q556="",INDEX(Q:Q,MATCH(DATE(YEAR($A556)-1,MONTH($A556),DAY($A556)),$A:$A,0))=""),"",Q556/INDEX(Q:Q,MATCH(DATE(YEAR($A556)-1,MONTH($A556),DAY($A556)),$A:$A,0))-1),"")</f>
        <v/>
      </c>
      <c r="U556" s="23">
        <f>IFERROR(IF(OR(R556="",INDEX(R:R,MATCH(DATE(YEAR($A556)-1,MONTH($A556),DAY($A556)),$A:$A,0))=""),"",R556/INDEX(R:R,MATCH(DATE(YEAR($A556)-1,MONTH($A556),DAY($A556)),$A:$A,0))-1),"")</f>
        <v/>
      </c>
      <c r="V556" s="23">
        <f>IF(OR(P556="",P555=""),"",P556/P555-1)</f>
        <v/>
      </c>
      <c r="W556" s="23">
        <f>IF(OR(Q556="",Q555=""),"",Q556/Q555-1)</f>
        <v/>
      </c>
      <c r="X556" s="23">
        <f>IF(OR(R556="",R555=""),"",R556/R555-1)</f>
        <v/>
      </c>
      <c r="Y556" s="23">
        <f>IF(R556="","",P556/R556)</f>
        <v/>
      </c>
      <c r="Z556" s="23">
        <f>IF(R556="","",Q556/R556)</f>
        <v/>
      </c>
      <c r="AA556" s="24">
        <f>IF(SUMIFS('Daily NSE Equity Options'!$M:$M,'Daily NSE Equity Options'!$A:$A,$A556)=0,"",SUMIFS('Daily NSE Equity Options'!$M:$M,'Daily NSE Equity Options'!$A:$A,$A556))</f>
        <v/>
      </c>
      <c r="AB556" s="9">
        <f>IF(SUMIFS('Daily BSE Equity Options'!$M:$M,'Daily BSE Equity Options'!$A:$A,$A556)=0,"",SUMIFS('Daily BSE Equity Options'!$M:$M,'Daily BSE Equity Options'!$A:$A,$A556))</f>
        <v/>
      </c>
      <c r="AC556" s="9">
        <f>IF(OR(AA556="",AB556=""),"",AA556+AB556)</f>
        <v/>
      </c>
      <c r="AD556" s="26">
        <f>IFERROR(IF(OR(AA556="",INDEX(AA:AA,MATCH(DATE(YEAR($A556)-1,MONTH($A556),DAY($A556)),$A:$A,0))=""),"",AA556/INDEX(AA:AA,MATCH(DATE(YEAR($A556)-1,MONTH($A556),DAY($A556)),$A:$A,0))-1),"")</f>
        <v/>
      </c>
      <c r="AE556" s="26">
        <f>IFERROR(IF(OR(AB556="",INDEX(AB:AB,MATCH(DATE(YEAR($A556)-1,MONTH($A556),DAY($A556)),$A:$A,0))=""),"",AB556/INDEX(AB:AB,MATCH(DATE(YEAR($A556)-1,MONTH($A556),DAY($A556)),$A:$A,0))-1),"")</f>
        <v/>
      </c>
      <c r="AF556" s="26">
        <f>IFERROR(IF(OR(AC556="",INDEX(AC:AC,MATCH(DATE(YEAR($A556)-1,MONTH($A556),DAY($A556)),$A:$A,0))=""),"",AC556/INDEX(AC:AC,MATCH(DATE(YEAR($A556)-1,MONTH($A556),DAY($A556)),$A:$A,0))-1),"")</f>
        <v/>
      </c>
      <c r="AG556" s="26">
        <f>IF(OR(AA556="",AA555=""),"",AA556/AA555-1)</f>
        <v/>
      </c>
      <c r="AH556" s="26">
        <f>IF(OR(AB556="",AB555=""),"",AB556/AB555-1)</f>
        <v/>
      </c>
      <c r="AI556" s="26">
        <f>IF(OR(AC556="",AC555=""),"",AC556/AC555-1)</f>
        <v/>
      </c>
      <c r="AJ556" s="26">
        <f>IF(AC556="","",AA556/AC556)</f>
        <v/>
      </c>
      <c r="AK556" s="26">
        <f>IF(AC556="","",AB556/AC556)</f>
        <v/>
      </c>
      <c r="AL556" s="29" t="n">
        <v>20.88</v>
      </c>
      <c r="AM556" s="30" t="n">
        <v>21.2725</v>
      </c>
      <c r="AN556" s="30" t="n">
        <v>18.6825</v>
      </c>
      <c r="AO556" s="30" t="n">
        <v>20.55</v>
      </c>
      <c r="AP556" s="31" t="n">
        <v>-0.0158</v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18">
        <f>IF(SUMIFS('Daily NSE Equity Options'!$K:$K,'Daily NSE Equity Options'!$A:$A,$A557)=0,"",SUMIFS('Daily NSE Equity Options'!$K:$K,'Daily NSE Equity Options'!$A:$A,$A557))</f>
        <v/>
      </c>
      <c r="F557" s="7">
        <f>IF(SUMIFS('Daily BSE Equity Options'!$K:$K,'Daily BSE Equity Options'!$A:$A,$A557)=0,"",SUMIFS('Daily BSE Equity Options'!$K:$K,'Daily BSE Equity Options'!$A:$A,$A557))</f>
        <v/>
      </c>
      <c r="G557" s="7">
        <f>IF(OR(E557="",F557=""),"",E557+F557)</f>
        <v/>
      </c>
      <c r="H557" s="20">
        <f>IFERROR(IF(OR(E557="",INDEX(E:E,MATCH(DATE(YEAR($A557)-1,MONTH($A557),DAY($A557)),$A:$A,0))=""),"",E557/INDEX(E:E,MATCH(DATE(YEAR($A557)-1,MONTH($A557),DAY($A557)),$A:$A,0))-1),"")</f>
        <v/>
      </c>
      <c r="I557" s="20">
        <f>IFERROR(IF(OR(F557="",INDEX(F:F,MATCH(DATE(YEAR($A557)-1,MONTH($A557),DAY($A557)),$A:$A,0))=""),"",F557/INDEX(F:F,MATCH(DATE(YEAR($A557)-1,MONTH($A557),DAY($A557)),$A:$A,0))-1),"")</f>
        <v/>
      </c>
      <c r="J557" s="20">
        <f>IFERROR(IF(OR(G557="",INDEX(G:G,MATCH(DATE(YEAR($A557)-1,MONTH($A557),DAY($A557)),$A:$A,0))=""),"",G557/INDEX(G:G,MATCH(DATE(YEAR($A557)-1,MONTH($A557),DAY($A557)),$A:$A,0))-1),"")</f>
        <v/>
      </c>
      <c r="K557" s="20">
        <f>IF(OR(E557="",E556=""),"",E557/E556-1)</f>
        <v/>
      </c>
      <c r="L557" s="20">
        <f>IF(OR(F557="",F556=""),"",F557/F556-1)</f>
        <v/>
      </c>
      <c r="M557" s="20">
        <f>IF(OR(G557="",G556=""),"",G557/G556-1)</f>
        <v/>
      </c>
      <c r="N557" s="20">
        <f>IF(G557="","",E557/G557)</f>
        <v/>
      </c>
      <c r="O557" s="20">
        <f>IF(G557="","",F557/G557)</f>
        <v/>
      </c>
      <c r="P557" s="21">
        <f>IF(SUMIFS('Daily NSE Equity Options'!$L:$L,'Daily NSE Equity Options'!$A:$A,$A557)=0,"",SUMIFS('Daily NSE Equity Options'!$L:$L,'Daily NSE Equity Options'!$A:$A,$A557))</f>
        <v/>
      </c>
      <c r="Q557" s="8">
        <f>IF(SUMIFS('Daily BSE Equity Options'!$L:$L,'Daily BSE Equity Options'!$A:$A,$A557)=0,"",SUMIFS('Daily BSE Equity Options'!$L:$L,'Daily BSE Equity Options'!$A:$A,$A557))</f>
        <v/>
      </c>
      <c r="R557" s="8">
        <f>IF(OR(P557="",Q557=""),"",P557+Q557)</f>
        <v/>
      </c>
      <c r="S557" s="23">
        <f>IFERROR(IF(OR(P557="",INDEX(P:P,MATCH(DATE(YEAR($A557)-1,MONTH($A557),DAY($A557)),$A:$A,0))=""),"",P557/INDEX(P:P,MATCH(DATE(YEAR($A557)-1,MONTH($A557),DAY($A557)),$A:$A,0))-1),"")</f>
        <v/>
      </c>
      <c r="T557" s="23">
        <f>IFERROR(IF(OR(Q557="",INDEX(Q:Q,MATCH(DATE(YEAR($A557)-1,MONTH($A557),DAY($A557)),$A:$A,0))=""),"",Q557/INDEX(Q:Q,MATCH(DATE(YEAR($A557)-1,MONTH($A557),DAY($A557)),$A:$A,0))-1),"")</f>
        <v/>
      </c>
      <c r="U557" s="23">
        <f>IFERROR(IF(OR(R557="",INDEX(R:R,MATCH(DATE(YEAR($A557)-1,MONTH($A557),DAY($A557)),$A:$A,0))=""),"",R557/INDEX(R:R,MATCH(DATE(YEAR($A557)-1,MONTH($A557),DAY($A557)),$A:$A,0))-1),"")</f>
        <v/>
      </c>
      <c r="V557" s="23">
        <f>IF(OR(P557="",P556=""),"",P557/P556-1)</f>
        <v/>
      </c>
      <c r="W557" s="23">
        <f>IF(OR(Q557="",Q556=""),"",Q557/Q556-1)</f>
        <v/>
      </c>
      <c r="X557" s="23">
        <f>IF(OR(R557="",R556=""),"",R557/R556-1)</f>
        <v/>
      </c>
      <c r="Y557" s="23">
        <f>IF(R557="","",P557/R557)</f>
        <v/>
      </c>
      <c r="Z557" s="23">
        <f>IF(R557="","",Q557/R557)</f>
        <v/>
      </c>
      <c r="AA557" s="24">
        <f>IF(SUMIFS('Daily NSE Equity Options'!$M:$M,'Daily NSE Equity Options'!$A:$A,$A557)=0,"",SUMIFS('Daily NSE Equity Options'!$M:$M,'Daily NSE Equity Options'!$A:$A,$A557))</f>
        <v/>
      </c>
      <c r="AB557" s="9">
        <f>IF(SUMIFS('Daily BSE Equity Options'!$M:$M,'Daily BSE Equity Options'!$A:$A,$A557)=0,"",SUMIFS('Daily BSE Equity Options'!$M:$M,'Daily BSE Equity Options'!$A:$A,$A557))</f>
        <v/>
      </c>
      <c r="AC557" s="9">
        <f>IF(OR(AA557="",AB557=""),"",AA557+AB557)</f>
        <v/>
      </c>
      <c r="AD557" s="26">
        <f>IFERROR(IF(OR(AA557="",INDEX(AA:AA,MATCH(DATE(YEAR($A557)-1,MONTH($A557),DAY($A557)),$A:$A,0))=""),"",AA557/INDEX(AA:AA,MATCH(DATE(YEAR($A557)-1,MONTH($A557),DAY($A557)),$A:$A,0))-1),"")</f>
        <v/>
      </c>
      <c r="AE557" s="26">
        <f>IFERROR(IF(OR(AB557="",INDEX(AB:AB,MATCH(DATE(YEAR($A557)-1,MONTH($A557),DAY($A557)),$A:$A,0))=""),"",AB557/INDEX(AB:AB,MATCH(DATE(YEAR($A557)-1,MONTH($A557),DAY($A557)),$A:$A,0))-1),"")</f>
        <v/>
      </c>
      <c r="AF557" s="26">
        <f>IFERROR(IF(OR(AC557="",INDEX(AC:AC,MATCH(DATE(YEAR($A557)-1,MONTH($A557),DAY($A557)),$A:$A,0))=""),"",AC557/INDEX(AC:AC,MATCH(DATE(YEAR($A557)-1,MONTH($A557),DAY($A557)),$A:$A,0))-1),"")</f>
        <v/>
      </c>
      <c r="AG557" s="26">
        <f>IF(OR(AA557="",AA556=""),"",AA557/AA556-1)</f>
        <v/>
      </c>
      <c r="AH557" s="26">
        <f>IF(OR(AB557="",AB556=""),"",AB557/AB556-1)</f>
        <v/>
      </c>
      <c r="AI557" s="26">
        <f>IF(OR(AC557="",AC556=""),"",AC557/AC556-1)</f>
        <v/>
      </c>
      <c r="AJ557" s="26">
        <f>IF(AC557="","",AA557/AC557)</f>
        <v/>
      </c>
      <c r="AK557" s="26">
        <f>IF(AC557="","",AB557/AC557)</f>
        <v/>
      </c>
      <c r="AL557" s="29" t="n">
        <v>20.55</v>
      </c>
      <c r="AM557" s="30" t="n">
        <v>21.12</v>
      </c>
      <c r="AN557" s="30" t="n">
        <v>19.545</v>
      </c>
      <c r="AO557" s="30" t="n">
        <v>21.005</v>
      </c>
      <c r="AP557" s="31" t="n">
        <v>0.0221</v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18">
        <f>IF(SUMIFS('Daily NSE Equity Options'!$K:$K,'Daily NSE Equity Options'!$A:$A,$A558)=0,"",SUMIFS('Daily NSE Equity Options'!$K:$K,'Daily NSE Equity Options'!$A:$A,$A558))</f>
        <v/>
      </c>
      <c r="F558" s="7">
        <f>IF(SUMIFS('Daily BSE Equity Options'!$K:$K,'Daily BSE Equity Options'!$A:$A,$A558)=0,"",SUMIFS('Daily BSE Equity Options'!$K:$K,'Daily BSE Equity Options'!$A:$A,$A558))</f>
        <v/>
      </c>
      <c r="G558" s="7">
        <f>IF(OR(E558="",F558=""),"",E558+F558)</f>
        <v/>
      </c>
      <c r="H558" s="20">
        <f>IFERROR(IF(OR(E558="",INDEX(E:E,MATCH(DATE(YEAR($A558)-1,MONTH($A558),DAY($A558)),$A:$A,0))=""),"",E558/INDEX(E:E,MATCH(DATE(YEAR($A558)-1,MONTH($A558),DAY($A558)),$A:$A,0))-1),"")</f>
        <v/>
      </c>
      <c r="I558" s="20">
        <f>IFERROR(IF(OR(F558="",INDEX(F:F,MATCH(DATE(YEAR($A558)-1,MONTH($A558),DAY($A558)),$A:$A,0))=""),"",F558/INDEX(F:F,MATCH(DATE(YEAR($A558)-1,MONTH($A558),DAY($A558)),$A:$A,0))-1),"")</f>
        <v/>
      </c>
      <c r="J558" s="20">
        <f>IFERROR(IF(OR(G558="",INDEX(G:G,MATCH(DATE(YEAR($A558)-1,MONTH($A558),DAY($A558)),$A:$A,0))=""),"",G558/INDEX(G:G,MATCH(DATE(YEAR($A558)-1,MONTH($A558),DAY($A558)),$A:$A,0))-1),"")</f>
        <v/>
      </c>
      <c r="K558" s="20">
        <f>IF(OR(E558="",E557=""),"",E558/E557-1)</f>
        <v/>
      </c>
      <c r="L558" s="20">
        <f>IF(OR(F558="",F557=""),"",F558/F557-1)</f>
        <v/>
      </c>
      <c r="M558" s="20">
        <f>IF(OR(G558="",G557=""),"",G558/G557-1)</f>
        <v/>
      </c>
      <c r="N558" s="20">
        <f>IF(G558="","",E558/G558)</f>
        <v/>
      </c>
      <c r="O558" s="20">
        <f>IF(G558="","",F558/G558)</f>
        <v/>
      </c>
      <c r="P558" s="21">
        <f>IF(SUMIFS('Daily NSE Equity Options'!$L:$L,'Daily NSE Equity Options'!$A:$A,$A558)=0,"",SUMIFS('Daily NSE Equity Options'!$L:$L,'Daily NSE Equity Options'!$A:$A,$A558))</f>
        <v/>
      </c>
      <c r="Q558" s="8">
        <f>IF(SUMIFS('Daily BSE Equity Options'!$L:$L,'Daily BSE Equity Options'!$A:$A,$A558)=0,"",SUMIFS('Daily BSE Equity Options'!$L:$L,'Daily BSE Equity Options'!$A:$A,$A558))</f>
        <v/>
      </c>
      <c r="R558" s="8">
        <f>IF(OR(P558="",Q558=""),"",P558+Q558)</f>
        <v/>
      </c>
      <c r="S558" s="23">
        <f>IFERROR(IF(OR(P558="",INDEX(P:P,MATCH(DATE(YEAR($A558)-1,MONTH($A558),DAY($A558)),$A:$A,0))=""),"",P558/INDEX(P:P,MATCH(DATE(YEAR($A558)-1,MONTH($A558),DAY($A558)),$A:$A,0))-1),"")</f>
        <v/>
      </c>
      <c r="T558" s="23">
        <f>IFERROR(IF(OR(Q558="",INDEX(Q:Q,MATCH(DATE(YEAR($A558)-1,MONTH($A558),DAY($A558)),$A:$A,0))=""),"",Q558/INDEX(Q:Q,MATCH(DATE(YEAR($A558)-1,MONTH($A558),DAY($A558)),$A:$A,0))-1),"")</f>
        <v/>
      </c>
      <c r="U558" s="23">
        <f>IFERROR(IF(OR(R558="",INDEX(R:R,MATCH(DATE(YEAR($A558)-1,MONTH($A558),DAY($A558)),$A:$A,0))=""),"",R558/INDEX(R:R,MATCH(DATE(YEAR($A558)-1,MONTH($A558),DAY($A558)),$A:$A,0))-1),"")</f>
        <v/>
      </c>
      <c r="V558" s="23">
        <f>IF(OR(P558="",P557=""),"",P558/P557-1)</f>
        <v/>
      </c>
      <c r="W558" s="23">
        <f>IF(OR(Q558="",Q557=""),"",Q558/Q557-1)</f>
        <v/>
      </c>
      <c r="X558" s="23">
        <f>IF(OR(R558="",R557=""),"",R558/R557-1)</f>
        <v/>
      </c>
      <c r="Y558" s="23">
        <f>IF(R558="","",P558/R558)</f>
        <v/>
      </c>
      <c r="Z558" s="23">
        <f>IF(R558="","",Q558/R558)</f>
        <v/>
      </c>
      <c r="AA558" s="24">
        <f>IF(SUMIFS('Daily NSE Equity Options'!$M:$M,'Daily NSE Equity Options'!$A:$A,$A558)=0,"",SUMIFS('Daily NSE Equity Options'!$M:$M,'Daily NSE Equity Options'!$A:$A,$A558))</f>
        <v/>
      </c>
      <c r="AB558" s="9">
        <f>IF(SUMIFS('Daily BSE Equity Options'!$M:$M,'Daily BSE Equity Options'!$A:$A,$A558)=0,"",SUMIFS('Daily BSE Equity Options'!$M:$M,'Daily BSE Equity Options'!$A:$A,$A558))</f>
        <v/>
      </c>
      <c r="AC558" s="9">
        <f>IF(OR(AA558="",AB558=""),"",AA558+AB558)</f>
        <v/>
      </c>
      <c r="AD558" s="26">
        <f>IFERROR(IF(OR(AA558="",INDEX(AA:AA,MATCH(DATE(YEAR($A558)-1,MONTH($A558),DAY($A558)),$A:$A,0))=""),"",AA558/INDEX(AA:AA,MATCH(DATE(YEAR($A558)-1,MONTH($A558),DAY($A558)),$A:$A,0))-1),"")</f>
        <v/>
      </c>
      <c r="AE558" s="26">
        <f>IFERROR(IF(OR(AB558="",INDEX(AB:AB,MATCH(DATE(YEAR($A558)-1,MONTH($A558),DAY($A558)),$A:$A,0))=""),"",AB558/INDEX(AB:AB,MATCH(DATE(YEAR($A558)-1,MONTH($A558),DAY($A558)),$A:$A,0))-1),"")</f>
        <v/>
      </c>
      <c r="AF558" s="26">
        <f>IFERROR(IF(OR(AC558="",INDEX(AC:AC,MATCH(DATE(YEAR($A558)-1,MONTH($A558),DAY($A558)),$A:$A,0))=""),"",AC558/INDEX(AC:AC,MATCH(DATE(YEAR($A558)-1,MONTH($A558),DAY($A558)),$A:$A,0))-1),"")</f>
        <v/>
      </c>
      <c r="AG558" s="26">
        <f>IF(OR(AA558="",AA557=""),"",AA558/AA557-1)</f>
        <v/>
      </c>
      <c r="AH558" s="26">
        <f>IF(OR(AB558="",AB557=""),"",AB558/AB557-1)</f>
        <v/>
      </c>
      <c r="AI558" s="26">
        <f>IF(OR(AC558="",AC557=""),"",AC558/AC557-1)</f>
        <v/>
      </c>
      <c r="AJ558" s="26">
        <f>IF(AC558="","",AA558/AC558)</f>
        <v/>
      </c>
      <c r="AK558" s="26">
        <f>IF(AC558="","",AB558/AC558)</f>
        <v/>
      </c>
      <c r="AL558" s="29" t="n">
        <v>21.005</v>
      </c>
      <c r="AM558" s="30" t="n">
        <v>21.68</v>
      </c>
      <c r="AN558" s="30" t="n">
        <v>20.5125</v>
      </c>
      <c r="AO558" s="30" t="n">
        <v>21.45</v>
      </c>
      <c r="AP558" s="31" t="n">
        <v>0.0212</v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18">
        <f>IF(SUMIFS('Daily NSE Equity Options'!$K:$K,'Daily NSE Equity Options'!$A:$A,$A559)=0,"",SUMIFS('Daily NSE Equity Options'!$K:$K,'Daily NSE Equity Options'!$A:$A,$A559))</f>
        <v/>
      </c>
      <c r="F559" s="7">
        <f>IF(SUMIFS('Daily BSE Equity Options'!$K:$K,'Daily BSE Equity Options'!$A:$A,$A559)=0,"",SUMIFS('Daily BSE Equity Options'!$K:$K,'Daily BSE Equity Options'!$A:$A,$A559))</f>
        <v/>
      </c>
      <c r="G559" s="7">
        <f>IF(OR(E559="",F559=""),"",E559+F559)</f>
        <v/>
      </c>
      <c r="H559" s="20">
        <f>IFERROR(IF(OR(E559="",INDEX(E:E,MATCH(DATE(YEAR($A559)-1,MONTH($A559),DAY($A559)),$A:$A,0))=""),"",E559/INDEX(E:E,MATCH(DATE(YEAR($A559)-1,MONTH($A559),DAY($A559)),$A:$A,0))-1),"")</f>
        <v/>
      </c>
      <c r="I559" s="20">
        <f>IFERROR(IF(OR(F559="",INDEX(F:F,MATCH(DATE(YEAR($A559)-1,MONTH($A559),DAY($A559)),$A:$A,0))=""),"",F559/INDEX(F:F,MATCH(DATE(YEAR($A559)-1,MONTH($A559),DAY($A559)),$A:$A,0))-1),"")</f>
        <v/>
      </c>
      <c r="J559" s="20">
        <f>IFERROR(IF(OR(G559="",INDEX(G:G,MATCH(DATE(YEAR($A559)-1,MONTH($A559),DAY($A559)),$A:$A,0))=""),"",G559/INDEX(G:G,MATCH(DATE(YEAR($A559)-1,MONTH($A559),DAY($A559)),$A:$A,0))-1),"")</f>
        <v/>
      </c>
      <c r="K559" s="20">
        <f>IF(OR(E559="",E558=""),"",E559/E558-1)</f>
        <v/>
      </c>
      <c r="L559" s="20">
        <f>IF(OR(F559="",F558=""),"",F559/F558-1)</f>
        <v/>
      </c>
      <c r="M559" s="20">
        <f>IF(OR(G559="",G558=""),"",G559/G558-1)</f>
        <v/>
      </c>
      <c r="N559" s="20">
        <f>IF(G559="","",E559/G559)</f>
        <v/>
      </c>
      <c r="O559" s="20">
        <f>IF(G559="","",F559/G559)</f>
        <v/>
      </c>
      <c r="P559" s="21">
        <f>IF(SUMIFS('Daily NSE Equity Options'!$L:$L,'Daily NSE Equity Options'!$A:$A,$A559)=0,"",SUMIFS('Daily NSE Equity Options'!$L:$L,'Daily NSE Equity Options'!$A:$A,$A559))</f>
        <v/>
      </c>
      <c r="Q559" s="8">
        <f>IF(SUMIFS('Daily BSE Equity Options'!$L:$L,'Daily BSE Equity Options'!$A:$A,$A559)=0,"",SUMIFS('Daily BSE Equity Options'!$L:$L,'Daily BSE Equity Options'!$A:$A,$A559))</f>
        <v/>
      </c>
      <c r="R559" s="8">
        <f>IF(OR(P559="",Q559=""),"",P559+Q559)</f>
        <v/>
      </c>
      <c r="S559" s="23">
        <f>IFERROR(IF(OR(P559="",INDEX(P:P,MATCH(DATE(YEAR($A559)-1,MONTH($A559),DAY($A559)),$A:$A,0))=""),"",P559/INDEX(P:P,MATCH(DATE(YEAR($A559)-1,MONTH($A559),DAY($A559)),$A:$A,0))-1),"")</f>
        <v/>
      </c>
      <c r="T559" s="23">
        <f>IFERROR(IF(OR(Q559="",INDEX(Q:Q,MATCH(DATE(YEAR($A559)-1,MONTH($A559),DAY($A559)),$A:$A,0))=""),"",Q559/INDEX(Q:Q,MATCH(DATE(YEAR($A559)-1,MONTH($A559),DAY($A559)),$A:$A,0))-1),"")</f>
        <v/>
      </c>
      <c r="U559" s="23">
        <f>IFERROR(IF(OR(R559="",INDEX(R:R,MATCH(DATE(YEAR($A559)-1,MONTH($A559),DAY($A559)),$A:$A,0))=""),"",R559/INDEX(R:R,MATCH(DATE(YEAR($A559)-1,MONTH($A559),DAY($A559)),$A:$A,0))-1),"")</f>
        <v/>
      </c>
      <c r="V559" s="23">
        <f>IF(OR(P559="",P558=""),"",P559/P558-1)</f>
        <v/>
      </c>
      <c r="W559" s="23">
        <f>IF(OR(Q559="",Q558=""),"",Q559/Q558-1)</f>
        <v/>
      </c>
      <c r="X559" s="23">
        <f>IF(OR(R559="",R558=""),"",R559/R558-1)</f>
        <v/>
      </c>
      <c r="Y559" s="23">
        <f>IF(R559="","",P559/R559)</f>
        <v/>
      </c>
      <c r="Z559" s="23">
        <f>IF(R559="","",Q559/R559)</f>
        <v/>
      </c>
      <c r="AA559" s="24">
        <f>IF(SUMIFS('Daily NSE Equity Options'!$M:$M,'Daily NSE Equity Options'!$A:$A,$A559)=0,"",SUMIFS('Daily NSE Equity Options'!$M:$M,'Daily NSE Equity Options'!$A:$A,$A559))</f>
        <v/>
      </c>
      <c r="AB559" s="9">
        <f>IF(SUMIFS('Daily BSE Equity Options'!$M:$M,'Daily BSE Equity Options'!$A:$A,$A559)=0,"",SUMIFS('Daily BSE Equity Options'!$M:$M,'Daily BSE Equity Options'!$A:$A,$A559))</f>
        <v/>
      </c>
      <c r="AC559" s="9">
        <f>IF(OR(AA559="",AB559=""),"",AA559+AB559)</f>
        <v/>
      </c>
      <c r="AD559" s="26">
        <f>IFERROR(IF(OR(AA559="",INDEX(AA:AA,MATCH(DATE(YEAR($A559)-1,MONTH($A559),DAY($A559)),$A:$A,0))=""),"",AA559/INDEX(AA:AA,MATCH(DATE(YEAR($A559)-1,MONTH($A559),DAY($A559)),$A:$A,0))-1),"")</f>
        <v/>
      </c>
      <c r="AE559" s="26">
        <f>IFERROR(IF(OR(AB559="",INDEX(AB:AB,MATCH(DATE(YEAR($A559)-1,MONTH($A559),DAY($A559)),$A:$A,0))=""),"",AB559/INDEX(AB:AB,MATCH(DATE(YEAR($A559)-1,MONTH($A559),DAY($A559)),$A:$A,0))-1),"")</f>
        <v/>
      </c>
      <c r="AF559" s="26">
        <f>IFERROR(IF(OR(AC559="",INDEX(AC:AC,MATCH(DATE(YEAR($A559)-1,MONTH($A559),DAY($A559)),$A:$A,0))=""),"",AC559/INDEX(AC:AC,MATCH(DATE(YEAR($A559)-1,MONTH($A559),DAY($A559)),$A:$A,0))-1),"")</f>
        <v/>
      </c>
      <c r="AG559" s="26">
        <f>IF(OR(AA559="",AA558=""),"",AA559/AA558-1)</f>
        <v/>
      </c>
      <c r="AH559" s="26">
        <f>IF(OR(AB559="",AB558=""),"",AB559/AB558-1)</f>
        <v/>
      </c>
      <c r="AI559" s="26">
        <f>IF(OR(AC559="",AC558=""),"",AC559/AC558-1)</f>
        <v/>
      </c>
      <c r="AJ559" s="26">
        <f>IF(AC559="","",AA559/AC559)</f>
        <v/>
      </c>
      <c r="AK559" s="26">
        <f>IF(AC559="","",AB559/AC559)</f>
        <v/>
      </c>
      <c r="AL559" s="29" t="n">
        <v>21.45</v>
      </c>
      <c r="AM559" s="30" t="n">
        <v>22.085</v>
      </c>
      <c r="AN559" s="30" t="n">
        <v>21.45</v>
      </c>
      <c r="AO559" s="30" t="n">
        <v>21.9</v>
      </c>
      <c r="AP559" s="31" t="n">
        <v>0.021</v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18">
        <f>IF(SUMIFS('Daily NSE Equity Options'!$K:$K,'Daily NSE Equity Options'!$A:$A,$A560)=0,"",SUMIFS('Daily NSE Equity Options'!$K:$K,'Daily NSE Equity Options'!$A:$A,$A560))</f>
        <v/>
      </c>
      <c r="F560" s="7">
        <f>IF(SUMIFS('Daily BSE Equity Options'!$K:$K,'Daily BSE Equity Options'!$A:$A,$A560)=0,"",SUMIFS('Daily BSE Equity Options'!$K:$K,'Daily BSE Equity Options'!$A:$A,$A560))</f>
        <v/>
      </c>
      <c r="G560" s="7">
        <f>IF(OR(E560="",F560=""),"",E560+F560)</f>
        <v/>
      </c>
      <c r="H560" s="20">
        <f>IFERROR(IF(OR(E560="",INDEX(E:E,MATCH(DATE(YEAR($A560)-1,MONTH($A560),DAY($A560)),$A:$A,0))=""),"",E560/INDEX(E:E,MATCH(DATE(YEAR($A560)-1,MONTH($A560),DAY($A560)),$A:$A,0))-1),"")</f>
        <v/>
      </c>
      <c r="I560" s="20">
        <f>IFERROR(IF(OR(F560="",INDEX(F:F,MATCH(DATE(YEAR($A560)-1,MONTH($A560),DAY($A560)),$A:$A,0))=""),"",F560/INDEX(F:F,MATCH(DATE(YEAR($A560)-1,MONTH($A560),DAY($A560)),$A:$A,0))-1),"")</f>
        <v/>
      </c>
      <c r="J560" s="20">
        <f>IFERROR(IF(OR(G560="",INDEX(G:G,MATCH(DATE(YEAR($A560)-1,MONTH($A560),DAY($A560)),$A:$A,0))=""),"",G560/INDEX(G:G,MATCH(DATE(YEAR($A560)-1,MONTH($A560),DAY($A560)),$A:$A,0))-1),"")</f>
        <v/>
      </c>
      <c r="K560" s="20">
        <f>IF(OR(E560="",E559=""),"",E560/E559-1)</f>
        <v/>
      </c>
      <c r="L560" s="20">
        <f>IF(OR(F560="",F559=""),"",F560/F559-1)</f>
        <v/>
      </c>
      <c r="M560" s="20">
        <f>IF(OR(G560="",G559=""),"",G560/G559-1)</f>
        <v/>
      </c>
      <c r="N560" s="20">
        <f>IF(G560="","",E560/G560)</f>
        <v/>
      </c>
      <c r="O560" s="20">
        <f>IF(G560="","",F560/G560)</f>
        <v/>
      </c>
      <c r="P560" s="21">
        <f>IF(SUMIFS('Daily NSE Equity Options'!$L:$L,'Daily NSE Equity Options'!$A:$A,$A560)=0,"",SUMIFS('Daily NSE Equity Options'!$L:$L,'Daily NSE Equity Options'!$A:$A,$A560))</f>
        <v/>
      </c>
      <c r="Q560" s="8">
        <f>IF(SUMIFS('Daily BSE Equity Options'!$L:$L,'Daily BSE Equity Options'!$A:$A,$A560)=0,"",SUMIFS('Daily BSE Equity Options'!$L:$L,'Daily BSE Equity Options'!$A:$A,$A560))</f>
        <v/>
      </c>
      <c r="R560" s="8">
        <f>IF(OR(P560="",Q560=""),"",P560+Q560)</f>
        <v/>
      </c>
      <c r="S560" s="23">
        <f>IFERROR(IF(OR(P560="",INDEX(P:P,MATCH(DATE(YEAR($A560)-1,MONTH($A560),DAY($A560)),$A:$A,0))=""),"",P560/INDEX(P:P,MATCH(DATE(YEAR($A560)-1,MONTH($A560),DAY($A560)),$A:$A,0))-1),"")</f>
        <v/>
      </c>
      <c r="T560" s="23">
        <f>IFERROR(IF(OR(Q560="",INDEX(Q:Q,MATCH(DATE(YEAR($A560)-1,MONTH($A560),DAY($A560)),$A:$A,0))=""),"",Q560/INDEX(Q:Q,MATCH(DATE(YEAR($A560)-1,MONTH($A560),DAY($A560)),$A:$A,0))-1),"")</f>
        <v/>
      </c>
      <c r="U560" s="23">
        <f>IFERROR(IF(OR(R560="",INDEX(R:R,MATCH(DATE(YEAR($A560)-1,MONTH($A560),DAY($A560)),$A:$A,0))=""),"",R560/INDEX(R:R,MATCH(DATE(YEAR($A560)-1,MONTH($A560),DAY($A560)),$A:$A,0))-1),"")</f>
        <v/>
      </c>
      <c r="V560" s="23">
        <f>IF(OR(P560="",P559=""),"",P560/P559-1)</f>
        <v/>
      </c>
      <c r="W560" s="23">
        <f>IF(OR(Q560="",Q559=""),"",Q560/Q559-1)</f>
        <v/>
      </c>
      <c r="X560" s="23">
        <f>IF(OR(R560="",R559=""),"",R560/R559-1)</f>
        <v/>
      </c>
      <c r="Y560" s="23">
        <f>IF(R560="","",P560/R560)</f>
        <v/>
      </c>
      <c r="Z560" s="23">
        <f>IF(R560="","",Q560/R560)</f>
        <v/>
      </c>
      <c r="AA560" s="24">
        <f>IF(SUMIFS('Daily NSE Equity Options'!$M:$M,'Daily NSE Equity Options'!$A:$A,$A560)=0,"",SUMIFS('Daily NSE Equity Options'!$M:$M,'Daily NSE Equity Options'!$A:$A,$A560))</f>
        <v/>
      </c>
      <c r="AB560" s="9">
        <f>IF(SUMIFS('Daily BSE Equity Options'!$M:$M,'Daily BSE Equity Options'!$A:$A,$A560)=0,"",SUMIFS('Daily BSE Equity Options'!$M:$M,'Daily BSE Equity Options'!$A:$A,$A560))</f>
        <v/>
      </c>
      <c r="AC560" s="9">
        <f>IF(OR(AA560="",AB560=""),"",AA560+AB560)</f>
        <v/>
      </c>
      <c r="AD560" s="26">
        <f>IFERROR(IF(OR(AA560="",INDEX(AA:AA,MATCH(DATE(YEAR($A560)-1,MONTH($A560),DAY($A560)),$A:$A,0))=""),"",AA560/INDEX(AA:AA,MATCH(DATE(YEAR($A560)-1,MONTH($A560),DAY($A560)),$A:$A,0))-1),"")</f>
        <v/>
      </c>
      <c r="AE560" s="26">
        <f>IFERROR(IF(OR(AB560="",INDEX(AB:AB,MATCH(DATE(YEAR($A560)-1,MONTH($A560),DAY($A560)),$A:$A,0))=""),"",AB560/INDEX(AB:AB,MATCH(DATE(YEAR($A560)-1,MONTH($A560),DAY($A560)),$A:$A,0))-1),"")</f>
        <v/>
      </c>
      <c r="AF560" s="26">
        <f>IFERROR(IF(OR(AC560="",INDEX(AC:AC,MATCH(DATE(YEAR($A560)-1,MONTH($A560),DAY($A560)),$A:$A,0))=""),"",AC560/INDEX(AC:AC,MATCH(DATE(YEAR($A560)-1,MONTH($A560),DAY($A560)),$A:$A,0))-1),"")</f>
        <v/>
      </c>
      <c r="AG560" s="26">
        <f>IF(OR(AA560="",AA559=""),"",AA560/AA559-1)</f>
        <v/>
      </c>
      <c r="AH560" s="26">
        <f>IF(OR(AB560="",AB559=""),"",AB560/AB559-1)</f>
        <v/>
      </c>
      <c r="AI560" s="26">
        <f>IF(OR(AC560="",AC559=""),"",AC560/AC559-1)</f>
        <v/>
      </c>
      <c r="AJ560" s="26">
        <f>IF(AC560="","",AA560/AC560)</f>
        <v/>
      </c>
      <c r="AK560" s="26">
        <f>IF(AC560="","",AB560/AC560)</f>
        <v/>
      </c>
      <c r="AL560" s="29" t="n">
        <v>21.9</v>
      </c>
      <c r="AM560" s="30" t="n">
        <v>22.2725</v>
      </c>
      <c r="AN560" s="30" t="n">
        <v>21.5375</v>
      </c>
      <c r="AO560" s="30" t="n">
        <v>21.84</v>
      </c>
      <c r="AP560" s="31" t="n">
        <v>-0.0027</v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18">
        <f>IF(SUMIFS('Daily NSE Equity Options'!$K:$K,'Daily NSE Equity Options'!$A:$A,$A561)=0,"",SUMIFS('Daily NSE Equity Options'!$K:$K,'Daily NSE Equity Options'!$A:$A,$A561))</f>
        <v/>
      </c>
      <c r="F561" s="7">
        <f>IF(SUMIFS('Daily BSE Equity Options'!$K:$K,'Daily BSE Equity Options'!$A:$A,$A561)=0,"",SUMIFS('Daily BSE Equity Options'!$K:$K,'Daily BSE Equity Options'!$A:$A,$A561))</f>
        <v/>
      </c>
      <c r="G561" s="7">
        <f>IF(OR(E561="",F561=""),"",E561+F561)</f>
        <v/>
      </c>
      <c r="H561" s="20">
        <f>IFERROR(IF(OR(E561="",INDEX(E:E,MATCH(DATE(YEAR($A561)-1,MONTH($A561),DAY($A561)),$A:$A,0))=""),"",E561/INDEX(E:E,MATCH(DATE(YEAR($A561)-1,MONTH($A561),DAY($A561)),$A:$A,0))-1),"")</f>
        <v/>
      </c>
      <c r="I561" s="20">
        <f>IFERROR(IF(OR(F561="",INDEX(F:F,MATCH(DATE(YEAR($A561)-1,MONTH($A561),DAY($A561)),$A:$A,0))=""),"",F561/INDEX(F:F,MATCH(DATE(YEAR($A561)-1,MONTH($A561),DAY($A561)),$A:$A,0))-1),"")</f>
        <v/>
      </c>
      <c r="J561" s="20">
        <f>IFERROR(IF(OR(G561="",INDEX(G:G,MATCH(DATE(YEAR($A561)-1,MONTH($A561),DAY($A561)),$A:$A,0))=""),"",G561/INDEX(G:G,MATCH(DATE(YEAR($A561)-1,MONTH($A561),DAY($A561)),$A:$A,0))-1),"")</f>
        <v/>
      </c>
      <c r="K561" s="20">
        <f>IF(OR(E561="",E560=""),"",E561/E560-1)</f>
        <v/>
      </c>
      <c r="L561" s="20">
        <f>IF(OR(F561="",F560=""),"",F561/F560-1)</f>
        <v/>
      </c>
      <c r="M561" s="20">
        <f>IF(OR(G561="",G560=""),"",G561/G560-1)</f>
        <v/>
      </c>
      <c r="N561" s="20">
        <f>IF(G561="","",E561/G561)</f>
        <v/>
      </c>
      <c r="O561" s="20">
        <f>IF(G561="","",F561/G561)</f>
        <v/>
      </c>
      <c r="P561" s="21">
        <f>IF(SUMIFS('Daily NSE Equity Options'!$L:$L,'Daily NSE Equity Options'!$A:$A,$A561)=0,"",SUMIFS('Daily NSE Equity Options'!$L:$L,'Daily NSE Equity Options'!$A:$A,$A561))</f>
        <v/>
      </c>
      <c r="Q561" s="8">
        <f>IF(SUMIFS('Daily BSE Equity Options'!$L:$L,'Daily BSE Equity Options'!$A:$A,$A561)=0,"",SUMIFS('Daily BSE Equity Options'!$L:$L,'Daily BSE Equity Options'!$A:$A,$A561))</f>
        <v/>
      </c>
      <c r="R561" s="8">
        <f>IF(OR(P561="",Q561=""),"",P561+Q561)</f>
        <v/>
      </c>
      <c r="S561" s="23">
        <f>IFERROR(IF(OR(P561="",INDEX(P:P,MATCH(DATE(YEAR($A561)-1,MONTH($A561),DAY($A561)),$A:$A,0))=""),"",P561/INDEX(P:P,MATCH(DATE(YEAR($A561)-1,MONTH($A561),DAY($A561)),$A:$A,0))-1),"")</f>
        <v/>
      </c>
      <c r="T561" s="23">
        <f>IFERROR(IF(OR(Q561="",INDEX(Q:Q,MATCH(DATE(YEAR($A561)-1,MONTH($A561),DAY($A561)),$A:$A,0))=""),"",Q561/INDEX(Q:Q,MATCH(DATE(YEAR($A561)-1,MONTH($A561),DAY($A561)),$A:$A,0))-1),"")</f>
        <v/>
      </c>
      <c r="U561" s="23">
        <f>IFERROR(IF(OR(R561="",INDEX(R:R,MATCH(DATE(YEAR($A561)-1,MONTH($A561),DAY($A561)),$A:$A,0))=""),"",R561/INDEX(R:R,MATCH(DATE(YEAR($A561)-1,MONTH($A561),DAY($A561)),$A:$A,0))-1),"")</f>
        <v/>
      </c>
      <c r="V561" s="23">
        <f>IF(OR(P561="",P560=""),"",P561/P560-1)</f>
        <v/>
      </c>
      <c r="W561" s="23">
        <f>IF(OR(Q561="",Q560=""),"",Q561/Q560-1)</f>
        <v/>
      </c>
      <c r="X561" s="23">
        <f>IF(OR(R561="",R560=""),"",R561/R560-1)</f>
        <v/>
      </c>
      <c r="Y561" s="23">
        <f>IF(R561="","",P561/R561)</f>
        <v/>
      </c>
      <c r="Z561" s="23">
        <f>IF(R561="","",Q561/R561)</f>
        <v/>
      </c>
      <c r="AA561" s="24">
        <f>IF(SUMIFS('Daily NSE Equity Options'!$M:$M,'Daily NSE Equity Options'!$A:$A,$A561)=0,"",SUMIFS('Daily NSE Equity Options'!$M:$M,'Daily NSE Equity Options'!$A:$A,$A561))</f>
        <v/>
      </c>
      <c r="AB561" s="9">
        <f>IF(SUMIFS('Daily BSE Equity Options'!$M:$M,'Daily BSE Equity Options'!$A:$A,$A561)=0,"",SUMIFS('Daily BSE Equity Options'!$M:$M,'Daily BSE Equity Options'!$A:$A,$A561))</f>
        <v/>
      </c>
      <c r="AC561" s="9">
        <f>IF(OR(AA561="",AB561=""),"",AA561+AB561)</f>
        <v/>
      </c>
      <c r="AD561" s="26">
        <f>IFERROR(IF(OR(AA561="",INDEX(AA:AA,MATCH(DATE(YEAR($A561)-1,MONTH($A561),DAY($A561)),$A:$A,0))=""),"",AA561/INDEX(AA:AA,MATCH(DATE(YEAR($A561)-1,MONTH($A561),DAY($A561)),$A:$A,0))-1),"")</f>
        <v/>
      </c>
      <c r="AE561" s="26">
        <f>IFERROR(IF(OR(AB561="",INDEX(AB:AB,MATCH(DATE(YEAR($A561)-1,MONTH($A561),DAY($A561)),$A:$A,0))=""),"",AB561/INDEX(AB:AB,MATCH(DATE(YEAR($A561)-1,MONTH($A561),DAY($A561)),$A:$A,0))-1),"")</f>
        <v/>
      </c>
      <c r="AF561" s="26">
        <f>IFERROR(IF(OR(AC561="",INDEX(AC:AC,MATCH(DATE(YEAR($A561)-1,MONTH($A561),DAY($A561)),$A:$A,0))=""),"",AC561/INDEX(AC:AC,MATCH(DATE(YEAR($A561)-1,MONTH($A561),DAY($A561)),$A:$A,0))-1),"")</f>
        <v/>
      </c>
      <c r="AG561" s="26">
        <f>IF(OR(AA561="",AA560=""),"",AA561/AA560-1)</f>
        <v/>
      </c>
      <c r="AH561" s="26">
        <f>IF(OR(AB561="",AB560=""),"",AB561/AB560-1)</f>
        <v/>
      </c>
      <c r="AI561" s="26">
        <f>IF(OR(AC561="",AC560=""),"",AC561/AC560-1)</f>
        <v/>
      </c>
      <c r="AJ561" s="26">
        <f>IF(AC561="","",AA561/AC561)</f>
        <v/>
      </c>
      <c r="AK561" s="26">
        <f>IF(AC561="","",AB561/AC561)</f>
        <v/>
      </c>
      <c r="AL561" s="29" t="n">
        <v>21.84</v>
      </c>
      <c r="AM561" s="30" t="n">
        <v>22.43</v>
      </c>
      <c r="AN561" s="30" t="n">
        <v>21.1425</v>
      </c>
      <c r="AO561" s="30" t="n">
        <v>21.25</v>
      </c>
      <c r="AP561" s="31" t="n">
        <v>-0.027</v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18">
        <f>IF(SUMIFS('Daily NSE Equity Options'!$K:$K,'Daily NSE Equity Options'!$A:$A,$A562)=0,"",SUMIFS('Daily NSE Equity Options'!$K:$K,'Daily NSE Equity Options'!$A:$A,$A562))</f>
        <v/>
      </c>
      <c r="F562" s="7">
        <f>IF(SUMIFS('Daily BSE Equity Options'!$K:$K,'Daily BSE Equity Options'!$A:$A,$A562)=0,"",SUMIFS('Daily BSE Equity Options'!$K:$K,'Daily BSE Equity Options'!$A:$A,$A562))</f>
        <v/>
      </c>
      <c r="G562" s="7">
        <f>IF(OR(E562="",F562=""),"",E562+F562)</f>
        <v/>
      </c>
      <c r="H562" s="20">
        <f>IFERROR(IF(OR(E562="",INDEX(E:E,MATCH(DATE(YEAR($A562)-1,MONTH($A562),DAY($A562)),$A:$A,0))=""),"",E562/INDEX(E:E,MATCH(DATE(YEAR($A562)-1,MONTH($A562),DAY($A562)),$A:$A,0))-1),"")</f>
        <v/>
      </c>
      <c r="I562" s="20">
        <f>IFERROR(IF(OR(F562="",INDEX(F:F,MATCH(DATE(YEAR($A562)-1,MONTH($A562),DAY($A562)),$A:$A,0))=""),"",F562/INDEX(F:F,MATCH(DATE(YEAR($A562)-1,MONTH($A562),DAY($A562)),$A:$A,0))-1),"")</f>
        <v/>
      </c>
      <c r="J562" s="20">
        <f>IFERROR(IF(OR(G562="",INDEX(G:G,MATCH(DATE(YEAR($A562)-1,MONTH($A562),DAY($A562)),$A:$A,0))=""),"",G562/INDEX(G:G,MATCH(DATE(YEAR($A562)-1,MONTH($A562),DAY($A562)),$A:$A,0))-1),"")</f>
        <v/>
      </c>
      <c r="K562" s="20">
        <f>IF(OR(E562="",E561=""),"",E562/E561-1)</f>
        <v/>
      </c>
      <c r="L562" s="20">
        <f>IF(OR(F562="",F561=""),"",F562/F561-1)</f>
        <v/>
      </c>
      <c r="M562" s="20">
        <f>IF(OR(G562="",G561=""),"",G562/G561-1)</f>
        <v/>
      </c>
      <c r="N562" s="20">
        <f>IF(G562="","",E562/G562)</f>
        <v/>
      </c>
      <c r="O562" s="20">
        <f>IF(G562="","",F562/G562)</f>
        <v/>
      </c>
      <c r="P562" s="21">
        <f>IF(SUMIFS('Daily NSE Equity Options'!$L:$L,'Daily NSE Equity Options'!$A:$A,$A562)=0,"",SUMIFS('Daily NSE Equity Options'!$L:$L,'Daily NSE Equity Options'!$A:$A,$A562))</f>
        <v/>
      </c>
      <c r="Q562" s="8">
        <f>IF(SUMIFS('Daily BSE Equity Options'!$L:$L,'Daily BSE Equity Options'!$A:$A,$A562)=0,"",SUMIFS('Daily BSE Equity Options'!$L:$L,'Daily BSE Equity Options'!$A:$A,$A562))</f>
        <v/>
      </c>
      <c r="R562" s="8">
        <f>IF(OR(P562="",Q562=""),"",P562+Q562)</f>
        <v/>
      </c>
      <c r="S562" s="23">
        <f>IFERROR(IF(OR(P562="",INDEX(P:P,MATCH(DATE(YEAR($A562)-1,MONTH($A562),DAY($A562)),$A:$A,0))=""),"",P562/INDEX(P:P,MATCH(DATE(YEAR($A562)-1,MONTH($A562),DAY($A562)),$A:$A,0))-1),"")</f>
        <v/>
      </c>
      <c r="T562" s="23">
        <f>IFERROR(IF(OR(Q562="",INDEX(Q:Q,MATCH(DATE(YEAR($A562)-1,MONTH($A562),DAY($A562)),$A:$A,0))=""),"",Q562/INDEX(Q:Q,MATCH(DATE(YEAR($A562)-1,MONTH($A562),DAY($A562)),$A:$A,0))-1),"")</f>
        <v/>
      </c>
      <c r="U562" s="23">
        <f>IFERROR(IF(OR(R562="",INDEX(R:R,MATCH(DATE(YEAR($A562)-1,MONTH($A562),DAY($A562)),$A:$A,0))=""),"",R562/INDEX(R:R,MATCH(DATE(YEAR($A562)-1,MONTH($A562),DAY($A562)),$A:$A,0))-1),"")</f>
        <v/>
      </c>
      <c r="V562" s="23">
        <f>IF(OR(P562="",P561=""),"",P562/P561-1)</f>
        <v/>
      </c>
      <c r="W562" s="23">
        <f>IF(OR(Q562="",Q561=""),"",Q562/Q561-1)</f>
        <v/>
      </c>
      <c r="X562" s="23">
        <f>IF(OR(R562="",R561=""),"",R562/R561-1)</f>
        <v/>
      </c>
      <c r="Y562" s="23">
        <f>IF(R562="","",P562/R562)</f>
        <v/>
      </c>
      <c r="Z562" s="23">
        <f>IF(R562="","",Q562/R562)</f>
        <v/>
      </c>
      <c r="AA562" s="24">
        <f>IF(SUMIFS('Daily NSE Equity Options'!$M:$M,'Daily NSE Equity Options'!$A:$A,$A562)=0,"",SUMIFS('Daily NSE Equity Options'!$M:$M,'Daily NSE Equity Options'!$A:$A,$A562))</f>
        <v/>
      </c>
      <c r="AB562" s="9">
        <f>IF(SUMIFS('Daily BSE Equity Options'!$M:$M,'Daily BSE Equity Options'!$A:$A,$A562)=0,"",SUMIFS('Daily BSE Equity Options'!$M:$M,'Daily BSE Equity Options'!$A:$A,$A562))</f>
        <v/>
      </c>
      <c r="AC562" s="9">
        <f>IF(OR(AA562="",AB562=""),"",AA562+AB562)</f>
        <v/>
      </c>
      <c r="AD562" s="26">
        <f>IFERROR(IF(OR(AA562="",INDEX(AA:AA,MATCH(DATE(YEAR($A562)-1,MONTH($A562),DAY($A562)),$A:$A,0))=""),"",AA562/INDEX(AA:AA,MATCH(DATE(YEAR($A562)-1,MONTH($A562),DAY($A562)),$A:$A,0))-1),"")</f>
        <v/>
      </c>
      <c r="AE562" s="26">
        <f>IFERROR(IF(OR(AB562="",INDEX(AB:AB,MATCH(DATE(YEAR($A562)-1,MONTH($A562),DAY($A562)),$A:$A,0))=""),"",AB562/INDEX(AB:AB,MATCH(DATE(YEAR($A562)-1,MONTH($A562),DAY($A562)),$A:$A,0))-1),"")</f>
        <v/>
      </c>
      <c r="AF562" s="26">
        <f>IFERROR(IF(OR(AC562="",INDEX(AC:AC,MATCH(DATE(YEAR($A562)-1,MONTH($A562),DAY($A562)),$A:$A,0))=""),"",AC562/INDEX(AC:AC,MATCH(DATE(YEAR($A562)-1,MONTH($A562),DAY($A562)),$A:$A,0))-1),"")</f>
        <v/>
      </c>
      <c r="AG562" s="26">
        <f>IF(OR(AA562="",AA561=""),"",AA562/AA561-1)</f>
        <v/>
      </c>
      <c r="AH562" s="26">
        <f>IF(OR(AB562="",AB561=""),"",AB562/AB561-1)</f>
        <v/>
      </c>
      <c r="AI562" s="26">
        <f>IF(OR(AC562="",AC561=""),"",AC562/AC561-1)</f>
        <v/>
      </c>
      <c r="AJ562" s="26">
        <f>IF(AC562="","",AA562/AC562)</f>
        <v/>
      </c>
      <c r="AK562" s="26">
        <f>IF(AC562="","",AB562/AC562)</f>
        <v/>
      </c>
      <c r="AL562" s="29" t="n">
        <v>21.25</v>
      </c>
      <c r="AM562" s="30" t="n">
        <v>22.2475</v>
      </c>
      <c r="AN562" s="30" t="n">
        <v>20.9225</v>
      </c>
      <c r="AO562" s="30" t="n">
        <v>20.9725</v>
      </c>
      <c r="AP562" s="31" t="n">
        <v>-0.0131</v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18">
        <f>IF(SUMIFS('Daily NSE Equity Options'!$K:$K,'Daily NSE Equity Options'!$A:$A,$A563)=0,"",SUMIFS('Daily NSE Equity Options'!$K:$K,'Daily NSE Equity Options'!$A:$A,$A563))</f>
        <v/>
      </c>
      <c r="F563" s="7">
        <f>IF(SUMIFS('Daily BSE Equity Options'!$K:$K,'Daily BSE Equity Options'!$A:$A,$A563)=0,"",SUMIFS('Daily BSE Equity Options'!$K:$K,'Daily BSE Equity Options'!$A:$A,$A563))</f>
        <v/>
      </c>
      <c r="G563" s="7">
        <f>IF(OR(E563="",F563=""),"",E563+F563)</f>
        <v/>
      </c>
      <c r="H563" s="20">
        <f>IFERROR(IF(OR(E563="",INDEX(E:E,MATCH(DATE(YEAR($A563)-1,MONTH($A563),DAY($A563)),$A:$A,0))=""),"",E563/INDEX(E:E,MATCH(DATE(YEAR($A563)-1,MONTH($A563),DAY($A563)),$A:$A,0))-1),"")</f>
        <v/>
      </c>
      <c r="I563" s="20">
        <f>IFERROR(IF(OR(F563="",INDEX(F:F,MATCH(DATE(YEAR($A563)-1,MONTH($A563),DAY($A563)),$A:$A,0))=""),"",F563/INDEX(F:F,MATCH(DATE(YEAR($A563)-1,MONTH($A563),DAY($A563)),$A:$A,0))-1),"")</f>
        <v/>
      </c>
      <c r="J563" s="20">
        <f>IFERROR(IF(OR(G563="",INDEX(G:G,MATCH(DATE(YEAR($A563)-1,MONTH($A563),DAY($A563)),$A:$A,0))=""),"",G563/INDEX(G:G,MATCH(DATE(YEAR($A563)-1,MONTH($A563),DAY($A563)),$A:$A,0))-1),"")</f>
        <v/>
      </c>
      <c r="K563" s="20">
        <f>IF(OR(E563="",E562=""),"",E563/E562-1)</f>
        <v/>
      </c>
      <c r="L563" s="20">
        <f>IF(OR(F563="",F562=""),"",F563/F562-1)</f>
        <v/>
      </c>
      <c r="M563" s="20">
        <f>IF(OR(G563="",G562=""),"",G563/G562-1)</f>
        <v/>
      </c>
      <c r="N563" s="20">
        <f>IF(G563="","",E563/G563)</f>
        <v/>
      </c>
      <c r="O563" s="20">
        <f>IF(G563="","",F563/G563)</f>
        <v/>
      </c>
      <c r="P563" s="21">
        <f>IF(SUMIFS('Daily NSE Equity Options'!$L:$L,'Daily NSE Equity Options'!$A:$A,$A563)=0,"",SUMIFS('Daily NSE Equity Options'!$L:$L,'Daily NSE Equity Options'!$A:$A,$A563))</f>
        <v/>
      </c>
      <c r="Q563" s="8">
        <f>IF(SUMIFS('Daily BSE Equity Options'!$L:$L,'Daily BSE Equity Options'!$A:$A,$A563)=0,"",SUMIFS('Daily BSE Equity Options'!$L:$L,'Daily BSE Equity Options'!$A:$A,$A563))</f>
        <v/>
      </c>
      <c r="R563" s="8">
        <f>IF(OR(P563="",Q563=""),"",P563+Q563)</f>
        <v/>
      </c>
      <c r="S563" s="23">
        <f>IFERROR(IF(OR(P563="",INDEX(P:P,MATCH(DATE(YEAR($A563)-1,MONTH($A563),DAY($A563)),$A:$A,0))=""),"",P563/INDEX(P:P,MATCH(DATE(YEAR($A563)-1,MONTH($A563),DAY($A563)),$A:$A,0))-1),"")</f>
        <v/>
      </c>
      <c r="T563" s="23">
        <f>IFERROR(IF(OR(Q563="",INDEX(Q:Q,MATCH(DATE(YEAR($A563)-1,MONTH($A563),DAY($A563)),$A:$A,0))=""),"",Q563/INDEX(Q:Q,MATCH(DATE(YEAR($A563)-1,MONTH($A563),DAY($A563)),$A:$A,0))-1),"")</f>
        <v/>
      </c>
      <c r="U563" s="23">
        <f>IFERROR(IF(OR(R563="",INDEX(R:R,MATCH(DATE(YEAR($A563)-1,MONTH($A563),DAY($A563)),$A:$A,0))=""),"",R563/INDEX(R:R,MATCH(DATE(YEAR($A563)-1,MONTH($A563),DAY($A563)),$A:$A,0))-1),"")</f>
        <v/>
      </c>
      <c r="V563" s="23">
        <f>IF(OR(P563="",P562=""),"",P563/P562-1)</f>
        <v/>
      </c>
      <c r="W563" s="23">
        <f>IF(OR(Q563="",Q562=""),"",Q563/Q562-1)</f>
        <v/>
      </c>
      <c r="X563" s="23">
        <f>IF(OR(R563="",R562=""),"",R563/R562-1)</f>
        <v/>
      </c>
      <c r="Y563" s="23">
        <f>IF(R563="","",P563/R563)</f>
        <v/>
      </c>
      <c r="Z563" s="23">
        <f>IF(R563="","",Q563/R563)</f>
        <v/>
      </c>
      <c r="AA563" s="24">
        <f>IF(SUMIFS('Daily NSE Equity Options'!$M:$M,'Daily NSE Equity Options'!$A:$A,$A563)=0,"",SUMIFS('Daily NSE Equity Options'!$M:$M,'Daily NSE Equity Options'!$A:$A,$A563))</f>
        <v/>
      </c>
      <c r="AB563" s="9">
        <f>IF(SUMIFS('Daily BSE Equity Options'!$M:$M,'Daily BSE Equity Options'!$A:$A,$A563)=0,"",SUMIFS('Daily BSE Equity Options'!$M:$M,'Daily BSE Equity Options'!$A:$A,$A563))</f>
        <v/>
      </c>
      <c r="AC563" s="9">
        <f>IF(OR(AA563="",AB563=""),"",AA563+AB563)</f>
        <v/>
      </c>
      <c r="AD563" s="26">
        <f>IFERROR(IF(OR(AA563="",INDEX(AA:AA,MATCH(DATE(YEAR($A563)-1,MONTH($A563),DAY($A563)),$A:$A,0))=""),"",AA563/INDEX(AA:AA,MATCH(DATE(YEAR($A563)-1,MONTH($A563),DAY($A563)),$A:$A,0))-1),"")</f>
        <v/>
      </c>
      <c r="AE563" s="26">
        <f>IFERROR(IF(OR(AB563="",INDEX(AB:AB,MATCH(DATE(YEAR($A563)-1,MONTH($A563),DAY($A563)),$A:$A,0))=""),"",AB563/INDEX(AB:AB,MATCH(DATE(YEAR($A563)-1,MONTH($A563),DAY($A563)),$A:$A,0))-1),"")</f>
        <v/>
      </c>
      <c r="AF563" s="26">
        <f>IFERROR(IF(OR(AC563="",INDEX(AC:AC,MATCH(DATE(YEAR($A563)-1,MONTH($A563),DAY($A563)),$A:$A,0))=""),"",AC563/INDEX(AC:AC,MATCH(DATE(YEAR($A563)-1,MONTH($A563),DAY($A563)),$A:$A,0))-1),"")</f>
        <v/>
      </c>
      <c r="AG563" s="26">
        <f>IF(OR(AA563="",AA562=""),"",AA563/AA562-1)</f>
        <v/>
      </c>
      <c r="AH563" s="26">
        <f>IF(OR(AB563="",AB562=""),"",AB563/AB562-1)</f>
        <v/>
      </c>
      <c r="AI563" s="26">
        <f>IF(OR(AC563="",AC562=""),"",AC563/AC562-1)</f>
        <v/>
      </c>
      <c r="AJ563" s="26">
        <f>IF(AC563="","",AA563/AC563)</f>
        <v/>
      </c>
      <c r="AK563" s="26">
        <f>IF(AC563="","",AB563/AC563)</f>
        <v/>
      </c>
      <c r="AL563" s="29" t="n">
        <v>20.9725</v>
      </c>
      <c r="AM563" s="30" t="n">
        <v>20.9925</v>
      </c>
      <c r="AN563" s="30" t="n">
        <v>20.235</v>
      </c>
      <c r="AO563" s="30" t="n">
        <v>20.7875</v>
      </c>
      <c r="AP563" s="31" t="n">
        <v>-0.008800000000000001</v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18">
        <f>IF(SUMIFS('Daily NSE Equity Options'!$K:$K,'Daily NSE Equity Options'!$A:$A,$A564)=0,"",SUMIFS('Daily NSE Equity Options'!$K:$K,'Daily NSE Equity Options'!$A:$A,$A564))</f>
        <v/>
      </c>
      <c r="F564" s="7">
        <f>IF(SUMIFS('Daily BSE Equity Options'!$K:$K,'Daily BSE Equity Options'!$A:$A,$A564)=0,"",SUMIFS('Daily BSE Equity Options'!$K:$K,'Daily BSE Equity Options'!$A:$A,$A564))</f>
        <v/>
      </c>
      <c r="G564" s="7">
        <f>IF(OR(E564="",F564=""),"",E564+F564)</f>
        <v/>
      </c>
      <c r="H564" s="20">
        <f>IFERROR(IF(OR(E564="",INDEX(E:E,MATCH(DATE(YEAR($A564)-1,MONTH($A564),DAY($A564)),$A:$A,0))=""),"",E564/INDEX(E:E,MATCH(DATE(YEAR($A564)-1,MONTH($A564),DAY($A564)),$A:$A,0))-1),"")</f>
        <v/>
      </c>
      <c r="I564" s="20">
        <f>IFERROR(IF(OR(F564="",INDEX(F:F,MATCH(DATE(YEAR($A564)-1,MONTH($A564),DAY($A564)),$A:$A,0))=""),"",F564/INDEX(F:F,MATCH(DATE(YEAR($A564)-1,MONTH($A564),DAY($A564)),$A:$A,0))-1),"")</f>
        <v/>
      </c>
      <c r="J564" s="20">
        <f>IFERROR(IF(OR(G564="",INDEX(G:G,MATCH(DATE(YEAR($A564)-1,MONTH($A564),DAY($A564)),$A:$A,0))=""),"",G564/INDEX(G:G,MATCH(DATE(YEAR($A564)-1,MONTH($A564),DAY($A564)),$A:$A,0))-1),"")</f>
        <v/>
      </c>
      <c r="K564" s="20">
        <f>IF(OR(E564="",E563=""),"",E564/E563-1)</f>
        <v/>
      </c>
      <c r="L564" s="20">
        <f>IF(OR(F564="",F563=""),"",F564/F563-1)</f>
        <v/>
      </c>
      <c r="M564" s="20">
        <f>IF(OR(G564="",G563=""),"",G564/G563-1)</f>
        <v/>
      </c>
      <c r="N564" s="20">
        <f>IF(G564="","",E564/G564)</f>
        <v/>
      </c>
      <c r="O564" s="20">
        <f>IF(G564="","",F564/G564)</f>
        <v/>
      </c>
      <c r="P564" s="21">
        <f>IF(SUMIFS('Daily NSE Equity Options'!$L:$L,'Daily NSE Equity Options'!$A:$A,$A564)=0,"",SUMIFS('Daily NSE Equity Options'!$L:$L,'Daily NSE Equity Options'!$A:$A,$A564))</f>
        <v/>
      </c>
      <c r="Q564" s="8">
        <f>IF(SUMIFS('Daily BSE Equity Options'!$L:$L,'Daily BSE Equity Options'!$A:$A,$A564)=0,"",SUMIFS('Daily BSE Equity Options'!$L:$L,'Daily BSE Equity Options'!$A:$A,$A564))</f>
        <v/>
      </c>
      <c r="R564" s="8">
        <f>IF(OR(P564="",Q564=""),"",P564+Q564)</f>
        <v/>
      </c>
      <c r="S564" s="23">
        <f>IFERROR(IF(OR(P564="",INDEX(P:P,MATCH(DATE(YEAR($A564)-1,MONTH($A564),DAY($A564)),$A:$A,0))=""),"",P564/INDEX(P:P,MATCH(DATE(YEAR($A564)-1,MONTH($A564),DAY($A564)),$A:$A,0))-1),"")</f>
        <v/>
      </c>
      <c r="T564" s="23">
        <f>IFERROR(IF(OR(Q564="",INDEX(Q:Q,MATCH(DATE(YEAR($A564)-1,MONTH($A564),DAY($A564)),$A:$A,0))=""),"",Q564/INDEX(Q:Q,MATCH(DATE(YEAR($A564)-1,MONTH($A564),DAY($A564)),$A:$A,0))-1),"")</f>
        <v/>
      </c>
      <c r="U564" s="23">
        <f>IFERROR(IF(OR(R564="",INDEX(R:R,MATCH(DATE(YEAR($A564)-1,MONTH($A564),DAY($A564)),$A:$A,0))=""),"",R564/INDEX(R:R,MATCH(DATE(YEAR($A564)-1,MONTH($A564),DAY($A564)),$A:$A,0))-1),"")</f>
        <v/>
      </c>
      <c r="V564" s="23">
        <f>IF(OR(P564="",P563=""),"",P564/P563-1)</f>
        <v/>
      </c>
      <c r="W564" s="23">
        <f>IF(OR(Q564="",Q563=""),"",Q564/Q563-1)</f>
        <v/>
      </c>
      <c r="X564" s="23">
        <f>IF(OR(R564="",R563=""),"",R564/R563-1)</f>
        <v/>
      </c>
      <c r="Y564" s="23">
        <f>IF(R564="","",P564/R564)</f>
        <v/>
      </c>
      <c r="Z564" s="23">
        <f>IF(R564="","",Q564/R564)</f>
        <v/>
      </c>
      <c r="AA564" s="24">
        <f>IF(SUMIFS('Daily NSE Equity Options'!$M:$M,'Daily NSE Equity Options'!$A:$A,$A564)=0,"",SUMIFS('Daily NSE Equity Options'!$M:$M,'Daily NSE Equity Options'!$A:$A,$A564))</f>
        <v/>
      </c>
      <c r="AB564" s="9">
        <f>IF(SUMIFS('Daily BSE Equity Options'!$M:$M,'Daily BSE Equity Options'!$A:$A,$A564)=0,"",SUMIFS('Daily BSE Equity Options'!$M:$M,'Daily BSE Equity Options'!$A:$A,$A564))</f>
        <v/>
      </c>
      <c r="AC564" s="9">
        <f>IF(OR(AA564="",AB564=""),"",AA564+AB564)</f>
        <v/>
      </c>
      <c r="AD564" s="26">
        <f>IFERROR(IF(OR(AA564="",INDEX(AA:AA,MATCH(DATE(YEAR($A564)-1,MONTH($A564),DAY($A564)),$A:$A,0))=""),"",AA564/INDEX(AA:AA,MATCH(DATE(YEAR($A564)-1,MONTH($A564),DAY($A564)),$A:$A,0))-1),"")</f>
        <v/>
      </c>
      <c r="AE564" s="26">
        <f>IFERROR(IF(OR(AB564="",INDEX(AB:AB,MATCH(DATE(YEAR($A564)-1,MONTH($A564),DAY($A564)),$A:$A,0))=""),"",AB564/INDEX(AB:AB,MATCH(DATE(YEAR($A564)-1,MONTH($A564),DAY($A564)),$A:$A,0))-1),"")</f>
        <v/>
      </c>
      <c r="AF564" s="26">
        <f>IFERROR(IF(OR(AC564="",INDEX(AC:AC,MATCH(DATE(YEAR($A564)-1,MONTH($A564),DAY($A564)),$A:$A,0))=""),"",AC564/INDEX(AC:AC,MATCH(DATE(YEAR($A564)-1,MONTH($A564),DAY($A564)),$A:$A,0))-1),"")</f>
        <v/>
      </c>
      <c r="AG564" s="26">
        <f>IF(OR(AA564="",AA563=""),"",AA564/AA563-1)</f>
        <v/>
      </c>
      <c r="AH564" s="26">
        <f>IF(OR(AB564="",AB563=""),"",AB564/AB563-1)</f>
        <v/>
      </c>
      <c r="AI564" s="26">
        <f>IF(OR(AC564="",AC563=""),"",AC564/AC563-1)</f>
        <v/>
      </c>
      <c r="AJ564" s="26">
        <f>IF(AC564="","",AA564/AC564)</f>
        <v/>
      </c>
      <c r="AK564" s="26">
        <f>IF(AC564="","",AB564/AC564)</f>
        <v/>
      </c>
      <c r="AL564" s="29" t="n">
        <v>20.7875</v>
      </c>
      <c r="AM564" s="30" t="n">
        <v>20.7875</v>
      </c>
      <c r="AN564" s="30" t="n">
        <v>19.8225</v>
      </c>
      <c r="AO564" s="30" t="n">
        <v>20.2675</v>
      </c>
      <c r="AP564" s="31" t="n">
        <v>-0.025</v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18">
        <f>IF(SUMIFS('Daily NSE Equity Options'!$K:$K,'Daily NSE Equity Options'!$A:$A,$A565)=0,"",SUMIFS('Daily NSE Equity Options'!$K:$K,'Daily NSE Equity Options'!$A:$A,$A565))</f>
        <v/>
      </c>
      <c r="F565" s="7">
        <f>IF(SUMIFS('Daily BSE Equity Options'!$K:$K,'Daily BSE Equity Options'!$A:$A,$A565)=0,"",SUMIFS('Daily BSE Equity Options'!$K:$K,'Daily BSE Equity Options'!$A:$A,$A565))</f>
        <v/>
      </c>
      <c r="G565" s="7">
        <f>IF(OR(E565="",F565=""),"",E565+F565)</f>
        <v/>
      </c>
      <c r="H565" s="20">
        <f>IFERROR(IF(OR(E565="",INDEX(E:E,MATCH(DATE(YEAR($A565)-1,MONTH($A565),DAY($A565)),$A:$A,0))=""),"",E565/INDEX(E:E,MATCH(DATE(YEAR($A565)-1,MONTH($A565),DAY($A565)),$A:$A,0))-1),"")</f>
        <v/>
      </c>
      <c r="I565" s="20">
        <f>IFERROR(IF(OR(F565="",INDEX(F:F,MATCH(DATE(YEAR($A565)-1,MONTH($A565),DAY($A565)),$A:$A,0))=""),"",F565/INDEX(F:F,MATCH(DATE(YEAR($A565)-1,MONTH($A565),DAY($A565)),$A:$A,0))-1),"")</f>
        <v/>
      </c>
      <c r="J565" s="20">
        <f>IFERROR(IF(OR(G565="",INDEX(G:G,MATCH(DATE(YEAR($A565)-1,MONTH($A565),DAY($A565)),$A:$A,0))=""),"",G565/INDEX(G:G,MATCH(DATE(YEAR($A565)-1,MONTH($A565),DAY($A565)),$A:$A,0))-1),"")</f>
        <v/>
      </c>
      <c r="K565" s="20">
        <f>IF(OR(E565="",E564=""),"",E565/E564-1)</f>
        <v/>
      </c>
      <c r="L565" s="20">
        <f>IF(OR(F565="",F564=""),"",F565/F564-1)</f>
        <v/>
      </c>
      <c r="M565" s="20">
        <f>IF(OR(G565="",G564=""),"",G565/G564-1)</f>
        <v/>
      </c>
      <c r="N565" s="20">
        <f>IF(G565="","",E565/G565)</f>
        <v/>
      </c>
      <c r="O565" s="20">
        <f>IF(G565="","",F565/G565)</f>
        <v/>
      </c>
      <c r="P565" s="21">
        <f>IF(SUMIFS('Daily NSE Equity Options'!$L:$L,'Daily NSE Equity Options'!$A:$A,$A565)=0,"",SUMIFS('Daily NSE Equity Options'!$L:$L,'Daily NSE Equity Options'!$A:$A,$A565))</f>
        <v/>
      </c>
      <c r="Q565" s="8">
        <f>IF(SUMIFS('Daily BSE Equity Options'!$L:$L,'Daily BSE Equity Options'!$A:$A,$A565)=0,"",SUMIFS('Daily BSE Equity Options'!$L:$L,'Daily BSE Equity Options'!$A:$A,$A565))</f>
        <v/>
      </c>
      <c r="R565" s="8">
        <f>IF(OR(P565="",Q565=""),"",P565+Q565)</f>
        <v/>
      </c>
      <c r="S565" s="23">
        <f>IFERROR(IF(OR(P565="",INDEX(P:P,MATCH(DATE(YEAR($A565)-1,MONTH($A565),DAY($A565)),$A:$A,0))=""),"",P565/INDEX(P:P,MATCH(DATE(YEAR($A565)-1,MONTH($A565),DAY($A565)),$A:$A,0))-1),"")</f>
        <v/>
      </c>
      <c r="T565" s="23">
        <f>IFERROR(IF(OR(Q565="",INDEX(Q:Q,MATCH(DATE(YEAR($A565)-1,MONTH($A565),DAY($A565)),$A:$A,0))=""),"",Q565/INDEX(Q:Q,MATCH(DATE(YEAR($A565)-1,MONTH($A565),DAY($A565)),$A:$A,0))-1),"")</f>
        <v/>
      </c>
      <c r="U565" s="23">
        <f>IFERROR(IF(OR(R565="",INDEX(R:R,MATCH(DATE(YEAR($A565)-1,MONTH($A565),DAY($A565)),$A:$A,0))=""),"",R565/INDEX(R:R,MATCH(DATE(YEAR($A565)-1,MONTH($A565),DAY($A565)),$A:$A,0))-1),"")</f>
        <v/>
      </c>
      <c r="V565" s="23">
        <f>IF(OR(P565="",P564=""),"",P565/P564-1)</f>
        <v/>
      </c>
      <c r="W565" s="23">
        <f>IF(OR(Q565="",Q564=""),"",Q565/Q564-1)</f>
        <v/>
      </c>
      <c r="X565" s="23">
        <f>IF(OR(R565="",R564=""),"",R565/R564-1)</f>
        <v/>
      </c>
      <c r="Y565" s="23">
        <f>IF(R565="","",P565/R565)</f>
        <v/>
      </c>
      <c r="Z565" s="23">
        <f>IF(R565="","",Q565/R565)</f>
        <v/>
      </c>
      <c r="AA565" s="24">
        <f>IF(SUMIFS('Daily NSE Equity Options'!$M:$M,'Daily NSE Equity Options'!$A:$A,$A565)=0,"",SUMIFS('Daily NSE Equity Options'!$M:$M,'Daily NSE Equity Options'!$A:$A,$A565))</f>
        <v/>
      </c>
      <c r="AB565" s="9">
        <f>IF(SUMIFS('Daily BSE Equity Options'!$M:$M,'Daily BSE Equity Options'!$A:$A,$A565)=0,"",SUMIFS('Daily BSE Equity Options'!$M:$M,'Daily BSE Equity Options'!$A:$A,$A565))</f>
        <v/>
      </c>
      <c r="AC565" s="9">
        <f>IF(OR(AA565="",AB565=""),"",AA565+AB565)</f>
        <v/>
      </c>
      <c r="AD565" s="26">
        <f>IFERROR(IF(OR(AA565="",INDEX(AA:AA,MATCH(DATE(YEAR($A565)-1,MONTH($A565),DAY($A565)),$A:$A,0))=""),"",AA565/INDEX(AA:AA,MATCH(DATE(YEAR($A565)-1,MONTH($A565),DAY($A565)),$A:$A,0))-1),"")</f>
        <v/>
      </c>
      <c r="AE565" s="26">
        <f>IFERROR(IF(OR(AB565="",INDEX(AB:AB,MATCH(DATE(YEAR($A565)-1,MONTH($A565),DAY($A565)),$A:$A,0))=""),"",AB565/INDEX(AB:AB,MATCH(DATE(YEAR($A565)-1,MONTH($A565),DAY($A565)),$A:$A,0))-1),"")</f>
        <v/>
      </c>
      <c r="AF565" s="26">
        <f>IFERROR(IF(OR(AC565="",INDEX(AC:AC,MATCH(DATE(YEAR($A565)-1,MONTH($A565),DAY($A565)),$A:$A,0))=""),"",AC565/INDEX(AC:AC,MATCH(DATE(YEAR($A565)-1,MONTH($A565),DAY($A565)),$A:$A,0))-1),"")</f>
        <v/>
      </c>
      <c r="AG565" s="26">
        <f>IF(OR(AA565="",AA564=""),"",AA565/AA564-1)</f>
        <v/>
      </c>
      <c r="AH565" s="26">
        <f>IF(OR(AB565="",AB564=""),"",AB565/AB564-1)</f>
        <v/>
      </c>
      <c r="AI565" s="26">
        <f>IF(OR(AC565="",AC564=""),"",AC565/AC564-1)</f>
        <v/>
      </c>
      <c r="AJ565" s="26">
        <f>IF(AC565="","",AA565/AC565)</f>
        <v/>
      </c>
      <c r="AK565" s="26">
        <f>IF(AC565="","",AB565/AC565)</f>
        <v/>
      </c>
      <c r="AL565" s="29" t="n">
        <v>20.2675</v>
      </c>
      <c r="AM565" s="30" t="n">
        <v>20.2675</v>
      </c>
      <c r="AN565" s="30" t="n">
        <v>19.0125</v>
      </c>
      <c r="AO565" s="30" t="n">
        <v>19.2025</v>
      </c>
      <c r="AP565" s="31" t="n">
        <v>-0.0525</v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18">
        <f>IF(SUMIFS('Daily NSE Equity Options'!$K:$K,'Daily NSE Equity Options'!$A:$A,$A566)=0,"",SUMIFS('Daily NSE Equity Options'!$K:$K,'Daily NSE Equity Options'!$A:$A,$A566))</f>
        <v/>
      </c>
      <c r="F566" s="7">
        <f>IF(SUMIFS('Daily BSE Equity Options'!$K:$K,'Daily BSE Equity Options'!$A:$A,$A566)=0,"",SUMIFS('Daily BSE Equity Options'!$K:$K,'Daily BSE Equity Options'!$A:$A,$A566))</f>
        <v/>
      </c>
      <c r="G566" s="7">
        <f>IF(OR(E566="",F566=""),"",E566+F566)</f>
        <v/>
      </c>
      <c r="H566" s="20">
        <f>IFERROR(IF(OR(E566="",INDEX(E:E,MATCH(DATE(YEAR($A566)-1,MONTH($A566),DAY($A566)),$A:$A,0))=""),"",E566/INDEX(E:E,MATCH(DATE(YEAR($A566)-1,MONTH($A566),DAY($A566)),$A:$A,0))-1),"")</f>
        <v/>
      </c>
      <c r="I566" s="20">
        <f>IFERROR(IF(OR(F566="",INDEX(F:F,MATCH(DATE(YEAR($A566)-1,MONTH($A566),DAY($A566)),$A:$A,0))=""),"",F566/INDEX(F:F,MATCH(DATE(YEAR($A566)-1,MONTH($A566),DAY($A566)),$A:$A,0))-1),"")</f>
        <v/>
      </c>
      <c r="J566" s="20">
        <f>IFERROR(IF(OR(G566="",INDEX(G:G,MATCH(DATE(YEAR($A566)-1,MONTH($A566),DAY($A566)),$A:$A,0))=""),"",G566/INDEX(G:G,MATCH(DATE(YEAR($A566)-1,MONTH($A566),DAY($A566)),$A:$A,0))-1),"")</f>
        <v/>
      </c>
      <c r="K566" s="20">
        <f>IF(OR(E566="",E565=""),"",E566/E565-1)</f>
        <v/>
      </c>
      <c r="L566" s="20">
        <f>IF(OR(F566="",F565=""),"",F566/F565-1)</f>
        <v/>
      </c>
      <c r="M566" s="20">
        <f>IF(OR(G566="",G565=""),"",G566/G565-1)</f>
        <v/>
      </c>
      <c r="N566" s="20">
        <f>IF(G566="","",E566/G566)</f>
        <v/>
      </c>
      <c r="O566" s="20">
        <f>IF(G566="","",F566/G566)</f>
        <v/>
      </c>
      <c r="P566" s="21">
        <f>IF(SUMIFS('Daily NSE Equity Options'!$L:$L,'Daily NSE Equity Options'!$A:$A,$A566)=0,"",SUMIFS('Daily NSE Equity Options'!$L:$L,'Daily NSE Equity Options'!$A:$A,$A566))</f>
        <v/>
      </c>
      <c r="Q566" s="8">
        <f>IF(SUMIFS('Daily BSE Equity Options'!$L:$L,'Daily BSE Equity Options'!$A:$A,$A566)=0,"",SUMIFS('Daily BSE Equity Options'!$L:$L,'Daily BSE Equity Options'!$A:$A,$A566))</f>
        <v/>
      </c>
      <c r="R566" s="8">
        <f>IF(OR(P566="",Q566=""),"",P566+Q566)</f>
        <v/>
      </c>
      <c r="S566" s="23">
        <f>IFERROR(IF(OR(P566="",INDEX(P:P,MATCH(DATE(YEAR($A566)-1,MONTH($A566),DAY($A566)),$A:$A,0))=""),"",P566/INDEX(P:P,MATCH(DATE(YEAR($A566)-1,MONTH($A566),DAY($A566)),$A:$A,0))-1),"")</f>
        <v/>
      </c>
      <c r="T566" s="23">
        <f>IFERROR(IF(OR(Q566="",INDEX(Q:Q,MATCH(DATE(YEAR($A566)-1,MONTH($A566),DAY($A566)),$A:$A,0))=""),"",Q566/INDEX(Q:Q,MATCH(DATE(YEAR($A566)-1,MONTH($A566),DAY($A566)),$A:$A,0))-1),"")</f>
        <v/>
      </c>
      <c r="U566" s="23">
        <f>IFERROR(IF(OR(R566="",INDEX(R:R,MATCH(DATE(YEAR($A566)-1,MONTH($A566),DAY($A566)),$A:$A,0))=""),"",R566/INDEX(R:R,MATCH(DATE(YEAR($A566)-1,MONTH($A566),DAY($A566)),$A:$A,0))-1),"")</f>
        <v/>
      </c>
      <c r="V566" s="23">
        <f>IF(OR(P566="",P565=""),"",P566/P565-1)</f>
        <v/>
      </c>
      <c r="W566" s="23">
        <f>IF(OR(Q566="",Q565=""),"",Q566/Q565-1)</f>
        <v/>
      </c>
      <c r="X566" s="23">
        <f>IF(OR(R566="",R565=""),"",R566/R565-1)</f>
        <v/>
      </c>
      <c r="Y566" s="23">
        <f>IF(R566="","",P566/R566)</f>
        <v/>
      </c>
      <c r="Z566" s="23">
        <f>IF(R566="","",Q566/R566)</f>
        <v/>
      </c>
      <c r="AA566" s="24">
        <f>IF(SUMIFS('Daily NSE Equity Options'!$M:$M,'Daily NSE Equity Options'!$A:$A,$A566)=0,"",SUMIFS('Daily NSE Equity Options'!$M:$M,'Daily NSE Equity Options'!$A:$A,$A566))</f>
        <v/>
      </c>
      <c r="AB566" s="9">
        <f>IF(SUMIFS('Daily BSE Equity Options'!$M:$M,'Daily BSE Equity Options'!$A:$A,$A566)=0,"",SUMIFS('Daily BSE Equity Options'!$M:$M,'Daily BSE Equity Options'!$A:$A,$A566))</f>
        <v/>
      </c>
      <c r="AC566" s="9">
        <f>IF(OR(AA566="",AB566=""),"",AA566+AB566)</f>
        <v/>
      </c>
      <c r="AD566" s="26">
        <f>IFERROR(IF(OR(AA566="",INDEX(AA:AA,MATCH(DATE(YEAR($A566)-1,MONTH($A566),DAY($A566)),$A:$A,0))=""),"",AA566/INDEX(AA:AA,MATCH(DATE(YEAR($A566)-1,MONTH($A566),DAY($A566)),$A:$A,0))-1),"")</f>
        <v/>
      </c>
      <c r="AE566" s="26">
        <f>IFERROR(IF(OR(AB566="",INDEX(AB:AB,MATCH(DATE(YEAR($A566)-1,MONTH($A566),DAY($A566)),$A:$A,0))=""),"",AB566/INDEX(AB:AB,MATCH(DATE(YEAR($A566)-1,MONTH($A566),DAY($A566)),$A:$A,0))-1),"")</f>
        <v/>
      </c>
      <c r="AF566" s="26">
        <f>IFERROR(IF(OR(AC566="",INDEX(AC:AC,MATCH(DATE(YEAR($A566)-1,MONTH($A566),DAY($A566)),$A:$A,0))=""),"",AC566/INDEX(AC:AC,MATCH(DATE(YEAR($A566)-1,MONTH($A566),DAY($A566)),$A:$A,0))-1),"")</f>
        <v/>
      </c>
      <c r="AG566" s="26">
        <f>IF(OR(AA566="",AA565=""),"",AA566/AA565-1)</f>
        <v/>
      </c>
      <c r="AH566" s="26">
        <f>IF(OR(AB566="",AB565=""),"",AB566/AB565-1)</f>
        <v/>
      </c>
      <c r="AI566" s="26">
        <f>IF(OR(AC566="",AC565=""),"",AC566/AC565-1)</f>
        <v/>
      </c>
      <c r="AJ566" s="26">
        <f>IF(AC566="","",AA566/AC566)</f>
        <v/>
      </c>
      <c r="AK566" s="26">
        <f>IF(AC566="","",AB566/AC566)</f>
        <v/>
      </c>
      <c r="AL566" s="29" t="n">
        <v>19.2025</v>
      </c>
      <c r="AM566" s="30" t="n">
        <v>19.2025</v>
      </c>
      <c r="AN566" s="30" t="n">
        <v>18.22</v>
      </c>
      <c r="AO566" s="30" t="n">
        <v>18.395</v>
      </c>
      <c r="AP566" s="31" t="n">
        <v>-0.0421</v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18">
        <f>IF(SUMIFS('Daily NSE Equity Options'!$K:$K,'Daily NSE Equity Options'!$A:$A,$A567)=0,"",SUMIFS('Daily NSE Equity Options'!$K:$K,'Daily NSE Equity Options'!$A:$A,$A567))</f>
        <v/>
      </c>
      <c r="F567" s="7">
        <f>IF(SUMIFS('Daily BSE Equity Options'!$K:$K,'Daily BSE Equity Options'!$A:$A,$A567)=0,"",SUMIFS('Daily BSE Equity Options'!$K:$K,'Daily BSE Equity Options'!$A:$A,$A567))</f>
        <v/>
      </c>
      <c r="G567" s="7">
        <f>IF(OR(E567="",F567=""),"",E567+F567)</f>
        <v/>
      </c>
      <c r="H567" s="20">
        <f>IFERROR(IF(OR(E567="",INDEX(E:E,MATCH(DATE(YEAR($A567)-1,MONTH($A567),DAY($A567)),$A:$A,0))=""),"",E567/INDEX(E:E,MATCH(DATE(YEAR($A567)-1,MONTH($A567),DAY($A567)),$A:$A,0))-1),"")</f>
        <v/>
      </c>
      <c r="I567" s="20">
        <f>IFERROR(IF(OR(F567="",INDEX(F:F,MATCH(DATE(YEAR($A567)-1,MONTH($A567),DAY($A567)),$A:$A,0))=""),"",F567/INDEX(F:F,MATCH(DATE(YEAR($A567)-1,MONTH($A567),DAY($A567)),$A:$A,0))-1),"")</f>
        <v/>
      </c>
      <c r="J567" s="20">
        <f>IFERROR(IF(OR(G567="",INDEX(G:G,MATCH(DATE(YEAR($A567)-1,MONTH($A567),DAY($A567)),$A:$A,0))=""),"",G567/INDEX(G:G,MATCH(DATE(YEAR($A567)-1,MONTH($A567),DAY($A567)),$A:$A,0))-1),"")</f>
        <v/>
      </c>
      <c r="K567" s="20">
        <f>IF(OR(E567="",E566=""),"",E567/E566-1)</f>
        <v/>
      </c>
      <c r="L567" s="20">
        <f>IF(OR(F567="",F566=""),"",F567/F566-1)</f>
        <v/>
      </c>
      <c r="M567" s="20">
        <f>IF(OR(G567="",G566=""),"",G567/G566-1)</f>
        <v/>
      </c>
      <c r="N567" s="20">
        <f>IF(G567="","",E567/G567)</f>
        <v/>
      </c>
      <c r="O567" s="20">
        <f>IF(G567="","",F567/G567)</f>
        <v/>
      </c>
      <c r="P567" s="21">
        <f>IF(SUMIFS('Daily NSE Equity Options'!$L:$L,'Daily NSE Equity Options'!$A:$A,$A567)=0,"",SUMIFS('Daily NSE Equity Options'!$L:$L,'Daily NSE Equity Options'!$A:$A,$A567))</f>
        <v/>
      </c>
      <c r="Q567" s="8">
        <f>IF(SUMIFS('Daily BSE Equity Options'!$L:$L,'Daily BSE Equity Options'!$A:$A,$A567)=0,"",SUMIFS('Daily BSE Equity Options'!$L:$L,'Daily BSE Equity Options'!$A:$A,$A567))</f>
        <v/>
      </c>
      <c r="R567" s="8">
        <f>IF(OR(P567="",Q567=""),"",P567+Q567)</f>
        <v/>
      </c>
      <c r="S567" s="23">
        <f>IFERROR(IF(OR(P567="",INDEX(P:P,MATCH(DATE(YEAR($A567)-1,MONTH($A567),DAY($A567)),$A:$A,0))=""),"",P567/INDEX(P:P,MATCH(DATE(YEAR($A567)-1,MONTH($A567),DAY($A567)),$A:$A,0))-1),"")</f>
        <v/>
      </c>
      <c r="T567" s="23">
        <f>IFERROR(IF(OR(Q567="",INDEX(Q:Q,MATCH(DATE(YEAR($A567)-1,MONTH($A567),DAY($A567)),$A:$A,0))=""),"",Q567/INDEX(Q:Q,MATCH(DATE(YEAR($A567)-1,MONTH($A567),DAY($A567)),$A:$A,0))-1),"")</f>
        <v/>
      </c>
      <c r="U567" s="23">
        <f>IFERROR(IF(OR(R567="",INDEX(R:R,MATCH(DATE(YEAR($A567)-1,MONTH($A567),DAY($A567)),$A:$A,0))=""),"",R567/INDEX(R:R,MATCH(DATE(YEAR($A567)-1,MONTH($A567),DAY($A567)),$A:$A,0))-1),"")</f>
        <v/>
      </c>
      <c r="V567" s="23">
        <f>IF(OR(P567="",P566=""),"",P567/P566-1)</f>
        <v/>
      </c>
      <c r="W567" s="23">
        <f>IF(OR(Q567="",Q566=""),"",Q567/Q566-1)</f>
        <v/>
      </c>
      <c r="X567" s="23">
        <f>IF(OR(R567="",R566=""),"",R567/R566-1)</f>
        <v/>
      </c>
      <c r="Y567" s="23">
        <f>IF(R567="","",P567/R567)</f>
        <v/>
      </c>
      <c r="Z567" s="23">
        <f>IF(R567="","",Q567/R567)</f>
        <v/>
      </c>
      <c r="AA567" s="24">
        <f>IF(SUMIFS('Daily NSE Equity Options'!$M:$M,'Daily NSE Equity Options'!$A:$A,$A567)=0,"",SUMIFS('Daily NSE Equity Options'!$M:$M,'Daily NSE Equity Options'!$A:$A,$A567))</f>
        <v/>
      </c>
      <c r="AB567" s="9">
        <f>IF(SUMIFS('Daily BSE Equity Options'!$M:$M,'Daily BSE Equity Options'!$A:$A,$A567)=0,"",SUMIFS('Daily BSE Equity Options'!$M:$M,'Daily BSE Equity Options'!$A:$A,$A567))</f>
        <v/>
      </c>
      <c r="AC567" s="9">
        <f>IF(OR(AA567="",AB567=""),"",AA567+AB567)</f>
        <v/>
      </c>
      <c r="AD567" s="26">
        <f>IFERROR(IF(OR(AA567="",INDEX(AA:AA,MATCH(DATE(YEAR($A567)-1,MONTH($A567),DAY($A567)),$A:$A,0))=""),"",AA567/INDEX(AA:AA,MATCH(DATE(YEAR($A567)-1,MONTH($A567),DAY($A567)),$A:$A,0))-1),"")</f>
        <v/>
      </c>
      <c r="AE567" s="26">
        <f>IFERROR(IF(OR(AB567="",INDEX(AB:AB,MATCH(DATE(YEAR($A567)-1,MONTH($A567),DAY($A567)),$A:$A,0))=""),"",AB567/INDEX(AB:AB,MATCH(DATE(YEAR($A567)-1,MONTH($A567),DAY($A567)),$A:$A,0))-1),"")</f>
        <v/>
      </c>
      <c r="AF567" s="26">
        <f>IFERROR(IF(OR(AC567="",INDEX(AC:AC,MATCH(DATE(YEAR($A567)-1,MONTH($A567),DAY($A567)),$A:$A,0))=""),"",AC567/INDEX(AC:AC,MATCH(DATE(YEAR($A567)-1,MONTH($A567),DAY($A567)),$A:$A,0))-1),"")</f>
        <v/>
      </c>
      <c r="AG567" s="26">
        <f>IF(OR(AA567="",AA566=""),"",AA567/AA566-1)</f>
        <v/>
      </c>
      <c r="AH567" s="26">
        <f>IF(OR(AB567="",AB566=""),"",AB567/AB566-1)</f>
        <v/>
      </c>
      <c r="AI567" s="26">
        <f>IF(OR(AC567="",AC566=""),"",AC567/AC566-1)</f>
        <v/>
      </c>
      <c r="AJ567" s="26">
        <f>IF(AC567="","",AA567/AC567)</f>
        <v/>
      </c>
      <c r="AK567" s="26">
        <f>IF(AC567="","",AB567/AC567)</f>
        <v/>
      </c>
      <c r="AL567" s="29" t="n">
        <v>18.395</v>
      </c>
      <c r="AM567" s="30" t="n">
        <v>19.215</v>
      </c>
      <c r="AN567" s="30" t="n">
        <v>16.6475</v>
      </c>
      <c r="AO567" s="30" t="n">
        <v>18.3675</v>
      </c>
      <c r="AP567" s="31" t="n">
        <v>-0.0015</v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18">
        <f>IF(SUMIFS('Daily NSE Equity Options'!$K:$K,'Daily NSE Equity Options'!$A:$A,$A568)=0,"",SUMIFS('Daily NSE Equity Options'!$K:$K,'Daily NSE Equity Options'!$A:$A,$A568))</f>
        <v/>
      </c>
      <c r="F568" s="7">
        <f>IF(SUMIFS('Daily BSE Equity Options'!$K:$K,'Daily BSE Equity Options'!$A:$A,$A568)=0,"",SUMIFS('Daily BSE Equity Options'!$K:$K,'Daily BSE Equity Options'!$A:$A,$A568))</f>
        <v/>
      </c>
      <c r="G568" s="7">
        <f>IF(OR(E568="",F568=""),"",E568+F568)</f>
        <v/>
      </c>
      <c r="H568" s="20">
        <f>IFERROR(IF(OR(E568="",INDEX(E:E,MATCH(DATE(YEAR($A568)-1,MONTH($A568),DAY($A568)),$A:$A,0))=""),"",E568/INDEX(E:E,MATCH(DATE(YEAR($A568)-1,MONTH($A568),DAY($A568)),$A:$A,0))-1),"")</f>
        <v/>
      </c>
      <c r="I568" s="20">
        <f>IFERROR(IF(OR(F568="",INDEX(F:F,MATCH(DATE(YEAR($A568)-1,MONTH($A568),DAY($A568)),$A:$A,0))=""),"",F568/INDEX(F:F,MATCH(DATE(YEAR($A568)-1,MONTH($A568),DAY($A568)),$A:$A,0))-1),"")</f>
        <v/>
      </c>
      <c r="J568" s="20">
        <f>IFERROR(IF(OR(G568="",INDEX(G:G,MATCH(DATE(YEAR($A568)-1,MONTH($A568),DAY($A568)),$A:$A,0))=""),"",G568/INDEX(G:G,MATCH(DATE(YEAR($A568)-1,MONTH($A568),DAY($A568)),$A:$A,0))-1),"")</f>
        <v/>
      </c>
      <c r="K568" s="20">
        <f>IF(OR(E568="",E567=""),"",E568/E567-1)</f>
        <v/>
      </c>
      <c r="L568" s="20">
        <f>IF(OR(F568="",F567=""),"",F568/F567-1)</f>
        <v/>
      </c>
      <c r="M568" s="20">
        <f>IF(OR(G568="",G567=""),"",G568/G567-1)</f>
        <v/>
      </c>
      <c r="N568" s="20">
        <f>IF(G568="","",E568/G568)</f>
        <v/>
      </c>
      <c r="O568" s="20">
        <f>IF(G568="","",F568/G568)</f>
        <v/>
      </c>
      <c r="P568" s="21">
        <f>IF(SUMIFS('Daily NSE Equity Options'!$L:$L,'Daily NSE Equity Options'!$A:$A,$A568)=0,"",SUMIFS('Daily NSE Equity Options'!$L:$L,'Daily NSE Equity Options'!$A:$A,$A568))</f>
        <v/>
      </c>
      <c r="Q568" s="8">
        <f>IF(SUMIFS('Daily BSE Equity Options'!$L:$L,'Daily BSE Equity Options'!$A:$A,$A568)=0,"",SUMIFS('Daily BSE Equity Options'!$L:$L,'Daily BSE Equity Options'!$A:$A,$A568))</f>
        <v/>
      </c>
      <c r="R568" s="8">
        <f>IF(OR(P568="",Q568=""),"",P568+Q568)</f>
        <v/>
      </c>
      <c r="S568" s="23">
        <f>IFERROR(IF(OR(P568="",INDEX(P:P,MATCH(DATE(YEAR($A568)-1,MONTH($A568),DAY($A568)),$A:$A,0))=""),"",P568/INDEX(P:P,MATCH(DATE(YEAR($A568)-1,MONTH($A568),DAY($A568)),$A:$A,0))-1),"")</f>
        <v/>
      </c>
      <c r="T568" s="23">
        <f>IFERROR(IF(OR(Q568="",INDEX(Q:Q,MATCH(DATE(YEAR($A568)-1,MONTH($A568),DAY($A568)),$A:$A,0))=""),"",Q568/INDEX(Q:Q,MATCH(DATE(YEAR($A568)-1,MONTH($A568),DAY($A568)),$A:$A,0))-1),"")</f>
        <v/>
      </c>
      <c r="U568" s="23">
        <f>IFERROR(IF(OR(R568="",INDEX(R:R,MATCH(DATE(YEAR($A568)-1,MONTH($A568),DAY($A568)),$A:$A,0))=""),"",R568/INDEX(R:R,MATCH(DATE(YEAR($A568)-1,MONTH($A568),DAY($A568)),$A:$A,0))-1),"")</f>
        <v/>
      </c>
      <c r="V568" s="23">
        <f>IF(OR(P568="",P567=""),"",P568/P567-1)</f>
        <v/>
      </c>
      <c r="W568" s="23">
        <f>IF(OR(Q568="",Q567=""),"",Q568/Q567-1)</f>
        <v/>
      </c>
      <c r="X568" s="23">
        <f>IF(OR(R568="",R567=""),"",R568/R567-1)</f>
        <v/>
      </c>
      <c r="Y568" s="23">
        <f>IF(R568="","",P568/R568)</f>
        <v/>
      </c>
      <c r="Z568" s="23">
        <f>IF(R568="","",Q568/R568)</f>
        <v/>
      </c>
      <c r="AA568" s="24">
        <f>IF(SUMIFS('Daily NSE Equity Options'!$M:$M,'Daily NSE Equity Options'!$A:$A,$A568)=0,"",SUMIFS('Daily NSE Equity Options'!$M:$M,'Daily NSE Equity Options'!$A:$A,$A568))</f>
        <v/>
      </c>
      <c r="AB568" s="9">
        <f>IF(SUMIFS('Daily BSE Equity Options'!$M:$M,'Daily BSE Equity Options'!$A:$A,$A568)=0,"",SUMIFS('Daily BSE Equity Options'!$M:$M,'Daily BSE Equity Options'!$A:$A,$A568))</f>
        <v/>
      </c>
      <c r="AC568" s="9">
        <f>IF(OR(AA568="",AB568=""),"",AA568+AB568)</f>
        <v/>
      </c>
      <c r="AD568" s="26">
        <f>IFERROR(IF(OR(AA568="",INDEX(AA:AA,MATCH(DATE(YEAR($A568)-1,MONTH($A568),DAY($A568)),$A:$A,0))=""),"",AA568/INDEX(AA:AA,MATCH(DATE(YEAR($A568)-1,MONTH($A568),DAY($A568)),$A:$A,0))-1),"")</f>
        <v/>
      </c>
      <c r="AE568" s="26">
        <f>IFERROR(IF(OR(AB568="",INDEX(AB:AB,MATCH(DATE(YEAR($A568)-1,MONTH($A568),DAY($A568)),$A:$A,0))=""),"",AB568/INDEX(AB:AB,MATCH(DATE(YEAR($A568)-1,MONTH($A568),DAY($A568)),$A:$A,0))-1),"")</f>
        <v/>
      </c>
      <c r="AF568" s="26">
        <f>IFERROR(IF(OR(AC568="",INDEX(AC:AC,MATCH(DATE(YEAR($A568)-1,MONTH($A568),DAY($A568)),$A:$A,0))=""),"",AC568/INDEX(AC:AC,MATCH(DATE(YEAR($A568)-1,MONTH($A568),DAY($A568)),$A:$A,0))-1),"")</f>
        <v/>
      </c>
      <c r="AG568" s="26">
        <f>IF(OR(AA568="",AA567=""),"",AA568/AA567-1)</f>
        <v/>
      </c>
      <c r="AH568" s="26">
        <f>IF(OR(AB568="",AB567=""),"",AB568/AB567-1)</f>
        <v/>
      </c>
      <c r="AI568" s="26">
        <f>IF(OR(AC568="",AC567=""),"",AC568/AC567-1)</f>
        <v/>
      </c>
      <c r="AJ568" s="26">
        <f>IF(AC568="","",AA568/AC568)</f>
        <v/>
      </c>
      <c r="AK568" s="26">
        <f>IF(AC568="","",AB568/AC568)</f>
        <v/>
      </c>
      <c r="AL568" s="29" t="n">
        <v>18.3675</v>
      </c>
      <c r="AM568" s="30" t="n">
        <v>18.6375</v>
      </c>
      <c r="AN568" s="30" t="n">
        <v>17.3</v>
      </c>
      <c r="AO568" s="30" t="n">
        <v>18.5475</v>
      </c>
      <c r="AP568" s="31" t="n">
        <v>0.0098</v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18">
        <f>IF(SUMIFS('Daily NSE Equity Options'!$K:$K,'Daily NSE Equity Options'!$A:$A,$A569)=0,"",SUMIFS('Daily NSE Equity Options'!$K:$K,'Daily NSE Equity Options'!$A:$A,$A569))</f>
        <v/>
      </c>
      <c r="F569" s="7">
        <f>IF(SUMIFS('Daily BSE Equity Options'!$K:$K,'Daily BSE Equity Options'!$A:$A,$A569)=0,"",SUMIFS('Daily BSE Equity Options'!$K:$K,'Daily BSE Equity Options'!$A:$A,$A569))</f>
        <v/>
      </c>
      <c r="G569" s="7">
        <f>IF(OR(E569="",F569=""),"",E569+F569)</f>
        <v/>
      </c>
      <c r="H569" s="20">
        <f>IFERROR(IF(OR(E569="",INDEX(E:E,MATCH(DATE(YEAR($A569)-1,MONTH($A569),DAY($A569)),$A:$A,0))=""),"",E569/INDEX(E:E,MATCH(DATE(YEAR($A569)-1,MONTH($A569),DAY($A569)),$A:$A,0))-1),"")</f>
        <v/>
      </c>
      <c r="I569" s="20">
        <f>IFERROR(IF(OR(F569="",INDEX(F:F,MATCH(DATE(YEAR($A569)-1,MONTH($A569),DAY($A569)),$A:$A,0))=""),"",F569/INDEX(F:F,MATCH(DATE(YEAR($A569)-1,MONTH($A569),DAY($A569)),$A:$A,0))-1),"")</f>
        <v/>
      </c>
      <c r="J569" s="20">
        <f>IFERROR(IF(OR(G569="",INDEX(G:G,MATCH(DATE(YEAR($A569)-1,MONTH($A569),DAY($A569)),$A:$A,0))=""),"",G569/INDEX(G:G,MATCH(DATE(YEAR($A569)-1,MONTH($A569),DAY($A569)),$A:$A,0))-1),"")</f>
        <v/>
      </c>
      <c r="K569" s="20">
        <f>IF(OR(E569="",E568=""),"",E569/E568-1)</f>
        <v/>
      </c>
      <c r="L569" s="20">
        <f>IF(OR(F569="",F568=""),"",F569/F568-1)</f>
        <v/>
      </c>
      <c r="M569" s="20">
        <f>IF(OR(G569="",G568=""),"",G569/G568-1)</f>
        <v/>
      </c>
      <c r="N569" s="20">
        <f>IF(G569="","",E569/G569)</f>
        <v/>
      </c>
      <c r="O569" s="20">
        <f>IF(G569="","",F569/G569)</f>
        <v/>
      </c>
      <c r="P569" s="21">
        <f>IF(SUMIFS('Daily NSE Equity Options'!$L:$L,'Daily NSE Equity Options'!$A:$A,$A569)=0,"",SUMIFS('Daily NSE Equity Options'!$L:$L,'Daily NSE Equity Options'!$A:$A,$A569))</f>
        <v/>
      </c>
      <c r="Q569" s="8">
        <f>IF(SUMIFS('Daily BSE Equity Options'!$L:$L,'Daily BSE Equity Options'!$A:$A,$A569)=0,"",SUMIFS('Daily BSE Equity Options'!$L:$L,'Daily BSE Equity Options'!$A:$A,$A569))</f>
        <v/>
      </c>
      <c r="R569" s="8">
        <f>IF(OR(P569="",Q569=""),"",P569+Q569)</f>
        <v/>
      </c>
      <c r="S569" s="23">
        <f>IFERROR(IF(OR(P569="",INDEX(P:P,MATCH(DATE(YEAR($A569)-1,MONTH($A569),DAY($A569)),$A:$A,0))=""),"",P569/INDEX(P:P,MATCH(DATE(YEAR($A569)-1,MONTH($A569),DAY($A569)),$A:$A,0))-1),"")</f>
        <v/>
      </c>
      <c r="T569" s="23">
        <f>IFERROR(IF(OR(Q569="",INDEX(Q:Q,MATCH(DATE(YEAR($A569)-1,MONTH($A569),DAY($A569)),$A:$A,0))=""),"",Q569/INDEX(Q:Q,MATCH(DATE(YEAR($A569)-1,MONTH($A569),DAY($A569)),$A:$A,0))-1),"")</f>
        <v/>
      </c>
      <c r="U569" s="23">
        <f>IFERROR(IF(OR(R569="",INDEX(R:R,MATCH(DATE(YEAR($A569)-1,MONTH($A569),DAY($A569)),$A:$A,0))=""),"",R569/INDEX(R:R,MATCH(DATE(YEAR($A569)-1,MONTH($A569),DAY($A569)),$A:$A,0))-1),"")</f>
        <v/>
      </c>
      <c r="V569" s="23">
        <f>IF(OR(P569="",P568=""),"",P569/P568-1)</f>
        <v/>
      </c>
      <c r="W569" s="23">
        <f>IF(OR(Q569="",Q568=""),"",Q569/Q568-1)</f>
        <v/>
      </c>
      <c r="X569" s="23">
        <f>IF(OR(R569="",R568=""),"",R569/R568-1)</f>
        <v/>
      </c>
      <c r="Y569" s="23">
        <f>IF(R569="","",P569/R569)</f>
        <v/>
      </c>
      <c r="Z569" s="23">
        <f>IF(R569="","",Q569/R569)</f>
        <v/>
      </c>
      <c r="AA569" s="24">
        <f>IF(SUMIFS('Daily NSE Equity Options'!$M:$M,'Daily NSE Equity Options'!$A:$A,$A569)=0,"",SUMIFS('Daily NSE Equity Options'!$M:$M,'Daily NSE Equity Options'!$A:$A,$A569))</f>
        <v/>
      </c>
      <c r="AB569" s="9">
        <f>IF(SUMIFS('Daily BSE Equity Options'!$M:$M,'Daily BSE Equity Options'!$A:$A,$A569)=0,"",SUMIFS('Daily BSE Equity Options'!$M:$M,'Daily BSE Equity Options'!$A:$A,$A569))</f>
        <v/>
      </c>
      <c r="AC569" s="9">
        <f>IF(OR(AA569="",AB569=""),"",AA569+AB569)</f>
        <v/>
      </c>
      <c r="AD569" s="26">
        <f>IFERROR(IF(OR(AA569="",INDEX(AA:AA,MATCH(DATE(YEAR($A569)-1,MONTH($A569),DAY($A569)),$A:$A,0))=""),"",AA569/INDEX(AA:AA,MATCH(DATE(YEAR($A569)-1,MONTH($A569),DAY($A569)),$A:$A,0))-1),"")</f>
        <v/>
      </c>
      <c r="AE569" s="26">
        <f>IFERROR(IF(OR(AB569="",INDEX(AB:AB,MATCH(DATE(YEAR($A569)-1,MONTH($A569),DAY($A569)),$A:$A,0))=""),"",AB569/INDEX(AB:AB,MATCH(DATE(YEAR($A569)-1,MONTH($A569),DAY($A569)),$A:$A,0))-1),"")</f>
        <v/>
      </c>
      <c r="AF569" s="26">
        <f>IFERROR(IF(OR(AC569="",INDEX(AC:AC,MATCH(DATE(YEAR($A569)-1,MONTH($A569),DAY($A569)),$A:$A,0))=""),"",AC569/INDEX(AC:AC,MATCH(DATE(YEAR($A569)-1,MONTH($A569),DAY($A569)),$A:$A,0))-1),"")</f>
        <v/>
      </c>
      <c r="AG569" s="26">
        <f>IF(OR(AA569="",AA568=""),"",AA569/AA568-1)</f>
        <v/>
      </c>
      <c r="AH569" s="26">
        <f>IF(OR(AB569="",AB568=""),"",AB569/AB568-1)</f>
        <v/>
      </c>
      <c r="AI569" s="26">
        <f>IF(OR(AC569="",AC568=""),"",AC569/AC568-1)</f>
        <v/>
      </c>
      <c r="AJ569" s="26">
        <f>IF(AC569="","",AA569/AC569)</f>
        <v/>
      </c>
      <c r="AK569" s="26">
        <f>IF(AC569="","",AB569/AC569)</f>
        <v/>
      </c>
      <c r="AL569" s="29" t="n">
        <v>18.5475</v>
      </c>
      <c r="AM569" s="30" t="n">
        <v>18.7625</v>
      </c>
      <c r="AN569" s="30" t="n">
        <v>17.735</v>
      </c>
      <c r="AO569" s="30" t="n">
        <v>18.52</v>
      </c>
      <c r="AP569" s="31" t="n">
        <v>-0.0015</v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18">
        <f>IF(SUMIFS('Daily NSE Equity Options'!$K:$K,'Daily NSE Equity Options'!$A:$A,$A570)=0,"",SUMIFS('Daily NSE Equity Options'!$K:$K,'Daily NSE Equity Options'!$A:$A,$A570))</f>
        <v/>
      </c>
      <c r="F570" s="7">
        <f>IF(SUMIFS('Daily BSE Equity Options'!$K:$K,'Daily BSE Equity Options'!$A:$A,$A570)=0,"",SUMIFS('Daily BSE Equity Options'!$K:$K,'Daily BSE Equity Options'!$A:$A,$A570))</f>
        <v/>
      </c>
      <c r="G570" s="7">
        <f>IF(OR(E570="",F570=""),"",E570+F570)</f>
        <v/>
      </c>
      <c r="H570" s="20">
        <f>IFERROR(IF(OR(E570="",INDEX(E:E,MATCH(DATE(YEAR($A570)-1,MONTH($A570),DAY($A570)),$A:$A,0))=""),"",E570/INDEX(E:E,MATCH(DATE(YEAR($A570)-1,MONTH($A570),DAY($A570)),$A:$A,0))-1),"")</f>
        <v/>
      </c>
      <c r="I570" s="20">
        <f>IFERROR(IF(OR(F570="",INDEX(F:F,MATCH(DATE(YEAR($A570)-1,MONTH($A570),DAY($A570)),$A:$A,0))=""),"",F570/INDEX(F:F,MATCH(DATE(YEAR($A570)-1,MONTH($A570),DAY($A570)),$A:$A,0))-1),"")</f>
        <v/>
      </c>
      <c r="J570" s="20">
        <f>IFERROR(IF(OR(G570="",INDEX(G:G,MATCH(DATE(YEAR($A570)-1,MONTH($A570),DAY($A570)),$A:$A,0))=""),"",G570/INDEX(G:G,MATCH(DATE(YEAR($A570)-1,MONTH($A570),DAY($A570)),$A:$A,0))-1),"")</f>
        <v/>
      </c>
      <c r="K570" s="20">
        <f>IF(OR(E570="",E569=""),"",E570/E569-1)</f>
        <v/>
      </c>
      <c r="L570" s="20">
        <f>IF(OR(F570="",F569=""),"",F570/F569-1)</f>
        <v/>
      </c>
      <c r="M570" s="20">
        <f>IF(OR(G570="",G569=""),"",G570/G569-1)</f>
        <v/>
      </c>
      <c r="N570" s="20">
        <f>IF(G570="","",E570/G570)</f>
        <v/>
      </c>
      <c r="O570" s="20">
        <f>IF(G570="","",F570/G570)</f>
        <v/>
      </c>
      <c r="P570" s="21">
        <f>IF(SUMIFS('Daily NSE Equity Options'!$L:$L,'Daily NSE Equity Options'!$A:$A,$A570)=0,"",SUMIFS('Daily NSE Equity Options'!$L:$L,'Daily NSE Equity Options'!$A:$A,$A570))</f>
        <v/>
      </c>
      <c r="Q570" s="8">
        <f>IF(SUMIFS('Daily BSE Equity Options'!$L:$L,'Daily BSE Equity Options'!$A:$A,$A570)=0,"",SUMIFS('Daily BSE Equity Options'!$L:$L,'Daily BSE Equity Options'!$A:$A,$A570))</f>
        <v/>
      </c>
      <c r="R570" s="8">
        <f>IF(OR(P570="",Q570=""),"",P570+Q570)</f>
        <v/>
      </c>
      <c r="S570" s="23">
        <f>IFERROR(IF(OR(P570="",INDEX(P:P,MATCH(DATE(YEAR($A570)-1,MONTH($A570),DAY($A570)),$A:$A,0))=""),"",P570/INDEX(P:P,MATCH(DATE(YEAR($A570)-1,MONTH($A570),DAY($A570)),$A:$A,0))-1),"")</f>
        <v/>
      </c>
      <c r="T570" s="23">
        <f>IFERROR(IF(OR(Q570="",INDEX(Q:Q,MATCH(DATE(YEAR($A570)-1,MONTH($A570),DAY($A570)),$A:$A,0))=""),"",Q570/INDEX(Q:Q,MATCH(DATE(YEAR($A570)-1,MONTH($A570),DAY($A570)),$A:$A,0))-1),"")</f>
        <v/>
      </c>
      <c r="U570" s="23">
        <f>IFERROR(IF(OR(R570="",INDEX(R:R,MATCH(DATE(YEAR($A570)-1,MONTH($A570),DAY($A570)),$A:$A,0))=""),"",R570/INDEX(R:R,MATCH(DATE(YEAR($A570)-1,MONTH($A570),DAY($A570)),$A:$A,0))-1),"")</f>
        <v/>
      </c>
      <c r="V570" s="23">
        <f>IF(OR(P570="",P569=""),"",P570/P569-1)</f>
        <v/>
      </c>
      <c r="W570" s="23">
        <f>IF(OR(Q570="",Q569=""),"",Q570/Q569-1)</f>
        <v/>
      </c>
      <c r="X570" s="23">
        <f>IF(OR(R570="",R569=""),"",R570/R569-1)</f>
        <v/>
      </c>
      <c r="Y570" s="23">
        <f>IF(R570="","",P570/R570)</f>
        <v/>
      </c>
      <c r="Z570" s="23">
        <f>IF(R570="","",Q570/R570)</f>
        <v/>
      </c>
      <c r="AA570" s="24">
        <f>IF(SUMIFS('Daily NSE Equity Options'!$M:$M,'Daily NSE Equity Options'!$A:$A,$A570)=0,"",SUMIFS('Daily NSE Equity Options'!$M:$M,'Daily NSE Equity Options'!$A:$A,$A570))</f>
        <v/>
      </c>
      <c r="AB570" s="9">
        <f>IF(SUMIFS('Daily BSE Equity Options'!$M:$M,'Daily BSE Equity Options'!$A:$A,$A570)=0,"",SUMIFS('Daily BSE Equity Options'!$M:$M,'Daily BSE Equity Options'!$A:$A,$A570))</f>
        <v/>
      </c>
      <c r="AC570" s="9">
        <f>IF(OR(AA570="",AB570=""),"",AA570+AB570)</f>
        <v/>
      </c>
      <c r="AD570" s="26">
        <f>IFERROR(IF(OR(AA570="",INDEX(AA:AA,MATCH(DATE(YEAR($A570)-1,MONTH($A570),DAY($A570)),$A:$A,0))=""),"",AA570/INDEX(AA:AA,MATCH(DATE(YEAR($A570)-1,MONTH($A570),DAY($A570)),$A:$A,0))-1),"")</f>
        <v/>
      </c>
      <c r="AE570" s="26">
        <f>IFERROR(IF(OR(AB570="",INDEX(AB:AB,MATCH(DATE(YEAR($A570)-1,MONTH($A570),DAY($A570)),$A:$A,0))=""),"",AB570/INDEX(AB:AB,MATCH(DATE(YEAR($A570)-1,MONTH($A570),DAY($A570)),$A:$A,0))-1),"")</f>
        <v/>
      </c>
      <c r="AF570" s="26">
        <f>IFERROR(IF(OR(AC570="",INDEX(AC:AC,MATCH(DATE(YEAR($A570)-1,MONTH($A570),DAY($A570)),$A:$A,0))=""),"",AC570/INDEX(AC:AC,MATCH(DATE(YEAR($A570)-1,MONTH($A570),DAY($A570)),$A:$A,0))-1),"")</f>
        <v/>
      </c>
      <c r="AG570" s="26">
        <f>IF(OR(AA570="",AA569=""),"",AA570/AA569-1)</f>
        <v/>
      </c>
      <c r="AH570" s="26">
        <f>IF(OR(AB570="",AB569=""),"",AB570/AB569-1)</f>
        <v/>
      </c>
      <c r="AI570" s="26">
        <f>IF(OR(AC570="",AC569=""),"",AC570/AC569-1)</f>
        <v/>
      </c>
      <c r="AJ570" s="26">
        <f>IF(AC570="","",AA570/AC570)</f>
        <v/>
      </c>
      <c r="AK570" s="26">
        <f>IF(AC570="","",AB570/AC570)</f>
        <v/>
      </c>
      <c r="AL570" s="29" t="n">
        <v>18.52</v>
      </c>
      <c r="AM570" s="30" t="n">
        <v>18.69</v>
      </c>
      <c r="AN570" s="30" t="n">
        <v>17.75</v>
      </c>
      <c r="AO570" s="30" t="n">
        <v>18.34</v>
      </c>
      <c r="AP570" s="31" t="n">
        <v>-0.0097</v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18">
        <f>IF(SUMIFS('Daily NSE Equity Options'!$K:$K,'Daily NSE Equity Options'!$A:$A,$A571)=0,"",SUMIFS('Daily NSE Equity Options'!$K:$K,'Daily NSE Equity Options'!$A:$A,$A571))</f>
        <v/>
      </c>
      <c r="F571" s="7">
        <f>IF(SUMIFS('Daily BSE Equity Options'!$K:$K,'Daily BSE Equity Options'!$A:$A,$A571)=0,"",SUMIFS('Daily BSE Equity Options'!$K:$K,'Daily BSE Equity Options'!$A:$A,$A571))</f>
        <v/>
      </c>
      <c r="G571" s="7">
        <f>IF(OR(E571="",F571=""),"",E571+F571)</f>
        <v/>
      </c>
      <c r="H571" s="20">
        <f>IFERROR(IF(OR(E571="",INDEX(E:E,MATCH(DATE(YEAR($A571)-1,MONTH($A571),DAY($A571)),$A:$A,0))=""),"",E571/INDEX(E:E,MATCH(DATE(YEAR($A571)-1,MONTH($A571),DAY($A571)),$A:$A,0))-1),"")</f>
        <v/>
      </c>
      <c r="I571" s="20">
        <f>IFERROR(IF(OR(F571="",INDEX(F:F,MATCH(DATE(YEAR($A571)-1,MONTH($A571),DAY($A571)),$A:$A,0))=""),"",F571/INDEX(F:F,MATCH(DATE(YEAR($A571)-1,MONTH($A571),DAY($A571)),$A:$A,0))-1),"")</f>
        <v/>
      </c>
      <c r="J571" s="20">
        <f>IFERROR(IF(OR(G571="",INDEX(G:G,MATCH(DATE(YEAR($A571)-1,MONTH($A571),DAY($A571)),$A:$A,0))=""),"",G571/INDEX(G:G,MATCH(DATE(YEAR($A571)-1,MONTH($A571),DAY($A571)),$A:$A,0))-1),"")</f>
        <v/>
      </c>
      <c r="K571" s="20">
        <f>IF(OR(E571="",E570=""),"",E571/E570-1)</f>
        <v/>
      </c>
      <c r="L571" s="20">
        <f>IF(OR(F571="",F570=""),"",F571/F570-1)</f>
        <v/>
      </c>
      <c r="M571" s="20">
        <f>IF(OR(G571="",G570=""),"",G571/G570-1)</f>
        <v/>
      </c>
      <c r="N571" s="20">
        <f>IF(G571="","",E571/G571)</f>
        <v/>
      </c>
      <c r="O571" s="20">
        <f>IF(G571="","",F571/G571)</f>
        <v/>
      </c>
      <c r="P571" s="21">
        <f>IF(SUMIFS('Daily NSE Equity Options'!$L:$L,'Daily NSE Equity Options'!$A:$A,$A571)=0,"",SUMIFS('Daily NSE Equity Options'!$L:$L,'Daily NSE Equity Options'!$A:$A,$A571))</f>
        <v/>
      </c>
      <c r="Q571" s="8">
        <f>IF(SUMIFS('Daily BSE Equity Options'!$L:$L,'Daily BSE Equity Options'!$A:$A,$A571)=0,"",SUMIFS('Daily BSE Equity Options'!$L:$L,'Daily BSE Equity Options'!$A:$A,$A571))</f>
        <v/>
      </c>
      <c r="R571" s="8">
        <f>IF(OR(P571="",Q571=""),"",P571+Q571)</f>
        <v/>
      </c>
      <c r="S571" s="23">
        <f>IFERROR(IF(OR(P571="",INDEX(P:P,MATCH(DATE(YEAR($A571)-1,MONTH($A571),DAY($A571)),$A:$A,0))=""),"",P571/INDEX(P:P,MATCH(DATE(YEAR($A571)-1,MONTH($A571),DAY($A571)),$A:$A,0))-1),"")</f>
        <v/>
      </c>
      <c r="T571" s="23">
        <f>IFERROR(IF(OR(Q571="",INDEX(Q:Q,MATCH(DATE(YEAR($A571)-1,MONTH($A571),DAY($A571)),$A:$A,0))=""),"",Q571/INDEX(Q:Q,MATCH(DATE(YEAR($A571)-1,MONTH($A571),DAY($A571)),$A:$A,0))-1),"")</f>
        <v/>
      </c>
      <c r="U571" s="23">
        <f>IFERROR(IF(OR(R571="",INDEX(R:R,MATCH(DATE(YEAR($A571)-1,MONTH($A571),DAY($A571)),$A:$A,0))=""),"",R571/INDEX(R:R,MATCH(DATE(YEAR($A571)-1,MONTH($A571),DAY($A571)),$A:$A,0))-1),"")</f>
        <v/>
      </c>
      <c r="V571" s="23">
        <f>IF(OR(P571="",P570=""),"",P571/P570-1)</f>
        <v/>
      </c>
      <c r="W571" s="23">
        <f>IF(OR(Q571="",Q570=""),"",Q571/Q570-1)</f>
        <v/>
      </c>
      <c r="X571" s="23">
        <f>IF(OR(R571="",R570=""),"",R571/R570-1)</f>
        <v/>
      </c>
      <c r="Y571" s="23">
        <f>IF(R571="","",P571/R571)</f>
        <v/>
      </c>
      <c r="Z571" s="23">
        <f>IF(R571="","",Q571/R571)</f>
        <v/>
      </c>
      <c r="AA571" s="24">
        <f>IF(SUMIFS('Daily NSE Equity Options'!$M:$M,'Daily NSE Equity Options'!$A:$A,$A571)=0,"",SUMIFS('Daily NSE Equity Options'!$M:$M,'Daily NSE Equity Options'!$A:$A,$A571))</f>
        <v/>
      </c>
      <c r="AB571" s="9">
        <f>IF(SUMIFS('Daily BSE Equity Options'!$M:$M,'Daily BSE Equity Options'!$A:$A,$A571)=0,"",SUMIFS('Daily BSE Equity Options'!$M:$M,'Daily BSE Equity Options'!$A:$A,$A571))</f>
        <v/>
      </c>
      <c r="AC571" s="9">
        <f>IF(OR(AA571="",AB571=""),"",AA571+AB571)</f>
        <v/>
      </c>
      <c r="AD571" s="26">
        <f>IFERROR(IF(OR(AA571="",INDEX(AA:AA,MATCH(DATE(YEAR($A571)-1,MONTH($A571),DAY($A571)),$A:$A,0))=""),"",AA571/INDEX(AA:AA,MATCH(DATE(YEAR($A571)-1,MONTH($A571),DAY($A571)),$A:$A,0))-1),"")</f>
        <v/>
      </c>
      <c r="AE571" s="26">
        <f>IFERROR(IF(OR(AB571="",INDEX(AB:AB,MATCH(DATE(YEAR($A571)-1,MONTH($A571),DAY($A571)),$A:$A,0))=""),"",AB571/INDEX(AB:AB,MATCH(DATE(YEAR($A571)-1,MONTH($A571),DAY($A571)),$A:$A,0))-1),"")</f>
        <v/>
      </c>
      <c r="AF571" s="26">
        <f>IFERROR(IF(OR(AC571="",INDEX(AC:AC,MATCH(DATE(YEAR($A571)-1,MONTH($A571),DAY($A571)),$A:$A,0))=""),"",AC571/INDEX(AC:AC,MATCH(DATE(YEAR($A571)-1,MONTH($A571),DAY($A571)),$A:$A,0))-1),"")</f>
        <v/>
      </c>
      <c r="AG571" s="26">
        <f>IF(OR(AA571="",AA570=""),"",AA571/AA570-1)</f>
        <v/>
      </c>
      <c r="AH571" s="26">
        <f>IF(OR(AB571="",AB570=""),"",AB571/AB570-1)</f>
        <v/>
      </c>
      <c r="AI571" s="26">
        <f>IF(OR(AC571="",AC570=""),"",AC571/AC570-1)</f>
        <v/>
      </c>
      <c r="AJ571" s="26">
        <f>IF(AC571="","",AA571/AC571)</f>
        <v/>
      </c>
      <c r="AK571" s="26">
        <f>IF(AC571="","",AB571/AC571)</f>
        <v/>
      </c>
      <c r="AL571" s="29" t="n">
        <v>18.34</v>
      </c>
      <c r="AM571" s="30" t="n">
        <v>18.34</v>
      </c>
      <c r="AN571" s="30" t="n">
        <v>17.53</v>
      </c>
      <c r="AO571" s="30" t="n">
        <v>17.5975</v>
      </c>
      <c r="AP571" s="31" t="n">
        <v>-0.0405</v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18">
        <f>IF(SUMIFS('Daily NSE Equity Options'!$K:$K,'Daily NSE Equity Options'!$A:$A,$A572)=0,"",SUMIFS('Daily NSE Equity Options'!$K:$K,'Daily NSE Equity Options'!$A:$A,$A572))</f>
        <v/>
      </c>
      <c r="F572" s="7">
        <f>IF(SUMIFS('Daily BSE Equity Options'!$K:$K,'Daily BSE Equity Options'!$A:$A,$A572)=0,"",SUMIFS('Daily BSE Equity Options'!$K:$K,'Daily BSE Equity Options'!$A:$A,$A572))</f>
        <v/>
      </c>
      <c r="G572" s="7">
        <f>IF(OR(E572="",F572=""),"",E572+F572)</f>
        <v/>
      </c>
      <c r="H572" s="20">
        <f>IFERROR(IF(OR(E572="",INDEX(E:E,MATCH(DATE(YEAR($A572)-1,MONTH($A572),DAY($A572)),$A:$A,0))=""),"",E572/INDEX(E:E,MATCH(DATE(YEAR($A572)-1,MONTH($A572),DAY($A572)),$A:$A,0))-1),"")</f>
        <v/>
      </c>
      <c r="I572" s="20">
        <f>IFERROR(IF(OR(F572="",INDEX(F:F,MATCH(DATE(YEAR($A572)-1,MONTH($A572),DAY($A572)),$A:$A,0))=""),"",F572/INDEX(F:F,MATCH(DATE(YEAR($A572)-1,MONTH($A572),DAY($A572)),$A:$A,0))-1),"")</f>
        <v/>
      </c>
      <c r="J572" s="20">
        <f>IFERROR(IF(OR(G572="",INDEX(G:G,MATCH(DATE(YEAR($A572)-1,MONTH($A572),DAY($A572)),$A:$A,0))=""),"",G572/INDEX(G:G,MATCH(DATE(YEAR($A572)-1,MONTH($A572),DAY($A572)),$A:$A,0))-1),"")</f>
        <v/>
      </c>
      <c r="K572" s="20">
        <f>IF(OR(E572="",E571=""),"",E572/E571-1)</f>
        <v/>
      </c>
      <c r="L572" s="20">
        <f>IF(OR(F572="",F571=""),"",F572/F571-1)</f>
        <v/>
      </c>
      <c r="M572" s="20">
        <f>IF(OR(G572="",G571=""),"",G572/G571-1)</f>
        <v/>
      </c>
      <c r="N572" s="20">
        <f>IF(G572="","",E572/G572)</f>
        <v/>
      </c>
      <c r="O572" s="20">
        <f>IF(G572="","",F572/G572)</f>
        <v/>
      </c>
      <c r="P572" s="21">
        <f>IF(SUMIFS('Daily NSE Equity Options'!$L:$L,'Daily NSE Equity Options'!$A:$A,$A572)=0,"",SUMIFS('Daily NSE Equity Options'!$L:$L,'Daily NSE Equity Options'!$A:$A,$A572))</f>
        <v/>
      </c>
      <c r="Q572" s="8">
        <f>IF(SUMIFS('Daily BSE Equity Options'!$L:$L,'Daily BSE Equity Options'!$A:$A,$A572)=0,"",SUMIFS('Daily BSE Equity Options'!$L:$L,'Daily BSE Equity Options'!$A:$A,$A572))</f>
        <v/>
      </c>
      <c r="R572" s="8">
        <f>IF(OR(P572="",Q572=""),"",P572+Q572)</f>
        <v/>
      </c>
      <c r="S572" s="23">
        <f>IFERROR(IF(OR(P572="",INDEX(P:P,MATCH(DATE(YEAR($A572)-1,MONTH($A572),DAY($A572)),$A:$A,0))=""),"",P572/INDEX(P:P,MATCH(DATE(YEAR($A572)-1,MONTH($A572),DAY($A572)),$A:$A,0))-1),"")</f>
        <v/>
      </c>
      <c r="T572" s="23">
        <f>IFERROR(IF(OR(Q572="",INDEX(Q:Q,MATCH(DATE(YEAR($A572)-1,MONTH($A572),DAY($A572)),$A:$A,0))=""),"",Q572/INDEX(Q:Q,MATCH(DATE(YEAR($A572)-1,MONTH($A572),DAY($A572)),$A:$A,0))-1),"")</f>
        <v/>
      </c>
      <c r="U572" s="23">
        <f>IFERROR(IF(OR(R572="",INDEX(R:R,MATCH(DATE(YEAR($A572)-1,MONTH($A572),DAY($A572)),$A:$A,0))=""),"",R572/INDEX(R:R,MATCH(DATE(YEAR($A572)-1,MONTH($A572),DAY($A572)),$A:$A,0))-1),"")</f>
        <v/>
      </c>
      <c r="V572" s="23">
        <f>IF(OR(P572="",P571=""),"",P572/P571-1)</f>
        <v/>
      </c>
      <c r="W572" s="23">
        <f>IF(OR(Q572="",Q571=""),"",Q572/Q571-1)</f>
        <v/>
      </c>
      <c r="X572" s="23">
        <f>IF(OR(R572="",R571=""),"",R572/R571-1)</f>
        <v/>
      </c>
      <c r="Y572" s="23">
        <f>IF(R572="","",P572/R572)</f>
        <v/>
      </c>
      <c r="Z572" s="23">
        <f>IF(R572="","",Q572/R572)</f>
        <v/>
      </c>
      <c r="AA572" s="24">
        <f>IF(SUMIFS('Daily NSE Equity Options'!$M:$M,'Daily NSE Equity Options'!$A:$A,$A572)=0,"",SUMIFS('Daily NSE Equity Options'!$M:$M,'Daily NSE Equity Options'!$A:$A,$A572))</f>
        <v/>
      </c>
      <c r="AB572" s="9">
        <f>IF(SUMIFS('Daily BSE Equity Options'!$M:$M,'Daily BSE Equity Options'!$A:$A,$A572)=0,"",SUMIFS('Daily BSE Equity Options'!$M:$M,'Daily BSE Equity Options'!$A:$A,$A572))</f>
        <v/>
      </c>
      <c r="AC572" s="9">
        <f>IF(OR(AA572="",AB572=""),"",AA572+AB572)</f>
        <v/>
      </c>
      <c r="AD572" s="26">
        <f>IFERROR(IF(OR(AA572="",INDEX(AA:AA,MATCH(DATE(YEAR($A572)-1,MONTH($A572),DAY($A572)),$A:$A,0))=""),"",AA572/INDEX(AA:AA,MATCH(DATE(YEAR($A572)-1,MONTH($A572),DAY($A572)),$A:$A,0))-1),"")</f>
        <v/>
      </c>
      <c r="AE572" s="26">
        <f>IFERROR(IF(OR(AB572="",INDEX(AB:AB,MATCH(DATE(YEAR($A572)-1,MONTH($A572),DAY($A572)),$A:$A,0))=""),"",AB572/INDEX(AB:AB,MATCH(DATE(YEAR($A572)-1,MONTH($A572),DAY($A572)),$A:$A,0))-1),"")</f>
        <v/>
      </c>
      <c r="AF572" s="26">
        <f>IFERROR(IF(OR(AC572="",INDEX(AC:AC,MATCH(DATE(YEAR($A572)-1,MONTH($A572),DAY($A572)),$A:$A,0))=""),"",AC572/INDEX(AC:AC,MATCH(DATE(YEAR($A572)-1,MONTH($A572),DAY($A572)),$A:$A,0))-1),"")</f>
        <v/>
      </c>
      <c r="AG572" s="26">
        <f>IF(OR(AA572="",AA571=""),"",AA572/AA571-1)</f>
        <v/>
      </c>
      <c r="AH572" s="26">
        <f>IF(OR(AB572="",AB571=""),"",AB572/AB571-1)</f>
        <v/>
      </c>
      <c r="AI572" s="26">
        <f>IF(OR(AC572="",AC571=""),"",AC572/AC571-1)</f>
        <v/>
      </c>
      <c r="AJ572" s="26">
        <f>IF(AC572="","",AA572/AC572)</f>
        <v/>
      </c>
      <c r="AK572" s="26">
        <f>IF(AC572="","",AB572/AC572)</f>
        <v/>
      </c>
      <c r="AL572" s="29" t="n">
        <v>17.5975</v>
      </c>
      <c r="AM572" s="30" t="n">
        <v>18.1825</v>
      </c>
      <c r="AN572" s="30" t="n">
        <v>16.47</v>
      </c>
      <c r="AO572" s="30" t="n">
        <v>17.16</v>
      </c>
      <c r="AP572" s="31" t="n">
        <v>-0.0249</v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18">
        <f>IF(SUMIFS('Daily NSE Equity Options'!$K:$K,'Daily NSE Equity Options'!$A:$A,$A573)=0,"",SUMIFS('Daily NSE Equity Options'!$K:$K,'Daily NSE Equity Options'!$A:$A,$A573))</f>
        <v/>
      </c>
      <c r="F573" s="7">
        <f>IF(SUMIFS('Daily BSE Equity Options'!$K:$K,'Daily BSE Equity Options'!$A:$A,$A573)=0,"",SUMIFS('Daily BSE Equity Options'!$K:$K,'Daily BSE Equity Options'!$A:$A,$A573))</f>
        <v/>
      </c>
      <c r="G573" s="7">
        <f>IF(OR(E573="",F573=""),"",E573+F573)</f>
        <v/>
      </c>
      <c r="H573" s="20">
        <f>IFERROR(IF(OR(E573="",INDEX(E:E,MATCH(DATE(YEAR($A573)-1,MONTH($A573),DAY($A573)),$A:$A,0))=""),"",E573/INDEX(E:E,MATCH(DATE(YEAR($A573)-1,MONTH($A573),DAY($A573)),$A:$A,0))-1),"")</f>
        <v/>
      </c>
      <c r="I573" s="20">
        <f>IFERROR(IF(OR(F573="",INDEX(F:F,MATCH(DATE(YEAR($A573)-1,MONTH($A573),DAY($A573)),$A:$A,0))=""),"",F573/INDEX(F:F,MATCH(DATE(YEAR($A573)-1,MONTH($A573),DAY($A573)),$A:$A,0))-1),"")</f>
        <v/>
      </c>
      <c r="J573" s="20">
        <f>IFERROR(IF(OR(G573="",INDEX(G:G,MATCH(DATE(YEAR($A573)-1,MONTH($A573),DAY($A573)),$A:$A,0))=""),"",G573/INDEX(G:G,MATCH(DATE(YEAR($A573)-1,MONTH($A573),DAY($A573)),$A:$A,0))-1),"")</f>
        <v/>
      </c>
      <c r="K573" s="20">
        <f>IF(OR(E573="",E572=""),"",E573/E572-1)</f>
        <v/>
      </c>
      <c r="L573" s="20">
        <f>IF(OR(F573="",F572=""),"",F573/F572-1)</f>
        <v/>
      </c>
      <c r="M573" s="20">
        <f>IF(OR(G573="",G572=""),"",G573/G572-1)</f>
        <v/>
      </c>
      <c r="N573" s="20">
        <f>IF(G573="","",E573/G573)</f>
        <v/>
      </c>
      <c r="O573" s="20">
        <f>IF(G573="","",F573/G573)</f>
        <v/>
      </c>
      <c r="P573" s="21">
        <f>IF(SUMIFS('Daily NSE Equity Options'!$L:$L,'Daily NSE Equity Options'!$A:$A,$A573)=0,"",SUMIFS('Daily NSE Equity Options'!$L:$L,'Daily NSE Equity Options'!$A:$A,$A573))</f>
        <v/>
      </c>
      <c r="Q573" s="8">
        <f>IF(SUMIFS('Daily BSE Equity Options'!$L:$L,'Daily BSE Equity Options'!$A:$A,$A573)=0,"",SUMIFS('Daily BSE Equity Options'!$L:$L,'Daily BSE Equity Options'!$A:$A,$A573))</f>
        <v/>
      </c>
      <c r="R573" s="8">
        <f>IF(OR(P573="",Q573=""),"",P573+Q573)</f>
        <v/>
      </c>
      <c r="S573" s="23">
        <f>IFERROR(IF(OR(P573="",INDEX(P:P,MATCH(DATE(YEAR($A573)-1,MONTH($A573),DAY($A573)),$A:$A,0))=""),"",P573/INDEX(P:P,MATCH(DATE(YEAR($A573)-1,MONTH($A573),DAY($A573)),$A:$A,0))-1),"")</f>
        <v/>
      </c>
      <c r="T573" s="23">
        <f>IFERROR(IF(OR(Q573="",INDEX(Q:Q,MATCH(DATE(YEAR($A573)-1,MONTH($A573),DAY($A573)),$A:$A,0))=""),"",Q573/INDEX(Q:Q,MATCH(DATE(YEAR($A573)-1,MONTH($A573),DAY($A573)),$A:$A,0))-1),"")</f>
        <v/>
      </c>
      <c r="U573" s="23">
        <f>IFERROR(IF(OR(R573="",INDEX(R:R,MATCH(DATE(YEAR($A573)-1,MONTH($A573),DAY($A573)),$A:$A,0))=""),"",R573/INDEX(R:R,MATCH(DATE(YEAR($A573)-1,MONTH($A573),DAY($A573)),$A:$A,0))-1),"")</f>
        <v/>
      </c>
      <c r="V573" s="23">
        <f>IF(OR(P573="",P572=""),"",P573/P572-1)</f>
        <v/>
      </c>
      <c r="W573" s="23">
        <f>IF(OR(Q573="",Q572=""),"",Q573/Q572-1)</f>
        <v/>
      </c>
      <c r="X573" s="23">
        <f>IF(OR(R573="",R572=""),"",R573/R572-1)</f>
        <v/>
      </c>
      <c r="Y573" s="23">
        <f>IF(R573="","",P573/R573)</f>
        <v/>
      </c>
      <c r="Z573" s="23">
        <f>IF(R573="","",Q573/R573)</f>
        <v/>
      </c>
      <c r="AA573" s="24">
        <f>IF(SUMIFS('Daily NSE Equity Options'!$M:$M,'Daily NSE Equity Options'!$A:$A,$A573)=0,"",SUMIFS('Daily NSE Equity Options'!$M:$M,'Daily NSE Equity Options'!$A:$A,$A573))</f>
        <v/>
      </c>
      <c r="AB573" s="9">
        <f>IF(SUMIFS('Daily BSE Equity Options'!$M:$M,'Daily BSE Equity Options'!$A:$A,$A573)=0,"",SUMIFS('Daily BSE Equity Options'!$M:$M,'Daily BSE Equity Options'!$A:$A,$A573))</f>
        <v/>
      </c>
      <c r="AC573" s="9">
        <f>IF(OR(AA573="",AB573=""),"",AA573+AB573)</f>
        <v/>
      </c>
      <c r="AD573" s="26">
        <f>IFERROR(IF(OR(AA573="",INDEX(AA:AA,MATCH(DATE(YEAR($A573)-1,MONTH($A573),DAY($A573)),$A:$A,0))=""),"",AA573/INDEX(AA:AA,MATCH(DATE(YEAR($A573)-1,MONTH($A573),DAY($A573)),$A:$A,0))-1),"")</f>
        <v/>
      </c>
      <c r="AE573" s="26">
        <f>IFERROR(IF(OR(AB573="",INDEX(AB:AB,MATCH(DATE(YEAR($A573)-1,MONTH($A573),DAY($A573)),$A:$A,0))=""),"",AB573/INDEX(AB:AB,MATCH(DATE(YEAR($A573)-1,MONTH($A573),DAY($A573)),$A:$A,0))-1),"")</f>
        <v/>
      </c>
      <c r="AF573" s="26">
        <f>IFERROR(IF(OR(AC573="",INDEX(AC:AC,MATCH(DATE(YEAR($A573)-1,MONTH($A573),DAY($A573)),$A:$A,0))=""),"",AC573/INDEX(AC:AC,MATCH(DATE(YEAR($A573)-1,MONTH($A573),DAY($A573)),$A:$A,0))-1),"")</f>
        <v/>
      </c>
      <c r="AG573" s="26">
        <f>IF(OR(AA573="",AA572=""),"",AA573/AA572-1)</f>
        <v/>
      </c>
      <c r="AH573" s="26">
        <f>IF(OR(AB573="",AB572=""),"",AB573/AB572-1)</f>
        <v/>
      </c>
      <c r="AI573" s="26">
        <f>IF(OR(AC573="",AC572=""),"",AC573/AC572-1)</f>
        <v/>
      </c>
      <c r="AJ573" s="26">
        <f>IF(AC573="","",AA573/AC573)</f>
        <v/>
      </c>
      <c r="AK573" s="26">
        <f>IF(AC573="","",AB573/AC573)</f>
        <v/>
      </c>
      <c r="AL573" s="29" t="n">
        <v>17.16</v>
      </c>
      <c r="AM573" s="30" t="n">
        <v>17.6675</v>
      </c>
      <c r="AN573" s="30" t="n">
        <v>16.3525</v>
      </c>
      <c r="AO573" s="30" t="n">
        <v>17.2025</v>
      </c>
      <c r="AP573" s="31" t="n">
        <v>0.0025</v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18">
        <f>IF(SUMIFS('Daily NSE Equity Options'!$K:$K,'Daily NSE Equity Options'!$A:$A,$A574)=0,"",SUMIFS('Daily NSE Equity Options'!$K:$K,'Daily NSE Equity Options'!$A:$A,$A574))</f>
        <v/>
      </c>
      <c r="F574" s="7">
        <f>IF(SUMIFS('Daily BSE Equity Options'!$K:$K,'Daily BSE Equity Options'!$A:$A,$A574)=0,"",SUMIFS('Daily BSE Equity Options'!$K:$K,'Daily BSE Equity Options'!$A:$A,$A574))</f>
        <v/>
      </c>
      <c r="G574" s="7">
        <f>IF(OR(E574="",F574=""),"",E574+F574)</f>
        <v/>
      </c>
      <c r="H574" s="20">
        <f>IFERROR(IF(OR(E574="",INDEX(E:E,MATCH(DATE(YEAR($A574)-1,MONTH($A574),DAY($A574)),$A:$A,0))=""),"",E574/INDEX(E:E,MATCH(DATE(YEAR($A574)-1,MONTH($A574),DAY($A574)),$A:$A,0))-1),"")</f>
        <v/>
      </c>
      <c r="I574" s="20">
        <f>IFERROR(IF(OR(F574="",INDEX(F:F,MATCH(DATE(YEAR($A574)-1,MONTH($A574),DAY($A574)),$A:$A,0))=""),"",F574/INDEX(F:F,MATCH(DATE(YEAR($A574)-1,MONTH($A574),DAY($A574)),$A:$A,0))-1),"")</f>
        <v/>
      </c>
      <c r="J574" s="20">
        <f>IFERROR(IF(OR(G574="",INDEX(G:G,MATCH(DATE(YEAR($A574)-1,MONTH($A574),DAY($A574)),$A:$A,0))=""),"",G574/INDEX(G:G,MATCH(DATE(YEAR($A574)-1,MONTH($A574),DAY($A574)),$A:$A,0))-1),"")</f>
        <v/>
      </c>
      <c r="K574" s="20">
        <f>IF(OR(E574="",E573=""),"",E574/E573-1)</f>
        <v/>
      </c>
      <c r="L574" s="20">
        <f>IF(OR(F574="",F573=""),"",F574/F573-1)</f>
        <v/>
      </c>
      <c r="M574" s="20">
        <f>IF(OR(G574="",G573=""),"",G574/G573-1)</f>
        <v/>
      </c>
      <c r="N574" s="20">
        <f>IF(G574="","",E574/G574)</f>
        <v/>
      </c>
      <c r="O574" s="20">
        <f>IF(G574="","",F574/G574)</f>
        <v/>
      </c>
      <c r="P574" s="21">
        <f>IF(SUMIFS('Daily NSE Equity Options'!$L:$L,'Daily NSE Equity Options'!$A:$A,$A574)=0,"",SUMIFS('Daily NSE Equity Options'!$L:$L,'Daily NSE Equity Options'!$A:$A,$A574))</f>
        <v/>
      </c>
      <c r="Q574" s="8">
        <f>IF(SUMIFS('Daily BSE Equity Options'!$L:$L,'Daily BSE Equity Options'!$A:$A,$A574)=0,"",SUMIFS('Daily BSE Equity Options'!$L:$L,'Daily BSE Equity Options'!$A:$A,$A574))</f>
        <v/>
      </c>
      <c r="R574" s="8">
        <f>IF(OR(P574="",Q574=""),"",P574+Q574)</f>
        <v/>
      </c>
      <c r="S574" s="23">
        <f>IFERROR(IF(OR(P574="",INDEX(P:P,MATCH(DATE(YEAR($A574)-1,MONTH($A574),DAY($A574)),$A:$A,0))=""),"",P574/INDEX(P:P,MATCH(DATE(YEAR($A574)-1,MONTH($A574),DAY($A574)),$A:$A,0))-1),"")</f>
        <v/>
      </c>
      <c r="T574" s="23">
        <f>IFERROR(IF(OR(Q574="",INDEX(Q:Q,MATCH(DATE(YEAR($A574)-1,MONTH($A574),DAY($A574)),$A:$A,0))=""),"",Q574/INDEX(Q:Q,MATCH(DATE(YEAR($A574)-1,MONTH($A574),DAY($A574)),$A:$A,0))-1),"")</f>
        <v/>
      </c>
      <c r="U574" s="23">
        <f>IFERROR(IF(OR(R574="",INDEX(R:R,MATCH(DATE(YEAR($A574)-1,MONTH($A574),DAY($A574)),$A:$A,0))=""),"",R574/INDEX(R:R,MATCH(DATE(YEAR($A574)-1,MONTH($A574),DAY($A574)),$A:$A,0))-1),"")</f>
        <v/>
      </c>
      <c r="V574" s="23">
        <f>IF(OR(P574="",P573=""),"",P574/P573-1)</f>
        <v/>
      </c>
      <c r="W574" s="23">
        <f>IF(OR(Q574="",Q573=""),"",Q574/Q573-1)</f>
        <v/>
      </c>
      <c r="X574" s="23">
        <f>IF(OR(R574="",R573=""),"",R574/R573-1)</f>
        <v/>
      </c>
      <c r="Y574" s="23">
        <f>IF(R574="","",P574/R574)</f>
        <v/>
      </c>
      <c r="Z574" s="23">
        <f>IF(R574="","",Q574/R574)</f>
        <v/>
      </c>
      <c r="AA574" s="24">
        <f>IF(SUMIFS('Daily NSE Equity Options'!$M:$M,'Daily NSE Equity Options'!$A:$A,$A574)=0,"",SUMIFS('Daily NSE Equity Options'!$M:$M,'Daily NSE Equity Options'!$A:$A,$A574))</f>
        <v/>
      </c>
      <c r="AB574" s="9">
        <f>IF(SUMIFS('Daily BSE Equity Options'!$M:$M,'Daily BSE Equity Options'!$A:$A,$A574)=0,"",SUMIFS('Daily BSE Equity Options'!$M:$M,'Daily BSE Equity Options'!$A:$A,$A574))</f>
        <v/>
      </c>
      <c r="AC574" s="9">
        <f>IF(OR(AA574="",AB574=""),"",AA574+AB574)</f>
        <v/>
      </c>
      <c r="AD574" s="26">
        <f>IFERROR(IF(OR(AA574="",INDEX(AA:AA,MATCH(DATE(YEAR($A574)-1,MONTH($A574),DAY($A574)),$A:$A,0))=""),"",AA574/INDEX(AA:AA,MATCH(DATE(YEAR($A574)-1,MONTH($A574),DAY($A574)),$A:$A,0))-1),"")</f>
        <v/>
      </c>
      <c r="AE574" s="26">
        <f>IFERROR(IF(OR(AB574="",INDEX(AB:AB,MATCH(DATE(YEAR($A574)-1,MONTH($A574),DAY($A574)),$A:$A,0))=""),"",AB574/INDEX(AB:AB,MATCH(DATE(YEAR($A574)-1,MONTH($A574),DAY($A574)),$A:$A,0))-1),"")</f>
        <v/>
      </c>
      <c r="AF574" s="26">
        <f>IFERROR(IF(OR(AC574="",INDEX(AC:AC,MATCH(DATE(YEAR($A574)-1,MONTH($A574),DAY($A574)),$A:$A,0))=""),"",AC574/INDEX(AC:AC,MATCH(DATE(YEAR($A574)-1,MONTH($A574),DAY($A574)),$A:$A,0))-1),"")</f>
        <v/>
      </c>
      <c r="AG574" s="26">
        <f>IF(OR(AA574="",AA573=""),"",AA574/AA573-1)</f>
        <v/>
      </c>
      <c r="AH574" s="26">
        <f>IF(OR(AB574="",AB573=""),"",AB574/AB573-1)</f>
        <v/>
      </c>
      <c r="AI574" s="26">
        <f>IF(OR(AC574="",AC573=""),"",AC574/AC573-1)</f>
        <v/>
      </c>
      <c r="AJ574" s="26">
        <f>IF(AC574="","",AA574/AC574)</f>
        <v/>
      </c>
      <c r="AK574" s="26">
        <f>IF(AC574="","",AB574/AC574)</f>
        <v/>
      </c>
      <c r="AL574" s="29" t="n">
        <v>17.2025</v>
      </c>
      <c r="AM574" s="30" t="n">
        <v>17.2725</v>
      </c>
      <c r="AN574" s="30" t="n">
        <v>15.6575</v>
      </c>
      <c r="AO574" s="30" t="n">
        <v>16.8225</v>
      </c>
      <c r="AP574" s="31" t="n">
        <v>-0.0221</v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18">
        <f>IF(SUMIFS('Daily NSE Equity Options'!$K:$K,'Daily NSE Equity Options'!$A:$A,$A575)=0,"",SUMIFS('Daily NSE Equity Options'!$K:$K,'Daily NSE Equity Options'!$A:$A,$A575))</f>
        <v/>
      </c>
      <c r="F575" s="7">
        <f>IF(SUMIFS('Daily BSE Equity Options'!$K:$K,'Daily BSE Equity Options'!$A:$A,$A575)=0,"",SUMIFS('Daily BSE Equity Options'!$K:$K,'Daily BSE Equity Options'!$A:$A,$A575))</f>
        <v/>
      </c>
      <c r="G575" s="7">
        <f>IF(OR(E575="",F575=""),"",E575+F575)</f>
        <v/>
      </c>
      <c r="H575" s="20">
        <f>IFERROR(IF(OR(E575="",INDEX(E:E,MATCH(DATE(YEAR($A575)-1,MONTH($A575),DAY($A575)),$A:$A,0))=""),"",E575/INDEX(E:E,MATCH(DATE(YEAR($A575)-1,MONTH($A575),DAY($A575)),$A:$A,0))-1),"")</f>
        <v/>
      </c>
      <c r="I575" s="20">
        <f>IFERROR(IF(OR(F575="",INDEX(F:F,MATCH(DATE(YEAR($A575)-1,MONTH($A575),DAY($A575)),$A:$A,0))=""),"",F575/INDEX(F:F,MATCH(DATE(YEAR($A575)-1,MONTH($A575),DAY($A575)),$A:$A,0))-1),"")</f>
        <v/>
      </c>
      <c r="J575" s="20">
        <f>IFERROR(IF(OR(G575="",INDEX(G:G,MATCH(DATE(YEAR($A575)-1,MONTH($A575),DAY($A575)),$A:$A,0))=""),"",G575/INDEX(G:G,MATCH(DATE(YEAR($A575)-1,MONTH($A575),DAY($A575)),$A:$A,0))-1),"")</f>
        <v/>
      </c>
      <c r="K575" s="20">
        <f>IF(OR(E575="",E574=""),"",E575/E574-1)</f>
        <v/>
      </c>
      <c r="L575" s="20">
        <f>IF(OR(F575="",F574=""),"",F575/F574-1)</f>
        <v/>
      </c>
      <c r="M575" s="20">
        <f>IF(OR(G575="",G574=""),"",G575/G574-1)</f>
        <v/>
      </c>
      <c r="N575" s="20">
        <f>IF(G575="","",E575/G575)</f>
        <v/>
      </c>
      <c r="O575" s="20">
        <f>IF(G575="","",F575/G575)</f>
        <v/>
      </c>
      <c r="P575" s="21">
        <f>IF(SUMIFS('Daily NSE Equity Options'!$L:$L,'Daily NSE Equity Options'!$A:$A,$A575)=0,"",SUMIFS('Daily NSE Equity Options'!$L:$L,'Daily NSE Equity Options'!$A:$A,$A575))</f>
        <v/>
      </c>
      <c r="Q575" s="8">
        <f>IF(SUMIFS('Daily BSE Equity Options'!$L:$L,'Daily BSE Equity Options'!$A:$A,$A575)=0,"",SUMIFS('Daily BSE Equity Options'!$L:$L,'Daily BSE Equity Options'!$A:$A,$A575))</f>
        <v/>
      </c>
      <c r="R575" s="8">
        <f>IF(OR(P575="",Q575=""),"",P575+Q575)</f>
        <v/>
      </c>
      <c r="S575" s="23">
        <f>IFERROR(IF(OR(P575="",INDEX(P:P,MATCH(DATE(YEAR($A575)-1,MONTH($A575),DAY($A575)),$A:$A,0))=""),"",P575/INDEX(P:P,MATCH(DATE(YEAR($A575)-1,MONTH($A575),DAY($A575)),$A:$A,0))-1),"")</f>
        <v/>
      </c>
      <c r="T575" s="23">
        <f>IFERROR(IF(OR(Q575="",INDEX(Q:Q,MATCH(DATE(YEAR($A575)-1,MONTH($A575),DAY($A575)),$A:$A,0))=""),"",Q575/INDEX(Q:Q,MATCH(DATE(YEAR($A575)-1,MONTH($A575),DAY($A575)),$A:$A,0))-1),"")</f>
        <v/>
      </c>
      <c r="U575" s="23">
        <f>IFERROR(IF(OR(R575="",INDEX(R:R,MATCH(DATE(YEAR($A575)-1,MONTH($A575),DAY($A575)),$A:$A,0))=""),"",R575/INDEX(R:R,MATCH(DATE(YEAR($A575)-1,MONTH($A575),DAY($A575)),$A:$A,0))-1),"")</f>
        <v/>
      </c>
      <c r="V575" s="23">
        <f>IF(OR(P575="",P574=""),"",P575/P574-1)</f>
        <v/>
      </c>
      <c r="W575" s="23">
        <f>IF(OR(Q575="",Q574=""),"",Q575/Q574-1)</f>
        <v/>
      </c>
      <c r="X575" s="23">
        <f>IF(OR(R575="",R574=""),"",R575/R574-1)</f>
        <v/>
      </c>
      <c r="Y575" s="23">
        <f>IF(R575="","",P575/R575)</f>
        <v/>
      </c>
      <c r="Z575" s="23">
        <f>IF(R575="","",Q575/R575)</f>
        <v/>
      </c>
      <c r="AA575" s="24">
        <f>IF(SUMIFS('Daily NSE Equity Options'!$M:$M,'Daily NSE Equity Options'!$A:$A,$A575)=0,"",SUMIFS('Daily NSE Equity Options'!$M:$M,'Daily NSE Equity Options'!$A:$A,$A575))</f>
        <v/>
      </c>
      <c r="AB575" s="9">
        <f>IF(SUMIFS('Daily BSE Equity Options'!$M:$M,'Daily BSE Equity Options'!$A:$A,$A575)=0,"",SUMIFS('Daily BSE Equity Options'!$M:$M,'Daily BSE Equity Options'!$A:$A,$A575))</f>
        <v/>
      </c>
      <c r="AC575" s="9">
        <f>IF(OR(AA575="",AB575=""),"",AA575+AB575)</f>
        <v/>
      </c>
      <c r="AD575" s="26">
        <f>IFERROR(IF(OR(AA575="",INDEX(AA:AA,MATCH(DATE(YEAR($A575)-1,MONTH($A575),DAY($A575)),$A:$A,0))=""),"",AA575/INDEX(AA:AA,MATCH(DATE(YEAR($A575)-1,MONTH($A575),DAY($A575)),$A:$A,0))-1),"")</f>
        <v/>
      </c>
      <c r="AE575" s="26">
        <f>IFERROR(IF(OR(AB575="",INDEX(AB:AB,MATCH(DATE(YEAR($A575)-1,MONTH($A575),DAY($A575)),$A:$A,0))=""),"",AB575/INDEX(AB:AB,MATCH(DATE(YEAR($A575)-1,MONTH($A575),DAY($A575)),$A:$A,0))-1),"")</f>
        <v/>
      </c>
      <c r="AF575" s="26">
        <f>IFERROR(IF(OR(AC575="",INDEX(AC:AC,MATCH(DATE(YEAR($A575)-1,MONTH($A575),DAY($A575)),$A:$A,0))=""),"",AC575/INDEX(AC:AC,MATCH(DATE(YEAR($A575)-1,MONTH($A575),DAY($A575)),$A:$A,0))-1),"")</f>
        <v/>
      </c>
      <c r="AG575" s="26">
        <f>IF(OR(AA575="",AA574=""),"",AA575/AA574-1)</f>
        <v/>
      </c>
      <c r="AH575" s="26">
        <f>IF(OR(AB575="",AB574=""),"",AB575/AB574-1)</f>
        <v/>
      </c>
      <c r="AI575" s="26">
        <f>IF(OR(AC575="",AC574=""),"",AC575/AC574-1)</f>
        <v/>
      </c>
      <c r="AJ575" s="26">
        <f>IF(AC575="","",AA575/AC575)</f>
        <v/>
      </c>
      <c r="AK575" s="26">
        <f>IF(AC575="","",AB575/AC575)</f>
        <v/>
      </c>
      <c r="AL575" s="29" t="n">
        <v>16.8225</v>
      </c>
      <c r="AM575" s="30" t="n">
        <v>17.2075</v>
      </c>
      <c r="AN575" s="30" t="n">
        <v>15.9725</v>
      </c>
      <c r="AO575" s="30" t="n">
        <v>16.8575</v>
      </c>
      <c r="AP575" s="31" t="n">
        <v>0.0021</v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18">
        <f>IF(SUMIFS('Daily NSE Equity Options'!$K:$K,'Daily NSE Equity Options'!$A:$A,$A576)=0,"",SUMIFS('Daily NSE Equity Options'!$K:$K,'Daily NSE Equity Options'!$A:$A,$A576))</f>
        <v/>
      </c>
      <c r="F576" s="7">
        <f>IF(SUMIFS('Daily BSE Equity Options'!$K:$K,'Daily BSE Equity Options'!$A:$A,$A576)=0,"",SUMIFS('Daily BSE Equity Options'!$K:$K,'Daily BSE Equity Options'!$A:$A,$A576))</f>
        <v/>
      </c>
      <c r="G576" s="7">
        <f>IF(OR(E576="",F576=""),"",E576+F576)</f>
        <v/>
      </c>
      <c r="H576" s="20">
        <f>IFERROR(IF(OR(E576="",INDEX(E:E,MATCH(DATE(YEAR($A576)-1,MONTH($A576),DAY($A576)),$A:$A,0))=""),"",E576/INDEX(E:E,MATCH(DATE(YEAR($A576)-1,MONTH($A576),DAY($A576)),$A:$A,0))-1),"")</f>
        <v/>
      </c>
      <c r="I576" s="20">
        <f>IFERROR(IF(OR(F576="",INDEX(F:F,MATCH(DATE(YEAR($A576)-1,MONTH($A576),DAY($A576)),$A:$A,0))=""),"",F576/INDEX(F:F,MATCH(DATE(YEAR($A576)-1,MONTH($A576),DAY($A576)),$A:$A,0))-1),"")</f>
        <v/>
      </c>
      <c r="J576" s="20">
        <f>IFERROR(IF(OR(G576="",INDEX(G:G,MATCH(DATE(YEAR($A576)-1,MONTH($A576),DAY($A576)),$A:$A,0))=""),"",G576/INDEX(G:G,MATCH(DATE(YEAR($A576)-1,MONTH($A576),DAY($A576)),$A:$A,0))-1),"")</f>
        <v/>
      </c>
      <c r="K576" s="20">
        <f>IF(OR(E576="",E575=""),"",E576/E575-1)</f>
        <v/>
      </c>
      <c r="L576" s="20">
        <f>IF(OR(F576="",F575=""),"",F576/F575-1)</f>
        <v/>
      </c>
      <c r="M576" s="20">
        <f>IF(OR(G576="",G575=""),"",G576/G575-1)</f>
        <v/>
      </c>
      <c r="N576" s="20">
        <f>IF(G576="","",E576/G576)</f>
        <v/>
      </c>
      <c r="O576" s="20">
        <f>IF(G576="","",F576/G576)</f>
        <v/>
      </c>
      <c r="P576" s="21">
        <f>IF(SUMIFS('Daily NSE Equity Options'!$L:$L,'Daily NSE Equity Options'!$A:$A,$A576)=0,"",SUMIFS('Daily NSE Equity Options'!$L:$L,'Daily NSE Equity Options'!$A:$A,$A576))</f>
        <v/>
      </c>
      <c r="Q576" s="8">
        <f>IF(SUMIFS('Daily BSE Equity Options'!$L:$L,'Daily BSE Equity Options'!$A:$A,$A576)=0,"",SUMIFS('Daily BSE Equity Options'!$L:$L,'Daily BSE Equity Options'!$A:$A,$A576))</f>
        <v/>
      </c>
      <c r="R576" s="8">
        <f>IF(OR(P576="",Q576=""),"",P576+Q576)</f>
        <v/>
      </c>
      <c r="S576" s="23">
        <f>IFERROR(IF(OR(P576="",INDEX(P:P,MATCH(DATE(YEAR($A576)-1,MONTH($A576),DAY($A576)),$A:$A,0))=""),"",P576/INDEX(P:P,MATCH(DATE(YEAR($A576)-1,MONTH($A576),DAY($A576)),$A:$A,0))-1),"")</f>
        <v/>
      </c>
      <c r="T576" s="23">
        <f>IFERROR(IF(OR(Q576="",INDEX(Q:Q,MATCH(DATE(YEAR($A576)-1,MONTH($A576),DAY($A576)),$A:$A,0))=""),"",Q576/INDEX(Q:Q,MATCH(DATE(YEAR($A576)-1,MONTH($A576),DAY($A576)),$A:$A,0))-1),"")</f>
        <v/>
      </c>
      <c r="U576" s="23">
        <f>IFERROR(IF(OR(R576="",INDEX(R:R,MATCH(DATE(YEAR($A576)-1,MONTH($A576),DAY($A576)),$A:$A,0))=""),"",R576/INDEX(R:R,MATCH(DATE(YEAR($A576)-1,MONTH($A576),DAY($A576)),$A:$A,0))-1),"")</f>
        <v/>
      </c>
      <c r="V576" s="23">
        <f>IF(OR(P576="",P575=""),"",P576/P575-1)</f>
        <v/>
      </c>
      <c r="W576" s="23">
        <f>IF(OR(Q576="",Q575=""),"",Q576/Q575-1)</f>
        <v/>
      </c>
      <c r="X576" s="23">
        <f>IF(OR(R576="",R575=""),"",R576/R575-1)</f>
        <v/>
      </c>
      <c r="Y576" s="23">
        <f>IF(R576="","",P576/R576)</f>
        <v/>
      </c>
      <c r="Z576" s="23">
        <f>IF(R576="","",Q576/R576)</f>
        <v/>
      </c>
      <c r="AA576" s="24">
        <f>IF(SUMIFS('Daily NSE Equity Options'!$M:$M,'Daily NSE Equity Options'!$A:$A,$A576)=0,"",SUMIFS('Daily NSE Equity Options'!$M:$M,'Daily NSE Equity Options'!$A:$A,$A576))</f>
        <v/>
      </c>
      <c r="AB576" s="9">
        <f>IF(SUMIFS('Daily BSE Equity Options'!$M:$M,'Daily BSE Equity Options'!$A:$A,$A576)=0,"",SUMIFS('Daily BSE Equity Options'!$M:$M,'Daily BSE Equity Options'!$A:$A,$A576))</f>
        <v/>
      </c>
      <c r="AC576" s="9">
        <f>IF(OR(AA576="",AB576=""),"",AA576+AB576)</f>
        <v/>
      </c>
      <c r="AD576" s="26">
        <f>IFERROR(IF(OR(AA576="",INDEX(AA:AA,MATCH(DATE(YEAR($A576)-1,MONTH($A576),DAY($A576)),$A:$A,0))=""),"",AA576/INDEX(AA:AA,MATCH(DATE(YEAR($A576)-1,MONTH($A576),DAY($A576)),$A:$A,0))-1),"")</f>
        <v/>
      </c>
      <c r="AE576" s="26">
        <f>IFERROR(IF(OR(AB576="",INDEX(AB:AB,MATCH(DATE(YEAR($A576)-1,MONTH($A576),DAY($A576)),$A:$A,0))=""),"",AB576/INDEX(AB:AB,MATCH(DATE(YEAR($A576)-1,MONTH($A576),DAY($A576)),$A:$A,0))-1),"")</f>
        <v/>
      </c>
      <c r="AF576" s="26">
        <f>IFERROR(IF(OR(AC576="",INDEX(AC:AC,MATCH(DATE(YEAR($A576)-1,MONTH($A576),DAY($A576)),$A:$A,0))=""),"",AC576/INDEX(AC:AC,MATCH(DATE(YEAR($A576)-1,MONTH($A576),DAY($A576)),$A:$A,0))-1),"")</f>
        <v/>
      </c>
      <c r="AG576" s="26">
        <f>IF(OR(AA576="",AA575=""),"",AA576/AA575-1)</f>
        <v/>
      </c>
      <c r="AH576" s="26">
        <f>IF(OR(AB576="",AB575=""),"",AB576/AB575-1)</f>
        <v/>
      </c>
      <c r="AI576" s="26">
        <f>IF(OR(AC576="",AC575=""),"",AC576/AC575-1)</f>
        <v/>
      </c>
      <c r="AJ576" s="26">
        <f>IF(AC576="","",AA576/AC576)</f>
        <v/>
      </c>
      <c r="AK576" s="26">
        <f>IF(AC576="","",AB576/AC576)</f>
        <v/>
      </c>
      <c r="AL576" s="29" t="n">
        <v>16.8575</v>
      </c>
      <c r="AM576" s="30" t="n">
        <v>16.9625</v>
      </c>
      <c r="AN576" s="30" t="n">
        <v>16.1625</v>
      </c>
      <c r="AO576" s="30" t="n">
        <v>16.65</v>
      </c>
      <c r="AP576" s="31" t="n">
        <v>-0.0123</v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18">
        <f>IF(SUMIFS('Daily NSE Equity Options'!$K:$K,'Daily NSE Equity Options'!$A:$A,$A577)=0,"",SUMIFS('Daily NSE Equity Options'!$K:$K,'Daily NSE Equity Options'!$A:$A,$A577))</f>
        <v/>
      </c>
      <c r="F577" s="7">
        <f>IF(SUMIFS('Daily BSE Equity Options'!$K:$K,'Daily BSE Equity Options'!$A:$A,$A577)=0,"",SUMIFS('Daily BSE Equity Options'!$K:$K,'Daily BSE Equity Options'!$A:$A,$A577))</f>
        <v/>
      </c>
      <c r="G577" s="7">
        <f>IF(OR(E577="",F577=""),"",E577+F577)</f>
        <v/>
      </c>
      <c r="H577" s="20">
        <f>IFERROR(IF(OR(E577="",INDEX(E:E,MATCH(DATE(YEAR($A577)-1,MONTH($A577),DAY($A577)),$A:$A,0))=""),"",E577/INDEX(E:E,MATCH(DATE(YEAR($A577)-1,MONTH($A577),DAY($A577)),$A:$A,0))-1),"")</f>
        <v/>
      </c>
      <c r="I577" s="20">
        <f>IFERROR(IF(OR(F577="",INDEX(F:F,MATCH(DATE(YEAR($A577)-1,MONTH($A577),DAY($A577)),$A:$A,0))=""),"",F577/INDEX(F:F,MATCH(DATE(YEAR($A577)-1,MONTH($A577),DAY($A577)),$A:$A,0))-1),"")</f>
        <v/>
      </c>
      <c r="J577" s="20">
        <f>IFERROR(IF(OR(G577="",INDEX(G:G,MATCH(DATE(YEAR($A577)-1,MONTH($A577),DAY($A577)),$A:$A,0))=""),"",G577/INDEX(G:G,MATCH(DATE(YEAR($A577)-1,MONTH($A577),DAY($A577)),$A:$A,0))-1),"")</f>
        <v/>
      </c>
      <c r="K577" s="20">
        <f>IF(OR(E577="",E576=""),"",E577/E576-1)</f>
        <v/>
      </c>
      <c r="L577" s="20">
        <f>IF(OR(F577="",F576=""),"",F577/F576-1)</f>
        <v/>
      </c>
      <c r="M577" s="20">
        <f>IF(OR(G577="",G576=""),"",G577/G576-1)</f>
        <v/>
      </c>
      <c r="N577" s="20">
        <f>IF(G577="","",E577/G577)</f>
        <v/>
      </c>
      <c r="O577" s="20">
        <f>IF(G577="","",F577/G577)</f>
        <v/>
      </c>
      <c r="P577" s="21">
        <f>IF(SUMIFS('Daily NSE Equity Options'!$L:$L,'Daily NSE Equity Options'!$A:$A,$A577)=0,"",SUMIFS('Daily NSE Equity Options'!$L:$L,'Daily NSE Equity Options'!$A:$A,$A577))</f>
        <v/>
      </c>
      <c r="Q577" s="8">
        <f>IF(SUMIFS('Daily BSE Equity Options'!$L:$L,'Daily BSE Equity Options'!$A:$A,$A577)=0,"",SUMIFS('Daily BSE Equity Options'!$L:$L,'Daily BSE Equity Options'!$A:$A,$A577))</f>
        <v/>
      </c>
      <c r="R577" s="8">
        <f>IF(OR(P577="",Q577=""),"",P577+Q577)</f>
        <v/>
      </c>
      <c r="S577" s="23">
        <f>IFERROR(IF(OR(P577="",INDEX(P:P,MATCH(DATE(YEAR($A577)-1,MONTH($A577),DAY($A577)),$A:$A,0))=""),"",P577/INDEX(P:P,MATCH(DATE(YEAR($A577)-1,MONTH($A577),DAY($A577)),$A:$A,0))-1),"")</f>
        <v/>
      </c>
      <c r="T577" s="23">
        <f>IFERROR(IF(OR(Q577="",INDEX(Q:Q,MATCH(DATE(YEAR($A577)-1,MONTH($A577),DAY($A577)),$A:$A,0))=""),"",Q577/INDEX(Q:Q,MATCH(DATE(YEAR($A577)-1,MONTH($A577),DAY($A577)),$A:$A,0))-1),"")</f>
        <v/>
      </c>
      <c r="U577" s="23">
        <f>IFERROR(IF(OR(R577="",INDEX(R:R,MATCH(DATE(YEAR($A577)-1,MONTH($A577),DAY($A577)),$A:$A,0))=""),"",R577/INDEX(R:R,MATCH(DATE(YEAR($A577)-1,MONTH($A577),DAY($A577)),$A:$A,0))-1),"")</f>
        <v/>
      </c>
      <c r="V577" s="23">
        <f>IF(OR(P577="",P576=""),"",P577/P576-1)</f>
        <v/>
      </c>
      <c r="W577" s="23">
        <f>IF(OR(Q577="",Q576=""),"",Q577/Q576-1)</f>
        <v/>
      </c>
      <c r="X577" s="23">
        <f>IF(OR(R577="",R576=""),"",R577/R576-1)</f>
        <v/>
      </c>
      <c r="Y577" s="23">
        <f>IF(R577="","",P577/R577)</f>
        <v/>
      </c>
      <c r="Z577" s="23">
        <f>IF(R577="","",Q577/R577)</f>
        <v/>
      </c>
      <c r="AA577" s="24">
        <f>IF(SUMIFS('Daily NSE Equity Options'!$M:$M,'Daily NSE Equity Options'!$A:$A,$A577)=0,"",SUMIFS('Daily NSE Equity Options'!$M:$M,'Daily NSE Equity Options'!$A:$A,$A577))</f>
        <v/>
      </c>
      <c r="AB577" s="9">
        <f>IF(SUMIFS('Daily BSE Equity Options'!$M:$M,'Daily BSE Equity Options'!$A:$A,$A577)=0,"",SUMIFS('Daily BSE Equity Options'!$M:$M,'Daily BSE Equity Options'!$A:$A,$A577))</f>
        <v/>
      </c>
      <c r="AC577" s="9">
        <f>IF(OR(AA577="",AB577=""),"",AA577+AB577)</f>
        <v/>
      </c>
      <c r="AD577" s="26">
        <f>IFERROR(IF(OR(AA577="",INDEX(AA:AA,MATCH(DATE(YEAR($A577)-1,MONTH($A577),DAY($A577)),$A:$A,0))=""),"",AA577/INDEX(AA:AA,MATCH(DATE(YEAR($A577)-1,MONTH($A577),DAY($A577)),$A:$A,0))-1),"")</f>
        <v/>
      </c>
      <c r="AE577" s="26">
        <f>IFERROR(IF(OR(AB577="",INDEX(AB:AB,MATCH(DATE(YEAR($A577)-1,MONTH($A577),DAY($A577)),$A:$A,0))=""),"",AB577/INDEX(AB:AB,MATCH(DATE(YEAR($A577)-1,MONTH($A577),DAY($A577)),$A:$A,0))-1),"")</f>
        <v/>
      </c>
      <c r="AF577" s="26">
        <f>IFERROR(IF(OR(AC577="",INDEX(AC:AC,MATCH(DATE(YEAR($A577)-1,MONTH($A577),DAY($A577)),$A:$A,0))=""),"",AC577/INDEX(AC:AC,MATCH(DATE(YEAR($A577)-1,MONTH($A577),DAY($A577)),$A:$A,0))-1),"")</f>
        <v/>
      </c>
      <c r="AG577" s="26">
        <f>IF(OR(AA577="",AA576=""),"",AA577/AA576-1)</f>
        <v/>
      </c>
      <c r="AH577" s="26">
        <f>IF(OR(AB577="",AB576=""),"",AB577/AB576-1)</f>
        <v/>
      </c>
      <c r="AI577" s="26">
        <f>IF(OR(AC577="",AC576=""),"",AC577/AC576-1)</f>
        <v/>
      </c>
      <c r="AJ577" s="26">
        <f>IF(AC577="","",AA577/AC577)</f>
        <v/>
      </c>
      <c r="AK577" s="26">
        <f>IF(AC577="","",AB577/AC577)</f>
        <v/>
      </c>
      <c r="AL577" s="29" t="n">
        <v>16.65</v>
      </c>
      <c r="AM577" s="30" t="n">
        <v>17.9075</v>
      </c>
      <c r="AN577" s="30" t="n">
        <v>16.1775</v>
      </c>
      <c r="AO577" s="30" t="n">
        <v>17.68</v>
      </c>
      <c r="AP577" s="31" t="n">
        <v>0.0619</v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18">
        <f>IF(SUMIFS('Daily NSE Equity Options'!$K:$K,'Daily NSE Equity Options'!$A:$A,$A578)=0,"",SUMIFS('Daily NSE Equity Options'!$K:$K,'Daily NSE Equity Options'!$A:$A,$A578))</f>
        <v/>
      </c>
      <c r="F578" s="7">
        <f>IF(SUMIFS('Daily BSE Equity Options'!$K:$K,'Daily BSE Equity Options'!$A:$A,$A578)=0,"",SUMIFS('Daily BSE Equity Options'!$K:$K,'Daily BSE Equity Options'!$A:$A,$A578))</f>
        <v/>
      </c>
      <c r="G578" s="7">
        <f>IF(OR(E578="",F578=""),"",E578+F578)</f>
        <v/>
      </c>
      <c r="H578" s="20">
        <f>IFERROR(IF(OR(E578="",INDEX(E:E,MATCH(DATE(YEAR($A578)-1,MONTH($A578),DAY($A578)),$A:$A,0))=""),"",E578/INDEX(E:E,MATCH(DATE(YEAR($A578)-1,MONTH($A578),DAY($A578)),$A:$A,0))-1),"")</f>
        <v/>
      </c>
      <c r="I578" s="20">
        <f>IFERROR(IF(OR(F578="",INDEX(F:F,MATCH(DATE(YEAR($A578)-1,MONTH($A578),DAY($A578)),$A:$A,0))=""),"",F578/INDEX(F:F,MATCH(DATE(YEAR($A578)-1,MONTH($A578),DAY($A578)),$A:$A,0))-1),"")</f>
        <v/>
      </c>
      <c r="J578" s="20">
        <f>IFERROR(IF(OR(G578="",INDEX(G:G,MATCH(DATE(YEAR($A578)-1,MONTH($A578),DAY($A578)),$A:$A,0))=""),"",G578/INDEX(G:G,MATCH(DATE(YEAR($A578)-1,MONTH($A578),DAY($A578)),$A:$A,0))-1),"")</f>
        <v/>
      </c>
      <c r="K578" s="20">
        <f>IF(OR(E578="",E577=""),"",E578/E577-1)</f>
        <v/>
      </c>
      <c r="L578" s="20">
        <f>IF(OR(F578="",F577=""),"",F578/F577-1)</f>
        <v/>
      </c>
      <c r="M578" s="20">
        <f>IF(OR(G578="",G577=""),"",G578/G577-1)</f>
        <v/>
      </c>
      <c r="N578" s="20">
        <f>IF(G578="","",E578/G578)</f>
        <v/>
      </c>
      <c r="O578" s="20">
        <f>IF(G578="","",F578/G578)</f>
        <v/>
      </c>
      <c r="P578" s="21">
        <f>IF(SUMIFS('Daily NSE Equity Options'!$L:$L,'Daily NSE Equity Options'!$A:$A,$A578)=0,"",SUMIFS('Daily NSE Equity Options'!$L:$L,'Daily NSE Equity Options'!$A:$A,$A578))</f>
        <v/>
      </c>
      <c r="Q578" s="8">
        <f>IF(SUMIFS('Daily BSE Equity Options'!$L:$L,'Daily BSE Equity Options'!$A:$A,$A578)=0,"",SUMIFS('Daily BSE Equity Options'!$L:$L,'Daily BSE Equity Options'!$A:$A,$A578))</f>
        <v/>
      </c>
      <c r="R578" s="8">
        <f>IF(OR(P578="",Q578=""),"",P578+Q578)</f>
        <v/>
      </c>
      <c r="S578" s="23">
        <f>IFERROR(IF(OR(P578="",INDEX(P:P,MATCH(DATE(YEAR($A578)-1,MONTH($A578),DAY($A578)),$A:$A,0))=""),"",P578/INDEX(P:P,MATCH(DATE(YEAR($A578)-1,MONTH($A578),DAY($A578)),$A:$A,0))-1),"")</f>
        <v/>
      </c>
      <c r="T578" s="23">
        <f>IFERROR(IF(OR(Q578="",INDEX(Q:Q,MATCH(DATE(YEAR($A578)-1,MONTH($A578),DAY($A578)),$A:$A,0))=""),"",Q578/INDEX(Q:Q,MATCH(DATE(YEAR($A578)-1,MONTH($A578),DAY($A578)),$A:$A,0))-1),"")</f>
        <v/>
      </c>
      <c r="U578" s="23">
        <f>IFERROR(IF(OR(R578="",INDEX(R:R,MATCH(DATE(YEAR($A578)-1,MONTH($A578),DAY($A578)),$A:$A,0))=""),"",R578/INDEX(R:R,MATCH(DATE(YEAR($A578)-1,MONTH($A578),DAY($A578)),$A:$A,0))-1),"")</f>
        <v/>
      </c>
      <c r="V578" s="23">
        <f>IF(OR(P578="",P577=""),"",P578/P577-1)</f>
        <v/>
      </c>
      <c r="W578" s="23">
        <f>IF(OR(Q578="",Q577=""),"",Q578/Q577-1)</f>
        <v/>
      </c>
      <c r="X578" s="23">
        <f>IF(OR(R578="",R577=""),"",R578/R577-1)</f>
        <v/>
      </c>
      <c r="Y578" s="23">
        <f>IF(R578="","",P578/R578)</f>
        <v/>
      </c>
      <c r="Z578" s="23">
        <f>IF(R578="","",Q578/R578)</f>
        <v/>
      </c>
      <c r="AA578" s="24">
        <f>IF(SUMIFS('Daily NSE Equity Options'!$M:$M,'Daily NSE Equity Options'!$A:$A,$A578)=0,"",SUMIFS('Daily NSE Equity Options'!$M:$M,'Daily NSE Equity Options'!$A:$A,$A578))</f>
        <v/>
      </c>
      <c r="AB578" s="9">
        <f>IF(SUMIFS('Daily BSE Equity Options'!$M:$M,'Daily BSE Equity Options'!$A:$A,$A578)=0,"",SUMIFS('Daily BSE Equity Options'!$M:$M,'Daily BSE Equity Options'!$A:$A,$A578))</f>
        <v/>
      </c>
      <c r="AC578" s="9">
        <f>IF(OR(AA578="",AB578=""),"",AA578+AB578)</f>
        <v/>
      </c>
      <c r="AD578" s="26">
        <f>IFERROR(IF(OR(AA578="",INDEX(AA:AA,MATCH(DATE(YEAR($A578)-1,MONTH($A578),DAY($A578)),$A:$A,0))=""),"",AA578/INDEX(AA:AA,MATCH(DATE(YEAR($A578)-1,MONTH($A578),DAY($A578)),$A:$A,0))-1),"")</f>
        <v/>
      </c>
      <c r="AE578" s="26">
        <f>IFERROR(IF(OR(AB578="",INDEX(AB:AB,MATCH(DATE(YEAR($A578)-1,MONTH($A578),DAY($A578)),$A:$A,0))=""),"",AB578/INDEX(AB:AB,MATCH(DATE(YEAR($A578)-1,MONTH($A578),DAY($A578)),$A:$A,0))-1),"")</f>
        <v/>
      </c>
      <c r="AF578" s="26">
        <f>IFERROR(IF(OR(AC578="",INDEX(AC:AC,MATCH(DATE(YEAR($A578)-1,MONTH($A578),DAY($A578)),$A:$A,0))=""),"",AC578/INDEX(AC:AC,MATCH(DATE(YEAR($A578)-1,MONTH($A578),DAY($A578)),$A:$A,0))-1),"")</f>
        <v/>
      </c>
      <c r="AG578" s="26">
        <f>IF(OR(AA578="",AA577=""),"",AA578/AA577-1)</f>
        <v/>
      </c>
      <c r="AH578" s="26">
        <f>IF(OR(AB578="",AB577=""),"",AB578/AB577-1)</f>
        <v/>
      </c>
      <c r="AI578" s="26">
        <f>IF(OR(AC578="",AC577=""),"",AC578/AC577-1)</f>
        <v/>
      </c>
      <c r="AJ578" s="26">
        <f>IF(AC578="","",AA578/AC578)</f>
        <v/>
      </c>
      <c r="AK578" s="26">
        <f>IF(AC578="","",AB578/AC578)</f>
        <v/>
      </c>
      <c r="AL578" s="29" t="n">
        <v>17.68</v>
      </c>
      <c r="AM578" s="30" t="n">
        <v>18.2675</v>
      </c>
      <c r="AN578" s="30" t="n">
        <v>17.355</v>
      </c>
      <c r="AO578" s="30" t="n">
        <v>18.17</v>
      </c>
      <c r="AP578" s="31" t="n">
        <v>0.0277</v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18">
        <f>IF(SUMIFS('Daily NSE Equity Options'!$K:$K,'Daily NSE Equity Options'!$A:$A,$A579)=0,"",SUMIFS('Daily NSE Equity Options'!$K:$K,'Daily NSE Equity Options'!$A:$A,$A579))</f>
        <v/>
      </c>
      <c r="F579" s="7">
        <f>IF(SUMIFS('Daily BSE Equity Options'!$K:$K,'Daily BSE Equity Options'!$A:$A,$A579)=0,"",SUMIFS('Daily BSE Equity Options'!$K:$K,'Daily BSE Equity Options'!$A:$A,$A579))</f>
        <v/>
      </c>
      <c r="G579" s="7">
        <f>IF(OR(E579="",F579=""),"",E579+F579)</f>
        <v/>
      </c>
      <c r="H579" s="20">
        <f>IFERROR(IF(OR(E579="",INDEX(E:E,MATCH(DATE(YEAR($A579)-1,MONTH($A579),DAY($A579)),$A:$A,0))=""),"",E579/INDEX(E:E,MATCH(DATE(YEAR($A579)-1,MONTH($A579),DAY($A579)),$A:$A,0))-1),"")</f>
        <v/>
      </c>
      <c r="I579" s="20">
        <f>IFERROR(IF(OR(F579="",INDEX(F:F,MATCH(DATE(YEAR($A579)-1,MONTH($A579),DAY($A579)),$A:$A,0))=""),"",F579/INDEX(F:F,MATCH(DATE(YEAR($A579)-1,MONTH($A579),DAY($A579)),$A:$A,0))-1),"")</f>
        <v/>
      </c>
      <c r="J579" s="20">
        <f>IFERROR(IF(OR(G579="",INDEX(G:G,MATCH(DATE(YEAR($A579)-1,MONTH($A579),DAY($A579)),$A:$A,0))=""),"",G579/INDEX(G:G,MATCH(DATE(YEAR($A579)-1,MONTH($A579),DAY($A579)),$A:$A,0))-1),"")</f>
        <v/>
      </c>
      <c r="K579" s="20">
        <f>IF(OR(E579="",E578=""),"",E579/E578-1)</f>
        <v/>
      </c>
      <c r="L579" s="20">
        <f>IF(OR(F579="",F578=""),"",F579/F578-1)</f>
        <v/>
      </c>
      <c r="M579" s="20">
        <f>IF(OR(G579="",G578=""),"",G579/G578-1)</f>
        <v/>
      </c>
      <c r="N579" s="20">
        <f>IF(G579="","",E579/G579)</f>
        <v/>
      </c>
      <c r="O579" s="20">
        <f>IF(G579="","",F579/G579)</f>
        <v/>
      </c>
      <c r="P579" s="21">
        <f>IF(SUMIFS('Daily NSE Equity Options'!$L:$L,'Daily NSE Equity Options'!$A:$A,$A579)=0,"",SUMIFS('Daily NSE Equity Options'!$L:$L,'Daily NSE Equity Options'!$A:$A,$A579))</f>
        <v/>
      </c>
      <c r="Q579" s="8">
        <f>IF(SUMIFS('Daily BSE Equity Options'!$L:$L,'Daily BSE Equity Options'!$A:$A,$A579)=0,"",SUMIFS('Daily BSE Equity Options'!$L:$L,'Daily BSE Equity Options'!$A:$A,$A579))</f>
        <v/>
      </c>
      <c r="R579" s="8">
        <f>IF(OR(P579="",Q579=""),"",P579+Q579)</f>
        <v/>
      </c>
      <c r="S579" s="23">
        <f>IFERROR(IF(OR(P579="",INDEX(P:P,MATCH(DATE(YEAR($A579)-1,MONTH($A579),DAY($A579)),$A:$A,0))=""),"",P579/INDEX(P:P,MATCH(DATE(YEAR($A579)-1,MONTH($A579),DAY($A579)),$A:$A,0))-1),"")</f>
        <v/>
      </c>
      <c r="T579" s="23">
        <f>IFERROR(IF(OR(Q579="",INDEX(Q:Q,MATCH(DATE(YEAR($A579)-1,MONTH($A579),DAY($A579)),$A:$A,0))=""),"",Q579/INDEX(Q:Q,MATCH(DATE(YEAR($A579)-1,MONTH($A579),DAY($A579)),$A:$A,0))-1),"")</f>
        <v/>
      </c>
      <c r="U579" s="23">
        <f>IFERROR(IF(OR(R579="",INDEX(R:R,MATCH(DATE(YEAR($A579)-1,MONTH($A579),DAY($A579)),$A:$A,0))=""),"",R579/INDEX(R:R,MATCH(DATE(YEAR($A579)-1,MONTH($A579),DAY($A579)),$A:$A,0))-1),"")</f>
        <v/>
      </c>
      <c r="V579" s="23">
        <f>IF(OR(P579="",P578=""),"",P579/P578-1)</f>
        <v/>
      </c>
      <c r="W579" s="23">
        <f>IF(OR(Q579="",Q578=""),"",Q579/Q578-1)</f>
        <v/>
      </c>
      <c r="X579" s="23">
        <f>IF(OR(R579="",R578=""),"",R579/R578-1)</f>
        <v/>
      </c>
      <c r="Y579" s="23">
        <f>IF(R579="","",P579/R579)</f>
        <v/>
      </c>
      <c r="Z579" s="23">
        <f>IF(R579="","",Q579/R579)</f>
        <v/>
      </c>
      <c r="AA579" s="24">
        <f>IF(SUMIFS('Daily NSE Equity Options'!$M:$M,'Daily NSE Equity Options'!$A:$A,$A579)=0,"",SUMIFS('Daily NSE Equity Options'!$M:$M,'Daily NSE Equity Options'!$A:$A,$A579))</f>
        <v/>
      </c>
      <c r="AB579" s="9">
        <f>IF(SUMIFS('Daily BSE Equity Options'!$M:$M,'Daily BSE Equity Options'!$A:$A,$A579)=0,"",SUMIFS('Daily BSE Equity Options'!$M:$M,'Daily BSE Equity Options'!$A:$A,$A579))</f>
        <v/>
      </c>
      <c r="AC579" s="9">
        <f>IF(OR(AA579="",AB579=""),"",AA579+AB579)</f>
        <v/>
      </c>
      <c r="AD579" s="26">
        <f>IFERROR(IF(OR(AA579="",INDEX(AA:AA,MATCH(DATE(YEAR($A579)-1,MONTH($A579),DAY($A579)),$A:$A,0))=""),"",AA579/INDEX(AA:AA,MATCH(DATE(YEAR($A579)-1,MONTH($A579),DAY($A579)),$A:$A,0))-1),"")</f>
        <v/>
      </c>
      <c r="AE579" s="26">
        <f>IFERROR(IF(OR(AB579="",INDEX(AB:AB,MATCH(DATE(YEAR($A579)-1,MONTH($A579),DAY($A579)),$A:$A,0))=""),"",AB579/INDEX(AB:AB,MATCH(DATE(YEAR($A579)-1,MONTH($A579),DAY($A579)),$A:$A,0))-1),"")</f>
        <v/>
      </c>
      <c r="AF579" s="26">
        <f>IFERROR(IF(OR(AC579="",INDEX(AC:AC,MATCH(DATE(YEAR($A579)-1,MONTH($A579),DAY($A579)),$A:$A,0))=""),"",AC579/INDEX(AC:AC,MATCH(DATE(YEAR($A579)-1,MONTH($A579),DAY($A579)),$A:$A,0))-1),"")</f>
        <v/>
      </c>
      <c r="AG579" s="26">
        <f>IF(OR(AA579="",AA578=""),"",AA579/AA578-1)</f>
        <v/>
      </c>
      <c r="AH579" s="26">
        <f>IF(OR(AB579="",AB578=""),"",AB579/AB578-1)</f>
        <v/>
      </c>
      <c r="AI579" s="26">
        <f>IF(OR(AC579="",AC578=""),"",AC579/AC578-1)</f>
        <v/>
      </c>
      <c r="AJ579" s="26">
        <f>IF(AC579="","",AA579/AC579)</f>
        <v/>
      </c>
      <c r="AK579" s="26">
        <f>IF(AC579="","",AB579/AC579)</f>
        <v/>
      </c>
      <c r="AL579" s="29" t="n">
        <v>18.17</v>
      </c>
      <c r="AM579" s="30" t="n">
        <v>18.635</v>
      </c>
      <c r="AN579" s="30" t="n">
        <v>17.7525</v>
      </c>
      <c r="AO579" s="30" t="n">
        <v>18.13</v>
      </c>
      <c r="AP579" s="31" t="n">
        <v>-0.0022</v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18">
        <f>IF(SUMIFS('Daily NSE Equity Options'!$K:$K,'Daily NSE Equity Options'!$A:$A,$A580)=0,"",SUMIFS('Daily NSE Equity Options'!$K:$K,'Daily NSE Equity Options'!$A:$A,$A580))</f>
        <v/>
      </c>
      <c r="F580" s="7">
        <f>IF(SUMIFS('Daily BSE Equity Options'!$K:$K,'Daily BSE Equity Options'!$A:$A,$A580)=0,"",SUMIFS('Daily BSE Equity Options'!$K:$K,'Daily BSE Equity Options'!$A:$A,$A580))</f>
        <v/>
      </c>
      <c r="G580" s="7">
        <f>IF(OR(E580="",F580=""),"",E580+F580)</f>
        <v/>
      </c>
      <c r="H580" s="20">
        <f>IFERROR(IF(OR(E580="",INDEX(E:E,MATCH(DATE(YEAR($A580)-1,MONTH($A580),DAY($A580)),$A:$A,0))=""),"",E580/INDEX(E:E,MATCH(DATE(YEAR($A580)-1,MONTH($A580),DAY($A580)),$A:$A,0))-1),"")</f>
        <v/>
      </c>
      <c r="I580" s="20">
        <f>IFERROR(IF(OR(F580="",INDEX(F:F,MATCH(DATE(YEAR($A580)-1,MONTH($A580),DAY($A580)),$A:$A,0))=""),"",F580/INDEX(F:F,MATCH(DATE(YEAR($A580)-1,MONTH($A580),DAY($A580)),$A:$A,0))-1),"")</f>
        <v/>
      </c>
      <c r="J580" s="20">
        <f>IFERROR(IF(OR(G580="",INDEX(G:G,MATCH(DATE(YEAR($A580)-1,MONTH($A580),DAY($A580)),$A:$A,0))=""),"",G580/INDEX(G:G,MATCH(DATE(YEAR($A580)-1,MONTH($A580),DAY($A580)),$A:$A,0))-1),"")</f>
        <v/>
      </c>
      <c r="K580" s="20">
        <f>IF(OR(E580="",E579=""),"",E580/E579-1)</f>
        <v/>
      </c>
      <c r="L580" s="20">
        <f>IF(OR(F580="",F579=""),"",F580/F579-1)</f>
        <v/>
      </c>
      <c r="M580" s="20">
        <f>IF(OR(G580="",G579=""),"",G580/G579-1)</f>
        <v/>
      </c>
      <c r="N580" s="20">
        <f>IF(G580="","",E580/G580)</f>
        <v/>
      </c>
      <c r="O580" s="20">
        <f>IF(G580="","",F580/G580)</f>
        <v/>
      </c>
      <c r="P580" s="21">
        <f>IF(SUMIFS('Daily NSE Equity Options'!$L:$L,'Daily NSE Equity Options'!$A:$A,$A580)=0,"",SUMIFS('Daily NSE Equity Options'!$L:$L,'Daily NSE Equity Options'!$A:$A,$A580))</f>
        <v/>
      </c>
      <c r="Q580" s="8">
        <f>IF(SUMIFS('Daily BSE Equity Options'!$L:$L,'Daily BSE Equity Options'!$A:$A,$A580)=0,"",SUMIFS('Daily BSE Equity Options'!$L:$L,'Daily BSE Equity Options'!$A:$A,$A580))</f>
        <v/>
      </c>
      <c r="R580" s="8">
        <f>IF(OR(P580="",Q580=""),"",P580+Q580)</f>
        <v/>
      </c>
      <c r="S580" s="23">
        <f>IFERROR(IF(OR(P580="",INDEX(P:P,MATCH(DATE(YEAR($A580)-1,MONTH($A580),DAY($A580)),$A:$A,0))=""),"",P580/INDEX(P:P,MATCH(DATE(YEAR($A580)-1,MONTH($A580),DAY($A580)),$A:$A,0))-1),"")</f>
        <v/>
      </c>
      <c r="T580" s="23">
        <f>IFERROR(IF(OR(Q580="",INDEX(Q:Q,MATCH(DATE(YEAR($A580)-1,MONTH($A580),DAY($A580)),$A:$A,0))=""),"",Q580/INDEX(Q:Q,MATCH(DATE(YEAR($A580)-1,MONTH($A580),DAY($A580)),$A:$A,0))-1),"")</f>
        <v/>
      </c>
      <c r="U580" s="23">
        <f>IFERROR(IF(OR(R580="",INDEX(R:R,MATCH(DATE(YEAR($A580)-1,MONTH($A580),DAY($A580)),$A:$A,0))=""),"",R580/INDEX(R:R,MATCH(DATE(YEAR($A580)-1,MONTH($A580),DAY($A580)),$A:$A,0))-1),"")</f>
        <v/>
      </c>
      <c r="V580" s="23">
        <f>IF(OR(P580="",P579=""),"",P580/P579-1)</f>
        <v/>
      </c>
      <c r="W580" s="23">
        <f>IF(OR(Q580="",Q579=""),"",Q580/Q579-1)</f>
        <v/>
      </c>
      <c r="X580" s="23">
        <f>IF(OR(R580="",R579=""),"",R580/R579-1)</f>
        <v/>
      </c>
      <c r="Y580" s="23">
        <f>IF(R580="","",P580/R580)</f>
        <v/>
      </c>
      <c r="Z580" s="23">
        <f>IF(R580="","",Q580/R580)</f>
        <v/>
      </c>
      <c r="AA580" s="24">
        <f>IF(SUMIFS('Daily NSE Equity Options'!$M:$M,'Daily NSE Equity Options'!$A:$A,$A580)=0,"",SUMIFS('Daily NSE Equity Options'!$M:$M,'Daily NSE Equity Options'!$A:$A,$A580))</f>
        <v/>
      </c>
      <c r="AB580" s="9">
        <f>IF(SUMIFS('Daily BSE Equity Options'!$M:$M,'Daily BSE Equity Options'!$A:$A,$A580)=0,"",SUMIFS('Daily BSE Equity Options'!$M:$M,'Daily BSE Equity Options'!$A:$A,$A580))</f>
        <v/>
      </c>
      <c r="AC580" s="9">
        <f>IF(OR(AA580="",AB580=""),"",AA580+AB580)</f>
        <v/>
      </c>
      <c r="AD580" s="26">
        <f>IFERROR(IF(OR(AA580="",INDEX(AA:AA,MATCH(DATE(YEAR($A580)-1,MONTH($A580),DAY($A580)),$A:$A,0))=""),"",AA580/INDEX(AA:AA,MATCH(DATE(YEAR($A580)-1,MONTH($A580),DAY($A580)),$A:$A,0))-1),"")</f>
        <v/>
      </c>
      <c r="AE580" s="26">
        <f>IFERROR(IF(OR(AB580="",INDEX(AB:AB,MATCH(DATE(YEAR($A580)-1,MONTH($A580),DAY($A580)),$A:$A,0))=""),"",AB580/INDEX(AB:AB,MATCH(DATE(YEAR($A580)-1,MONTH($A580),DAY($A580)),$A:$A,0))-1),"")</f>
        <v/>
      </c>
      <c r="AF580" s="26">
        <f>IFERROR(IF(OR(AC580="",INDEX(AC:AC,MATCH(DATE(YEAR($A580)-1,MONTH($A580),DAY($A580)),$A:$A,0))=""),"",AC580/INDEX(AC:AC,MATCH(DATE(YEAR($A580)-1,MONTH($A580),DAY($A580)),$A:$A,0))-1),"")</f>
        <v/>
      </c>
      <c r="AG580" s="26">
        <f>IF(OR(AA580="",AA579=""),"",AA580/AA579-1)</f>
        <v/>
      </c>
      <c r="AH580" s="26">
        <f>IF(OR(AB580="",AB579=""),"",AB580/AB579-1)</f>
        <v/>
      </c>
      <c r="AI580" s="26">
        <f>IF(OR(AC580="",AC579=""),"",AC580/AC579-1)</f>
        <v/>
      </c>
      <c r="AJ580" s="26">
        <f>IF(AC580="","",AA580/AC580)</f>
        <v/>
      </c>
      <c r="AK580" s="26">
        <f>IF(AC580="","",AB580/AC580)</f>
        <v/>
      </c>
      <c r="AL580" s="29" t="n">
        <v>18.13</v>
      </c>
      <c r="AM580" s="30" t="n">
        <v>18.13</v>
      </c>
      <c r="AN580" s="30" t="n">
        <v>16.8375</v>
      </c>
      <c r="AO580" s="30" t="n">
        <v>17.0125</v>
      </c>
      <c r="AP580" s="31" t="n">
        <v>-0.0616</v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18">
        <f>IF(SUMIFS('Daily NSE Equity Options'!$K:$K,'Daily NSE Equity Options'!$A:$A,$A581)=0,"",SUMIFS('Daily NSE Equity Options'!$K:$K,'Daily NSE Equity Options'!$A:$A,$A581))</f>
        <v/>
      </c>
      <c r="F581" s="7">
        <f>IF(SUMIFS('Daily BSE Equity Options'!$K:$K,'Daily BSE Equity Options'!$A:$A,$A581)=0,"",SUMIFS('Daily BSE Equity Options'!$K:$K,'Daily BSE Equity Options'!$A:$A,$A581))</f>
        <v/>
      </c>
      <c r="G581" s="7">
        <f>IF(OR(E581="",F581=""),"",E581+F581)</f>
        <v/>
      </c>
      <c r="H581" s="20">
        <f>IFERROR(IF(OR(E581="",INDEX(E:E,MATCH(DATE(YEAR($A581)-1,MONTH($A581),DAY($A581)),$A:$A,0))=""),"",E581/INDEX(E:E,MATCH(DATE(YEAR($A581)-1,MONTH($A581),DAY($A581)),$A:$A,0))-1),"")</f>
        <v/>
      </c>
      <c r="I581" s="20">
        <f>IFERROR(IF(OR(F581="",INDEX(F:F,MATCH(DATE(YEAR($A581)-1,MONTH($A581),DAY($A581)),$A:$A,0))=""),"",F581/INDEX(F:F,MATCH(DATE(YEAR($A581)-1,MONTH($A581),DAY($A581)),$A:$A,0))-1),"")</f>
        <v/>
      </c>
      <c r="J581" s="20">
        <f>IFERROR(IF(OR(G581="",INDEX(G:G,MATCH(DATE(YEAR($A581)-1,MONTH($A581),DAY($A581)),$A:$A,0))=""),"",G581/INDEX(G:G,MATCH(DATE(YEAR($A581)-1,MONTH($A581),DAY($A581)),$A:$A,0))-1),"")</f>
        <v/>
      </c>
      <c r="K581" s="20">
        <f>IF(OR(E581="",E580=""),"",E581/E580-1)</f>
        <v/>
      </c>
      <c r="L581" s="20">
        <f>IF(OR(F581="",F580=""),"",F581/F580-1)</f>
        <v/>
      </c>
      <c r="M581" s="20">
        <f>IF(OR(G581="",G580=""),"",G581/G580-1)</f>
        <v/>
      </c>
      <c r="N581" s="20">
        <f>IF(G581="","",E581/G581)</f>
        <v/>
      </c>
      <c r="O581" s="20">
        <f>IF(G581="","",F581/G581)</f>
        <v/>
      </c>
      <c r="P581" s="21">
        <f>IF(SUMIFS('Daily NSE Equity Options'!$L:$L,'Daily NSE Equity Options'!$A:$A,$A581)=0,"",SUMIFS('Daily NSE Equity Options'!$L:$L,'Daily NSE Equity Options'!$A:$A,$A581))</f>
        <v/>
      </c>
      <c r="Q581" s="8">
        <f>IF(SUMIFS('Daily BSE Equity Options'!$L:$L,'Daily BSE Equity Options'!$A:$A,$A581)=0,"",SUMIFS('Daily BSE Equity Options'!$L:$L,'Daily BSE Equity Options'!$A:$A,$A581))</f>
        <v/>
      </c>
      <c r="R581" s="8">
        <f>IF(OR(P581="",Q581=""),"",P581+Q581)</f>
        <v/>
      </c>
      <c r="S581" s="23">
        <f>IFERROR(IF(OR(P581="",INDEX(P:P,MATCH(DATE(YEAR($A581)-1,MONTH($A581),DAY($A581)),$A:$A,0))=""),"",P581/INDEX(P:P,MATCH(DATE(YEAR($A581)-1,MONTH($A581),DAY($A581)),$A:$A,0))-1),"")</f>
        <v/>
      </c>
      <c r="T581" s="23">
        <f>IFERROR(IF(OR(Q581="",INDEX(Q:Q,MATCH(DATE(YEAR($A581)-1,MONTH($A581),DAY($A581)),$A:$A,0))=""),"",Q581/INDEX(Q:Q,MATCH(DATE(YEAR($A581)-1,MONTH($A581),DAY($A581)),$A:$A,0))-1),"")</f>
        <v/>
      </c>
      <c r="U581" s="23">
        <f>IFERROR(IF(OR(R581="",INDEX(R:R,MATCH(DATE(YEAR($A581)-1,MONTH($A581),DAY($A581)),$A:$A,0))=""),"",R581/INDEX(R:R,MATCH(DATE(YEAR($A581)-1,MONTH($A581),DAY($A581)),$A:$A,0))-1),"")</f>
        <v/>
      </c>
      <c r="V581" s="23">
        <f>IF(OR(P581="",P580=""),"",P581/P580-1)</f>
        <v/>
      </c>
      <c r="W581" s="23">
        <f>IF(OR(Q581="",Q580=""),"",Q581/Q580-1)</f>
        <v/>
      </c>
      <c r="X581" s="23">
        <f>IF(OR(R581="",R580=""),"",R581/R580-1)</f>
        <v/>
      </c>
      <c r="Y581" s="23">
        <f>IF(R581="","",P581/R581)</f>
        <v/>
      </c>
      <c r="Z581" s="23">
        <f>IF(R581="","",Q581/R581)</f>
        <v/>
      </c>
      <c r="AA581" s="24">
        <f>IF(SUMIFS('Daily NSE Equity Options'!$M:$M,'Daily NSE Equity Options'!$A:$A,$A581)=0,"",SUMIFS('Daily NSE Equity Options'!$M:$M,'Daily NSE Equity Options'!$A:$A,$A581))</f>
        <v/>
      </c>
      <c r="AB581" s="9">
        <f>IF(SUMIFS('Daily BSE Equity Options'!$M:$M,'Daily BSE Equity Options'!$A:$A,$A581)=0,"",SUMIFS('Daily BSE Equity Options'!$M:$M,'Daily BSE Equity Options'!$A:$A,$A581))</f>
        <v/>
      </c>
      <c r="AC581" s="9">
        <f>IF(OR(AA581="",AB581=""),"",AA581+AB581)</f>
        <v/>
      </c>
      <c r="AD581" s="26">
        <f>IFERROR(IF(OR(AA581="",INDEX(AA:AA,MATCH(DATE(YEAR($A581)-1,MONTH($A581),DAY($A581)),$A:$A,0))=""),"",AA581/INDEX(AA:AA,MATCH(DATE(YEAR($A581)-1,MONTH($A581),DAY($A581)),$A:$A,0))-1),"")</f>
        <v/>
      </c>
      <c r="AE581" s="26">
        <f>IFERROR(IF(OR(AB581="",INDEX(AB:AB,MATCH(DATE(YEAR($A581)-1,MONTH($A581),DAY($A581)),$A:$A,0))=""),"",AB581/INDEX(AB:AB,MATCH(DATE(YEAR($A581)-1,MONTH($A581),DAY($A581)),$A:$A,0))-1),"")</f>
        <v/>
      </c>
      <c r="AF581" s="26">
        <f>IFERROR(IF(OR(AC581="",INDEX(AC:AC,MATCH(DATE(YEAR($A581)-1,MONTH($A581),DAY($A581)),$A:$A,0))=""),"",AC581/INDEX(AC:AC,MATCH(DATE(YEAR($A581)-1,MONTH($A581),DAY($A581)),$A:$A,0))-1),"")</f>
        <v/>
      </c>
      <c r="AG581" s="26">
        <f>IF(OR(AA581="",AA580=""),"",AA581/AA580-1)</f>
        <v/>
      </c>
      <c r="AH581" s="26">
        <f>IF(OR(AB581="",AB580=""),"",AB581/AB580-1)</f>
        <v/>
      </c>
      <c r="AI581" s="26">
        <f>IF(OR(AC581="",AC580=""),"",AC581/AC580-1)</f>
        <v/>
      </c>
      <c r="AJ581" s="26">
        <f>IF(AC581="","",AA581/AC581)</f>
        <v/>
      </c>
      <c r="AK581" s="26">
        <f>IF(AC581="","",AB581/AC581)</f>
        <v/>
      </c>
      <c r="AL581" s="29" t="n">
        <v>17.0125</v>
      </c>
      <c r="AM581" s="30" t="n">
        <v>18.645</v>
      </c>
      <c r="AN581" s="30" t="n">
        <v>16.49</v>
      </c>
      <c r="AO581" s="30" t="n">
        <v>16.55</v>
      </c>
      <c r="AP581" s="31" t="n">
        <v>-0.0272</v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18">
        <f>IF(SUMIFS('Daily NSE Equity Options'!$K:$K,'Daily NSE Equity Options'!$A:$A,$A582)=0,"",SUMIFS('Daily NSE Equity Options'!$K:$K,'Daily NSE Equity Options'!$A:$A,$A582))</f>
        <v/>
      </c>
      <c r="F582" s="7">
        <f>IF(SUMIFS('Daily BSE Equity Options'!$K:$K,'Daily BSE Equity Options'!$A:$A,$A582)=0,"",SUMIFS('Daily BSE Equity Options'!$K:$K,'Daily BSE Equity Options'!$A:$A,$A582))</f>
        <v/>
      </c>
      <c r="G582" s="7">
        <f>IF(OR(E582="",F582=""),"",E582+F582)</f>
        <v/>
      </c>
      <c r="H582" s="20">
        <f>IFERROR(IF(OR(E582="",INDEX(E:E,MATCH(DATE(YEAR($A582)-1,MONTH($A582),DAY($A582)),$A:$A,0))=""),"",E582/INDEX(E:E,MATCH(DATE(YEAR($A582)-1,MONTH($A582),DAY($A582)),$A:$A,0))-1),"")</f>
        <v/>
      </c>
      <c r="I582" s="20">
        <f>IFERROR(IF(OR(F582="",INDEX(F:F,MATCH(DATE(YEAR($A582)-1,MONTH($A582),DAY($A582)),$A:$A,0))=""),"",F582/INDEX(F:F,MATCH(DATE(YEAR($A582)-1,MONTH($A582),DAY($A582)),$A:$A,0))-1),"")</f>
        <v/>
      </c>
      <c r="J582" s="20">
        <f>IFERROR(IF(OR(G582="",INDEX(G:G,MATCH(DATE(YEAR($A582)-1,MONTH($A582),DAY($A582)),$A:$A,0))=""),"",G582/INDEX(G:G,MATCH(DATE(YEAR($A582)-1,MONTH($A582),DAY($A582)),$A:$A,0))-1),"")</f>
        <v/>
      </c>
      <c r="K582" s="20">
        <f>IF(OR(E582="",E581=""),"",E582/E581-1)</f>
        <v/>
      </c>
      <c r="L582" s="20">
        <f>IF(OR(F582="",F581=""),"",F582/F581-1)</f>
        <v/>
      </c>
      <c r="M582" s="20">
        <f>IF(OR(G582="",G581=""),"",G582/G581-1)</f>
        <v/>
      </c>
      <c r="N582" s="20">
        <f>IF(G582="","",E582/G582)</f>
        <v/>
      </c>
      <c r="O582" s="20">
        <f>IF(G582="","",F582/G582)</f>
        <v/>
      </c>
      <c r="P582" s="21">
        <f>IF(SUMIFS('Daily NSE Equity Options'!$L:$L,'Daily NSE Equity Options'!$A:$A,$A582)=0,"",SUMIFS('Daily NSE Equity Options'!$L:$L,'Daily NSE Equity Options'!$A:$A,$A582))</f>
        <v/>
      </c>
      <c r="Q582" s="8">
        <f>IF(SUMIFS('Daily BSE Equity Options'!$L:$L,'Daily BSE Equity Options'!$A:$A,$A582)=0,"",SUMIFS('Daily BSE Equity Options'!$L:$L,'Daily BSE Equity Options'!$A:$A,$A582))</f>
        <v/>
      </c>
      <c r="R582" s="8">
        <f>IF(OR(P582="",Q582=""),"",P582+Q582)</f>
        <v/>
      </c>
      <c r="S582" s="23">
        <f>IFERROR(IF(OR(P582="",INDEX(P:P,MATCH(DATE(YEAR($A582)-1,MONTH($A582),DAY($A582)),$A:$A,0))=""),"",P582/INDEX(P:P,MATCH(DATE(YEAR($A582)-1,MONTH($A582),DAY($A582)),$A:$A,0))-1),"")</f>
        <v/>
      </c>
      <c r="T582" s="23">
        <f>IFERROR(IF(OR(Q582="",INDEX(Q:Q,MATCH(DATE(YEAR($A582)-1,MONTH($A582),DAY($A582)),$A:$A,0))=""),"",Q582/INDEX(Q:Q,MATCH(DATE(YEAR($A582)-1,MONTH($A582),DAY($A582)),$A:$A,0))-1),"")</f>
        <v/>
      </c>
      <c r="U582" s="23">
        <f>IFERROR(IF(OR(R582="",INDEX(R:R,MATCH(DATE(YEAR($A582)-1,MONTH($A582),DAY($A582)),$A:$A,0))=""),"",R582/INDEX(R:R,MATCH(DATE(YEAR($A582)-1,MONTH($A582),DAY($A582)),$A:$A,0))-1),"")</f>
        <v/>
      </c>
      <c r="V582" s="23">
        <f>IF(OR(P582="",P581=""),"",P582/P581-1)</f>
        <v/>
      </c>
      <c r="W582" s="23">
        <f>IF(OR(Q582="",Q581=""),"",Q582/Q581-1)</f>
        <v/>
      </c>
      <c r="X582" s="23">
        <f>IF(OR(R582="",R581=""),"",R582/R581-1)</f>
        <v/>
      </c>
      <c r="Y582" s="23">
        <f>IF(R582="","",P582/R582)</f>
        <v/>
      </c>
      <c r="Z582" s="23">
        <f>IF(R582="","",Q582/R582)</f>
        <v/>
      </c>
      <c r="AA582" s="24">
        <f>IF(SUMIFS('Daily NSE Equity Options'!$M:$M,'Daily NSE Equity Options'!$A:$A,$A582)=0,"",SUMIFS('Daily NSE Equity Options'!$M:$M,'Daily NSE Equity Options'!$A:$A,$A582))</f>
        <v/>
      </c>
      <c r="AB582" s="9">
        <f>IF(SUMIFS('Daily BSE Equity Options'!$M:$M,'Daily BSE Equity Options'!$A:$A,$A582)=0,"",SUMIFS('Daily BSE Equity Options'!$M:$M,'Daily BSE Equity Options'!$A:$A,$A582))</f>
        <v/>
      </c>
      <c r="AC582" s="9">
        <f>IF(OR(AA582="",AB582=""),"",AA582+AB582)</f>
        <v/>
      </c>
      <c r="AD582" s="26">
        <f>IFERROR(IF(OR(AA582="",INDEX(AA:AA,MATCH(DATE(YEAR($A582)-1,MONTH($A582),DAY($A582)),$A:$A,0))=""),"",AA582/INDEX(AA:AA,MATCH(DATE(YEAR($A582)-1,MONTH($A582),DAY($A582)),$A:$A,0))-1),"")</f>
        <v/>
      </c>
      <c r="AE582" s="26">
        <f>IFERROR(IF(OR(AB582="",INDEX(AB:AB,MATCH(DATE(YEAR($A582)-1,MONTH($A582),DAY($A582)),$A:$A,0))=""),"",AB582/INDEX(AB:AB,MATCH(DATE(YEAR($A582)-1,MONTH($A582),DAY($A582)),$A:$A,0))-1),"")</f>
        <v/>
      </c>
      <c r="AF582" s="26">
        <f>IFERROR(IF(OR(AC582="",INDEX(AC:AC,MATCH(DATE(YEAR($A582)-1,MONTH($A582),DAY($A582)),$A:$A,0))=""),"",AC582/INDEX(AC:AC,MATCH(DATE(YEAR($A582)-1,MONTH($A582),DAY($A582)),$A:$A,0))-1),"")</f>
        <v/>
      </c>
      <c r="AG582" s="26">
        <f>IF(OR(AA582="",AA581=""),"",AA582/AA581-1)</f>
        <v/>
      </c>
      <c r="AH582" s="26">
        <f>IF(OR(AB582="",AB581=""),"",AB582/AB581-1)</f>
        <v/>
      </c>
      <c r="AI582" s="26">
        <f>IF(OR(AC582="",AC581=""),"",AC582/AC581-1)</f>
        <v/>
      </c>
      <c r="AJ582" s="26">
        <f>IF(AC582="","",AA582/AC582)</f>
        <v/>
      </c>
      <c r="AK582" s="26">
        <f>IF(AC582="","",AB582/AC582)</f>
        <v/>
      </c>
      <c r="AL582" s="29" t="n">
        <v>16.55</v>
      </c>
      <c r="AM582" s="30" t="n">
        <v>17.625</v>
      </c>
      <c r="AN582" s="30" t="n">
        <v>15.8925</v>
      </c>
      <c r="AO582" s="30" t="n">
        <v>17.485</v>
      </c>
      <c r="AP582" s="31" t="n">
        <v>0.0565</v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18">
        <f>IF(SUMIFS('Daily NSE Equity Options'!$K:$K,'Daily NSE Equity Options'!$A:$A,$A583)=0,"",SUMIFS('Daily NSE Equity Options'!$K:$K,'Daily NSE Equity Options'!$A:$A,$A583))</f>
        <v/>
      </c>
      <c r="F583" s="7">
        <f>IF(SUMIFS('Daily BSE Equity Options'!$K:$K,'Daily BSE Equity Options'!$A:$A,$A583)=0,"",SUMIFS('Daily BSE Equity Options'!$K:$K,'Daily BSE Equity Options'!$A:$A,$A583))</f>
        <v/>
      </c>
      <c r="G583" s="7">
        <f>IF(OR(E583="",F583=""),"",E583+F583)</f>
        <v/>
      </c>
      <c r="H583" s="20">
        <f>IFERROR(IF(OR(E583="",INDEX(E:E,MATCH(DATE(YEAR($A583)-1,MONTH($A583),DAY($A583)),$A:$A,0))=""),"",E583/INDEX(E:E,MATCH(DATE(YEAR($A583)-1,MONTH($A583),DAY($A583)),$A:$A,0))-1),"")</f>
        <v/>
      </c>
      <c r="I583" s="20">
        <f>IFERROR(IF(OR(F583="",INDEX(F:F,MATCH(DATE(YEAR($A583)-1,MONTH($A583),DAY($A583)),$A:$A,0))=""),"",F583/INDEX(F:F,MATCH(DATE(YEAR($A583)-1,MONTH($A583),DAY($A583)),$A:$A,0))-1),"")</f>
        <v/>
      </c>
      <c r="J583" s="20">
        <f>IFERROR(IF(OR(G583="",INDEX(G:G,MATCH(DATE(YEAR($A583)-1,MONTH($A583),DAY($A583)),$A:$A,0))=""),"",G583/INDEX(G:G,MATCH(DATE(YEAR($A583)-1,MONTH($A583),DAY($A583)),$A:$A,0))-1),"")</f>
        <v/>
      </c>
      <c r="K583" s="20">
        <f>IF(OR(E583="",E582=""),"",E583/E582-1)</f>
        <v/>
      </c>
      <c r="L583" s="20">
        <f>IF(OR(F583="",F582=""),"",F583/F582-1)</f>
        <v/>
      </c>
      <c r="M583" s="20">
        <f>IF(OR(G583="",G582=""),"",G583/G582-1)</f>
        <v/>
      </c>
      <c r="N583" s="20">
        <f>IF(G583="","",E583/G583)</f>
        <v/>
      </c>
      <c r="O583" s="20">
        <f>IF(G583="","",F583/G583)</f>
        <v/>
      </c>
      <c r="P583" s="21">
        <f>IF(SUMIFS('Daily NSE Equity Options'!$L:$L,'Daily NSE Equity Options'!$A:$A,$A583)=0,"",SUMIFS('Daily NSE Equity Options'!$L:$L,'Daily NSE Equity Options'!$A:$A,$A583))</f>
        <v/>
      </c>
      <c r="Q583" s="8">
        <f>IF(SUMIFS('Daily BSE Equity Options'!$L:$L,'Daily BSE Equity Options'!$A:$A,$A583)=0,"",SUMIFS('Daily BSE Equity Options'!$L:$L,'Daily BSE Equity Options'!$A:$A,$A583))</f>
        <v/>
      </c>
      <c r="R583" s="8">
        <f>IF(OR(P583="",Q583=""),"",P583+Q583)</f>
        <v/>
      </c>
      <c r="S583" s="23">
        <f>IFERROR(IF(OR(P583="",INDEX(P:P,MATCH(DATE(YEAR($A583)-1,MONTH($A583),DAY($A583)),$A:$A,0))=""),"",P583/INDEX(P:P,MATCH(DATE(YEAR($A583)-1,MONTH($A583),DAY($A583)),$A:$A,0))-1),"")</f>
        <v/>
      </c>
      <c r="T583" s="23">
        <f>IFERROR(IF(OR(Q583="",INDEX(Q:Q,MATCH(DATE(YEAR($A583)-1,MONTH($A583),DAY($A583)),$A:$A,0))=""),"",Q583/INDEX(Q:Q,MATCH(DATE(YEAR($A583)-1,MONTH($A583),DAY($A583)),$A:$A,0))-1),"")</f>
        <v/>
      </c>
      <c r="U583" s="23">
        <f>IFERROR(IF(OR(R583="",INDEX(R:R,MATCH(DATE(YEAR($A583)-1,MONTH($A583),DAY($A583)),$A:$A,0))=""),"",R583/INDEX(R:R,MATCH(DATE(YEAR($A583)-1,MONTH($A583),DAY($A583)),$A:$A,0))-1),"")</f>
        <v/>
      </c>
      <c r="V583" s="23">
        <f>IF(OR(P583="",P582=""),"",P583/P582-1)</f>
        <v/>
      </c>
      <c r="W583" s="23">
        <f>IF(OR(Q583="",Q582=""),"",Q583/Q582-1)</f>
        <v/>
      </c>
      <c r="X583" s="23">
        <f>IF(OR(R583="",R582=""),"",R583/R582-1)</f>
        <v/>
      </c>
      <c r="Y583" s="23">
        <f>IF(R583="","",P583/R583)</f>
        <v/>
      </c>
      <c r="Z583" s="23">
        <f>IF(R583="","",Q583/R583)</f>
        <v/>
      </c>
      <c r="AA583" s="24">
        <f>IF(SUMIFS('Daily NSE Equity Options'!$M:$M,'Daily NSE Equity Options'!$A:$A,$A583)=0,"",SUMIFS('Daily NSE Equity Options'!$M:$M,'Daily NSE Equity Options'!$A:$A,$A583))</f>
        <v/>
      </c>
      <c r="AB583" s="9">
        <f>IF(SUMIFS('Daily BSE Equity Options'!$M:$M,'Daily BSE Equity Options'!$A:$A,$A583)=0,"",SUMIFS('Daily BSE Equity Options'!$M:$M,'Daily BSE Equity Options'!$A:$A,$A583))</f>
        <v/>
      </c>
      <c r="AC583" s="9">
        <f>IF(OR(AA583="",AB583=""),"",AA583+AB583)</f>
        <v/>
      </c>
      <c r="AD583" s="26">
        <f>IFERROR(IF(OR(AA583="",INDEX(AA:AA,MATCH(DATE(YEAR($A583)-1,MONTH($A583),DAY($A583)),$A:$A,0))=""),"",AA583/INDEX(AA:AA,MATCH(DATE(YEAR($A583)-1,MONTH($A583),DAY($A583)),$A:$A,0))-1),"")</f>
        <v/>
      </c>
      <c r="AE583" s="26">
        <f>IFERROR(IF(OR(AB583="",INDEX(AB:AB,MATCH(DATE(YEAR($A583)-1,MONTH($A583),DAY($A583)),$A:$A,0))=""),"",AB583/INDEX(AB:AB,MATCH(DATE(YEAR($A583)-1,MONTH($A583),DAY($A583)),$A:$A,0))-1),"")</f>
        <v/>
      </c>
      <c r="AF583" s="26">
        <f>IFERROR(IF(OR(AC583="",INDEX(AC:AC,MATCH(DATE(YEAR($A583)-1,MONTH($A583),DAY($A583)),$A:$A,0))=""),"",AC583/INDEX(AC:AC,MATCH(DATE(YEAR($A583)-1,MONTH($A583),DAY($A583)),$A:$A,0))-1),"")</f>
        <v/>
      </c>
      <c r="AG583" s="26">
        <f>IF(OR(AA583="",AA582=""),"",AA583/AA582-1)</f>
        <v/>
      </c>
      <c r="AH583" s="26">
        <f>IF(OR(AB583="",AB582=""),"",AB583/AB582-1)</f>
        <v/>
      </c>
      <c r="AI583" s="26">
        <f>IF(OR(AC583="",AC582=""),"",AC583/AC582-1)</f>
        <v/>
      </c>
      <c r="AJ583" s="26">
        <f>IF(AC583="","",AA583/AC583)</f>
        <v/>
      </c>
      <c r="AK583" s="26">
        <f>IF(AC583="","",AB583/AC583)</f>
        <v/>
      </c>
      <c r="AL583" s="29" t="n">
        <v>17.485</v>
      </c>
      <c r="AM583" s="30" t="n">
        <v>18.755</v>
      </c>
      <c r="AN583" s="30" t="n">
        <v>17.485</v>
      </c>
      <c r="AO583" s="30" t="n">
        <v>18.53</v>
      </c>
      <c r="AP583" s="31" t="n">
        <v>0.0598</v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18">
        <f>IF(SUMIFS('Daily NSE Equity Options'!$K:$K,'Daily NSE Equity Options'!$A:$A,$A584)=0,"",SUMIFS('Daily NSE Equity Options'!$K:$K,'Daily NSE Equity Options'!$A:$A,$A584))</f>
        <v/>
      </c>
      <c r="F584" s="7">
        <f>IF(SUMIFS('Daily BSE Equity Options'!$K:$K,'Daily BSE Equity Options'!$A:$A,$A584)=0,"",SUMIFS('Daily BSE Equity Options'!$K:$K,'Daily BSE Equity Options'!$A:$A,$A584))</f>
        <v/>
      </c>
      <c r="G584" s="7">
        <f>IF(OR(E584="",F584=""),"",E584+F584)</f>
        <v/>
      </c>
      <c r="H584" s="20">
        <f>IFERROR(IF(OR(E584="",INDEX(E:E,MATCH(DATE(YEAR($A584)-1,MONTH($A584),DAY($A584)),$A:$A,0))=""),"",E584/INDEX(E:E,MATCH(DATE(YEAR($A584)-1,MONTH($A584),DAY($A584)),$A:$A,0))-1),"")</f>
        <v/>
      </c>
      <c r="I584" s="20">
        <f>IFERROR(IF(OR(F584="",INDEX(F:F,MATCH(DATE(YEAR($A584)-1,MONTH($A584),DAY($A584)),$A:$A,0))=""),"",F584/INDEX(F:F,MATCH(DATE(YEAR($A584)-1,MONTH($A584),DAY($A584)),$A:$A,0))-1),"")</f>
        <v/>
      </c>
      <c r="J584" s="20">
        <f>IFERROR(IF(OR(G584="",INDEX(G:G,MATCH(DATE(YEAR($A584)-1,MONTH($A584),DAY($A584)),$A:$A,0))=""),"",G584/INDEX(G:G,MATCH(DATE(YEAR($A584)-1,MONTH($A584),DAY($A584)),$A:$A,0))-1),"")</f>
        <v/>
      </c>
      <c r="K584" s="20">
        <f>IF(OR(E584="",E583=""),"",E584/E583-1)</f>
        <v/>
      </c>
      <c r="L584" s="20">
        <f>IF(OR(F584="",F583=""),"",F584/F583-1)</f>
        <v/>
      </c>
      <c r="M584" s="20">
        <f>IF(OR(G584="",G583=""),"",G584/G583-1)</f>
        <v/>
      </c>
      <c r="N584" s="20">
        <f>IF(G584="","",E584/G584)</f>
        <v/>
      </c>
      <c r="O584" s="20">
        <f>IF(G584="","",F584/G584)</f>
        <v/>
      </c>
      <c r="P584" s="21">
        <f>IF(SUMIFS('Daily NSE Equity Options'!$L:$L,'Daily NSE Equity Options'!$A:$A,$A584)=0,"",SUMIFS('Daily NSE Equity Options'!$L:$L,'Daily NSE Equity Options'!$A:$A,$A584))</f>
        <v/>
      </c>
      <c r="Q584" s="8">
        <f>IF(SUMIFS('Daily BSE Equity Options'!$L:$L,'Daily BSE Equity Options'!$A:$A,$A584)=0,"",SUMIFS('Daily BSE Equity Options'!$L:$L,'Daily BSE Equity Options'!$A:$A,$A584))</f>
        <v/>
      </c>
      <c r="R584" s="8">
        <f>IF(OR(P584="",Q584=""),"",P584+Q584)</f>
        <v/>
      </c>
      <c r="S584" s="23">
        <f>IFERROR(IF(OR(P584="",INDEX(P:P,MATCH(DATE(YEAR($A584)-1,MONTH($A584),DAY($A584)),$A:$A,0))=""),"",P584/INDEX(P:P,MATCH(DATE(YEAR($A584)-1,MONTH($A584),DAY($A584)),$A:$A,0))-1),"")</f>
        <v/>
      </c>
      <c r="T584" s="23">
        <f>IFERROR(IF(OR(Q584="",INDEX(Q:Q,MATCH(DATE(YEAR($A584)-1,MONTH($A584),DAY($A584)),$A:$A,0))=""),"",Q584/INDEX(Q:Q,MATCH(DATE(YEAR($A584)-1,MONTH($A584),DAY($A584)),$A:$A,0))-1),"")</f>
        <v/>
      </c>
      <c r="U584" s="23">
        <f>IFERROR(IF(OR(R584="",INDEX(R:R,MATCH(DATE(YEAR($A584)-1,MONTH($A584),DAY($A584)),$A:$A,0))=""),"",R584/INDEX(R:R,MATCH(DATE(YEAR($A584)-1,MONTH($A584),DAY($A584)),$A:$A,0))-1),"")</f>
        <v/>
      </c>
      <c r="V584" s="23">
        <f>IF(OR(P584="",P583=""),"",P584/P583-1)</f>
        <v/>
      </c>
      <c r="W584" s="23">
        <f>IF(OR(Q584="",Q583=""),"",Q584/Q583-1)</f>
        <v/>
      </c>
      <c r="X584" s="23">
        <f>IF(OR(R584="",R583=""),"",R584/R583-1)</f>
        <v/>
      </c>
      <c r="Y584" s="23">
        <f>IF(R584="","",P584/R584)</f>
        <v/>
      </c>
      <c r="Z584" s="23">
        <f>IF(R584="","",Q584/R584)</f>
        <v/>
      </c>
      <c r="AA584" s="24">
        <f>IF(SUMIFS('Daily NSE Equity Options'!$M:$M,'Daily NSE Equity Options'!$A:$A,$A584)=0,"",SUMIFS('Daily NSE Equity Options'!$M:$M,'Daily NSE Equity Options'!$A:$A,$A584))</f>
        <v/>
      </c>
      <c r="AB584" s="9">
        <f>IF(SUMIFS('Daily BSE Equity Options'!$M:$M,'Daily BSE Equity Options'!$A:$A,$A584)=0,"",SUMIFS('Daily BSE Equity Options'!$M:$M,'Daily BSE Equity Options'!$A:$A,$A584))</f>
        <v/>
      </c>
      <c r="AC584" s="9">
        <f>IF(OR(AA584="",AB584=""),"",AA584+AB584)</f>
        <v/>
      </c>
      <c r="AD584" s="26">
        <f>IFERROR(IF(OR(AA584="",INDEX(AA:AA,MATCH(DATE(YEAR($A584)-1,MONTH($A584),DAY($A584)),$A:$A,0))=""),"",AA584/INDEX(AA:AA,MATCH(DATE(YEAR($A584)-1,MONTH($A584),DAY($A584)),$A:$A,0))-1),"")</f>
        <v/>
      </c>
      <c r="AE584" s="26">
        <f>IFERROR(IF(OR(AB584="",INDEX(AB:AB,MATCH(DATE(YEAR($A584)-1,MONTH($A584),DAY($A584)),$A:$A,0))=""),"",AB584/INDEX(AB:AB,MATCH(DATE(YEAR($A584)-1,MONTH($A584),DAY($A584)),$A:$A,0))-1),"")</f>
        <v/>
      </c>
      <c r="AF584" s="26">
        <f>IFERROR(IF(OR(AC584="",INDEX(AC:AC,MATCH(DATE(YEAR($A584)-1,MONTH($A584),DAY($A584)),$A:$A,0))=""),"",AC584/INDEX(AC:AC,MATCH(DATE(YEAR($A584)-1,MONTH($A584),DAY($A584)),$A:$A,0))-1),"")</f>
        <v/>
      </c>
      <c r="AG584" s="26">
        <f>IF(OR(AA584="",AA583=""),"",AA584/AA583-1)</f>
        <v/>
      </c>
      <c r="AH584" s="26">
        <f>IF(OR(AB584="",AB583=""),"",AB584/AB583-1)</f>
        <v/>
      </c>
      <c r="AI584" s="26">
        <f>IF(OR(AC584="",AC583=""),"",AC584/AC583-1)</f>
        <v/>
      </c>
      <c r="AJ584" s="26">
        <f>IF(AC584="","",AA584/AC584)</f>
        <v/>
      </c>
      <c r="AK584" s="26">
        <f>IF(AC584="","",AB584/AC584)</f>
        <v/>
      </c>
      <c r="AL584" s="29" t="n">
        <v>18.53</v>
      </c>
      <c r="AM584" s="30" t="n">
        <v>19.1725</v>
      </c>
      <c r="AN584" s="30" t="n">
        <v>17.95</v>
      </c>
      <c r="AO584" s="30" t="n">
        <v>18.45</v>
      </c>
      <c r="AP584" s="31" t="n">
        <v>-0.0043</v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18">
        <f>IF(SUMIFS('Daily NSE Equity Options'!$K:$K,'Daily NSE Equity Options'!$A:$A,$A585)=0,"",SUMIFS('Daily NSE Equity Options'!$K:$K,'Daily NSE Equity Options'!$A:$A,$A585))</f>
        <v/>
      </c>
      <c r="F585" s="7">
        <f>IF(SUMIFS('Daily BSE Equity Options'!$K:$K,'Daily BSE Equity Options'!$A:$A,$A585)=0,"",SUMIFS('Daily BSE Equity Options'!$K:$K,'Daily BSE Equity Options'!$A:$A,$A585))</f>
        <v/>
      </c>
      <c r="G585" s="7">
        <f>IF(OR(E585="",F585=""),"",E585+F585)</f>
        <v/>
      </c>
      <c r="H585" s="20">
        <f>IFERROR(IF(OR(E585="",INDEX(E:E,MATCH(DATE(YEAR($A585)-1,MONTH($A585),DAY($A585)),$A:$A,0))=""),"",E585/INDEX(E:E,MATCH(DATE(YEAR($A585)-1,MONTH($A585),DAY($A585)),$A:$A,0))-1),"")</f>
        <v/>
      </c>
      <c r="I585" s="20">
        <f>IFERROR(IF(OR(F585="",INDEX(F:F,MATCH(DATE(YEAR($A585)-1,MONTH($A585),DAY($A585)),$A:$A,0))=""),"",F585/INDEX(F:F,MATCH(DATE(YEAR($A585)-1,MONTH($A585),DAY($A585)),$A:$A,0))-1),"")</f>
        <v/>
      </c>
      <c r="J585" s="20">
        <f>IFERROR(IF(OR(G585="",INDEX(G:G,MATCH(DATE(YEAR($A585)-1,MONTH($A585),DAY($A585)),$A:$A,0))=""),"",G585/INDEX(G:G,MATCH(DATE(YEAR($A585)-1,MONTH($A585),DAY($A585)),$A:$A,0))-1),"")</f>
        <v/>
      </c>
      <c r="K585" s="20">
        <f>IF(OR(E585="",E584=""),"",E585/E584-1)</f>
        <v/>
      </c>
      <c r="L585" s="20">
        <f>IF(OR(F585="",F584=""),"",F585/F584-1)</f>
        <v/>
      </c>
      <c r="M585" s="20">
        <f>IF(OR(G585="",G584=""),"",G585/G584-1)</f>
        <v/>
      </c>
      <c r="N585" s="20">
        <f>IF(G585="","",E585/G585)</f>
        <v/>
      </c>
      <c r="O585" s="20">
        <f>IF(G585="","",F585/G585)</f>
        <v/>
      </c>
      <c r="P585" s="21">
        <f>IF(SUMIFS('Daily NSE Equity Options'!$L:$L,'Daily NSE Equity Options'!$A:$A,$A585)=0,"",SUMIFS('Daily NSE Equity Options'!$L:$L,'Daily NSE Equity Options'!$A:$A,$A585))</f>
        <v/>
      </c>
      <c r="Q585" s="8">
        <f>IF(SUMIFS('Daily BSE Equity Options'!$L:$L,'Daily BSE Equity Options'!$A:$A,$A585)=0,"",SUMIFS('Daily BSE Equity Options'!$L:$L,'Daily BSE Equity Options'!$A:$A,$A585))</f>
        <v/>
      </c>
      <c r="R585" s="8">
        <f>IF(OR(P585="",Q585=""),"",P585+Q585)</f>
        <v/>
      </c>
      <c r="S585" s="23">
        <f>IFERROR(IF(OR(P585="",INDEX(P:P,MATCH(DATE(YEAR($A585)-1,MONTH($A585),DAY($A585)),$A:$A,0))=""),"",P585/INDEX(P:P,MATCH(DATE(YEAR($A585)-1,MONTH($A585),DAY($A585)),$A:$A,0))-1),"")</f>
        <v/>
      </c>
      <c r="T585" s="23">
        <f>IFERROR(IF(OR(Q585="",INDEX(Q:Q,MATCH(DATE(YEAR($A585)-1,MONTH($A585),DAY($A585)),$A:$A,0))=""),"",Q585/INDEX(Q:Q,MATCH(DATE(YEAR($A585)-1,MONTH($A585),DAY($A585)),$A:$A,0))-1),"")</f>
        <v/>
      </c>
      <c r="U585" s="23">
        <f>IFERROR(IF(OR(R585="",INDEX(R:R,MATCH(DATE(YEAR($A585)-1,MONTH($A585),DAY($A585)),$A:$A,0))=""),"",R585/INDEX(R:R,MATCH(DATE(YEAR($A585)-1,MONTH($A585),DAY($A585)),$A:$A,0))-1),"")</f>
        <v/>
      </c>
      <c r="V585" s="23">
        <f>IF(OR(P585="",P584=""),"",P585/P584-1)</f>
        <v/>
      </c>
      <c r="W585" s="23">
        <f>IF(OR(Q585="",Q584=""),"",Q585/Q584-1)</f>
        <v/>
      </c>
      <c r="X585" s="23">
        <f>IF(OR(R585="",R584=""),"",R585/R584-1)</f>
        <v/>
      </c>
      <c r="Y585" s="23">
        <f>IF(R585="","",P585/R585)</f>
        <v/>
      </c>
      <c r="Z585" s="23">
        <f>IF(R585="","",Q585/R585)</f>
        <v/>
      </c>
      <c r="AA585" s="24">
        <f>IF(SUMIFS('Daily NSE Equity Options'!$M:$M,'Daily NSE Equity Options'!$A:$A,$A585)=0,"",SUMIFS('Daily NSE Equity Options'!$M:$M,'Daily NSE Equity Options'!$A:$A,$A585))</f>
        <v/>
      </c>
      <c r="AB585" s="9">
        <f>IF(SUMIFS('Daily BSE Equity Options'!$M:$M,'Daily BSE Equity Options'!$A:$A,$A585)=0,"",SUMIFS('Daily BSE Equity Options'!$M:$M,'Daily BSE Equity Options'!$A:$A,$A585))</f>
        <v/>
      </c>
      <c r="AC585" s="9">
        <f>IF(OR(AA585="",AB585=""),"",AA585+AB585)</f>
        <v/>
      </c>
      <c r="AD585" s="26">
        <f>IFERROR(IF(OR(AA585="",INDEX(AA:AA,MATCH(DATE(YEAR($A585)-1,MONTH($A585),DAY($A585)),$A:$A,0))=""),"",AA585/INDEX(AA:AA,MATCH(DATE(YEAR($A585)-1,MONTH($A585),DAY($A585)),$A:$A,0))-1),"")</f>
        <v/>
      </c>
      <c r="AE585" s="26">
        <f>IFERROR(IF(OR(AB585="",INDEX(AB:AB,MATCH(DATE(YEAR($A585)-1,MONTH($A585),DAY($A585)),$A:$A,0))=""),"",AB585/INDEX(AB:AB,MATCH(DATE(YEAR($A585)-1,MONTH($A585),DAY($A585)),$A:$A,0))-1),"")</f>
        <v/>
      </c>
      <c r="AF585" s="26">
        <f>IFERROR(IF(OR(AC585="",INDEX(AC:AC,MATCH(DATE(YEAR($A585)-1,MONTH($A585),DAY($A585)),$A:$A,0))=""),"",AC585/INDEX(AC:AC,MATCH(DATE(YEAR($A585)-1,MONTH($A585),DAY($A585)),$A:$A,0))-1),"")</f>
        <v/>
      </c>
      <c r="AG585" s="26">
        <f>IF(OR(AA585="",AA584=""),"",AA585/AA584-1)</f>
        <v/>
      </c>
      <c r="AH585" s="26">
        <f>IF(OR(AB585="",AB584=""),"",AB585/AB584-1)</f>
        <v/>
      </c>
      <c r="AI585" s="26">
        <f>IF(OR(AC585="",AC584=""),"",AC585/AC584-1)</f>
        <v/>
      </c>
      <c r="AJ585" s="26">
        <f>IF(AC585="","",AA585/AC585)</f>
        <v/>
      </c>
      <c r="AK585" s="26">
        <f>IF(AC585="","",AB585/AC585)</f>
        <v/>
      </c>
      <c r="AL585" s="29" t="n">
        <v>18.45</v>
      </c>
      <c r="AM585" s="30" t="n">
        <v>21.06</v>
      </c>
      <c r="AN585" s="30" t="n">
        <v>17.625</v>
      </c>
      <c r="AO585" s="30" t="n">
        <v>19.2575</v>
      </c>
      <c r="AP585" s="31" t="n">
        <v>0.0438</v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18">
        <f>IF(SUMIFS('Daily NSE Equity Options'!$K:$K,'Daily NSE Equity Options'!$A:$A,$A586)=0,"",SUMIFS('Daily NSE Equity Options'!$K:$K,'Daily NSE Equity Options'!$A:$A,$A586))</f>
        <v/>
      </c>
      <c r="F586" s="7">
        <f>IF(SUMIFS('Daily BSE Equity Options'!$K:$K,'Daily BSE Equity Options'!$A:$A,$A586)=0,"",SUMIFS('Daily BSE Equity Options'!$K:$K,'Daily BSE Equity Options'!$A:$A,$A586))</f>
        <v/>
      </c>
      <c r="G586" s="7">
        <f>IF(OR(E586="",F586=""),"",E586+F586)</f>
        <v/>
      </c>
      <c r="H586" s="20">
        <f>IFERROR(IF(OR(E586="",INDEX(E:E,MATCH(DATE(YEAR($A586)-1,MONTH($A586),DAY($A586)),$A:$A,0))=""),"",E586/INDEX(E:E,MATCH(DATE(YEAR($A586)-1,MONTH($A586),DAY($A586)),$A:$A,0))-1),"")</f>
        <v/>
      </c>
      <c r="I586" s="20">
        <f>IFERROR(IF(OR(F586="",INDEX(F:F,MATCH(DATE(YEAR($A586)-1,MONTH($A586),DAY($A586)),$A:$A,0))=""),"",F586/INDEX(F:F,MATCH(DATE(YEAR($A586)-1,MONTH($A586),DAY($A586)),$A:$A,0))-1),"")</f>
        <v/>
      </c>
      <c r="J586" s="20">
        <f>IFERROR(IF(OR(G586="",INDEX(G:G,MATCH(DATE(YEAR($A586)-1,MONTH($A586),DAY($A586)),$A:$A,0))=""),"",G586/INDEX(G:G,MATCH(DATE(YEAR($A586)-1,MONTH($A586),DAY($A586)),$A:$A,0))-1),"")</f>
        <v/>
      </c>
      <c r="K586" s="20">
        <f>IF(OR(E586="",E585=""),"",E586/E585-1)</f>
        <v/>
      </c>
      <c r="L586" s="20">
        <f>IF(OR(F586="",F585=""),"",F586/F585-1)</f>
        <v/>
      </c>
      <c r="M586" s="20">
        <f>IF(OR(G586="",G585=""),"",G586/G585-1)</f>
        <v/>
      </c>
      <c r="N586" s="20">
        <f>IF(G586="","",E586/G586)</f>
        <v/>
      </c>
      <c r="O586" s="20">
        <f>IF(G586="","",F586/G586)</f>
        <v/>
      </c>
      <c r="P586" s="21">
        <f>IF(SUMIFS('Daily NSE Equity Options'!$L:$L,'Daily NSE Equity Options'!$A:$A,$A586)=0,"",SUMIFS('Daily NSE Equity Options'!$L:$L,'Daily NSE Equity Options'!$A:$A,$A586))</f>
        <v/>
      </c>
      <c r="Q586" s="8">
        <f>IF(SUMIFS('Daily BSE Equity Options'!$L:$L,'Daily BSE Equity Options'!$A:$A,$A586)=0,"",SUMIFS('Daily BSE Equity Options'!$L:$L,'Daily BSE Equity Options'!$A:$A,$A586))</f>
        <v/>
      </c>
      <c r="R586" s="8">
        <f>IF(OR(P586="",Q586=""),"",P586+Q586)</f>
        <v/>
      </c>
      <c r="S586" s="23">
        <f>IFERROR(IF(OR(P586="",INDEX(P:P,MATCH(DATE(YEAR($A586)-1,MONTH($A586),DAY($A586)),$A:$A,0))=""),"",P586/INDEX(P:P,MATCH(DATE(YEAR($A586)-1,MONTH($A586),DAY($A586)),$A:$A,0))-1),"")</f>
        <v/>
      </c>
      <c r="T586" s="23">
        <f>IFERROR(IF(OR(Q586="",INDEX(Q:Q,MATCH(DATE(YEAR($A586)-1,MONTH($A586),DAY($A586)),$A:$A,0))=""),"",Q586/INDEX(Q:Q,MATCH(DATE(YEAR($A586)-1,MONTH($A586),DAY($A586)),$A:$A,0))-1),"")</f>
        <v/>
      </c>
      <c r="U586" s="23">
        <f>IFERROR(IF(OR(R586="",INDEX(R:R,MATCH(DATE(YEAR($A586)-1,MONTH($A586),DAY($A586)),$A:$A,0))=""),"",R586/INDEX(R:R,MATCH(DATE(YEAR($A586)-1,MONTH($A586),DAY($A586)),$A:$A,0))-1),"")</f>
        <v/>
      </c>
      <c r="V586" s="23">
        <f>IF(OR(P586="",P585=""),"",P586/P585-1)</f>
        <v/>
      </c>
      <c r="W586" s="23">
        <f>IF(OR(Q586="",Q585=""),"",Q586/Q585-1)</f>
        <v/>
      </c>
      <c r="X586" s="23">
        <f>IF(OR(R586="",R585=""),"",R586/R585-1)</f>
        <v/>
      </c>
      <c r="Y586" s="23">
        <f>IF(R586="","",P586/R586)</f>
        <v/>
      </c>
      <c r="Z586" s="23">
        <f>IF(R586="","",Q586/R586)</f>
        <v/>
      </c>
      <c r="AA586" s="24">
        <f>IF(SUMIFS('Daily NSE Equity Options'!$M:$M,'Daily NSE Equity Options'!$A:$A,$A586)=0,"",SUMIFS('Daily NSE Equity Options'!$M:$M,'Daily NSE Equity Options'!$A:$A,$A586))</f>
        <v/>
      </c>
      <c r="AB586" s="9">
        <f>IF(SUMIFS('Daily BSE Equity Options'!$M:$M,'Daily BSE Equity Options'!$A:$A,$A586)=0,"",SUMIFS('Daily BSE Equity Options'!$M:$M,'Daily BSE Equity Options'!$A:$A,$A586))</f>
        <v/>
      </c>
      <c r="AC586" s="9">
        <f>IF(OR(AA586="",AB586=""),"",AA586+AB586)</f>
        <v/>
      </c>
      <c r="AD586" s="26">
        <f>IFERROR(IF(OR(AA586="",INDEX(AA:AA,MATCH(DATE(YEAR($A586)-1,MONTH($A586),DAY($A586)),$A:$A,0))=""),"",AA586/INDEX(AA:AA,MATCH(DATE(YEAR($A586)-1,MONTH($A586),DAY($A586)),$A:$A,0))-1),"")</f>
        <v/>
      </c>
      <c r="AE586" s="26">
        <f>IFERROR(IF(OR(AB586="",INDEX(AB:AB,MATCH(DATE(YEAR($A586)-1,MONTH($A586),DAY($A586)),$A:$A,0))=""),"",AB586/INDEX(AB:AB,MATCH(DATE(YEAR($A586)-1,MONTH($A586),DAY($A586)),$A:$A,0))-1),"")</f>
        <v/>
      </c>
      <c r="AF586" s="26">
        <f>IFERROR(IF(OR(AC586="",INDEX(AC:AC,MATCH(DATE(YEAR($A586)-1,MONTH($A586),DAY($A586)),$A:$A,0))=""),"",AC586/INDEX(AC:AC,MATCH(DATE(YEAR($A586)-1,MONTH($A586),DAY($A586)),$A:$A,0))-1),"")</f>
        <v/>
      </c>
      <c r="AG586" s="26">
        <f>IF(OR(AA586="",AA585=""),"",AA586/AA585-1)</f>
        <v/>
      </c>
      <c r="AH586" s="26">
        <f>IF(OR(AB586="",AB585=""),"",AB586/AB585-1)</f>
        <v/>
      </c>
      <c r="AI586" s="26">
        <f>IF(OR(AC586="",AC585=""),"",AC586/AC585-1)</f>
        <v/>
      </c>
      <c r="AJ586" s="26">
        <f>IF(AC586="","",AA586/AC586)</f>
        <v/>
      </c>
      <c r="AK586" s="26">
        <f>IF(AC586="","",AB586/AC586)</f>
        <v/>
      </c>
      <c r="AL586" s="29" t="n">
        <v>19.2575</v>
      </c>
      <c r="AM586" s="30" t="n">
        <v>19.39</v>
      </c>
      <c r="AN586" s="30" t="n">
        <v>18.0075</v>
      </c>
      <c r="AO586" s="30" t="n">
        <v>18.915</v>
      </c>
      <c r="AP586" s="31" t="n">
        <v>-0.0178</v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18">
        <f>IF(SUMIFS('Daily NSE Equity Options'!$K:$K,'Daily NSE Equity Options'!$A:$A,$A587)=0,"",SUMIFS('Daily NSE Equity Options'!$K:$K,'Daily NSE Equity Options'!$A:$A,$A587))</f>
        <v/>
      </c>
      <c r="F587" s="7">
        <f>IF(SUMIFS('Daily BSE Equity Options'!$K:$K,'Daily BSE Equity Options'!$A:$A,$A587)=0,"",SUMIFS('Daily BSE Equity Options'!$K:$K,'Daily BSE Equity Options'!$A:$A,$A587))</f>
        <v/>
      </c>
      <c r="G587" s="7">
        <f>IF(OR(E587="",F587=""),"",E587+F587)</f>
        <v/>
      </c>
      <c r="H587" s="20">
        <f>IFERROR(IF(OR(E587="",INDEX(E:E,MATCH(DATE(YEAR($A587)-1,MONTH($A587),DAY($A587)),$A:$A,0))=""),"",E587/INDEX(E:E,MATCH(DATE(YEAR($A587)-1,MONTH($A587),DAY($A587)),$A:$A,0))-1),"")</f>
        <v/>
      </c>
      <c r="I587" s="20">
        <f>IFERROR(IF(OR(F587="",INDEX(F:F,MATCH(DATE(YEAR($A587)-1,MONTH($A587),DAY($A587)),$A:$A,0))=""),"",F587/INDEX(F:F,MATCH(DATE(YEAR($A587)-1,MONTH($A587),DAY($A587)),$A:$A,0))-1),"")</f>
        <v/>
      </c>
      <c r="J587" s="20">
        <f>IFERROR(IF(OR(G587="",INDEX(G:G,MATCH(DATE(YEAR($A587)-1,MONTH($A587),DAY($A587)),$A:$A,0))=""),"",G587/INDEX(G:G,MATCH(DATE(YEAR($A587)-1,MONTH($A587),DAY($A587)),$A:$A,0))-1),"")</f>
        <v/>
      </c>
      <c r="K587" s="20">
        <f>IF(OR(E587="",E586=""),"",E587/E586-1)</f>
        <v/>
      </c>
      <c r="L587" s="20">
        <f>IF(OR(F587="",F586=""),"",F587/F586-1)</f>
        <v/>
      </c>
      <c r="M587" s="20">
        <f>IF(OR(G587="",G586=""),"",G587/G586-1)</f>
        <v/>
      </c>
      <c r="N587" s="20">
        <f>IF(G587="","",E587/G587)</f>
        <v/>
      </c>
      <c r="O587" s="20">
        <f>IF(G587="","",F587/G587)</f>
        <v/>
      </c>
      <c r="P587" s="21">
        <f>IF(SUMIFS('Daily NSE Equity Options'!$L:$L,'Daily NSE Equity Options'!$A:$A,$A587)=0,"",SUMIFS('Daily NSE Equity Options'!$L:$L,'Daily NSE Equity Options'!$A:$A,$A587))</f>
        <v/>
      </c>
      <c r="Q587" s="8">
        <f>IF(SUMIFS('Daily BSE Equity Options'!$L:$L,'Daily BSE Equity Options'!$A:$A,$A587)=0,"",SUMIFS('Daily BSE Equity Options'!$L:$L,'Daily BSE Equity Options'!$A:$A,$A587))</f>
        <v/>
      </c>
      <c r="R587" s="8">
        <f>IF(OR(P587="",Q587=""),"",P587+Q587)</f>
        <v/>
      </c>
      <c r="S587" s="23">
        <f>IFERROR(IF(OR(P587="",INDEX(P:P,MATCH(DATE(YEAR($A587)-1,MONTH($A587),DAY($A587)),$A:$A,0))=""),"",P587/INDEX(P:P,MATCH(DATE(YEAR($A587)-1,MONTH($A587),DAY($A587)),$A:$A,0))-1),"")</f>
        <v/>
      </c>
      <c r="T587" s="23">
        <f>IFERROR(IF(OR(Q587="",INDEX(Q:Q,MATCH(DATE(YEAR($A587)-1,MONTH($A587),DAY($A587)),$A:$A,0))=""),"",Q587/INDEX(Q:Q,MATCH(DATE(YEAR($A587)-1,MONTH($A587),DAY($A587)),$A:$A,0))-1),"")</f>
        <v/>
      </c>
      <c r="U587" s="23">
        <f>IFERROR(IF(OR(R587="",INDEX(R:R,MATCH(DATE(YEAR($A587)-1,MONTH($A587),DAY($A587)),$A:$A,0))=""),"",R587/INDEX(R:R,MATCH(DATE(YEAR($A587)-1,MONTH($A587),DAY($A587)),$A:$A,0))-1),"")</f>
        <v/>
      </c>
      <c r="V587" s="23">
        <f>IF(OR(P587="",P586=""),"",P587/P586-1)</f>
        <v/>
      </c>
      <c r="W587" s="23">
        <f>IF(OR(Q587="",Q586=""),"",Q587/Q586-1)</f>
        <v/>
      </c>
      <c r="X587" s="23">
        <f>IF(OR(R587="",R586=""),"",R587/R586-1)</f>
        <v/>
      </c>
      <c r="Y587" s="23">
        <f>IF(R587="","",P587/R587)</f>
        <v/>
      </c>
      <c r="Z587" s="23">
        <f>IF(R587="","",Q587/R587)</f>
        <v/>
      </c>
      <c r="AA587" s="24">
        <f>IF(SUMIFS('Daily NSE Equity Options'!$M:$M,'Daily NSE Equity Options'!$A:$A,$A587)=0,"",SUMIFS('Daily NSE Equity Options'!$M:$M,'Daily NSE Equity Options'!$A:$A,$A587))</f>
        <v/>
      </c>
      <c r="AB587" s="9">
        <f>IF(SUMIFS('Daily BSE Equity Options'!$M:$M,'Daily BSE Equity Options'!$A:$A,$A587)=0,"",SUMIFS('Daily BSE Equity Options'!$M:$M,'Daily BSE Equity Options'!$A:$A,$A587))</f>
        <v/>
      </c>
      <c r="AC587" s="9">
        <f>IF(OR(AA587="",AB587=""),"",AA587+AB587)</f>
        <v/>
      </c>
      <c r="AD587" s="26">
        <f>IFERROR(IF(OR(AA587="",INDEX(AA:AA,MATCH(DATE(YEAR($A587)-1,MONTH($A587),DAY($A587)),$A:$A,0))=""),"",AA587/INDEX(AA:AA,MATCH(DATE(YEAR($A587)-1,MONTH($A587),DAY($A587)),$A:$A,0))-1),"")</f>
        <v/>
      </c>
      <c r="AE587" s="26">
        <f>IFERROR(IF(OR(AB587="",INDEX(AB:AB,MATCH(DATE(YEAR($A587)-1,MONTH($A587),DAY($A587)),$A:$A,0))=""),"",AB587/INDEX(AB:AB,MATCH(DATE(YEAR($A587)-1,MONTH($A587),DAY($A587)),$A:$A,0))-1),"")</f>
        <v/>
      </c>
      <c r="AF587" s="26">
        <f>IFERROR(IF(OR(AC587="",INDEX(AC:AC,MATCH(DATE(YEAR($A587)-1,MONTH($A587),DAY($A587)),$A:$A,0))=""),"",AC587/INDEX(AC:AC,MATCH(DATE(YEAR($A587)-1,MONTH($A587),DAY($A587)),$A:$A,0))-1),"")</f>
        <v/>
      </c>
      <c r="AG587" s="26">
        <f>IF(OR(AA587="",AA586=""),"",AA587/AA586-1)</f>
        <v/>
      </c>
      <c r="AH587" s="26">
        <f>IF(OR(AB587="",AB586=""),"",AB587/AB586-1)</f>
        <v/>
      </c>
      <c r="AI587" s="26">
        <f>IF(OR(AC587="",AC586=""),"",AC587/AC586-1)</f>
        <v/>
      </c>
      <c r="AJ587" s="26">
        <f>IF(AC587="","",AA587/AC587)</f>
        <v/>
      </c>
      <c r="AK587" s="26">
        <f>IF(AC587="","",AB587/AC587)</f>
        <v/>
      </c>
      <c r="AL587" s="29" t="n">
        <v>18.915</v>
      </c>
      <c r="AM587" s="30" t="n">
        <v>20.18</v>
      </c>
      <c r="AN587" s="30" t="n">
        <v>17.78</v>
      </c>
      <c r="AO587" s="30" t="n">
        <v>19.3025</v>
      </c>
      <c r="AP587" s="31" t="n">
        <v>0.0205</v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18">
        <f>IF(SUMIFS('Daily NSE Equity Options'!$K:$K,'Daily NSE Equity Options'!$A:$A,$A588)=0,"",SUMIFS('Daily NSE Equity Options'!$K:$K,'Daily NSE Equity Options'!$A:$A,$A588))</f>
        <v/>
      </c>
      <c r="F588" s="7">
        <f>IF(SUMIFS('Daily BSE Equity Options'!$K:$K,'Daily BSE Equity Options'!$A:$A,$A588)=0,"",SUMIFS('Daily BSE Equity Options'!$K:$K,'Daily BSE Equity Options'!$A:$A,$A588))</f>
        <v/>
      </c>
      <c r="G588" s="7">
        <f>IF(OR(E588="",F588=""),"",E588+F588)</f>
        <v/>
      </c>
      <c r="H588" s="20">
        <f>IFERROR(IF(OR(E588="",INDEX(E:E,MATCH(DATE(YEAR($A588)-1,MONTH($A588),DAY($A588)),$A:$A,0))=""),"",E588/INDEX(E:E,MATCH(DATE(YEAR($A588)-1,MONTH($A588),DAY($A588)),$A:$A,0))-1),"")</f>
        <v/>
      </c>
      <c r="I588" s="20">
        <f>IFERROR(IF(OR(F588="",INDEX(F:F,MATCH(DATE(YEAR($A588)-1,MONTH($A588),DAY($A588)),$A:$A,0))=""),"",F588/INDEX(F:F,MATCH(DATE(YEAR($A588)-1,MONTH($A588),DAY($A588)),$A:$A,0))-1),"")</f>
        <v/>
      </c>
      <c r="J588" s="20">
        <f>IFERROR(IF(OR(G588="",INDEX(G:G,MATCH(DATE(YEAR($A588)-1,MONTH($A588),DAY($A588)),$A:$A,0))=""),"",G588/INDEX(G:G,MATCH(DATE(YEAR($A588)-1,MONTH($A588),DAY($A588)),$A:$A,0))-1),"")</f>
        <v/>
      </c>
      <c r="K588" s="20">
        <f>IF(OR(E588="",E587=""),"",E588/E587-1)</f>
        <v/>
      </c>
      <c r="L588" s="20">
        <f>IF(OR(F588="",F587=""),"",F588/F587-1)</f>
        <v/>
      </c>
      <c r="M588" s="20">
        <f>IF(OR(G588="",G587=""),"",G588/G587-1)</f>
        <v/>
      </c>
      <c r="N588" s="20">
        <f>IF(G588="","",E588/G588)</f>
        <v/>
      </c>
      <c r="O588" s="20">
        <f>IF(G588="","",F588/G588)</f>
        <v/>
      </c>
      <c r="P588" s="21">
        <f>IF(SUMIFS('Daily NSE Equity Options'!$L:$L,'Daily NSE Equity Options'!$A:$A,$A588)=0,"",SUMIFS('Daily NSE Equity Options'!$L:$L,'Daily NSE Equity Options'!$A:$A,$A588))</f>
        <v/>
      </c>
      <c r="Q588" s="8">
        <f>IF(SUMIFS('Daily BSE Equity Options'!$L:$L,'Daily BSE Equity Options'!$A:$A,$A588)=0,"",SUMIFS('Daily BSE Equity Options'!$L:$L,'Daily BSE Equity Options'!$A:$A,$A588))</f>
        <v/>
      </c>
      <c r="R588" s="8">
        <f>IF(OR(P588="",Q588=""),"",P588+Q588)</f>
        <v/>
      </c>
      <c r="S588" s="23">
        <f>IFERROR(IF(OR(P588="",INDEX(P:P,MATCH(DATE(YEAR($A588)-1,MONTH($A588),DAY($A588)),$A:$A,0))=""),"",P588/INDEX(P:P,MATCH(DATE(YEAR($A588)-1,MONTH($A588),DAY($A588)),$A:$A,0))-1),"")</f>
        <v/>
      </c>
      <c r="T588" s="23">
        <f>IFERROR(IF(OR(Q588="",INDEX(Q:Q,MATCH(DATE(YEAR($A588)-1,MONTH($A588),DAY($A588)),$A:$A,0))=""),"",Q588/INDEX(Q:Q,MATCH(DATE(YEAR($A588)-1,MONTH($A588),DAY($A588)),$A:$A,0))-1),"")</f>
        <v/>
      </c>
      <c r="U588" s="23">
        <f>IFERROR(IF(OR(R588="",INDEX(R:R,MATCH(DATE(YEAR($A588)-1,MONTH($A588),DAY($A588)),$A:$A,0))=""),"",R588/INDEX(R:R,MATCH(DATE(YEAR($A588)-1,MONTH($A588),DAY($A588)),$A:$A,0))-1),"")</f>
        <v/>
      </c>
      <c r="V588" s="23">
        <f>IF(OR(P588="",P587=""),"",P588/P587-1)</f>
        <v/>
      </c>
      <c r="W588" s="23">
        <f>IF(OR(Q588="",Q587=""),"",Q588/Q587-1)</f>
        <v/>
      </c>
      <c r="X588" s="23">
        <f>IF(OR(R588="",R587=""),"",R588/R587-1)</f>
        <v/>
      </c>
      <c r="Y588" s="23">
        <f>IF(R588="","",P588/R588)</f>
        <v/>
      </c>
      <c r="Z588" s="23">
        <f>IF(R588="","",Q588/R588)</f>
        <v/>
      </c>
      <c r="AA588" s="24">
        <f>IF(SUMIFS('Daily NSE Equity Options'!$M:$M,'Daily NSE Equity Options'!$A:$A,$A588)=0,"",SUMIFS('Daily NSE Equity Options'!$M:$M,'Daily NSE Equity Options'!$A:$A,$A588))</f>
        <v/>
      </c>
      <c r="AB588" s="9">
        <f>IF(SUMIFS('Daily BSE Equity Options'!$M:$M,'Daily BSE Equity Options'!$A:$A,$A588)=0,"",SUMIFS('Daily BSE Equity Options'!$M:$M,'Daily BSE Equity Options'!$A:$A,$A588))</f>
        <v/>
      </c>
      <c r="AC588" s="9">
        <f>IF(OR(AA588="",AB588=""),"",AA588+AB588)</f>
        <v/>
      </c>
      <c r="AD588" s="26">
        <f>IFERROR(IF(OR(AA588="",INDEX(AA:AA,MATCH(DATE(YEAR($A588)-1,MONTH($A588),DAY($A588)),$A:$A,0))=""),"",AA588/INDEX(AA:AA,MATCH(DATE(YEAR($A588)-1,MONTH($A588),DAY($A588)),$A:$A,0))-1),"")</f>
        <v/>
      </c>
      <c r="AE588" s="26">
        <f>IFERROR(IF(OR(AB588="",INDEX(AB:AB,MATCH(DATE(YEAR($A588)-1,MONTH($A588),DAY($A588)),$A:$A,0))=""),"",AB588/INDEX(AB:AB,MATCH(DATE(YEAR($A588)-1,MONTH($A588),DAY($A588)),$A:$A,0))-1),"")</f>
        <v/>
      </c>
      <c r="AF588" s="26">
        <f>IFERROR(IF(OR(AC588="",INDEX(AC:AC,MATCH(DATE(YEAR($A588)-1,MONTH($A588),DAY($A588)),$A:$A,0))=""),"",AC588/INDEX(AC:AC,MATCH(DATE(YEAR($A588)-1,MONTH($A588),DAY($A588)),$A:$A,0))-1),"")</f>
        <v/>
      </c>
      <c r="AG588" s="26">
        <f>IF(OR(AA588="",AA587=""),"",AA588/AA587-1)</f>
        <v/>
      </c>
      <c r="AH588" s="26">
        <f>IF(OR(AB588="",AB587=""),"",AB588/AB587-1)</f>
        <v/>
      </c>
      <c r="AI588" s="26">
        <f>IF(OR(AC588="",AC587=""),"",AC588/AC587-1)</f>
        <v/>
      </c>
      <c r="AJ588" s="26">
        <f>IF(AC588="","",AA588/AC588)</f>
        <v/>
      </c>
      <c r="AK588" s="26">
        <f>IF(AC588="","",AB588/AC588)</f>
        <v/>
      </c>
      <c r="AL588" s="29" t="n">
        <v>19.3025</v>
      </c>
      <c r="AM588" s="30" t="n">
        <v>20.77</v>
      </c>
      <c r="AN588" s="30" t="n">
        <v>18.8575</v>
      </c>
      <c r="AO588" s="30" t="n">
        <v>19.5875</v>
      </c>
      <c r="AP588" s="31" t="n">
        <v>0.0148</v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18">
        <f>IF(SUMIFS('Daily NSE Equity Options'!$K:$K,'Daily NSE Equity Options'!$A:$A,$A589)=0,"",SUMIFS('Daily NSE Equity Options'!$K:$K,'Daily NSE Equity Options'!$A:$A,$A589))</f>
        <v/>
      </c>
      <c r="F589" s="7">
        <f>IF(SUMIFS('Daily BSE Equity Options'!$K:$K,'Daily BSE Equity Options'!$A:$A,$A589)=0,"",SUMIFS('Daily BSE Equity Options'!$K:$K,'Daily BSE Equity Options'!$A:$A,$A589))</f>
        <v/>
      </c>
      <c r="G589" s="7">
        <f>IF(OR(E589="",F589=""),"",E589+F589)</f>
        <v/>
      </c>
      <c r="H589" s="20">
        <f>IFERROR(IF(OR(E589="",INDEX(E:E,MATCH(DATE(YEAR($A589)-1,MONTH($A589),DAY($A589)),$A:$A,0))=""),"",E589/INDEX(E:E,MATCH(DATE(YEAR($A589)-1,MONTH($A589),DAY($A589)),$A:$A,0))-1),"")</f>
        <v/>
      </c>
      <c r="I589" s="20">
        <f>IFERROR(IF(OR(F589="",INDEX(F:F,MATCH(DATE(YEAR($A589)-1,MONTH($A589),DAY($A589)),$A:$A,0))=""),"",F589/INDEX(F:F,MATCH(DATE(YEAR($A589)-1,MONTH($A589),DAY($A589)),$A:$A,0))-1),"")</f>
        <v/>
      </c>
      <c r="J589" s="20">
        <f>IFERROR(IF(OR(G589="",INDEX(G:G,MATCH(DATE(YEAR($A589)-1,MONTH($A589),DAY($A589)),$A:$A,0))=""),"",G589/INDEX(G:G,MATCH(DATE(YEAR($A589)-1,MONTH($A589),DAY($A589)),$A:$A,0))-1),"")</f>
        <v/>
      </c>
      <c r="K589" s="20">
        <f>IF(OR(E589="",E588=""),"",E589/E588-1)</f>
        <v/>
      </c>
      <c r="L589" s="20">
        <f>IF(OR(F589="",F588=""),"",F589/F588-1)</f>
        <v/>
      </c>
      <c r="M589" s="20">
        <f>IF(OR(G589="",G588=""),"",G589/G588-1)</f>
        <v/>
      </c>
      <c r="N589" s="20">
        <f>IF(G589="","",E589/G589)</f>
        <v/>
      </c>
      <c r="O589" s="20">
        <f>IF(G589="","",F589/G589)</f>
        <v/>
      </c>
      <c r="P589" s="21">
        <f>IF(SUMIFS('Daily NSE Equity Options'!$L:$L,'Daily NSE Equity Options'!$A:$A,$A589)=0,"",SUMIFS('Daily NSE Equity Options'!$L:$L,'Daily NSE Equity Options'!$A:$A,$A589))</f>
        <v/>
      </c>
      <c r="Q589" s="8">
        <f>IF(SUMIFS('Daily BSE Equity Options'!$L:$L,'Daily BSE Equity Options'!$A:$A,$A589)=0,"",SUMIFS('Daily BSE Equity Options'!$L:$L,'Daily BSE Equity Options'!$A:$A,$A589))</f>
        <v/>
      </c>
      <c r="R589" s="8">
        <f>IF(OR(P589="",Q589=""),"",P589+Q589)</f>
        <v/>
      </c>
      <c r="S589" s="23">
        <f>IFERROR(IF(OR(P589="",INDEX(P:P,MATCH(DATE(YEAR($A589)-1,MONTH($A589),DAY($A589)),$A:$A,0))=""),"",P589/INDEX(P:P,MATCH(DATE(YEAR($A589)-1,MONTH($A589),DAY($A589)),$A:$A,0))-1),"")</f>
        <v/>
      </c>
      <c r="T589" s="23">
        <f>IFERROR(IF(OR(Q589="",INDEX(Q:Q,MATCH(DATE(YEAR($A589)-1,MONTH($A589),DAY($A589)),$A:$A,0))=""),"",Q589/INDEX(Q:Q,MATCH(DATE(YEAR($A589)-1,MONTH($A589),DAY($A589)),$A:$A,0))-1),"")</f>
        <v/>
      </c>
      <c r="U589" s="23">
        <f>IFERROR(IF(OR(R589="",INDEX(R:R,MATCH(DATE(YEAR($A589)-1,MONTH($A589),DAY($A589)),$A:$A,0))=""),"",R589/INDEX(R:R,MATCH(DATE(YEAR($A589)-1,MONTH($A589),DAY($A589)),$A:$A,0))-1),"")</f>
        <v/>
      </c>
      <c r="V589" s="23">
        <f>IF(OR(P589="",P588=""),"",P589/P588-1)</f>
        <v/>
      </c>
      <c r="W589" s="23">
        <f>IF(OR(Q589="",Q588=""),"",Q589/Q588-1)</f>
        <v/>
      </c>
      <c r="X589" s="23">
        <f>IF(OR(R589="",R588=""),"",R589/R588-1)</f>
        <v/>
      </c>
      <c r="Y589" s="23">
        <f>IF(R589="","",P589/R589)</f>
        <v/>
      </c>
      <c r="Z589" s="23">
        <f>IF(R589="","",Q589/R589)</f>
        <v/>
      </c>
      <c r="AA589" s="24">
        <f>IF(SUMIFS('Daily NSE Equity Options'!$M:$M,'Daily NSE Equity Options'!$A:$A,$A589)=0,"",SUMIFS('Daily NSE Equity Options'!$M:$M,'Daily NSE Equity Options'!$A:$A,$A589))</f>
        <v/>
      </c>
      <c r="AB589" s="9">
        <f>IF(SUMIFS('Daily BSE Equity Options'!$M:$M,'Daily BSE Equity Options'!$A:$A,$A589)=0,"",SUMIFS('Daily BSE Equity Options'!$M:$M,'Daily BSE Equity Options'!$A:$A,$A589))</f>
        <v/>
      </c>
      <c r="AC589" s="9">
        <f>IF(OR(AA589="",AB589=""),"",AA589+AB589)</f>
        <v/>
      </c>
      <c r="AD589" s="26">
        <f>IFERROR(IF(OR(AA589="",INDEX(AA:AA,MATCH(DATE(YEAR($A589)-1,MONTH($A589),DAY($A589)),$A:$A,0))=""),"",AA589/INDEX(AA:AA,MATCH(DATE(YEAR($A589)-1,MONTH($A589),DAY($A589)),$A:$A,0))-1),"")</f>
        <v/>
      </c>
      <c r="AE589" s="26">
        <f>IFERROR(IF(OR(AB589="",INDEX(AB:AB,MATCH(DATE(YEAR($A589)-1,MONTH($A589),DAY($A589)),$A:$A,0))=""),"",AB589/INDEX(AB:AB,MATCH(DATE(YEAR($A589)-1,MONTH($A589),DAY($A589)),$A:$A,0))-1),"")</f>
        <v/>
      </c>
      <c r="AF589" s="26">
        <f>IFERROR(IF(OR(AC589="",INDEX(AC:AC,MATCH(DATE(YEAR($A589)-1,MONTH($A589),DAY($A589)),$A:$A,0))=""),"",AC589/INDEX(AC:AC,MATCH(DATE(YEAR($A589)-1,MONTH($A589),DAY($A589)),$A:$A,0))-1),"")</f>
        <v/>
      </c>
      <c r="AG589" s="26">
        <f>IF(OR(AA589="",AA588=""),"",AA589/AA588-1)</f>
        <v/>
      </c>
      <c r="AH589" s="26">
        <f>IF(OR(AB589="",AB588=""),"",AB589/AB588-1)</f>
        <v/>
      </c>
      <c r="AI589" s="26">
        <f>IF(OR(AC589="",AC588=""),"",AC589/AC588-1)</f>
        <v/>
      </c>
      <c r="AJ589" s="26">
        <f>IF(AC589="","",AA589/AC589)</f>
        <v/>
      </c>
      <c r="AK589" s="26">
        <f>IF(AC589="","",AB589/AC589)</f>
        <v/>
      </c>
      <c r="AL589" s="29" t="n">
        <v>19.5875</v>
      </c>
      <c r="AM589" s="30" t="n">
        <v>19.5875</v>
      </c>
      <c r="AN589" s="30" t="n">
        <v>18.2</v>
      </c>
      <c r="AO589" s="30" t="n">
        <v>18.355</v>
      </c>
      <c r="AP589" s="31" t="n">
        <v>-0.0629</v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18">
        <f>IF(SUMIFS('Daily NSE Equity Options'!$K:$K,'Daily NSE Equity Options'!$A:$A,$A590)=0,"",SUMIFS('Daily NSE Equity Options'!$K:$K,'Daily NSE Equity Options'!$A:$A,$A590))</f>
        <v/>
      </c>
      <c r="F590" s="7">
        <f>IF(SUMIFS('Daily BSE Equity Options'!$K:$K,'Daily BSE Equity Options'!$A:$A,$A590)=0,"",SUMIFS('Daily BSE Equity Options'!$K:$K,'Daily BSE Equity Options'!$A:$A,$A590))</f>
        <v/>
      </c>
      <c r="G590" s="7">
        <f>IF(OR(E590="",F590=""),"",E590+F590)</f>
        <v/>
      </c>
      <c r="H590" s="20">
        <f>IFERROR(IF(OR(E590="",INDEX(E:E,MATCH(DATE(YEAR($A590)-1,MONTH($A590),DAY($A590)),$A:$A,0))=""),"",E590/INDEX(E:E,MATCH(DATE(YEAR($A590)-1,MONTH($A590),DAY($A590)),$A:$A,0))-1),"")</f>
        <v/>
      </c>
      <c r="I590" s="20">
        <f>IFERROR(IF(OR(F590="",INDEX(F:F,MATCH(DATE(YEAR($A590)-1,MONTH($A590),DAY($A590)),$A:$A,0))=""),"",F590/INDEX(F:F,MATCH(DATE(YEAR($A590)-1,MONTH($A590),DAY($A590)),$A:$A,0))-1),"")</f>
        <v/>
      </c>
      <c r="J590" s="20">
        <f>IFERROR(IF(OR(G590="",INDEX(G:G,MATCH(DATE(YEAR($A590)-1,MONTH($A590),DAY($A590)),$A:$A,0))=""),"",G590/INDEX(G:G,MATCH(DATE(YEAR($A590)-1,MONTH($A590),DAY($A590)),$A:$A,0))-1),"")</f>
        <v/>
      </c>
      <c r="K590" s="20">
        <f>IF(OR(E590="",E589=""),"",E590/E589-1)</f>
        <v/>
      </c>
      <c r="L590" s="20">
        <f>IF(OR(F590="",F589=""),"",F590/F589-1)</f>
        <v/>
      </c>
      <c r="M590" s="20">
        <f>IF(OR(G590="",G589=""),"",G590/G589-1)</f>
        <v/>
      </c>
      <c r="N590" s="20">
        <f>IF(G590="","",E590/G590)</f>
        <v/>
      </c>
      <c r="O590" s="20">
        <f>IF(G590="","",F590/G590)</f>
        <v/>
      </c>
      <c r="P590" s="21">
        <f>IF(SUMIFS('Daily NSE Equity Options'!$L:$L,'Daily NSE Equity Options'!$A:$A,$A590)=0,"",SUMIFS('Daily NSE Equity Options'!$L:$L,'Daily NSE Equity Options'!$A:$A,$A590))</f>
        <v/>
      </c>
      <c r="Q590" s="8">
        <f>IF(SUMIFS('Daily BSE Equity Options'!$L:$L,'Daily BSE Equity Options'!$A:$A,$A590)=0,"",SUMIFS('Daily BSE Equity Options'!$L:$L,'Daily BSE Equity Options'!$A:$A,$A590))</f>
        <v/>
      </c>
      <c r="R590" s="8">
        <f>IF(OR(P590="",Q590=""),"",P590+Q590)</f>
        <v/>
      </c>
      <c r="S590" s="23">
        <f>IFERROR(IF(OR(P590="",INDEX(P:P,MATCH(DATE(YEAR($A590)-1,MONTH($A590),DAY($A590)),$A:$A,0))=""),"",P590/INDEX(P:P,MATCH(DATE(YEAR($A590)-1,MONTH($A590),DAY($A590)),$A:$A,0))-1),"")</f>
        <v/>
      </c>
      <c r="T590" s="23">
        <f>IFERROR(IF(OR(Q590="",INDEX(Q:Q,MATCH(DATE(YEAR($A590)-1,MONTH($A590),DAY($A590)),$A:$A,0))=""),"",Q590/INDEX(Q:Q,MATCH(DATE(YEAR($A590)-1,MONTH($A590),DAY($A590)),$A:$A,0))-1),"")</f>
        <v/>
      </c>
      <c r="U590" s="23">
        <f>IFERROR(IF(OR(R590="",INDEX(R:R,MATCH(DATE(YEAR($A590)-1,MONTH($A590),DAY($A590)),$A:$A,0))=""),"",R590/INDEX(R:R,MATCH(DATE(YEAR($A590)-1,MONTH($A590),DAY($A590)),$A:$A,0))-1),"")</f>
        <v/>
      </c>
      <c r="V590" s="23">
        <f>IF(OR(P590="",P589=""),"",P590/P589-1)</f>
        <v/>
      </c>
      <c r="W590" s="23">
        <f>IF(OR(Q590="",Q589=""),"",Q590/Q589-1)</f>
        <v/>
      </c>
      <c r="X590" s="23">
        <f>IF(OR(R590="",R589=""),"",R590/R589-1)</f>
        <v/>
      </c>
      <c r="Y590" s="23">
        <f>IF(R590="","",P590/R590)</f>
        <v/>
      </c>
      <c r="Z590" s="23">
        <f>IF(R590="","",Q590/R590)</f>
        <v/>
      </c>
      <c r="AA590" s="24">
        <f>IF(SUMIFS('Daily NSE Equity Options'!$M:$M,'Daily NSE Equity Options'!$A:$A,$A590)=0,"",SUMIFS('Daily NSE Equity Options'!$M:$M,'Daily NSE Equity Options'!$A:$A,$A590))</f>
        <v/>
      </c>
      <c r="AB590" s="9">
        <f>IF(SUMIFS('Daily BSE Equity Options'!$M:$M,'Daily BSE Equity Options'!$A:$A,$A590)=0,"",SUMIFS('Daily BSE Equity Options'!$M:$M,'Daily BSE Equity Options'!$A:$A,$A590))</f>
        <v/>
      </c>
      <c r="AC590" s="9">
        <f>IF(OR(AA590="",AB590=""),"",AA590+AB590)</f>
        <v/>
      </c>
      <c r="AD590" s="26">
        <f>IFERROR(IF(OR(AA590="",INDEX(AA:AA,MATCH(DATE(YEAR($A590)-1,MONTH($A590),DAY($A590)),$A:$A,0))=""),"",AA590/INDEX(AA:AA,MATCH(DATE(YEAR($A590)-1,MONTH($A590),DAY($A590)),$A:$A,0))-1),"")</f>
        <v/>
      </c>
      <c r="AE590" s="26">
        <f>IFERROR(IF(OR(AB590="",INDEX(AB:AB,MATCH(DATE(YEAR($A590)-1,MONTH($A590),DAY($A590)),$A:$A,0))=""),"",AB590/INDEX(AB:AB,MATCH(DATE(YEAR($A590)-1,MONTH($A590),DAY($A590)),$A:$A,0))-1),"")</f>
        <v/>
      </c>
      <c r="AF590" s="26">
        <f>IFERROR(IF(OR(AC590="",INDEX(AC:AC,MATCH(DATE(YEAR($A590)-1,MONTH($A590),DAY($A590)),$A:$A,0))=""),"",AC590/INDEX(AC:AC,MATCH(DATE(YEAR($A590)-1,MONTH($A590),DAY($A590)),$A:$A,0))-1),"")</f>
        <v/>
      </c>
      <c r="AG590" s="26">
        <f>IF(OR(AA590="",AA589=""),"",AA590/AA589-1)</f>
        <v/>
      </c>
      <c r="AH590" s="26">
        <f>IF(OR(AB590="",AB589=""),"",AB590/AB589-1)</f>
        <v/>
      </c>
      <c r="AI590" s="26">
        <f>IF(OR(AC590="",AC589=""),"",AC590/AC589-1)</f>
        <v/>
      </c>
      <c r="AJ590" s="26">
        <f>IF(AC590="","",AA590/AC590)</f>
        <v/>
      </c>
      <c r="AK590" s="26">
        <f>IF(AC590="","",AB590/AC590)</f>
        <v/>
      </c>
      <c r="AL590" s="29" t="n">
        <v>18.355</v>
      </c>
      <c r="AM590" s="30" t="n">
        <v>18.525</v>
      </c>
      <c r="AN590" s="30" t="n">
        <v>17.41</v>
      </c>
      <c r="AO590" s="30" t="n">
        <v>17.6075</v>
      </c>
      <c r="AP590" s="31" t="n">
        <v>-0.0407</v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18">
        <f>IF(SUMIFS('Daily NSE Equity Options'!$K:$K,'Daily NSE Equity Options'!$A:$A,$A591)=0,"",SUMIFS('Daily NSE Equity Options'!$K:$K,'Daily NSE Equity Options'!$A:$A,$A591))</f>
        <v/>
      </c>
      <c r="F591" s="7">
        <f>IF(SUMIFS('Daily BSE Equity Options'!$K:$K,'Daily BSE Equity Options'!$A:$A,$A591)=0,"",SUMIFS('Daily BSE Equity Options'!$K:$K,'Daily BSE Equity Options'!$A:$A,$A591))</f>
        <v/>
      </c>
      <c r="G591" s="7">
        <f>IF(OR(E591="",F591=""),"",E591+F591)</f>
        <v/>
      </c>
      <c r="H591" s="20">
        <f>IFERROR(IF(OR(E591="",INDEX(E:E,MATCH(DATE(YEAR($A591)-1,MONTH($A591),DAY($A591)),$A:$A,0))=""),"",E591/INDEX(E:E,MATCH(DATE(YEAR($A591)-1,MONTH($A591),DAY($A591)),$A:$A,0))-1),"")</f>
        <v/>
      </c>
      <c r="I591" s="20">
        <f>IFERROR(IF(OR(F591="",INDEX(F:F,MATCH(DATE(YEAR($A591)-1,MONTH($A591),DAY($A591)),$A:$A,0))=""),"",F591/INDEX(F:F,MATCH(DATE(YEAR($A591)-1,MONTH($A591),DAY($A591)),$A:$A,0))-1),"")</f>
        <v/>
      </c>
      <c r="J591" s="20">
        <f>IFERROR(IF(OR(G591="",INDEX(G:G,MATCH(DATE(YEAR($A591)-1,MONTH($A591),DAY($A591)),$A:$A,0))=""),"",G591/INDEX(G:G,MATCH(DATE(YEAR($A591)-1,MONTH($A591),DAY($A591)),$A:$A,0))-1),"")</f>
        <v/>
      </c>
      <c r="K591" s="20">
        <f>IF(OR(E591="",E590=""),"",E591/E590-1)</f>
        <v/>
      </c>
      <c r="L591" s="20">
        <f>IF(OR(F591="",F590=""),"",F591/F590-1)</f>
        <v/>
      </c>
      <c r="M591" s="20">
        <f>IF(OR(G591="",G590=""),"",G591/G590-1)</f>
        <v/>
      </c>
      <c r="N591" s="20">
        <f>IF(G591="","",E591/G591)</f>
        <v/>
      </c>
      <c r="O591" s="20">
        <f>IF(G591="","",F591/G591)</f>
        <v/>
      </c>
      <c r="P591" s="21">
        <f>IF(SUMIFS('Daily NSE Equity Options'!$L:$L,'Daily NSE Equity Options'!$A:$A,$A591)=0,"",SUMIFS('Daily NSE Equity Options'!$L:$L,'Daily NSE Equity Options'!$A:$A,$A591))</f>
        <v/>
      </c>
      <c r="Q591" s="8">
        <f>IF(SUMIFS('Daily BSE Equity Options'!$L:$L,'Daily BSE Equity Options'!$A:$A,$A591)=0,"",SUMIFS('Daily BSE Equity Options'!$L:$L,'Daily BSE Equity Options'!$A:$A,$A591))</f>
        <v/>
      </c>
      <c r="R591" s="8">
        <f>IF(OR(P591="",Q591=""),"",P591+Q591)</f>
        <v/>
      </c>
      <c r="S591" s="23">
        <f>IFERROR(IF(OR(P591="",INDEX(P:P,MATCH(DATE(YEAR($A591)-1,MONTH($A591),DAY($A591)),$A:$A,0))=""),"",P591/INDEX(P:P,MATCH(DATE(YEAR($A591)-1,MONTH($A591),DAY($A591)),$A:$A,0))-1),"")</f>
        <v/>
      </c>
      <c r="T591" s="23">
        <f>IFERROR(IF(OR(Q591="",INDEX(Q:Q,MATCH(DATE(YEAR($A591)-1,MONTH($A591),DAY($A591)),$A:$A,0))=""),"",Q591/INDEX(Q:Q,MATCH(DATE(YEAR($A591)-1,MONTH($A591),DAY($A591)),$A:$A,0))-1),"")</f>
        <v/>
      </c>
      <c r="U591" s="23">
        <f>IFERROR(IF(OR(R591="",INDEX(R:R,MATCH(DATE(YEAR($A591)-1,MONTH($A591),DAY($A591)),$A:$A,0))=""),"",R591/INDEX(R:R,MATCH(DATE(YEAR($A591)-1,MONTH($A591),DAY($A591)),$A:$A,0))-1),"")</f>
        <v/>
      </c>
      <c r="V591" s="23">
        <f>IF(OR(P591="",P590=""),"",P591/P590-1)</f>
        <v/>
      </c>
      <c r="W591" s="23">
        <f>IF(OR(Q591="",Q590=""),"",Q591/Q590-1)</f>
        <v/>
      </c>
      <c r="X591" s="23">
        <f>IF(OR(R591="",R590=""),"",R591/R590-1)</f>
        <v/>
      </c>
      <c r="Y591" s="23">
        <f>IF(R591="","",P591/R591)</f>
        <v/>
      </c>
      <c r="Z591" s="23">
        <f>IF(R591="","",Q591/R591)</f>
        <v/>
      </c>
      <c r="AA591" s="24">
        <f>IF(SUMIFS('Daily NSE Equity Options'!$M:$M,'Daily NSE Equity Options'!$A:$A,$A591)=0,"",SUMIFS('Daily NSE Equity Options'!$M:$M,'Daily NSE Equity Options'!$A:$A,$A591))</f>
        <v/>
      </c>
      <c r="AB591" s="9">
        <f>IF(SUMIFS('Daily BSE Equity Options'!$M:$M,'Daily BSE Equity Options'!$A:$A,$A591)=0,"",SUMIFS('Daily BSE Equity Options'!$M:$M,'Daily BSE Equity Options'!$A:$A,$A591))</f>
        <v/>
      </c>
      <c r="AC591" s="9">
        <f>IF(OR(AA591="",AB591=""),"",AA591+AB591)</f>
        <v/>
      </c>
      <c r="AD591" s="26">
        <f>IFERROR(IF(OR(AA591="",INDEX(AA:AA,MATCH(DATE(YEAR($A591)-1,MONTH($A591),DAY($A591)),$A:$A,0))=""),"",AA591/INDEX(AA:AA,MATCH(DATE(YEAR($A591)-1,MONTH($A591),DAY($A591)),$A:$A,0))-1),"")</f>
        <v/>
      </c>
      <c r="AE591" s="26">
        <f>IFERROR(IF(OR(AB591="",INDEX(AB:AB,MATCH(DATE(YEAR($A591)-1,MONTH($A591),DAY($A591)),$A:$A,0))=""),"",AB591/INDEX(AB:AB,MATCH(DATE(YEAR($A591)-1,MONTH($A591),DAY($A591)),$A:$A,0))-1),"")</f>
        <v/>
      </c>
      <c r="AF591" s="26">
        <f>IFERROR(IF(OR(AC591="",INDEX(AC:AC,MATCH(DATE(YEAR($A591)-1,MONTH($A591),DAY($A591)),$A:$A,0))=""),"",AC591/INDEX(AC:AC,MATCH(DATE(YEAR($A591)-1,MONTH($A591),DAY($A591)),$A:$A,0))-1),"")</f>
        <v/>
      </c>
      <c r="AG591" s="26">
        <f>IF(OR(AA591="",AA590=""),"",AA591/AA590-1)</f>
        <v/>
      </c>
      <c r="AH591" s="26">
        <f>IF(OR(AB591="",AB590=""),"",AB591/AB590-1)</f>
        <v/>
      </c>
      <c r="AI591" s="26">
        <f>IF(OR(AC591="",AC590=""),"",AC591/AC590-1)</f>
        <v/>
      </c>
      <c r="AJ591" s="26">
        <f>IF(AC591="","",AA591/AC591)</f>
        <v/>
      </c>
      <c r="AK591" s="26">
        <f>IF(AC591="","",AB591/AC591)</f>
        <v/>
      </c>
      <c r="AL591" s="29" t="n">
        <v>17.6075</v>
      </c>
      <c r="AM591" s="30" t="n">
        <v>18.355</v>
      </c>
      <c r="AN591" s="30" t="n">
        <v>17.005</v>
      </c>
      <c r="AO591" s="30" t="n">
        <v>17.685</v>
      </c>
      <c r="AP591" s="31" t="n">
        <v>0.0044</v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18">
        <f>IF(SUMIFS('Daily NSE Equity Options'!$K:$K,'Daily NSE Equity Options'!$A:$A,$A592)=0,"",SUMIFS('Daily NSE Equity Options'!$K:$K,'Daily NSE Equity Options'!$A:$A,$A592))</f>
        <v/>
      </c>
      <c r="F592" s="7">
        <f>IF(SUMIFS('Daily BSE Equity Options'!$K:$K,'Daily BSE Equity Options'!$A:$A,$A592)=0,"",SUMIFS('Daily BSE Equity Options'!$K:$K,'Daily BSE Equity Options'!$A:$A,$A592))</f>
        <v/>
      </c>
      <c r="G592" s="7">
        <f>IF(OR(E592="",F592=""),"",E592+F592)</f>
        <v/>
      </c>
      <c r="H592" s="20">
        <f>IFERROR(IF(OR(E592="",INDEX(E:E,MATCH(DATE(YEAR($A592)-1,MONTH($A592),DAY($A592)),$A:$A,0))=""),"",E592/INDEX(E:E,MATCH(DATE(YEAR($A592)-1,MONTH($A592),DAY($A592)),$A:$A,0))-1),"")</f>
        <v/>
      </c>
      <c r="I592" s="20">
        <f>IFERROR(IF(OR(F592="",INDEX(F:F,MATCH(DATE(YEAR($A592)-1,MONTH($A592),DAY($A592)),$A:$A,0))=""),"",F592/INDEX(F:F,MATCH(DATE(YEAR($A592)-1,MONTH($A592),DAY($A592)),$A:$A,0))-1),"")</f>
        <v/>
      </c>
      <c r="J592" s="20">
        <f>IFERROR(IF(OR(G592="",INDEX(G:G,MATCH(DATE(YEAR($A592)-1,MONTH($A592),DAY($A592)),$A:$A,0))=""),"",G592/INDEX(G:G,MATCH(DATE(YEAR($A592)-1,MONTH($A592),DAY($A592)),$A:$A,0))-1),"")</f>
        <v/>
      </c>
      <c r="K592" s="20">
        <f>IF(OR(E592="",E591=""),"",E592/E591-1)</f>
        <v/>
      </c>
      <c r="L592" s="20">
        <f>IF(OR(F592="",F591=""),"",F592/F591-1)</f>
        <v/>
      </c>
      <c r="M592" s="20">
        <f>IF(OR(G592="",G591=""),"",G592/G591-1)</f>
        <v/>
      </c>
      <c r="N592" s="20">
        <f>IF(G592="","",E592/G592)</f>
        <v/>
      </c>
      <c r="O592" s="20">
        <f>IF(G592="","",F592/G592)</f>
        <v/>
      </c>
      <c r="P592" s="21">
        <f>IF(SUMIFS('Daily NSE Equity Options'!$L:$L,'Daily NSE Equity Options'!$A:$A,$A592)=0,"",SUMIFS('Daily NSE Equity Options'!$L:$L,'Daily NSE Equity Options'!$A:$A,$A592))</f>
        <v/>
      </c>
      <c r="Q592" s="8">
        <f>IF(SUMIFS('Daily BSE Equity Options'!$L:$L,'Daily BSE Equity Options'!$A:$A,$A592)=0,"",SUMIFS('Daily BSE Equity Options'!$L:$L,'Daily BSE Equity Options'!$A:$A,$A592))</f>
        <v/>
      </c>
      <c r="R592" s="8">
        <f>IF(OR(P592="",Q592=""),"",P592+Q592)</f>
        <v/>
      </c>
      <c r="S592" s="23">
        <f>IFERROR(IF(OR(P592="",INDEX(P:P,MATCH(DATE(YEAR($A592)-1,MONTH($A592),DAY($A592)),$A:$A,0))=""),"",P592/INDEX(P:P,MATCH(DATE(YEAR($A592)-1,MONTH($A592),DAY($A592)),$A:$A,0))-1),"")</f>
        <v/>
      </c>
      <c r="T592" s="23">
        <f>IFERROR(IF(OR(Q592="",INDEX(Q:Q,MATCH(DATE(YEAR($A592)-1,MONTH($A592),DAY($A592)),$A:$A,0))=""),"",Q592/INDEX(Q:Q,MATCH(DATE(YEAR($A592)-1,MONTH($A592),DAY($A592)),$A:$A,0))-1),"")</f>
        <v/>
      </c>
      <c r="U592" s="23">
        <f>IFERROR(IF(OR(R592="",INDEX(R:R,MATCH(DATE(YEAR($A592)-1,MONTH($A592),DAY($A592)),$A:$A,0))=""),"",R592/INDEX(R:R,MATCH(DATE(YEAR($A592)-1,MONTH($A592),DAY($A592)),$A:$A,0))-1),"")</f>
        <v/>
      </c>
      <c r="V592" s="23">
        <f>IF(OR(P592="",P591=""),"",P592/P591-1)</f>
        <v/>
      </c>
      <c r="W592" s="23">
        <f>IF(OR(Q592="",Q591=""),"",Q592/Q591-1)</f>
        <v/>
      </c>
      <c r="X592" s="23">
        <f>IF(OR(R592="",R591=""),"",R592/R591-1)</f>
        <v/>
      </c>
      <c r="Y592" s="23">
        <f>IF(R592="","",P592/R592)</f>
        <v/>
      </c>
      <c r="Z592" s="23">
        <f>IF(R592="","",Q592/R592)</f>
        <v/>
      </c>
      <c r="AA592" s="24">
        <f>IF(SUMIFS('Daily NSE Equity Options'!$M:$M,'Daily NSE Equity Options'!$A:$A,$A592)=0,"",SUMIFS('Daily NSE Equity Options'!$M:$M,'Daily NSE Equity Options'!$A:$A,$A592))</f>
        <v/>
      </c>
      <c r="AB592" s="9">
        <f>IF(SUMIFS('Daily BSE Equity Options'!$M:$M,'Daily BSE Equity Options'!$A:$A,$A592)=0,"",SUMIFS('Daily BSE Equity Options'!$M:$M,'Daily BSE Equity Options'!$A:$A,$A592))</f>
        <v/>
      </c>
      <c r="AC592" s="9">
        <f>IF(OR(AA592="",AB592=""),"",AA592+AB592)</f>
        <v/>
      </c>
      <c r="AD592" s="26">
        <f>IFERROR(IF(OR(AA592="",INDEX(AA:AA,MATCH(DATE(YEAR($A592)-1,MONTH($A592),DAY($A592)),$A:$A,0))=""),"",AA592/INDEX(AA:AA,MATCH(DATE(YEAR($A592)-1,MONTH($A592),DAY($A592)),$A:$A,0))-1),"")</f>
        <v/>
      </c>
      <c r="AE592" s="26">
        <f>IFERROR(IF(OR(AB592="",INDEX(AB:AB,MATCH(DATE(YEAR($A592)-1,MONTH($A592),DAY($A592)),$A:$A,0))=""),"",AB592/INDEX(AB:AB,MATCH(DATE(YEAR($A592)-1,MONTH($A592),DAY($A592)),$A:$A,0))-1),"")</f>
        <v/>
      </c>
      <c r="AF592" s="26">
        <f>IFERROR(IF(OR(AC592="",INDEX(AC:AC,MATCH(DATE(YEAR($A592)-1,MONTH($A592),DAY($A592)),$A:$A,0))=""),"",AC592/INDEX(AC:AC,MATCH(DATE(YEAR($A592)-1,MONTH($A592),DAY($A592)),$A:$A,0))-1),"")</f>
        <v/>
      </c>
      <c r="AG592" s="26">
        <f>IF(OR(AA592="",AA591=""),"",AA592/AA591-1)</f>
        <v/>
      </c>
      <c r="AH592" s="26">
        <f>IF(OR(AB592="",AB591=""),"",AB592/AB591-1)</f>
        <v/>
      </c>
      <c r="AI592" s="26">
        <f>IF(OR(AC592="",AC591=""),"",AC592/AC591-1)</f>
        <v/>
      </c>
      <c r="AJ592" s="26">
        <f>IF(AC592="","",AA592/AC592)</f>
        <v/>
      </c>
      <c r="AK592" s="26">
        <f>IF(AC592="","",AB592/AC592)</f>
        <v/>
      </c>
      <c r="AL592" s="29" t="n">
        <v>17.685</v>
      </c>
      <c r="AM592" s="30" t="n">
        <v>17.7875</v>
      </c>
      <c r="AN592" s="30" t="n">
        <v>16.5475</v>
      </c>
      <c r="AO592" s="30" t="n">
        <v>17.6775</v>
      </c>
      <c r="AP592" s="31" t="n">
        <v>-0.0004</v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18">
        <f>IF(SUMIFS('Daily NSE Equity Options'!$K:$K,'Daily NSE Equity Options'!$A:$A,$A593)=0,"",SUMIFS('Daily NSE Equity Options'!$K:$K,'Daily NSE Equity Options'!$A:$A,$A593))</f>
        <v/>
      </c>
      <c r="F593" s="7">
        <f>IF(SUMIFS('Daily BSE Equity Options'!$K:$K,'Daily BSE Equity Options'!$A:$A,$A593)=0,"",SUMIFS('Daily BSE Equity Options'!$K:$K,'Daily BSE Equity Options'!$A:$A,$A593))</f>
        <v/>
      </c>
      <c r="G593" s="7">
        <f>IF(OR(E593="",F593=""),"",E593+F593)</f>
        <v/>
      </c>
      <c r="H593" s="20">
        <f>IFERROR(IF(OR(E593="",INDEX(E:E,MATCH(DATE(YEAR($A593)-1,MONTH($A593),DAY($A593)),$A:$A,0))=""),"",E593/INDEX(E:E,MATCH(DATE(YEAR($A593)-1,MONTH($A593),DAY($A593)),$A:$A,0))-1),"")</f>
        <v/>
      </c>
      <c r="I593" s="20">
        <f>IFERROR(IF(OR(F593="",INDEX(F:F,MATCH(DATE(YEAR($A593)-1,MONTH($A593),DAY($A593)),$A:$A,0))=""),"",F593/INDEX(F:F,MATCH(DATE(YEAR($A593)-1,MONTH($A593),DAY($A593)),$A:$A,0))-1),"")</f>
        <v/>
      </c>
      <c r="J593" s="20">
        <f>IFERROR(IF(OR(G593="",INDEX(G:G,MATCH(DATE(YEAR($A593)-1,MONTH($A593),DAY($A593)),$A:$A,0))=""),"",G593/INDEX(G:G,MATCH(DATE(YEAR($A593)-1,MONTH($A593),DAY($A593)),$A:$A,0))-1),"")</f>
        <v/>
      </c>
      <c r="K593" s="20">
        <f>IF(OR(E593="",E592=""),"",E593/E592-1)</f>
        <v/>
      </c>
      <c r="L593" s="20">
        <f>IF(OR(F593="",F592=""),"",F593/F592-1)</f>
        <v/>
      </c>
      <c r="M593" s="20">
        <f>IF(OR(G593="",G592=""),"",G593/G592-1)</f>
        <v/>
      </c>
      <c r="N593" s="20">
        <f>IF(G593="","",E593/G593)</f>
        <v/>
      </c>
      <c r="O593" s="20">
        <f>IF(G593="","",F593/G593)</f>
        <v/>
      </c>
      <c r="P593" s="21">
        <f>IF(SUMIFS('Daily NSE Equity Options'!$L:$L,'Daily NSE Equity Options'!$A:$A,$A593)=0,"",SUMIFS('Daily NSE Equity Options'!$L:$L,'Daily NSE Equity Options'!$A:$A,$A593))</f>
        <v/>
      </c>
      <c r="Q593" s="8">
        <f>IF(SUMIFS('Daily BSE Equity Options'!$L:$L,'Daily BSE Equity Options'!$A:$A,$A593)=0,"",SUMIFS('Daily BSE Equity Options'!$L:$L,'Daily BSE Equity Options'!$A:$A,$A593))</f>
        <v/>
      </c>
      <c r="R593" s="8">
        <f>IF(OR(P593="",Q593=""),"",P593+Q593)</f>
        <v/>
      </c>
      <c r="S593" s="23">
        <f>IFERROR(IF(OR(P593="",INDEX(P:P,MATCH(DATE(YEAR($A593)-1,MONTH($A593),DAY($A593)),$A:$A,0))=""),"",P593/INDEX(P:P,MATCH(DATE(YEAR($A593)-1,MONTH($A593),DAY($A593)),$A:$A,0))-1),"")</f>
        <v/>
      </c>
      <c r="T593" s="23">
        <f>IFERROR(IF(OR(Q593="",INDEX(Q:Q,MATCH(DATE(YEAR($A593)-1,MONTH($A593),DAY($A593)),$A:$A,0))=""),"",Q593/INDEX(Q:Q,MATCH(DATE(YEAR($A593)-1,MONTH($A593),DAY($A593)),$A:$A,0))-1),"")</f>
        <v/>
      </c>
      <c r="U593" s="23">
        <f>IFERROR(IF(OR(R593="",INDEX(R:R,MATCH(DATE(YEAR($A593)-1,MONTH($A593),DAY($A593)),$A:$A,0))=""),"",R593/INDEX(R:R,MATCH(DATE(YEAR($A593)-1,MONTH($A593),DAY($A593)),$A:$A,0))-1),"")</f>
        <v/>
      </c>
      <c r="V593" s="23">
        <f>IF(OR(P593="",P592=""),"",P593/P592-1)</f>
        <v/>
      </c>
      <c r="W593" s="23">
        <f>IF(OR(Q593="",Q592=""),"",Q593/Q592-1)</f>
        <v/>
      </c>
      <c r="X593" s="23">
        <f>IF(OR(R593="",R592=""),"",R593/R592-1)</f>
        <v/>
      </c>
      <c r="Y593" s="23">
        <f>IF(R593="","",P593/R593)</f>
        <v/>
      </c>
      <c r="Z593" s="23">
        <f>IF(R593="","",Q593/R593)</f>
        <v/>
      </c>
      <c r="AA593" s="24">
        <f>IF(SUMIFS('Daily NSE Equity Options'!$M:$M,'Daily NSE Equity Options'!$A:$A,$A593)=0,"",SUMIFS('Daily NSE Equity Options'!$M:$M,'Daily NSE Equity Options'!$A:$A,$A593))</f>
        <v/>
      </c>
      <c r="AB593" s="9">
        <f>IF(SUMIFS('Daily BSE Equity Options'!$M:$M,'Daily BSE Equity Options'!$A:$A,$A593)=0,"",SUMIFS('Daily BSE Equity Options'!$M:$M,'Daily BSE Equity Options'!$A:$A,$A593))</f>
        <v/>
      </c>
      <c r="AC593" s="9">
        <f>IF(OR(AA593="",AB593=""),"",AA593+AB593)</f>
        <v/>
      </c>
      <c r="AD593" s="26">
        <f>IFERROR(IF(OR(AA593="",INDEX(AA:AA,MATCH(DATE(YEAR($A593)-1,MONTH($A593),DAY($A593)),$A:$A,0))=""),"",AA593/INDEX(AA:AA,MATCH(DATE(YEAR($A593)-1,MONTH($A593),DAY($A593)),$A:$A,0))-1),"")</f>
        <v/>
      </c>
      <c r="AE593" s="26">
        <f>IFERROR(IF(OR(AB593="",INDEX(AB:AB,MATCH(DATE(YEAR($A593)-1,MONTH($A593),DAY($A593)),$A:$A,0))=""),"",AB593/INDEX(AB:AB,MATCH(DATE(YEAR($A593)-1,MONTH($A593),DAY($A593)),$A:$A,0))-1),"")</f>
        <v/>
      </c>
      <c r="AF593" s="26">
        <f>IFERROR(IF(OR(AC593="",INDEX(AC:AC,MATCH(DATE(YEAR($A593)-1,MONTH($A593),DAY($A593)),$A:$A,0))=""),"",AC593/INDEX(AC:AC,MATCH(DATE(YEAR($A593)-1,MONTH($A593),DAY($A593)),$A:$A,0))-1),"")</f>
        <v/>
      </c>
      <c r="AG593" s="26">
        <f>IF(OR(AA593="",AA592=""),"",AA593/AA592-1)</f>
        <v/>
      </c>
      <c r="AH593" s="26">
        <f>IF(OR(AB593="",AB592=""),"",AB593/AB592-1)</f>
        <v/>
      </c>
      <c r="AI593" s="26">
        <f>IF(OR(AC593="",AC592=""),"",AC593/AC592-1)</f>
        <v/>
      </c>
      <c r="AJ593" s="26">
        <f>IF(AC593="","",AA593/AC593)</f>
        <v/>
      </c>
      <c r="AK593" s="26">
        <f>IF(AC593="","",AB593/AC593)</f>
        <v/>
      </c>
      <c r="AL593" s="29" t="n">
        <v>17.6775</v>
      </c>
      <c r="AM593" s="30" t="n">
        <v>18.44</v>
      </c>
      <c r="AN593" s="30" t="n">
        <v>16.715</v>
      </c>
      <c r="AO593" s="30" t="n">
        <v>17.35</v>
      </c>
      <c r="AP593" s="31" t="n">
        <v>-0.0185</v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18">
        <f>IF(SUMIFS('Daily NSE Equity Options'!$K:$K,'Daily NSE Equity Options'!$A:$A,$A594)=0,"",SUMIFS('Daily NSE Equity Options'!$K:$K,'Daily NSE Equity Options'!$A:$A,$A594))</f>
        <v/>
      </c>
      <c r="F594" s="7">
        <f>IF(SUMIFS('Daily BSE Equity Options'!$K:$K,'Daily BSE Equity Options'!$A:$A,$A594)=0,"",SUMIFS('Daily BSE Equity Options'!$K:$K,'Daily BSE Equity Options'!$A:$A,$A594))</f>
        <v/>
      </c>
      <c r="G594" s="7">
        <f>IF(OR(E594="",F594=""),"",E594+F594)</f>
        <v/>
      </c>
      <c r="H594" s="20">
        <f>IFERROR(IF(OR(E594="",INDEX(E:E,MATCH(DATE(YEAR($A594)-1,MONTH($A594),DAY($A594)),$A:$A,0))=""),"",E594/INDEX(E:E,MATCH(DATE(YEAR($A594)-1,MONTH($A594),DAY($A594)),$A:$A,0))-1),"")</f>
        <v/>
      </c>
      <c r="I594" s="20">
        <f>IFERROR(IF(OR(F594="",INDEX(F:F,MATCH(DATE(YEAR($A594)-1,MONTH($A594),DAY($A594)),$A:$A,0))=""),"",F594/INDEX(F:F,MATCH(DATE(YEAR($A594)-1,MONTH($A594),DAY($A594)),$A:$A,0))-1),"")</f>
        <v/>
      </c>
      <c r="J594" s="20">
        <f>IFERROR(IF(OR(G594="",INDEX(G:G,MATCH(DATE(YEAR($A594)-1,MONTH($A594),DAY($A594)),$A:$A,0))=""),"",G594/INDEX(G:G,MATCH(DATE(YEAR($A594)-1,MONTH($A594),DAY($A594)),$A:$A,0))-1),"")</f>
        <v/>
      </c>
      <c r="K594" s="20">
        <f>IF(OR(E594="",E593=""),"",E594/E593-1)</f>
        <v/>
      </c>
      <c r="L594" s="20">
        <f>IF(OR(F594="",F593=""),"",F594/F593-1)</f>
        <v/>
      </c>
      <c r="M594" s="20">
        <f>IF(OR(G594="",G593=""),"",G594/G593-1)</f>
        <v/>
      </c>
      <c r="N594" s="20">
        <f>IF(G594="","",E594/G594)</f>
        <v/>
      </c>
      <c r="O594" s="20">
        <f>IF(G594="","",F594/G594)</f>
        <v/>
      </c>
      <c r="P594" s="21">
        <f>IF(SUMIFS('Daily NSE Equity Options'!$L:$L,'Daily NSE Equity Options'!$A:$A,$A594)=0,"",SUMIFS('Daily NSE Equity Options'!$L:$L,'Daily NSE Equity Options'!$A:$A,$A594))</f>
        <v/>
      </c>
      <c r="Q594" s="8">
        <f>IF(SUMIFS('Daily BSE Equity Options'!$L:$L,'Daily BSE Equity Options'!$A:$A,$A594)=0,"",SUMIFS('Daily BSE Equity Options'!$L:$L,'Daily BSE Equity Options'!$A:$A,$A594))</f>
        <v/>
      </c>
      <c r="R594" s="8">
        <f>IF(OR(P594="",Q594=""),"",P594+Q594)</f>
        <v/>
      </c>
      <c r="S594" s="23">
        <f>IFERROR(IF(OR(P594="",INDEX(P:P,MATCH(DATE(YEAR($A594)-1,MONTH($A594),DAY($A594)),$A:$A,0))=""),"",P594/INDEX(P:P,MATCH(DATE(YEAR($A594)-1,MONTH($A594),DAY($A594)),$A:$A,0))-1),"")</f>
        <v/>
      </c>
      <c r="T594" s="23">
        <f>IFERROR(IF(OR(Q594="",INDEX(Q:Q,MATCH(DATE(YEAR($A594)-1,MONTH($A594),DAY($A594)),$A:$A,0))=""),"",Q594/INDEX(Q:Q,MATCH(DATE(YEAR($A594)-1,MONTH($A594),DAY($A594)),$A:$A,0))-1),"")</f>
        <v/>
      </c>
      <c r="U594" s="23">
        <f>IFERROR(IF(OR(R594="",INDEX(R:R,MATCH(DATE(YEAR($A594)-1,MONTH($A594),DAY($A594)),$A:$A,0))=""),"",R594/INDEX(R:R,MATCH(DATE(YEAR($A594)-1,MONTH($A594),DAY($A594)),$A:$A,0))-1),"")</f>
        <v/>
      </c>
      <c r="V594" s="23">
        <f>IF(OR(P594="",P593=""),"",P594/P593-1)</f>
        <v/>
      </c>
      <c r="W594" s="23">
        <f>IF(OR(Q594="",Q593=""),"",Q594/Q593-1)</f>
        <v/>
      </c>
      <c r="X594" s="23">
        <f>IF(OR(R594="",R593=""),"",R594/R593-1)</f>
        <v/>
      </c>
      <c r="Y594" s="23">
        <f>IF(R594="","",P594/R594)</f>
        <v/>
      </c>
      <c r="Z594" s="23">
        <f>IF(R594="","",Q594/R594)</f>
        <v/>
      </c>
      <c r="AA594" s="24">
        <f>IF(SUMIFS('Daily NSE Equity Options'!$M:$M,'Daily NSE Equity Options'!$A:$A,$A594)=0,"",SUMIFS('Daily NSE Equity Options'!$M:$M,'Daily NSE Equity Options'!$A:$A,$A594))</f>
        <v/>
      </c>
      <c r="AB594" s="9">
        <f>IF(SUMIFS('Daily BSE Equity Options'!$M:$M,'Daily BSE Equity Options'!$A:$A,$A594)=0,"",SUMIFS('Daily BSE Equity Options'!$M:$M,'Daily BSE Equity Options'!$A:$A,$A594))</f>
        <v/>
      </c>
      <c r="AC594" s="9">
        <f>IF(OR(AA594="",AB594=""),"",AA594+AB594)</f>
        <v/>
      </c>
      <c r="AD594" s="26">
        <f>IFERROR(IF(OR(AA594="",INDEX(AA:AA,MATCH(DATE(YEAR($A594)-1,MONTH($A594),DAY($A594)),$A:$A,0))=""),"",AA594/INDEX(AA:AA,MATCH(DATE(YEAR($A594)-1,MONTH($A594),DAY($A594)),$A:$A,0))-1),"")</f>
        <v/>
      </c>
      <c r="AE594" s="26">
        <f>IFERROR(IF(OR(AB594="",INDEX(AB:AB,MATCH(DATE(YEAR($A594)-1,MONTH($A594),DAY($A594)),$A:$A,0))=""),"",AB594/INDEX(AB:AB,MATCH(DATE(YEAR($A594)-1,MONTH($A594),DAY($A594)),$A:$A,0))-1),"")</f>
        <v/>
      </c>
      <c r="AF594" s="26">
        <f>IFERROR(IF(OR(AC594="",INDEX(AC:AC,MATCH(DATE(YEAR($A594)-1,MONTH($A594),DAY($A594)),$A:$A,0))=""),"",AC594/INDEX(AC:AC,MATCH(DATE(YEAR($A594)-1,MONTH($A594),DAY($A594)),$A:$A,0))-1),"")</f>
        <v/>
      </c>
      <c r="AG594" s="26">
        <f>IF(OR(AA594="",AA593=""),"",AA594/AA593-1)</f>
        <v/>
      </c>
      <c r="AH594" s="26">
        <f>IF(OR(AB594="",AB593=""),"",AB594/AB593-1)</f>
        <v/>
      </c>
      <c r="AI594" s="26">
        <f>IF(OR(AC594="",AC593=""),"",AC594/AC593-1)</f>
        <v/>
      </c>
      <c r="AJ594" s="26">
        <f>IF(AC594="","",AA594/AC594)</f>
        <v/>
      </c>
      <c r="AK594" s="26">
        <f>IF(AC594="","",AB594/AC594)</f>
        <v/>
      </c>
      <c r="AL594" s="29" t="n">
        <v>17.35</v>
      </c>
      <c r="AM594" s="30" t="n">
        <v>18.5675</v>
      </c>
      <c r="AN594" s="30" t="n">
        <v>16.875</v>
      </c>
      <c r="AO594" s="30" t="n">
        <v>18.285</v>
      </c>
      <c r="AP594" s="31" t="n">
        <v>0.0539</v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18">
        <f>IF(SUMIFS('Daily NSE Equity Options'!$K:$K,'Daily NSE Equity Options'!$A:$A,$A595)=0,"",SUMIFS('Daily NSE Equity Options'!$K:$K,'Daily NSE Equity Options'!$A:$A,$A595))</f>
        <v/>
      </c>
      <c r="F595" s="7">
        <f>IF(SUMIFS('Daily BSE Equity Options'!$K:$K,'Daily BSE Equity Options'!$A:$A,$A595)=0,"",SUMIFS('Daily BSE Equity Options'!$K:$K,'Daily BSE Equity Options'!$A:$A,$A595))</f>
        <v/>
      </c>
      <c r="G595" s="7">
        <f>IF(OR(E595="",F595=""),"",E595+F595)</f>
        <v/>
      </c>
      <c r="H595" s="20">
        <f>IFERROR(IF(OR(E595="",INDEX(E:E,MATCH(DATE(YEAR($A595)-1,MONTH($A595),DAY($A595)),$A:$A,0))=""),"",E595/INDEX(E:E,MATCH(DATE(YEAR($A595)-1,MONTH($A595),DAY($A595)),$A:$A,0))-1),"")</f>
        <v/>
      </c>
      <c r="I595" s="20">
        <f>IFERROR(IF(OR(F595="",INDEX(F:F,MATCH(DATE(YEAR($A595)-1,MONTH($A595),DAY($A595)),$A:$A,0))=""),"",F595/INDEX(F:F,MATCH(DATE(YEAR($A595)-1,MONTH($A595),DAY($A595)),$A:$A,0))-1),"")</f>
        <v/>
      </c>
      <c r="J595" s="20">
        <f>IFERROR(IF(OR(G595="",INDEX(G:G,MATCH(DATE(YEAR($A595)-1,MONTH($A595),DAY($A595)),$A:$A,0))=""),"",G595/INDEX(G:G,MATCH(DATE(YEAR($A595)-1,MONTH($A595),DAY($A595)),$A:$A,0))-1),"")</f>
        <v/>
      </c>
      <c r="K595" s="20">
        <f>IF(OR(E595="",E594=""),"",E595/E594-1)</f>
        <v/>
      </c>
      <c r="L595" s="20">
        <f>IF(OR(F595="",F594=""),"",F595/F594-1)</f>
        <v/>
      </c>
      <c r="M595" s="20">
        <f>IF(OR(G595="",G594=""),"",G595/G594-1)</f>
        <v/>
      </c>
      <c r="N595" s="20">
        <f>IF(G595="","",E595/G595)</f>
        <v/>
      </c>
      <c r="O595" s="20">
        <f>IF(G595="","",F595/G595)</f>
        <v/>
      </c>
      <c r="P595" s="21">
        <f>IF(SUMIFS('Daily NSE Equity Options'!$L:$L,'Daily NSE Equity Options'!$A:$A,$A595)=0,"",SUMIFS('Daily NSE Equity Options'!$L:$L,'Daily NSE Equity Options'!$A:$A,$A595))</f>
        <v/>
      </c>
      <c r="Q595" s="8">
        <f>IF(SUMIFS('Daily BSE Equity Options'!$L:$L,'Daily BSE Equity Options'!$A:$A,$A595)=0,"",SUMIFS('Daily BSE Equity Options'!$L:$L,'Daily BSE Equity Options'!$A:$A,$A595))</f>
        <v/>
      </c>
      <c r="R595" s="8">
        <f>IF(OR(P595="",Q595=""),"",P595+Q595)</f>
        <v/>
      </c>
      <c r="S595" s="23">
        <f>IFERROR(IF(OR(P595="",INDEX(P:P,MATCH(DATE(YEAR($A595)-1,MONTH($A595),DAY($A595)),$A:$A,0))=""),"",P595/INDEX(P:P,MATCH(DATE(YEAR($A595)-1,MONTH($A595),DAY($A595)),$A:$A,0))-1),"")</f>
        <v/>
      </c>
      <c r="T595" s="23">
        <f>IFERROR(IF(OR(Q595="",INDEX(Q:Q,MATCH(DATE(YEAR($A595)-1,MONTH($A595),DAY($A595)),$A:$A,0))=""),"",Q595/INDEX(Q:Q,MATCH(DATE(YEAR($A595)-1,MONTH($A595),DAY($A595)),$A:$A,0))-1),"")</f>
        <v/>
      </c>
      <c r="U595" s="23">
        <f>IFERROR(IF(OR(R595="",INDEX(R:R,MATCH(DATE(YEAR($A595)-1,MONTH($A595),DAY($A595)),$A:$A,0))=""),"",R595/INDEX(R:R,MATCH(DATE(YEAR($A595)-1,MONTH($A595),DAY($A595)),$A:$A,0))-1),"")</f>
        <v/>
      </c>
      <c r="V595" s="23">
        <f>IF(OR(P595="",P594=""),"",P595/P594-1)</f>
        <v/>
      </c>
      <c r="W595" s="23">
        <f>IF(OR(Q595="",Q594=""),"",Q595/Q594-1)</f>
        <v/>
      </c>
      <c r="X595" s="23">
        <f>IF(OR(R595="",R594=""),"",R595/R594-1)</f>
        <v/>
      </c>
      <c r="Y595" s="23">
        <f>IF(R595="","",P595/R595)</f>
        <v/>
      </c>
      <c r="Z595" s="23">
        <f>IF(R595="","",Q595/R595)</f>
        <v/>
      </c>
      <c r="AA595" s="24">
        <f>IF(SUMIFS('Daily NSE Equity Options'!$M:$M,'Daily NSE Equity Options'!$A:$A,$A595)=0,"",SUMIFS('Daily NSE Equity Options'!$M:$M,'Daily NSE Equity Options'!$A:$A,$A595))</f>
        <v/>
      </c>
      <c r="AB595" s="9">
        <f>IF(SUMIFS('Daily BSE Equity Options'!$M:$M,'Daily BSE Equity Options'!$A:$A,$A595)=0,"",SUMIFS('Daily BSE Equity Options'!$M:$M,'Daily BSE Equity Options'!$A:$A,$A595))</f>
        <v/>
      </c>
      <c r="AC595" s="9">
        <f>IF(OR(AA595="",AB595=""),"",AA595+AB595)</f>
        <v/>
      </c>
      <c r="AD595" s="26">
        <f>IFERROR(IF(OR(AA595="",INDEX(AA:AA,MATCH(DATE(YEAR($A595)-1,MONTH($A595),DAY($A595)),$A:$A,0))=""),"",AA595/INDEX(AA:AA,MATCH(DATE(YEAR($A595)-1,MONTH($A595),DAY($A595)),$A:$A,0))-1),"")</f>
        <v/>
      </c>
      <c r="AE595" s="26">
        <f>IFERROR(IF(OR(AB595="",INDEX(AB:AB,MATCH(DATE(YEAR($A595)-1,MONTH($A595),DAY($A595)),$A:$A,0))=""),"",AB595/INDEX(AB:AB,MATCH(DATE(YEAR($A595)-1,MONTH($A595),DAY($A595)),$A:$A,0))-1),"")</f>
        <v/>
      </c>
      <c r="AF595" s="26">
        <f>IFERROR(IF(OR(AC595="",INDEX(AC:AC,MATCH(DATE(YEAR($A595)-1,MONTH($A595),DAY($A595)),$A:$A,0))=""),"",AC595/INDEX(AC:AC,MATCH(DATE(YEAR($A595)-1,MONTH($A595),DAY($A595)),$A:$A,0))-1),"")</f>
        <v/>
      </c>
      <c r="AG595" s="26">
        <f>IF(OR(AA595="",AA594=""),"",AA595/AA594-1)</f>
        <v/>
      </c>
      <c r="AH595" s="26">
        <f>IF(OR(AB595="",AB594=""),"",AB595/AB594-1)</f>
        <v/>
      </c>
      <c r="AI595" s="26">
        <f>IF(OR(AC595="",AC594=""),"",AC595/AC594-1)</f>
        <v/>
      </c>
      <c r="AJ595" s="26">
        <f>IF(AC595="","",AA595/AC595)</f>
        <v/>
      </c>
      <c r="AK595" s="26">
        <f>IF(AC595="","",AB595/AC595)</f>
        <v/>
      </c>
      <c r="AL595" s="29" t="n">
        <v>18.285</v>
      </c>
      <c r="AM595" s="30" t="n">
        <v>19.295</v>
      </c>
      <c r="AN595" s="30" t="n">
        <v>17.2</v>
      </c>
      <c r="AO595" s="30" t="n">
        <v>19.0375</v>
      </c>
      <c r="AP595" s="31" t="n">
        <v>0.0412</v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18">
        <f>IF(SUMIFS('Daily NSE Equity Options'!$K:$K,'Daily NSE Equity Options'!$A:$A,$A596)=0,"",SUMIFS('Daily NSE Equity Options'!$K:$K,'Daily NSE Equity Options'!$A:$A,$A596))</f>
        <v/>
      </c>
      <c r="F596" s="7">
        <f>IF(SUMIFS('Daily BSE Equity Options'!$K:$K,'Daily BSE Equity Options'!$A:$A,$A596)=0,"",SUMIFS('Daily BSE Equity Options'!$K:$K,'Daily BSE Equity Options'!$A:$A,$A596))</f>
        <v/>
      </c>
      <c r="G596" s="7">
        <f>IF(OR(E596="",F596=""),"",E596+F596)</f>
        <v/>
      </c>
      <c r="H596" s="20">
        <f>IFERROR(IF(OR(E596="",INDEX(E:E,MATCH(DATE(YEAR($A596)-1,MONTH($A596),DAY($A596)),$A:$A,0))=""),"",E596/INDEX(E:E,MATCH(DATE(YEAR($A596)-1,MONTH($A596),DAY($A596)),$A:$A,0))-1),"")</f>
        <v/>
      </c>
      <c r="I596" s="20">
        <f>IFERROR(IF(OR(F596="",INDEX(F:F,MATCH(DATE(YEAR($A596)-1,MONTH($A596),DAY($A596)),$A:$A,0))=""),"",F596/INDEX(F:F,MATCH(DATE(YEAR($A596)-1,MONTH($A596),DAY($A596)),$A:$A,0))-1),"")</f>
        <v/>
      </c>
      <c r="J596" s="20">
        <f>IFERROR(IF(OR(G596="",INDEX(G:G,MATCH(DATE(YEAR($A596)-1,MONTH($A596),DAY($A596)),$A:$A,0))=""),"",G596/INDEX(G:G,MATCH(DATE(YEAR($A596)-1,MONTH($A596),DAY($A596)),$A:$A,0))-1),"")</f>
        <v/>
      </c>
      <c r="K596" s="20">
        <f>IF(OR(E596="",E595=""),"",E596/E595-1)</f>
        <v/>
      </c>
      <c r="L596" s="20">
        <f>IF(OR(F596="",F595=""),"",F596/F595-1)</f>
        <v/>
      </c>
      <c r="M596" s="20">
        <f>IF(OR(G596="",G595=""),"",G596/G595-1)</f>
        <v/>
      </c>
      <c r="N596" s="20">
        <f>IF(G596="","",E596/G596)</f>
        <v/>
      </c>
      <c r="O596" s="20">
        <f>IF(G596="","",F596/G596)</f>
        <v/>
      </c>
      <c r="P596" s="21">
        <f>IF(SUMIFS('Daily NSE Equity Options'!$L:$L,'Daily NSE Equity Options'!$A:$A,$A596)=0,"",SUMIFS('Daily NSE Equity Options'!$L:$L,'Daily NSE Equity Options'!$A:$A,$A596))</f>
        <v/>
      </c>
      <c r="Q596" s="8">
        <f>IF(SUMIFS('Daily BSE Equity Options'!$L:$L,'Daily BSE Equity Options'!$A:$A,$A596)=0,"",SUMIFS('Daily BSE Equity Options'!$L:$L,'Daily BSE Equity Options'!$A:$A,$A596))</f>
        <v/>
      </c>
      <c r="R596" s="8">
        <f>IF(OR(P596="",Q596=""),"",P596+Q596)</f>
        <v/>
      </c>
      <c r="S596" s="23">
        <f>IFERROR(IF(OR(P596="",INDEX(P:P,MATCH(DATE(YEAR($A596)-1,MONTH($A596),DAY($A596)),$A:$A,0))=""),"",P596/INDEX(P:P,MATCH(DATE(YEAR($A596)-1,MONTH($A596),DAY($A596)),$A:$A,0))-1),"")</f>
        <v/>
      </c>
      <c r="T596" s="23">
        <f>IFERROR(IF(OR(Q596="",INDEX(Q:Q,MATCH(DATE(YEAR($A596)-1,MONTH($A596),DAY($A596)),$A:$A,0))=""),"",Q596/INDEX(Q:Q,MATCH(DATE(YEAR($A596)-1,MONTH($A596),DAY($A596)),$A:$A,0))-1),"")</f>
        <v/>
      </c>
      <c r="U596" s="23">
        <f>IFERROR(IF(OR(R596="",INDEX(R:R,MATCH(DATE(YEAR($A596)-1,MONTH($A596),DAY($A596)),$A:$A,0))=""),"",R596/INDEX(R:R,MATCH(DATE(YEAR($A596)-1,MONTH($A596),DAY($A596)),$A:$A,0))-1),"")</f>
        <v/>
      </c>
      <c r="V596" s="23">
        <f>IF(OR(P596="",P595=""),"",P596/P595-1)</f>
        <v/>
      </c>
      <c r="W596" s="23">
        <f>IF(OR(Q596="",Q595=""),"",Q596/Q595-1)</f>
        <v/>
      </c>
      <c r="X596" s="23">
        <f>IF(OR(R596="",R595=""),"",R596/R595-1)</f>
        <v/>
      </c>
      <c r="Y596" s="23">
        <f>IF(R596="","",P596/R596)</f>
        <v/>
      </c>
      <c r="Z596" s="23">
        <f>IF(R596="","",Q596/R596)</f>
        <v/>
      </c>
      <c r="AA596" s="24">
        <f>IF(SUMIFS('Daily NSE Equity Options'!$M:$M,'Daily NSE Equity Options'!$A:$A,$A596)=0,"",SUMIFS('Daily NSE Equity Options'!$M:$M,'Daily NSE Equity Options'!$A:$A,$A596))</f>
        <v/>
      </c>
      <c r="AB596" s="9">
        <f>IF(SUMIFS('Daily BSE Equity Options'!$M:$M,'Daily BSE Equity Options'!$A:$A,$A596)=0,"",SUMIFS('Daily BSE Equity Options'!$M:$M,'Daily BSE Equity Options'!$A:$A,$A596))</f>
        <v/>
      </c>
      <c r="AC596" s="9">
        <f>IF(OR(AA596="",AB596=""),"",AA596+AB596)</f>
        <v/>
      </c>
      <c r="AD596" s="26">
        <f>IFERROR(IF(OR(AA596="",INDEX(AA:AA,MATCH(DATE(YEAR($A596)-1,MONTH($A596),DAY($A596)),$A:$A,0))=""),"",AA596/INDEX(AA:AA,MATCH(DATE(YEAR($A596)-1,MONTH($A596),DAY($A596)),$A:$A,0))-1),"")</f>
        <v/>
      </c>
      <c r="AE596" s="26">
        <f>IFERROR(IF(OR(AB596="",INDEX(AB:AB,MATCH(DATE(YEAR($A596)-1,MONTH($A596),DAY($A596)),$A:$A,0))=""),"",AB596/INDEX(AB:AB,MATCH(DATE(YEAR($A596)-1,MONTH($A596),DAY($A596)),$A:$A,0))-1),"")</f>
        <v/>
      </c>
      <c r="AF596" s="26">
        <f>IFERROR(IF(OR(AC596="",INDEX(AC:AC,MATCH(DATE(YEAR($A596)-1,MONTH($A596),DAY($A596)),$A:$A,0))=""),"",AC596/INDEX(AC:AC,MATCH(DATE(YEAR($A596)-1,MONTH($A596),DAY($A596)),$A:$A,0))-1),"")</f>
        <v/>
      </c>
      <c r="AG596" s="26">
        <f>IF(OR(AA596="",AA595=""),"",AA596/AA595-1)</f>
        <v/>
      </c>
      <c r="AH596" s="26">
        <f>IF(OR(AB596="",AB595=""),"",AB596/AB595-1)</f>
        <v/>
      </c>
      <c r="AI596" s="26">
        <f>IF(OR(AC596="",AC595=""),"",AC596/AC595-1)</f>
        <v/>
      </c>
      <c r="AJ596" s="26">
        <f>IF(AC596="","",AA596/AC596)</f>
        <v/>
      </c>
      <c r="AK596" s="26">
        <f>IF(AC596="","",AB596/AC596)</f>
        <v/>
      </c>
      <c r="AL596" s="29" t="n">
        <v>19.0375</v>
      </c>
      <c r="AM596" s="30" t="n">
        <v>19.59</v>
      </c>
      <c r="AN596" s="30" t="n">
        <v>18.1775</v>
      </c>
      <c r="AO596" s="30" t="n">
        <v>19.05</v>
      </c>
      <c r="AP596" s="31" t="n">
        <v>0.0007</v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18">
        <f>IF(SUMIFS('Daily NSE Equity Options'!$K:$K,'Daily NSE Equity Options'!$A:$A,$A597)=0,"",SUMIFS('Daily NSE Equity Options'!$K:$K,'Daily NSE Equity Options'!$A:$A,$A597))</f>
        <v/>
      </c>
      <c r="F597" s="7">
        <f>IF(SUMIFS('Daily BSE Equity Options'!$K:$K,'Daily BSE Equity Options'!$A:$A,$A597)=0,"",SUMIFS('Daily BSE Equity Options'!$K:$K,'Daily BSE Equity Options'!$A:$A,$A597))</f>
        <v/>
      </c>
      <c r="G597" s="7">
        <f>IF(OR(E597="",F597=""),"",E597+F597)</f>
        <v/>
      </c>
      <c r="H597" s="20">
        <f>IFERROR(IF(OR(E597="",INDEX(E:E,MATCH(DATE(YEAR($A597)-1,MONTH($A597),DAY($A597)),$A:$A,0))=""),"",E597/INDEX(E:E,MATCH(DATE(YEAR($A597)-1,MONTH($A597),DAY($A597)),$A:$A,0))-1),"")</f>
        <v/>
      </c>
      <c r="I597" s="20">
        <f>IFERROR(IF(OR(F597="",INDEX(F:F,MATCH(DATE(YEAR($A597)-1,MONTH($A597),DAY($A597)),$A:$A,0))=""),"",F597/INDEX(F:F,MATCH(DATE(YEAR($A597)-1,MONTH($A597),DAY($A597)),$A:$A,0))-1),"")</f>
        <v/>
      </c>
      <c r="J597" s="20">
        <f>IFERROR(IF(OR(G597="",INDEX(G:G,MATCH(DATE(YEAR($A597)-1,MONTH($A597),DAY($A597)),$A:$A,0))=""),"",G597/INDEX(G:G,MATCH(DATE(YEAR($A597)-1,MONTH($A597),DAY($A597)),$A:$A,0))-1),"")</f>
        <v/>
      </c>
      <c r="K597" s="20">
        <f>IF(OR(E597="",E596=""),"",E597/E596-1)</f>
        <v/>
      </c>
      <c r="L597" s="20">
        <f>IF(OR(F597="",F596=""),"",F597/F596-1)</f>
        <v/>
      </c>
      <c r="M597" s="20">
        <f>IF(OR(G597="",G596=""),"",G597/G596-1)</f>
        <v/>
      </c>
      <c r="N597" s="20">
        <f>IF(G597="","",E597/G597)</f>
        <v/>
      </c>
      <c r="O597" s="20">
        <f>IF(G597="","",F597/G597)</f>
        <v/>
      </c>
      <c r="P597" s="21">
        <f>IF(SUMIFS('Daily NSE Equity Options'!$L:$L,'Daily NSE Equity Options'!$A:$A,$A597)=0,"",SUMIFS('Daily NSE Equity Options'!$L:$L,'Daily NSE Equity Options'!$A:$A,$A597))</f>
        <v/>
      </c>
      <c r="Q597" s="8">
        <f>IF(SUMIFS('Daily BSE Equity Options'!$L:$L,'Daily BSE Equity Options'!$A:$A,$A597)=0,"",SUMIFS('Daily BSE Equity Options'!$L:$L,'Daily BSE Equity Options'!$A:$A,$A597))</f>
        <v/>
      </c>
      <c r="R597" s="8">
        <f>IF(OR(P597="",Q597=""),"",P597+Q597)</f>
        <v/>
      </c>
      <c r="S597" s="23">
        <f>IFERROR(IF(OR(P597="",INDEX(P:P,MATCH(DATE(YEAR($A597)-1,MONTH($A597),DAY($A597)),$A:$A,0))=""),"",P597/INDEX(P:P,MATCH(DATE(YEAR($A597)-1,MONTH($A597),DAY($A597)),$A:$A,0))-1),"")</f>
        <v/>
      </c>
      <c r="T597" s="23">
        <f>IFERROR(IF(OR(Q597="",INDEX(Q:Q,MATCH(DATE(YEAR($A597)-1,MONTH($A597),DAY($A597)),$A:$A,0))=""),"",Q597/INDEX(Q:Q,MATCH(DATE(YEAR($A597)-1,MONTH($A597),DAY($A597)),$A:$A,0))-1),"")</f>
        <v/>
      </c>
      <c r="U597" s="23">
        <f>IFERROR(IF(OR(R597="",INDEX(R:R,MATCH(DATE(YEAR($A597)-1,MONTH($A597),DAY($A597)),$A:$A,0))=""),"",R597/INDEX(R:R,MATCH(DATE(YEAR($A597)-1,MONTH($A597),DAY($A597)),$A:$A,0))-1),"")</f>
        <v/>
      </c>
      <c r="V597" s="23">
        <f>IF(OR(P597="",P596=""),"",P597/P596-1)</f>
        <v/>
      </c>
      <c r="W597" s="23">
        <f>IF(OR(Q597="",Q596=""),"",Q597/Q596-1)</f>
        <v/>
      </c>
      <c r="X597" s="23">
        <f>IF(OR(R597="",R596=""),"",R597/R596-1)</f>
        <v/>
      </c>
      <c r="Y597" s="23">
        <f>IF(R597="","",P597/R597)</f>
        <v/>
      </c>
      <c r="Z597" s="23">
        <f>IF(R597="","",Q597/R597)</f>
        <v/>
      </c>
      <c r="AA597" s="24">
        <f>IF(SUMIFS('Daily NSE Equity Options'!$M:$M,'Daily NSE Equity Options'!$A:$A,$A597)=0,"",SUMIFS('Daily NSE Equity Options'!$M:$M,'Daily NSE Equity Options'!$A:$A,$A597))</f>
        <v/>
      </c>
      <c r="AB597" s="9">
        <f>IF(SUMIFS('Daily BSE Equity Options'!$M:$M,'Daily BSE Equity Options'!$A:$A,$A597)=0,"",SUMIFS('Daily BSE Equity Options'!$M:$M,'Daily BSE Equity Options'!$A:$A,$A597))</f>
        <v/>
      </c>
      <c r="AC597" s="9">
        <f>IF(OR(AA597="",AB597=""),"",AA597+AB597)</f>
        <v/>
      </c>
      <c r="AD597" s="26">
        <f>IFERROR(IF(OR(AA597="",INDEX(AA:AA,MATCH(DATE(YEAR($A597)-1,MONTH($A597),DAY($A597)),$A:$A,0))=""),"",AA597/INDEX(AA:AA,MATCH(DATE(YEAR($A597)-1,MONTH($A597),DAY($A597)),$A:$A,0))-1),"")</f>
        <v/>
      </c>
      <c r="AE597" s="26">
        <f>IFERROR(IF(OR(AB597="",INDEX(AB:AB,MATCH(DATE(YEAR($A597)-1,MONTH($A597),DAY($A597)),$A:$A,0))=""),"",AB597/INDEX(AB:AB,MATCH(DATE(YEAR($A597)-1,MONTH($A597),DAY($A597)),$A:$A,0))-1),"")</f>
        <v/>
      </c>
      <c r="AF597" s="26">
        <f>IFERROR(IF(OR(AC597="",INDEX(AC:AC,MATCH(DATE(YEAR($A597)-1,MONTH($A597),DAY($A597)),$A:$A,0))=""),"",AC597/INDEX(AC:AC,MATCH(DATE(YEAR($A597)-1,MONTH($A597),DAY($A597)),$A:$A,0))-1),"")</f>
        <v/>
      </c>
      <c r="AG597" s="26">
        <f>IF(OR(AA597="",AA596=""),"",AA597/AA596-1)</f>
        <v/>
      </c>
      <c r="AH597" s="26">
        <f>IF(OR(AB597="",AB596=""),"",AB597/AB596-1)</f>
        <v/>
      </c>
      <c r="AI597" s="26">
        <f>IF(OR(AC597="",AC596=""),"",AC597/AC596-1)</f>
        <v/>
      </c>
      <c r="AJ597" s="26">
        <f>IF(AC597="","",AA597/AC597)</f>
        <v/>
      </c>
      <c r="AK597" s="26">
        <f>IF(AC597="","",AB597/AC597)</f>
        <v/>
      </c>
      <c r="AL597" s="29" t="n">
        <v>19.05</v>
      </c>
      <c r="AM597" s="30" t="n">
        <v>19.3425</v>
      </c>
      <c r="AN597" s="30" t="n">
        <v>17.9875</v>
      </c>
      <c r="AO597" s="30" t="n">
        <v>18.43</v>
      </c>
      <c r="AP597" s="31" t="n">
        <v>-0.0325</v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18">
        <f>IF(SUMIFS('Daily NSE Equity Options'!$K:$K,'Daily NSE Equity Options'!$A:$A,$A598)=0,"",SUMIFS('Daily NSE Equity Options'!$K:$K,'Daily NSE Equity Options'!$A:$A,$A598))</f>
        <v/>
      </c>
      <c r="F598" s="7">
        <f>IF(SUMIFS('Daily BSE Equity Options'!$K:$K,'Daily BSE Equity Options'!$A:$A,$A598)=0,"",SUMIFS('Daily BSE Equity Options'!$K:$K,'Daily BSE Equity Options'!$A:$A,$A598))</f>
        <v/>
      </c>
      <c r="G598" s="7">
        <f>IF(OR(E598="",F598=""),"",E598+F598)</f>
        <v/>
      </c>
      <c r="H598" s="20">
        <f>IFERROR(IF(OR(E598="",INDEX(E:E,MATCH(DATE(YEAR($A598)-1,MONTH($A598),DAY($A598)),$A:$A,0))=""),"",E598/INDEX(E:E,MATCH(DATE(YEAR($A598)-1,MONTH($A598),DAY($A598)),$A:$A,0))-1),"")</f>
        <v/>
      </c>
      <c r="I598" s="20">
        <f>IFERROR(IF(OR(F598="",INDEX(F:F,MATCH(DATE(YEAR($A598)-1,MONTH($A598),DAY($A598)),$A:$A,0))=""),"",F598/INDEX(F:F,MATCH(DATE(YEAR($A598)-1,MONTH($A598),DAY($A598)),$A:$A,0))-1),"")</f>
        <v/>
      </c>
      <c r="J598" s="20">
        <f>IFERROR(IF(OR(G598="",INDEX(G:G,MATCH(DATE(YEAR($A598)-1,MONTH($A598),DAY($A598)),$A:$A,0))=""),"",G598/INDEX(G:G,MATCH(DATE(YEAR($A598)-1,MONTH($A598),DAY($A598)),$A:$A,0))-1),"")</f>
        <v/>
      </c>
      <c r="K598" s="20">
        <f>IF(OR(E598="",E597=""),"",E598/E597-1)</f>
        <v/>
      </c>
      <c r="L598" s="20">
        <f>IF(OR(F598="",F597=""),"",F598/F597-1)</f>
        <v/>
      </c>
      <c r="M598" s="20">
        <f>IF(OR(G598="",G597=""),"",G598/G597-1)</f>
        <v/>
      </c>
      <c r="N598" s="20">
        <f>IF(G598="","",E598/G598)</f>
        <v/>
      </c>
      <c r="O598" s="20">
        <f>IF(G598="","",F598/G598)</f>
        <v/>
      </c>
      <c r="P598" s="21">
        <f>IF(SUMIFS('Daily NSE Equity Options'!$L:$L,'Daily NSE Equity Options'!$A:$A,$A598)=0,"",SUMIFS('Daily NSE Equity Options'!$L:$L,'Daily NSE Equity Options'!$A:$A,$A598))</f>
        <v/>
      </c>
      <c r="Q598" s="8">
        <f>IF(SUMIFS('Daily BSE Equity Options'!$L:$L,'Daily BSE Equity Options'!$A:$A,$A598)=0,"",SUMIFS('Daily BSE Equity Options'!$L:$L,'Daily BSE Equity Options'!$A:$A,$A598))</f>
        <v/>
      </c>
      <c r="R598" s="8">
        <f>IF(OR(P598="",Q598=""),"",P598+Q598)</f>
        <v/>
      </c>
      <c r="S598" s="23">
        <f>IFERROR(IF(OR(P598="",INDEX(P:P,MATCH(DATE(YEAR($A598)-1,MONTH($A598),DAY($A598)),$A:$A,0))=""),"",P598/INDEX(P:P,MATCH(DATE(YEAR($A598)-1,MONTH($A598),DAY($A598)),$A:$A,0))-1),"")</f>
        <v/>
      </c>
      <c r="T598" s="23">
        <f>IFERROR(IF(OR(Q598="",INDEX(Q:Q,MATCH(DATE(YEAR($A598)-1,MONTH($A598),DAY($A598)),$A:$A,0))=""),"",Q598/INDEX(Q:Q,MATCH(DATE(YEAR($A598)-1,MONTH($A598),DAY($A598)),$A:$A,0))-1),"")</f>
        <v/>
      </c>
      <c r="U598" s="23">
        <f>IFERROR(IF(OR(R598="",INDEX(R:R,MATCH(DATE(YEAR($A598)-1,MONTH($A598),DAY($A598)),$A:$A,0))=""),"",R598/INDEX(R:R,MATCH(DATE(YEAR($A598)-1,MONTH($A598),DAY($A598)),$A:$A,0))-1),"")</f>
        <v/>
      </c>
      <c r="V598" s="23">
        <f>IF(OR(P598="",P597=""),"",P598/P597-1)</f>
        <v/>
      </c>
      <c r="W598" s="23">
        <f>IF(OR(Q598="",Q597=""),"",Q598/Q597-1)</f>
        <v/>
      </c>
      <c r="X598" s="23">
        <f>IF(OR(R598="",R597=""),"",R598/R597-1)</f>
        <v/>
      </c>
      <c r="Y598" s="23">
        <f>IF(R598="","",P598/R598)</f>
        <v/>
      </c>
      <c r="Z598" s="23">
        <f>IF(R598="","",Q598/R598)</f>
        <v/>
      </c>
      <c r="AA598" s="24">
        <f>IF(SUMIFS('Daily NSE Equity Options'!$M:$M,'Daily NSE Equity Options'!$A:$A,$A598)=0,"",SUMIFS('Daily NSE Equity Options'!$M:$M,'Daily NSE Equity Options'!$A:$A,$A598))</f>
        <v/>
      </c>
      <c r="AB598" s="9">
        <f>IF(SUMIFS('Daily BSE Equity Options'!$M:$M,'Daily BSE Equity Options'!$A:$A,$A598)=0,"",SUMIFS('Daily BSE Equity Options'!$M:$M,'Daily BSE Equity Options'!$A:$A,$A598))</f>
        <v/>
      </c>
      <c r="AC598" s="9">
        <f>IF(OR(AA598="",AB598=""),"",AA598+AB598)</f>
        <v/>
      </c>
      <c r="AD598" s="26">
        <f>IFERROR(IF(OR(AA598="",INDEX(AA:AA,MATCH(DATE(YEAR($A598)-1,MONTH($A598),DAY($A598)),$A:$A,0))=""),"",AA598/INDEX(AA:AA,MATCH(DATE(YEAR($A598)-1,MONTH($A598),DAY($A598)),$A:$A,0))-1),"")</f>
        <v/>
      </c>
      <c r="AE598" s="26">
        <f>IFERROR(IF(OR(AB598="",INDEX(AB:AB,MATCH(DATE(YEAR($A598)-1,MONTH($A598),DAY($A598)),$A:$A,0))=""),"",AB598/INDEX(AB:AB,MATCH(DATE(YEAR($A598)-1,MONTH($A598),DAY($A598)),$A:$A,0))-1),"")</f>
        <v/>
      </c>
      <c r="AF598" s="26">
        <f>IFERROR(IF(OR(AC598="",INDEX(AC:AC,MATCH(DATE(YEAR($A598)-1,MONTH($A598),DAY($A598)),$A:$A,0))=""),"",AC598/INDEX(AC:AC,MATCH(DATE(YEAR($A598)-1,MONTH($A598),DAY($A598)),$A:$A,0))-1),"")</f>
        <v/>
      </c>
      <c r="AG598" s="26">
        <f>IF(OR(AA598="",AA597=""),"",AA598/AA597-1)</f>
        <v/>
      </c>
      <c r="AH598" s="26">
        <f>IF(OR(AB598="",AB597=""),"",AB598/AB597-1)</f>
        <v/>
      </c>
      <c r="AI598" s="26">
        <f>IF(OR(AC598="",AC597=""),"",AC598/AC597-1)</f>
        <v/>
      </c>
      <c r="AJ598" s="26">
        <f>IF(AC598="","",AA598/AC598)</f>
        <v/>
      </c>
      <c r="AK598" s="26">
        <f>IF(AC598="","",AB598/AC598)</f>
        <v/>
      </c>
      <c r="AL598" s="29" t="n">
        <v>18.43</v>
      </c>
      <c r="AM598" s="30" t="n">
        <v>20.215</v>
      </c>
      <c r="AN598" s="30" t="n">
        <v>17.275</v>
      </c>
      <c r="AO598" s="30" t="n">
        <v>19.57</v>
      </c>
      <c r="AP598" s="31" t="n">
        <v>0.0619</v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18">
        <f>IF(SUMIFS('Daily NSE Equity Options'!$K:$K,'Daily NSE Equity Options'!$A:$A,$A599)=0,"",SUMIFS('Daily NSE Equity Options'!$K:$K,'Daily NSE Equity Options'!$A:$A,$A599))</f>
        <v/>
      </c>
      <c r="F599" s="7">
        <f>IF(SUMIFS('Daily BSE Equity Options'!$K:$K,'Daily BSE Equity Options'!$A:$A,$A599)=0,"",SUMIFS('Daily BSE Equity Options'!$K:$K,'Daily BSE Equity Options'!$A:$A,$A599))</f>
        <v/>
      </c>
      <c r="G599" s="7">
        <f>IF(OR(E599="",F599=""),"",E599+F599)</f>
        <v/>
      </c>
      <c r="H599" s="20">
        <f>IFERROR(IF(OR(E599="",INDEX(E:E,MATCH(DATE(YEAR($A599)-1,MONTH($A599),DAY($A599)),$A:$A,0))=""),"",E599/INDEX(E:E,MATCH(DATE(YEAR($A599)-1,MONTH($A599),DAY($A599)),$A:$A,0))-1),"")</f>
        <v/>
      </c>
      <c r="I599" s="20">
        <f>IFERROR(IF(OR(F599="",INDEX(F:F,MATCH(DATE(YEAR($A599)-1,MONTH($A599),DAY($A599)),$A:$A,0))=""),"",F599/INDEX(F:F,MATCH(DATE(YEAR($A599)-1,MONTH($A599),DAY($A599)),$A:$A,0))-1),"")</f>
        <v/>
      </c>
      <c r="J599" s="20">
        <f>IFERROR(IF(OR(G599="",INDEX(G:G,MATCH(DATE(YEAR($A599)-1,MONTH($A599),DAY($A599)),$A:$A,0))=""),"",G599/INDEX(G:G,MATCH(DATE(YEAR($A599)-1,MONTH($A599),DAY($A599)),$A:$A,0))-1),"")</f>
        <v/>
      </c>
      <c r="K599" s="20">
        <f>IF(OR(E599="",E598=""),"",E599/E598-1)</f>
        <v/>
      </c>
      <c r="L599" s="20">
        <f>IF(OR(F599="",F598=""),"",F599/F598-1)</f>
        <v/>
      </c>
      <c r="M599" s="20">
        <f>IF(OR(G599="",G598=""),"",G599/G598-1)</f>
        <v/>
      </c>
      <c r="N599" s="20">
        <f>IF(G599="","",E599/G599)</f>
        <v/>
      </c>
      <c r="O599" s="20">
        <f>IF(G599="","",F599/G599)</f>
        <v/>
      </c>
      <c r="P599" s="21">
        <f>IF(SUMIFS('Daily NSE Equity Options'!$L:$L,'Daily NSE Equity Options'!$A:$A,$A599)=0,"",SUMIFS('Daily NSE Equity Options'!$L:$L,'Daily NSE Equity Options'!$A:$A,$A599))</f>
        <v/>
      </c>
      <c r="Q599" s="8">
        <f>IF(SUMIFS('Daily BSE Equity Options'!$L:$L,'Daily BSE Equity Options'!$A:$A,$A599)=0,"",SUMIFS('Daily BSE Equity Options'!$L:$L,'Daily BSE Equity Options'!$A:$A,$A599))</f>
        <v/>
      </c>
      <c r="R599" s="8">
        <f>IF(OR(P599="",Q599=""),"",P599+Q599)</f>
        <v/>
      </c>
      <c r="S599" s="23">
        <f>IFERROR(IF(OR(P599="",INDEX(P:P,MATCH(DATE(YEAR($A599)-1,MONTH($A599),DAY($A599)),$A:$A,0))=""),"",P599/INDEX(P:P,MATCH(DATE(YEAR($A599)-1,MONTH($A599),DAY($A599)),$A:$A,0))-1),"")</f>
        <v/>
      </c>
      <c r="T599" s="23">
        <f>IFERROR(IF(OR(Q599="",INDEX(Q:Q,MATCH(DATE(YEAR($A599)-1,MONTH($A599),DAY($A599)),$A:$A,0))=""),"",Q599/INDEX(Q:Q,MATCH(DATE(YEAR($A599)-1,MONTH($A599),DAY($A599)),$A:$A,0))-1),"")</f>
        <v/>
      </c>
      <c r="U599" s="23">
        <f>IFERROR(IF(OR(R599="",INDEX(R:R,MATCH(DATE(YEAR($A599)-1,MONTH($A599),DAY($A599)),$A:$A,0))=""),"",R599/INDEX(R:R,MATCH(DATE(YEAR($A599)-1,MONTH($A599),DAY($A599)),$A:$A,0))-1),"")</f>
        <v/>
      </c>
      <c r="V599" s="23">
        <f>IF(OR(P599="",P598=""),"",P599/P598-1)</f>
        <v/>
      </c>
      <c r="W599" s="23">
        <f>IF(OR(Q599="",Q598=""),"",Q599/Q598-1)</f>
        <v/>
      </c>
      <c r="X599" s="23">
        <f>IF(OR(R599="",R598=""),"",R599/R598-1)</f>
        <v/>
      </c>
      <c r="Y599" s="23">
        <f>IF(R599="","",P599/R599)</f>
        <v/>
      </c>
      <c r="Z599" s="23">
        <f>IF(R599="","",Q599/R599)</f>
        <v/>
      </c>
      <c r="AA599" s="24">
        <f>IF(SUMIFS('Daily NSE Equity Options'!$M:$M,'Daily NSE Equity Options'!$A:$A,$A599)=0,"",SUMIFS('Daily NSE Equity Options'!$M:$M,'Daily NSE Equity Options'!$A:$A,$A599))</f>
        <v/>
      </c>
      <c r="AB599" s="9">
        <f>IF(SUMIFS('Daily BSE Equity Options'!$M:$M,'Daily BSE Equity Options'!$A:$A,$A599)=0,"",SUMIFS('Daily BSE Equity Options'!$M:$M,'Daily BSE Equity Options'!$A:$A,$A599))</f>
        <v/>
      </c>
      <c r="AC599" s="9">
        <f>IF(OR(AA599="",AB599=""),"",AA599+AB599)</f>
        <v/>
      </c>
      <c r="AD599" s="26">
        <f>IFERROR(IF(OR(AA599="",INDEX(AA:AA,MATCH(DATE(YEAR($A599)-1,MONTH($A599),DAY($A599)),$A:$A,0))=""),"",AA599/INDEX(AA:AA,MATCH(DATE(YEAR($A599)-1,MONTH($A599),DAY($A599)),$A:$A,0))-1),"")</f>
        <v/>
      </c>
      <c r="AE599" s="26">
        <f>IFERROR(IF(OR(AB599="",INDEX(AB:AB,MATCH(DATE(YEAR($A599)-1,MONTH($A599),DAY($A599)),$A:$A,0))=""),"",AB599/INDEX(AB:AB,MATCH(DATE(YEAR($A599)-1,MONTH($A599),DAY($A599)),$A:$A,0))-1),"")</f>
        <v/>
      </c>
      <c r="AF599" s="26">
        <f>IFERROR(IF(OR(AC599="",INDEX(AC:AC,MATCH(DATE(YEAR($A599)-1,MONTH($A599),DAY($A599)),$A:$A,0))=""),"",AC599/INDEX(AC:AC,MATCH(DATE(YEAR($A599)-1,MONTH($A599),DAY($A599)),$A:$A,0))-1),"")</f>
        <v/>
      </c>
      <c r="AG599" s="26">
        <f>IF(OR(AA599="",AA598=""),"",AA599/AA598-1)</f>
        <v/>
      </c>
      <c r="AH599" s="26">
        <f>IF(OR(AB599="",AB598=""),"",AB599/AB598-1)</f>
        <v/>
      </c>
      <c r="AI599" s="26">
        <f>IF(OR(AC599="",AC598=""),"",AC599/AC598-1)</f>
        <v/>
      </c>
      <c r="AJ599" s="26">
        <f>IF(AC599="","",AA599/AC599)</f>
        <v/>
      </c>
      <c r="AK599" s="26">
        <f>IF(AC599="","",AB599/AC599)</f>
        <v/>
      </c>
      <c r="AL599" s="29" t="n">
        <v>19.57</v>
      </c>
      <c r="AM599" s="30" t="n">
        <v>19.57</v>
      </c>
      <c r="AN599" s="30" t="n">
        <v>15.825</v>
      </c>
      <c r="AO599" s="30" t="n">
        <v>18.215</v>
      </c>
      <c r="AP599" s="31" t="n">
        <v>-0.0692</v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18">
        <f>IF(SUMIFS('Daily NSE Equity Options'!$K:$K,'Daily NSE Equity Options'!$A:$A,$A600)=0,"",SUMIFS('Daily NSE Equity Options'!$K:$K,'Daily NSE Equity Options'!$A:$A,$A600))</f>
        <v/>
      </c>
      <c r="F600" s="7">
        <f>IF(SUMIFS('Daily BSE Equity Options'!$K:$K,'Daily BSE Equity Options'!$A:$A,$A600)=0,"",SUMIFS('Daily BSE Equity Options'!$K:$K,'Daily BSE Equity Options'!$A:$A,$A600))</f>
        <v/>
      </c>
      <c r="G600" s="7">
        <f>IF(OR(E600="",F600=""),"",E600+F600)</f>
        <v/>
      </c>
      <c r="H600" s="20">
        <f>IFERROR(IF(OR(E600="",INDEX(E:E,MATCH(DATE(YEAR($A600)-1,MONTH($A600),DAY($A600)),$A:$A,0))=""),"",E600/INDEX(E:E,MATCH(DATE(YEAR($A600)-1,MONTH($A600),DAY($A600)),$A:$A,0))-1),"")</f>
        <v/>
      </c>
      <c r="I600" s="20">
        <f>IFERROR(IF(OR(F600="",INDEX(F:F,MATCH(DATE(YEAR($A600)-1,MONTH($A600),DAY($A600)),$A:$A,0))=""),"",F600/INDEX(F:F,MATCH(DATE(YEAR($A600)-1,MONTH($A600),DAY($A600)),$A:$A,0))-1),"")</f>
        <v/>
      </c>
      <c r="J600" s="20">
        <f>IFERROR(IF(OR(G600="",INDEX(G:G,MATCH(DATE(YEAR($A600)-1,MONTH($A600),DAY($A600)),$A:$A,0))=""),"",G600/INDEX(G:G,MATCH(DATE(YEAR($A600)-1,MONTH($A600),DAY($A600)),$A:$A,0))-1),"")</f>
        <v/>
      </c>
      <c r="K600" s="20">
        <f>IF(OR(E600="",E599=""),"",E600/E599-1)</f>
        <v/>
      </c>
      <c r="L600" s="20">
        <f>IF(OR(F600="",F599=""),"",F600/F599-1)</f>
        <v/>
      </c>
      <c r="M600" s="20">
        <f>IF(OR(G600="",G599=""),"",G600/G599-1)</f>
        <v/>
      </c>
      <c r="N600" s="20">
        <f>IF(G600="","",E600/G600)</f>
        <v/>
      </c>
      <c r="O600" s="20">
        <f>IF(G600="","",F600/G600)</f>
        <v/>
      </c>
      <c r="P600" s="21">
        <f>IF(SUMIFS('Daily NSE Equity Options'!$L:$L,'Daily NSE Equity Options'!$A:$A,$A600)=0,"",SUMIFS('Daily NSE Equity Options'!$L:$L,'Daily NSE Equity Options'!$A:$A,$A600))</f>
        <v/>
      </c>
      <c r="Q600" s="8">
        <f>IF(SUMIFS('Daily BSE Equity Options'!$L:$L,'Daily BSE Equity Options'!$A:$A,$A600)=0,"",SUMIFS('Daily BSE Equity Options'!$L:$L,'Daily BSE Equity Options'!$A:$A,$A600))</f>
        <v/>
      </c>
      <c r="R600" s="8">
        <f>IF(OR(P600="",Q600=""),"",P600+Q600)</f>
        <v/>
      </c>
      <c r="S600" s="23">
        <f>IFERROR(IF(OR(P600="",INDEX(P:P,MATCH(DATE(YEAR($A600)-1,MONTH($A600),DAY($A600)),$A:$A,0))=""),"",P600/INDEX(P:P,MATCH(DATE(YEAR($A600)-1,MONTH($A600),DAY($A600)),$A:$A,0))-1),"")</f>
        <v/>
      </c>
      <c r="T600" s="23">
        <f>IFERROR(IF(OR(Q600="",INDEX(Q:Q,MATCH(DATE(YEAR($A600)-1,MONTH($A600),DAY($A600)),$A:$A,0))=""),"",Q600/INDEX(Q:Q,MATCH(DATE(YEAR($A600)-1,MONTH($A600),DAY($A600)),$A:$A,0))-1),"")</f>
        <v/>
      </c>
      <c r="U600" s="23">
        <f>IFERROR(IF(OR(R600="",INDEX(R:R,MATCH(DATE(YEAR($A600)-1,MONTH($A600),DAY($A600)),$A:$A,0))=""),"",R600/INDEX(R:R,MATCH(DATE(YEAR($A600)-1,MONTH($A600),DAY($A600)),$A:$A,0))-1),"")</f>
        <v/>
      </c>
      <c r="V600" s="23">
        <f>IF(OR(P600="",P599=""),"",P600/P599-1)</f>
        <v/>
      </c>
      <c r="W600" s="23">
        <f>IF(OR(Q600="",Q599=""),"",Q600/Q599-1)</f>
        <v/>
      </c>
      <c r="X600" s="23">
        <f>IF(OR(R600="",R599=""),"",R600/R599-1)</f>
        <v/>
      </c>
      <c r="Y600" s="23">
        <f>IF(R600="","",P600/R600)</f>
        <v/>
      </c>
      <c r="Z600" s="23">
        <f>IF(R600="","",Q600/R600)</f>
        <v/>
      </c>
      <c r="AA600" s="24">
        <f>IF(SUMIFS('Daily NSE Equity Options'!$M:$M,'Daily NSE Equity Options'!$A:$A,$A600)=0,"",SUMIFS('Daily NSE Equity Options'!$M:$M,'Daily NSE Equity Options'!$A:$A,$A600))</f>
        <v/>
      </c>
      <c r="AB600" s="9">
        <f>IF(SUMIFS('Daily BSE Equity Options'!$M:$M,'Daily BSE Equity Options'!$A:$A,$A600)=0,"",SUMIFS('Daily BSE Equity Options'!$M:$M,'Daily BSE Equity Options'!$A:$A,$A600))</f>
        <v/>
      </c>
      <c r="AC600" s="9">
        <f>IF(OR(AA600="",AB600=""),"",AA600+AB600)</f>
        <v/>
      </c>
      <c r="AD600" s="26">
        <f>IFERROR(IF(OR(AA600="",INDEX(AA:AA,MATCH(DATE(YEAR($A600)-1,MONTH($A600),DAY($A600)),$A:$A,0))=""),"",AA600/INDEX(AA:AA,MATCH(DATE(YEAR($A600)-1,MONTH($A600),DAY($A600)),$A:$A,0))-1),"")</f>
        <v/>
      </c>
      <c r="AE600" s="26">
        <f>IFERROR(IF(OR(AB600="",INDEX(AB:AB,MATCH(DATE(YEAR($A600)-1,MONTH($A600),DAY($A600)),$A:$A,0))=""),"",AB600/INDEX(AB:AB,MATCH(DATE(YEAR($A600)-1,MONTH($A600),DAY($A600)),$A:$A,0))-1),"")</f>
        <v/>
      </c>
      <c r="AF600" s="26">
        <f>IFERROR(IF(OR(AC600="",INDEX(AC:AC,MATCH(DATE(YEAR($A600)-1,MONTH($A600),DAY($A600)),$A:$A,0))=""),"",AC600/INDEX(AC:AC,MATCH(DATE(YEAR($A600)-1,MONTH($A600),DAY($A600)),$A:$A,0))-1),"")</f>
        <v/>
      </c>
      <c r="AG600" s="26">
        <f>IF(OR(AA600="",AA599=""),"",AA600/AA599-1)</f>
        <v/>
      </c>
      <c r="AH600" s="26">
        <f>IF(OR(AB600="",AB599=""),"",AB600/AB599-1)</f>
        <v/>
      </c>
      <c r="AI600" s="26">
        <f>IF(OR(AC600="",AC599=""),"",AC600/AC599-1)</f>
        <v/>
      </c>
      <c r="AJ600" s="26">
        <f>IF(AC600="","",AA600/AC600)</f>
        <v/>
      </c>
      <c r="AK600" s="26">
        <f>IF(AC600="","",AB600/AC600)</f>
        <v/>
      </c>
      <c r="AL600" s="29" t="n">
        <v>18.215</v>
      </c>
      <c r="AM600" s="30" t="n">
        <v>21.205</v>
      </c>
      <c r="AN600" s="30" t="n">
        <v>18.215</v>
      </c>
      <c r="AO600" s="30" t="n">
        <v>19.8225</v>
      </c>
      <c r="AP600" s="31" t="n">
        <v>0.0883</v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18">
        <f>IF(SUMIFS('Daily NSE Equity Options'!$K:$K,'Daily NSE Equity Options'!$A:$A,$A601)=0,"",SUMIFS('Daily NSE Equity Options'!$K:$K,'Daily NSE Equity Options'!$A:$A,$A601))</f>
        <v/>
      </c>
      <c r="F601" s="7">
        <f>IF(SUMIFS('Daily BSE Equity Options'!$K:$K,'Daily BSE Equity Options'!$A:$A,$A601)=0,"",SUMIFS('Daily BSE Equity Options'!$K:$K,'Daily BSE Equity Options'!$A:$A,$A601))</f>
        <v/>
      </c>
      <c r="G601" s="7">
        <f>IF(OR(E601="",F601=""),"",E601+F601)</f>
        <v/>
      </c>
      <c r="H601" s="20">
        <f>IFERROR(IF(OR(E601="",INDEX(E:E,MATCH(DATE(YEAR($A601)-1,MONTH($A601),DAY($A601)),$A:$A,0))=""),"",E601/INDEX(E:E,MATCH(DATE(YEAR($A601)-1,MONTH($A601),DAY($A601)),$A:$A,0))-1),"")</f>
        <v/>
      </c>
      <c r="I601" s="20">
        <f>IFERROR(IF(OR(F601="",INDEX(F:F,MATCH(DATE(YEAR($A601)-1,MONTH($A601),DAY($A601)),$A:$A,0))=""),"",F601/INDEX(F:F,MATCH(DATE(YEAR($A601)-1,MONTH($A601),DAY($A601)),$A:$A,0))-1),"")</f>
        <v/>
      </c>
      <c r="J601" s="20">
        <f>IFERROR(IF(OR(G601="",INDEX(G:G,MATCH(DATE(YEAR($A601)-1,MONTH($A601),DAY($A601)),$A:$A,0))=""),"",G601/INDEX(G:G,MATCH(DATE(YEAR($A601)-1,MONTH($A601),DAY($A601)),$A:$A,0))-1),"")</f>
        <v/>
      </c>
      <c r="K601" s="20">
        <f>IF(OR(E601="",E600=""),"",E601/E600-1)</f>
        <v/>
      </c>
      <c r="L601" s="20">
        <f>IF(OR(F601="",F600=""),"",F601/F600-1)</f>
        <v/>
      </c>
      <c r="M601" s="20">
        <f>IF(OR(G601="",G600=""),"",G601/G600-1)</f>
        <v/>
      </c>
      <c r="N601" s="20">
        <f>IF(G601="","",E601/G601)</f>
        <v/>
      </c>
      <c r="O601" s="20">
        <f>IF(G601="","",F601/G601)</f>
        <v/>
      </c>
      <c r="P601" s="21">
        <f>IF(SUMIFS('Daily NSE Equity Options'!$L:$L,'Daily NSE Equity Options'!$A:$A,$A601)=0,"",SUMIFS('Daily NSE Equity Options'!$L:$L,'Daily NSE Equity Options'!$A:$A,$A601))</f>
        <v/>
      </c>
      <c r="Q601" s="8">
        <f>IF(SUMIFS('Daily BSE Equity Options'!$L:$L,'Daily BSE Equity Options'!$A:$A,$A601)=0,"",SUMIFS('Daily BSE Equity Options'!$L:$L,'Daily BSE Equity Options'!$A:$A,$A601))</f>
        <v/>
      </c>
      <c r="R601" s="8">
        <f>IF(OR(P601="",Q601=""),"",P601+Q601)</f>
        <v/>
      </c>
      <c r="S601" s="23">
        <f>IFERROR(IF(OR(P601="",INDEX(P:P,MATCH(DATE(YEAR($A601)-1,MONTH($A601),DAY($A601)),$A:$A,0))=""),"",P601/INDEX(P:P,MATCH(DATE(YEAR($A601)-1,MONTH($A601),DAY($A601)),$A:$A,0))-1),"")</f>
        <v/>
      </c>
      <c r="T601" s="23">
        <f>IFERROR(IF(OR(Q601="",INDEX(Q:Q,MATCH(DATE(YEAR($A601)-1,MONTH($A601),DAY($A601)),$A:$A,0))=""),"",Q601/INDEX(Q:Q,MATCH(DATE(YEAR($A601)-1,MONTH($A601),DAY($A601)),$A:$A,0))-1),"")</f>
        <v/>
      </c>
      <c r="U601" s="23">
        <f>IFERROR(IF(OR(R601="",INDEX(R:R,MATCH(DATE(YEAR($A601)-1,MONTH($A601),DAY($A601)),$A:$A,0))=""),"",R601/INDEX(R:R,MATCH(DATE(YEAR($A601)-1,MONTH($A601),DAY($A601)),$A:$A,0))-1),"")</f>
        <v/>
      </c>
      <c r="V601" s="23">
        <f>IF(OR(P601="",P600=""),"",P601/P600-1)</f>
        <v/>
      </c>
      <c r="W601" s="23">
        <f>IF(OR(Q601="",Q600=""),"",Q601/Q600-1)</f>
        <v/>
      </c>
      <c r="X601" s="23">
        <f>IF(OR(R601="",R600=""),"",R601/R600-1)</f>
        <v/>
      </c>
      <c r="Y601" s="23">
        <f>IF(R601="","",P601/R601)</f>
        <v/>
      </c>
      <c r="Z601" s="23">
        <f>IF(R601="","",Q601/R601)</f>
        <v/>
      </c>
      <c r="AA601" s="24">
        <f>IF(SUMIFS('Daily NSE Equity Options'!$M:$M,'Daily NSE Equity Options'!$A:$A,$A601)=0,"",SUMIFS('Daily NSE Equity Options'!$M:$M,'Daily NSE Equity Options'!$A:$A,$A601))</f>
        <v/>
      </c>
      <c r="AB601" s="9">
        <f>IF(SUMIFS('Daily BSE Equity Options'!$M:$M,'Daily BSE Equity Options'!$A:$A,$A601)=0,"",SUMIFS('Daily BSE Equity Options'!$M:$M,'Daily BSE Equity Options'!$A:$A,$A601))</f>
        <v/>
      </c>
      <c r="AC601" s="9">
        <f>IF(OR(AA601="",AB601=""),"",AA601+AB601)</f>
        <v/>
      </c>
      <c r="AD601" s="26">
        <f>IFERROR(IF(OR(AA601="",INDEX(AA:AA,MATCH(DATE(YEAR($A601)-1,MONTH($A601),DAY($A601)),$A:$A,0))=""),"",AA601/INDEX(AA:AA,MATCH(DATE(YEAR($A601)-1,MONTH($A601),DAY($A601)),$A:$A,0))-1),"")</f>
        <v/>
      </c>
      <c r="AE601" s="26">
        <f>IFERROR(IF(OR(AB601="",INDEX(AB:AB,MATCH(DATE(YEAR($A601)-1,MONTH($A601),DAY($A601)),$A:$A,0))=""),"",AB601/INDEX(AB:AB,MATCH(DATE(YEAR($A601)-1,MONTH($A601),DAY($A601)),$A:$A,0))-1),"")</f>
        <v/>
      </c>
      <c r="AF601" s="26">
        <f>IFERROR(IF(OR(AC601="",INDEX(AC:AC,MATCH(DATE(YEAR($A601)-1,MONTH($A601),DAY($A601)),$A:$A,0))=""),"",AC601/INDEX(AC:AC,MATCH(DATE(YEAR($A601)-1,MONTH($A601),DAY($A601)),$A:$A,0))-1),"")</f>
        <v/>
      </c>
      <c r="AG601" s="26">
        <f>IF(OR(AA601="",AA600=""),"",AA601/AA600-1)</f>
        <v/>
      </c>
      <c r="AH601" s="26">
        <f>IF(OR(AB601="",AB600=""),"",AB601/AB600-1)</f>
        <v/>
      </c>
      <c r="AI601" s="26">
        <f>IF(OR(AC601="",AC600=""),"",AC601/AC600-1)</f>
        <v/>
      </c>
      <c r="AJ601" s="26">
        <f>IF(AC601="","",AA601/AC601)</f>
        <v/>
      </c>
      <c r="AK601" s="26">
        <f>IF(AC601="","",AB601/AC601)</f>
        <v/>
      </c>
      <c r="AL601" s="29" t="n">
        <v>19.8225</v>
      </c>
      <c r="AM601" s="30" t="n">
        <v>19.8225</v>
      </c>
      <c r="AN601" s="30" t="n">
        <v>17.2575</v>
      </c>
      <c r="AO601" s="30" t="n">
        <v>18.7</v>
      </c>
      <c r="AP601" s="31" t="n">
        <v>-0.0566</v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18">
        <f>IF(SUMIFS('Daily NSE Equity Options'!$K:$K,'Daily NSE Equity Options'!$A:$A,$A602)=0,"",SUMIFS('Daily NSE Equity Options'!$K:$K,'Daily NSE Equity Options'!$A:$A,$A602))</f>
        <v/>
      </c>
      <c r="F602" s="7">
        <f>IF(SUMIFS('Daily BSE Equity Options'!$K:$K,'Daily BSE Equity Options'!$A:$A,$A602)=0,"",SUMIFS('Daily BSE Equity Options'!$K:$K,'Daily BSE Equity Options'!$A:$A,$A602))</f>
        <v/>
      </c>
      <c r="G602" s="7">
        <f>IF(OR(E602="",F602=""),"",E602+F602)</f>
        <v/>
      </c>
      <c r="H602" s="20">
        <f>IFERROR(IF(OR(E602="",INDEX(E:E,MATCH(DATE(YEAR($A602)-1,MONTH($A602),DAY($A602)),$A:$A,0))=""),"",E602/INDEX(E:E,MATCH(DATE(YEAR($A602)-1,MONTH($A602),DAY($A602)),$A:$A,0))-1),"")</f>
        <v/>
      </c>
      <c r="I602" s="20">
        <f>IFERROR(IF(OR(F602="",INDEX(F:F,MATCH(DATE(YEAR($A602)-1,MONTH($A602),DAY($A602)),$A:$A,0))=""),"",F602/INDEX(F:F,MATCH(DATE(YEAR($A602)-1,MONTH($A602),DAY($A602)),$A:$A,0))-1),"")</f>
        <v/>
      </c>
      <c r="J602" s="20">
        <f>IFERROR(IF(OR(G602="",INDEX(G:G,MATCH(DATE(YEAR($A602)-1,MONTH($A602),DAY($A602)),$A:$A,0))=""),"",G602/INDEX(G:G,MATCH(DATE(YEAR($A602)-1,MONTH($A602),DAY($A602)),$A:$A,0))-1),"")</f>
        <v/>
      </c>
      <c r="K602" s="20">
        <f>IF(OR(E602="",E601=""),"",E602/E601-1)</f>
        <v/>
      </c>
      <c r="L602" s="20">
        <f>IF(OR(F602="",F601=""),"",F602/F601-1)</f>
        <v/>
      </c>
      <c r="M602" s="20">
        <f>IF(OR(G602="",G601=""),"",G602/G601-1)</f>
        <v/>
      </c>
      <c r="N602" s="20">
        <f>IF(G602="","",E602/G602)</f>
        <v/>
      </c>
      <c r="O602" s="20">
        <f>IF(G602="","",F602/G602)</f>
        <v/>
      </c>
      <c r="P602" s="21">
        <f>IF(SUMIFS('Daily NSE Equity Options'!$L:$L,'Daily NSE Equity Options'!$A:$A,$A602)=0,"",SUMIFS('Daily NSE Equity Options'!$L:$L,'Daily NSE Equity Options'!$A:$A,$A602))</f>
        <v/>
      </c>
      <c r="Q602" s="8">
        <f>IF(SUMIFS('Daily BSE Equity Options'!$L:$L,'Daily BSE Equity Options'!$A:$A,$A602)=0,"",SUMIFS('Daily BSE Equity Options'!$L:$L,'Daily BSE Equity Options'!$A:$A,$A602))</f>
        <v/>
      </c>
      <c r="R602" s="8">
        <f>IF(OR(P602="",Q602=""),"",P602+Q602)</f>
        <v/>
      </c>
      <c r="S602" s="23">
        <f>IFERROR(IF(OR(P602="",INDEX(P:P,MATCH(DATE(YEAR($A602)-1,MONTH($A602),DAY($A602)),$A:$A,0))=""),"",P602/INDEX(P:P,MATCH(DATE(YEAR($A602)-1,MONTH($A602),DAY($A602)),$A:$A,0))-1),"")</f>
        <v/>
      </c>
      <c r="T602" s="23">
        <f>IFERROR(IF(OR(Q602="",INDEX(Q:Q,MATCH(DATE(YEAR($A602)-1,MONTH($A602),DAY($A602)),$A:$A,0))=""),"",Q602/INDEX(Q:Q,MATCH(DATE(YEAR($A602)-1,MONTH($A602),DAY($A602)),$A:$A,0))-1),"")</f>
        <v/>
      </c>
      <c r="U602" s="23">
        <f>IFERROR(IF(OR(R602="",INDEX(R:R,MATCH(DATE(YEAR($A602)-1,MONTH($A602),DAY($A602)),$A:$A,0))=""),"",R602/INDEX(R:R,MATCH(DATE(YEAR($A602)-1,MONTH($A602),DAY($A602)),$A:$A,0))-1),"")</f>
        <v/>
      </c>
      <c r="V602" s="23">
        <f>IF(OR(P602="",P601=""),"",P602/P601-1)</f>
        <v/>
      </c>
      <c r="W602" s="23">
        <f>IF(OR(Q602="",Q601=""),"",Q602/Q601-1)</f>
        <v/>
      </c>
      <c r="X602" s="23">
        <f>IF(OR(R602="",R601=""),"",R602/R601-1)</f>
        <v/>
      </c>
      <c r="Y602" s="23">
        <f>IF(R602="","",P602/R602)</f>
        <v/>
      </c>
      <c r="Z602" s="23">
        <f>IF(R602="","",Q602/R602)</f>
        <v/>
      </c>
      <c r="AA602" s="24">
        <f>IF(SUMIFS('Daily NSE Equity Options'!$M:$M,'Daily NSE Equity Options'!$A:$A,$A602)=0,"",SUMIFS('Daily NSE Equity Options'!$M:$M,'Daily NSE Equity Options'!$A:$A,$A602))</f>
        <v/>
      </c>
      <c r="AB602" s="9">
        <f>IF(SUMIFS('Daily BSE Equity Options'!$M:$M,'Daily BSE Equity Options'!$A:$A,$A602)=0,"",SUMIFS('Daily BSE Equity Options'!$M:$M,'Daily BSE Equity Options'!$A:$A,$A602))</f>
        <v/>
      </c>
      <c r="AC602" s="9">
        <f>IF(OR(AA602="",AB602=""),"",AA602+AB602)</f>
        <v/>
      </c>
      <c r="AD602" s="26">
        <f>IFERROR(IF(OR(AA602="",INDEX(AA:AA,MATCH(DATE(YEAR($A602)-1,MONTH($A602),DAY($A602)),$A:$A,0))=""),"",AA602/INDEX(AA:AA,MATCH(DATE(YEAR($A602)-1,MONTH($A602),DAY($A602)),$A:$A,0))-1),"")</f>
        <v/>
      </c>
      <c r="AE602" s="26">
        <f>IFERROR(IF(OR(AB602="",INDEX(AB:AB,MATCH(DATE(YEAR($A602)-1,MONTH($A602),DAY($A602)),$A:$A,0))=""),"",AB602/INDEX(AB:AB,MATCH(DATE(YEAR($A602)-1,MONTH($A602),DAY($A602)),$A:$A,0))-1),"")</f>
        <v/>
      </c>
      <c r="AF602" s="26">
        <f>IFERROR(IF(OR(AC602="",INDEX(AC:AC,MATCH(DATE(YEAR($A602)-1,MONTH($A602),DAY($A602)),$A:$A,0))=""),"",AC602/INDEX(AC:AC,MATCH(DATE(YEAR($A602)-1,MONTH($A602),DAY($A602)),$A:$A,0))-1),"")</f>
        <v/>
      </c>
      <c r="AG602" s="26">
        <f>IF(OR(AA602="",AA601=""),"",AA602/AA601-1)</f>
        <v/>
      </c>
      <c r="AH602" s="26">
        <f>IF(OR(AB602="",AB601=""),"",AB602/AB601-1)</f>
        <v/>
      </c>
      <c r="AI602" s="26">
        <f>IF(OR(AC602="",AC601=""),"",AC602/AC601-1)</f>
        <v/>
      </c>
      <c r="AJ602" s="26">
        <f>IF(AC602="","",AA602/AC602)</f>
        <v/>
      </c>
      <c r="AK602" s="26">
        <f>IF(AC602="","",AB602/AC602)</f>
        <v/>
      </c>
      <c r="AL602" s="29" t="n">
        <v>18.7</v>
      </c>
      <c r="AM602" s="30" t="n">
        <v>20.9875</v>
      </c>
      <c r="AN602" s="30" t="n">
        <v>18.105</v>
      </c>
      <c r="AO602" s="30" t="n">
        <v>19.8725</v>
      </c>
      <c r="AP602" s="31" t="n">
        <v>0.06270000000000001</v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18">
        <f>IF(SUMIFS('Daily NSE Equity Options'!$K:$K,'Daily NSE Equity Options'!$A:$A,$A603)=0,"",SUMIFS('Daily NSE Equity Options'!$K:$K,'Daily NSE Equity Options'!$A:$A,$A603))</f>
        <v/>
      </c>
      <c r="F603" s="7">
        <f>IF(SUMIFS('Daily BSE Equity Options'!$K:$K,'Daily BSE Equity Options'!$A:$A,$A603)=0,"",SUMIFS('Daily BSE Equity Options'!$K:$K,'Daily BSE Equity Options'!$A:$A,$A603))</f>
        <v/>
      </c>
      <c r="G603" s="7">
        <f>IF(OR(E603="",F603=""),"",E603+F603)</f>
        <v/>
      </c>
      <c r="H603" s="20">
        <f>IFERROR(IF(OR(E603="",INDEX(E:E,MATCH(DATE(YEAR($A603)-1,MONTH($A603),DAY($A603)),$A:$A,0))=""),"",E603/INDEX(E:E,MATCH(DATE(YEAR($A603)-1,MONTH($A603),DAY($A603)),$A:$A,0))-1),"")</f>
        <v/>
      </c>
      <c r="I603" s="20">
        <f>IFERROR(IF(OR(F603="",INDEX(F:F,MATCH(DATE(YEAR($A603)-1,MONTH($A603),DAY($A603)),$A:$A,0))=""),"",F603/INDEX(F:F,MATCH(DATE(YEAR($A603)-1,MONTH($A603),DAY($A603)),$A:$A,0))-1),"")</f>
        <v/>
      </c>
      <c r="J603" s="20">
        <f>IFERROR(IF(OR(G603="",INDEX(G:G,MATCH(DATE(YEAR($A603)-1,MONTH($A603),DAY($A603)),$A:$A,0))=""),"",G603/INDEX(G:G,MATCH(DATE(YEAR($A603)-1,MONTH($A603),DAY($A603)),$A:$A,0))-1),"")</f>
        <v/>
      </c>
      <c r="K603" s="20">
        <f>IF(OR(E603="",E602=""),"",E603/E602-1)</f>
        <v/>
      </c>
      <c r="L603" s="20">
        <f>IF(OR(F603="",F602=""),"",F603/F602-1)</f>
        <v/>
      </c>
      <c r="M603" s="20">
        <f>IF(OR(G603="",G602=""),"",G603/G602-1)</f>
        <v/>
      </c>
      <c r="N603" s="20">
        <f>IF(G603="","",E603/G603)</f>
        <v/>
      </c>
      <c r="O603" s="20">
        <f>IF(G603="","",F603/G603)</f>
        <v/>
      </c>
      <c r="P603" s="21">
        <f>IF(SUMIFS('Daily NSE Equity Options'!$L:$L,'Daily NSE Equity Options'!$A:$A,$A603)=0,"",SUMIFS('Daily NSE Equity Options'!$L:$L,'Daily NSE Equity Options'!$A:$A,$A603))</f>
        <v/>
      </c>
      <c r="Q603" s="8">
        <f>IF(SUMIFS('Daily BSE Equity Options'!$L:$L,'Daily BSE Equity Options'!$A:$A,$A603)=0,"",SUMIFS('Daily BSE Equity Options'!$L:$L,'Daily BSE Equity Options'!$A:$A,$A603))</f>
        <v/>
      </c>
      <c r="R603" s="8">
        <f>IF(OR(P603="",Q603=""),"",P603+Q603)</f>
        <v/>
      </c>
      <c r="S603" s="23">
        <f>IFERROR(IF(OR(P603="",INDEX(P:P,MATCH(DATE(YEAR($A603)-1,MONTH($A603),DAY($A603)),$A:$A,0))=""),"",P603/INDEX(P:P,MATCH(DATE(YEAR($A603)-1,MONTH($A603),DAY($A603)),$A:$A,0))-1),"")</f>
        <v/>
      </c>
      <c r="T603" s="23">
        <f>IFERROR(IF(OR(Q603="",INDEX(Q:Q,MATCH(DATE(YEAR($A603)-1,MONTH($A603),DAY($A603)),$A:$A,0))=""),"",Q603/INDEX(Q:Q,MATCH(DATE(YEAR($A603)-1,MONTH($A603),DAY($A603)),$A:$A,0))-1),"")</f>
        <v/>
      </c>
      <c r="U603" s="23">
        <f>IFERROR(IF(OR(R603="",INDEX(R:R,MATCH(DATE(YEAR($A603)-1,MONTH($A603),DAY($A603)),$A:$A,0))=""),"",R603/INDEX(R:R,MATCH(DATE(YEAR($A603)-1,MONTH($A603),DAY($A603)),$A:$A,0))-1),"")</f>
        <v/>
      </c>
      <c r="V603" s="23">
        <f>IF(OR(P603="",P602=""),"",P603/P602-1)</f>
        <v/>
      </c>
      <c r="W603" s="23">
        <f>IF(OR(Q603="",Q602=""),"",Q603/Q602-1)</f>
        <v/>
      </c>
      <c r="X603" s="23">
        <f>IF(OR(R603="",R602=""),"",R603/R602-1)</f>
        <v/>
      </c>
      <c r="Y603" s="23">
        <f>IF(R603="","",P603/R603)</f>
        <v/>
      </c>
      <c r="Z603" s="23">
        <f>IF(R603="","",Q603/R603)</f>
        <v/>
      </c>
      <c r="AA603" s="24">
        <f>IF(SUMIFS('Daily NSE Equity Options'!$M:$M,'Daily NSE Equity Options'!$A:$A,$A603)=0,"",SUMIFS('Daily NSE Equity Options'!$M:$M,'Daily NSE Equity Options'!$A:$A,$A603))</f>
        <v/>
      </c>
      <c r="AB603" s="9">
        <f>IF(SUMIFS('Daily BSE Equity Options'!$M:$M,'Daily BSE Equity Options'!$A:$A,$A603)=0,"",SUMIFS('Daily BSE Equity Options'!$M:$M,'Daily BSE Equity Options'!$A:$A,$A603))</f>
        <v/>
      </c>
      <c r="AC603" s="9">
        <f>IF(OR(AA603="",AB603=""),"",AA603+AB603)</f>
        <v/>
      </c>
      <c r="AD603" s="26">
        <f>IFERROR(IF(OR(AA603="",INDEX(AA:AA,MATCH(DATE(YEAR($A603)-1,MONTH($A603),DAY($A603)),$A:$A,0))=""),"",AA603/INDEX(AA:AA,MATCH(DATE(YEAR($A603)-1,MONTH($A603),DAY($A603)),$A:$A,0))-1),"")</f>
        <v/>
      </c>
      <c r="AE603" s="26">
        <f>IFERROR(IF(OR(AB603="",INDEX(AB:AB,MATCH(DATE(YEAR($A603)-1,MONTH($A603),DAY($A603)),$A:$A,0))=""),"",AB603/INDEX(AB:AB,MATCH(DATE(YEAR($A603)-1,MONTH($A603),DAY($A603)),$A:$A,0))-1),"")</f>
        <v/>
      </c>
      <c r="AF603" s="26">
        <f>IFERROR(IF(OR(AC603="",INDEX(AC:AC,MATCH(DATE(YEAR($A603)-1,MONTH($A603),DAY($A603)),$A:$A,0))=""),"",AC603/INDEX(AC:AC,MATCH(DATE(YEAR($A603)-1,MONTH($A603),DAY($A603)),$A:$A,0))-1),"")</f>
        <v/>
      </c>
      <c r="AG603" s="26">
        <f>IF(OR(AA603="",AA602=""),"",AA603/AA602-1)</f>
        <v/>
      </c>
      <c r="AH603" s="26">
        <f>IF(OR(AB603="",AB602=""),"",AB603/AB602-1)</f>
        <v/>
      </c>
      <c r="AI603" s="26">
        <f>IF(OR(AC603="",AC602=""),"",AC603/AC602-1)</f>
        <v/>
      </c>
      <c r="AJ603" s="26">
        <f>IF(AC603="","",AA603/AC603)</f>
        <v/>
      </c>
      <c r="AK603" s="26">
        <f>IF(AC603="","",AB603/AC603)</f>
        <v/>
      </c>
      <c r="AL603" s="29" t="n">
        <v>19.8725</v>
      </c>
      <c r="AM603" s="30" t="n">
        <v>20.1425</v>
      </c>
      <c r="AN603" s="30" t="n">
        <v>17.4025</v>
      </c>
      <c r="AO603" s="30" t="n">
        <v>19.55</v>
      </c>
      <c r="AP603" s="31" t="n">
        <v>-0.0162</v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18">
        <f>IF(SUMIFS('Daily NSE Equity Options'!$K:$K,'Daily NSE Equity Options'!$A:$A,$A604)=0,"",SUMIFS('Daily NSE Equity Options'!$K:$K,'Daily NSE Equity Options'!$A:$A,$A604))</f>
        <v/>
      </c>
      <c r="F604" s="7">
        <f>IF(SUMIFS('Daily BSE Equity Options'!$K:$K,'Daily BSE Equity Options'!$A:$A,$A604)=0,"",SUMIFS('Daily BSE Equity Options'!$K:$K,'Daily BSE Equity Options'!$A:$A,$A604))</f>
        <v/>
      </c>
      <c r="G604" s="7">
        <f>IF(OR(E604="",F604=""),"",E604+F604)</f>
        <v/>
      </c>
      <c r="H604" s="20">
        <f>IFERROR(IF(OR(E604="",INDEX(E:E,MATCH(DATE(YEAR($A604)-1,MONTH($A604),DAY($A604)),$A:$A,0))=""),"",E604/INDEX(E:E,MATCH(DATE(YEAR($A604)-1,MONTH($A604),DAY($A604)),$A:$A,0))-1),"")</f>
        <v/>
      </c>
      <c r="I604" s="20">
        <f>IFERROR(IF(OR(F604="",INDEX(F:F,MATCH(DATE(YEAR($A604)-1,MONTH($A604),DAY($A604)),$A:$A,0))=""),"",F604/INDEX(F:F,MATCH(DATE(YEAR($A604)-1,MONTH($A604),DAY($A604)),$A:$A,0))-1),"")</f>
        <v/>
      </c>
      <c r="J604" s="20">
        <f>IFERROR(IF(OR(G604="",INDEX(G:G,MATCH(DATE(YEAR($A604)-1,MONTH($A604),DAY($A604)),$A:$A,0))=""),"",G604/INDEX(G:G,MATCH(DATE(YEAR($A604)-1,MONTH($A604),DAY($A604)),$A:$A,0))-1),"")</f>
        <v/>
      </c>
      <c r="K604" s="20">
        <f>IF(OR(E604="",E603=""),"",E604/E603-1)</f>
        <v/>
      </c>
      <c r="L604" s="20">
        <f>IF(OR(F604="",F603=""),"",F604/F603-1)</f>
        <v/>
      </c>
      <c r="M604" s="20">
        <f>IF(OR(G604="",G603=""),"",G604/G603-1)</f>
        <v/>
      </c>
      <c r="N604" s="20">
        <f>IF(G604="","",E604/G604)</f>
        <v/>
      </c>
      <c r="O604" s="20">
        <f>IF(G604="","",F604/G604)</f>
        <v/>
      </c>
      <c r="P604" s="21">
        <f>IF(SUMIFS('Daily NSE Equity Options'!$L:$L,'Daily NSE Equity Options'!$A:$A,$A604)=0,"",SUMIFS('Daily NSE Equity Options'!$L:$L,'Daily NSE Equity Options'!$A:$A,$A604))</f>
        <v/>
      </c>
      <c r="Q604" s="8">
        <f>IF(SUMIFS('Daily BSE Equity Options'!$L:$L,'Daily BSE Equity Options'!$A:$A,$A604)=0,"",SUMIFS('Daily BSE Equity Options'!$L:$L,'Daily BSE Equity Options'!$A:$A,$A604))</f>
        <v/>
      </c>
      <c r="R604" s="8">
        <f>IF(OR(P604="",Q604=""),"",P604+Q604)</f>
        <v/>
      </c>
      <c r="S604" s="23">
        <f>IFERROR(IF(OR(P604="",INDEX(P:P,MATCH(DATE(YEAR($A604)-1,MONTH($A604),DAY($A604)),$A:$A,0))=""),"",P604/INDEX(P:P,MATCH(DATE(YEAR($A604)-1,MONTH($A604),DAY($A604)),$A:$A,0))-1),"")</f>
        <v/>
      </c>
      <c r="T604" s="23">
        <f>IFERROR(IF(OR(Q604="",INDEX(Q:Q,MATCH(DATE(YEAR($A604)-1,MONTH($A604),DAY($A604)),$A:$A,0))=""),"",Q604/INDEX(Q:Q,MATCH(DATE(YEAR($A604)-1,MONTH($A604),DAY($A604)),$A:$A,0))-1),"")</f>
        <v/>
      </c>
      <c r="U604" s="23">
        <f>IFERROR(IF(OR(R604="",INDEX(R:R,MATCH(DATE(YEAR($A604)-1,MONTH($A604),DAY($A604)),$A:$A,0))=""),"",R604/INDEX(R:R,MATCH(DATE(YEAR($A604)-1,MONTH($A604),DAY($A604)),$A:$A,0))-1),"")</f>
        <v/>
      </c>
      <c r="V604" s="23">
        <f>IF(OR(P604="",P603=""),"",P604/P603-1)</f>
        <v/>
      </c>
      <c r="W604" s="23">
        <f>IF(OR(Q604="",Q603=""),"",Q604/Q603-1)</f>
        <v/>
      </c>
      <c r="X604" s="23">
        <f>IF(OR(R604="",R603=""),"",R604/R603-1)</f>
        <v/>
      </c>
      <c r="Y604" s="23">
        <f>IF(R604="","",P604/R604)</f>
        <v/>
      </c>
      <c r="Z604" s="23">
        <f>IF(R604="","",Q604/R604)</f>
        <v/>
      </c>
      <c r="AA604" s="24">
        <f>IF(SUMIFS('Daily NSE Equity Options'!$M:$M,'Daily NSE Equity Options'!$A:$A,$A604)=0,"",SUMIFS('Daily NSE Equity Options'!$M:$M,'Daily NSE Equity Options'!$A:$A,$A604))</f>
        <v/>
      </c>
      <c r="AB604" s="9">
        <f>IF(SUMIFS('Daily BSE Equity Options'!$M:$M,'Daily BSE Equity Options'!$A:$A,$A604)=0,"",SUMIFS('Daily BSE Equity Options'!$M:$M,'Daily BSE Equity Options'!$A:$A,$A604))</f>
        <v/>
      </c>
      <c r="AC604" s="9">
        <f>IF(OR(AA604="",AB604=""),"",AA604+AB604)</f>
        <v/>
      </c>
      <c r="AD604" s="26">
        <f>IFERROR(IF(OR(AA604="",INDEX(AA:AA,MATCH(DATE(YEAR($A604)-1,MONTH($A604),DAY($A604)),$A:$A,0))=""),"",AA604/INDEX(AA:AA,MATCH(DATE(YEAR($A604)-1,MONTH($A604),DAY($A604)),$A:$A,0))-1),"")</f>
        <v/>
      </c>
      <c r="AE604" s="26">
        <f>IFERROR(IF(OR(AB604="",INDEX(AB:AB,MATCH(DATE(YEAR($A604)-1,MONTH($A604),DAY($A604)),$A:$A,0))=""),"",AB604/INDEX(AB:AB,MATCH(DATE(YEAR($A604)-1,MONTH($A604),DAY($A604)),$A:$A,0))-1),"")</f>
        <v/>
      </c>
      <c r="AF604" s="26">
        <f>IFERROR(IF(OR(AC604="",INDEX(AC:AC,MATCH(DATE(YEAR($A604)-1,MONTH($A604),DAY($A604)),$A:$A,0))=""),"",AC604/INDEX(AC:AC,MATCH(DATE(YEAR($A604)-1,MONTH($A604),DAY($A604)),$A:$A,0))-1),"")</f>
        <v/>
      </c>
      <c r="AG604" s="26">
        <f>IF(OR(AA604="",AA603=""),"",AA604/AA603-1)</f>
        <v/>
      </c>
      <c r="AH604" s="26">
        <f>IF(OR(AB604="",AB603=""),"",AB604/AB603-1)</f>
        <v/>
      </c>
      <c r="AI604" s="26">
        <f>IF(OR(AC604="",AC603=""),"",AC604/AC603-1)</f>
        <v/>
      </c>
      <c r="AJ604" s="26">
        <f>IF(AC604="","",AA604/AC604)</f>
        <v/>
      </c>
      <c r="AK604" s="26">
        <f>IF(AC604="","",AB604/AC604)</f>
        <v/>
      </c>
      <c r="AL604" s="29" t="n">
        <v>19.55</v>
      </c>
      <c r="AM604" s="30" t="n">
        <v>20.29</v>
      </c>
      <c r="AN604" s="30" t="n">
        <v>19.45</v>
      </c>
      <c r="AO604" s="30" t="n">
        <v>19.6625</v>
      </c>
      <c r="AP604" s="31" t="n">
        <v>0.0058</v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18">
        <f>IF(SUMIFS('Daily NSE Equity Options'!$K:$K,'Daily NSE Equity Options'!$A:$A,$A605)=0,"",SUMIFS('Daily NSE Equity Options'!$K:$K,'Daily NSE Equity Options'!$A:$A,$A605))</f>
        <v/>
      </c>
      <c r="F605" s="7">
        <f>IF(SUMIFS('Daily BSE Equity Options'!$K:$K,'Daily BSE Equity Options'!$A:$A,$A605)=0,"",SUMIFS('Daily BSE Equity Options'!$K:$K,'Daily BSE Equity Options'!$A:$A,$A605))</f>
        <v/>
      </c>
      <c r="G605" s="7">
        <f>IF(OR(E605="",F605=""),"",E605+F605)</f>
        <v/>
      </c>
      <c r="H605" s="20">
        <f>IFERROR(IF(OR(E605="",INDEX(E:E,MATCH(DATE(YEAR($A605)-1,MONTH($A605),DAY($A605)),$A:$A,0))=""),"",E605/INDEX(E:E,MATCH(DATE(YEAR($A605)-1,MONTH($A605),DAY($A605)),$A:$A,0))-1),"")</f>
        <v/>
      </c>
      <c r="I605" s="20">
        <f>IFERROR(IF(OR(F605="",INDEX(F:F,MATCH(DATE(YEAR($A605)-1,MONTH($A605),DAY($A605)),$A:$A,0))=""),"",F605/INDEX(F:F,MATCH(DATE(YEAR($A605)-1,MONTH($A605),DAY($A605)),$A:$A,0))-1),"")</f>
        <v/>
      </c>
      <c r="J605" s="20">
        <f>IFERROR(IF(OR(G605="",INDEX(G:G,MATCH(DATE(YEAR($A605)-1,MONTH($A605),DAY($A605)),$A:$A,0))=""),"",G605/INDEX(G:G,MATCH(DATE(YEAR($A605)-1,MONTH($A605),DAY($A605)),$A:$A,0))-1),"")</f>
        <v/>
      </c>
      <c r="K605" s="20">
        <f>IF(OR(E605="",E604=""),"",E605/E604-1)</f>
        <v/>
      </c>
      <c r="L605" s="20">
        <f>IF(OR(F605="",F604=""),"",F605/F604-1)</f>
        <v/>
      </c>
      <c r="M605" s="20">
        <f>IF(OR(G605="",G604=""),"",G605/G604-1)</f>
        <v/>
      </c>
      <c r="N605" s="20">
        <f>IF(G605="","",E605/G605)</f>
        <v/>
      </c>
      <c r="O605" s="20">
        <f>IF(G605="","",F605/G605)</f>
        <v/>
      </c>
      <c r="P605" s="21">
        <f>IF(SUMIFS('Daily NSE Equity Options'!$L:$L,'Daily NSE Equity Options'!$A:$A,$A605)=0,"",SUMIFS('Daily NSE Equity Options'!$L:$L,'Daily NSE Equity Options'!$A:$A,$A605))</f>
        <v/>
      </c>
      <c r="Q605" s="8">
        <f>IF(SUMIFS('Daily BSE Equity Options'!$L:$L,'Daily BSE Equity Options'!$A:$A,$A605)=0,"",SUMIFS('Daily BSE Equity Options'!$L:$L,'Daily BSE Equity Options'!$A:$A,$A605))</f>
        <v/>
      </c>
      <c r="R605" s="8">
        <f>IF(OR(P605="",Q605=""),"",P605+Q605)</f>
        <v/>
      </c>
      <c r="S605" s="23">
        <f>IFERROR(IF(OR(P605="",INDEX(P:P,MATCH(DATE(YEAR($A605)-1,MONTH($A605),DAY($A605)),$A:$A,0))=""),"",P605/INDEX(P:P,MATCH(DATE(YEAR($A605)-1,MONTH($A605),DAY($A605)),$A:$A,0))-1),"")</f>
        <v/>
      </c>
      <c r="T605" s="23">
        <f>IFERROR(IF(OR(Q605="",INDEX(Q:Q,MATCH(DATE(YEAR($A605)-1,MONTH($A605),DAY($A605)),$A:$A,0))=""),"",Q605/INDEX(Q:Q,MATCH(DATE(YEAR($A605)-1,MONTH($A605),DAY($A605)),$A:$A,0))-1),"")</f>
        <v/>
      </c>
      <c r="U605" s="23">
        <f>IFERROR(IF(OR(R605="",INDEX(R:R,MATCH(DATE(YEAR($A605)-1,MONTH($A605),DAY($A605)),$A:$A,0))=""),"",R605/INDEX(R:R,MATCH(DATE(YEAR($A605)-1,MONTH($A605),DAY($A605)),$A:$A,0))-1),"")</f>
        <v/>
      </c>
      <c r="V605" s="23">
        <f>IF(OR(P605="",P604=""),"",P605/P604-1)</f>
        <v/>
      </c>
      <c r="W605" s="23">
        <f>IF(OR(Q605="",Q604=""),"",Q605/Q604-1)</f>
        <v/>
      </c>
      <c r="X605" s="23">
        <f>IF(OR(R605="",R604=""),"",R605/R604-1)</f>
        <v/>
      </c>
      <c r="Y605" s="23">
        <f>IF(R605="","",P605/R605)</f>
        <v/>
      </c>
      <c r="Z605" s="23">
        <f>IF(R605="","",Q605/R605)</f>
        <v/>
      </c>
      <c r="AA605" s="24">
        <f>IF(SUMIFS('Daily NSE Equity Options'!$M:$M,'Daily NSE Equity Options'!$A:$A,$A605)=0,"",SUMIFS('Daily NSE Equity Options'!$M:$M,'Daily NSE Equity Options'!$A:$A,$A605))</f>
        <v/>
      </c>
      <c r="AB605" s="9">
        <f>IF(SUMIFS('Daily BSE Equity Options'!$M:$M,'Daily BSE Equity Options'!$A:$A,$A605)=0,"",SUMIFS('Daily BSE Equity Options'!$M:$M,'Daily BSE Equity Options'!$A:$A,$A605))</f>
        <v/>
      </c>
      <c r="AC605" s="9">
        <f>IF(OR(AA605="",AB605=""),"",AA605+AB605)</f>
        <v/>
      </c>
      <c r="AD605" s="26">
        <f>IFERROR(IF(OR(AA605="",INDEX(AA:AA,MATCH(DATE(YEAR($A605)-1,MONTH($A605),DAY($A605)),$A:$A,0))=""),"",AA605/INDEX(AA:AA,MATCH(DATE(YEAR($A605)-1,MONTH($A605),DAY($A605)),$A:$A,0))-1),"")</f>
        <v/>
      </c>
      <c r="AE605" s="26">
        <f>IFERROR(IF(OR(AB605="",INDEX(AB:AB,MATCH(DATE(YEAR($A605)-1,MONTH($A605),DAY($A605)),$A:$A,0))=""),"",AB605/INDEX(AB:AB,MATCH(DATE(YEAR($A605)-1,MONTH($A605),DAY($A605)),$A:$A,0))-1),"")</f>
        <v/>
      </c>
      <c r="AF605" s="26">
        <f>IFERROR(IF(OR(AC605="",INDEX(AC:AC,MATCH(DATE(YEAR($A605)-1,MONTH($A605),DAY($A605)),$A:$A,0))=""),"",AC605/INDEX(AC:AC,MATCH(DATE(YEAR($A605)-1,MONTH($A605),DAY($A605)),$A:$A,0))-1),"")</f>
        <v/>
      </c>
      <c r="AG605" s="26">
        <f>IF(OR(AA605="",AA604=""),"",AA605/AA604-1)</f>
        <v/>
      </c>
      <c r="AH605" s="26">
        <f>IF(OR(AB605="",AB604=""),"",AB605/AB604-1)</f>
        <v/>
      </c>
      <c r="AI605" s="26">
        <f>IF(OR(AC605="",AC604=""),"",AC605/AC604-1)</f>
        <v/>
      </c>
      <c r="AJ605" s="26">
        <f>IF(AC605="","",AA605/AC605)</f>
        <v/>
      </c>
      <c r="AK605" s="26">
        <f>IF(AC605="","",AB605/AC605)</f>
        <v/>
      </c>
      <c r="AL605" s="29" t="n">
        <v>19.6625</v>
      </c>
      <c r="AM605" s="30" t="n">
        <v>20</v>
      </c>
      <c r="AN605" s="30" t="n">
        <v>18.645</v>
      </c>
      <c r="AO605" s="30" t="n">
        <v>19.525</v>
      </c>
      <c r="AP605" s="31" t="n">
        <v>-0.007</v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18">
        <f>IF(SUMIFS('Daily NSE Equity Options'!$K:$K,'Daily NSE Equity Options'!$A:$A,$A606)=0,"",SUMIFS('Daily NSE Equity Options'!$K:$K,'Daily NSE Equity Options'!$A:$A,$A606))</f>
        <v/>
      </c>
      <c r="F606" s="7">
        <f>IF(SUMIFS('Daily BSE Equity Options'!$K:$K,'Daily BSE Equity Options'!$A:$A,$A606)=0,"",SUMIFS('Daily BSE Equity Options'!$K:$K,'Daily BSE Equity Options'!$A:$A,$A606))</f>
        <v/>
      </c>
      <c r="G606" s="7">
        <f>IF(OR(E606="",F606=""),"",E606+F606)</f>
        <v/>
      </c>
      <c r="H606" s="20">
        <f>IFERROR(IF(OR(E606="",INDEX(E:E,MATCH(DATE(YEAR($A606)-1,MONTH($A606),DAY($A606)),$A:$A,0))=""),"",E606/INDEX(E:E,MATCH(DATE(YEAR($A606)-1,MONTH($A606),DAY($A606)),$A:$A,0))-1),"")</f>
        <v/>
      </c>
      <c r="I606" s="20">
        <f>IFERROR(IF(OR(F606="",INDEX(F:F,MATCH(DATE(YEAR($A606)-1,MONTH($A606),DAY($A606)),$A:$A,0))=""),"",F606/INDEX(F:F,MATCH(DATE(YEAR($A606)-1,MONTH($A606),DAY($A606)),$A:$A,0))-1),"")</f>
        <v/>
      </c>
      <c r="J606" s="20">
        <f>IFERROR(IF(OR(G606="",INDEX(G:G,MATCH(DATE(YEAR($A606)-1,MONTH($A606),DAY($A606)),$A:$A,0))=""),"",G606/INDEX(G:G,MATCH(DATE(YEAR($A606)-1,MONTH($A606),DAY($A606)),$A:$A,0))-1),"")</f>
        <v/>
      </c>
      <c r="K606" s="20">
        <f>IF(OR(E606="",E605=""),"",E606/E605-1)</f>
        <v/>
      </c>
      <c r="L606" s="20">
        <f>IF(OR(F606="",F605=""),"",F606/F605-1)</f>
        <v/>
      </c>
      <c r="M606" s="20">
        <f>IF(OR(G606="",G605=""),"",G606/G605-1)</f>
        <v/>
      </c>
      <c r="N606" s="20">
        <f>IF(G606="","",E606/G606)</f>
        <v/>
      </c>
      <c r="O606" s="20">
        <f>IF(G606="","",F606/G606)</f>
        <v/>
      </c>
      <c r="P606" s="21">
        <f>IF(SUMIFS('Daily NSE Equity Options'!$L:$L,'Daily NSE Equity Options'!$A:$A,$A606)=0,"",SUMIFS('Daily NSE Equity Options'!$L:$L,'Daily NSE Equity Options'!$A:$A,$A606))</f>
        <v/>
      </c>
      <c r="Q606" s="8">
        <f>IF(SUMIFS('Daily BSE Equity Options'!$L:$L,'Daily BSE Equity Options'!$A:$A,$A606)=0,"",SUMIFS('Daily BSE Equity Options'!$L:$L,'Daily BSE Equity Options'!$A:$A,$A606))</f>
        <v/>
      </c>
      <c r="R606" s="8">
        <f>IF(OR(P606="",Q606=""),"",P606+Q606)</f>
        <v/>
      </c>
      <c r="S606" s="23">
        <f>IFERROR(IF(OR(P606="",INDEX(P:P,MATCH(DATE(YEAR($A606)-1,MONTH($A606),DAY($A606)),$A:$A,0))=""),"",P606/INDEX(P:P,MATCH(DATE(YEAR($A606)-1,MONTH($A606),DAY($A606)),$A:$A,0))-1),"")</f>
        <v/>
      </c>
      <c r="T606" s="23">
        <f>IFERROR(IF(OR(Q606="",INDEX(Q:Q,MATCH(DATE(YEAR($A606)-1,MONTH($A606),DAY($A606)),$A:$A,0))=""),"",Q606/INDEX(Q:Q,MATCH(DATE(YEAR($A606)-1,MONTH($A606),DAY($A606)),$A:$A,0))-1),"")</f>
        <v/>
      </c>
      <c r="U606" s="23">
        <f>IFERROR(IF(OR(R606="",INDEX(R:R,MATCH(DATE(YEAR($A606)-1,MONTH($A606),DAY($A606)),$A:$A,0))=""),"",R606/INDEX(R:R,MATCH(DATE(YEAR($A606)-1,MONTH($A606),DAY($A606)),$A:$A,0))-1),"")</f>
        <v/>
      </c>
      <c r="V606" s="23">
        <f>IF(OR(P606="",P605=""),"",P606/P605-1)</f>
        <v/>
      </c>
      <c r="W606" s="23">
        <f>IF(OR(Q606="",Q605=""),"",Q606/Q605-1)</f>
        <v/>
      </c>
      <c r="X606" s="23">
        <f>IF(OR(R606="",R605=""),"",R606/R605-1)</f>
        <v/>
      </c>
      <c r="Y606" s="23">
        <f>IF(R606="","",P606/R606)</f>
        <v/>
      </c>
      <c r="Z606" s="23">
        <f>IF(R606="","",Q606/R606)</f>
        <v/>
      </c>
      <c r="AA606" s="24">
        <f>IF(SUMIFS('Daily NSE Equity Options'!$M:$M,'Daily NSE Equity Options'!$A:$A,$A606)=0,"",SUMIFS('Daily NSE Equity Options'!$M:$M,'Daily NSE Equity Options'!$A:$A,$A606))</f>
        <v/>
      </c>
      <c r="AB606" s="9">
        <f>IF(SUMIFS('Daily BSE Equity Options'!$M:$M,'Daily BSE Equity Options'!$A:$A,$A606)=0,"",SUMIFS('Daily BSE Equity Options'!$M:$M,'Daily BSE Equity Options'!$A:$A,$A606))</f>
        <v/>
      </c>
      <c r="AC606" s="9">
        <f>IF(OR(AA606="",AB606=""),"",AA606+AB606)</f>
        <v/>
      </c>
      <c r="AD606" s="26">
        <f>IFERROR(IF(OR(AA606="",INDEX(AA:AA,MATCH(DATE(YEAR($A606)-1,MONTH($A606),DAY($A606)),$A:$A,0))=""),"",AA606/INDEX(AA:AA,MATCH(DATE(YEAR($A606)-1,MONTH($A606),DAY($A606)),$A:$A,0))-1),"")</f>
        <v/>
      </c>
      <c r="AE606" s="26">
        <f>IFERROR(IF(OR(AB606="",INDEX(AB:AB,MATCH(DATE(YEAR($A606)-1,MONTH($A606),DAY($A606)),$A:$A,0))=""),"",AB606/INDEX(AB:AB,MATCH(DATE(YEAR($A606)-1,MONTH($A606),DAY($A606)),$A:$A,0))-1),"")</f>
        <v/>
      </c>
      <c r="AF606" s="26">
        <f>IFERROR(IF(OR(AC606="",INDEX(AC:AC,MATCH(DATE(YEAR($A606)-1,MONTH($A606),DAY($A606)),$A:$A,0))=""),"",AC606/INDEX(AC:AC,MATCH(DATE(YEAR($A606)-1,MONTH($A606),DAY($A606)),$A:$A,0))-1),"")</f>
        <v/>
      </c>
      <c r="AG606" s="26">
        <f>IF(OR(AA606="",AA605=""),"",AA606/AA605-1)</f>
        <v/>
      </c>
      <c r="AH606" s="26">
        <f>IF(OR(AB606="",AB605=""),"",AB606/AB605-1)</f>
        <v/>
      </c>
      <c r="AI606" s="26">
        <f>IF(OR(AC606="",AC605=""),"",AC606/AC605-1)</f>
        <v/>
      </c>
      <c r="AJ606" s="26">
        <f>IF(AC606="","",AA606/AC606)</f>
        <v/>
      </c>
      <c r="AK606" s="26">
        <f>IF(AC606="","",AB606/AC606)</f>
        <v/>
      </c>
      <c r="AL606" s="29" t="n">
        <v>19.525</v>
      </c>
      <c r="AM606" s="30" t="n">
        <v>20.175</v>
      </c>
      <c r="AN606" s="30" t="n">
        <v>18.2775</v>
      </c>
      <c r="AO606" s="30" t="n">
        <v>19.3675</v>
      </c>
      <c r="AP606" s="31" t="n">
        <v>-0.0081</v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18">
        <f>IF(SUMIFS('Daily NSE Equity Options'!$K:$K,'Daily NSE Equity Options'!$A:$A,$A607)=0,"",SUMIFS('Daily NSE Equity Options'!$K:$K,'Daily NSE Equity Options'!$A:$A,$A607))</f>
        <v/>
      </c>
      <c r="F607" s="7">
        <f>IF(SUMIFS('Daily BSE Equity Options'!$K:$K,'Daily BSE Equity Options'!$A:$A,$A607)=0,"",SUMIFS('Daily BSE Equity Options'!$K:$K,'Daily BSE Equity Options'!$A:$A,$A607))</f>
        <v/>
      </c>
      <c r="G607" s="7">
        <f>IF(OR(E607="",F607=""),"",E607+F607)</f>
        <v/>
      </c>
      <c r="H607" s="20">
        <f>IFERROR(IF(OR(E607="",INDEX(E:E,MATCH(DATE(YEAR($A607)-1,MONTH($A607),DAY($A607)),$A:$A,0))=""),"",E607/INDEX(E:E,MATCH(DATE(YEAR($A607)-1,MONTH($A607),DAY($A607)),$A:$A,0))-1),"")</f>
        <v/>
      </c>
      <c r="I607" s="20">
        <f>IFERROR(IF(OR(F607="",INDEX(F:F,MATCH(DATE(YEAR($A607)-1,MONTH($A607),DAY($A607)),$A:$A,0))=""),"",F607/INDEX(F:F,MATCH(DATE(YEAR($A607)-1,MONTH($A607),DAY($A607)),$A:$A,0))-1),"")</f>
        <v/>
      </c>
      <c r="J607" s="20">
        <f>IFERROR(IF(OR(G607="",INDEX(G:G,MATCH(DATE(YEAR($A607)-1,MONTH($A607),DAY($A607)),$A:$A,0))=""),"",G607/INDEX(G:G,MATCH(DATE(YEAR($A607)-1,MONTH($A607),DAY($A607)),$A:$A,0))-1),"")</f>
        <v/>
      </c>
      <c r="K607" s="20">
        <f>IF(OR(E607="",E606=""),"",E607/E606-1)</f>
        <v/>
      </c>
      <c r="L607" s="20">
        <f>IF(OR(F607="",F606=""),"",F607/F606-1)</f>
        <v/>
      </c>
      <c r="M607" s="20">
        <f>IF(OR(G607="",G606=""),"",G607/G606-1)</f>
        <v/>
      </c>
      <c r="N607" s="20">
        <f>IF(G607="","",E607/G607)</f>
        <v/>
      </c>
      <c r="O607" s="20">
        <f>IF(G607="","",F607/G607)</f>
        <v/>
      </c>
      <c r="P607" s="21">
        <f>IF(SUMIFS('Daily NSE Equity Options'!$L:$L,'Daily NSE Equity Options'!$A:$A,$A607)=0,"",SUMIFS('Daily NSE Equity Options'!$L:$L,'Daily NSE Equity Options'!$A:$A,$A607))</f>
        <v/>
      </c>
      <c r="Q607" s="8">
        <f>IF(SUMIFS('Daily BSE Equity Options'!$L:$L,'Daily BSE Equity Options'!$A:$A,$A607)=0,"",SUMIFS('Daily BSE Equity Options'!$L:$L,'Daily BSE Equity Options'!$A:$A,$A607))</f>
        <v/>
      </c>
      <c r="R607" s="8">
        <f>IF(OR(P607="",Q607=""),"",P607+Q607)</f>
        <v/>
      </c>
      <c r="S607" s="23">
        <f>IFERROR(IF(OR(P607="",INDEX(P:P,MATCH(DATE(YEAR($A607)-1,MONTH($A607),DAY($A607)),$A:$A,0))=""),"",P607/INDEX(P:P,MATCH(DATE(YEAR($A607)-1,MONTH($A607),DAY($A607)),$A:$A,0))-1),"")</f>
        <v/>
      </c>
      <c r="T607" s="23">
        <f>IFERROR(IF(OR(Q607="",INDEX(Q:Q,MATCH(DATE(YEAR($A607)-1,MONTH($A607),DAY($A607)),$A:$A,0))=""),"",Q607/INDEX(Q:Q,MATCH(DATE(YEAR($A607)-1,MONTH($A607),DAY($A607)),$A:$A,0))-1),"")</f>
        <v/>
      </c>
      <c r="U607" s="23">
        <f>IFERROR(IF(OR(R607="",INDEX(R:R,MATCH(DATE(YEAR($A607)-1,MONTH($A607),DAY($A607)),$A:$A,0))=""),"",R607/INDEX(R:R,MATCH(DATE(YEAR($A607)-1,MONTH($A607),DAY($A607)),$A:$A,0))-1),"")</f>
        <v/>
      </c>
      <c r="V607" s="23">
        <f>IF(OR(P607="",P606=""),"",P607/P606-1)</f>
        <v/>
      </c>
      <c r="W607" s="23">
        <f>IF(OR(Q607="",Q606=""),"",Q607/Q606-1)</f>
        <v/>
      </c>
      <c r="X607" s="23">
        <f>IF(OR(R607="",R606=""),"",R607/R606-1)</f>
        <v/>
      </c>
      <c r="Y607" s="23">
        <f>IF(R607="","",P607/R607)</f>
        <v/>
      </c>
      <c r="Z607" s="23">
        <f>IF(R607="","",Q607/R607)</f>
        <v/>
      </c>
      <c r="AA607" s="24">
        <f>IF(SUMIFS('Daily NSE Equity Options'!$M:$M,'Daily NSE Equity Options'!$A:$A,$A607)=0,"",SUMIFS('Daily NSE Equity Options'!$M:$M,'Daily NSE Equity Options'!$A:$A,$A607))</f>
        <v/>
      </c>
      <c r="AB607" s="9">
        <f>IF(SUMIFS('Daily BSE Equity Options'!$M:$M,'Daily BSE Equity Options'!$A:$A,$A607)=0,"",SUMIFS('Daily BSE Equity Options'!$M:$M,'Daily BSE Equity Options'!$A:$A,$A607))</f>
        <v/>
      </c>
      <c r="AC607" s="9">
        <f>IF(OR(AA607="",AB607=""),"",AA607+AB607)</f>
        <v/>
      </c>
      <c r="AD607" s="26">
        <f>IFERROR(IF(OR(AA607="",INDEX(AA:AA,MATCH(DATE(YEAR($A607)-1,MONTH($A607),DAY($A607)),$A:$A,0))=""),"",AA607/INDEX(AA:AA,MATCH(DATE(YEAR($A607)-1,MONTH($A607),DAY($A607)),$A:$A,0))-1),"")</f>
        <v/>
      </c>
      <c r="AE607" s="26">
        <f>IFERROR(IF(OR(AB607="",INDEX(AB:AB,MATCH(DATE(YEAR($A607)-1,MONTH($A607),DAY($A607)),$A:$A,0))=""),"",AB607/INDEX(AB:AB,MATCH(DATE(YEAR($A607)-1,MONTH($A607),DAY($A607)),$A:$A,0))-1),"")</f>
        <v/>
      </c>
      <c r="AF607" s="26">
        <f>IFERROR(IF(OR(AC607="",INDEX(AC:AC,MATCH(DATE(YEAR($A607)-1,MONTH($A607),DAY($A607)),$A:$A,0))=""),"",AC607/INDEX(AC:AC,MATCH(DATE(YEAR($A607)-1,MONTH($A607),DAY($A607)),$A:$A,0))-1),"")</f>
        <v/>
      </c>
      <c r="AG607" s="26">
        <f>IF(OR(AA607="",AA606=""),"",AA607/AA606-1)</f>
        <v/>
      </c>
      <c r="AH607" s="26">
        <f>IF(OR(AB607="",AB606=""),"",AB607/AB606-1)</f>
        <v/>
      </c>
      <c r="AI607" s="26">
        <f>IF(OR(AC607="",AC606=""),"",AC607/AC606-1)</f>
        <v/>
      </c>
      <c r="AJ607" s="26">
        <f>IF(AC607="","",AA607/AC607)</f>
        <v/>
      </c>
      <c r="AK607" s="26">
        <f>IF(AC607="","",AB607/AC607)</f>
        <v/>
      </c>
      <c r="AL607" s="29" t="n">
        <v>19.3675</v>
      </c>
      <c r="AM607" s="30" t="n">
        <v>19.3675</v>
      </c>
      <c r="AN607" s="30" t="n">
        <v>17.3025</v>
      </c>
      <c r="AO607" s="30" t="n">
        <v>18.305</v>
      </c>
      <c r="AP607" s="31" t="n">
        <v>-0.0549</v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18">
        <f>IF(SUMIFS('Daily NSE Equity Options'!$K:$K,'Daily NSE Equity Options'!$A:$A,$A608)=0,"",SUMIFS('Daily NSE Equity Options'!$K:$K,'Daily NSE Equity Options'!$A:$A,$A608))</f>
        <v/>
      </c>
      <c r="F608" s="7">
        <f>IF(SUMIFS('Daily BSE Equity Options'!$K:$K,'Daily BSE Equity Options'!$A:$A,$A608)=0,"",SUMIFS('Daily BSE Equity Options'!$K:$K,'Daily BSE Equity Options'!$A:$A,$A608))</f>
        <v/>
      </c>
      <c r="G608" s="7">
        <f>IF(OR(E608="",F608=""),"",E608+F608)</f>
        <v/>
      </c>
      <c r="H608" s="20">
        <f>IFERROR(IF(OR(E608="",INDEX(E:E,MATCH(DATE(YEAR($A608)-1,MONTH($A608),DAY($A608)),$A:$A,0))=""),"",E608/INDEX(E:E,MATCH(DATE(YEAR($A608)-1,MONTH($A608),DAY($A608)),$A:$A,0))-1),"")</f>
        <v/>
      </c>
      <c r="I608" s="20">
        <f>IFERROR(IF(OR(F608="",INDEX(F:F,MATCH(DATE(YEAR($A608)-1,MONTH($A608),DAY($A608)),$A:$A,0))=""),"",F608/INDEX(F:F,MATCH(DATE(YEAR($A608)-1,MONTH($A608),DAY($A608)),$A:$A,0))-1),"")</f>
        <v/>
      </c>
      <c r="J608" s="20">
        <f>IFERROR(IF(OR(G608="",INDEX(G:G,MATCH(DATE(YEAR($A608)-1,MONTH($A608),DAY($A608)),$A:$A,0))=""),"",G608/INDEX(G:G,MATCH(DATE(YEAR($A608)-1,MONTH($A608),DAY($A608)),$A:$A,0))-1),"")</f>
        <v/>
      </c>
      <c r="K608" s="20">
        <f>IF(OR(E608="",E607=""),"",E608/E607-1)</f>
        <v/>
      </c>
      <c r="L608" s="20">
        <f>IF(OR(F608="",F607=""),"",F608/F607-1)</f>
        <v/>
      </c>
      <c r="M608" s="20">
        <f>IF(OR(G608="",G607=""),"",G608/G607-1)</f>
        <v/>
      </c>
      <c r="N608" s="20">
        <f>IF(G608="","",E608/G608)</f>
        <v/>
      </c>
      <c r="O608" s="20">
        <f>IF(G608="","",F608/G608)</f>
        <v/>
      </c>
      <c r="P608" s="21">
        <f>IF(SUMIFS('Daily NSE Equity Options'!$L:$L,'Daily NSE Equity Options'!$A:$A,$A608)=0,"",SUMIFS('Daily NSE Equity Options'!$L:$L,'Daily NSE Equity Options'!$A:$A,$A608))</f>
        <v/>
      </c>
      <c r="Q608" s="8">
        <f>IF(SUMIFS('Daily BSE Equity Options'!$L:$L,'Daily BSE Equity Options'!$A:$A,$A608)=0,"",SUMIFS('Daily BSE Equity Options'!$L:$L,'Daily BSE Equity Options'!$A:$A,$A608))</f>
        <v/>
      </c>
      <c r="R608" s="8">
        <f>IF(OR(P608="",Q608=""),"",P608+Q608)</f>
        <v/>
      </c>
      <c r="S608" s="23">
        <f>IFERROR(IF(OR(P608="",INDEX(P:P,MATCH(DATE(YEAR($A608)-1,MONTH($A608),DAY($A608)),$A:$A,0))=""),"",P608/INDEX(P:P,MATCH(DATE(YEAR($A608)-1,MONTH($A608),DAY($A608)),$A:$A,0))-1),"")</f>
        <v/>
      </c>
      <c r="T608" s="23">
        <f>IFERROR(IF(OR(Q608="",INDEX(Q:Q,MATCH(DATE(YEAR($A608)-1,MONTH($A608),DAY($A608)),$A:$A,0))=""),"",Q608/INDEX(Q:Q,MATCH(DATE(YEAR($A608)-1,MONTH($A608),DAY($A608)),$A:$A,0))-1),"")</f>
        <v/>
      </c>
      <c r="U608" s="23">
        <f>IFERROR(IF(OR(R608="",INDEX(R:R,MATCH(DATE(YEAR($A608)-1,MONTH($A608),DAY($A608)),$A:$A,0))=""),"",R608/INDEX(R:R,MATCH(DATE(YEAR($A608)-1,MONTH($A608),DAY($A608)),$A:$A,0))-1),"")</f>
        <v/>
      </c>
      <c r="V608" s="23">
        <f>IF(OR(P608="",P607=""),"",P608/P607-1)</f>
        <v/>
      </c>
      <c r="W608" s="23">
        <f>IF(OR(Q608="",Q607=""),"",Q608/Q607-1)</f>
        <v/>
      </c>
      <c r="X608" s="23">
        <f>IF(OR(R608="",R607=""),"",R608/R607-1)</f>
        <v/>
      </c>
      <c r="Y608" s="23">
        <f>IF(R608="","",P608/R608)</f>
        <v/>
      </c>
      <c r="Z608" s="23">
        <f>IF(R608="","",Q608/R608)</f>
        <v/>
      </c>
      <c r="AA608" s="24">
        <f>IF(SUMIFS('Daily NSE Equity Options'!$M:$M,'Daily NSE Equity Options'!$A:$A,$A608)=0,"",SUMIFS('Daily NSE Equity Options'!$M:$M,'Daily NSE Equity Options'!$A:$A,$A608))</f>
        <v/>
      </c>
      <c r="AB608" s="9">
        <f>IF(SUMIFS('Daily BSE Equity Options'!$M:$M,'Daily BSE Equity Options'!$A:$A,$A608)=0,"",SUMIFS('Daily BSE Equity Options'!$M:$M,'Daily BSE Equity Options'!$A:$A,$A608))</f>
        <v/>
      </c>
      <c r="AC608" s="9">
        <f>IF(OR(AA608="",AB608=""),"",AA608+AB608)</f>
        <v/>
      </c>
      <c r="AD608" s="26">
        <f>IFERROR(IF(OR(AA608="",INDEX(AA:AA,MATCH(DATE(YEAR($A608)-1,MONTH($A608),DAY($A608)),$A:$A,0))=""),"",AA608/INDEX(AA:AA,MATCH(DATE(YEAR($A608)-1,MONTH($A608),DAY($A608)),$A:$A,0))-1),"")</f>
        <v/>
      </c>
      <c r="AE608" s="26">
        <f>IFERROR(IF(OR(AB608="",INDEX(AB:AB,MATCH(DATE(YEAR($A608)-1,MONTH($A608),DAY($A608)),$A:$A,0))=""),"",AB608/INDEX(AB:AB,MATCH(DATE(YEAR($A608)-1,MONTH($A608),DAY($A608)),$A:$A,0))-1),"")</f>
        <v/>
      </c>
      <c r="AF608" s="26">
        <f>IFERROR(IF(OR(AC608="",INDEX(AC:AC,MATCH(DATE(YEAR($A608)-1,MONTH($A608),DAY($A608)),$A:$A,0))=""),"",AC608/INDEX(AC:AC,MATCH(DATE(YEAR($A608)-1,MONTH($A608),DAY($A608)),$A:$A,0))-1),"")</f>
        <v/>
      </c>
      <c r="AG608" s="26">
        <f>IF(OR(AA608="",AA607=""),"",AA608/AA607-1)</f>
        <v/>
      </c>
      <c r="AH608" s="26">
        <f>IF(OR(AB608="",AB607=""),"",AB608/AB607-1)</f>
        <v/>
      </c>
      <c r="AI608" s="26">
        <f>IF(OR(AC608="",AC607=""),"",AC608/AC607-1)</f>
        <v/>
      </c>
      <c r="AJ608" s="26">
        <f>IF(AC608="","",AA608/AC608)</f>
        <v/>
      </c>
      <c r="AK608" s="26">
        <f>IF(AC608="","",AB608/AC608)</f>
        <v/>
      </c>
      <c r="AL608" s="29" t="n">
        <v>18.305</v>
      </c>
      <c r="AM608" s="30" t="n">
        <v>18.51</v>
      </c>
      <c r="AN608" s="30" t="n">
        <v>16.545</v>
      </c>
      <c r="AO608" s="30" t="n">
        <v>17.7175</v>
      </c>
      <c r="AP608" s="31" t="n">
        <v>-0.0321</v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18">
        <f>IF(SUMIFS('Daily NSE Equity Options'!$K:$K,'Daily NSE Equity Options'!$A:$A,$A609)=0,"",SUMIFS('Daily NSE Equity Options'!$K:$K,'Daily NSE Equity Options'!$A:$A,$A609))</f>
        <v/>
      </c>
      <c r="F609" s="7">
        <f>IF(SUMIFS('Daily BSE Equity Options'!$K:$K,'Daily BSE Equity Options'!$A:$A,$A609)=0,"",SUMIFS('Daily BSE Equity Options'!$K:$K,'Daily BSE Equity Options'!$A:$A,$A609))</f>
        <v/>
      </c>
      <c r="G609" s="7">
        <f>IF(OR(E609="",F609=""),"",E609+F609)</f>
        <v/>
      </c>
      <c r="H609" s="20">
        <f>IFERROR(IF(OR(E609="",INDEX(E:E,MATCH(DATE(YEAR($A609)-1,MONTH($A609),DAY($A609)),$A:$A,0))=""),"",E609/INDEX(E:E,MATCH(DATE(YEAR($A609)-1,MONTH($A609),DAY($A609)),$A:$A,0))-1),"")</f>
        <v/>
      </c>
      <c r="I609" s="20">
        <f>IFERROR(IF(OR(F609="",INDEX(F:F,MATCH(DATE(YEAR($A609)-1,MONTH($A609),DAY($A609)),$A:$A,0))=""),"",F609/INDEX(F:F,MATCH(DATE(YEAR($A609)-1,MONTH($A609),DAY($A609)),$A:$A,0))-1),"")</f>
        <v/>
      </c>
      <c r="J609" s="20">
        <f>IFERROR(IF(OR(G609="",INDEX(G:G,MATCH(DATE(YEAR($A609)-1,MONTH($A609),DAY($A609)),$A:$A,0))=""),"",G609/INDEX(G:G,MATCH(DATE(YEAR($A609)-1,MONTH($A609),DAY($A609)),$A:$A,0))-1),"")</f>
        <v/>
      </c>
      <c r="K609" s="20">
        <f>IF(OR(E609="",E608=""),"",E609/E608-1)</f>
        <v/>
      </c>
      <c r="L609" s="20">
        <f>IF(OR(F609="",F608=""),"",F609/F608-1)</f>
        <v/>
      </c>
      <c r="M609" s="20">
        <f>IF(OR(G609="",G608=""),"",G609/G608-1)</f>
        <v/>
      </c>
      <c r="N609" s="20">
        <f>IF(G609="","",E609/G609)</f>
        <v/>
      </c>
      <c r="O609" s="20">
        <f>IF(G609="","",F609/G609)</f>
        <v/>
      </c>
      <c r="P609" s="21">
        <f>IF(SUMIFS('Daily NSE Equity Options'!$L:$L,'Daily NSE Equity Options'!$A:$A,$A609)=0,"",SUMIFS('Daily NSE Equity Options'!$L:$L,'Daily NSE Equity Options'!$A:$A,$A609))</f>
        <v/>
      </c>
      <c r="Q609" s="8">
        <f>IF(SUMIFS('Daily BSE Equity Options'!$L:$L,'Daily BSE Equity Options'!$A:$A,$A609)=0,"",SUMIFS('Daily BSE Equity Options'!$L:$L,'Daily BSE Equity Options'!$A:$A,$A609))</f>
        <v/>
      </c>
      <c r="R609" s="8">
        <f>IF(OR(P609="",Q609=""),"",P609+Q609)</f>
        <v/>
      </c>
      <c r="S609" s="23">
        <f>IFERROR(IF(OR(P609="",INDEX(P:P,MATCH(DATE(YEAR($A609)-1,MONTH($A609),DAY($A609)),$A:$A,0))=""),"",P609/INDEX(P:P,MATCH(DATE(YEAR($A609)-1,MONTH($A609),DAY($A609)),$A:$A,0))-1),"")</f>
        <v/>
      </c>
      <c r="T609" s="23">
        <f>IFERROR(IF(OR(Q609="",INDEX(Q:Q,MATCH(DATE(YEAR($A609)-1,MONTH($A609),DAY($A609)),$A:$A,0))=""),"",Q609/INDEX(Q:Q,MATCH(DATE(YEAR($A609)-1,MONTH($A609),DAY($A609)),$A:$A,0))-1),"")</f>
        <v/>
      </c>
      <c r="U609" s="23">
        <f>IFERROR(IF(OR(R609="",INDEX(R:R,MATCH(DATE(YEAR($A609)-1,MONTH($A609),DAY($A609)),$A:$A,0))=""),"",R609/INDEX(R:R,MATCH(DATE(YEAR($A609)-1,MONTH($A609),DAY($A609)),$A:$A,0))-1),"")</f>
        <v/>
      </c>
      <c r="V609" s="23">
        <f>IF(OR(P609="",P608=""),"",P609/P608-1)</f>
        <v/>
      </c>
      <c r="W609" s="23">
        <f>IF(OR(Q609="",Q608=""),"",Q609/Q608-1)</f>
        <v/>
      </c>
      <c r="X609" s="23">
        <f>IF(OR(R609="",R608=""),"",R609/R608-1)</f>
        <v/>
      </c>
      <c r="Y609" s="23">
        <f>IF(R609="","",P609/R609)</f>
        <v/>
      </c>
      <c r="Z609" s="23">
        <f>IF(R609="","",Q609/R609)</f>
        <v/>
      </c>
      <c r="AA609" s="24">
        <f>IF(SUMIFS('Daily NSE Equity Options'!$M:$M,'Daily NSE Equity Options'!$A:$A,$A609)=0,"",SUMIFS('Daily NSE Equity Options'!$M:$M,'Daily NSE Equity Options'!$A:$A,$A609))</f>
        <v/>
      </c>
      <c r="AB609" s="9">
        <f>IF(SUMIFS('Daily BSE Equity Options'!$M:$M,'Daily BSE Equity Options'!$A:$A,$A609)=0,"",SUMIFS('Daily BSE Equity Options'!$M:$M,'Daily BSE Equity Options'!$A:$A,$A609))</f>
        <v/>
      </c>
      <c r="AC609" s="9">
        <f>IF(OR(AA609="",AB609=""),"",AA609+AB609)</f>
        <v/>
      </c>
      <c r="AD609" s="26">
        <f>IFERROR(IF(OR(AA609="",INDEX(AA:AA,MATCH(DATE(YEAR($A609)-1,MONTH($A609),DAY($A609)),$A:$A,0))=""),"",AA609/INDEX(AA:AA,MATCH(DATE(YEAR($A609)-1,MONTH($A609),DAY($A609)),$A:$A,0))-1),"")</f>
        <v/>
      </c>
      <c r="AE609" s="26">
        <f>IFERROR(IF(OR(AB609="",INDEX(AB:AB,MATCH(DATE(YEAR($A609)-1,MONTH($A609),DAY($A609)),$A:$A,0))=""),"",AB609/INDEX(AB:AB,MATCH(DATE(YEAR($A609)-1,MONTH($A609),DAY($A609)),$A:$A,0))-1),"")</f>
        <v/>
      </c>
      <c r="AF609" s="26">
        <f>IFERROR(IF(OR(AC609="",INDEX(AC:AC,MATCH(DATE(YEAR($A609)-1,MONTH($A609),DAY($A609)),$A:$A,0))=""),"",AC609/INDEX(AC:AC,MATCH(DATE(YEAR($A609)-1,MONTH($A609),DAY($A609)),$A:$A,0))-1),"")</f>
        <v/>
      </c>
      <c r="AG609" s="26">
        <f>IF(OR(AA609="",AA608=""),"",AA609/AA608-1)</f>
        <v/>
      </c>
      <c r="AH609" s="26">
        <f>IF(OR(AB609="",AB608=""),"",AB609/AB608-1)</f>
        <v/>
      </c>
      <c r="AI609" s="26">
        <f>IF(OR(AC609="",AC608=""),"",AC609/AC608-1)</f>
        <v/>
      </c>
      <c r="AJ609" s="26">
        <f>IF(AC609="","",AA609/AC609)</f>
        <v/>
      </c>
      <c r="AK609" s="26">
        <f>IF(AC609="","",AB609/AC609)</f>
        <v/>
      </c>
      <c r="AL609" s="29" t="n">
        <v>17.7175</v>
      </c>
      <c r="AM609" s="30" t="n">
        <v>18.3825</v>
      </c>
      <c r="AN609" s="30" t="n">
        <v>16.3925</v>
      </c>
      <c r="AO609" s="30" t="n">
        <v>17.9375</v>
      </c>
      <c r="AP609" s="31" t="n">
        <v>0.0124</v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18">
        <f>IF(SUMIFS('Daily NSE Equity Options'!$K:$K,'Daily NSE Equity Options'!$A:$A,$A610)=0,"",SUMIFS('Daily NSE Equity Options'!$K:$K,'Daily NSE Equity Options'!$A:$A,$A610))</f>
        <v/>
      </c>
      <c r="F610" s="7">
        <f>IF(SUMIFS('Daily BSE Equity Options'!$K:$K,'Daily BSE Equity Options'!$A:$A,$A610)=0,"",SUMIFS('Daily BSE Equity Options'!$K:$K,'Daily BSE Equity Options'!$A:$A,$A610))</f>
        <v/>
      </c>
      <c r="G610" s="7">
        <f>IF(OR(E610="",F610=""),"",E610+F610)</f>
        <v/>
      </c>
      <c r="H610" s="20">
        <f>IFERROR(IF(OR(E610="",INDEX(E:E,MATCH(DATE(YEAR($A610)-1,MONTH($A610),DAY($A610)),$A:$A,0))=""),"",E610/INDEX(E:E,MATCH(DATE(YEAR($A610)-1,MONTH($A610),DAY($A610)),$A:$A,0))-1),"")</f>
        <v/>
      </c>
      <c r="I610" s="20">
        <f>IFERROR(IF(OR(F610="",INDEX(F:F,MATCH(DATE(YEAR($A610)-1,MONTH($A610),DAY($A610)),$A:$A,0))=""),"",F610/INDEX(F:F,MATCH(DATE(YEAR($A610)-1,MONTH($A610),DAY($A610)),$A:$A,0))-1),"")</f>
        <v/>
      </c>
      <c r="J610" s="20">
        <f>IFERROR(IF(OR(G610="",INDEX(G:G,MATCH(DATE(YEAR($A610)-1,MONTH($A610),DAY($A610)),$A:$A,0))=""),"",G610/INDEX(G:G,MATCH(DATE(YEAR($A610)-1,MONTH($A610),DAY($A610)),$A:$A,0))-1),"")</f>
        <v/>
      </c>
      <c r="K610" s="20">
        <f>IF(OR(E610="",E609=""),"",E610/E609-1)</f>
        <v/>
      </c>
      <c r="L610" s="20">
        <f>IF(OR(F610="",F609=""),"",F610/F609-1)</f>
        <v/>
      </c>
      <c r="M610" s="20">
        <f>IF(OR(G610="",G609=""),"",G610/G609-1)</f>
        <v/>
      </c>
      <c r="N610" s="20">
        <f>IF(G610="","",E610/G610)</f>
        <v/>
      </c>
      <c r="O610" s="20">
        <f>IF(G610="","",F610/G610)</f>
        <v/>
      </c>
      <c r="P610" s="21">
        <f>IF(SUMIFS('Daily NSE Equity Options'!$L:$L,'Daily NSE Equity Options'!$A:$A,$A610)=0,"",SUMIFS('Daily NSE Equity Options'!$L:$L,'Daily NSE Equity Options'!$A:$A,$A610))</f>
        <v/>
      </c>
      <c r="Q610" s="8">
        <f>IF(SUMIFS('Daily BSE Equity Options'!$L:$L,'Daily BSE Equity Options'!$A:$A,$A610)=0,"",SUMIFS('Daily BSE Equity Options'!$L:$L,'Daily BSE Equity Options'!$A:$A,$A610))</f>
        <v/>
      </c>
      <c r="R610" s="8">
        <f>IF(OR(P610="",Q610=""),"",P610+Q610)</f>
        <v/>
      </c>
      <c r="S610" s="23">
        <f>IFERROR(IF(OR(P610="",INDEX(P:P,MATCH(DATE(YEAR($A610)-1,MONTH($A610),DAY($A610)),$A:$A,0))=""),"",P610/INDEX(P:P,MATCH(DATE(YEAR($A610)-1,MONTH($A610),DAY($A610)),$A:$A,0))-1),"")</f>
        <v/>
      </c>
      <c r="T610" s="23">
        <f>IFERROR(IF(OR(Q610="",INDEX(Q:Q,MATCH(DATE(YEAR($A610)-1,MONTH($A610),DAY($A610)),$A:$A,0))=""),"",Q610/INDEX(Q:Q,MATCH(DATE(YEAR($A610)-1,MONTH($A610),DAY($A610)),$A:$A,0))-1),"")</f>
        <v/>
      </c>
      <c r="U610" s="23">
        <f>IFERROR(IF(OR(R610="",INDEX(R:R,MATCH(DATE(YEAR($A610)-1,MONTH($A610),DAY($A610)),$A:$A,0))=""),"",R610/INDEX(R:R,MATCH(DATE(YEAR($A610)-1,MONTH($A610),DAY($A610)),$A:$A,0))-1),"")</f>
        <v/>
      </c>
      <c r="V610" s="23">
        <f>IF(OR(P610="",P609=""),"",P610/P609-1)</f>
        <v/>
      </c>
      <c r="W610" s="23">
        <f>IF(OR(Q610="",Q609=""),"",Q610/Q609-1)</f>
        <v/>
      </c>
      <c r="X610" s="23">
        <f>IF(OR(R610="",R609=""),"",R610/R609-1)</f>
        <v/>
      </c>
      <c r="Y610" s="23">
        <f>IF(R610="","",P610/R610)</f>
        <v/>
      </c>
      <c r="Z610" s="23">
        <f>IF(R610="","",Q610/R610)</f>
        <v/>
      </c>
      <c r="AA610" s="24">
        <f>IF(SUMIFS('Daily NSE Equity Options'!$M:$M,'Daily NSE Equity Options'!$A:$A,$A610)=0,"",SUMIFS('Daily NSE Equity Options'!$M:$M,'Daily NSE Equity Options'!$A:$A,$A610))</f>
        <v/>
      </c>
      <c r="AB610" s="9">
        <f>IF(SUMIFS('Daily BSE Equity Options'!$M:$M,'Daily BSE Equity Options'!$A:$A,$A610)=0,"",SUMIFS('Daily BSE Equity Options'!$M:$M,'Daily BSE Equity Options'!$A:$A,$A610))</f>
        <v/>
      </c>
      <c r="AC610" s="9">
        <f>IF(OR(AA610="",AB610=""),"",AA610+AB610)</f>
        <v/>
      </c>
      <c r="AD610" s="26">
        <f>IFERROR(IF(OR(AA610="",INDEX(AA:AA,MATCH(DATE(YEAR($A610)-1,MONTH($A610),DAY($A610)),$A:$A,0))=""),"",AA610/INDEX(AA:AA,MATCH(DATE(YEAR($A610)-1,MONTH($A610),DAY($A610)),$A:$A,0))-1),"")</f>
        <v/>
      </c>
      <c r="AE610" s="26">
        <f>IFERROR(IF(OR(AB610="",INDEX(AB:AB,MATCH(DATE(YEAR($A610)-1,MONTH($A610),DAY($A610)),$A:$A,0))=""),"",AB610/INDEX(AB:AB,MATCH(DATE(YEAR($A610)-1,MONTH($A610),DAY($A610)),$A:$A,0))-1),"")</f>
        <v/>
      </c>
      <c r="AF610" s="26">
        <f>IFERROR(IF(OR(AC610="",INDEX(AC:AC,MATCH(DATE(YEAR($A610)-1,MONTH($A610),DAY($A610)),$A:$A,0))=""),"",AC610/INDEX(AC:AC,MATCH(DATE(YEAR($A610)-1,MONTH($A610),DAY($A610)),$A:$A,0))-1),"")</f>
        <v/>
      </c>
      <c r="AG610" s="26">
        <f>IF(OR(AA610="",AA609=""),"",AA610/AA609-1)</f>
        <v/>
      </c>
      <c r="AH610" s="26">
        <f>IF(OR(AB610="",AB609=""),"",AB610/AB609-1)</f>
        <v/>
      </c>
      <c r="AI610" s="26">
        <f>IF(OR(AC610="",AC609=""),"",AC610/AC609-1)</f>
        <v/>
      </c>
      <c r="AJ610" s="26">
        <f>IF(AC610="","",AA610/AC610)</f>
        <v/>
      </c>
      <c r="AK610" s="26">
        <f>IF(AC610="","",AB610/AC610)</f>
        <v/>
      </c>
      <c r="AL610" s="29" t="n">
        <v>17.9375</v>
      </c>
      <c r="AM610" s="30" t="n">
        <v>17.9375</v>
      </c>
      <c r="AN610" s="30" t="n">
        <v>16.8575</v>
      </c>
      <c r="AO610" s="30" t="n">
        <v>17.47</v>
      </c>
      <c r="AP610" s="31" t="n">
        <v>-0.0261</v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18">
        <f>IF(SUMIFS('Daily NSE Equity Options'!$K:$K,'Daily NSE Equity Options'!$A:$A,$A611)=0,"",SUMIFS('Daily NSE Equity Options'!$K:$K,'Daily NSE Equity Options'!$A:$A,$A611))</f>
        <v/>
      </c>
      <c r="F611" s="7">
        <f>IF(SUMIFS('Daily BSE Equity Options'!$K:$K,'Daily BSE Equity Options'!$A:$A,$A611)=0,"",SUMIFS('Daily BSE Equity Options'!$K:$K,'Daily BSE Equity Options'!$A:$A,$A611))</f>
        <v/>
      </c>
      <c r="G611" s="7">
        <f>IF(OR(E611="",F611=""),"",E611+F611)</f>
        <v/>
      </c>
      <c r="H611" s="20">
        <f>IFERROR(IF(OR(E611="",INDEX(E:E,MATCH(DATE(YEAR($A611)-1,MONTH($A611),DAY($A611)),$A:$A,0))=""),"",E611/INDEX(E:E,MATCH(DATE(YEAR($A611)-1,MONTH($A611),DAY($A611)),$A:$A,0))-1),"")</f>
        <v/>
      </c>
      <c r="I611" s="20">
        <f>IFERROR(IF(OR(F611="",INDEX(F:F,MATCH(DATE(YEAR($A611)-1,MONTH($A611),DAY($A611)),$A:$A,0))=""),"",F611/INDEX(F:F,MATCH(DATE(YEAR($A611)-1,MONTH($A611),DAY($A611)),$A:$A,0))-1),"")</f>
        <v/>
      </c>
      <c r="J611" s="20">
        <f>IFERROR(IF(OR(G611="",INDEX(G:G,MATCH(DATE(YEAR($A611)-1,MONTH($A611),DAY($A611)),$A:$A,0))=""),"",G611/INDEX(G:G,MATCH(DATE(YEAR($A611)-1,MONTH($A611),DAY($A611)),$A:$A,0))-1),"")</f>
        <v/>
      </c>
      <c r="K611" s="20">
        <f>IF(OR(E611="",E610=""),"",E611/E610-1)</f>
        <v/>
      </c>
      <c r="L611" s="20">
        <f>IF(OR(F611="",F610=""),"",F611/F610-1)</f>
        <v/>
      </c>
      <c r="M611" s="20">
        <f>IF(OR(G611="",G610=""),"",G611/G610-1)</f>
        <v/>
      </c>
      <c r="N611" s="20">
        <f>IF(G611="","",E611/G611)</f>
        <v/>
      </c>
      <c r="O611" s="20">
        <f>IF(G611="","",F611/G611)</f>
        <v/>
      </c>
      <c r="P611" s="21">
        <f>IF(SUMIFS('Daily NSE Equity Options'!$L:$L,'Daily NSE Equity Options'!$A:$A,$A611)=0,"",SUMIFS('Daily NSE Equity Options'!$L:$L,'Daily NSE Equity Options'!$A:$A,$A611))</f>
        <v/>
      </c>
      <c r="Q611" s="8">
        <f>IF(SUMIFS('Daily BSE Equity Options'!$L:$L,'Daily BSE Equity Options'!$A:$A,$A611)=0,"",SUMIFS('Daily BSE Equity Options'!$L:$L,'Daily BSE Equity Options'!$A:$A,$A611))</f>
        <v/>
      </c>
      <c r="R611" s="8">
        <f>IF(OR(P611="",Q611=""),"",P611+Q611)</f>
        <v/>
      </c>
      <c r="S611" s="23">
        <f>IFERROR(IF(OR(P611="",INDEX(P:P,MATCH(DATE(YEAR($A611)-1,MONTH($A611),DAY($A611)),$A:$A,0))=""),"",P611/INDEX(P:P,MATCH(DATE(YEAR($A611)-1,MONTH($A611),DAY($A611)),$A:$A,0))-1),"")</f>
        <v/>
      </c>
      <c r="T611" s="23">
        <f>IFERROR(IF(OR(Q611="",INDEX(Q:Q,MATCH(DATE(YEAR($A611)-1,MONTH($A611),DAY($A611)),$A:$A,0))=""),"",Q611/INDEX(Q:Q,MATCH(DATE(YEAR($A611)-1,MONTH($A611),DAY($A611)),$A:$A,0))-1),"")</f>
        <v/>
      </c>
      <c r="U611" s="23">
        <f>IFERROR(IF(OR(R611="",INDEX(R:R,MATCH(DATE(YEAR($A611)-1,MONTH($A611),DAY($A611)),$A:$A,0))=""),"",R611/INDEX(R:R,MATCH(DATE(YEAR($A611)-1,MONTH($A611),DAY($A611)),$A:$A,0))-1),"")</f>
        <v/>
      </c>
      <c r="V611" s="23">
        <f>IF(OR(P611="",P610=""),"",P611/P610-1)</f>
        <v/>
      </c>
      <c r="W611" s="23">
        <f>IF(OR(Q611="",Q610=""),"",Q611/Q610-1)</f>
        <v/>
      </c>
      <c r="X611" s="23">
        <f>IF(OR(R611="",R610=""),"",R611/R610-1)</f>
        <v/>
      </c>
      <c r="Y611" s="23">
        <f>IF(R611="","",P611/R611)</f>
        <v/>
      </c>
      <c r="Z611" s="23">
        <f>IF(R611="","",Q611/R611)</f>
        <v/>
      </c>
      <c r="AA611" s="24">
        <f>IF(SUMIFS('Daily NSE Equity Options'!$M:$M,'Daily NSE Equity Options'!$A:$A,$A611)=0,"",SUMIFS('Daily NSE Equity Options'!$M:$M,'Daily NSE Equity Options'!$A:$A,$A611))</f>
        <v/>
      </c>
      <c r="AB611" s="9">
        <f>IF(SUMIFS('Daily BSE Equity Options'!$M:$M,'Daily BSE Equity Options'!$A:$A,$A611)=0,"",SUMIFS('Daily BSE Equity Options'!$M:$M,'Daily BSE Equity Options'!$A:$A,$A611))</f>
        <v/>
      </c>
      <c r="AC611" s="9">
        <f>IF(OR(AA611="",AB611=""),"",AA611+AB611)</f>
        <v/>
      </c>
      <c r="AD611" s="26">
        <f>IFERROR(IF(OR(AA611="",INDEX(AA:AA,MATCH(DATE(YEAR($A611)-1,MONTH($A611),DAY($A611)),$A:$A,0))=""),"",AA611/INDEX(AA:AA,MATCH(DATE(YEAR($A611)-1,MONTH($A611),DAY($A611)),$A:$A,0))-1),"")</f>
        <v/>
      </c>
      <c r="AE611" s="26">
        <f>IFERROR(IF(OR(AB611="",INDEX(AB:AB,MATCH(DATE(YEAR($A611)-1,MONTH($A611),DAY($A611)),$A:$A,0))=""),"",AB611/INDEX(AB:AB,MATCH(DATE(YEAR($A611)-1,MONTH($A611),DAY($A611)),$A:$A,0))-1),"")</f>
        <v/>
      </c>
      <c r="AF611" s="26">
        <f>IFERROR(IF(OR(AC611="",INDEX(AC:AC,MATCH(DATE(YEAR($A611)-1,MONTH($A611),DAY($A611)),$A:$A,0))=""),"",AC611/INDEX(AC:AC,MATCH(DATE(YEAR($A611)-1,MONTH($A611),DAY($A611)),$A:$A,0))-1),"")</f>
        <v/>
      </c>
      <c r="AG611" s="26">
        <f>IF(OR(AA611="",AA610=""),"",AA611/AA610-1)</f>
        <v/>
      </c>
      <c r="AH611" s="26">
        <f>IF(OR(AB611="",AB610=""),"",AB611/AB610-1)</f>
        <v/>
      </c>
      <c r="AI611" s="26">
        <f>IF(OR(AC611="",AC610=""),"",AC611/AC610-1)</f>
        <v/>
      </c>
      <c r="AJ611" s="26">
        <f>IF(AC611="","",AA611/AC611)</f>
        <v/>
      </c>
      <c r="AK611" s="26">
        <f>IF(AC611="","",AB611/AC611)</f>
        <v/>
      </c>
      <c r="AL611" s="29" t="n">
        <v>17.47</v>
      </c>
      <c r="AM611" s="30" t="n">
        <v>18.565</v>
      </c>
      <c r="AN611" s="30" t="n">
        <v>17.26</v>
      </c>
      <c r="AO611" s="30" t="n">
        <v>18.2775</v>
      </c>
      <c r="AP611" s="31" t="n">
        <v>0.0462</v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18">
        <f>IF(SUMIFS('Daily NSE Equity Options'!$K:$K,'Daily NSE Equity Options'!$A:$A,$A612)=0,"",SUMIFS('Daily NSE Equity Options'!$K:$K,'Daily NSE Equity Options'!$A:$A,$A612))</f>
        <v/>
      </c>
      <c r="F612" s="7">
        <f>IF(SUMIFS('Daily BSE Equity Options'!$K:$K,'Daily BSE Equity Options'!$A:$A,$A612)=0,"",SUMIFS('Daily BSE Equity Options'!$K:$K,'Daily BSE Equity Options'!$A:$A,$A612))</f>
        <v/>
      </c>
      <c r="G612" s="7">
        <f>IF(OR(E612="",F612=""),"",E612+F612)</f>
        <v/>
      </c>
      <c r="H612" s="20">
        <f>IFERROR(IF(OR(E612="",INDEX(E:E,MATCH(DATE(YEAR($A612)-1,MONTH($A612),DAY($A612)),$A:$A,0))=""),"",E612/INDEX(E:E,MATCH(DATE(YEAR($A612)-1,MONTH($A612),DAY($A612)),$A:$A,0))-1),"")</f>
        <v/>
      </c>
      <c r="I612" s="20">
        <f>IFERROR(IF(OR(F612="",INDEX(F:F,MATCH(DATE(YEAR($A612)-1,MONTH($A612),DAY($A612)),$A:$A,0))=""),"",F612/INDEX(F:F,MATCH(DATE(YEAR($A612)-1,MONTH($A612),DAY($A612)),$A:$A,0))-1),"")</f>
        <v/>
      </c>
      <c r="J612" s="20">
        <f>IFERROR(IF(OR(G612="",INDEX(G:G,MATCH(DATE(YEAR($A612)-1,MONTH($A612),DAY($A612)),$A:$A,0))=""),"",G612/INDEX(G:G,MATCH(DATE(YEAR($A612)-1,MONTH($A612),DAY($A612)),$A:$A,0))-1),"")</f>
        <v/>
      </c>
      <c r="K612" s="20">
        <f>IF(OR(E612="",E611=""),"",E612/E611-1)</f>
        <v/>
      </c>
      <c r="L612" s="20">
        <f>IF(OR(F612="",F611=""),"",F612/F611-1)</f>
        <v/>
      </c>
      <c r="M612" s="20">
        <f>IF(OR(G612="",G611=""),"",G612/G611-1)</f>
        <v/>
      </c>
      <c r="N612" s="20">
        <f>IF(G612="","",E612/G612)</f>
        <v/>
      </c>
      <c r="O612" s="20">
        <f>IF(G612="","",F612/G612)</f>
        <v/>
      </c>
      <c r="P612" s="21">
        <f>IF(SUMIFS('Daily NSE Equity Options'!$L:$L,'Daily NSE Equity Options'!$A:$A,$A612)=0,"",SUMIFS('Daily NSE Equity Options'!$L:$L,'Daily NSE Equity Options'!$A:$A,$A612))</f>
        <v/>
      </c>
      <c r="Q612" s="8">
        <f>IF(SUMIFS('Daily BSE Equity Options'!$L:$L,'Daily BSE Equity Options'!$A:$A,$A612)=0,"",SUMIFS('Daily BSE Equity Options'!$L:$L,'Daily BSE Equity Options'!$A:$A,$A612))</f>
        <v/>
      </c>
      <c r="R612" s="8">
        <f>IF(OR(P612="",Q612=""),"",P612+Q612)</f>
        <v/>
      </c>
      <c r="S612" s="23">
        <f>IFERROR(IF(OR(P612="",INDEX(P:P,MATCH(DATE(YEAR($A612)-1,MONTH($A612),DAY($A612)),$A:$A,0))=""),"",P612/INDEX(P:P,MATCH(DATE(YEAR($A612)-1,MONTH($A612),DAY($A612)),$A:$A,0))-1),"")</f>
        <v/>
      </c>
      <c r="T612" s="23">
        <f>IFERROR(IF(OR(Q612="",INDEX(Q:Q,MATCH(DATE(YEAR($A612)-1,MONTH($A612),DAY($A612)),$A:$A,0))=""),"",Q612/INDEX(Q:Q,MATCH(DATE(YEAR($A612)-1,MONTH($A612),DAY($A612)),$A:$A,0))-1),"")</f>
        <v/>
      </c>
      <c r="U612" s="23">
        <f>IFERROR(IF(OR(R612="",INDEX(R:R,MATCH(DATE(YEAR($A612)-1,MONTH($A612),DAY($A612)),$A:$A,0))=""),"",R612/INDEX(R:R,MATCH(DATE(YEAR($A612)-1,MONTH($A612),DAY($A612)),$A:$A,0))-1),"")</f>
        <v/>
      </c>
      <c r="V612" s="23">
        <f>IF(OR(P612="",P611=""),"",P612/P611-1)</f>
        <v/>
      </c>
      <c r="W612" s="23">
        <f>IF(OR(Q612="",Q611=""),"",Q612/Q611-1)</f>
        <v/>
      </c>
      <c r="X612" s="23">
        <f>IF(OR(R612="",R611=""),"",R612/R611-1)</f>
        <v/>
      </c>
      <c r="Y612" s="23">
        <f>IF(R612="","",P612/R612)</f>
        <v/>
      </c>
      <c r="Z612" s="23">
        <f>IF(R612="","",Q612/R612)</f>
        <v/>
      </c>
      <c r="AA612" s="24">
        <f>IF(SUMIFS('Daily NSE Equity Options'!$M:$M,'Daily NSE Equity Options'!$A:$A,$A612)=0,"",SUMIFS('Daily NSE Equity Options'!$M:$M,'Daily NSE Equity Options'!$A:$A,$A612))</f>
        <v/>
      </c>
      <c r="AB612" s="9">
        <f>IF(SUMIFS('Daily BSE Equity Options'!$M:$M,'Daily BSE Equity Options'!$A:$A,$A612)=0,"",SUMIFS('Daily BSE Equity Options'!$M:$M,'Daily BSE Equity Options'!$A:$A,$A612))</f>
        <v/>
      </c>
      <c r="AC612" s="9">
        <f>IF(OR(AA612="",AB612=""),"",AA612+AB612)</f>
        <v/>
      </c>
      <c r="AD612" s="26">
        <f>IFERROR(IF(OR(AA612="",INDEX(AA:AA,MATCH(DATE(YEAR($A612)-1,MONTH($A612),DAY($A612)),$A:$A,0))=""),"",AA612/INDEX(AA:AA,MATCH(DATE(YEAR($A612)-1,MONTH($A612),DAY($A612)),$A:$A,0))-1),"")</f>
        <v/>
      </c>
      <c r="AE612" s="26">
        <f>IFERROR(IF(OR(AB612="",INDEX(AB:AB,MATCH(DATE(YEAR($A612)-1,MONTH($A612),DAY($A612)),$A:$A,0))=""),"",AB612/INDEX(AB:AB,MATCH(DATE(YEAR($A612)-1,MONTH($A612),DAY($A612)),$A:$A,0))-1),"")</f>
        <v/>
      </c>
      <c r="AF612" s="26">
        <f>IFERROR(IF(OR(AC612="",INDEX(AC:AC,MATCH(DATE(YEAR($A612)-1,MONTH($A612),DAY($A612)),$A:$A,0))=""),"",AC612/INDEX(AC:AC,MATCH(DATE(YEAR($A612)-1,MONTH($A612),DAY($A612)),$A:$A,0))-1),"")</f>
        <v/>
      </c>
      <c r="AG612" s="26">
        <f>IF(OR(AA612="",AA611=""),"",AA612/AA611-1)</f>
        <v/>
      </c>
      <c r="AH612" s="26">
        <f>IF(OR(AB612="",AB611=""),"",AB612/AB611-1)</f>
        <v/>
      </c>
      <c r="AI612" s="26">
        <f>IF(OR(AC612="",AC611=""),"",AC612/AC611-1)</f>
        <v/>
      </c>
      <c r="AJ612" s="26">
        <f>IF(AC612="","",AA612/AC612)</f>
        <v/>
      </c>
      <c r="AK612" s="26">
        <f>IF(AC612="","",AB612/AC612)</f>
        <v/>
      </c>
      <c r="AL612" s="29" t="n">
        <v>18.2775</v>
      </c>
      <c r="AM612" s="30" t="n">
        <v>19.215</v>
      </c>
      <c r="AN612" s="30" t="n">
        <v>16.78</v>
      </c>
      <c r="AO612" s="30" t="n">
        <v>18.3925</v>
      </c>
      <c r="AP612" s="31" t="n">
        <v>0.0063</v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18">
        <f>IF(SUMIFS('Daily NSE Equity Options'!$K:$K,'Daily NSE Equity Options'!$A:$A,$A613)=0,"",SUMIFS('Daily NSE Equity Options'!$K:$K,'Daily NSE Equity Options'!$A:$A,$A613))</f>
        <v/>
      </c>
      <c r="F613" s="7">
        <f>IF(SUMIFS('Daily BSE Equity Options'!$K:$K,'Daily BSE Equity Options'!$A:$A,$A613)=0,"",SUMIFS('Daily BSE Equity Options'!$K:$K,'Daily BSE Equity Options'!$A:$A,$A613))</f>
        <v/>
      </c>
      <c r="G613" s="7">
        <f>IF(OR(E613="",F613=""),"",E613+F613)</f>
        <v/>
      </c>
      <c r="H613" s="20">
        <f>IFERROR(IF(OR(E613="",INDEX(E:E,MATCH(DATE(YEAR($A613)-1,MONTH($A613),DAY($A613)),$A:$A,0))=""),"",E613/INDEX(E:E,MATCH(DATE(YEAR($A613)-1,MONTH($A613),DAY($A613)),$A:$A,0))-1),"")</f>
        <v/>
      </c>
      <c r="I613" s="20">
        <f>IFERROR(IF(OR(F613="",INDEX(F:F,MATCH(DATE(YEAR($A613)-1,MONTH($A613),DAY($A613)),$A:$A,0))=""),"",F613/INDEX(F:F,MATCH(DATE(YEAR($A613)-1,MONTH($A613),DAY($A613)),$A:$A,0))-1),"")</f>
        <v/>
      </c>
      <c r="J613" s="20">
        <f>IFERROR(IF(OR(G613="",INDEX(G:G,MATCH(DATE(YEAR($A613)-1,MONTH($A613),DAY($A613)),$A:$A,0))=""),"",G613/INDEX(G:G,MATCH(DATE(YEAR($A613)-1,MONTH($A613),DAY($A613)),$A:$A,0))-1),"")</f>
        <v/>
      </c>
      <c r="K613" s="20">
        <f>IF(OR(E613="",E612=""),"",E613/E612-1)</f>
        <v/>
      </c>
      <c r="L613" s="20">
        <f>IF(OR(F613="",F612=""),"",F613/F612-1)</f>
        <v/>
      </c>
      <c r="M613" s="20">
        <f>IF(OR(G613="",G612=""),"",G613/G612-1)</f>
        <v/>
      </c>
      <c r="N613" s="20">
        <f>IF(G613="","",E613/G613)</f>
        <v/>
      </c>
      <c r="O613" s="20">
        <f>IF(G613="","",F613/G613)</f>
        <v/>
      </c>
      <c r="P613" s="21">
        <f>IF(SUMIFS('Daily NSE Equity Options'!$L:$L,'Daily NSE Equity Options'!$A:$A,$A613)=0,"",SUMIFS('Daily NSE Equity Options'!$L:$L,'Daily NSE Equity Options'!$A:$A,$A613))</f>
        <v/>
      </c>
      <c r="Q613" s="8">
        <f>IF(SUMIFS('Daily BSE Equity Options'!$L:$L,'Daily BSE Equity Options'!$A:$A,$A613)=0,"",SUMIFS('Daily BSE Equity Options'!$L:$L,'Daily BSE Equity Options'!$A:$A,$A613))</f>
        <v/>
      </c>
      <c r="R613" s="8">
        <f>IF(OR(P613="",Q613=""),"",P613+Q613)</f>
        <v/>
      </c>
      <c r="S613" s="23">
        <f>IFERROR(IF(OR(P613="",INDEX(P:P,MATCH(DATE(YEAR($A613)-1,MONTH($A613),DAY($A613)),$A:$A,0))=""),"",P613/INDEX(P:P,MATCH(DATE(YEAR($A613)-1,MONTH($A613),DAY($A613)),$A:$A,0))-1),"")</f>
        <v/>
      </c>
      <c r="T613" s="23">
        <f>IFERROR(IF(OR(Q613="",INDEX(Q:Q,MATCH(DATE(YEAR($A613)-1,MONTH($A613),DAY($A613)),$A:$A,0))=""),"",Q613/INDEX(Q:Q,MATCH(DATE(YEAR($A613)-1,MONTH($A613),DAY($A613)),$A:$A,0))-1),"")</f>
        <v/>
      </c>
      <c r="U613" s="23">
        <f>IFERROR(IF(OR(R613="",INDEX(R:R,MATCH(DATE(YEAR($A613)-1,MONTH($A613),DAY($A613)),$A:$A,0))=""),"",R613/INDEX(R:R,MATCH(DATE(YEAR($A613)-1,MONTH($A613),DAY($A613)),$A:$A,0))-1),"")</f>
        <v/>
      </c>
      <c r="V613" s="23">
        <f>IF(OR(P613="",P612=""),"",P613/P612-1)</f>
        <v/>
      </c>
      <c r="W613" s="23">
        <f>IF(OR(Q613="",Q612=""),"",Q613/Q612-1)</f>
        <v/>
      </c>
      <c r="X613" s="23">
        <f>IF(OR(R613="",R612=""),"",R613/R612-1)</f>
        <v/>
      </c>
      <c r="Y613" s="23">
        <f>IF(R613="","",P613/R613)</f>
        <v/>
      </c>
      <c r="Z613" s="23">
        <f>IF(R613="","",Q613/R613)</f>
        <v/>
      </c>
      <c r="AA613" s="24">
        <f>IF(SUMIFS('Daily NSE Equity Options'!$M:$M,'Daily NSE Equity Options'!$A:$A,$A613)=0,"",SUMIFS('Daily NSE Equity Options'!$M:$M,'Daily NSE Equity Options'!$A:$A,$A613))</f>
        <v/>
      </c>
      <c r="AB613" s="9">
        <f>IF(SUMIFS('Daily BSE Equity Options'!$M:$M,'Daily BSE Equity Options'!$A:$A,$A613)=0,"",SUMIFS('Daily BSE Equity Options'!$M:$M,'Daily BSE Equity Options'!$A:$A,$A613))</f>
        <v/>
      </c>
      <c r="AC613" s="9">
        <f>IF(OR(AA613="",AB613=""),"",AA613+AB613)</f>
        <v/>
      </c>
      <c r="AD613" s="26">
        <f>IFERROR(IF(OR(AA613="",INDEX(AA:AA,MATCH(DATE(YEAR($A613)-1,MONTH($A613),DAY($A613)),$A:$A,0))=""),"",AA613/INDEX(AA:AA,MATCH(DATE(YEAR($A613)-1,MONTH($A613),DAY($A613)),$A:$A,0))-1),"")</f>
        <v/>
      </c>
      <c r="AE613" s="26">
        <f>IFERROR(IF(OR(AB613="",INDEX(AB:AB,MATCH(DATE(YEAR($A613)-1,MONTH($A613),DAY($A613)),$A:$A,0))=""),"",AB613/INDEX(AB:AB,MATCH(DATE(YEAR($A613)-1,MONTH($A613),DAY($A613)),$A:$A,0))-1),"")</f>
        <v/>
      </c>
      <c r="AF613" s="26">
        <f>IFERROR(IF(OR(AC613="",INDEX(AC:AC,MATCH(DATE(YEAR($A613)-1,MONTH($A613),DAY($A613)),$A:$A,0))=""),"",AC613/INDEX(AC:AC,MATCH(DATE(YEAR($A613)-1,MONTH($A613),DAY($A613)),$A:$A,0))-1),"")</f>
        <v/>
      </c>
      <c r="AG613" s="26">
        <f>IF(OR(AA613="",AA612=""),"",AA613/AA612-1)</f>
        <v/>
      </c>
      <c r="AH613" s="26">
        <f>IF(OR(AB613="",AB612=""),"",AB613/AB612-1)</f>
        <v/>
      </c>
      <c r="AI613" s="26">
        <f>IF(OR(AC613="",AC612=""),"",AC613/AC612-1)</f>
        <v/>
      </c>
      <c r="AJ613" s="26">
        <f>IF(AC613="","",AA613/AC613)</f>
        <v/>
      </c>
      <c r="AK613" s="26">
        <f>IF(AC613="","",AB613/AC613)</f>
        <v/>
      </c>
      <c r="AL613" s="29" t="n">
        <v>18.3925</v>
      </c>
      <c r="AM613" s="30" t="n">
        <v>20.2425</v>
      </c>
      <c r="AN613" s="30" t="n">
        <v>18.3</v>
      </c>
      <c r="AO613" s="30" t="n">
        <v>19.8225</v>
      </c>
      <c r="AP613" s="31" t="n">
        <v>0.07770000000000001</v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18">
        <f>IF(SUMIFS('Daily NSE Equity Options'!$K:$K,'Daily NSE Equity Options'!$A:$A,$A614)=0,"",SUMIFS('Daily NSE Equity Options'!$K:$K,'Daily NSE Equity Options'!$A:$A,$A614))</f>
        <v/>
      </c>
      <c r="F614" s="7">
        <f>IF(SUMIFS('Daily BSE Equity Options'!$K:$K,'Daily BSE Equity Options'!$A:$A,$A614)=0,"",SUMIFS('Daily BSE Equity Options'!$K:$K,'Daily BSE Equity Options'!$A:$A,$A614))</f>
        <v/>
      </c>
      <c r="G614" s="7">
        <f>IF(OR(E614="",F614=""),"",E614+F614)</f>
        <v/>
      </c>
      <c r="H614" s="20">
        <f>IFERROR(IF(OR(E614="",INDEX(E:E,MATCH(DATE(YEAR($A614)-1,MONTH($A614),DAY($A614)),$A:$A,0))=""),"",E614/INDEX(E:E,MATCH(DATE(YEAR($A614)-1,MONTH($A614),DAY($A614)),$A:$A,0))-1),"")</f>
        <v/>
      </c>
      <c r="I614" s="20">
        <f>IFERROR(IF(OR(F614="",INDEX(F:F,MATCH(DATE(YEAR($A614)-1,MONTH($A614),DAY($A614)),$A:$A,0))=""),"",F614/INDEX(F:F,MATCH(DATE(YEAR($A614)-1,MONTH($A614),DAY($A614)),$A:$A,0))-1),"")</f>
        <v/>
      </c>
      <c r="J614" s="20">
        <f>IFERROR(IF(OR(G614="",INDEX(G:G,MATCH(DATE(YEAR($A614)-1,MONTH($A614),DAY($A614)),$A:$A,0))=""),"",G614/INDEX(G:G,MATCH(DATE(YEAR($A614)-1,MONTH($A614),DAY($A614)),$A:$A,0))-1),"")</f>
        <v/>
      </c>
      <c r="K614" s="20">
        <f>IF(OR(E614="",E613=""),"",E614/E613-1)</f>
        <v/>
      </c>
      <c r="L614" s="20">
        <f>IF(OR(F614="",F613=""),"",F614/F613-1)</f>
        <v/>
      </c>
      <c r="M614" s="20">
        <f>IF(OR(G614="",G613=""),"",G614/G613-1)</f>
        <v/>
      </c>
      <c r="N614" s="20">
        <f>IF(G614="","",E614/G614)</f>
        <v/>
      </c>
      <c r="O614" s="20">
        <f>IF(G614="","",F614/G614)</f>
        <v/>
      </c>
      <c r="P614" s="21">
        <f>IF(SUMIFS('Daily NSE Equity Options'!$L:$L,'Daily NSE Equity Options'!$A:$A,$A614)=0,"",SUMIFS('Daily NSE Equity Options'!$L:$L,'Daily NSE Equity Options'!$A:$A,$A614))</f>
        <v/>
      </c>
      <c r="Q614" s="8">
        <f>IF(SUMIFS('Daily BSE Equity Options'!$L:$L,'Daily BSE Equity Options'!$A:$A,$A614)=0,"",SUMIFS('Daily BSE Equity Options'!$L:$L,'Daily BSE Equity Options'!$A:$A,$A614))</f>
        <v/>
      </c>
      <c r="R614" s="8">
        <f>IF(OR(P614="",Q614=""),"",P614+Q614)</f>
        <v/>
      </c>
      <c r="S614" s="23">
        <f>IFERROR(IF(OR(P614="",INDEX(P:P,MATCH(DATE(YEAR($A614)-1,MONTH($A614),DAY($A614)),$A:$A,0))=""),"",P614/INDEX(P:P,MATCH(DATE(YEAR($A614)-1,MONTH($A614),DAY($A614)),$A:$A,0))-1),"")</f>
        <v/>
      </c>
      <c r="T614" s="23">
        <f>IFERROR(IF(OR(Q614="",INDEX(Q:Q,MATCH(DATE(YEAR($A614)-1,MONTH($A614),DAY($A614)),$A:$A,0))=""),"",Q614/INDEX(Q:Q,MATCH(DATE(YEAR($A614)-1,MONTH($A614),DAY($A614)),$A:$A,0))-1),"")</f>
        <v/>
      </c>
      <c r="U614" s="23">
        <f>IFERROR(IF(OR(R614="",INDEX(R:R,MATCH(DATE(YEAR($A614)-1,MONTH($A614),DAY($A614)),$A:$A,0))=""),"",R614/INDEX(R:R,MATCH(DATE(YEAR($A614)-1,MONTH($A614),DAY($A614)),$A:$A,0))-1),"")</f>
        <v/>
      </c>
      <c r="V614" s="23">
        <f>IF(OR(P614="",P613=""),"",P614/P613-1)</f>
        <v/>
      </c>
      <c r="W614" s="23">
        <f>IF(OR(Q614="",Q613=""),"",Q614/Q613-1)</f>
        <v/>
      </c>
      <c r="X614" s="23">
        <f>IF(OR(R614="",R613=""),"",R614/R613-1)</f>
        <v/>
      </c>
      <c r="Y614" s="23">
        <f>IF(R614="","",P614/R614)</f>
        <v/>
      </c>
      <c r="Z614" s="23">
        <f>IF(R614="","",Q614/R614)</f>
        <v/>
      </c>
      <c r="AA614" s="24">
        <f>IF(SUMIFS('Daily NSE Equity Options'!$M:$M,'Daily NSE Equity Options'!$A:$A,$A614)=0,"",SUMIFS('Daily NSE Equity Options'!$M:$M,'Daily NSE Equity Options'!$A:$A,$A614))</f>
        <v/>
      </c>
      <c r="AB614" s="9">
        <f>IF(SUMIFS('Daily BSE Equity Options'!$M:$M,'Daily BSE Equity Options'!$A:$A,$A614)=0,"",SUMIFS('Daily BSE Equity Options'!$M:$M,'Daily BSE Equity Options'!$A:$A,$A614))</f>
        <v/>
      </c>
      <c r="AC614" s="9">
        <f>IF(OR(AA614="",AB614=""),"",AA614+AB614)</f>
        <v/>
      </c>
      <c r="AD614" s="26">
        <f>IFERROR(IF(OR(AA614="",INDEX(AA:AA,MATCH(DATE(YEAR($A614)-1,MONTH($A614),DAY($A614)),$A:$A,0))=""),"",AA614/INDEX(AA:AA,MATCH(DATE(YEAR($A614)-1,MONTH($A614),DAY($A614)),$A:$A,0))-1),"")</f>
        <v/>
      </c>
      <c r="AE614" s="26">
        <f>IFERROR(IF(OR(AB614="",INDEX(AB:AB,MATCH(DATE(YEAR($A614)-1,MONTH($A614),DAY($A614)),$A:$A,0))=""),"",AB614/INDEX(AB:AB,MATCH(DATE(YEAR($A614)-1,MONTH($A614),DAY($A614)),$A:$A,0))-1),"")</f>
        <v/>
      </c>
      <c r="AF614" s="26">
        <f>IFERROR(IF(OR(AC614="",INDEX(AC:AC,MATCH(DATE(YEAR($A614)-1,MONTH($A614),DAY($A614)),$A:$A,0))=""),"",AC614/INDEX(AC:AC,MATCH(DATE(YEAR($A614)-1,MONTH($A614),DAY($A614)),$A:$A,0))-1),"")</f>
        <v/>
      </c>
      <c r="AG614" s="26">
        <f>IF(OR(AA614="",AA613=""),"",AA614/AA613-1)</f>
        <v/>
      </c>
      <c r="AH614" s="26">
        <f>IF(OR(AB614="",AB613=""),"",AB614/AB613-1)</f>
        <v/>
      </c>
      <c r="AI614" s="26">
        <f>IF(OR(AC614="",AC613=""),"",AC614/AC613-1)</f>
        <v/>
      </c>
      <c r="AJ614" s="26">
        <f>IF(AC614="","",AA614/AC614)</f>
        <v/>
      </c>
      <c r="AK614" s="26">
        <f>IF(AC614="","",AB614/AC614)</f>
        <v/>
      </c>
      <c r="AL614" s="29" t="n">
        <v>19.8225</v>
      </c>
      <c r="AM614" s="30" t="n">
        <v>21.205</v>
      </c>
      <c r="AN614" s="30" t="n">
        <v>16.4725</v>
      </c>
      <c r="AO614" s="30" t="n">
        <v>19.94</v>
      </c>
      <c r="AP614" s="31" t="n">
        <v>0.0059</v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18">
        <f>IF(SUMIFS('Daily NSE Equity Options'!$K:$K,'Daily NSE Equity Options'!$A:$A,$A615)=0,"",SUMIFS('Daily NSE Equity Options'!$K:$K,'Daily NSE Equity Options'!$A:$A,$A615))</f>
        <v/>
      </c>
      <c r="F615" s="7">
        <f>IF(SUMIFS('Daily BSE Equity Options'!$K:$K,'Daily BSE Equity Options'!$A:$A,$A615)=0,"",SUMIFS('Daily BSE Equity Options'!$K:$K,'Daily BSE Equity Options'!$A:$A,$A615))</f>
        <v/>
      </c>
      <c r="G615" s="7">
        <f>IF(OR(E615="",F615=""),"",E615+F615)</f>
        <v/>
      </c>
      <c r="H615" s="20">
        <f>IFERROR(IF(OR(E615="",INDEX(E:E,MATCH(DATE(YEAR($A615)-1,MONTH($A615),DAY($A615)),$A:$A,0))=""),"",E615/INDEX(E:E,MATCH(DATE(YEAR($A615)-1,MONTH($A615),DAY($A615)),$A:$A,0))-1),"")</f>
        <v/>
      </c>
      <c r="I615" s="20">
        <f>IFERROR(IF(OR(F615="",INDEX(F:F,MATCH(DATE(YEAR($A615)-1,MONTH($A615),DAY($A615)),$A:$A,0))=""),"",F615/INDEX(F:F,MATCH(DATE(YEAR($A615)-1,MONTH($A615),DAY($A615)),$A:$A,0))-1),"")</f>
        <v/>
      </c>
      <c r="J615" s="20">
        <f>IFERROR(IF(OR(G615="",INDEX(G:G,MATCH(DATE(YEAR($A615)-1,MONTH($A615),DAY($A615)),$A:$A,0))=""),"",G615/INDEX(G:G,MATCH(DATE(YEAR($A615)-1,MONTH($A615),DAY($A615)),$A:$A,0))-1),"")</f>
        <v/>
      </c>
      <c r="K615" s="20">
        <f>IF(OR(E615="",E614=""),"",E615/E614-1)</f>
        <v/>
      </c>
      <c r="L615" s="20">
        <f>IF(OR(F615="",F614=""),"",F615/F614-1)</f>
        <v/>
      </c>
      <c r="M615" s="20">
        <f>IF(OR(G615="",G614=""),"",G615/G614-1)</f>
        <v/>
      </c>
      <c r="N615" s="20">
        <f>IF(G615="","",E615/G615)</f>
        <v/>
      </c>
      <c r="O615" s="20">
        <f>IF(G615="","",F615/G615)</f>
        <v/>
      </c>
      <c r="P615" s="21">
        <f>IF(SUMIFS('Daily NSE Equity Options'!$L:$L,'Daily NSE Equity Options'!$A:$A,$A615)=0,"",SUMIFS('Daily NSE Equity Options'!$L:$L,'Daily NSE Equity Options'!$A:$A,$A615))</f>
        <v/>
      </c>
      <c r="Q615" s="8">
        <f>IF(SUMIFS('Daily BSE Equity Options'!$L:$L,'Daily BSE Equity Options'!$A:$A,$A615)=0,"",SUMIFS('Daily BSE Equity Options'!$L:$L,'Daily BSE Equity Options'!$A:$A,$A615))</f>
        <v/>
      </c>
      <c r="R615" s="8">
        <f>IF(OR(P615="",Q615=""),"",P615+Q615)</f>
        <v/>
      </c>
      <c r="S615" s="23">
        <f>IFERROR(IF(OR(P615="",INDEX(P:P,MATCH(DATE(YEAR($A615)-1,MONTH($A615),DAY($A615)),$A:$A,0))=""),"",P615/INDEX(P:P,MATCH(DATE(YEAR($A615)-1,MONTH($A615),DAY($A615)),$A:$A,0))-1),"")</f>
        <v/>
      </c>
      <c r="T615" s="23">
        <f>IFERROR(IF(OR(Q615="",INDEX(Q:Q,MATCH(DATE(YEAR($A615)-1,MONTH($A615),DAY($A615)),$A:$A,0))=""),"",Q615/INDEX(Q:Q,MATCH(DATE(YEAR($A615)-1,MONTH($A615),DAY($A615)),$A:$A,0))-1),"")</f>
        <v/>
      </c>
      <c r="U615" s="23">
        <f>IFERROR(IF(OR(R615="",INDEX(R:R,MATCH(DATE(YEAR($A615)-1,MONTH($A615),DAY($A615)),$A:$A,0))=""),"",R615/INDEX(R:R,MATCH(DATE(YEAR($A615)-1,MONTH($A615),DAY($A615)),$A:$A,0))-1),"")</f>
        <v/>
      </c>
      <c r="V615" s="23">
        <f>IF(OR(P615="",P614=""),"",P615/P614-1)</f>
        <v/>
      </c>
      <c r="W615" s="23">
        <f>IF(OR(Q615="",Q614=""),"",Q615/Q614-1)</f>
        <v/>
      </c>
      <c r="X615" s="23">
        <f>IF(OR(R615="",R614=""),"",R615/R614-1)</f>
        <v/>
      </c>
      <c r="Y615" s="23">
        <f>IF(R615="","",P615/R615)</f>
        <v/>
      </c>
      <c r="Z615" s="23">
        <f>IF(R615="","",Q615/R615)</f>
        <v/>
      </c>
      <c r="AA615" s="24">
        <f>IF(SUMIFS('Daily NSE Equity Options'!$M:$M,'Daily NSE Equity Options'!$A:$A,$A615)=0,"",SUMIFS('Daily NSE Equity Options'!$M:$M,'Daily NSE Equity Options'!$A:$A,$A615))</f>
        <v/>
      </c>
      <c r="AB615" s="9">
        <f>IF(SUMIFS('Daily BSE Equity Options'!$M:$M,'Daily BSE Equity Options'!$A:$A,$A615)=0,"",SUMIFS('Daily BSE Equity Options'!$M:$M,'Daily BSE Equity Options'!$A:$A,$A615))</f>
        <v/>
      </c>
      <c r="AC615" s="9">
        <f>IF(OR(AA615="",AB615=""),"",AA615+AB615)</f>
        <v/>
      </c>
      <c r="AD615" s="26">
        <f>IFERROR(IF(OR(AA615="",INDEX(AA:AA,MATCH(DATE(YEAR($A615)-1,MONTH($A615),DAY($A615)),$A:$A,0))=""),"",AA615/INDEX(AA:AA,MATCH(DATE(YEAR($A615)-1,MONTH($A615),DAY($A615)),$A:$A,0))-1),"")</f>
        <v/>
      </c>
      <c r="AE615" s="26">
        <f>IFERROR(IF(OR(AB615="",INDEX(AB:AB,MATCH(DATE(YEAR($A615)-1,MONTH($A615),DAY($A615)),$A:$A,0))=""),"",AB615/INDEX(AB:AB,MATCH(DATE(YEAR($A615)-1,MONTH($A615),DAY($A615)),$A:$A,0))-1),"")</f>
        <v/>
      </c>
      <c r="AF615" s="26">
        <f>IFERROR(IF(OR(AC615="",INDEX(AC:AC,MATCH(DATE(YEAR($A615)-1,MONTH($A615),DAY($A615)),$A:$A,0))=""),"",AC615/INDEX(AC:AC,MATCH(DATE(YEAR($A615)-1,MONTH($A615),DAY($A615)),$A:$A,0))-1),"")</f>
        <v/>
      </c>
      <c r="AG615" s="26">
        <f>IF(OR(AA615="",AA614=""),"",AA615/AA614-1)</f>
        <v/>
      </c>
      <c r="AH615" s="26">
        <f>IF(OR(AB615="",AB614=""),"",AB615/AB614-1)</f>
        <v/>
      </c>
      <c r="AI615" s="26">
        <f>IF(OR(AC615="",AC614=""),"",AC615/AC614-1)</f>
        <v/>
      </c>
      <c r="AJ615" s="26">
        <f>IF(AC615="","",AA615/AC615)</f>
        <v/>
      </c>
      <c r="AK615" s="26">
        <f>IF(AC615="","",AB615/AC615)</f>
        <v/>
      </c>
      <c r="AL615" s="29" t="n">
        <v>19.94</v>
      </c>
      <c r="AM615" s="30" t="n">
        <v>19.94</v>
      </c>
      <c r="AN615" s="30" t="n">
        <v>18.1125</v>
      </c>
      <c r="AO615" s="30" t="n">
        <v>18.7975</v>
      </c>
      <c r="AP615" s="31" t="n">
        <v>-0.0573</v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18">
        <f>IF(SUMIFS('Daily NSE Equity Options'!$K:$K,'Daily NSE Equity Options'!$A:$A,$A616)=0,"",SUMIFS('Daily NSE Equity Options'!$K:$K,'Daily NSE Equity Options'!$A:$A,$A616))</f>
        <v/>
      </c>
      <c r="F616" s="7">
        <f>IF(SUMIFS('Daily BSE Equity Options'!$K:$K,'Daily BSE Equity Options'!$A:$A,$A616)=0,"",SUMIFS('Daily BSE Equity Options'!$K:$K,'Daily BSE Equity Options'!$A:$A,$A616))</f>
        <v/>
      </c>
      <c r="G616" s="7">
        <f>IF(OR(E616="",F616=""),"",E616+F616)</f>
        <v/>
      </c>
      <c r="H616" s="20">
        <f>IFERROR(IF(OR(E616="",INDEX(E:E,MATCH(DATE(YEAR($A616)-1,MONTH($A616),DAY($A616)),$A:$A,0))=""),"",E616/INDEX(E:E,MATCH(DATE(YEAR($A616)-1,MONTH($A616),DAY($A616)),$A:$A,0))-1),"")</f>
        <v/>
      </c>
      <c r="I616" s="20">
        <f>IFERROR(IF(OR(F616="",INDEX(F:F,MATCH(DATE(YEAR($A616)-1,MONTH($A616),DAY($A616)),$A:$A,0))=""),"",F616/INDEX(F:F,MATCH(DATE(YEAR($A616)-1,MONTH($A616),DAY($A616)),$A:$A,0))-1),"")</f>
        <v/>
      </c>
      <c r="J616" s="20">
        <f>IFERROR(IF(OR(G616="",INDEX(G:G,MATCH(DATE(YEAR($A616)-1,MONTH($A616),DAY($A616)),$A:$A,0))=""),"",G616/INDEX(G:G,MATCH(DATE(YEAR($A616)-1,MONTH($A616),DAY($A616)),$A:$A,0))-1),"")</f>
        <v/>
      </c>
      <c r="K616" s="20">
        <f>IF(OR(E616="",E615=""),"",E616/E615-1)</f>
        <v/>
      </c>
      <c r="L616" s="20">
        <f>IF(OR(F616="",F615=""),"",F616/F615-1)</f>
        <v/>
      </c>
      <c r="M616" s="20">
        <f>IF(OR(G616="",G615=""),"",G616/G615-1)</f>
        <v/>
      </c>
      <c r="N616" s="20">
        <f>IF(G616="","",E616/G616)</f>
        <v/>
      </c>
      <c r="O616" s="20">
        <f>IF(G616="","",F616/G616)</f>
        <v/>
      </c>
      <c r="P616" s="21">
        <f>IF(SUMIFS('Daily NSE Equity Options'!$L:$L,'Daily NSE Equity Options'!$A:$A,$A616)=0,"",SUMIFS('Daily NSE Equity Options'!$L:$L,'Daily NSE Equity Options'!$A:$A,$A616))</f>
        <v/>
      </c>
      <c r="Q616" s="8">
        <f>IF(SUMIFS('Daily BSE Equity Options'!$L:$L,'Daily BSE Equity Options'!$A:$A,$A616)=0,"",SUMIFS('Daily BSE Equity Options'!$L:$L,'Daily BSE Equity Options'!$A:$A,$A616))</f>
        <v/>
      </c>
      <c r="R616" s="8">
        <f>IF(OR(P616="",Q616=""),"",P616+Q616)</f>
        <v/>
      </c>
      <c r="S616" s="23">
        <f>IFERROR(IF(OR(P616="",INDEX(P:P,MATCH(DATE(YEAR($A616)-1,MONTH($A616),DAY($A616)),$A:$A,0))=""),"",P616/INDEX(P:P,MATCH(DATE(YEAR($A616)-1,MONTH($A616),DAY($A616)),$A:$A,0))-1),"")</f>
        <v/>
      </c>
      <c r="T616" s="23">
        <f>IFERROR(IF(OR(Q616="",INDEX(Q:Q,MATCH(DATE(YEAR($A616)-1,MONTH($A616),DAY($A616)),$A:$A,0))=""),"",Q616/INDEX(Q:Q,MATCH(DATE(YEAR($A616)-1,MONTH($A616),DAY($A616)),$A:$A,0))-1),"")</f>
        <v/>
      </c>
      <c r="U616" s="23">
        <f>IFERROR(IF(OR(R616="",INDEX(R:R,MATCH(DATE(YEAR($A616)-1,MONTH($A616),DAY($A616)),$A:$A,0))=""),"",R616/INDEX(R:R,MATCH(DATE(YEAR($A616)-1,MONTH($A616),DAY($A616)),$A:$A,0))-1),"")</f>
        <v/>
      </c>
      <c r="V616" s="23">
        <f>IF(OR(P616="",P615=""),"",P616/P615-1)</f>
        <v/>
      </c>
      <c r="W616" s="23">
        <f>IF(OR(Q616="",Q615=""),"",Q616/Q615-1)</f>
        <v/>
      </c>
      <c r="X616" s="23">
        <f>IF(OR(R616="",R615=""),"",R616/R615-1)</f>
        <v/>
      </c>
      <c r="Y616" s="23">
        <f>IF(R616="","",P616/R616)</f>
        <v/>
      </c>
      <c r="Z616" s="23">
        <f>IF(R616="","",Q616/R616)</f>
        <v/>
      </c>
      <c r="AA616" s="24">
        <f>IF(SUMIFS('Daily NSE Equity Options'!$M:$M,'Daily NSE Equity Options'!$A:$A,$A616)=0,"",SUMIFS('Daily NSE Equity Options'!$M:$M,'Daily NSE Equity Options'!$A:$A,$A616))</f>
        <v/>
      </c>
      <c r="AB616" s="9">
        <f>IF(SUMIFS('Daily BSE Equity Options'!$M:$M,'Daily BSE Equity Options'!$A:$A,$A616)=0,"",SUMIFS('Daily BSE Equity Options'!$M:$M,'Daily BSE Equity Options'!$A:$A,$A616))</f>
        <v/>
      </c>
      <c r="AC616" s="9">
        <f>IF(OR(AA616="",AB616=""),"",AA616+AB616)</f>
        <v/>
      </c>
      <c r="AD616" s="26">
        <f>IFERROR(IF(OR(AA616="",INDEX(AA:AA,MATCH(DATE(YEAR($A616)-1,MONTH($A616),DAY($A616)),$A:$A,0))=""),"",AA616/INDEX(AA:AA,MATCH(DATE(YEAR($A616)-1,MONTH($A616),DAY($A616)),$A:$A,0))-1),"")</f>
        <v/>
      </c>
      <c r="AE616" s="26">
        <f>IFERROR(IF(OR(AB616="",INDEX(AB:AB,MATCH(DATE(YEAR($A616)-1,MONTH($A616),DAY($A616)),$A:$A,0))=""),"",AB616/INDEX(AB:AB,MATCH(DATE(YEAR($A616)-1,MONTH($A616),DAY($A616)),$A:$A,0))-1),"")</f>
        <v/>
      </c>
      <c r="AF616" s="26">
        <f>IFERROR(IF(OR(AC616="",INDEX(AC:AC,MATCH(DATE(YEAR($A616)-1,MONTH($A616),DAY($A616)),$A:$A,0))=""),"",AC616/INDEX(AC:AC,MATCH(DATE(YEAR($A616)-1,MONTH($A616),DAY($A616)),$A:$A,0))-1),"")</f>
        <v/>
      </c>
      <c r="AG616" s="26">
        <f>IF(OR(AA616="",AA615=""),"",AA616/AA615-1)</f>
        <v/>
      </c>
      <c r="AH616" s="26">
        <f>IF(OR(AB616="",AB615=""),"",AB616/AB615-1)</f>
        <v/>
      </c>
      <c r="AI616" s="26">
        <f>IF(OR(AC616="",AC615=""),"",AC616/AC615-1)</f>
        <v/>
      </c>
      <c r="AJ616" s="26">
        <f>IF(AC616="","",AA616/AC616)</f>
        <v/>
      </c>
      <c r="AK616" s="26">
        <f>IF(AC616="","",AB616/AC616)</f>
        <v/>
      </c>
      <c r="AL616" s="29" t="n">
        <v>18.7975</v>
      </c>
      <c r="AM616" s="30" t="n">
        <v>20.29</v>
      </c>
      <c r="AN616" s="30" t="n">
        <v>18.305</v>
      </c>
      <c r="AO616" s="30" t="n">
        <v>19.325</v>
      </c>
      <c r="AP616" s="31" t="n">
        <v>0.0281</v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18">
        <f>IF(SUMIFS('Daily NSE Equity Options'!$K:$K,'Daily NSE Equity Options'!$A:$A,$A617)=0,"",SUMIFS('Daily NSE Equity Options'!$K:$K,'Daily NSE Equity Options'!$A:$A,$A617))</f>
        <v/>
      </c>
      <c r="F617" s="7">
        <f>IF(SUMIFS('Daily BSE Equity Options'!$K:$K,'Daily BSE Equity Options'!$A:$A,$A617)=0,"",SUMIFS('Daily BSE Equity Options'!$K:$K,'Daily BSE Equity Options'!$A:$A,$A617))</f>
        <v/>
      </c>
      <c r="G617" s="7">
        <f>IF(OR(E617="",F617=""),"",E617+F617)</f>
        <v/>
      </c>
      <c r="H617" s="20">
        <f>IFERROR(IF(OR(E617="",INDEX(E:E,MATCH(DATE(YEAR($A617)-1,MONTH($A617),DAY($A617)),$A:$A,0))=""),"",E617/INDEX(E:E,MATCH(DATE(YEAR($A617)-1,MONTH($A617),DAY($A617)),$A:$A,0))-1),"")</f>
        <v/>
      </c>
      <c r="I617" s="20">
        <f>IFERROR(IF(OR(F617="",INDEX(F:F,MATCH(DATE(YEAR($A617)-1,MONTH($A617),DAY($A617)),$A:$A,0))=""),"",F617/INDEX(F:F,MATCH(DATE(YEAR($A617)-1,MONTH($A617),DAY($A617)),$A:$A,0))-1),"")</f>
        <v/>
      </c>
      <c r="J617" s="20">
        <f>IFERROR(IF(OR(G617="",INDEX(G:G,MATCH(DATE(YEAR($A617)-1,MONTH($A617),DAY($A617)),$A:$A,0))=""),"",G617/INDEX(G:G,MATCH(DATE(YEAR($A617)-1,MONTH($A617),DAY($A617)),$A:$A,0))-1),"")</f>
        <v/>
      </c>
      <c r="K617" s="20">
        <f>IF(OR(E617="",E616=""),"",E617/E616-1)</f>
        <v/>
      </c>
      <c r="L617" s="20">
        <f>IF(OR(F617="",F616=""),"",F617/F616-1)</f>
        <v/>
      </c>
      <c r="M617" s="20">
        <f>IF(OR(G617="",G616=""),"",G617/G616-1)</f>
        <v/>
      </c>
      <c r="N617" s="20">
        <f>IF(G617="","",E617/G617)</f>
        <v/>
      </c>
      <c r="O617" s="20">
        <f>IF(G617="","",F617/G617)</f>
        <v/>
      </c>
      <c r="P617" s="21">
        <f>IF(SUMIFS('Daily NSE Equity Options'!$L:$L,'Daily NSE Equity Options'!$A:$A,$A617)=0,"",SUMIFS('Daily NSE Equity Options'!$L:$L,'Daily NSE Equity Options'!$A:$A,$A617))</f>
        <v/>
      </c>
      <c r="Q617" s="8">
        <f>IF(SUMIFS('Daily BSE Equity Options'!$L:$L,'Daily BSE Equity Options'!$A:$A,$A617)=0,"",SUMIFS('Daily BSE Equity Options'!$L:$L,'Daily BSE Equity Options'!$A:$A,$A617))</f>
        <v/>
      </c>
      <c r="R617" s="8">
        <f>IF(OR(P617="",Q617=""),"",P617+Q617)</f>
        <v/>
      </c>
      <c r="S617" s="23">
        <f>IFERROR(IF(OR(P617="",INDEX(P:P,MATCH(DATE(YEAR($A617)-1,MONTH($A617),DAY($A617)),$A:$A,0))=""),"",P617/INDEX(P:P,MATCH(DATE(YEAR($A617)-1,MONTH($A617),DAY($A617)),$A:$A,0))-1),"")</f>
        <v/>
      </c>
      <c r="T617" s="23">
        <f>IFERROR(IF(OR(Q617="",INDEX(Q:Q,MATCH(DATE(YEAR($A617)-1,MONTH($A617),DAY($A617)),$A:$A,0))=""),"",Q617/INDEX(Q:Q,MATCH(DATE(YEAR($A617)-1,MONTH($A617),DAY($A617)),$A:$A,0))-1),"")</f>
        <v/>
      </c>
      <c r="U617" s="23">
        <f>IFERROR(IF(OR(R617="",INDEX(R:R,MATCH(DATE(YEAR($A617)-1,MONTH($A617),DAY($A617)),$A:$A,0))=""),"",R617/INDEX(R:R,MATCH(DATE(YEAR($A617)-1,MONTH($A617),DAY($A617)),$A:$A,0))-1),"")</f>
        <v/>
      </c>
      <c r="V617" s="23">
        <f>IF(OR(P617="",P616=""),"",P617/P616-1)</f>
        <v/>
      </c>
      <c r="W617" s="23">
        <f>IF(OR(Q617="",Q616=""),"",Q617/Q616-1)</f>
        <v/>
      </c>
      <c r="X617" s="23">
        <f>IF(OR(R617="",R616=""),"",R617/R616-1)</f>
        <v/>
      </c>
      <c r="Y617" s="23">
        <f>IF(R617="","",P617/R617)</f>
        <v/>
      </c>
      <c r="Z617" s="23">
        <f>IF(R617="","",Q617/R617)</f>
        <v/>
      </c>
      <c r="AA617" s="24">
        <f>IF(SUMIFS('Daily NSE Equity Options'!$M:$M,'Daily NSE Equity Options'!$A:$A,$A617)=0,"",SUMIFS('Daily NSE Equity Options'!$M:$M,'Daily NSE Equity Options'!$A:$A,$A617))</f>
        <v/>
      </c>
      <c r="AB617" s="9">
        <f>IF(SUMIFS('Daily BSE Equity Options'!$M:$M,'Daily BSE Equity Options'!$A:$A,$A617)=0,"",SUMIFS('Daily BSE Equity Options'!$M:$M,'Daily BSE Equity Options'!$A:$A,$A617))</f>
        <v/>
      </c>
      <c r="AC617" s="9">
        <f>IF(OR(AA617="",AB617=""),"",AA617+AB617)</f>
        <v/>
      </c>
      <c r="AD617" s="26">
        <f>IFERROR(IF(OR(AA617="",INDEX(AA:AA,MATCH(DATE(YEAR($A617)-1,MONTH($A617),DAY($A617)),$A:$A,0))=""),"",AA617/INDEX(AA:AA,MATCH(DATE(YEAR($A617)-1,MONTH($A617),DAY($A617)),$A:$A,0))-1),"")</f>
        <v/>
      </c>
      <c r="AE617" s="26">
        <f>IFERROR(IF(OR(AB617="",INDEX(AB:AB,MATCH(DATE(YEAR($A617)-1,MONTH($A617),DAY($A617)),$A:$A,0))=""),"",AB617/INDEX(AB:AB,MATCH(DATE(YEAR($A617)-1,MONTH($A617),DAY($A617)),$A:$A,0))-1),"")</f>
        <v/>
      </c>
      <c r="AF617" s="26">
        <f>IFERROR(IF(OR(AC617="",INDEX(AC:AC,MATCH(DATE(YEAR($A617)-1,MONTH($A617),DAY($A617)),$A:$A,0))=""),"",AC617/INDEX(AC:AC,MATCH(DATE(YEAR($A617)-1,MONTH($A617),DAY($A617)),$A:$A,0))-1),"")</f>
        <v/>
      </c>
      <c r="AG617" s="26">
        <f>IF(OR(AA617="",AA616=""),"",AA617/AA616-1)</f>
        <v/>
      </c>
      <c r="AH617" s="26">
        <f>IF(OR(AB617="",AB616=""),"",AB617/AB616-1)</f>
        <v/>
      </c>
      <c r="AI617" s="26">
        <f>IF(OR(AC617="",AC616=""),"",AC617/AC616-1)</f>
        <v/>
      </c>
      <c r="AJ617" s="26">
        <f>IF(AC617="","",AA617/AC617)</f>
        <v/>
      </c>
      <c r="AK617" s="26">
        <f>IF(AC617="","",AB617/AC617)</f>
        <v/>
      </c>
      <c r="AL617" s="29" t="n">
        <v>19.325</v>
      </c>
      <c r="AM617" s="30" t="n">
        <v>20.1375</v>
      </c>
      <c r="AN617" s="30" t="n">
        <v>17.4075</v>
      </c>
      <c r="AO617" s="30" t="n">
        <v>18.815</v>
      </c>
      <c r="AP617" s="31" t="n">
        <v>-0.0264</v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18">
        <f>IF(SUMIFS('Daily NSE Equity Options'!$K:$K,'Daily NSE Equity Options'!$A:$A,$A618)=0,"",SUMIFS('Daily NSE Equity Options'!$K:$K,'Daily NSE Equity Options'!$A:$A,$A618))</f>
        <v/>
      </c>
      <c r="F618" s="7">
        <f>IF(SUMIFS('Daily BSE Equity Options'!$K:$K,'Daily BSE Equity Options'!$A:$A,$A618)=0,"",SUMIFS('Daily BSE Equity Options'!$K:$K,'Daily BSE Equity Options'!$A:$A,$A618))</f>
        <v/>
      </c>
      <c r="G618" s="7">
        <f>IF(OR(E618="",F618=""),"",E618+F618)</f>
        <v/>
      </c>
      <c r="H618" s="20">
        <f>IFERROR(IF(OR(E618="",INDEX(E:E,MATCH(DATE(YEAR($A618)-1,MONTH($A618),DAY($A618)),$A:$A,0))=""),"",E618/INDEX(E:E,MATCH(DATE(YEAR($A618)-1,MONTH($A618),DAY($A618)),$A:$A,0))-1),"")</f>
        <v/>
      </c>
      <c r="I618" s="20">
        <f>IFERROR(IF(OR(F618="",INDEX(F:F,MATCH(DATE(YEAR($A618)-1,MONTH($A618),DAY($A618)),$A:$A,0))=""),"",F618/INDEX(F:F,MATCH(DATE(YEAR($A618)-1,MONTH($A618),DAY($A618)),$A:$A,0))-1),"")</f>
        <v/>
      </c>
      <c r="J618" s="20">
        <f>IFERROR(IF(OR(G618="",INDEX(G:G,MATCH(DATE(YEAR($A618)-1,MONTH($A618),DAY($A618)),$A:$A,0))=""),"",G618/INDEX(G:G,MATCH(DATE(YEAR($A618)-1,MONTH($A618),DAY($A618)),$A:$A,0))-1),"")</f>
        <v/>
      </c>
      <c r="K618" s="20">
        <f>IF(OR(E618="",E617=""),"",E618/E617-1)</f>
        <v/>
      </c>
      <c r="L618" s="20">
        <f>IF(OR(F618="",F617=""),"",F618/F617-1)</f>
        <v/>
      </c>
      <c r="M618" s="20">
        <f>IF(OR(G618="",G617=""),"",G618/G617-1)</f>
        <v/>
      </c>
      <c r="N618" s="20">
        <f>IF(G618="","",E618/G618)</f>
        <v/>
      </c>
      <c r="O618" s="20">
        <f>IF(G618="","",F618/G618)</f>
        <v/>
      </c>
      <c r="P618" s="21">
        <f>IF(SUMIFS('Daily NSE Equity Options'!$L:$L,'Daily NSE Equity Options'!$A:$A,$A618)=0,"",SUMIFS('Daily NSE Equity Options'!$L:$L,'Daily NSE Equity Options'!$A:$A,$A618))</f>
        <v/>
      </c>
      <c r="Q618" s="8">
        <f>IF(SUMIFS('Daily BSE Equity Options'!$L:$L,'Daily BSE Equity Options'!$A:$A,$A618)=0,"",SUMIFS('Daily BSE Equity Options'!$L:$L,'Daily BSE Equity Options'!$A:$A,$A618))</f>
        <v/>
      </c>
      <c r="R618" s="8">
        <f>IF(OR(P618="",Q618=""),"",P618+Q618)</f>
        <v/>
      </c>
      <c r="S618" s="23">
        <f>IFERROR(IF(OR(P618="",INDEX(P:P,MATCH(DATE(YEAR($A618)-1,MONTH($A618),DAY($A618)),$A:$A,0))=""),"",P618/INDEX(P:P,MATCH(DATE(YEAR($A618)-1,MONTH($A618),DAY($A618)),$A:$A,0))-1),"")</f>
        <v/>
      </c>
      <c r="T618" s="23">
        <f>IFERROR(IF(OR(Q618="",INDEX(Q:Q,MATCH(DATE(YEAR($A618)-1,MONTH($A618),DAY($A618)),$A:$A,0))=""),"",Q618/INDEX(Q:Q,MATCH(DATE(YEAR($A618)-1,MONTH($A618),DAY($A618)),$A:$A,0))-1),"")</f>
        <v/>
      </c>
      <c r="U618" s="23">
        <f>IFERROR(IF(OR(R618="",INDEX(R:R,MATCH(DATE(YEAR($A618)-1,MONTH($A618),DAY($A618)),$A:$A,0))=""),"",R618/INDEX(R:R,MATCH(DATE(YEAR($A618)-1,MONTH($A618),DAY($A618)),$A:$A,0))-1),"")</f>
        <v/>
      </c>
      <c r="V618" s="23">
        <f>IF(OR(P618="",P617=""),"",P618/P617-1)</f>
        <v/>
      </c>
      <c r="W618" s="23">
        <f>IF(OR(Q618="",Q617=""),"",Q618/Q617-1)</f>
        <v/>
      </c>
      <c r="X618" s="23">
        <f>IF(OR(R618="",R617=""),"",R618/R617-1)</f>
        <v/>
      </c>
      <c r="Y618" s="23">
        <f>IF(R618="","",P618/R618)</f>
        <v/>
      </c>
      <c r="Z618" s="23">
        <f>IF(R618="","",Q618/R618)</f>
        <v/>
      </c>
      <c r="AA618" s="24">
        <f>IF(SUMIFS('Daily NSE Equity Options'!$M:$M,'Daily NSE Equity Options'!$A:$A,$A618)=0,"",SUMIFS('Daily NSE Equity Options'!$M:$M,'Daily NSE Equity Options'!$A:$A,$A618))</f>
        <v/>
      </c>
      <c r="AB618" s="9">
        <f>IF(SUMIFS('Daily BSE Equity Options'!$M:$M,'Daily BSE Equity Options'!$A:$A,$A618)=0,"",SUMIFS('Daily BSE Equity Options'!$M:$M,'Daily BSE Equity Options'!$A:$A,$A618))</f>
        <v/>
      </c>
      <c r="AC618" s="9">
        <f>IF(OR(AA618="",AB618=""),"",AA618+AB618)</f>
        <v/>
      </c>
      <c r="AD618" s="26">
        <f>IFERROR(IF(OR(AA618="",INDEX(AA:AA,MATCH(DATE(YEAR($A618)-1,MONTH($A618),DAY($A618)),$A:$A,0))=""),"",AA618/INDEX(AA:AA,MATCH(DATE(YEAR($A618)-1,MONTH($A618),DAY($A618)),$A:$A,0))-1),"")</f>
        <v/>
      </c>
      <c r="AE618" s="26">
        <f>IFERROR(IF(OR(AB618="",INDEX(AB:AB,MATCH(DATE(YEAR($A618)-1,MONTH($A618),DAY($A618)),$A:$A,0))=""),"",AB618/INDEX(AB:AB,MATCH(DATE(YEAR($A618)-1,MONTH($A618),DAY($A618)),$A:$A,0))-1),"")</f>
        <v/>
      </c>
      <c r="AF618" s="26">
        <f>IFERROR(IF(OR(AC618="",INDEX(AC:AC,MATCH(DATE(YEAR($A618)-1,MONTH($A618),DAY($A618)),$A:$A,0))=""),"",AC618/INDEX(AC:AC,MATCH(DATE(YEAR($A618)-1,MONTH($A618),DAY($A618)),$A:$A,0))-1),"")</f>
        <v/>
      </c>
      <c r="AG618" s="26">
        <f>IF(OR(AA618="",AA617=""),"",AA618/AA617-1)</f>
        <v/>
      </c>
      <c r="AH618" s="26">
        <f>IF(OR(AB618="",AB617=""),"",AB618/AB617-1)</f>
        <v/>
      </c>
      <c r="AI618" s="26">
        <f>IF(OR(AC618="",AC617=""),"",AC618/AC617-1)</f>
        <v/>
      </c>
      <c r="AJ618" s="26">
        <f>IF(AC618="","",AA618/AC618)</f>
        <v/>
      </c>
      <c r="AK618" s="26">
        <f>IF(AC618="","",AB618/AC618)</f>
        <v/>
      </c>
      <c r="AL618" s="29" t="n">
        <v>18.815</v>
      </c>
      <c r="AM618" s="30" t="n">
        <v>20.8125</v>
      </c>
      <c r="AN618" s="30" t="n">
        <v>17.345</v>
      </c>
      <c r="AO618" s="30" t="n">
        <v>20.5925</v>
      </c>
      <c r="AP618" s="31" t="n">
        <v>0.0945</v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18">
        <f>IF(SUMIFS('Daily NSE Equity Options'!$K:$K,'Daily NSE Equity Options'!$A:$A,$A619)=0,"",SUMIFS('Daily NSE Equity Options'!$K:$K,'Daily NSE Equity Options'!$A:$A,$A619))</f>
        <v/>
      </c>
      <c r="F619" s="7">
        <f>IF(SUMIFS('Daily BSE Equity Options'!$K:$K,'Daily BSE Equity Options'!$A:$A,$A619)=0,"",SUMIFS('Daily BSE Equity Options'!$K:$K,'Daily BSE Equity Options'!$A:$A,$A619))</f>
        <v/>
      </c>
      <c r="G619" s="7">
        <f>IF(OR(E619="",F619=""),"",E619+F619)</f>
        <v/>
      </c>
      <c r="H619" s="20">
        <f>IFERROR(IF(OR(E619="",INDEX(E:E,MATCH(DATE(YEAR($A619)-1,MONTH($A619),DAY($A619)),$A:$A,0))=""),"",E619/INDEX(E:E,MATCH(DATE(YEAR($A619)-1,MONTH($A619),DAY($A619)),$A:$A,0))-1),"")</f>
        <v/>
      </c>
      <c r="I619" s="20">
        <f>IFERROR(IF(OR(F619="",INDEX(F:F,MATCH(DATE(YEAR($A619)-1,MONTH($A619),DAY($A619)),$A:$A,0))=""),"",F619/INDEX(F:F,MATCH(DATE(YEAR($A619)-1,MONTH($A619),DAY($A619)),$A:$A,0))-1),"")</f>
        <v/>
      </c>
      <c r="J619" s="20">
        <f>IFERROR(IF(OR(G619="",INDEX(G:G,MATCH(DATE(YEAR($A619)-1,MONTH($A619),DAY($A619)),$A:$A,0))=""),"",G619/INDEX(G:G,MATCH(DATE(YEAR($A619)-1,MONTH($A619),DAY($A619)),$A:$A,0))-1),"")</f>
        <v/>
      </c>
      <c r="K619" s="20">
        <f>IF(OR(E619="",E618=""),"",E619/E618-1)</f>
        <v/>
      </c>
      <c r="L619" s="20">
        <f>IF(OR(F619="",F618=""),"",F619/F618-1)</f>
        <v/>
      </c>
      <c r="M619" s="20">
        <f>IF(OR(G619="",G618=""),"",G619/G618-1)</f>
        <v/>
      </c>
      <c r="N619" s="20">
        <f>IF(G619="","",E619/G619)</f>
        <v/>
      </c>
      <c r="O619" s="20">
        <f>IF(G619="","",F619/G619)</f>
        <v/>
      </c>
      <c r="P619" s="21">
        <f>IF(SUMIFS('Daily NSE Equity Options'!$L:$L,'Daily NSE Equity Options'!$A:$A,$A619)=0,"",SUMIFS('Daily NSE Equity Options'!$L:$L,'Daily NSE Equity Options'!$A:$A,$A619))</f>
        <v/>
      </c>
      <c r="Q619" s="8">
        <f>IF(SUMIFS('Daily BSE Equity Options'!$L:$L,'Daily BSE Equity Options'!$A:$A,$A619)=0,"",SUMIFS('Daily BSE Equity Options'!$L:$L,'Daily BSE Equity Options'!$A:$A,$A619))</f>
        <v/>
      </c>
      <c r="R619" s="8">
        <f>IF(OR(P619="",Q619=""),"",P619+Q619)</f>
        <v/>
      </c>
      <c r="S619" s="23">
        <f>IFERROR(IF(OR(P619="",INDEX(P:P,MATCH(DATE(YEAR($A619)-1,MONTH($A619),DAY($A619)),$A:$A,0))=""),"",P619/INDEX(P:P,MATCH(DATE(YEAR($A619)-1,MONTH($A619),DAY($A619)),$A:$A,0))-1),"")</f>
        <v/>
      </c>
      <c r="T619" s="23">
        <f>IFERROR(IF(OR(Q619="",INDEX(Q:Q,MATCH(DATE(YEAR($A619)-1,MONTH($A619),DAY($A619)),$A:$A,0))=""),"",Q619/INDEX(Q:Q,MATCH(DATE(YEAR($A619)-1,MONTH($A619),DAY($A619)),$A:$A,0))-1),"")</f>
        <v/>
      </c>
      <c r="U619" s="23">
        <f>IFERROR(IF(OR(R619="",INDEX(R:R,MATCH(DATE(YEAR($A619)-1,MONTH($A619),DAY($A619)),$A:$A,0))=""),"",R619/INDEX(R:R,MATCH(DATE(YEAR($A619)-1,MONTH($A619),DAY($A619)),$A:$A,0))-1),"")</f>
        <v/>
      </c>
      <c r="V619" s="23">
        <f>IF(OR(P619="",P618=""),"",P619/P618-1)</f>
        <v/>
      </c>
      <c r="W619" s="23">
        <f>IF(OR(Q619="",Q618=""),"",Q619/Q618-1)</f>
        <v/>
      </c>
      <c r="X619" s="23">
        <f>IF(OR(R619="",R618=""),"",R619/R618-1)</f>
        <v/>
      </c>
      <c r="Y619" s="23">
        <f>IF(R619="","",P619/R619)</f>
        <v/>
      </c>
      <c r="Z619" s="23">
        <f>IF(R619="","",Q619/R619)</f>
        <v/>
      </c>
      <c r="AA619" s="24">
        <f>IF(SUMIFS('Daily NSE Equity Options'!$M:$M,'Daily NSE Equity Options'!$A:$A,$A619)=0,"",SUMIFS('Daily NSE Equity Options'!$M:$M,'Daily NSE Equity Options'!$A:$A,$A619))</f>
        <v/>
      </c>
      <c r="AB619" s="9">
        <f>IF(SUMIFS('Daily BSE Equity Options'!$M:$M,'Daily BSE Equity Options'!$A:$A,$A619)=0,"",SUMIFS('Daily BSE Equity Options'!$M:$M,'Daily BSE Equity Options'!$A:$A,$A619))</f>
        <v/>
      </c>
      <c r="AC619" s="9">
        <f>IF(OR(AA619="",AB619=""),"",AA619+AB619)</f>
        <v/>
      </c>
      <c r="AD619" s="26">
        <f>IFERROR(IF(OR(AA619="",INDEX(AA:AA,MATCH(DATE(YEAR($A619)-1,MONTH($A619),DAY($A619)),$A:$A,0))=""),"",AA619/INDEX(AA:AA,MATCH(DATE(YEAR($A619)-1,MONTH($A619),DAY($A619)),$A:$A,0))-1),"")</f>
        <v/>
      </c>
      <c r="AE619" s="26">
        <f>IFERROR(IF(OR(AB619="",INDEX(AB:AB,MATCH(DATE(YEAR($A619)-1,MONTH($A619),DAY($A619)),$A:$A,0))=""),"",AB619/INDEX(AB:AB,MATCH(DATE(YEAR($A619)-1,MONTH($A619),DAY($A619)),$A:$A,0))-1),"")</f>
        <v/>
      </c>
      <c r="AF619" s="26">
        <f>IFERROR(IF(OR(AC619="",INDEX(AC:AC,MATCH(DATE(YEAR($A619)-1,MONTH($A619),DAY($A619)),$A:$A,0))=""),"",AC619/INDEX(AC:AC,MATCH(DATE(YEAR($A619)-1,MONTH($A619),DAY($A619)),$A:$A,0))-1),"")</f>
        <v/>
      </c>
      <c r="AG619" s="26">
        <f>IF(OR(AA619="",AA618=""),"",AA619/AA618-1)</f>
        <v/>
      </c>
      <c r="AH619" s="26">
        <f>IF(OR(AB619="",AB618=""),"",AB619/AB618-1)</f>
        <v/>
      </c>
      <c r="AI619" s="26">
        <f>IF(OR(AC619="",AC618=""),"",AC619/AC618-1)</f>
        <v/>
      </c>
      <c r="AJ619" s="26">
        <f>IF(AC619="","",AA619/AC619)</f>
        <v/>
      </c>
      <c r="AK619" s="26">
        <f>IF(AC619="","",AB619/AC619)</f>
        <v/>
      </c>
      <c r="AL619" s="29" t="n">
        <v>20.5925</v>
      </c>
      <c r="AM619" s="30" t="n">
        <v>22.8975</v>
      </c>
      <c r="AN619" s="30" t="n">
        <v>18.805</v>
      </c>
      <c r="AO619" s="30" t="n">
        <v>21.8925</v>
      </c>
      <c r="AP619" s="31" t="n">
        <v>0.0631</v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18">
        <f>IF(SUMIFS('Daily NSE Equity Options'!$K:$K,'Daily NSE Equity Options'!$A:$A,$A620)=0,"",SUMIFS('Daily NSE Equity Options'!$K:$K,'Daily NSE Equity Options'!$A:$A,$A620))</f>
        <v/>
      </c>
      <c r="F620" s="7">
        <f>IF(SUMIFS('Daily BSE Equity Options'!$K:$K,'Daily BSE Equity Options'!$A:$A,$A620)=0,"",SUMIFS('Daily BSE Equity Options'!$K:$K,'Daily BSE Equity Options'!$A:$A,$A620))</f>
        <v/>
      </c>
      <c r="G620" s="7">
        <f>IF(OR(E620="",F620=""),"",E620+F620)</f>
        <v/>
      </c>
      <c r="H620" s="20">
        <f>IFERROR(IF(OR(E620="",INDEX(E:E,MATCH(DATE(YEAR($A620)-1,MONTH($A620),DAY($A620)),$A:$A,0))=""),"",E620/INDEX(E:E,MATCH(DATE(YEAR($A620)-1,MONTH($A620),DAY($A620)),$A:$A,0))-1),"")</f>
        <v/>
      </c>
      <c r="I620" s="20">
        <f>IFERROR(IF(OR(F620="",INDEX(F:F,MATCH(DATE(YEAR($A620)-1,MONTH($A620),DAY($A620)),$A:$A,0))=""),"",F620/INDEX(F:F,MATCH(DATE(YEAR($A620)-1,MONTH($A620),DAY($A620)),$A:$A,0))-1),"")</f>
        <v/>
      </c>
      <c r="J620" s="20">
        <f>IFERROR(IF(OR(G620="",INDEX(G:G,MATCH(DATE(YEAR($A620)-1,MONTH($A620),DAY($A620)),$A:$A,0))=""),"",G620/INDEX(G:G,MATCH(DATE(YEAR($A620)-1,MONTH($A620),DAY($A620)),$A:$A,0))-1),"")</f>
        <v/>
      </c>
      <c r="K620" s="20">
        <f>IF(OR(E620="",E619=""),"",E620/E619-1)</f>
        <v/>
      </c>
      <c r="L620" s="20">
        <f>IF(OR(F620="",F619=""),"",F620/F619-1)</f>
        <v/>
      </c>
      <c r="M620" s="20">
        <f>IF(OR(G620="",G619=""),"",G620/G619-1)</f>
        <v/>
      </c>
      <c r="N620" s="20">
        <f>IF(G620="","",E620/G620)</f>
        <v/>
      </c>
      <c r="O620" s="20">
        <f>IF(G620="","",F620/G620)</f>
        <v/>
      </c>
      <c r="P620" s="21">
        <f>IF(SUMIFS('Daily NSE Equity Options'!$L:$L,'Daily NSE Equity Options'!$A:$A,$A620)=0,"",SUMIFS('Daily NSE Equity Options'!$L:$L,'Daily NSE Equity Options'!$A:$A,$A620))</f>
        <v/>
      </c>
      <c r="Q620" s="8">
        <f>IF(SUMIFS('Daily BSE Equity Options'!$L:$L,'Daily BSE Equity Options'!$A:$A,$A620)=0,"",SUMIFS('Daily BSE Equity Options'!$L:$L,'Daily BSE Equity Options'!$A:$A,$A620))</f>
        <v/>
      </c>
      <c r="R620" s="8">
        <f>IF(OR(P620="",Q620=""),"",P620+Q620)</f>
        <v/>
      </c>
      <c r="S620" s="23">
        <f>IFERROR(IF(OR(P620="",INDEX(P:P,MATCH(DATE(YEAR($A620)-1,MONTH($A620),DAY($A620)),$A:$A,0))=""),"",P620/INDEX(P:P,MATCH(DATE(YEAR($A620)-1,MONTH($A620),DAY($A620)),$A:$A,0))-1),"")</f>
        <v/>
      </c>
      <c r="T620" s="23">
        <f>IFERROR(IF(OR(Q620="",INDEX(Q:Q,MATCH(DATE(YEAR($A620)-1,MONTH($A620),DAY($A620)),$A:$A,0))=""),"",Q620/INDEX(Q:Q,MATCH(DATE(YEAR($A620)-1,MONTH($A620),DAY($A620)),$A:$A,0))-1),"")</f>
        <v/>
      </c>
      <c r="U620" s="23">
        <f>IFERROR(IF(OR(R620="",INDEX(R:R,MATCH(DATE(YEAR($A620)-1,MONTH($A620),DAY($A620)),$A:$A,0))=""),"",R620/INDEX(R:R,MATCH(DATE(YEAR($A620)-1,MONTH($A620),DAY($A620)),$A:$A,0))-1),"")</f>
        <v/>
      </c>
      <c r="V620" s="23">
        <f>IF(OR(P620="",P619=""),"",P620/P619-1)</f>
        <v/>
      </c>
      <c r="W620" s="23">
        <f>IF(OR(Q620="",Q619=""),"",Q620/Q619-1)</f>
        <v/>
      </c>
      <c r="X620" s="23">
        <f>IF(OR(R620="",R619=""),"",R620/R619-1)</f>
        <v/>
      </c>
      <c r="Y620" s="23">
        <f>IF(R620="","",P620/R620)</f>
        <v/>
      </c>
      <c r="Z620" s="23">
        <f>IF(R620="","",Q620/R620)</f>
        <v/>
      </c>
      <c r="AA620" s="24">
        <f>IF(SUMIFS('Daily NSE Equity Options'!$M:$M,'Daily NSE Equity Options'!$A:$A,$A620)=0,"",SUMIFS('Daily NSE Equity Options'!$M:$M,'Daily NSE Equity Options'!$A:$A,$A620))</f>
        <v/>
      </c>
      <c r="AB620" s="9">
        <f>IF(SUMIFS('Daily BSE Equity Options'!$M:$M,'Daily BSE Equity Options'!$A:$A,$A620)=0,"",SUMIFS('Daily BSE Equity Options'!$M:$M,'Daily BSE Equity Options'!$A:$A,$A620))</f>
        <v/>
      </c>
      <c r="AC620" s="9">
        <f>IF(OR(AA620="",AB620=""),"",AA620+AB620)</f>
        <v/>
      </c>
      <c r="AD620" s="26">
        <f>IFERROR(IF(OR(AA620="",INDEX(AA:AA,MATCH(DATE(YEAR($A620)-1,MONTH($A620),DAY($A620)),$A:$A,0))=""),"",AA620/INDEX(AA:AA,MATCH(DATE(YEAR($A620)-1,MONTH($A620),DAY($A620)),$A:$A,0))-1),"")</f>
        <v/>
      </c>
      <c r="AE620" s="26">
        <f>IFERROR(IF(OR(AB620="",INDEX(AB:AB,MATCH(DATE(YEAR($A620)-1,MONTH($A620),DAY($A620)),$A:$A,0))=""),"",AB620/INDEX(AB:AB,MATCH(DATE(YEAR($A620)-1,MONTH($A620),DAY($A620)),$A:$A,0))-1),"")</f>
        <v/>
      </c>
      <c r="AF620" s="26">
        <f>IFERROR(IF(OR(AC620="",INDEX(AC:AC,MATCH(DATE(YEAR($A620)-1,MONTH($A620),DAY($A620)),$A:$A,0))=""),"",AC620/INDEX(AC:AC,MATCH(DATE(YEAR($A620)-1,MONTH($A620),DAY($A620)),$A:$A,0))-1),"")</f>
        <v/>
      </c>
      <c r="AG620" s="26">
        <f>IF(OR(AA620="",AA619=""),"",AA620/AA619-1)</f>
        <v/>
      </c>
      <c r="AH620" s="26">
        <f>IF(OR(AB620="",AB619=""),"",AB620/AB619-1)</f>
        <v/>
      </c>
      <c r="AI620" s="26">
        <f>IF(OR(AC620="",AC619=""),"",AC620/AC619-1)</f>
        <v/>
      </c>
      <c r="AJ620" s="26">
        <f>IF(AC620="","",AA620/AC620)</f>
        <v/>
      </c>
      <c r="AK620" s="26">
        <f>IF(AC620="","",AB620/AC620)</f>
        <v/>
      </c>
      <c r="AL620" s="29" t="n">
        <v>21.8925</v>
      </c>
      <c r="AM620" s="30" t="n">
        <v>22.2925</v>
      </c>
      <c r="AN620" s="30" t="n">
        <v>20.7875</v>
      </c>
      <c r="AO620" s="30" t="n">
        <v>21.5675</v>
      </c>
      <c r="AP620" s="31" t="n">
        <v>-0.0148</v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18">
        <f>IF(SUMIFS('Daily NSE Equity Options'!$K:$K,'Daily NSE Equity Options'!$A:$A,$A621)=0,"",SUMIFS('Daily NSE Equity Options'!$K:$K,'Daily NSE Equity Options'!$A:$A,$A621))</f>
        <v/>
      </c>
      <c r="F621" s="7">
        <f>IF(SUMIFS('Daily BSE Equity Options'!$K:$K,'Daily BSE Equity Options'!$A:$A,$A621)=0,"",SUMIFS('Daily BSE Equity Options'!$K:$K,'Daily BSE Equity Options'!$A:$A,$A621))</f>
        <v/>
      </c>
      <c r="G621" s="7">
        <f>IF(OR(E621="",F621=""),"",E621+F621)</f>
        <v/>
      </c>
      <c r="H621" s="20">
        <f>IFERROR(IF(OR(E621="",INDEX(E:E,MATCH(DATE(YEAR($A621)-1,MONTH($A621),DAY($A621)),$A:$A,0))=""),"",E621/INDEX(E:E,MATCH(DATE(YEAR($A621)-1,MONTH($A621),DAY($A621)),$A:$A,0))-1),"")</f>
        <v/>
      </c>
      <c r="I621" s="20">
        <f>IFERROR(IF(OR(F621="",INDEX(F:F,MATCH(DATE(YEAR($A621)-1,MONTH($A621),DAY($A621)),$A:$A,0))=""),"",F621/INDEX(F:F,MATCH(DATE(YEAR($A621)-1,MONTH($A621),DAY($A621)),$A:$A,0))-1),"")</f>
        <v/>
      </c>
      <c r="J621" s="20">
        <f>IFERROR(IF(OR(G621="",INDEX(G:G,MATCH(DATE(YEAR($A621)-1,MONTH($A621),DAY($A621)),$A:$A,0))=""),"",G621/INDEX(G:G,MATCH(DATE(YEAR($A621)-1,MONTH($A621),DAY($A621)),$A:$A,0))-1),"")</f>
        <v/>
      </c>
      <c r="K621" s="20">
        <f>IF(OR(E621="",E620=""),"",E621/E620-1)</f>
        <v/>
      </c>
      <c r="L621" s="20">
        <f>IF(OR(F621="",F620=""),"",F621/F620-1)</f>
        <v/>
      </c>
      <c r="M621" s="20">
        <f>IF(OR(G621="",G620=""),"",G621/G620-1)</f>
        <v/>
      </c>
      <c r="N621" s="20">
        <f>IF(G621="","",E621/G621)</f>
        <v/>
      </c>
      <c r="O621" s="20">
        <f>IF(G621="","",F621/G621)</f>
        <v/>
      </c>
      <c r="P621" s="21">
        <f>IF(SUMIFS('Daily NSE Equity Options'!$L:$L,'Daily NSE Equity Options'!$A:$A,$A621)=0,"",SUMIFS('Daily NSE Equity Options'!$L:$L,'Daily NSE Equity Options'!$A:$A,$A621))</f>
        <v/>
      </c>
      <c r="Q621" s="8">
        <f>IF(SUMIFS('Daily BSE Equity Options'!$L:$L,'Daily BSE Equity Options'!$A:$A,$A621)=0,"",SUMIFS('Daily BSE Equity Options'!$L:$L,'Daily BSE Equity Options'!$A:$A,$A621))</f>
        <v/>
      </c>
      <c r="R621" s="8">
        <f>IF(OR(P621="",Q621=""),"",P621+Q621)</f>
        <v/>
      </c>
      <c r="S621" s="23">
        <f>IFERROR(IF(OR(P621="",INDEX(P:P,MATCH(DATE(YEAR($A621)-1,MONTH($A621),DAY($A621)),$A:$A,0))=""),"",P621/INDEX(P:P,MATCH(DATE(YEAR($A621)-1,MONTH($A621),DAY($A621)),$A:$A,0))-1),"")</f>
        <v/>
      </c>
      <c r="T621" s="23">
        <f>IFERROR(IF(OR(Q621="",INDEX(Q:Q,MATCH(DATE(YEAR($A621)-1,MONTH($A621),DAY($A621)),$A:$A,0))=""),"",Q621/INDEX(Q:Q,MATCH(DATE(YEAR($A621)-1,MONTH($A621),DAY($A621)),$A:$A,0))-1),"")</f>
        <v/>
      </c>
      <c r="U621" s="23">
        <f>IFERROR(IF(OR(R621="",INDEX(R:R,MATCH(DATE(YEAR($A621)-1,MONTH($A621),DAY($A621)),$A:$A,0))=""),"",R621/INDEX(R:R,MATCH(DATE(YEAR($A621)-1,MONTH($A621),DAY($A621)),$A:$A,0))-1),"")</f>
        <v/>
      </c>
      <c r="V621" s="23">
        <f>IF(OR(P621="",P620=""),"",P621/P620-1)</f>
        <v/>
      </c>
      <c r="W621" s="23">
        <f>IF(OR(Q621="",Q620=""),"",Q621/Q620-1)</f>
        <v/>
      </c>
      <c r="X621" s="23">
        <f>IF(OR(R621="",R620=""),"",R621/R620-1)</f>
        <v/>
      </c>
      <c r="Y621" s="23">
        <f>IF(R621="","",P621/R621)</f>
        <v/>
      </c>
      <c r="Z621" s="23">
        <f>IF(R621="","",Q621/R621)</f>
        <v/>
      </c>
      <c r="AA621" s="24">
        <f>IF(SUMIFS('Daily NSE Equity Options'!$M:$M,'Daily NSE Equity Options'!$A:$A,$A621)=0,"",SUMIFS('Daily NSE Equity Options'!$M:$M,'Daily NSE Equity Options'!$A:$A,$A621))</f>
        <v/>
      </c>
      <c r="AB621" s="9">
        <f>IF(SUMIFS('Daily BSE Equity Options'!$M:$M,'Daily BSE Equity Options'!$A:$A,$A621)=0,"",SUMIFS('Daily BSE Equity Options'!$M:$M,'Daily BSE Equity Options'!$A:$A,$A621))</f>
        <v/>
      </c>
      <c r="AC621" s="9">
        <f>IF(OR(AA621="",AB621=""),"",AA621+AB621)</f>
        <v/>
      </c>
      <c r="AD621" s="26">
        <f>IFERROR(IF(OR(AA621="",INDEX(AA:AA,MATCH(DATE(YEAR($A621)-1,MONTH($A621),DAY($A621)),$A:$A,0))=""),"",AA621/INDEX(AA:AA,MATCH(DATE(YEAR($A621)-1,MONTH($A621),DAY($A621)),$A:$A,0))-1),"")</f>
        <v/>
      </c>
      <c r="AE621" s="26">
        <f>IFERROR(IF(OR(AB621="",INDEX(AB:AB,MATCH(DATE(YEAR($A621)-1,MONTH($A621),DAY($A621)),$A:$A,0))=""),"",AB621/INDEX(AB:AB,MATCH(DATE(YEAR($A621)-1,MONTH($A621),DAY($A621)),$A:$A,0))-1),"")</f>
        <v/>
      </c>
      <c r="AF621" s="26">
        <f>IFERROR(IF(OR(AC621="",INDEX(AC:AC,MATCH(DATE(YEAR($A621)-1,MONTH($A621),DAY($A621)),$A:$A,0))=""),"",AC621/INDEX(AC:AC,MATCH(DATE(YEAR($A621)-1,MONTH($A621),DAY($A621)),$A:$A,0))-1),"")</f>
        <v/>
      </c>
      <c r="AG621" s="26">
        <f>IF(OR(AA621="",AA620=""),"",AA621/AA620-1)</f>
        <v/>
      </c>
      <c r="AH621" s="26">
        <f>IF(OR(AB621="",AB620=""),"",AB621/AB620-1)</f>
        <v/>
      </c>
      <c r="AI621" s="26">
        <f>IF(OR(AC621="",AC620=""),"",AC621/AC620-1)</f>
        <v/>
      </c>
      <c r="AJ621" s="26">
        <f>IF(AC621="","",AA621/AC621)</f>
        <v/>
      </c>
      <c r="AK621" s="26">
        <f>IF(AC621="","",AB621/AC621)</f>
        <v/>
      </c>
      <c r="AL621" s="29" t="n">
        <v>21.5675</v>
      </c>
      <c r="AM621" s="30" t="n">
        <v>22.3625</v>
      </c>
      <c r="AN621" s="30" t="n">
        <v>21.49</v>
      </c>
      <c r="AO621" s="30" t="n">
        <v>22.095</v>
      </c>
      <c r="AP621" s="31" t="n">
        <v>0.0245</v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18">
        <f>IF(SUMIFS('Daily NSE Equity Options'!$K:$K,'Daily NSE Equity Options'!$A:$A,$A622)=0,"",SUMIFS('Daily NSE Equity Options'!$K:$K,'Daily NSE Equity Options'!$A:$A,$A622))</f>
        <v/>
      </c>
      <c r="F622" s="7">
        <f>IF(SUMIFS('Daily BSE Equity Options'!$K:$K,'Daily BSE Equity Options'!$A:$A,$A622)=0,"",SUMIFS('Daily BSE Equity Options'!$K:$K,'Daily BSE Equity Options'!$A:$A,$A622))</f>
        <v/>
      </c>
      <c r="G622" s="7">
        <f>IF(OR(E622="",F622=""),"",E622+F622)</f>
        <v/>
      </c>
      <c r="H622" s="20">
        <f>IFERROR(IF(OR(E622="",INDEX(E:E,MATCH(DATE(YEAR($A622)-1,MONTH($A622),DAY($A622)),$A:$A,0))=""),"",E622/INDEX(E:E,MATCH(DATE(YEAR($A622)-1,MONTH($A622),DAY($A622)),$A:$A,0))-1),"")</f>
        <v/>
      </c>
      <c r="I622" s="20">
        <f>IFERROR(IF(OR(F622="",INDEX(F:F,MATCH(DATE(YEAR($A622)-1,MONTH($A622),DAY($A622)),$A:$A,0))=""),"",F622/INDEX(F:F,MATCH(DATE(YEAR($A622)-1,MONTH($A622),DAY($A622)),$A:$A,0))-1),"")</f>
        <v/>
      </c>
      <c r="J622" s="20">
        <f>IFERROR(IF(OR(G622="",INDEX(G:G,MATCH(DATE(YEAR($A622)-1,MONTH($A622),DAY($A622)),$A:$A,0))=""),"",G622/INDEX(G:G,MATCH(DATE(YEAR($A622)-1,MONTH($A622),DAY($A622)),$A:$A,0))-1),"")</f>
        <v/>
      </c>
      <c r="K622" s="20">
        <f>IF(OR(E622="",E621=""),"",E622/E621-1)</f>
        <v/>
      </c>
      <c r="L622" s="20">
        <f>IF(OR(F622="",F621=""),"",F622/F621-1)</f>
        <v/>
      </c>
      <c r="M622" s="20">
        <f>IF(OR(G622="",G621=""),"",G622/G621-1)</f>
        <v/>
      </c>
      <c r="N622" s="20">
        <f>IF(G622="","",E622/G622)</f>
        <v/>
      </c>
      <c r="O622" s="20">
        <f>IF(G622="","",F622/G622)</f>
        <v/>
      </c>
      <c r="P622" s="21">
        <f>IF(SUMIFS('Daily NSE Equity Options'!$L:$L,'Daily NSE Equity Options'!$A:$A,$A622)=0,"",SUMIFS('Daily NSE Equity Options'!$L:$L,'Daily NSE Equity Options'!$A:$A,$A622))</f>
        <v/>
      </c>
      <c r="Q622" s="8">
        <f>IF(SUMIFS('Daily BSE Equity Options'!$L:$L,'Daily BSE Equity Options'!$A:$A,$A622)=0,"",SUMIFS('Daily BSE Equity Options'!$L:$L,'Daily BSE Equity Options'!$A:$A,$A622))</f>
        <v/>
      </c>
      <c r="R622" s="8">
        <f>IF(OR(P622="",Q622=""),"",P622+Q622)</f>
        <v/>
      </c>
      <c r="S622" s="23">
        <f>IFERROR(IF(OR(P622="",INDEX(P:P,MATCH(DATE(YEAR($A622)-1,MONTH($A622),DAY($A622)),$A:$A,0))=""),"",P622/INDEX(P:P,MATCH(DATE(YEAR($A622)-1,MONTH($A622),DAY($A622)),$A:$A,0))-1),"")</f>
        <v/>
      </c>
      <c r="T622" s="23">
        <f>IFERROR(IF(OR(Q622="",INDEX(Q:Q,MATCH(DATE(YEAR($A622)-1,MONTH($A622),DAY($A622)),$A:$A,0))=""),"",Q622/INDEX(Q:Q,MATCH(DATE(YEAR($A622)-1,MONTH($A622),DAY($A622)),$A:$A,0))-1),"")</f>
        <v/>
      </c>
      <c r="U622" s="23">
        <f>IFERROR(IF(OR(R622="",INDEX(R:R,MATCH(DATE(YEAR($A622)-1,MONTH($A622),DAY($A622)),$A:$A,0))=""),"",R622/INDEX(R:R,MATCH(DATE(YEAR($A622)-1,MONTH($A622),DAY($A622)),$A:$A,0))-1),"")</f>
        <v/>
      </c>
      <c r="V622" s="23">
        <f>IF(OR(P622="",P621=""),"",P622/P621-1)</f>
        <v/>
      </c>
      <c r="W622" s="23">
        <f>IF(OR(Q622="",Q621=""),"",Q622/Q621-1)</f>
        <v/>
      </c>
      <c r="X622" s="23">
        <f>IF(OR(R622="",R621=""),"",R622/R621-1)</f>
        <v/>
      </c>
      <c r="Y622" s="23">
        <f>IF(R622="","",P622/R622)</f>
        <v/>
      </c>
      <c r="Z622" s="23">
        <f>IF(R622="","",Q622/R622)</f>
        <v/>
      </c>
      <c r="AA622" s="24">
        <f>IF(SUMIFS('Daily NSE Equity Options'!$M:$M,'Daily NSE Equity Options'!$A:$A,$A622)=0,"",SUMIFS('Daily NSE Equity Options'!$M:$M,'Daily NSE Equity Options'!$A:$A,$A622))</f>
        <v/>
      </c>
      <c r="AB622" s="9">
        <f>IF(SUMIFS('Daily BSE Equity Options'!$M:$M,'Daily BSE Equity Options'!$A:$A,$A622)=0,"",SUMIFS('Daily BSE Equity Options'!$M:$M,'Daily BSE Equity Options'!$A:$A,$A622))</f>
        <v/>
      </c>
      <c r="AC622" s="9">
        <f>IF(OR(AA622="",AB622=""),"",AA622+AB622)</f>
        <v/>
      </c>
      <c r="AD622" s="26">
        <f>IFERROR(IF(OR(AA622="",INDEX(AA:AA,MATCH(DATE(YEAR($A622)-1,MONTH($A622),DAY($A622)),$A:$A,0))=""),"",AA622/INDEX(AA:AA,MATCH(DATE(YEAR($A622)-1,MONTH($A622),DAY($A622)),$A:$A,0))-1),"")</f>
        <v/>
      </c>
      <c r="AE622" s="26">
        <f>IFERROR(IF(OR(AB622="",INDEX(AB:AB,MATCH(DATE(YEAR($A622)-1,MONTH($A622),DAY($A622)),$A:$A,0))=""),"",AB622/INDEX(AB:AB,MATCH(DATE(YEAR($A622)-1,MONTH($A622),DAY($A622)),$A:$A,0))-1),"")</f>
        <v/>
      </c>
      <c r="AF622" s="26">
        <f>IFERROR(IF(OR(AC622="",INDEX(AC:AC,MATCH(DATE(YEAR($A622)-1,MONTH($A622),DAY($A622)),$A:$A,0))=""),"",AC622/INDEX(AC:AC,MATCH(DATE(YEAR($A622)-1,MONTH($A622),DAY($A622)),$A:$A,0))-1),"")</f>
        <v/>
      </c>
      <c r="AG622" s="26">
        <f>IF(OR(AA622="",AA621=""),"",AA622/AA621-1)</f>
        <v/>
      </c>
      <c r="AH622" s="26">
        <f>IF(OR(AB622="",AB621=""),"",AB622/AB621-1)</f>
        <v/>
      </c>
      <c r="AI622" s="26">
        <f>IF(OR(AC622="",AC621=""),"",AC622/AC621-1)</f>
        <v/>
      </c>
      <c r="AJ622" s="26">
        <f>IF(AC622="","",AA622/AC622)</f>
        <v/>
      </c>
      <c r="AK622" s="26">
        <f>IF(AC622="","",AB622/AC622)</f>
        <v/>
      </c>
      <c r="AL622" s="29" t="n">
        <v>22.095</v>
      </c>
      <c r="AM622" s="30" t="n">
        <v>22.2875</v>
      </c>
      <c r="AN622" s="30" t="n">
        <v>21.065</v>
      </c>
      <c r="AO622" s="30" t="n">
        <v>21.3025</v>
      </c>
      <c r="AP622" s="31" t="n">
        <v>-0.0359</v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18">
        <f>IF(SUMIFS('Daily NSE Equity Options'!$K:$K,'Daily NSE Equity Options'!$A:$A,$A623)=0,"",SUMIFS('Daily NSE Equity Options'!$K:$K,'Daily NSE Equity Options'!$A:$A,$A623))</f>
        <v/>
      </c>
      <c r="F623" s="7">
        <f>IF(SUMIFS('Daily BSE Equity Options'!$K:$K,'Daily BSE Equity Options'!$A:$A,$A623)=0,"",SUMIFS('Daily BSE Equity Options'!$K:$K,'Daily BSE Equity Options'!$A:$A,$A623))</f>
        <v/>
      </c>
      <c r="G623" s="7">
        <f>IF(OR(E623="",F623=""),"",E623+F623)</f>
        <v/>
      </c>
      <c r="H623" s="20">
        <f>IFERROR(IF(OR(E623="",INDEX(E:E,MATCH(DATE(YEAR($A623)-1,MONTH($A623),DAY($A623)),$A:$A,0))=""),"",E623/INDEX(E:E,MATCH(DATE(YEAR($A623)-1,MONTH($A623),DAY($A623)),$A:$A,0))-1),"")</f>
        <v/>
      </c>
      <c r="I623" s="20">
        <f>IFERROR(IF(OR(F623="",INDEX(F:F,MATCH(DATE(YEAR($A623)-1,MONTH($A623),DAY($A623)),$A:$A,0))=""),"",F623/INDEX(F:F,MATCH(DATE(YEAR($A623)-1,MONTH($A623),DAY($A623)),$A:$A,0))-1),"")</f>
        <v/>
      </c>
      <c r="J623" s="20">
        <f>IFERROR(IF(OR(G623="",INDEX(G:G,MATCH(DATE(YEAR($A623)-1,MONTH($A623),DAY($A623)),$A:$A,0))=""),"",G623/INDEX(G:G,MATCH(DATE(YEAR($A623)-1,MONTH($A623),DAY($A623)),$A:$A,0))-1),"")</f>
        <v/>
      </c>
      <c r="K623" s="20">
        <f>IF(OR(E623="",E622=""),"",E623/E622-1)</f>
        <v/>
      </c>
      <c r="L623" s="20">
        <f>IF(OR(F623="",F622=""),"",F623/F622-1)</f>
        <v/>
      </c>
      <c r="M623" s="20">
        <f>IF(OR(G623="",G622=""),"",G623/G622-1)</f>
        <v/>
      </c>
      <c r="N623" s="20">
        <f>IF(G623="","",E623/G623)</f>
        <v/>
      </c>
      <c r="O623" s="20">
        <f>IF(G623="","",F623/G623)</f>
        <v/>
      </c>
      <c r="P623" s="21">
        <f>IF(SUMIFS('Daily NSE Equity Options'!$L:$L,'Daily NSE Equity Options'!$A:$A,$A623)=0,"",SUMIFS('Daily NSE Equity Options'!$L:$L,'Daily NSE Equity Options'!$A:$A,$A623))</f>
        <v/>
      </c>
      <c r="Q623" s="8">
        <f>IF(SUMIFS('Daily BSE Equity Options'!$L:$L,'Daily BSE Equity Options'!$A:$A,$A623)=0,"",SUMIFS('Daily BSE Equity Options'!$L:$L,'Daily BSE Equity Options'!$A:$A,$A623))</f>
        <v/>
      </c>
      <c r="R623" s="8">
        <f>IF(OR(P623="",Q623=""),"",P623+Q623)</f>
        <v/>
      </c>
      <c r="S623" s="23">
        <f>IFERROR(IF(OR(P623="",INDEX(P:P,MATCH(DATE(YEAR($A623)-1,MONTH($A623),DAY($A623)),$A:$A,0))=""),"",P623/INDEX(P:P,MATCH(DATE(YEAR($A623)-1,MONTH($A623),DAY($A623)),$A:$A,0))-1),"")</f>
        <v/>
      </c>
      <c r="T623" s="23">
        <f>IFERROR(IF(OR(Q623="",INDEX(Q:Q,MATCH(DATE(YEAR($A623)-1,MONTH($A623),DAY($A623)),$A:$A,0))=""),"",Q623/INDEX(Q:Q,MATCH(DATE(YEAR($A623)-1,MONTH($A623),DAY($A623)),$A:$A,0))-1),"")</f>
        <v/>
      </c>
      <c r="U623" s="23">
        <f>IFERROR(IF(OR(R623="",INDEX(R:R,MATCH(DATE(YEAR($A623)-1,MONTH($A623),DAY($A623)),$A:$A,0))=""),"",R623/INDEX(R:R,MATCH(DATE(YEAR($A623)-1,MONTH($A623),DAY($A623)),$A:$A,0))-1),"")</f>
        <v/>
      </c>
      <c r="V623" s="23">
        <f>IF(OR(P623="",P622=""),"",P623/P622-1)</f>
        <v/>
      </c>
      <c r="W623" s="23">
        <f>IF(OR(Q623="",Q622=""),"",Q623/Q622-1)</f>
        <v/>
      </c>
      <c r="X623" s="23">
        <f>IF(OR(R623="",R622=""),"",R623/R622-1)</f>
        <v/>
      </c>
      <c r="Y623" s="23">
        <f>IF(R623="","",P623/R623)</f>
        <v/>
      </c>
      <c r="Z623" s="23">
        <f>IF(R623="","",Q623/R623)</f>
        <v/>
      </c>
      <c r="AA623" s="24">
        <f>IF(SUMIFS('Daily NSE Equity Options'!$M:$M,'Daily NSE Equity Options'!$A:$A,$A623)=0,"",SUMIFS('Daily NSE Equity Options'!$M:$M,'Daily NSE Equity Options'!$A:$A,$A623))</f>
        <v/>
      </c>
      <c r="AB623" s="9">
        <f>IF(SUMIFS('Daily BSE Equity Options'!$M:$M,'Daily BSE Equity Options'!$A:$A,$A623)=0,"",SUMIFS('Daily BSE Equity Options'!$M:$M,'Daily BSE Equity Options'!$A:$A,$A623))</f>
        <v/>
      </c>
      <c r="AC623" s="9">
        <f>IF(OR(AA623="",AB623=""),"",AA623+AB623)</f>
        <v/>
      </c>
      <c r="AD623" s="26">
        <f>IFERROR(IF(OR(AA623="",INDEX(AA:AA,MATCH(DATE(YEAR($A623)-1,MONTH($A623),DAY($A623)),$A:$A,0))=""),"",AA623/INDEX(AA:AA,MATCH(DATE(YEAR($A623)-1,MONTH($A623),DAY($A623)),$A:$A,0))-1),"")</f>
        <v/>
      </c>
      <c r="AE623" s="26">
        <f>IFERROR(IF(OR(AB623="",INDEX(AB:AB,MATCH(DATE(YEAR($A623)-1,MONTH($A623),DAY($A623)),$A:$A,0))=""),"",AB623/INDEX(AB:AB,MATCH(DATE(YEAR($A623)-1,MONTH($A623),DAY($A623)),$A:$A,0))-1),"")</f>
        <v/>
      </c>
      <c r="AF623" s="26">
        <f>IFERROR(IF(OR(AC623="",INDEX(AC:AC,MATCH(DATE(YEAR($A623)-1,MONTH($A623),DAY($A623)),$A:$A,0))=""),"",AC623/INDEX(AC:AC,MATCH(DATE(YEAR($A623)-1,MONTH($A623),DAY($A623)),$A:$A,0))-1),"")</f>
        <v/>
      </c>
      <c r="AG623" s="26">
        <f>IF(OR(AA623="",AA622=""),"",AA623/AA622-1)</f>
        <v/>
      </c>
      <c r="AH623" s="26">
        <f>IF(OR(AB623="",AB622=""),"",AB623/AB622-1)</f>
        <v/>
      </c>
      <c r="AI623" s="26">
        <f>IF(OR(AC623="",AC622=""),"",AC623/AC622-1)</f>
        <v/>
      </c>
      <c r="AJ623" s="26">
        <f>IF(AC623="","",AA623/AC623)</f>
        <v/>
      </c>
      <c r="AK623" s="26">
        <f>IF(AC623="","",AB623/AC623)</f>
        <v/>
      </c>
      <c r="AL623" s="29" t="n">
        <v>21.3025</v>
      </c>
      <c r="AM623" s="30" t="n">
        <v>21.9875</v>
      </c>
      <c r="AN623" s="30" t="n">
        <v>19.6975</v>
      </c>
      <c r="AO623" s="30" t="n">
        <v>19.9675</v>
      </c>
      <c r="AP623" s="31" t="n">
        <v>-0.06270000000000001</v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18">
        <f>IF(SUMIFS('Daily NSE Equity Options'!$K:$K,'Daily NSE Equity Options'!$A:$A,$A624)=0,"",SUMIFS('Daily NSE Equity Options'!$K:$K,'Daily NSE Equity Options'!$A:$A,$A624))</f>
        <v/>
      </c>
      <c r="F624" s="7">
        <f>IF(SUMIFS('Daily BSE Equity Options'!$K:$K,'Daily BSE Equity Options'!$A:$A,$A624)=0,"",SUMIFS('Daily BSE Equity Options'!$K:$K,'Daily BSE Equity Options'!$A:$A,$A624))</f>
        <v/>
      </c>
      <c r="G624" s="7">
        <f>IF(OR(E624="",F624=""),"",E624+F624)</f>
        <v/>
      </c>
      <c r="H624" s="20">
        <f>IFERROR(IF(OR(E624="",INDEX(E:E,MATCH(DATE(YEAR($A624)-1,MONTH($A624),DAY($A624)),$A:$A,0))=""),"",E624/INDEX(E:E,MATCH(DATE(YEAR($A624)-1,MONTH($A624),DAY($A624)),$A:$A,0))-1),"")</f>
        <v/>
      </c>
      <c r="I624" s="20">
        <f>IFERROR(IF(OR(F624="",INDEX(F:F,MATCH(DATE(YEAR($A624)-1,MONTH($A624),DAY($A624)),$A:$A,0))=""),"",F624/INDEX(F:F,MATCH(DATE(YEAR($A624)-1,MONTH($A624),DAY($A624)),$A:$A,0))-1),"")</f>
        <v/>
      </c>
      <c r="J624" s="20">
        <f>IFERROR(IF(OR(G624="",INDEX(G:G,MATCH(DATE(YEAR($A624)-1,MONTH($A624),DAY($A624)),$A:$A,0))=""),"",G624/INDEX(G:G,MATCH(DATE(YEAR($A624)-1,MONTH($A624),DAY($A624)),$A:$A,0))-1),"")</f>
        <v/>
      </c>
      <c r="K624" s="20">
        <f>IF(OR(E624="",E623=""),"",E624/E623-1)</f>
        <v/>
      </c>
      <c r="L624" s="20">
        <f>IF(OR(F624="",F623=""),"",F624/F623-1)</f>
        <v/>
      </c>
      <c r="M624" s="20">
        <f>IF(OR(G624="",G623=""),"",G624/G623-1)</f>
        <v/>
      </c>
      <c r="N624" s="20">
        <f>IF(G624="","",E624/G624)</f>
        <v/>
      </c>
      <c r="O624" s="20">
        <f>IF(G624="","",F624/G624)</f>
        <v/>
      </c>
      <c r="P624" s="21">
        <f>IF(SUMIFS('Daily NSE Equity Options'!$L:$L,'Daily NSE Equity Options'!$A:$A,$A624)=0,"",SUMIFS('Daily NSE Equity Options'!$L:$L,'Daily NSE Equity Options'!$A:$A,$A624))</f>
        <v/>
      </c>
      <c r="Q624" s="8">
        <f>IF(SUMIFS('Daily BSE Equity Options'!$L:$L,'Daily BSE Equity Options'!$A:$A,$A624)=0,"",SUMIFS('Daily BSE Equity Options'!$L:$L,'Daily BSE Equity Options'!$A:$A,$A624))</f>
        <v/>
      </c>
      <c r="R624" s="8">
        <f>IF(OR(P624="",Q624=""),"",P624+Q624)</f>
        <v/>
      </c>
      <c r="S624" s="23">
        <f>IFERROR(IF(OR(P624="",INDEX(P:P,MATCH(DATE(YEAR($A624)-1,MONTH($A624),DAY($A624)),$A:$A,0))=""),"",P624/INDEX(P:P,MATCH(DATE(YEAR($A624)-1,MONTH($A624),DAY($A624)),$A:$A,0))-1),"")</f>
        <v/>
      </c>
      <c r="T624" s="23">
        <f>IFERROR(IF(OR(Q624="",INDEX(Q:Q,MATCH(DATE(YEAR($A624)-1,MONTH($A624),DAY($A624)),$A:$A,0))=""),"",Q624/INDEX(Q:Q,MATCH(DATE(YEAR($A624)-1,MONTH($A624),DAY($A624)),$A:$A,0))-1),"")</f>
        <v/>
      </c>
      <c r="U624" s="23">
        <f>IFERROR(IF(OR(R624="",INDEX(R:R,MATCH(DATE(YEAR($A624)-1,MONTH($A624),DAY($A624)),$A:$A,0))=""),"",R624/INDEX(R:R,MATCH(DATE(YEAR($A624)-1,MONTH($A624),DAY($A624)),$A:$A,0))-1),"")</f>
        <v/>
      </c>
      <c r="V624" s="23">
        <f>IF(OR(P624="",P623=""),"",P624/P623-1)</f>
        <v/>
      </c>
      <c r="W624" s="23">
        <f>IF(OR(Q624="",Q623=""),"",Q624/Q623-1)</f>
        <v/>
      </c>
      <c r="X624" s="23">
        <f>IF(OR(R624="",R623=""),"",R624/R623-1)</f>
        <v/>
      </c>
      <c r="Y624" s="23">
        <f>IF(R624="","",P624/R624)</f>
        <v/>
      </c>
      <c r="Z624" s="23">
        <f>IF(R624="","",Q624/R624)</f>
        <v/>
      </c>
      <c r="AA624" s="24">
        <f>IF(SUMIFS('Daily NSE Equity Options'!$M:$M,'Daily NSE Equity Options'!$A:$A,$A624)=0,"",SUMIFS('Daily NSE Equity Options'!$M:$M,'Daily NSE Equity Options'!$A:$A,$A624))</f>
        <v/>
      </c>
      <c r="AB624" s="9">
        <f>IF(SUMIFS('Daily BSE Equity Options'!$M:$M,'Daily BSE Equity Options'!$A:$A,$A624)=0,"",SUMIFS('Daily BSE Equity Options'!$M:$M,'Daily BSE Equity Options'!$A:$A,$A624))</f>
        <v/>
      </c>
      <c r="AC624" s="9">
        <f>IF(OR(AA624="",AB624=""),"",AA624+AB624)</f>
        <v/>
      </c>
      <c r="AD624" s="26">
        <f>IFERROR(IF(OR(AA624="",INDEX(AA:AA,MATCH(DATE(YEAR($A624)-1,MONTH($A624),DAY($A624)),$A:$A,0))=""),"",AA624/INDEX(AA:AA,MATCH(DATE(YEAR($A624)-1,MONTH($A624),DAY($A624)),$A:$A,0))-1),"")</f>
        <v/>
      </c>
      <c r="AE624" s="26">
        <f>IFERROR(IF(OR(AB624="",INDEX(AB:AB,MATCH(DATE(YEAR($A624)-1,MONTH($A624),DAY($A624)),$A:$A,0))=""),"",AB624/INDEX(AB:AB,MATCH(DATE(YEAR($A624)-1,MONTH($A624),DAY($A624)),$A:$A,0))-1),"")</f>
        <v/>
      </c>
      <c r="AF624" s="26">
        <f>IFERROR(IF(OR(AC624="",INDEX(AC:AC,MATCH(DATE(YEAR($A624)-1,MONTH($A624),DAY($A624)),$A:$A,0))=""),"",AC624/INDEX(AC:AC,MATCH(DATE(YEAR($A624)-1,MONTH($A624),DAY($A624)),$A:$A,0))-1),"")</f>
        <v/>
      </c>
      <c r="AG624" s="26">
        <f>IF(OR(AA624="",AA623=""),"",AA624/AA623-1)</f>
        <v/>
      </c>
      <c r="AH624" s="26">
        <f>IF(OR(AB624="",AB623=""),"",AB624/AB623-1)</f>
        <v/>
      </c>
      <c r="AI624" s="26">
        <f>IF(OR(AC624="",AC623=""),"",AC624/AC623-1)</f>
        <v/>
      </c>
      <c r="AJ624" s="26">
        <f>IF(AC624="","",AA624/AC624)</f>
        <v/>
      </c>
      <c r="AK624" s="26">
        <f>IF(AC624="","",AB624/AC624)</f>
        <v/>
      </c>
      <c r="AL624" s="29" t="n">
        <v>19.9675</v>
      </c>
      <c r="AM624" s="30" t="n">
        <v>21.68</v>
      </c>
      <c r="AN624" s="30" t="n">
        <v>19.9675</v>
      </c>
      <c r="AO624" s="30" t="n">
        <v>21.365</v>
      </c>
      <c r="AP624" s="31" t="n">
        <v>0.07000000000000001</v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18">
        <f>IF(SUMIFS('Daily NSE Equity Options'!$K:$K,'Daily NSE Equity Options'!$A:$A,$A625)=0,"",SUMIFS('Daily NSE Equity Options'!$K:$K,'Daily NSE Equity Options'!$A:$A,$A625))</f>
        <v/>
      </c>
      <c r="F625" s="7">
        <f>IF(SUMIFS('Daily BSE Equity Options'!$K:$K,'Daily BSE Equity Options'!$A:$A,$A625)=0,"",SUMIFS('Daily BSE Equity Options'!$K:$K,'Daily BSE Equity Options'!$A:$A,$A625))</f>
        <v/>
      </c>
      <c r="G625" s="7">
        <f>IF(OR(E625="",F625=""),"",E625+F625)</f>
        <v/>
      </c>
      <c r="H625" s="20">
        <f>IFERROR(IF(OR(E625="",INDEX(E:E,MATCH(DATE(YEAR($A625)-1,MONTH($A625),DAY($A625)),$A:$A,0))=""),"",E625/INDEX(E:E,MATCH(DATE(YEAR($A625)-1,MONTH($A625),DAY($A625)),$A:$A,0))-1),"")</f>
        <v/>
      </c>
      <c r="I625" s="20">
        <f>IFERROR(IF(OR(F625="",INDEX(F:F,MATCH(DATE(YEAR($A625)-1,MONTH($A625),DAY($A625)),$A:$A,0))=""),"",F625/INDEX(F:F,MATCH(DATE(YEAR($A625)-1,MONTH($A625),DAY($A625)),$A:$A,0))-1),"")</f>
        <v/>
      </c>
      <c r="J625" s="20">
        <f>IFERROR(IF(OR(G625="",INDEX(G:G,MATCH(DATE(YEAR($A625)-1,MONTH($A625),DAY($A625)),$A:$A,0))=""),"",G625/INDEX(G:G,MATCH(DATE(YEAR($A625)-1,MONTH($A625),DAY($A625)),$A:$A,0))-1),"")</f>
        <v/>
      </c>
      <c r="K625" s="20">
        <f>IF(OR(E625="",E624=""),"",E625/E624-1)</f>
        <v/>
      </c>
      <c r="L625" s="20">
        <f>IF(OR(F625="",F624=""),"",F625/F624-1)</f>
        <v/>
      </c>
      <c r="M625" s="20">
        <f>IF(OR(G625="",G624=""),"",G625/G624-1)</f>
        <v/>
      </c>
      <c r="N625" s="20">
        <f>IF(G625="","",E625/G625)</f>
        <v/>
      </c>
      <c r="O625" s="20">
        <f>IF(G625="","",F625/G625)</f>
        <v/>
      </c>
      <c r="P625" s="21">
        <f>IF(SUMIFS('Daily NSE Equity Options'!$L:$L,'Daily NSE Equity Options'!$A:$A,$A625)=0,"",SUMIFS('Daily NSE Equity Options'!$L:$L,'Daily NSE Equity Options'!$A:$A,$A625))</f>
        <v/>
      </c>
      <c r="Q625" s="8">
        <f>IF(SUMIFS('Daily BSE Equity Options'!$L:$L,'Daily BSE Equity Options'!$A:$A,$A625)=0,"",SUMIFS('Daily BSE Equity Options'!$L:$L,'Daily BSE Equity Options'!$A:$A,$A625))</f>
        <v/>
      </c>
      <c r="R625" s="8">
        <f>IF(OR(P625="",Q625=""),"",P625+Q625)</f>
        <v/>
      </c>
      <c r="S625" s="23">
        <f>IFERROR(IF(OR(P625="",INDEX(P:P,MATCH(DATE(YEAR($A625)-1,MONTH($A625),DAY($A625)),$A:$A,0))=""),"",P625/INDEX(P:P,MATCH(DATE(YEAR($A625)-1,MONTH($A625),DAY($A625)),$A:$A,0))-1),"")</f>
        <v/>
      </c>
      <c r="T625" s="23">
        <f>IFERROR(IF(OR(Q625="",INDEX(Q:Q,MATCH(DATE(YEAR($A625)-1,MONTH($A625),DAY($A625)),$A:$A,0))=""),"",Q625/INDEX(Q:Q,MATCH(DATE(YEAR($A625)-1,MONTH($A625),DAY($A625)),$A:$A,0))-1),"")</f>
        <v/>
      </c>
      <c r="U625" s="23">
        <f>IFERROR(IF(OR(R625="",INDEX(R:R,MATCH(DATE(YEAR($A625)-1,MONTH($A625),DAY($A625)),$A:$A,0))=""),"",R625/INDEX(R:R,MATCH(DATE(YEAR($A625)-1,MONTH($A625),DAY($A625)),$A:$A,0))-1),"")</f>
        <v/>
      </c>
      <c r="V625" s="23">
        <f>IF(OR(P625="",P624=""),"",P625/P624-1)</f>
        <v/>
      </c>
      <c r="W625" s="23">
        <f>IF(OR(Q625="",Q624=""),"",Q625/Q624-1)</f>
        <v/>
      </c>
      <c r="X625" s="23">
        <f>IF(OR(R625="",R624=""),"",R625/R624-1)</f>
        <v/>
      </c>
      <c r="Y625" s="23">
        <f>IF(R625="","",P625/R625)</f>
        <v/>
      </c>
      <c r="Z625" s="23">
        <f>IF(R625="","",Q625/R625)</f>
        <v/>
      </c>
      <c r="AA625" s="24">
        <f>IF(SUMIFS('Daily NSE Equity Options'!$M:$M,'Daily NSE Equity Options'!$A:$A,$A625)=0,"",SUMIFS('Daily NSE Equity Options'!$M:$M,'Daily NSE Equity Options'!$A:$A,$A625))</f>
        <v/>
      </c>
      <c r="AB625" s="9">
        <f>IF(SUMIFS('Daily BSE Equity Options'!$M:$M,'Daily BSE Equity Options'!$A:$A,$A625)=0,"",SUMIFS('Daily BSE Equity Options'!$M:$M,'Daily BSE Equity Options'!$A:$A,$A625))</f>
        <v/>
      </c>
      <c r="AC625" s="9">
        <f>IF(OR(AA625="",AB625=""),"",AA625+AB625)</f>
        <v/>
      </c>
      <c r="AD625" s="26">
        <f>IFERROR(IF(OR(AA625="",INDEX(AA:AA,MATCH(DATE(YEAR($A625)-1,MONTH($A625),DAY($A625)),$A:$A,0))=""),"",AA625/INDEX(AA:AA,MATCH(DATE(YEAR($A625)-1,MONTH($A625),DAY($A625)),$A:$A,0))-1),"")</f>
        <v/>
      </c>
      <c r="AE625" s="26">
        <f>IFERROR(IF(OR(AB625="",INDEX(AB:AB,MATCH(DATE(YEAR($A625)-1,MONTH($A625),DAY($A625)),$A:$A,0))=""),"",AB625/INDEX(AB:AB,MATCH(DATE(YEAR($A625)-1,MONTH($A625),DAY($A625)),$A:$A,0))-1),"")</f>
        <v/>
      </c>
      <c r="AF625" s="26">
        <f>IFERROR(IF(OR(AC625="",INDEX(AC:AC,MATCH(DATE(YEAR($A625)-1,MONTH($A625),DAY($A625)),$A:$A,0))=""),"",AC625/INDEX(AC:AC,MATCH(DATE(YEAR($A625)-1,MONTH($A625),DAY($A625)),$A:$A,0))-1),"")</f>
        <v/>
      </c>
      <c r="AG625" s="26">
        <f>IF(OR(AA625="",AA624=""),"",AA625/AA624-1)</f>
        <v/>
      </c>
      <c r="AH625" s="26">
        <f>IF(OR(AB625="",AB624=""),"",AB625/AB624-1)</f>
        <v/>
      </c>
      <c r="AI625" s="26">
        <f>IF(OR(AC625="",AC624=""),"",AC625/AC624-1)</f>
        <v/>
      </c>
      <c r="AJ625" s="26">
        <f>IF(AC625="","",AA625/AC625)</f>
        <v/>
      </c>
      <c r="AK625" s="26">
        <f>IF(AC625="","",AB625/AC625)</f>
        <v/>
      </c>
      <c r="AL625" s="29" t="n">
        <v>21.365</v>
      </c>
      <c r="AM625" s="30" t="n">
        <v>21.365</v>
      </c>
      <c r="AN625" s="30" t="n">
        <v>19.4475</v>
      </c>
      <c r="AO625" s="30" t="n">
        <v>19.57</v>
      </c>
      <c r="AP625" s="31" t="n">
        <v>-0.08400000000000001</v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18">
        <f>IF(SUMIFS('Daily NSE Equity Options'!$K:$K,'Daily NSE Equity Options'!$A:$A,$A626)=0,"",SUMIFS('Daily NSE Equity Options'!$K:$K,'Daily NSE Equity Options'!$A:$A,$A626))</f>
        <v/>
      </c>
      <c r="F626" s="7">
        <f>IF(SUMIFS('Daily BSE Equity Options'!$K:$K,'Daily BSE Equity Options'!$A:$A,$A626)=0,"",SUMIFS('Daily BSE Equity Options'!$K:$K,'Daily BSE Equity Options'!$A:$A,$A626))</f>
        <v/>
      </c>
      <c r="G626" s="7">
        <f>IF(OR(E626="",F626=""),"",E626+F626)</f>
        <v/>
      </c>
      <c r="H626" s="20">
        <f>IFERROR(IF(OR(E626="",INDEX(E:E,MATCH(DATE(YEAR($A626)-1,MONTH($A626),DAY($A626)),$A:$A,0))=""),"",E626/INDEX(E:E,MATCH(DATE(YEAR($A626)-1,MONTH($A626),DAY($A626)),$A:$A,0))-1),"")</f>
        <v/>
      </c>
      <c r="I626" s="20">
        <f>IFERROR(IF(OR(F626="",INDEX(F:F,MATCH(DATE(YEAR($A626)-1,MONTH($A626),DAY($A626)),$A:$A,0))=""),"",F626/INDEX(F:F,MATCH(DATE(YEAR($A626)-1,MONTH($A626),DAY($A626)),$A:$A,0))-1),"")</f>
        <v/>
      </c>
      <c r="J626" s="20">
        <f>IFERROR(IF(OR(G626="",INDEX(G:G,MATCH(DATE(YEAR($A626)-1,MONTH($A626),DAY($A626)),$A:$A,0))=""),"",G626/INDEX(G:G,MATCH(DATE(YEAR($A626)-1,MONTH($A626),DAY($A626)),$A:$A,0))-1),"")</f>
        <v/>
      </c>
      <c r="K626" s="20">
        <f>IF(OR(E626="",E625=""),"",E626/E625-1)</f>
        <v/>
      </c>
      <c r="L626" s="20">
        <f>IF(OR(F626="",F625=""),"",F626/F625-1)</f>
        <v/>
      </c>
      <c r="M626" s="20">
        <f>IF(OR(G626="",G625=""),"",G626/G625-1)</f>
        <v/>
      </c>
      <c r="N626" s="20">
        <f>IF(G626="","",E626/G626)</f>
        <v/>
      </c>
      <c r="O626" s="20">
        <f>IF(G626="","",F626/G626)</f>
        <v/>
      </c>
      <c r="P626" s="21">
        <f>IF(SUMIFS('Daily NSE Equity Options'!$L:$L,'Daily NSE Equity Options'!$A:$A,$A626)=0,"",SUMIFS('Daily NSE Equity Options'!$L:$L,'Daily NSE Equity Options'!$A:$A,$A626))</f>
        <v/>
      </c>
      <c r="Q626" s="8">
        <f>IF(SUMIFS('Daily BSE Equity Options'!$L:$L,'Daily BSE Equity Options'!$A:$A,$A626)=0,"",SUMIFS('Daily BSE Equity Options'!$L:$L,'Daily BSE Equity Options'!$A:$A,$A626))</f>
        <v/>
      </c>
      <c r="R626" s="8">
        <f>IF(OR(P626="",Q626=""),"",P626+Q626)</f>
        <v/>
      </c>
      <c r="S626" s="23">
        <f>IFERROR(IF(OR(P626="",INDEX(P:P,MATCH(DATE(YEAR($A626)-1,MONTH($A626),DAY($A626)),$A:$A,0))=""),"",P626/INDEX(P:P,MATCH(DATE(YEAR($A626)-1,MONTH($A626),DAY($A626)),$A:$A,0))-1),"")</f>
        <v/>
      </c>
      <c r="T626" s="23">
        <f>IFERROR(IF(OR(Q626="",INDEX(Q:Q,MATCH(DATE(YEAR($A626)-1,MONTH($A626),DAY($A626)),$A:$A,0))=""),"",Q626/INDEX(Q:Q,MATCH(DATE(YEAR($A626)-1,MONTH($A626),DAY($A626)),$A:$A,0))-1),"")</f>
        <v/>
      </c>
      <c r="U626" s="23">
        <f>IFERROR(IF(OR(R626="",INDEX(R:R,MATCH(DATE(YEAR($A626)-1,MONTH($A626),DAY($A626)),$A:$A,0))=""),"",R626/INDEX(R:R,MATCH(DATE(YEAR($A626)-1,MONTH($A626),DAY($A626)),$A:$A,0))-1),"")</f>
        <v/>
      </c>
      <c r="V626" s="23">
        <f>IF(OR(P626="",P625=""),"",P626/P625-1)</f>
        <v/>
      </c>
      <c r="W626" s="23">
        <f>IF(OR(Q626="",Q625=""),"",Q626/Q625-1)</f>
        <v/>
      </c>
      <c r="X626" s="23">
        <f>IF(OR(R626="",R625=""),"",R626/R625-1)</f>
        <v/>
      </c>
      <c r="Y626" s="23">
        <f>IF(R626="","",P626/R626)</f>
        <v/>
      </c>
      <c r="Z626" s="23">
        <f>IF(R626="","",Q626/R626)</f>
        <v/>
      </c>
      <c r="AA626" s="24">
        <f>IF(SUMIFS('Daily NSE Equity Options'!$M:$M,'Daily NSE Equity Options'!$A:$A,$A626)=0,"",SUMIFS('Daily NSE Equity Options'!$M:$M,'Daily NSE Equity Options'!$A:$A,$A626))</f>
        <v/>
      </c>
      <c r="AB626" s="9">
        <f>IF(SUMIFS('Daily BSE Equity Options'!$M:$M,'Daily BSE Equity Options'!$A:$A,$A626)=0,"",SUMIFS('Daily BSE Equity Options'!$M:$M,'Daily BSE Equity Options'!$A:$A,$A626))</f>
        <v/>
      </c>
      <c r="AC626" s="9">
        <f>IF(OR(AA626="",AB626=""),"",AA626+AB626)</f>
        <v/>
      </c>
      <c r="AD626" s="26">
        <f>IFERROR(IF(OR(AA626="",INDEX(AA:AA,MATCH(DATE(YEAR($A626)-1,MONTH($A626),DAY($A626)),$A:$A,0))=""),"",AA626/INDEX(AA:AA,MATCH(DATE(YEAR($A626)-1,MONTH($A626),DAY($A626)),$A:$A,0))-1),"")</f>
        <v/>
      </c>
      <c r="AE626" s="26">
        <f>IFERROR(IF(OR(AB626="",INDEX(AB:AB,MATCH(DATE(YEAR($A626)-1,MONTH($A626),DAY($A626)),$A:$A,0))=""),"",AB626/INDEX(AB:AB,MATCH(DATE(YEAR($A626)-1,MONTH($A626),DAY($A626)),$A:$A,0))-1),"")</f>
        <v/>
      </c>
      <c r="AF626" s="26">
        <f>IFERROR(IF(OR(AC626="",INDEX(AC:AC,MATCH(DATE(YEAR($A626)-1,MONTH($A626),DAY($A626)),$A:$A,0))=""),"",AC626/INDEX(AC:AC,MATCH(DATE(YEAR($A626)-1,MONTH($A626),DAY($A626)),$A:$A,0))-1),"")</f>
        <v/>
      </c>
      <c r="AG626" s="26">
        <f>IF(OR(AA626="",AA625=""),"",AA626/AA625-1)</f>
        <v/>
      </c>
      <c r="AH626" s="26">
        <f>IF(OR(AB626="",AB625=""),"",AB626/AB625-1)</f>
        <v/>
      </c>
      <c r="AI626" s="26">
        <f>IF(OR(AC626="",AC625=""),"",AC626/AC625-1)</f>
        <v/>
      </c>
      <c r="AJ626" s="26">
        <f>IF(AC626="","",AA626/AC626)</f>
        <v/>
      </c>
      <c r="AK626" s="26">
        <f>IF(AC626="","",AB626/AC626)</f>
        <v/>
      </c>
      <c r="AL626" s="29" t="n">
        <v>19.57</v>
      </c>
      <c r="AM626" s="30" t="n">
        <v>20.02</v>
      </c>
      <c r="AN626" s="30" t="n">
        <v>18.585</v>
      </c>
      <c r="AO626" s="30" t="n">
        <v>19.315</v>
      </c>
      <c r="AP626" s="31" t="n">
        <v>-0.013</v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18">
        <f>IF(SUMIFS('Daily NSE Equity Options'!$K:$K,'Daily NSE Equity Options'!$A:$A,$A627)=0,"",SUMIFS('Daily NSE Equity Options'!$K:$K,'Daily NSE Equity Options'!$A:$A,$A627))</f>
        <v/>
      </c>
      <c r="F627" s="7">
        <f>IF(SUMIFS('Daily BSE Equity Options'!$K:$K,'Daily BSE Equity Options'!$A:$A,$A627)=0,"",SUMIFS('Daily BSE Equity Options'!$K:$K,'Daily BSE Equity Options'!$A:$A,$A627))</f>
        <v/>
      </c>
      <c r="G627" s="7">
        <f>IF(OR(E627="",F627=""),"",E627+F627)</f>
        <v/>
      </c>
      <c r="H627" s="20">
        <f>IFERROR(IF(OR(E627="",INDEX(E:E,MATCH(DATE(YEAR($A627)-1,MONTH($A627),DAY($A627)),$A:$A,0))=""),"",E627/INDEX(E:E,MATCH(DATE(YEAR($A627)-1,MONTH($A627),DAY($A627)),$A:$A,0))-1),"")</f>
        <v/>
      </c>
      <c r="I627" s="20">
        <f>IFERROR(IF(OR(F627="",INDEX(F:F,MATCH(DATE(YEAR($A627)-1,MONTH($A627),DAY($A627)),$A:$A,0))=""),"",F627/INDEX(F:F,MATCH(DATE(YEAR($A627)-1,MONTH($A627),DAY($A627)),$A:$A,0))-1),"")</f>
        <v/>
      </c>
      <c r="J627" s="20">
        <f>IFERROR(IF(OR(G627="",INDEX(G:G,MATCH(DATE(YEAR($A627)-1,MONTH($A627),DAY($A627)),$A:$A,0))=""),"",G627/INDEX(G:G,MATCH(DATE(YEAR($A627)-1,MONTH($A627),DAY($A627)),$A:$A,0))-1),"")</f>
        <v/>
      </c>
      <c r="K627" s="20">
        <f>IF(OR(E627="",E626=""),"",E627/E626-1)</f>
        <v/>
      </c>
      <c r="L627" s="20">
        <f>IF(OR(F627="",F626=""),"",F627/F626-1)</f>
        <v/>
      </c>
      <c r="M627" s="20">
        <f>IF(OR(G627="",G626=""),"",G627/G626-1)</f>
        <v/>
      </c>
      <c r="N627" s="20">
        <f>IF(G627="","",E627/G627)</f>
        <v/>
      </c>
      <c r="O627" s="20">
        <f>IF(G627="","",F627/G627)</f>
        <v/>
      </c>
      <c r="P627" s="21">
        <f>IF(SUMIFS('Daily NSE Equity Options'!$L:$L,'Daily NSE Equity Options'!$A:$A,$A627)=0,"",SUMIFS('Daily NSE Equity Options'!$L:$L,'Daily NSE Equity Options'!$A:$A,$A627))</f>
        <v/>
      </c>
      <c r="Q627" s="8">
        <f>IF(SUMIFS('Daily BSE Equity Options'!$L:$L,'Daily BSE Equity Options'!$A:$A,$A627)=0,"",SUMIFS('Daily BSE Equity Options'!$L:$L,'Daily BSE Equity Options'!$A:$A,$A627))</f>
        <v/>
      </c>
      <c r="R627" s="8">
        <f>IF(OR(P627="",Q627=""),"",P627+Q627)</f>
        <v/>
      </c>
      <c r="S627" s="23">
        <f>IFERROR(IF(OR(P627="",INDEX(P:P,MATCH(DATE(YEAR($A627)-1,MONTH($A627),DAY($A627)),$A:$A,0))=""),"",P627/INDEX(P:P,MATCH(DATE(YEAR($A627)-1,MONTH($A627),DAY($A627)),$A:$A,0))-1),"")</f>
        <v/>
      </c>
      <c r="T627" s="23">
        <f>IFERROR(IF(OR(Q627="",INDEX(Q:Q,MATCH(DATE(YEAR($A627)-1,MONTH($A627),DAY($A627)),$A:$A,0))=""),"",Q627/INDEX(Q:Q,MATCH(DATE(YEAR($A627)-1,MONTH($A627),DAY($A627)),$A:$A,0))-1),"")</f>
        <v/>
      </c>
      <c r="U627" s="23">
        <f>IFERROR(IF(OR(R627="",INDEX(R:R,MATCH(DATE(YEAR($A627)-1,MONTH($A627),DAY($A627)),$A:$A,0))=""),"",R627/INDEX(R:R,MATCH(DATE(YEAR($A627)-1,MONTH($A627),DAY($A627)),$A:$A,0))-1),"")</f>
        <v/>
      </c>
      <c r="V627" s="23">
        <f>IF(OR(P627="",P626=""),"",P627/P626-1)</f>
        <v/>
      </c>
      <c r="W627" s="23">
        <f>IF(OR(Q627="",Q626=""),"",Q627/Q626-1)</f>
        <v/>
      </c>
      <c r="X627" s="23">
        <f>IF(OR(R627="",R626=""),"",R627/R626-1)</f>
        <v/>
      </c>
      <c r="Y627" s="23">
        <f>IF(R627="","",P627/R627)</f>
        <v/>
      </c>
      <c r="Z627" s="23">
        <f>IF(R627="","",Q627/R627)</f>
        <v/>
      </c>
      <c r="AA627" s="24">
        <f>IF(SUMIFS('Daily NSE Equity Options'!$M:$M,'Daily NSE Equity Options'!$A:$A,$A627)=0,"",SUMIFS('Daily NSE Equity Options'!$M:$M,'Daily NSE Equity Options'!$A:$A,$A627))</f>
        <v/>
      </c>
      <c r="AB627" s="9">
        <f>IF(SUMIFS('Daily BSE Equity Options'!$M:$M,'Daily BSE Equity Options'!$A:$A,$A627)=0,"",SUMIFS('Daily BSE Equity Options'!$M:$M,'Daily BSE Equity Options'!$A:$A,$A627))</f>
        <v/>
      </c>
      <c r="AC627" s="9">
        <f>IF(OR(AA627="",AB627=""),"",AA627+AB627)</f>
        <v/>
      </c>
      <c r="AD627" s="26">
        <f>IFERROR(IF(OR(AA627="",INDEX(AA:AA,MATCH(DATE(YEAR($A627)-1,MONTH($A627),DAY($A627)),$A:$A,0))=""),"",AA627/INDEX(AA:AA,MATCH(DATE(YEAR($A627)-1,MONTH($A627),DAY($A627)),$A:$A,0))-1),"")</f>
        <v/>
      </c>
      <c r="AE627" s="26">
        <f>IFERROR(IF(OR(AB627="",INDEX(AB:AB,MATCH(DATE(YEAR($A627)-1,MONTH($A627),DAY($A627)),$A:$A,0))=""),"",AB627/INDEX(AB:AB,MATCH(DATE(YEAR($A627)-1,MONTH($A627),DAY($A627)),$A:$A,0))-1),"")</f>
        <v/>
      </c>
      <c r="AF627" s="26">
        <f>IFERROR(IF(OR(AC627="",INDEX(AC:AC,MATCH(DATE(YEAR($A627)-1,MONTH($A627),DAY($A627)),$A:$A,0))=""),"",AC627/INDEX(AC:AC,MATCH(DATE(YEAR($A627)-1,MONTH($A627),DAY($A627)),$A:$A,0))-1),"")</f>
        <v/>
      </c>
      <c r="AG627" s="26">
        <f>IF(OR(AA627="",AA626=""),"",AA627/AA626-1)</f>
        <v/>
      </c>
      <c r="AH627" s="26">
        <f>IF(OR(AB627="",AB626=""),"",AB627/AB626-1)</f>
        <v/>
      </c>
      <c r="AI627" s="26">
        <f>IF(OR(AC627="",AC626=""),"",AC627/AC626-1)</f>
        <v/>
      </c>
      <c r="AJ627" s="26">
        <f>IF(AC627="","",AA627/AC627)</f>
        <v/>
      </c>
      <c r="AK627" s="26">
        <f>IF(AC627="","",AB627/AC627)</f>
        <v/>
      </c>
      <c r="AL627" s="29" t="n">
        <v>19.315</v>
      </c>
      <c r="AM627" s="30" t="n">
        <v>19.725</v>
      </c>
      <c r="AN627" s="30" t="n">
        <v>18.6875</v>
      </c>
      <c r="AO627" s="30" t="n">
        <v>18.8125</v>
      </c>
      <c r="AP627" s="31" t="n">
        <v>-0.026</v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18">
        <f>IF(SUMIFS('Daily NSE Equity Options'!$K:$K,'Daily NSE Equity Options'!$A:$A,$A628)=0,"",SUMIFS('Daily NSE Equity Options'!$K:$K,'Daily NSE Equity Options'!$A:$A,$A628))</f>
        <v/>
      </c>
      <c r="F628" s="7">
        <f>IF(SUMIFS('Daily BSE Equity Options'!$K:$K,'Daily BSE Equity Options'!$A:$A,$A628)=0,"",SUMIFS('Daily BSE Equity Options'!$K:$K,'Daily BSE Equity Options'!$A:$A,$A628))</f>
        <v/>
      </c>
      <c r="G628" s="7">
        <f>IF(OR(E628="",F628=""),"",E628+F628)</f>
        <v/>
      </c>
      <c r="H628" s="20">
        <f>IFERROR(IF(OR(E628="",INDEX(E:E,MATCH(DATE(YEAR($A628)-1,MONTH($A628),DAY($A628)),$A:$A,0))=""),"",E628/INDEX(E:E,MATCH(DATE(YEAR($A628)-1,MONTH($A628),DAY($A628)),$A:$A,0))-1),"")</f>
        <v/>
      </c>
      <c r="I628" s="20">
        <f>IFERROR(IF(OR(F628="",INDEX(F:F,MATCH(DATE(YEAR($A628)-1,MONTH($A628),DAY($A628)),$A:$A,0))=""),"",F628/INDEX(F:F,MATCH(DATE(YEAR($A628)-1,MONTH($A628),DAY($A628)),$A:$A,0))-1),"")</f>
        <v/>
      </c>
      <c r="J628" s="20">
        <f>IFERROR(IF(OR(G628="",INDEX(G:G,MATCH(DATE(YEAR($A628)-1,MONTH($A628),DAY($A628)),$A:$A,0))=""),"",G628/INDEX(G:G,MATCH(DATE(YEAR($A628)-1,MONTH($A628),DAY($A628)),$A:$A,0))-1),"")</f>
        <v/>
      </c>
      <c r="K628" s="20">
        <f>IF(OR(E628="",E627=""),"",E628/E627-1)</f>
        <v/>
      </c>
      <c r="L628" s="20">
        <f>IF(OR(F628="",F627=""),"",F628/F627-1)</f>
        <v/>
      </c>
      <c r="M628" s="20">
        <f>IF(OR(G628="",G627=""),"",G628/G627-1)</f>
        <v/>
      </c>
      <c r="N628" s="20">
        <f>IF(G628="","",E628/G628)</f>
        <v/>
      </c>
      <c r="O628" s="20">
        <f>IF(G628="","",F628/G628)</f>
        <v/>
      </c>
      <c r="P628" s="21">
        <f>IF(SUMIFS('Daily NSE Equity Options'!$L:$L,'Daily NSE Equity Options'!$A:$A,$A628)=0,"",SUMIFS('Daily NSE Equity Options'!$L:$L,'Daily NSE Equity Options'!$A:$A,$A628))</f>
        <v/>
      </c>
      <c r="Q628" s="8">
        <f>IF(SUMIFS('Daily BSE Equity Options'!$L:$L,'Daily BSE Equity Options'!$A:$A,$A628)=0,"",SUMIFS('Daily BSE Equity Options'!$L:$L,'Daily BSE Equity Options'!$A:$A,$A628))</f>
        <v/>
      </c>
      <c r="R628" s="8">
        <f>IF(OR(P628="",Q628=""),"",P628+Q628)</f>
        <v/>
      </c>
      <c r="S628" s="23">
        <f>IFERROR(IF(OR(P628="",INDEX(P:P,MATCH(DATE(YEAR($A628)-1,MONTH($A628),DAY($A628)),$A:$A,0))=""),"",P628/INDEX(P:P,MATCH(DATE(YEAR($A628)-1,MONTH($A628),DAY($A628)),$A:$A,0))-1),"")</f>
        <v/>
      </c>
      <c r="T628" s="23">
        <f>IFERROR(IF(OR(Q628="",INDEX(Q:Q,MATCH(DATE(YEAR($A628)-1,MONTH($A628),DAY($A628)),$A:$A,0))=""),"",Q628/INDEX(Q:Q,MATCH(DATE(YEAR($A628)-1,MONTH($A628),DAY($A628)),$A:$A,0))-1),"")</f>
        <v/>
      </c>
      <c r="U628" s="23">
        <f>IFERROR(IF(OR(R628="",INDEX(R:R,MATCH(DATE(YEAR($A628)-1,MONTH($A628),DAY($A628)),$A:$A,0))=""),"",R628/INDEX(R:R,MATCH(DATE(YEAR($A628)-1,MONTH($A628),DAY($A628)),$A:$A,0))-1),"")</f>
        <v/>
      </c>
      <c r="V628" s="23">
        <f>IF(OR(P628="",P627=""),"",P628/P627-1)</f>
        <v/>
      </c>
      <c r="W628" s="23">
        <f>IF(OR(Q628="",Q627=""),"",Q628/Q627-1)</f>
        <v/>
      </c>
      <c r="X628" s="23">
        <f>IF(OR(R628="",R627=""),"",R628/R627-1)</f>
        <v/>
      </c>
      <c r="Y628" s="23">
        <f>IF(R628="","",P628/R628)</f>
        <v/>
      </c>
      <c r="Z628" s="23">
        <f>IF(R628="","",Q628/R628)</f>
        <v/>
      </c>
      <c r="AA628" s="24">
        <f>IF(SUMIFS('Daily NSE Equity Options'!$M:$M,'Daily NSE Equity Options'!$A:$A,$A628)=0,"",SUMIFS('Daily NSE Equity Options'!$M:$M,'Daily NSE Equity Options'!$A:$A,$A628))</f>
        <v/>
      </c>
      <c r="AB628" s="9">
        <f>IF(SUMIFS('Daily BSE Equity Options'!$M:$M,'Daily BSE Equity Options'!$A:$A,$A628)=0,"",SUMIFS('Daily BSE Equity Options'!$M:$M,'Daily BSE Equity Options'!$A:$A,$A628))</f>
        <v/>
      </c>
      <c r="AC628" s="9">
        <f>IF(OR(AA628="",AB628=""),"",AA628+AB628)</f>
        <v/>
      </c>
      <c r="AD628" s="26">
        <f>IFERROR(IF(OR(AA628="",INDEX(AA:AA,MATCH(DATE(YEAR($A628)-1,MONTH($A628),DAY($A628)),$A:$A,0))=""),"",AA628/INDEX(AA:AA,MATCH(DATE(YEAR($A628)-1,MONTH($A628),DAY($A628)),$A:$A,0))-1),"")</f>
        <v/>
      </c>
      <c r="AE628" s="26">
        <f>IFERROR(IF(OR(AB628="",INDEX(AB:AB,MATCH(DATE(YEAR($A628)-1,MONTH($A628),DAY($A628)),$A:$A,0))=""),"",AB628/INDEX(AB:AB,MATCH(DATE(YEAR($A628)-1,MONTH($A628),DAY($A628)),$A:$A,0))-1),"")</f>
        <v/>
      </c>
      <c r="AF628" s="26">
        <f>IFERROR(IF(OR(AC628="",INDEX(AC:AC,MATCH(DATE(YEAR($A628)-1,MONTH($A628),DAY($A628)),$A:$A,0))=""),"",AC628/INDEX(AC:AC,MATCH(DATE(YEAR($A628)-1,MONTH($A628),DAY($A628)),$A:$A,0))-1),"")</f>
        <v/>
      </c>
      <c r="AG628" s="26">
        <f>IF(OR(AA628="",AA627=""),"",AA628/AA627-1)</f>
        <v/>
      </c>
      <c r="AH628" s="26">
        <f>IF(OR(AB628="",AB627=""),"",AB628/AB627-1)</f>
        <v/>
      </c>
      <c r="AI628" s="26">
        <f>IF(OR(AC628="",AC627=""),"",AC628/AC627-1)</f>
        <v/>
      </c>
      <c r="AJ628" s="26">
        <f>IF(AC628="","",AA628/AC628)</f>
        <v/>
      </c>
      <c r="AK628" s="26">
        <f>IF(AC628="","",AB628/AC628)</f>
        <v/>
      </c>
      <c r="AL628" s="29" t="n">
        <v>18.8125</v>
      </c>
      <c r="AM628" s="30" t="n">
        <v>20.34</v>
      </c>
      <c r="AN628" s="30" t="n">
        <v>18.8125</v>
      </c>
      <c r="AO628" s="30" t="n">
        <v>19.6225</v>
      </c>
      <c r="AP628" s="31" t="n">
        <v>0.0431</v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18">
        <f>IF(SUMIFS('Daily NSE Equity Options'!$K:$K,'Daily NSE Equity Options'!$A:$A,$A629)=0,"",SUMIFS('Daily NSE Equity Options'!$K:$K,'Daily NSE Equity Options'!$A:$A,$A629))</f>
        <v/>
      </c>
      <c r="F629" s="7">
        <f>IF(SUMIFS('Daily BSE Equity Options'!$K:$K,'Daily BSE Equity Options'!$A:$A,$A629)=0,"",SUMIFS('Daily BSE Equity Options'!$K:$K,'Daily BSE Equity Options'!$A:$A,$A629))</f>
        <v/>
      </c>
      <c r="G629" s="7">
        <f>IF(OR(E629="",F629=""),"",E629+F629)</f>
        <v/>
      </c>
      <c r="H629" s="20">
        <f>IFERROR(IF(OR(E629="",INDEX(E:E,MATCH(DATE(YEAR($A629)-1,MONTH($A629),DAY($A629)),$A:$A,0))=""),"",E629/INDEX(E:E,MATCH(DATE(YEAR($A629)-1,MONTH($A629),DAY($A629)),$A:$A,0))-1),"")</f>
        <v/>
      </c>
      <c r="I629" s="20">
        <f>IFERROR(IF(OR(F629="",INDEX(F:F,MATCH(DATE(YEAR($A629)-1,MONTH($A629),DAY($A629)),$A:$A,0))=""),"",F629/INDEX(F:F,MATCH(DATE(YEAR($A629)-1,MONTH($A629),DAY($A629)),$A:$A,0))-1),"")</f>
        <v/>
      </c>
      <c r="J629" s="20">
        <f>IFERROR(IF(OR(G629="",INDEX(G:G,MATCH(DATE(YEAR($A629)-1,MONTH($A629),DAY($A629)),$A:$A,0))=""),"",G629/INDEX(G:G,MATCH(DATE(YEAR($A629)-1,MONTH($A629),DAY($A629)),$A:$A,0))-1),"")</f>
        <v/>
      </c>
      <c r="K629" s="20">
        <f>IF(OR(E629="",E628=""),"",E629/E628-1)</f>
        <v/>
      </c>
      <c r="L629" s="20">
        <f>IF(OR(F629="",F628=""),"",F629/F628-1)</f>
        <v/>
      </c>
      <c r="M629" s="20">
        <f>IF(OR(G629="",G628=""),"",G629/G628-1)</f>
        <v/>
      </c>
      <c r="N629" s="20">
        <f>IF(G629="","",E629/G629)</f>
        <v/>
      </c>
      <c r="O629" s="20">
        <f>IF(G629="","",F629/G629)</f>
        <v/>
      </c>
      <c r="P629" s="21">
        <f>IF(SUMIFS('Daily NSE Equity Options'!$L:$L,'Daily NSE Equity Options'!$A:$A,$A629)=0,"",SUMIFS('Daily NSE Equity Options'!$L:$L,'Daily NSE Equity Options'!$A:$A,$A629))</f>
        <v/>
      </c>
      <c r="Q629" s="8">
        <f>IF(SUMIFS('Daily BSE Equity Options'!$L:$L,'Daily BSE Equity Options'!$A:$A,$A629)=0,"",SUMIFS('Daily BSE Equity Options'!$L:$L,'Daily BSE Equity Options'!$A:$A,$A629))</f>
        <v/>
      </c>
      <c r="R629" s="8">
        <f>IF(OR(P629="",Q629=""),"",P629+Q629)</f>
        <v/>
      </c>
      <c r="S629" s="23">
        <f>IFERROR(IF(OR(P629="",INDEX(P:P,MATCH(DATE(YEAR($A629)-1,MONTH($A629),DAY($A629)),$A:$A,0))=""),"",P629/INDEX(P:P,MATCH(DATE(YEAR($A629)-1,MONTH($A629),DAY($A629)),$A:$A,0))-1),"")</f>
        <v/>
      </c>
      <c r="T629" s="23">
        <f>IFERROR(IF(OR(Q629="",INDEX(Q:Q,MATCH(DATE(YEAR($A629)-1,MONTH($A629),DAY($A629)),$A:$A,0))=""),"",Q629/INDEX(Q:Q,MATCH(DATE(YEAR($A629)-1,MONTH($A629),DAY($A629)),$A:$A,0))-1),"")</f>
        <v/>
      </c>
      <c r="U629" s="23">
        <f>IFERROR(IF(OR(R629="",INDEX(R:R,MATCH(DATE(YEAR($A629)-1,MONTH($A629),DAY($A629)),$A:$A,0))=""),"",R629/INDEX(R:R,MATCH(DATE(YEAR($A629)-1,MONTH($A629),DAY($A629)),$A:$A,0))-1),"")</f>
        <v/>
      </c>
      <c r="V629" s="23">
        <f>IF(OR(P629="",P628=""),"",P629/P628-1)</f>
        <v/>
      </c>
      <c r="W629" s="23">
        <f>IF(OR(Q629="",Q628=""),"",Q629/Q628-1)</f>
        <v/>
      </c>
      <c r="X629" s="23">
        <f>IF(OR(R629="",R628=""),"",R629/R628-1)</f>
        <v/>
      </c>
      <c r="Y629" s="23">
        <f>IF(R629="","",P629/R629)</f>
        <v/>
      </c>
      <c r="Z629" s="23">
        <f>IF(R629="","",Q629/R629)</f>
        <v/>
      </c>
      <c r="AA629" s="24">
        <f>IF(SUMIFS('Daily NSE Equity Options'!$M:$M,'Daily NSE Equity Options'!$A:$A,$A629)=0,"",SUMIFS('Daily NSE Equity Options'!$M:$M,'Daily NSE Equity Options'!$A:$A,$A629))</f>
        <v/>
      </c>
      <c r="AB629" s="9">
        <f>IF(SUMIFS('Daily BSE Equity Options'!$M:$M,'Daily BSE Equity Options'!$A:$A,$A629)=0,"",SUMIFS('Daily BSE Equity Options'!$M:$M,'Daily BSE Equity Options'!$A:$A,$A629))</f>
        <v/>
      </c>
      <c r="AC629" s="9">
        <f>IF(OR(AA629="",AB629=""),"",AA629+AB629)</f>
        <v/>
      </c>
      <c r="AD629" s="26">
        <f>IFERROR(IF(OR(AA629="",INDEX(AA:AA,MATCH(DATE(YEAR($A629)-1,MONTH($A629),DAY($A629)),$A:$A,0))=""),"",AA629/INDEX(AA:AA,MATCH(DATE(YEAR($A629)-1,MONTH($A629),DAY($A629)),$A:$A,0))-1),"")</f>
        <v/>
      </c>
      <c r="AE629" s="26">
        <f>IFERROR(IF(OR(AB629="",INDEX(AB:AB,MATCH(DATE(YEAR($A629)-1,MONTH($A629),DAY($A629)),$A:$A,0))=""),"",AB629/INDEX(AB:AB,MATCH(DATE(YEAR($A629)-1,MONTH($A629),DAY($A629)),$A:$A,0))-1),"")</f>
        <v/>
      </c>
      <c r="AF629" s="26">
        <f>IFERROR(IF(OR(AC629="",INDEX(AC:AC,MATCH(DATE(YEAR($A629)-1,MONTH($A629),DAY($A629)),$A:$A,0))=""),"",AC629/INDEX(AC:AC,MATCH(DATE(YEAR($A629)-1,MONTH($A629),DAY($A629)),$A:$A,0))-1),"")</f>
        <v/>
      </c>
      <c r="AG629" s="26">
        <f>IF(OR(AA629="",AA628=""),"",AA629/AA628-1)</f>
        <v/>
      </c>
      <c r="AH629" s="26">
        <f>IF(OR(AB629="",AB628=""),"",AB629/AB628-1)</f>
        <v/>
      </c>
      <c r="AI629" s="26">
        <f>IF(OR(AC629="",AC628=""),"",AC629/AC628-1)</f>
        <v/>
      </c>
      <c r="AJ629" s="26">
        <f>IF(AC629="","",AA629/AC629)</f>
        <v/>
      </c>
      <c r="AK629" s="26">
        <f>IF(AC629="","",AB629/AC629)</f>
        <v/>
      </c>
      <c r="AL629" s="29" t="n">
        <v>19.6225</v>
      </c>
      <c r="AM629" s="30" t="n">
        <v>20.8175</v>
      </c>
      <c r="AN629" s="30" t="n">
        <v>19.09</v>
      </c>
      <c r="AO629" s="30" t="n">
        <v>20.49</v>
      </c>
      <c r="AP629" s="31" t="n">
        <v>0.0442</v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18">
        <f>IF(SUMIFS('Daily NSE Equity Options'!$K:$K,'Daily NSE Equity Options'!$A:$A,$A630)=0,"",SUMIFS('Daily NSE Equity Options'!$K:$K,'Daily NSE Equity Options'!$A:$A,$A630))</f>
        <v/>
      </c>
      <c r="F630" s="7">
        <f>IF(SUMIFS('Daily BSE Equity Options'!$K:$K,'Daily BSE Equity Options'!$A:$A,$A630)=0,"",SUMIFS('Daily BSE Equity Options'!$K:$K,'Daily BSE Equity Options'!$A:$A,$A630))</f>
        <v/>
      </c>
      <c r="G630" s="7">
        <f>IF(OR(E630="",F630=""),"",E630+F630)</f>
        <v/>
      </c>
      <c r="H630" s="20">
        <f>IFERROR(IF(OR(E630="",INDEX(E:E,MATCH(DATE(YEAR($A630)-1,MONTH($A630),DAY($A630)),$A:$A,0))=""),"",E630/INDEX(E:E,MATCH(DATE(YEAR($A630)-1,MONTH($A630),DAY($A630)),$A:$A,0))-1),"")</f>
        <v/>
      </c>
      <c r="I630" s="20">
        <f>IFERROR(IF(OR(F630="",INDEX(F:F,MATCH(DATE(YEAR($A630)-1,MONTH($A630),DAY($A630)),$A:$A,0))=""),"",F630/INDEX(F:F,MATCH(DATE(YEAR($A630)-1,MONTH($A630),DAY($A630)),$A:$A,0))-1),"")</f>
        <v/>
      </c>
      <c r="J630" s="20">
        <f>IFERROR(IF(OR(G630="",INDEX(G:G,MATCH(DATE(YEAR($A630)-1,MONTH($A630),DAY($A630)),$A:$A,0))=""),"",G630/INDEX(G:G,MATCH(DATE(YEAR($A630)-1,MONTH($A630),DAY($A630)),$A:$A,0))-1),"")</f>
        <v/>
      </c>
      <c r="K630" s="20">
        <f>IF(OR(E630="",E629=""),"",E630/E629-1)</f>
        <v/>
      </c>
      <c r="L630" s="20">
        <f>IF(OR(F630="",F629=""),"",F630/F629-1)</f>
        <v/>
      </c>
      <c r="M630" s="20">
        <f>IF(OR(G630="",G629=""),"",G630/G629-1)</f>
        <v/>
      </c>
      <c r="N630" s="20">
        <f>IF(G630="","",E630/G630)</f>
        <v/>
      </c>
      <c r="O630" s="20">
        <f>IF(G630="","",F630/G630)</f>
        <v/>
      </c>
      <c r="P630" s="21">
        <f>IF(SUMIFS('Daily NSE Equity Options'!$L:$L,'Daily NSE Equity Options'!$A:$A,$A630)=0,"",SUMIFS('Daily NSE Equity Options'!$L:$L,'Daily NSE Equity Options'!$A:$A,$A630))</f>
        <v/>
      </c>
      <c r="Q630" s="8">
        <f>IF(SUMIFS('Daily BSE Equity Options'!$L:$L,'Daily BSE Equity Options'!$A:$A,$A630)=0,"",SUMIFS('Daily BSE Equity Options'!$L:$L,'Daily BSE Equity Options'!$A:$A,$A630))</f>
        <v/>
      </c>
      <c r="R630" s="8">
        <f>IF(OR(P630="",Q630=""),"",P630+Q630)</f>
        <v/>
      </c>
      <c r="S630" s="23">
        <f>IFERROR(IF(OR(P630="",INDEX(P:P,MATCH(DATE(YEAR($A630)-1,MONTH($A630),DAY($A630)),$A:$A,0))=""),"",P630/INDEX(P:P,MATCH(DATE(YEAR($A630)-1,MONTH($A630),DAY($A630)),$A:$A,0))-1),"")</f>
        <v/>
      </c>
      <c r="T630" s="23">
        <f>IFERROR(IF(OR(Q630="",INDEX(Q:Q,MATCH(DATE(YEAR($A630)-1,MONTH($A630),DAY($A630)),$A:$A,0))=""),"",Q630/INDEX(Q:Q,MATCH(DATE(YEAR($A630)-1,MONTH($A630),DAY($A630)),$A:$A,0))-1),"")</f>
        <v/>
      </c>
      <c r="U630" s="23">
        <f>IFERROR(IF(OR(R630="",INDEX(R:R,MATCH(DATE(YEAR($A630)-1,MONTH($A630),DAY($A630)),$A:$A,0))=""),"",R630/INDEX(R:R,MATCH(DATE(YEAR($A630)-1,MONTH($A630),DAY($A630)),$A:$A,0))-1),"")</f>
        <v/>
      </c>
      <c r="V630" s="23">
        <f>IF(OR(P630="",P629=""),"",P630/P629-1)</f>
        <v/>
      </c>
      <c r="W630" s="23">
        <f>IF(OR(Q630="",Q629=""),"",Q630/Q629-1)</f>
        <v/>
      </c>
      <c r="X630" s="23">
        <f>IF(OR(R630="",R629=""),"",R630/R629-1)</f>
        <v/>
      </c>
      <c r="Y630" s="23">
        <f>IF(R630="","",P630/R630)</f>
        <v/>
      </c>
      <c r="Z630" s="23">
        <f>IF(R630="","",Q630/R630)</f>
        <v/>
      </c>
      <c r="AA630" s="24">
        <f>IF(SUMIFS('Daily NSE Equity Options'!$M:$M,'Daily NSE Equity Options'!$A:$A,$A630)=0,"",SUMIFS('Daily NSE Equity Options'!$M:$M,'Daily NSE Equity Options'!$A:$A,$A630))</f>
        <v/>
      </c>
      <c r="AB630" s="9">
        <f>IF(SUMIFS('Daily BSE Equity Options'!$M:$M,'Daily BSE Equity Options'!$A:$A,$A630)=0,"",SUMIFS('Daily BSE Equity Options'!$M:$M,'Daily BSE Equity Options'!$A:$A,$A630))</f>
        <v/>
      </c>
      <c r="AC630" s="9">
        <f>IF(OR(AA630="",AB630=""),"",AA630+AB630)</f>
        <v/>
      </c>
      <c r="AD630" s="26">
        <f>IFERROR(IF(OR(AA630="",INDEX(AA:AA,MATCH(DATE(YEAR($A630)-1,MONTH($A630),DAY($A630)),$A:$A,0))=""),"",AA630/INDEX(AA:AA,MATCH(DATE(YEAR($A630)-1,MONTH($A630),DAY($A630)),$A:$A,0))-1),"")</f>
        <v/>
      </c>
      <c r="AE630" s="26">
        <f>IFERROR(IF(OR(AB630="",INDEX(AB:AB,MATCH(DATE(YEAR($A630)-1,MONTH($A630),DAY($A630)),$A:$A,0))=""),"",AB630/INDEX(AB:AB,MATCH(DATE(YEAR($A630)-1,MONTH($A630),DAY($A630)),$A:$A,0))-1),"")</f>
        <v/>
      </c>
      <c r="AF630" s="26">
        <f>IFERROR(IF(OR(AC630="",INDEX(AC:AC,MATCH(DATE(YEAR($A630)-1,MONTH($A630),DAY($A630)),$A:$A,0))=""),"",AC630/INDEX(AC:AC,MATCH(DATE(YEAR($A630)-1,MONTH($A630),DAY($A630)),$A:$A,0))-1),"")</f>
        <v/>
      </c>
      <c r="AG630" s="26">
        <f>IF(OR(AA630="",AA629=""),"",AA630/AA629-1)</f>
        <v/>
      </c>
      <c r="AH630" s="26">
        <f>IF(OR(AB630="",AB629=""),"",AB630/AB629-1)</f>
        <v/>
      </c>
      <c r="AI630" s="26">
        <f>IF(OR(AC630="",AC629=""),"",AC630/AC629-1)</f>
        <v/>
      </c>
      <c r="AJ630" s="26">
        <f>IF(AC630="","",AA630/AC630)</f>
        <v/>
      </c>
      <c r="AK630" s="26">
        <f>IF(AC630="","",AB630/AC630)</f>
        <v/>
      </c>
      <c r="AL630" s="29" t="n">
        <v>20.49</v>
      </c>
      <c r="AM630" s="30" t="n">
        <v>20.885</v>
      </c>
      <c r="AN630" s="30" t="n">
        <v>19.885</v>
      </c>
      <c r="AO630" s="30" t="n">
        <v>20.175</v>
      </c>
      <c r="AP630" s="31" t="n">
        <v>-0.0154</v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18">
        <f>IF(SUMIFS('Daily NSE Equity Options'!$K:$K,'Daily NSE Equity Options'!$A:$A,$A631)=0,"",SUMIFS('Daily NSE Equity Options'!$K:$K,'Daily NSE Equity Options'!$A:$A,$A631))</f>
        <v/>
      </c>
      <c r="F631" s="7">
        <f>IF(SUMIFS('Daily BSE Equity Options'!$K:$K,'Daily BSE Equity Options'!$A:$A,$A631)=0,"",SUMIFS('Daily BSE Equity Options'!$K:$K,'Daily BSE Equity Options'!$A:$A,$A631))</f>
        <v/>
      </c>
      <c r="G631" s="7">
        <f>IF(OR(E631="",F631=""),"",E631+F631)</f>
        <v/>
      </c>
      <c r="H631" s="20">
        <f>IFERROR(IF(OR(E631="",INDEX(E:E,MATCH(DATE(YEAR($A631)-1,MONTH($A631),DAY($A631)),$A:$A,0))=""),"",E631/INDEX(E:E,MATCH(DATE(YEAR($A631)-1,MONTH($A631),DAY($A631)),$A:$A,0))-1),"")</f>
        <v/>
      </c>
      <c r="I631" s="20">
        <f>IFERROR(IF(OR(F631="",INDEX(F:F,MATCH(DATE(YEAR($A631)-1,MONTH($A631),DAY($A631)),$A:$A,0))=""),"",F631/INDEX(F:F,MATCH(DATE(YEAR($A631)-1,MONTH($A631),DAY($A631)),$A:$A,0))-1),"")</f>
        <v/>
      </c>
      <c r="J631" s="20">
        <f>IFERROR(IF(OR(G631="",INDEX(G:G,MATCH(DATE(YEAR($A631)-1,MONTH($A631),DAY($A631)),$A:$A,0))=""),"",G631/INDEX(G:G,MATCH(DATE(YEAR($A631)-1,MONTH($A631),DAY($A631)),$A:$A,0))-1),"")</f>
        <v/>
      </c>
      <c r="K631" s="20">
        <f>IF(OR(E631="",E630=""),"",E631/E630-1)</f>
        <v/>
      </c>
      <c r="L631" s="20">
        <f>IF(OR(F631="",F630=""),"",F631/F630-1)</f>
        <v/>
      </c>
      <c r="M631" s="20">
        <f>IF(OR(G631="",G630=""),"",G631/G630-1)</f>
        <v/>
      </c>
      <c r="N631" s="20">
        <f>IF(G631="","",E631/G631)</f>
        <v/>
      </c>
      <c r="O631" s="20">
        <f>IF(G631="","",F631/G631)</f>
        <v/>
      </c>
      <c r="P631" s="21">
        <f>IF(SUMIFS('Daily NSE Equity Options'!$L:$L,'Daily NSE Equity Options'!$A:$A,$A631)=0,"",SUMIFS('Daily NSE Equity Options'!$L:$L,'Daily NSE Equity Options'!$A:$A,$A631))</f>
        <v/>
      </c>
      <c r="Q631" s="8">
        <f>IF(SUMIFS('Daily BSE Equity Options'!$L:$L,'Daily BSE Equity Options'!$A:$A,$A631)=0,"",SUMIFS('Daily BSE Equity Options'!$L:$L,'Daily BSE Equity Options'!$A:$A,$A631))</f>
        <v/>
      </c>
      <c r="R631" s="8">
        <f>IF(OR(P631="",Q631=""),"",P631+Q631)</f>
        <v/>
      </c>
      <c r="S631" s="23">
        <f>IFERROR(IF(OR(P631="",INDEX(P:P,MATCH(DATE(YEAR($A631)-1,MONTH($A631),DAY($A631)),$A:$A,0))=""),"",P631/INDEX(P:P,MATCH(DATE(YEAR($A631)-1,MONTH($A631),DAY($A631)),$A:$A,0))-1),"")</f>
        <v/>
      </c>
      <c r="T631" s="23">
        <f>IFERROR(IF(OR(Q631="",INDEX(Q:Q,MATCH(DATE(YEAR($A631)-1,MONTH($A631),DAY($A631)),$A:$A,0))=""),"",Q631/INDEX(Q:Q,MATCH(DATE(YEAR($A631)-1,MONTH($A631),DAY($A631)),$A:$A,0))-1),"")</f>
        <v/>
      </c>
      <c r="U631" s="23">
        <f>IFERROR(IF(OR(R631="",INDEX(R:R,MATCH(DATE(YEAR($A631)-1,MONTH($A631),DAY($A631)),$A:$A,0))=""),"",R631/INDEX(R:R,MATCH(DATE(YEAR($A631)-1,MONTH($A631),DAY($A631)),$A:$A,0))-1),"")</f>
        <v/>
      </c>
      <c r="V631" s="23">
        <f>IF(OR(P631="",P630=""),"",P631/P630-1)</f>
        <v/>
      </c>
      <c r="W631" s="23">
        <f>IF(OR(Q631="",Q630=""),"",Q631/Q630-1)</f>
        <v/>
      </c>
      <c r="X631" s="23">
        <f>IF(OR(R631="",R630=""),"",R631/R630-1)</f>
        <v/>
      </c>
      <c r="Y631" s="23">
        <f>IF(R631="","",P631/R631)</f>
        <v/>
      </c>
      <c r="Z631" s="23">
        <f>IF(R631="","",Q631/R631)</f>
        <v/>
      </c>
      <c r="AA631" s="24">
        <f>IF(SUMIFS('Daily NSE Equity Options'!$M:$M,'Daily NSE Equity Options'!$A:$A,$A631)=0,"",SUMIFS('Daily NSE Equity Options'!$M:$M,'Daily NSE Equity Options'!$A:$A,$A631))</f>
        <v/>
      </c>
      <c r="AB631" s="9">
        <f>IF(SUMIFS('Daily BSE Equity Options'!$M:$M,'Daily BSE Equity Options'!$A:$A,$A631)=0,"",SUMIFS('Daily BSE Equity Options'!$M:$M,'Daily BSE Equity Options'!$A:$A,$A631))</f>
        <v/>
      </c>
      <c r="AC631" s="9">
        <f>IF(OR(AA631="",AB631=""),"",AA631+AB631)</f>
        <v/>
      </c>
      <c r="AD631" s="26">
        <f>IFERROR(IF(OR(AA631="",INDEX(AA:AA,MATCH(DATE(YEAR($A631)-1,MONTH($A631),DAY($A631)),$A:$A,0))=""),"",AA631/INDEX(AA:AA,MATCH(DATE(YEAR($A631)-1,MONTH($A631),DAY($A631)),$A:$A,0))-1),"")</f>
        <v/>
      </c>
      <c r="AE631" s="26">
        <f>IFERROR(IF(OR(AB631="",INDEX(AB:AB,MATCH(DATE(YEAR($A631)-1,MONTH($A631),DAY($A631)),$A:$A,0))=""),"",AB631/INDEX(AB:AB,MATCH(DATE(YEAR($A631)-1,MONTH($A631),DAY($A631)),$A:$A,0))-1),"")</f>
        <v/>
      </c>
      <c r="AF631" s="26">
        <f>IFERROR(IF(OR(AC631="",INDEX(AC:AC,MATCH(DATE(YEAR($A631)-1,MONTH($A631),DAY($A631)),$A:$A,0))=""),"",AC631/INDEX(AC:AC,MATCH(DATE(YEAR($A631)-1,MONTH($A631),DAY($A631)),$A:$A,0))-1),"")</f>
        <v/>
      </c>
      <c r="AG631" s="26">
        <f>IF(OR(AA631="",AA630=""),"",AA631/AA630-1)</f>
        <v/>
      </c>
      <c r="AH631" s="26">
        <f>IF(OR(AB631="",AB630=""),"",AB631/AB630-1)</f>
        <v/>
      </c>
      <c r="AI631" s="26">
        <f>IF(OR(AC631="",AC630=""),"",AC631/AC630-1)</f>
        <v/>
      </c>
      <c r="AJ631" s="26">
        <f>IF(AC631="","",AA631/AC631)</f>
        <v/>
      </c>
      <c r="AK631" s="26">
        <f>IF(AC631="","",AB631/AC631)</f>
        <v/>
      </c>
      <c r="AL631" s="29" t="n">
        <v>20.175</v>
      </c>
      <c r="AM631" s="30" t="n">
        <v>20.9425</v>
      </c>
      <c r="AN631" s="30" t="n">
        <v>18.4025</v>
      </c>
      <c r="AO631" s="30" t="n">
        <v>20.29</v>
      </c>
      <c r="AP631" s="31" t="n">
        <v>0.0057</v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18">
        <f>IF(SUMIFS('Daily NSE Equity Options'!$K:$K,'Daily NSE Equity Options'!$A:$A,$A632)=0,"",SUMIFS('Daily NSE Equity Options'!$K:$K,'Daily NSE Equity Options'!$A:$A,$A632))</f>
        <v/>
      </c>
      <c r="F632" s="7">
        <f>IF(SUMIFS('Daily BSE Equity Options'!$K:$K,'Daily BSE Equity Options'!$A:$A,$A632)=0,"",SUMIFS('Daily BSE Equity Options'!$K:$K,'Daily BSE Equity Options'!$A:$A,$A632))</f>
        <v/>
      </c>
      <c r="G632" s="7">
        <f>IF(OR(E632="",F632=""),"",E632+F632)</f>
        <v/>
      </c>
      <c r="H632" s="20">
        <f>IFERROR(IF(OR(E632="",INDEX(E:E,MATCH(DATE(YEAR($A632)-1,MONTH($A632),DAY($A632)),$A:$A,0))=""),"",E632/INDEX(E:E,MATCH(DATE(YEAR($A632)-1,MONTH($A632),DAY($A632)),$A:$A,0))-1),"")</f>
        <v/>
      </c>
      <c r="I632" s="20">
        <f>IFERROR(IF(OR(F632="",INDEX(F:F,MATCH(DATE(YEAR($A632)-1,MONTH($A632),DAY($A632)),$A:$A,0))=""),"",F632/INDEX(F:F,MATCH(DATE(YEAR($A632)-1,MONTH($A632),DAY($A632)),$A:$A,0))-1),"")</f>
        <v/>
      </c>
      <c r="J632" s="20">
        <f>IFERROR(IF(OR(G632="",INDEX(G:G,MATCH(DATE(YEAR($A632)-1,MONTH($A632),DAY($A632)),$A:$A,0))=""),"",G632/INDEX(G:G,MATCH(DATE(YEAR($A632)-1,MONTH($A632),DAY($A632)),$A:$A,0))-1),"")</f>
        <v/>
      </c>
      <c r="K632" s="20">
        <f>IF(OR(E632="",E631=""),"",E632/E631-1)</f>
        <v/>
      </c>
      <c r="L632" s="20">
        <f>IF(OR(F632="",F631=""),"",F632/F631-1)</f>
        <v/>
      </c>
      <c r="M632" s="20">
        <f>IF(OR(G632="",G631=""),"",G632/G631-1)</f>
        <v/>
      </c>
      <c r="N632" s="20">
        <f>IF(G632="","",E632/G632)</f>
        <v/>
      </c>
      <c r="O632" s="20">
        <f>IF(G632="","",F632/G632)</f>
        <v/>
      </c>
      <c r="P632" s="21">
        <f>IF(SUMIFS('Daily NSE Equity Options'!$L:$L,'Daily NSE Equity Options'!$A:$A,$A632)=0,"",SUMIFS('Daily NSE Equity Options'!$L:$L,'Daily NSE Equity Options'!$A:$A,$A632))</f>
        <v/>
      </c>
      <c r="Q632" s="8">
        <f>IF(SUMIFS('Daily BSE Equity Options'!$L:$L,'Daily BSE Equity Options'!$A:$A,$A632)=0,"",SUMIFS('Daily BSE Equity Options'!$L:$L,'Daily BSE Equity Options'!$A:$A,$A632))</f>
        <v/>
      </c>
      <c r="R632" s="8">
        <f>IF(OR(P632="",Q632=""),"",P632+Q632)</f>
        <v/>
      </c>
      <c r="S632" s="23">
        <f>IFERROR(IF(OR(P632="",INDEX(P:P,MATCH(DATE(YEAR($A632)-1,MONTH($A632),DAY($A632)),$A:$A,0))=""),"",P632/INDEX(P:P,MATCH(DATE(YEAR($A632)-1,MONTH($A632),DAY($A632)),$A:$A,0))-1),"")</f>
        <v/>
      </c>
      <c r="T632" s="23">
        <f>IFERROR(IF(OR(Q632="",INDEX(Q:Q,MATCH(DATE(YEAR($A632)-1,MONTH($A632),DAY($A632)),$A:$A,0))=""),"",Q632/INDEX(Q:Q,MATCH(DATE(YEAR($A632)-1,MONTH($A632),DAY($A632)),$A:$A,0))-1),"")</f>
        <v/>
      </c>
      <c r="U632" s="23">
        <f>IFERROR(IF(OR(R632="",INDEX(R:R,MATCH(DATE(YEAR($A632)-1,MONTH($A632),DAY($A632)),$A:$A,0))=""),"",R632/INDEX(R:R,MATCH(DATE(YEAR($A632)-1,MONTH($A632),DAY($A632)),$A:$A,0))-1),"")</f>
        <v/>
      </c>
      <c r="V632" s="23">
        <f>IF(OR(P632="",P631=""),"",P632/P631-1)</f>
        <v/>
      </c>
      <c r="W632" s="23">
        <f>IF(OR(Q632="",Q631=""),"",Q632/Q631-1)</f>
        <v/>
      </c>
      <c r="X632" s="23">
        <f>IF(OR(R632="",R631=""),"",R632/R631-1)</f>
        <v/>
      </c>
      <c r="Y632" s="23">
        <f>IF(R632="","",P632/R632)</f>
        <v/>
      </c>
      <c r="Z632" s="23">
        <f>IF(R632="","",Q632/R632)</f>
        <v/>
      </c>
      <c r="AA632" s="24">
        <f>IF(SUMIFS('Daily NSE Equity Options'!$M:$M,'Daily NSE Equity Options'!$A:$A,$A632)=0,"",SUMIFS('Daily NSE Equity Options'!$M:$M,'Daily NSE Equity Options'!$A:$A,$A632))</f>
        <v/>
      </c>
      <c r="AB632" s="9">
        <f>IF(SUMIFS('Daily BSE Equity Options'!$M:$M,'Daily BSE Equity Options'!$A:$A,$A632)=0,"",SUMIFS('Daily BSE Equity Options'!$M:$M,'Daily BSE Equity Options'!$A:$A,$A632))</f>
        <v/>
      </c>
      <c r="AC632" s="9">
        <f>IF(OR(AA632="",AB632=""),"",AA632+AB632)</f>
        <v/>
      </c>
      <c r="AD632" s="26">
        <f>IFERROR(IF(OR(AA632="",INDEX(AA:AA,MATCH(DATE(YEAR($A632)-1,MONTH($A632),DAY($A632)),$A:$A,0))=""),"",AA632/INDEX(AA:AA,MATCH(DATE(YEAR($A632)-1,MONTH($A632),DAY($A632)),$A:$A,0))-1),"")</f>
        <v/>
      </c>
      <c r="AE632" s="26">
        <f>IFERROR(IF(OR(AB632="",INDEX(AB:AB,MATCH(DATE(YEAR($A632)-1,MONTH($A632),DAY($A632)),$A:$A,0))=""),"",AB632/INDEX(AB:AB,MATCH(DATE(YEAR($A632)-1,MONTH($A632),DAY($A632)),$A:$A,0))-1),"")</f>
        <v/>
      </c>
      <c r="AF632" s="26">
        <f>IFERROR(IF(OR(AC632="",INDEX(AC:AC,MATCH(DATE(YEAR($A632)-1,MONTH($A632),DAY($A632)),$A:$A,0))=""),"",AC632/INDEX(AC:AC,MATCH(DATE(YEAR($A632)-1,MONTH($A632),DAY($A632)),$A:$A,0))-1),"")</f>
        <v/>
      </c>
      <c r="AG632" s="26">
        <f>IF(OR(AA632="",AA631=""),"",AA632/AA631-1)</f>
        <v/>
      </c>
      <c r="AH632" s="26">
        <f>IF(OR(AB632="",AB631=""),"",AB632/AB631-1)</f>
        <v/>
      </c>
      <c r="AI632" s="26">
        <f>IF(OR(AC632="",AC631=""),"",AC632/AC631-1)</f>
        <v/>
      </c>
      <c r="AJ632" s="26">
        <f>IF(AC632="","",AA632/AC632)</f>
        <v/>
      </c>
      <c r="AK632" s="26">
        <f>IF(AC632="","",AB632/AC632)</f>
        <v/>
      </c>
      <c r="AL632" s="29" t="n">
        <v>20.29</v>
      </c>
      <c r="AM632" s="30" t="n">
        <v>20.63</v>
      </c>
      <c r="AN632" s="30" t="n">
        <v>18.075</v>
      </c>
      <c r="AO632" s="30" t="n">
        <v>18.2575</v>
      </c>
      <c r="AP632" s="31" t="n">
        <v>-0.1002</v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18">
        <f>IF(SUMIFS('Daily NSE Equity Options'!$K:$K,'Daily NSE Equity Options'!$A:$A,$A633)=0,"",SUMIFS('Daily NSE Equity Options'!$K:$K,'Daily NSE Equity Options'!$A:$A,$A633))</f>
        <v/>
      </c>
      <c r="F633" s="7">
        <f>IF(SUMIFS('Daily BSE Equity Options'!$K:$K,'Daily BSE Equity Options'!$A:$A,$A633)=0,"",SUMIFS('Daily BSE Equity Options'!$K:$K,'Daily BSE Equity Options'!$A:$A,$A633))</f>
        <v/>
      </c>
      <c r="G633" s="7">
        <f>IF(OR(E633="",F633=""),"",E633+F633)</f>
        <v/>
      </c>
      <c r="H633" s="20">
        <f>IFERROR(IF(OR(E633="",INDEX(E:E,MATCH(DATE(YEAR($A633)-1,MONTH($A633),DAY($A633)),$A:$A,0))=""),"",E633/INDEX(E:E,MATCH(DATE(YEAR($A633)-1,MONTH($A633),DAY($A633)),$A:$A,0))-1),"")</f>
        <v/>
      </c>
      <c r="I633" s="20">
        <f>IFERROR(IF(OR(F633="",INDEX(F:F,MATCH(DATE(YEAR($A633)-1,MONTH($A633),DAY($A633)),$A:$A,0))=""),"",F633/INDEX(F:F,MATCH(DATE(YEAR($A633)-1,MONTH($A633),DAY($A633)),$A:$A,0))-1),"")</f>
        <v/>
      </c>
      <c r="J633" s="20">
        <f>IFERROR(IF(OR(G633="",INDEX(G:G,MATCH(DATE(YEAR($A633)-1,MONTH($A633),DAY($A633)),$A:$A,0))=""),"",G633/INDEX(G:G,MATCH(DATE(YEAR($A633)-1,MONTH($A633),DAY($A633)),$A:$A,0))-1),"")</f>
        <v/>
      </c>
      <c r="K633" s="20">
        <f>IF(OR(E633="",E632=""),"",E633/E632-1)</f>
        <v/>
      </c>
      <c r="L633" s="20">
        <f>IF(OR(F633="",F632=""),"",F633/F632-1)</f>
        <v/>
      </c>
      <c r="M633" s="20">
        <f>IF(OR(G633="",G632=""),"",G633/G632-1)</f>
        <v/>
      </c>
      <c r="N633" s="20">
        <f>IF(G633="","",E633/G633)</f>
        <v/>
      </c>
      <c r="O633" s="20">
        <f>IF(G633="","",F633/G633)</f>
        <v/>
      </c>
      <c r="P633" s="21">
        <f>IF(SUMIFS('Daily NSE Equity Options'!$L:$L,'Daily NSE Equity Options'!$A:$A,$A633)=0,"",SUMIFS('Daily NSE Equity Options'!$L:$L,'Daily NSE Equity Options'!$A:$A,$A633))</f>
        <v/>
      </c>
      <c r="Q633" s="8">
        <f>IF(SUMIFS('Daily BSE Equity Options'!$L:$L,'Daily BSE Equity Options'!$A:$A,$A633)=0,"",SUMIFS('Daily BSE Equity Options'!$L:$L,'Daily BSE Equity Options'!$A:$A,$A633))</f>
        <v/>
      </c>
      <c r="R633" s="8">
        <f>IF(OR(P633="",Q633=""),"",P633+Q633)</f>
        <v/>
      </c>
      <c r="S633" s="23">
        <f>IFERROR(IF(OR(P633="",INDEX(P:P,MATCH(DATE(YEAR($A633)-1,MONTH($A633),DAY($A633)),$A:$A,0))=""),"",P633/INDEX(P:P,MATCH(DATE(YEAR($A633)-1,MONTH($A633),DAY($A633)),$A:$A,0))-1),"")</f>
        <v/>
      </c>
      <c r="T633" s="23">
        <f>IFERROR(IF(OR(Q633="",INDEX(Q:Q,MATCH(DATE(YEAR($A633)-1,MONTH($A633),DAY($A633)),$A:$A,0))=""),"",Q633/INDEX(Q:Q,MATCH(DATE(YEAR($A633)-1,MONTH($A633),DAY($A633)),$A:$A,0))-1),"")</f>
        <v/>
      </c>
      <c r="U633" s="23">
        <f>IFERROR(IF(OR(R633="",INDEX(R:R,MATCH(DATE(YEAR($A633)-1,MONTH($A633),DAY($A633)),$A:$A,0))=""),"",R633/INDEX(R:R,MATCH(DATE(YEAR($A633)-1,MONTH($A633),DAY($A633)),$A:$A,0))-1),"")</f>
        <v/>
      </c>
      <c r="V633" s="23">
        <f>IF(OR(P633="",P632=""),"",P633/P632-1)</f>
        <v/>
      </c>
      <c r="W633" s="23">
        <f>IF(OR(Q633="",Q632=""),"",Q633/Q632-1)</f>
        <v/>
      </c>
      <c r="X633" s="23">
        <f>IF(OR(R633="",R632=""),"",R633/R632-1)</f>
        <v/>
      </c>
      <c r="Y633" s="23">
        <f>IF(R633="","",P633/R633)</f>
        <v/>
      </c>
      <c r="Z633" s="23">
        <f>IF(R633="","",Q633/R633)</f>
        <v/>
      </c>
      <c r="AA633" s="24">
        <f>IF(SUMIFS('Daily NSE Equity Options'!$M:$M,'Daily NSE Equity Options'!$A:$A,$A633)=0,"",SUMIFS('Daily NSE Equity Options'!$M:$M,'Daily NSE Equity Options'!$A:$A,$A633))</f>
        <v/>
      </c>
      <c r="AB633" s="9">
        <f>IF(SUMIFS('Daily BSE Equity Options'!$M:$M,'Daily BSE Equity Options'!$A:$A,$A633)=0,"",SUMIFS('Daily BSE Equity Options'!$M:$M,'Daily BSE Equity Options'!$A:$A,$A633))</f>
        <v/>
      </c>
      <c r="AC633" s="9">
        <f>IF(OR(AA633="",AB633=""),"",AA633+AB633)</f>
        <v/>
      </c>
      <c r="AD633" s="26">
        <f>IFERROR(IF(OR(AA633="",INDEX(AA:AA,MATCH(DATE(YEAR($A633)-1,MONTH($A633),DAY($A633)),$A:$A,0))=""),"",AA633/INDEX(AA:AA,MATCH(DATE(YEAR($A633)-1,MONTH($A633),DAY($A633)),$A:$A,0))-1),"")</f>
        <v/>
      </c>
      <c r="AE633" s="26">
        <f>IFERROR(IF(OR(AB633="",INDEX(AB:AB,MATCH(DATE(YEAR($A633)-1,MONTH($A633),DAY($A633)),$A:$A,0))=""),"",AB633/INDEX(AB:AB,MATCH(DATE(YEAR($A633)-1,MONTH($A633),DAY($A633)),$A:$A,0))-1),"")</f>
        <v/>
      </c>
      <c r="AF633" s="26">
        <f>IFERROR(IF(OR(AC633="",INDEX(AC:AC,MATCH(DATE(YEAR($A633)-1,MONTH($A633),DAY($A633)),$A:$A,0))=""),"",AC633/INDEX(AC:AC,MATCH(DATE(YEAR($A633)-1,MONTH($A633),DAY($A633)),$A:$A,0))-1),"")</f>
        <v/>
      </c>
      <c r="AG633" s="26">
        <f>IF(OR(AA633="",AA632=""),"",AA633/AA632-1)</f>
        <v/>
      </c>
      <c r="AH633" s="26">
        <f>IF(OR(AB633="",AB632=""),"",AB633/AB632-1)</f>
        <v/>
      </c>
      <c r="AI633" s="26">
        <f>IF(OR(AC633="",AC632=""),"",AC633/AC632-1)</f>
        <v/>
      </c>
      <c r="AJ633" s="26">
        <f>IF(AC633="","",AA633/AC633)</f>
        <v/>
      </c>
      <c r="AK633" s="26">
        <f>IF(AC633="","",AB633/AC633)</f>
        <v/>
      </c>
      <c r="AL633" s="29" t="n">
        <v>18.2575</v>
      </c>
      <c r="AM633" s="30" t="n">
        <v>19.0775</v>
      </c>
      <c r="AN633" s="30" t="n">
        <v>18.2575</v>
      </c>
      <c r="AO633" s="30" t="n">
        <v>18.4175</v>
      </c>
      <c r="AP633" s="31" t="n">
        <v>0.008800000000000001</v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18">
        <f>IF(SUMIFS('Daily NSE Equity Options'!$K:$K,'Daily NSE Equity Options'!$A:$A,$A634)=0,"",SUMIFS('Daily NSE Equity Options'!$K:$K,'Daily NSE Equity Options'!$A:$A,$A634))</f>
        <v/>
      </c>
      <c r="F634" s="7">
        <f>IF(SUMIFS('Daily BSE Equity Options'!$K:$K,'Daily BSE Equity Options'!$A:$A,$A634)=0,"",SUMIFS('Daily BSE Equity Options'!$K:$K,'Daily BSE Equity Options'!$A:$A,$A634))</f>
        <v/>
      </c>
      <c r="G634" s="7">
        <f>IF(OR(E634="",F634=""),"",E634+F634)</f>
        <v/>
      </c>
      <c r="H634" s="20">
        <f>IFERROR(IF(OR(E634="",INDEX(E:E,MATCH(DATE(YEAR($A634)-1,MONTH($A634),DAY($A634)),$A:$A,0))=""),"",E634/INDEX(E:E,MATCH(DATE(YEAR($A634)-1,MONTH($A634),DAY($A634)),$A:$A,0))-1),"")</f>
        <v/>
      </c>
      <c r="I634" s="20">
        <f>IFERROR(IF(OR(F634="",INDEX(F:F,MATCH(DATE(YEAR($A634)-1,MONTH($A634),DAY($A634)),$A:$A,0))=""),"",F634/INDEX(F:F,MATCH(DATE(YEAR($A634)-1,MONTH($A634),DAY($A634)),$A:$A,0))-1),"")</f>
        <v/>
      </c>
      <c r="J634" s="20">
        <f>IFERROR(IF(OR(G634="",INDEX(G:G,MATCH(DATE(YEAR($A634)-1,MONTH($A634),DAY($A634)),$A:$A,0))=""),"",G634/INDEX(G:G,MATCH(DATE(YEAR($A634)-1,MONTH($A634),DAY($A634)),$A:$A,0))-1),"")</f>
        <v/>
      </c>
      <c r="K634" s="20">
        <f>IF(OR(E634="",E633=""),"",E634/E633-1)</f>
        <v/>
      </c>
      <c r="L634" s="20">
        <f>IF(OR(F634="",F633=""),"",F634/F633-1)</f>
        <v/>
      </c>
      <c r="M634" s="20">
        <f>IF(OR(G634="",G633=""),"",G634/G633-1)</f>
        <v/>
      </c>
      <c r="N634" s="20">
        <f>IF(G634="","",E634/G634)</f>
        <v/>
      </c>
      <c r="O634" s="20">
        <f>IF(G634="","",F634/G634)</f>
        <v/>
      </c>
      <c r="P634" s="21">
        <f>IF(SUMIFS('Daily NSE Equity Options'!$L:$L,'Daily NSE Equity Options'!$A:$A,$A634)=0,"",SUMIFS('Daily NSE Equity Options'!$L:$L,'Daily NSE Equity Options'!$A:$A,$A634))</f>
        <v/>
      </c>
      <c r="Q634" s="8">
        <f>IF(SUMIFS('Daily BSE Equity Options'!$L:$L,'Daily BSE Equity Options'!$A:$A,$A634)=0,"",SUMIFS('Daily BSE Equity Options'!$L:$L,'Daily BSE Equity Options'!$A:$A,$A634))</f>
        <v/>
      </c>
      <c r="R634" s="8">
        <f>IF(OR(P634="",Q634=""),"",P634+Q634)</f>
        <v/>
      </c>
      <c r="S634" s="23">
        <f>IFERROR(IF(OR(P634="",INDEX(P:P,MATCH(DATE(YEAR($A634)-1,MONTH($A634),DAY($A634)),$A:$A,0))=""),"",P634/INDEX(P:P,MATCH(DATE(YEAR($A634)-1,MONTH($A634),DAY($A634)),$A:$A,0))-1),"")</f>
        <v/>
      </c>
      <c r="T634" s="23">
        <f>IFERROR(IF(OR(Q634="",INDEX(Q:Q,MATCH(DATE(YEAR($A634)-1,MONTH($A634),DAY($A634)),$A:$A,0))=""),"",Q634/INDEX(Q:Q,MATCH(DATE(YEAR($A634)-1,MONTH($A634),DAY($A634)),$A:$A,0))-1),"")</f>
        <v/>
      </c>
      <c r="U634" s="23">
        <f>IFERROR(IF(OR(R634="",INDEX(R:R,MATCH(DATE(YEAR($A634)-1,MONTH($A634),DAY($A634)),$A:$A,0))=""),"",R634/INDEX(R:R,MATCH(DATE(YEAR($A634)-1,MONTH($A634),DAY($A634)),$A:$A,0))-1),"")</f>
        <v/>
      </c>
      <c r="V634" s="23">
        <f>IF(OR(P634="",P633=""),"",P634/P633-1)</f>
        <v/>
      </c>
      <c r="W634" s="23">
        <f>IF(OR(Q634="",Q633=""),"",Q634/Q633-1)</f>
        <v/>
      </c>
      <c r="X634" s="23">
        <f>IF(OR(R634="",R633=""),"",R634/R633-1)</f>
        <v/>
      </c>
      <c r="Y634" s="23">
        <f>IF(R634="","",P634/R634)</f>
        <v/>
      </c>
      <c r="Z634" s="23">
        <f>IF(R634="","",Q634/R634)</f>
        <v/>
      </c>
      <c r="AA634" s="24">
        <f>IF(SUMIFS('Daily NSE Equity Options'!$M:$M,'Daily NSE Equity Options'!$A:$A,$A634)=0,"",SUMIFS('Daily NSE Equity Options'!$M:$M,'Daily NSE Equity Options'!$A:$A,$A634))</f>
        <v/>
      </c>
      <c r="AB634" s="9">
        <f>IF(SUMIFS('Daily BSE Equity Options'!$M:$M,'Daily BSE Equity Options'!$A:$A,$A634)=0,"",SUMIFS('Daily BSE Equity Options'!$M:$M,'Daily BSE Equity Options'!$A:$A,$A634))</f>
        <v/>
      </c>
      <c r="AC634" s="9">
        <f>IF(OR(AA634="",AB634=""),"",AA634+AB634)</f>
        <v/>
      </c>
      <c r="AD634" s="26">
        <f>IFERROR(IF(OR(AA634="",INDEX(AA:AA,MATCH(DATE(YEAR($A634)-1,MONTH($A634),DAY($A634)),$A:$A,0))=""),"",AA634/INDEX(AA:AA,MATCH(DATE(YEAR($A634)-1,MONTH($A634),DAY($A634)),$A:$A,0))-1),"")</f>
        <v/>
      </c>
      <c r="AE634" s="26">
        <f>IFERROR(IF(OR(AB634="",INDEX(AB:AB,MATCH(DATE(YEAR($A634)-1,MONTH($A634),DAY($A634)),$A:$A,0))=""),"",AB634/INDEX(AB:AB,MATCH(DATE(YEAR($A634)-1,MONTH($A634),DAY($A634)),$A:$A,0))-1),"")</f>
        <v/>
      </c>
      <c r="AF634" s="26">
        <f>IFERROR(IF(OR(AC634="",INDEX(AC:AC,MATCH(DATE(YEAR($A634)-1,MONTH($A634),DAY($A634)),$A:$A,0))=""),"",AC634/INDEX(AC:AC,MATCH(DATE(YEAR($A634)-1,MONTH($A634),DAY($A634)),$A:$A,0))-1),"")</f>
        <v/>
      </c>
      <c r="AG634" s="26">
        <f>IF(OR(AA634="",AA633=""),"",AA634/AA633-1)</f>
        <v/>
      </c>
      <c r="AH634" s="26">
        <f>IF(OR(AB634="",AB633=""),"",AB634/AB633-1)</f>
        <v/>
      </c>
      <c r="AI634" s="26">
        <f>IF(OR(AC634="",AC633=""),"",AC634/AC633-1)</f>
        <v/>
      </c>
      <c r="AJ634" s="26">
        <f>IF(AC634="","",AA634/AC634)</f>
        <v/>
      </c>
      <c r="AK634" s="26">
        <f>IF(AC634="","",AB634/AC634)</f>
        <v/>
      </c>
      <c r="AL634" s="29" t="n">
        <v>18.4175</v>
      </c>
      <c r="AM634" s="30" t="n">
        <v>18.4175</v>
      </c>
      <c r="AN634" s="30" t="n">
        <v>16.575</v>
      </c>
      <c r="AO634" s="30" t="n">
        <v>17.4525</v>
      </c>
      <c r="AP634" s="31" t="n">
        <v>-0.0524</v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18">
        <f>IF(SUMIFS('Daily NSE Equity Options'!$K:$K,'Daily NSE Equity Options'!$A:$A,$A635)=0,"",SUMIFS('Daily NSE Equity Options'!$K:$K,'Daily NSE Equity Options'!$A:$A,$A635))</f>
        <v/>
      </c>
      <c r="F635" s="7">
        <f>IF(SUMIFS('Daily BSE Equity Options'!$K:$K,'Daily BSE Equity Options'!$A:$A,$A635)=0,"",SUMIFS('Daily BSE Equity Options'!$K:$K,'Daily BSE Equity Options'!$A:$A,$A635))</f>
        <v/>
      </c>
      <c r="G635" s="7">
        <f>IF(OR(E635="",F635=""),"",E635+F635)</f>
        <v/>
      </c>
      <c r="H635" s="20">
        <f>IFERROR(IF(OR(E635="",INDEX(E:E,MATCH(DATE(YEAR($A635)-1,MONTH($A635),DAY($A635)),$A:$A,0))=""),"",E635/INDEX(E:E,MATCH(DATE(YEAR($A635)-1,MONTH($A635),DAY($A635)),$A:$A,0))-1),"")</f>
        <v/>
      </c>
      <c r="I635" s="20">
        <f>IFERROR(IF(OR(F635="",INDEX(F:F,MATCH(DATE(YEAR($A635)-1,MONTH($A635),DAY($A635)),$A:$A,0))=""),"",F635/INDEX(F:F,MATCH(DATE(YEAR($A635)-1,MONTH($A635),DAY($A635)),$A:$A,0))-1),"")</f>
        <v/>
      </c>
      <c r="J635" s="20">
        <f>IFERROR(IF(OR(G635="",INDEX(G:G,MATCH(DATE(YEAR($A635)-1,MONTH($A635),DAY($A635)),$A:$A,0))=""),"",G635/INDEX(G:G,MATCH(DATE(YEAR($A635)-1,MONTH($A635),DAY($A635)),$A:$A,0))-1),"")</f>
        <v/>
      </c>
      <c r="K635" s="20">
        <f>IF(OR(E635="",E634=""),"",E635/E634-1)</f>
        <v/>
      </c>
      <c r="L635" s="20">
        <f>IF(OR(F635="",F634=""),"",F635/F634-1)</f>
        <v/>
      </c>
      <c r="M635" s="20">
        <f>IF(OR(G635="",G634=""),"",G635/G634-1)</f>
        <v/>
      </c>
      <c r="N635" s="20">
        <f>IF(G635="","",E635/G635)</f>
        <v/>
      </c>
      <c r="O635" s="20">
        <f>IF(G635="","",F635/G635)</f>
        <v/>
      </c>
      <c r="P635" s="21">
        <f>IF(SUMIFS('Daily NSE Equity Options'!$L:$L,'Daily NSE Equity Options'!$A:$A,$A635)=0,"",SUMIFS('Daily NSE Equity Options'!$L:$L,'Daily NSE Equity Options'!$A:$A,$A635))</f>
        <v/>
      </c>
      <c r="Q635" s="8">
        <f>IF(SUMIFS('Daily BSE Equity Options'!$L:$L,'Daily BSE Equity Options'!$A:$A,$A635)=0,"",SUMIFS('Daily BSE Equity Options'!$L:$L,'Daily BSE Equity Options'!$A:$A,$A635))</f>
        <v/>
      </c>
      <c r="R635" s="8">
        <f>IF(OR(P635="",Q635=""),"",P635+Q635)</f>
        <v/>
      </c>
      <c r="S635" s="23">
        <f>IFERROR(IF(OR(P635="",INDEX(P:P,MATCH(DATE(YEAR($A635)-1,MONTH($A635),DAY($A635)),$A:$A,0))=""),"",P635/INDEX(P:P,MATCH(DATE(YEAR($A635)-1,MONTH($A635),DAY($A635)),$A:$A,0))-1),"")</f>
        <v/>
      </c>
      <c r="T635" s="23">
        <f>IFERROR(IF(OR(Q635="",INDEX(Q:Q,MATCH(DATE(YEAR($A635)-1,MONTH($A635),DAY($A635)),$A:$A,0))=""),"",Q635/INDEX(Q:Q,MATCH(DATE(YEAR($A635)-1,MONTH($A635),DAY($A635)),$A:$A,0))-1),"")</f>
        <v/>
      </c>
      <c r="U635" s="23">
        <f>IFERROR(IF(OR(R635="",INDEX(R:R,MATCH(DATE(YEAR($A635)-1,MONTH($A635),DAY($A635)),$A:$A,0))=""),"",R635/INDEX(R:R,MATCH(DATE(YEAR($A635)-1,MONTH($A635),DAY($A635)),$A:$A,0))-1),"")</f>
        <v/>
      </c>
      <c r="V635" s="23">
        <f>IF(OR(P635="",P634=""),"",P635/P634-1)</f>
        <v/>
      </c>
      <c r="W635" s="23">
        <f>IF(OR(Q635="",Q634=""),"",Q635/Q634-1)</f>
        <v/>
      </c>
      <c r="X635" s="23">
        <f>IF(OR(R635="",R634=""),"",R635/R634-1)</f>
        <v/>
      </c>
      <c r="Y635" s="23">
        <f>IF(R635="","",P635/R635)</f>
        <v/>
      </c>
      <c r="Z635" s="23">
        <f>IF(R635="","",Q635/R635)</f>
        <v/>
      </c>
      <c r="AA635" s="24">
        <f>IF(SUMIFS('Daily NSE Equity Options'!$M:$M,'Daily NSE Equity Options'!$A:$A,$A635)=0,"",SUMIFS('Daily NSE Equity Options'!$M:$M,'Daily NSE Equity Options'!$A:$A,$A635))</f>
        <v/>
      </c>
      <c r="AB635" s="9">
        <f>IF(SUMIFS('Daily BSE Equity Options'!$M:$M,'Daily BSE Equity Options'!$A:$A,$A635)=0,"",SUMIFS('Daily BSE Equity Options'!$M:$M,'Daily BSE Equity Options'!$A:$A,$A635))</f>
        <v/>
      </c>
      <c r="AC635" s="9">
        <f>IF(OR(AA635="",AB635=""),"",AA635+AB635)</f>
        <v/>
      </c>
      <c r="AD635" s="26">
        <f>IFERROR(IF(OR(AA635="",INDEX(AA:AA,MATCH(DATE(YEAR($A635)-1,MONTH($A635),DAY($A635)),$A:$A,0))=""),"",AA635/INDEX(AA:AA,MATCH(DATE(YEAR($A635)-1,MONTH($A635),DAY($A635)),$A:$A,0))-1),"")</f>
        <v/>
      </c>
      <c r="AE635" s="26">
        <f>IFERROR(IF(OR(AB635="",INDEX(AB:AB,MATCH(DATE(YEAR($A635)-1,MONTH($A635),DAY($A635)),$A:$A,0))=""),"",AB635/INDEX(AB:AB,MATCH(DATE(YEAR($A635)-1,MONTH($A635),DAY($A635)),$A:$A,0))-1),"")</f>
        <v/>
      </c>
      <c r="AF635" s="26">
        <f>IFERROR(IF(OR(AC635="",INDEX(AC:AC,MATCH(DATE(YEAR($A635)-1,MONTH($A635),DAY($A635)),$A:$A,0))=""),"",AC635/INDEX(AC:AC,MATCH(DATE(YEAR($A635)-1,MONTH($A635),DAY($A635)),$A:$A,0))-1),"")</f>
        <v/>
      </c>
      <c r="AG635" s="26">
        <f>IF(OR(AA635="",AA634=""),"",AA635/AA634-1)</f>
        <v/>
      </c>
      <c r="AH635" s="26">
        <f>IF(OR(AB635="",AB634=""),"",AB635/AB634-1)</f>
        <v/>
      </c>
      <c r="AI635" s="26">
        <f>IF(OR(AC635="",AC634=""),"",AC635/AC634-1)</f>
        <v/>
      </c>
      <c r="AJ635" s="26">
        <f>IF(AC635="","",AA635/AC635)</f>
        <v/>
      </c>
      <c r="AK635" s="26">
        <f>IF(AC635="","",AB635/AC635)</f>
        <v/>
      </c>
      <c r="AL635" s="29" t="n">
        <v>17.4525</v>
      </c>
      <c r="AM635" s="30" t="n">
        <v>17.555</v>
      </c>
      <c r="AN635" s="30" t="n">
        <v>16.2275</v>
      </c>
      <c r="AO635" s="30" t="n">
        <v>17.4875</v>
      </c>
      <c r="AP635" s="31" t="n">
        <v>0.002</v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18">
        <f>IF(SUMIFS('Daily NSE Equity Options'!$K:$K,'Daily NSE Equity Options'!$A:$A,$A636)=0,"",SUMIFS('Daily NSE Equity Options'!$K:$K,'Daily NSE Equity Options'!$A:$A,$A636))</f>
        <v/>
      </c>
      <c r="F636" s="7">
        <f>IF(SUMIFS('Daily BSE Equity Options'!$K:$K,'Daily BSE Equity Options'!$A:$A,$A636)=0,"",SUMIFS('Daily BSE Equity Options'!$K:$K,'Daily BSE Equity Options'!$A:$A,$A636))</f>
        <v/>
      </c>
      <c r="G636" s="7">
        <f>IF(OR(E636="",F636=""),"",E636+F636)</f>
        <v/>
      </c>
      <c r="H636" s="20">
        <f>IFERROR(IF(OR(E636="",INDEX(E:E,MATCH(DATE(YEAR($A636)-1,MONTH($A636),DAY($A636)),$A:$A,0))=""),"",E636/INDEX(E:E,MATCH(DATE(YEAR($A636)-1,MONTH($A636),DAY($A636)),$A:$A,0))-1),"")</f>
        <v/>
      </c>
      <c r="I636" s="20">
        <f>IFERROR(IF(OR(F636="",INDEX(F:F,MATCH(DATE(YEAR($A636)-1,MONTH($A636),DAY($A636)),$A:$A,0))=""),"",F636/INDEX(F:F,MATCH(DATE(YEAR($A636)-1,MONTH($A636),DAY($A636)),$A:$A,0))-1),"")</f>
        <v/>
      </c>
      <c r="J636" s="20">
        <f>IFERROR(IF(OR(G636="",INDEX(G:G,MATCH(DATE(YEAR($A636)-1,MONTH($A636),DAY($A636)),$A:$A,0))=""),"",G636/INDEX(G:G,MATCH(DATE(YEAR($A636)-1,MONTH($A636),DAY($A636)),$A:$A,0))-1),"")</f>
        <v/>
      </c>
      <c r="K636" s="20">
        <f>IF(OR(E636="",E635=""),"",E636/E635-1)</f>
        <v/>
      </c>
      <c r="L636" s="20">
        <f>IF(OR(F636="",F635=""),"",F636/F635-1)</f>
        <v/>
      </c>
      <c r="M636" s="20">
        <f>IF(OR(G636="",G635=""),"",G636/G635-1)</f>
        <v/>
      </c>
      <c r="N636" s="20">
        <f>IF(G636="","",E636/G636)</f>
        <v/>
      </c>
      <c r="O636" s="20">
        <f>IF(G636="","",F636/G636)</f>
        <v/>
      </c>
      <c r="P636" s="21">
        <f>IF(SUMIFS('Daily NSE Equity Options'!$L:$L,'Daily NSE Equity Options'!$A:$A,$A636)=0,"",SUMIFS('Daily NSE Equity Options'!$L:$L,'Daily NSE Equity Options'!$A:$A,$A636))</f>
        <v/>
      </c>
      <c r="Q636" s="8">
        <f>IF(SUMIFS('Daily BSE Equity Options'!$L:$L,'Daily BSE Equity Options'!$A:$A,$A636)=0,"",SUMIFS('Daily BSE Equity Options'!$L:$L,'Daily BSE Equity Options'!$A:$A,$A636))</f>
        <v/>
      </c>
      <c r="R636" s="8">
        <f>IF(OR(P636="",Q636=""),"",P636+Q636)</f>
        <v/>
      </c>
      <c r="S636" s="23">
        <f>IFERROR(IF(OR(P636="",INDEX(P:P,MATCH(DATE(YEAR($A636)-1,MONTH($A636),DAY($A636)),$A:$A,0))=""),"",P636/INDEX(P:P,MATCH(DATE(YEAR($A636)-1,MONTH($A636),DAY($A636)),$A:$A,0))-1),"")</f>
        <v/>
      </c>
      <c r="T636" s="23">
        <f>IFERROR(IF(OR(Q636="",INDEX(Q:Q,MATCH(DATE(YEAR($A636)-1,MONTH($A636),DAY($A636)),$A:$A,0))=""),"",Q636/INDEX(Q:Q,MATCH(DATE(YEAR($A636)-1,MONTH($A636),DAY($A636)),$A:$A,0))-1),"")</f>
        <v/>
      </c>
      <c r="U636" s="23">
        <f>IFERROR(IF(OR(R636="",INDEX(R:R,MATCH(DATE(YEAR($A636)-1,MONTH($A636),DAY($A636)),$A:$A,0))=""),"",R636/INDEX(R:R,MATCH(DATE(YEAR($A636)-1,MONTH($A636),DAY($A636)),$A:$A,0))-1),"")</f>
        <v/>
      </c>
      <c r="V636" s="23">
        <f>IF(OR(P636="",P635=""),"",P636/P635-1)</f>
        <v/>
      </c>
      <c r="W636" s="23">
        <f>IF(OR(Q636="",Q635=""),"",Q636/Q635-1)</f>
        <v/>
      </c>
      <c r="X636" s="23">
        <f>IF(OR(R636="",R635=""),"",R636/R635-1)</f>
        <v/>
      </c>
      <c r="Y636" s="23">
        <f>IF(R636="","",P636/R636)</f>
        <v/>
      </c>
      <c r="Z636" s="23">
        <f>IF(R636="","",Q636/R636)</f>
        <v/>
      </c>
      <c r="AA636" s="24">
        <f>IF(SUMIFS('Daily NSE Equity Options'!$M:$M,'Daily NSE Equity Options'!$A:$A,$A636)=0,"",SUMIFS('Daily NSE Equity Options'!$M:$M,'Daily NSE Equity Options'!$A:$A,$A636))</f>
        <v/>
      </c>
      <c r="AB636" s="9">
        <f>IF(SUMIFS('Daily BSE Equity Options'!$M:$M,'Daily BSE Equity Options'!$A:$A,$A636)=0,"",SUMIFS('Daily BSE Equity Options'!$M:$M,'Daily BSE Equity Options'!$A:$A,$A636))</f>
        <v/>
      </c>
      <c r="AC636" s="9">
        <f>IF(OR(AA636="",AB636=""),"",AA636+AB636)</f>
        <v/>
      </c>
      <c r="AD636" s="26">
        <f>IFERROR(IF(OR(AA636="",INDEX(AA:AA,MATCH(DATE(YEAR($A636)-1,MONTH($A636),DAY($A636)),$A:$A,0))=""),"",AA636/INDEX(AA:AA,MATCH(DATE(YEAR($A636)-1,MONTH($A636),DAY($A636)),$A:$A,0))-1),"")</f>
        <v/>
      </c>
      <c r="AE636" s="26">
        <f>IFERROR(IF(OR(AB636="",INDEX(AB:AB,MATCH(DATE(YEAR($A636)-1,MONTH($A636),DAY($A636)),$A:$A,0))=""),"",AB636/INDEX(AB:AB,MATCH(DATE(YEAR($A636)-1,MONTH($A636),DAY($A636)),$A:$A,0))-1),"")</f>
        <v/>
      </c>
      <c r="AF636" s="26">
        <f>IFERROR(IF(OR(AC636="",INDEX(AC:AC,MATCH(DATE(YEAR($A636)-1,MONTH($A636),DAY($A636)),$A:$A,0))=""),"",AC636/INDEX(AC:AC,MATCH(DATE(YEAR($A636)-1,MONTH($A636),DAY($A636)),$A:$A,0))-1),"")</f>
        <v/>
      </c>
      <c r="AG636" s="26">
        <f>IF(OR(AA636="",AA635=""),"",AA636/AA635-1)</f>
        <v/>
      </c>
      <c r="AH636" s="26">
        <f>IF(OR(AB636="",AB635=""),"",AB636/AB635-1)</f>
        <v/>
      </c>
      <c r="AI636" s="26">
        <f>IF(OR(AC636="",AC635=""),"",AC636/AC635-1)</f>
        <v/>
      </c>
      <c r="AJ636" s="26">
        <f>IF(AC636="","",AA636/AC636)</f>
        <v/>
      </c>
      <c r="AK636" s="26">
        <f>IF(AC636="","",AB636/AC636)</f>
        <v/>
      </c>
      <c r="AL636" s="29" t="n">
        <v>17.4875</v>
      </c>
      <c r="AM636" s="30" t="n">
        <v>17.7625</v>
      </c>
      <c r="AN636" s="30" t="n">
        <v>15.5675</v>
      </c>
      <c r="AO636" s="30" t="n">
        <v>17.2325</v>
      </c>
      <c r="AP636" s="31" t="n">
        <v>-0.0146</v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18">
        <f>IF(SUMIFS('Daily NSE Equity Options'!$K:$K,'Daily NSE Equity Options'!$A:$A,$A637)=0,"",SUMIFS('Daily NSE Equity Options'!$K:$K,'Daily NSE Equity Options'!$A:$A,$A637))</f>
        <v/>
      </c>
      <c r="F637" s="7">
        <f>IF(SUMIFS('Daily BSE Equity Options'!$K:$K,'Daily BSE Equity Options'!$A:$A,$A637)=0,"",SUMIFS('Daily BSE Equity Options'!$K:$K,'Daily BSE Equity Options'!$A:$A,$A637))</f>
        <v/>
      </c>
      <c r="G637" s="7">
        <f>IF(OR(E637="",F637=""),"",E637+F637)</f>
        <v/>
      </c>
      <c r="H637" s="20">
        <f>IFERROR(IF(OR(E637="",INDEX(E:E,MATCH(DATE(YEAR($A637)-1,MONTH($A637),DAY($A637)),$A:$A,0))=""),"",E637/INDEX(E:E,MATCH(DATE(YEAR($A637)-1,MONTH($A637),DAY($A637)),$A:$A,0))-1),"")</f>
        <v/>
      </c>
      <c r="I637" s="20">
        <f>IFERROR(IF(OR(F637="",INDEX(F:F,MATCH(DATE(YEAR($A637)-1,MONTH($A637),DAY($A637)),$A:$A,0))=""),"",F637/INDEX(F:F,MATCH(DATE(YEAR($A637)-1,MONTH($A637),DAY($A637)),$A:$A,0))-1),"")</f>
        <v/>
      </c>
      <c r="J637" s="20">
        <f>IFERROR(IF(OR(G637="",INDEX(G:G,MATCH(DATE(YEAR($A637)-1,MONTH($A637),DAY($A637)),$A:$A,0))=""),"",G637/INDEX(G:G,MATCH(DATE(YEAR($A637)-1,MONTH($A637),DAY($A637)),$A:$A,0))-1),"")</f>
        <v/>
      </c>
      <c r="K637" s="20">
        <f>IF(OR(E637="",E636=""),"",E637/E636-1)</f>
        <v/>
      </c>
      <c r="L637" s="20">
        <f>IF(OR(F637="",F636=""),"",F637/F636-1)</f>
        <v/>
      </c>
      <c r="M637" s="20">
        <f>IF(OR(G637="",G636=""),"",G637/G636-1)</f>
        <v/>
      </c>
      <c r="N637" s="20">
        <f>IF(G637="","",E637/G637)</f>
        <v/>
      </c>
      <c r="O637" s="20">
        <f>IF(G637="","",F637/G637)</f>
        <v/>
      </c>
      <c r="P637" s="21">
        <f>IF(SUMIFS('Daily NSE Equity Options'!$L:$L,'Daily NSE Equity Options'!$A:$A,$A637)=0,"",SUMIFS('Daily NSE Equity Options'!$L:$L,'Daily NSE Equity Options'!$A:$A,$A637))</f>
        <v/>
      </c>
      <c r="Q637" s="8">
        <f>IF(SUMIFS('Daily BSE Equity Options'!$L:$L,'Daily BSE Equity Options'!$A:$A,$A637)=0,"",SUMIFS('Daily BSE Equity Options'!$L:$L,'Daily BSE Equity Options'!$A:$A,$A637))</f>
        <v/>
      </c>
      <c r="R637" s="8">
        <f>IF(OR(P637="",Q637=""),"",P637+Q637)</f>
        <v/>
      </c>
      <c r="S637" s="23">
        <f>IFERROR(IF(OR(P637="",INDEX(P:P,MATCH(DATE(YEAR($A637)-1,MONTH($A637),DAY($A637)),$A:$A,0))=""),"",P637/INDEX(P:P,MATCH(DATE(YEAR($A637)-1,MONTH($A637),DAY($A637)),$A:$A,0))-1),"")</f>
        <v/>
      </c>
      <c r="T637" s="23">
        <f>IFERROR(IF(OR(Q637="",INDEX(Q:Q,MATCH(DATE(YEAR($A637)-1,MONTH($A637),DAY($A637)),$A:$A,0))=""),"",Q637/INDEX(Q:Q,MATCH(DATE(YEAR($A637)-1,MONTH($A637),DAY($A637)),$A:$A,0))-1),"")</f>
        <v/>
      </c>
      <c r="U637" s="23">
        <f>IFERROR(IF(OR(R637="",INDEX(R:R,MATCH(DATE(YEAR($A637)-1,MONTH($A637),DAY($A637)),$A:$A,0))=""),"",R637/INDEX(R:R,MATCH(DATE(YEAR($A637)-1,MONTH($A637),DAY($A637)),$A:$A,0))-1),"")</f>
        <v/>
      </c>
      <c r="V637" s="23">
        <f>IF(OR(P637="",P636=""),"",P637/P636-1)</f>
        <v/>
      </c>
      <c r="W637" s="23">
        <f>IF(OR(Q637="",Q636=""),"",Q637/Q636-1)</f>
        <v/>
      </c>
      <c r="X637" s="23">
        <f>IF(OR(R637="",R636=""),"",R637/R636-1)</f>
        <v/>
      </c>
      <c r="Y637" s="23">
        <f>IF(R637="","",P637/R637)</f>
        <v/>
      </c>
      <c r="Z637" s="23">
        <f>IF(R637="","",Q637/R637)</f>
        <v/>
      </c>
      <c r="AA637" s="24">
        <f>IF(SUMIFS('Daily NSE Equity Options'!$M:$M,'Daily NSE Equity Options'!$A:$A,$A637)=0,"",SUMIFS('Daily NSE Equity Options'!$M:$M,'Daily NSE Equity Options'!$A:$A,$A637))</f>
        <v/>
      </c>
      <c r="AB637" s="9">
        <f>IF(SUMIFS('Daily BSE Equity Options'!$M:$M,'Daily BSE Equity Options'!$A:$A,$A637)=0,"",SUMIFS('Daily BSE Equity Options'!$M:$M,'Daily BSE Equity Options'!$A:$A,$A637))</f>
        <v/>
      </c>
      <c r="AC637" s="9">
        <f>IF(OR(AA637="",AB637=""),"",AA637+AB637)</f>
        <v/>
      </c>
      <c r="AD637" s="26">
        <f>IFERROR(IF(OR(AA637="",INDEX(AA:AA,MATCH(DATE(YEAR($A637)-1,MONTH($A637),DAY($A637)),$A:$A,0))=""),"",AA637/INDEX(AA:AA,MATCH(DATE(YEAR($A637)-1,MONTH($A637),DAY($A637)),$A:$A,0))-1),"")</f>
        <v/>
      </c>
      <c r="AE637" s="26">
        <f>IFERROR(IF(OR(AB637="",INDEX(AB:AB,MATCH(DATE(YEAR($A637)-1,MONTH($A637),DAY($A637)),$A:$A,0))=""),"",AB637/INDEX(AB:AB,MATCH(DATE(YEAR($A637)-1,MONTH($A637),DAY($A637)),$A:$A,0))-1),"")</f>
        <v/>
      </c>
      <c r="AF637" s="26">
        <f>IFERROR(IF(OR(AC637="",INDEX(AC:AC,MATCH(DATE(YEAR($A637)-1,MONTH($A637),DAY($A637)),$A:$A,0))=""),"",AC637/INDEX(AC:AC,MATCH(DATE(YEAR($A637)-1,MONTH($A637),DAY($A637)),$A:$A,0))-1),"")</f>
        <v/>
      </c>
      <c r="AG637" s="26">
        <f>IF(OR(AA637="",AA636=""),"",AA637/AA636-1)</f>
        <v/>
      </c>
      <c r="AH637" s="26">
        <f>IF(OR(AB637="",AB636=""),"",AB637/AB636-1)</f>
        <v/>
      </c>
      <c r="AI637" s="26">
        <f>IF(OR(AC637="",AC636=""),"",AC637/AC636-1)</f>
        <v/>
      </c>
      <c r="AJ637" s="26">
        <f>IF(AC637="","",AA637/AC637)</f>
        <v/>
      </c>
      <c r="AK637" s="26">
        <f>IF(AC637="","",AB637/AC637)</f>
        <v/>
      </c>
      <c r="AL637" s="29" t="n">
        <v>17.2325</v>
      </c>
      <c r="AM637" s="30" t="n">
        <v>17.4275</v>
      </c>
      <c r="AN637" s="30" t="n">
        <v>16.585</v>
      </c>
      <c r="AO637" s="30" t="n">
        <v>17.28</v>
      </c>
      <c r="AP637" s="31" t="n">
        <v>0.0028</v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18">
        <f>IF(SUMIFS('Daily NSE Equity Options'!$K:$K,'Daily NSE Equity Options'!$A:$A,$A638)=0,"",SUMIFS('Daily NSE Equity Options'!$K:$K,'Daily NSE Equity Options'!$A:$A,$A638))</f>
        <v/>
      </c>
      <c r="F638" s="7">
        <f>IF(SUMIFS('Daily BSE Equity Options'!$K:$K,'Daily BSE Equity Options'!$A:$A,$A638)=0,"",SUMIFS('Daily BSE Equity Options'!$K:$K,'Daily BSE Equity Options'!$A:$A,$A638))</f>
        <v/>
      </c>
      <c r="G638" s="7">
        <f>IF(OR(E638="",F638=""),"",E638+F638)</f>
        <v/>
      </c>
      <c r="H638" s="20">
        <f>IFERROR(IF(OR(E638="",INDEX(E:E,MATCH(DATE(YEAR($A638)-1,MONTH($A638),DAY($A638)),$A:$A,0))=""),"",E638/INDEX(E:E,MATCH(DATE(YEAR($A638)-1,MONTH($A638),DAY($A638)),$A:$A,0))-1),"")</f>
        <v/>
      </c>
      <c r="I638" s="20">
        <f>IFERROR(IF(OR(F638="",INDEX(F:F,MATCH(DATE(YEAR($A638)-1,MONTH($A638),DAY($A638)),$A:$A,0))=""),"",F638/INDEX(F:F,MATCH(DATE(YEAR($A638)-1,MONTH($A638),DAY($A638)),$A:$A,0))-1),"")</f>
        <v/>
      </c>
      <c r="J638" s="20">
        <f>IFERROR(IF(OR(G638="",INDEX(G:G,MATCH(DATE(YEAR($A638)-1,MONTH($A638),DAY($A638)),$A:$A,0))=""),"",G638/INDEX(G:G,MATCH(DATE(YEAR($A638)-1,MONTH($A638),DAY($A638)),$A:$A,0))-1),"")</f>
        <v/>
      </c>
      <c r="K638" s="20">
        <f>IF(OR(E638="",E637=""),"",E638/E637-1)</f>
        <v/>
      </c>
      <c r="L638" s="20">
        <f>IF(OR(F638="",F637=""),"",F638/F637-1)</f>
        <v/>
      </c>
      <c r="M638" s="20">
        <f>IF(OR(G638="",G637=""),"",G638/G637-1)</f>
        <v/>
      </c>
      <c r="N638" s="20">
        <f>IF(G638="","",E638/G638)</f>
        <v/>
      </c>
      <c r="O638" s="20">
        <f>IF(G638="","",F638/G638)</f>
        <v/>
      </c>
      <c r="P638" s="21">
        <f>IF(SUMIFS('Daily NSE Equity Options'!$L:$L,'Daily NSE Equity Options'!$A:$A,$A638)=0,"",SUMIFS('Daily NSE Equity Options'!$L:$L,'Daily NSE Equity Options'!$A:$A,$A638))</f>
        <v/>
      </c>
      <c r="Q638" s="8">
        <f>IF(SUMIFS('Daily BSE Equity Options'!$L:$L,'Daily BSE Equity Options'!$A:$A,$A638)=0,"",SUMIFS('Daily BSE Equity Options'!$L:$L,'Daily BSE Equity Options'!$A:$A,$A638))</f>
        <v/>
      </c>
      <c r="R638" s="8">
        <f>IF(OR(P638="",Q638=""),"",P638+Q638)</f>
        <v/>
      </c>
      <c r="S638" s="23">
        <f>IFERROR(IF(OR(P638="",INDEX(P:P,MATCH(DATE(YEAR($A638)-1,MONTH($A638),DAY($A638)),$A:$A,0))=""),"",P638/INDEX(P:P,MATCH(DATE(YEAR($A638)-1,MONTH($A638),DAY($A638)),$A:$A,0))-1),"")</f>
        <v/>
      </c>
      <c r="T638" s="23">
        <f>IFERROR(IF(OR(Q638="",INDEX(Q:Q,MATCH(DATE(YEAR($A638)-1,MONTH($A638),DAY($A638)),$A:$A,0))=""),"",Q638/INDEX(Q:Q,MATCH(DATE(YEAR($A638)-1,MONTH($A638),DAY($A638)),$A:$A,0))-1),"")</f>
        <v/>
      </c>
      <c r="U638" s="23">
        <f>IFERROR(IF(OR(R638="",INDEX(R:R,MATCH(DATE(YEAR($A638)-1,MONTH($A638),DAY($A638)),$A:$A,0))=""),"",R638/INDEX(R:R,MATCH(DATE(YEAR($A638)-1,MONTH($A638),DAY($A638)),$A:$A,0))-1),"")</f>
        <v/>
      </c>
      <c r="V638" s="23">
        <f>IF(OR(P638="",P637=""),"",P638/P637-1)</f>
        <v/>
      </c>
      <c r="W638" s="23">
        <f>IF(OR(Q638="",Q637=""),"",Q638/Q637-1)</f>
        <v/>
      </c>
      <c r="X638" s="23">
        <f>IF(OR(R638="",R637=""),"",R638/R637-1)</f>
        <v/>
      </c>
      <c r="Y638" s="23">
        <f>IF(R638="","",P638/R638)</f>
        <v/>
      </c>
      <c r="Z638" s="23">
        <f>IF(R638="","",Q638/R638)</f>
        <v/>
      </c>
      <c r="AA638" s="24">
        <f>IF(SUMIFS('Daily NSE Equity Options'!$M:$M,'Daily NSE Equity Options'!$A:$A,$A638)=0,"",SUMIFS('Daily NSE Equity Options'!$M:$M,'Daily NSE Equity Options'!$A:$A,$A638))</f>
        <v/>
      </c>
      <c r="AB638" s="9">
        <f>IF(SUMIFS('Daily BSE Equity Options'!$M:$M,'Daily BSE Equity Options'!$A:$A,$A638)=0,"",SUMIFS('Daily BSE Equity Options'!$M:$M,'Daily BSE Equity Options'!$A:$A,$A638))</f>
        <v/>
      </c>
      <c r="AC638" s="9">
        <f>IF(OR(AA638="",AB638=""),"",AA638+AB638)</f>
        <v/>
      </c>
      <c r="AD638" s="26">
        <f>IFERROR(IF(OR(AA638="",INDEX(AA:AA,MATCH(DATE(YEAR($A638)-1,MONTH($A638),DAY($A638)),$A:$A,0))=""),"",AA638/INDEX(AA:AA,MATCH(DATE(YEAR($A638)-1,MONTH($A638),DAY($A638)),$A:$A,0))-1),"")</f>
        <v/>
      </c>
      <c r="AE638" s="26">
        <f>IFERROR(IF(OR(AB638="",INDEX(AB:AB,MATCH(DATE(YEAR($A638)-1,MONTH($A638),DAY($A638)),$A:$A,0))=""),"",AB638/INDEX(AB:AB,MATCH(DATE(YEAR($A638)-1,MONTH($A638),DAY($A638)),$A:$A,0))-1),"")</f>
        <v/>
      </c>
      <c r="AF638" s="26">
        <f>IFERROR(IF(OR(AC638="",INDEX(AC:AC,MATCH(DATE(YEAR($A638)-1,MONTH($A638),DAY($A638)),$A:$A,0))=""),"",AC638/INDEX(AC:AC,MATCH(DATE(YEAR($A638)-1,MONTH($A638),DAY($A638)),$A:$A,0))-1),"")</f>
        <v/>
      </c>
      <c r="AG638" s="26">
        <f>IF(OR(AA638="",AA637=""),"",AA638/AA637-1)</f>
        <v/>
      </c>
      <c r="AH638" s="26">
        <f>IF(OR(AB638="",AB637=""),"",AB638/AB637-1)</f>
        <v/>
      </c>
      <c r="AI638" s="26">
        <f>IF(OR(AC638="",AC637=""),"",AC638/AC637-1)</f>
        <v/>
      </c>
      <c r="AJ638" s="26">
        <f>IF(AC638="","",AA638/AC638)</f>
        <v/>
      </c>
      <c r="AK638" s="26">
        <f>IF(AC638="","",AB638/AC638)</f>
        <v/>
      </c>
      <c r="AL638" s="29" t="n">
        <v>17.28</v>
      </c>
      <c r="AM638" s="30" t="n">
        <v>17.6725</v>
      </c>
      <c r="AN638" s="30" t="n">
        <v>17.07</v>
      </c>
      <c r="AO638" s="30" t="n">
        <v>17.4225</v>
      </c>
      <c r="AP638" s="31" t="n">
        <v>0.008200000000000001</v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18">
        <f>IF(SUMIFS('Daily NSE Equity Options'!$K:$K,'Daily NSE Equity Options'!$A:$A,$A639)=0,"",SUMIFS('Daily NSE Equity Options'!$K:$K,'Daily NSE Equity Options'!$A:$A,$A639))</f>
        <v/>
      </c>
      <c r="F639" s="7">
        <f>IF(SUMIFS('Daily BSE Equity Options'!$K:$K,'Daily BSE Equity Options'!$A:$A,$A639)=0,"",SUMIFS('Daily BSE Equity Options'!$K:$K,'Daily BSE Equity Options'!$A:$A,$A639))</f>
        <v/>
      </c>
      <c r="G639" s="7">
        <f>IF(OR(E639="",F639=""),"",E639+F639)</f>
        <v/>
      </c>
      <c r="H639" s="20">
        <f>IFERROR(IF(OR(E639="",INDEX(E:E,MATCH(DATE(YEAR($A639)-1,MONTH($A639),DAY($A639)),$A:$A,0))=""),"",E639/INDEX(E:E,MATCH(DATE(YEAR($A639)-1,MONTH($A639),DAY($A639)),$A:$A,0))-1),"")</f>
        <v/>
      </c>
      <c r="I639" s="20">
        <f>IFERROR(IF(OR(F639="",INDEX(F:F,MATCH(DATE(YEAR($A639)-1,MONTH($A639),DAY($A639)),$A:$A,0))=""),"",F639/INDEX(F:F,MATCH(DATE(YEAR($A639)-1,MONTH($A639),DAY($A639)),$A:$A,0))-1),"")</f>
        <v/>
      </c>
      <c r="J639" s="20">
        <f>IFERROR(IF(OR(G639="",INDEX(G:G,MATCH(DATE(YEAR($A639)-1,MONTH($A639),DAY($A639)),$A:$A,0))=""),"",G639/INDEX(G:G,MATCH(DATE(YEAR($A639)-1,MONTH($A639),DAY($A639)),$A:$A,0))-1),"")</f>
        <v/>
      </c>
      <c r="K639" s="20">
        <f>IF(OR(E639="",E638=""),"",E639/E638-1)</f>
        <v/>
      </c>
      <c r="L639" s="20">
        <f>IF(OR(F639="",F638=""),"",F639/F638-1)</f>
        <v/>
      </c>
      <c r="M639" s="20">
        <f>IF(OR(G639="",G638=""),"",G639/G638-1)</f>
        <v/>
      </c>
      <c r="N639" s="20">
        <f>IF(G639="","",E639/G639)</f>
        <v/>
      </c>
      <c r="O639" s="20">
        <f>IF(G639="","",F639/G639)</f>
        <v/>
      </c>
      <c r="P639" s="21">
        <f>IF(SUMIFS('Daily NSE Equity Options'!$L:$L,'Daily NSE Equity Options'!$A:$A,$A639)=0,"",SUMIFS('Daily NSE Equity Options'!$L:$L,'Daily NSE Equity Options'!$A:$A,$A639))</f>
        <v/>
      </c>
      <c r="Q639" s="8">
        <f>IF(SUMIFS('Daily BSE Equity Options'!$L:$L,'Daily BSE Equity Options'!$A:$A,$A639)=0,"",SUMIFS('Daily BSE Equity Options'!$L:$L,'Daily BSE Equity Options'!$A:$A,$A639))</f>
        <v/>
      </c>
      <c r="R639" s="8">
        <f>IF(OR(P639="",Q639=""),"",P639+Q639)</f>
        <v/>
      </c>
      <c r="S639" s="23">
        <f>IFERROR(IF(OR(P639="",INDEX(P:P,MATCH(DATE(YEAR($A639)-1,MONTH($A639),DAY($A639)),$A:$A,0))=""),"",P639/INDEX(P:P,MATCH(DATE(YEAR($A639)-1,MONTH($A639),DAY($A639)),$A:$A,0))-1),"")</f>
        <v/>
      </c>
      <c r="T639" s="23">
        <f>IFERROR(IF(OR(Q639="",INDEX(Q:Q,MATCH(DATE(YEAR($A639)-1,MONTH($A639),DAY($A639)),$A:$A,0))=""),"",Q639/INDEX(Q:Q,MATCH(DATE(YEAR($A639)-1,MONTH($A639),DAY($A639)),$A:$A,0))-1),"")</f>
        <v/>
      </c>
      <c r="U639" s="23">
        <f>IFERROR(IF(OR(R639="",INDEX(R:R,MATCH(DATE(YEAR($A639)-1,MONTH($A639),DAY($A639)),$A:$A,0))=""),"",R639/INDEX(R:R,MATCH(DATE(YEAR($A639)-1,MONTH($A639),DAY($A639)),$A:$A,0))-1),"")</f>
        <v/>
      </c>
      <c r="V639" s="23">
        <f>IF(OR(P639="",P638=""),"",P639/P638-1)</f>
        <v/>
      </c>
      <c r="W639" s="23">
        <f>IF(OR(Q639="",Q638=""),"",Q639/Q638-1)</f>
        <v/>
      </c>
      <c r="X639" s="23">
        <f>IF(OR(R639="",R638=""),"",R639/R638-1)</f>
        <v/>
      </c>
      <c r="Y639" s="23">
        <f>IF(R639="","",P639/R639)</f>
        <v/>
      </c>
      <c r="Z639" s="23">
        <f>IF(R639="","",Q639/R639)</f>
        <v/>
      </c>
      <c r="AA639" s="24">
        <f>IF(SUMIFS('Daily NSE Equity Options'!$M:$M,'Daily NSE Equity Options'!$A:$A,$A639)=0,"",SUMIFS('Daily NSE Equity Options'!$M:$M,'Daily NSE Equity Options'!$A:$A,$A639))</f>
        <v/>
      </c>
      <c r="AB639" s="9">
        <f>IF(SUMIFS('Daily BSE Equity Options'!$M:$M,'Daily BSE Equity Options'!$A:$A,$A639)=0,"",SUMIFS('Daily BSE Equity Options'!$M:$M,'Daily BSE Equity Options'!$A:$A,$A639))</f>
        <v/>
      </c>
      <c r="AC639" s="9">
        <f>IF(OR(AA639="",AB639=""),"",AA639+AB639)</f>
        <v/>
      </c>
      <c r="AD639" s="26">
        <f>IFERROR(IF(OR(AA639="",INDEX(AA:AA,MATCH(DATE(YEAR($A639)-1,MONTH($A639),DAY($A639)),$A:$A,0))=""),"",AA639/INDEX(AA:AA,MATCH(DATE(YEAR($A639)-1,MONTH($A639),DAY($A639)),$A:$A,0))-1),"")</f>
        <v/>
      </c>
      <c r="AE639" s="26">
        <f>IFERROR(IF(OR(AB639="",INDEX(AB:AB,MATCH(DATE(YEAR($A639)-1,MONTH($A639),DAY($A639)),$A:$A,0))=""),"",AB639/INDEX(AB:AB,MATCH(DATE(YEAR($A639)-1,MONTH($A639),DAY($A639)),$A:$A,0))-1),"")</f>
        <v/>
      </c>
      <c r="AF639" s="26">
        <f>IFERROR(IF(OR(AC639="",INDEX(AC:AC,MATCH(DATE(YEAR($A639)-1,MONTH($A639),DAY($A639)),$A:$A,0))=""),"",AC639/INDEX(AC:AC,MATCH(DATE(YEAR($A639)-1,MONTH($A639),DAY($A639)),$A:$A,0))-1),"")</f>
        <v/>
      </c>
      <c r="AG639" s="26">
        <f>IF(OR(AA639="",AA638=""),"",AA639/AA638-1)</f>
        <v/>
      </c>
      <c r="AH639" s="26">
        <f>IF(OR(AB639="",AB638=""),"",AB639/AB638-1)</f>
        <v/>
      </c>
      <c r="AI639" s="26">
        <f>IF(OR(AC639="",AC638=""),"",AC639/AC638-1)</f>
        <v/>
      </c>
      <c r="AJ639" s="26">
        <f>IF(AC639="","",AA639/AC639)</f>
        <v/>
      </c>
      <c r="AK639" s="26">
        <f>IF(AC639="","",AB639/AC639)</f>
        <v/>
      </c>
      <c r="AL639" s="29" t="n">
        <v>17.4225</v>
      </c>
      <c r="AM639" s="30" t="n">
        <v>17.6175</v>
      </c>
      <c r="AN639" s="30" t="n">
        <v>16.49</v>
      </c>
      <c r="AO639" s="30" t="n">
        <v>16.88</v>
      </c>
      <c r="AP639" s="31" t="n">
        <v>-0.0311</v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18">
        <f>IF(SUMIFS('Daily NSE Equity Options'!$K:$K,'Daily NSE Equity Options'!$A:$A,$A640)=0,"",SUMIFS('Daily NSE Equity Options'!$K:$K,'Daily NSE Equity Options'!$A:$A,$A640))</f>
        <v/>
      </c>
      <c r="F640" s="7">
        <f>IF(SUMIFS('Daily BSE Equity Options'!$K:$K,'Daily BSE Equity Options'!$A:$A,$A640)=0,"",SUMIFS('Daily BSE Equity Options'!$K:$K,'Daily BSE Equity Options'!$A:$A,$A640))</f>
        <v/>
      </c>
      <c r="G640" s="7">
        <f>IF(OR(E640="",F640=""),"",E640+F640)</f>
        <v/>
      </c>
      <c r="H640" s="20">
        <f>IFERROR(IF(OR(E640="",INDEX(E:E,MATCH(DATE(YEAR($A640)-1,MONTH($A640),DAY($A640)),$A:$A,0))=""),"",E640/INDEX(E:E,MATCH(DATE(YEAR($A640)-1,MONTH($A640),DAY($A640)),$A:$A,0))-1),"")</f>
        <v/>
      </c>
      <c r="I640" s="20">
        <f>IFERROR(IF(OR(F640="",INDEX(F:F,MATCH(DATE(YEAR($A640)-1,MONTH($A640),DAY($A640)),$A:$A,0))=""),"",F640/INDEX(F:F,MATCH(DATE(YEAR($A640)-1,MONTH($A640),DAY($A640)),$A:$A,0))-1),"")</f>
        <v/>
      </c>
      <c r="J640" s="20">
        <f>IFERROR(IF(OR(G640="",INDEX(G:G,MATCH(DATE(YEAR($A640)-1,MONTH($A640),DAY($A640)),$A:$A,0))=""),"",G640/INDEX(G:G,MATCH(DATE(YEAR($A640)-1,MONTH($A640),DAY($A640)),$A:$A,0))-1),"")</f>
        <v/>
      </c>
      <c r="K640" s="20">
        <f>IF(OR(E640="",E639=""),"",E640/E639-1)</f>
        <v/>
      </c>
      <c r="L640" s="20">
        <f>IF(OR(F640="",F639=""),"",F640/F639-1)</f>
        <v/>
      </c>
      <c r="M640" s="20">
        <f>IF(OR(G640="",G639=""),"",G640/G639-1)</f>
        <v/>
      </c>
      <c r="N640" s="20">
        <f>IF(G640="","",E640/G640)</f>
        <v/>
      </c>
      <c r="O640" s="20">
        <f>IF(G640="","",F640/G640)</f>
        <v/>
      </c>
      <c r="P640" s="21">
        <f>IF(SUMIFS('Daily NSE Equity Options'!$L:$L,'Daily NSE Equity Options'!$A:$A,$A640)=0,"",SUMIFS('Daily NSE Equity Options'!$L:$L,'Daily NSE Equity Options'!$A:$A,$A640))</f>
        <v/>
      </c>
      <c r="Q640" s="8">
        <f>IF(SUMIFS('Daily BSE Equity Options'!$L:$L,'Daily BSE Equity Options'!$A:$A,$A640)=0,"",SUMIFS('Daily BSE Equity Options'!$L:$L,'Daily BSE Equity Options'!$A:$A,$A640))</f>
        <v/>
      </c>
      <c r="R640" s="8">
        <f>IF(OR(P640="",Q640=""),"",P640+Q640)</f>
        <v/>
      </c>
      <c r="S640" s="23">
        <f>IFERROR(IF(OR(P640="",INDEX(P:P,MATCH(DATE(YEAR($A640)-1,MONTH($A640),DAY($A640)),$A:$A,0))=""),"",P640/INDEX(P:P,MATCH(DATE(YEAR($A640)-1,MONTH($A640),DAY($A640)),$A:$A,0))-1),"")</f>
        <v/>
      </c>
      <c r="T640" s="23">
        <f>IFERROR(IF(OR(Q640="",INDEX(Q:Q,MATCH(DATE(YEAR($A640)-1,MONTH($A640),DAY($A640)),$A:$A,0))=""),"",Q640/INDEX(Q:Q,MATCH(DATE(YEAR($A640)-1,MONTH($A640),DAY($A640)),$A:$A,0))-1),"")</f>
        <v/>
      </c>
      <c r="U640" s="23">
        <f>IFERROR(IF(OR(R640="",INDEX(R:R,MATCH(DATE(YEAR($A640)-1,MONTH($A640),DAY($A640)),$A:$A,0))=""),"",R640/INDEX(R:R,MATCH(DATE(YEAR($A640)-1,MONTH($A640),DAY($A640)),$A:$A,0))-1),"")</f>
        <v/>
      </c>
      <c r="V640" s="23">
        <f>IF(OR(P640="",P639=""),"",P640/P639-1)</f>
        <v/>
      </c>
      <c r="W640" s="23">
        <f>IF(OR(Q640="",Q639=""),"",Q640/Q639-1)</f>
        <v/>
      </c>
      <c r="X640" s="23">
        <f>IF(OR(R640="",R639=""),"",R640/R639-1)</f>
        <v/>
      </c>
      <c r="Y640" s="23">
        <f>IF(R640="","",P640/R640)</f>
        <v/>
      </c>
      <c r="Z640" s="23">
        <f>IF(R640="","",Q640/R640)</f>
        <v/>
      </c>
      <c r="AA640" s="24">
        <f>IF(SUMIFS('Daily NSE Equity Options'!$M:$M,'Daily NSE Equity Options'!$A:$A,$A640)=0,"",SUMIFS('Daily NSE Equity Options'!$M:$M,'Daily NSE Equity Options'!$A:$A,$A640))</f>
        <v/>
      </c>
      <c r="AB640" s="9">
        <f>IF(SUMIFS('Daily BSE Equity Options'!$M:$M,'Daily BSE Equity Options'!$A:$A,$A640)=0,"",SUMIFS('Daily BSE Equity Options'!$M:$M,'Daily BSE Equity Options'!$A:$A,$A640))</f>
        <v/>
      </c>
      <c r="AC640" s="9">
        <f>IF(OR(AA640="",AB640=""),"",AA640+AB640)</f>
        <v/>
      </c>
      <c r="AD640" s="26">
        <f>IFERROR(IF(OR(AA640="",INDEX(AA:AA,MATCH(DATE(YEAR($A640)-1,MONTH($A640),DAY($A640)),$A:$A,0))=""),"",AA640/INDEX(AA:AA,MATCH(DATE(YEAR($A640)-1,MONTH($A640),DAY($A640)),$A:$A,0))-1),"")</f>
        <v/>
      </c>
      <c r="AE640" s="26">
        <f>IFERROR(IF(OR(AB640="",INDEX(AB:AB,MATCH(DATE(YEAR($A640)-1,MONTH($A640),DAY($A640)),$A:$A,0))=""),"",AB640/INDEX(AB:AB,MATCH(DATE(YEAR($A640)-1,MONTH($A640),DAY($A640)),$A:$A,0))-1),"")</f>
        <v/>
      </c>
      <c r="AF640" s="26">
        <f>IFERROR(IF(OR(AC640="",INDEX(AC:AC,MATCH(DATE(YEAR($A640)-1,MONTH($A640),DAY($A640)),$A:$A,0))=""),"",AC640/INDEX(AC:AC,MATCH(DATE(YEAR($A640)-1,MONTH($A640),DAY($A640)),$A:$A,0))-1),"")</f>
        <v/>
      </c>
      <c r="AG640" s="26">
        <f>IF(OR(AA640="",AA639=""),"",AA640/AA639-1)</f>
        <v/>
      </c>
      <c r="AH640" s="26">
        <f>IF(OR(AB640="",AB639=""),"",AB640/AB639-1)</f>
        <v/>
      </c>
      <c r="AI640" s="26">
        <f>IF(OR(AC640="",AC639=""),"",AC640/AC639-1)</f>
        <v/>
      </c>
      <c r="AJ640" s="26">
        <f>IF(AC640="","",AA640/AC640)</f>
        <v/>
      </c>
      <c r="AK640" s="26">
        <f>IF(AC640="","",AB640/AC640)</f>
        <v/>
      </c>
      <c r="AL640" s="29" t="n">
        <v>16.88</v>
      </c>
      <c r="AM640" s="30" t="n">
        <v>17.07</v>
      </c>
      <c r="AN640" s="30" t="n">
        <v>14.79</v>
      </c>
      <c r="AO640" s="30" t="n">
        <v>16.5975</v>
      </c>
      <c r="AP640" s="31" t="n">
        <v>-0.0167</v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18">
        <f>IF(SUMIFS('Daily NSE Equity Options'!$K:$K,'Daily NSE Equity Options'!$A:$A,$A641)=0,"",SUMIFS('Daily NSE Equity Options'!$K:$K,'Daily NSE Equity Options'!$A:$A,$A641))</f>
        <v/>
      </c>
      <c r="F641" s="7">
        <f>IF(SUMIFS('Daily BSE Equity Options'!$K:$K,'Daily BSE Equity Options'!$A:$A,$A641)=0,"",SUMIFS('Daily BSE Equity Options'!$K:$K,'Daily BSE Equity Options'!$A:$A,$A641))</f>
        <v/>
      </c>
      <c r="G641" s="7">
        <f>IF(OR(E641="",F641=""),"",E641+F641)</f>
        <v/>
      </c>
      <c r="H641" s="20">
        <f>IFERROR(IF(OR(E641="",INDEX(E:E,MATCH(DATE(YEAR($A641)-1,MONTH($A641),DAY($A641)),$A:$A,0))=""),"",E641/INDEX(E:E,MATCH(DATE(YEAR($A641)-1,MONTH($A641),DAY($A641)),$A:$A,0))-1),"")</f>
        <v/>
      </c>
      <c r="I641" s="20">
        <f>IFERROR(IF(OR(F641="",INDEX(F:F,MATCH(DATE(YEAR($A641)-1,MONTH($A641),DAY($A641)),$A:$A,0))=""),"",F641/INDEX(F:F,MATCH(DATE(YEAR($A641)-1,MONTH($A641),DAY($A641)),$A:$A,0))-1),"")</f>
        <v/>
      </c>
      <c r="J641" s="20">
        <f>IFERROR(IF(OR(G641="",INDEX(G:G,MATCH(DATE(YEAR($A641)-1,MONTH($A641),DAY($A641)),$A:$A,0))=""),"",G641/INDEX(G:G,MATCH(DATE(YEAR($A641)-1,MONTH($A641),DAY($A641)),$A:$A,0))-1),"")</f>
        <v/>
      </c>
      <c r="K641" s="20">
        <f>IF(OR(E641="",E640=""),"",E641/E640-1)</f>
        <v/>
      </c>
      <c r="L641" s="20">
        <f>IF(OR(F641="",F640=""),"",F641/F640-1)</f>
        <v/>
      </c>
      <c r="M641" s="20">
        <f>IF(OR(G641="",G640=""),"",G641/G640-1)</f>
        <v/>
      </c>
      <c r="N641" s="20">
        <f>IF(G641="","",E641/G641)</f>
        <v/>
      </c>
      <c r="O641" s="20">
        <f>IF(G641="","",F641/G641)</f>
        <v/>
      </c>
      <c r="P641" s="21">
        <f>IF(SUMIFS('Daily NSE Equity Options'!$L:$L,'Daily NSE Equity Options'!$A:$A,$A641)=0,"",SUMIFS('Daily NSE Equity Options'!$L:$L,'Daily NSE Equity Options'!$A:$A,$A641))</f>
        <v/>
      </c>
      <c r="Q641" s="8">
        <f>IF(SUMIFS('Daily BSE Equity Options'!$L:$L,'Daily BSE Equity Options'!$A:$A,$A641)=0,"",SUMIFS('Daily BSE Equity Options'!$L:$L,'Daily BSE Equity Options'!$A:$A,$A641))</f>
        <v/>
      </c>
      <c r="R641" s="8">
        <f>IF(OR(P641="",Q641=""),"",P641+Q641)</f>
        <v/>
      </c>
      <c r="S641" s="23">
        <f>IFERROR(IF(OR(P641="",INDEX(P:P,MATCH(DATE(YEAR($A641)-1,MONTH($A641),DAY($A641)),$A:$A,0))=""),"",P641/INDEX(P:P,MATCH(DATE(YEAR($A641)-1,MONTH($A641),DAY($A641)),$A:$A,0))-1),"")</f>
        <v/>
      </c>
      <c r="T641" s="23">
        <f>IFERROR(IF(OR(Q641="",INDEX(Q:Q,MATCH(DATE(YEAR($A641)-1,MONTH($A641),DAY($A641)),$A:$A,0))=""),"",Q641/INDEX(Q:Q,MATCH(DATE(YEAR($A641)-1,MONTH($A641),DAY($A641)),$A:$A,0))-1),"")</f>
        <v/>
      </c>
      <c r="U641" s="23">
        <f>IFERROR(IF(OR(R641="",INDEX(R:R,MATCH(DATE(YEAR($A641)-1,MONTH($A641),DAY($A641)),$A:$A,0))=""),"",R641/INDEX(R:R,MATCH(DATE(YEAR($A641)-1,MONTH($A641),DAY($A641)),$A:$A,0))-1),"")</f>
        <v/>
      </c>
      <c r="V641" s="23">
        <f>IF(OR(P641="",P640=""),"",P641/P640-1)</f>
        <v/>
      </c>
      <c r="W641" s="23">
        <f>IF(OR(Q641="",Q640=""),"",Q641/Q640-1)</f>
        <v/>
      </c>
      <c r="X641" s="23">
        <f>IF(OR(R641="",R640=""),"",R641/R640-1)</f>
        <v/>
      </c>
      <c r="Y641" s="23">
        <f>IF(R641="","",P641/R641)</f>
        <v/>
      </c>
      <c r="Z641" s="23">
        <f>IF(R641="","",Q641/R641)</f>
        <v/>
      </c>
      <c r="AA641" s="24">
        <f>IF(SUMIFS('Daily NSE Equity Options'!$M:$M,'Daily NSE Equity Options'!$A:$A,$A641)=0,"",SUMIFS('Daily NSE Equity Options'!$M:$M,'Daily NSE Equity Options'!$A:$A,$A641))</f>
        <v/>
      </c>
      <c r="AB641" s="9">
        <f>IF(SUMIFS('Daily BSE Equity Options'!$M:$M,'Daily BSE Equity Options'!$A:$A,$A641)=0,"",SUMIFS('Daily BSE Equity Options'!$M:$M,'Daily BSE Equity Options'!$A:$A,$A641))</f>
        <v/>
      </c>
      <c r="AC641" s="9">
        <f>IF(OR(AA641="",AB641=""),"",AA641+AB641)</f>
        <v/>
      </c>
      <c r="AD641" s="26">
        <f>IFERROR(IF(OR(AA641="",INDEX(AA:AA,MATCH(DATE(YEAR($A641)-1,MONTH($A641),DAY($A641)),$A:$A,0))=""),"",AA641/INDEX(AA:AA,MATCH(DATE(YEAR($A641)-1,MONTH($A641),DAY($A641)),$A:$A,0))-1),"")</f>
        <v/>
      </c>
      <c r="AE641" s="26">
        <f>IFERROR(IF(OR(AB641="",INDEX(AB:AB,MATCH(DATE(YEAR($A641)-1,MONTH($A641),DAY($A641)),$A:$A,0))=""),"",AB641/INDEX(AB:AB,MATCH(DATE(YEAR($A641)-1,MONTH($A641),DAY($A641)),$A:$A,0))-1),"")</f>
        <v/>
      </c>
      <c r="AF641" s="26">
        <f>IFERROR(IF(OR(AC641="",INDEX(AC:AC,MATCH(DATE(YEAR($A641)-1,MONTH($A641),DAY($A641)),$A:$A,0))=""),"",AC641/INDEX(AC:AC,MATCH(DATE(YEAR($A641)-1,MONTH($A641),DAY($A641)),$A:$A,0))-1),"")</f>
        <v/>
      </c>
      <c r="AG641" s="26">
        <f>IF(OR(AA641="",AA640=""),"",AA641/AA640-1)</f>
        <v/>
      </c>
      <c r="AH641" s="26">
        <f>IF(OR(AB641="",AB640=""),"",AB641/AB640-1)</f>
        <v/>
      </c>
      <c r="AI641" s="26">
        <f>IF(OR(AC641="",AC640=""),"",AC641/AC640-1)</f>
        <v/>
      </c>
      <c r="AJ641" s="26">
        <f>IF(AC641="","",AA641/AC641)</f>
        <v/>
      </c>
      <c r="AK641" s="26">
        <f>IF(AC641="","",AB641/AC641)</f>
        <v/>
      </c>
      <c r="AL641" s="29" t="n">
        <v>16.5975</v>
      </c>
      <c r="AM641" s="30" t="n">
        <v>17.0375</v>
      </c>
      <c r="AN641" s="30" t="n">
        <v>15.8475</v>
      </c>
      <c r="AO641" s="30" t="n">
        <v>15.9225</v>
      </c>
      <c r="AP641" s="31" t="n">
        <v>-0.0407</v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18">
        <f>IF(SUMIFS('Daily NSE Equity Options'!$K:$K,'Daily NSE Equity Options'!$A:$A,$A642)=0,"",SUMIFS('Daily NSE Equity Options'!$K:$K,'Daily NSE Equity Options'!$A:$A,$A642))</f>
        <v/>
      </c>
      <c r="F642" s="7">
        <f>IF(SUMIFS('Daily BSE Equity Options'!$K:$K,'Daily BSE Equity Options'!$A:$A,$A642)=0,"",SUMIFS('Daily BSE Equity Options'!$K:$K,'Daily BSE Equity Options'!$A:$A,$A642))</f>
        <v/>
      </c>
      <c r="G642" s="7">
        <f>IF(OR(E642="",F642=""),"",E642+F642)</f>
        <v/>
      </c>
      <c r="H642" s="20">
        <f>IFERROR(IF(OR(E642="",INDEX(E:E,MATCH(DATE(YEAR($A642)-1,MONTH($A642),DAY($A642)),$A:$A,0))=""),"",E642/INDEX(E:E,MATCH(DATE(YEAR($A642)-1,MONTH($A642),DAY($A642)),$A:$A,0))-1),"")</f>
        <v/>
      </c>
      <c r="I642" s="20">
        <f>IFERROR(IF(OR(F642="",INDEX(F:F,MATCH(DATE(YEAR($A642)-1,MONTH($A642),DAY($A642)),$A:$A,0))=""),"",F642/INDEX(F:F,MATCH(DATE(YEAR($A642)-1,MONTH($A642),DAY($A642)),$A:$A,0))-1),"")</f>
        <v/>
      </c>
      <c r="J642" s="20">
        <f>IFERROR(IF(OR(G642="",INDEX(G:G,MATCH(DATE(YEAR($A642)-1,MONTH($A642),DAY($A642)),$A:$A,0))=""),"",G642/INDEX(G:G,MATCH(DATE(YEAR($A642)-1,MONTH($A642),DAY($A642)),$A:$A,0))-1),"")</f>
        <v/>
      </c>
      <c r="K642" s="20">
        <f>IF(OR(E642="",E641=""),"",E642/E641-1)</f>
        <v/>
      </c>
      <c r="L642" s="20">
        <f>IF(OR(F642="",F641=""),"",F642/F641-1)</f>
        <v/>
      </c>
      <c r="M642" s="20">
        <f>IF(OR(G642="",G641=""),"",G642/G641-1)</f>
        <v/>
      </c>
      <c r="N642" s="20">
        <f>IF(G642="","",E642/G642)</f>
        <v/>
      </c>
      <c r="O642" s="20">
        <f>IF(G642="","",F642/G642)</f>
        <v/>
      </c>
      <c r="P642" s="21">
        <f>IF(SUMIFS('Daily NSE Equity Options'!$L:$L,'Daily NSE Equity Options'!$A:$A,$A642)=0,"",SUMIFS('Daily NSE Equity Options'!$L:$L,'Daily NSE Equity Options'!$A:$A,$A642))</f>
        <v/>
      </c>
      <c r="Q642" s="8">
        <f>IF(SUMIFS('Daily BSE Equity Options'!$L:$L,'Daily BSE Equity Options'!$A:$A,$A642)=0,"",SUMIFS('Daily BSE Equity Options'!$L:$L,'Daily BSE Equity Options'!$A:$A,$A642))</f>
        <v/>
      </c>
      <c r="R642" s="8">
        <f>IF(OR(P642="",Q642=""),"",P642+Q642)</f>
        <v/>
      </c>
      <c r="S642" s="23">
        <f>IFERROR(IF(OR(P642="",INDEX(P:P,MATCH(DATE(YEAR($A642)-1,MONTH($A642),DAY($A642)),$A:$A,0))=""),"",P642/INDEX(P:P,MATCH(DATE(YEAR($A642)-1,MONTH($A642),DAY($A642)),$A:$A,0))-1),"")</f>
        <v/>
      </c>
      <c r="T642" s="23">
        <f>IFERROR(IF(OR(Q642="",INDEX(Q:Q,MATCH(DATE(YEAR($A642)-1,MONTH($A642),DAY($A642)),$A:$A,0))=""),"",Q642/INDEX(Q:Q,MATCH(DATE(YEAR($A642)-1,MONTH($A642),DAY($A642)),$A:$A,0))-1),"")</f>
        <v/>
      </c>
      <c r="U642" s="23">
        <f>IFERROR(IF(OR(R642="",INDEX(R:R,MATCH(DATE(YEAR($A642)-1,MONTH($A642),DAY($A642)),$A:$A,0))=""),"",R642/INDEX(R:R,MATCH(DATE(YEAR($A642)-1,MONTH($A642),DAY($A642)),$A:$A,0))-1),"")</f>
        <v/>
      </c>
      <c r="V642" s="23">
        <f>IF(OR(P642="",P641=""),"",P642/P641-1)</f>
        <v/>
      </c>
      <c r="W642" s="23">
        <f>IF(OR(Q642="",Q641=""),"",Q642/Q641-1)</f>
        <v/>
      </c>
      <c r="X642" s="23">
        <f>IF(OR(R642="",R641=""),"",R642/R641-1)</f>
        <v/>
      </c>
      <c r="Y642" s="23">
        <f>IF(R642="","",P642/R642)</f>
        <v/>
      </c>
      <c r="Z642" s="23">
        <f>IF(R642="","",Q642/R642)</f>
        <v/>
      </c>
      <c r="AA642" s="24">
        <f>IF(SUMIFS('Daily NSE Equity Options'!$M:$M,'Daily NSE Equity Options'!$A:$A,$A642)=0,"",SUMIFS('Daily NSE Equity Options'!$M:$M,'Daily NSE Equity Options'!$A:$A,$A642))</f>
        <v/>
      </c>
      <c r="AB642" s="9">
        <f>IF(SUMIFS('Daily BSE Equity Options'!$M:$M,'Daily BSE Equity Options'!$A:$A,$A642)=0,"",SUMIFS('Daily BSE Equity Options'!$M:$M,'Daily BSE Equity Options'!$A:$A,$A642))</f>
        <v/>
      </c>
      <c r="AC642" s="9">
        <f>IF(OR(AA642="",AB642=""),"",AA642+AB642)</f>
        <v/>
      </c>
      <c r="AD642" s="26">
        <f>IFERROR(IF(OR(AA642="",INDEX(AA:AA,MATCH(DATE(YEAR($A642)-1,MONTH($A642),DAY($A642)),$A:$A,0))=""),"",AA642/INDEX(AA:AA,MATCH(DATE(YEAR($A642)-1,MONTH($A642),DAY($A642)),$A:$A,0))-1),"")</f>
        <v/>
      </c>
      <c r="AE642" s="26">
        <f>IFERROR(IF(OR(AB642="",INDEX(AB:AB,MATCH(DATE(YEAR($A642)-1,MONTH($A642),DAY($A642)),$A:$A,0))=""),"",AB642/INDEX(AB:AB,MATCH(DATE(YEAR($A642)-1,MONTH($A642),DAY($A642)),$A:$A,0))-1),"")</f>
        <v/>
      </c>
      <c r="AF642" s="26">
        <f>IFERROR(IF(OR(AC642="",INDEX(AC:AC,MATCH(DATE(YEAR($A642)-1,MONTH($A642),DAY($A642)),$A:$A,0))=""),"",AC642/INDEX(AC:AC,MATCH(DATE(YEAR($A642)-1,MONTH($A642),DAY($A642)),$A:$A,0))-1),"")</f>
        <v/>
      </c>
      <c r="AG642" s="26">
        <f>IF(OR(AA642="",AA641=""),"",AA642/AA641-1)</f>
        <v/>
      </c>
      <c r="AH642" s="26">
        <f>IF(OR(AB642="",AB641=""),"",AB642/AB641-1)</f>
        <v/>
      </c>
      <c r="AI642" s="26">
        <f>IF(OR(AC642="",AC641=""),"",AC642/AC641-1)</f>
        <v/>
      </c>
      <c r="AJ642" s="26">
        <f>IF(AC642="","",AA642/AC642)</f>
        <v/>
      </c>
      <c r="AK642" s="26">
        <f>IF(AC642="","",AB642/AC642)</f>
        <v/>
      </c>
      <c r="AL642" s="29" t="n">
        <v>15.9225</v>
      </c>
      <c r="AM642" s="30" t="n">
        <v>16.63</v>
      </c>
      <c r="AN642" s="30" t="n">
        <v>15.07</v>
      </c>
      <c r="AO642" s="30" t="n">
        <v>15.8025</v>
      </c>
      <c r="AP642" s="31" t="n">
        <v>-0.0075</v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>
        <f>IF(SUMIFS('Daily NSE Equity Options'!$K:$K,'Daily NSE Equity Options'!$A:$A,$A643)=0,"",SUMIFS('Daily NSE Equity Options'!$K:$K,'Daily NSE Equity Options'!$A:$A,$A643))</f>
        <v/>
      </c>
      <c r="F643" s="7">
        <f>IF(SUMIFS('Daily BSE Equity Options'!$K:$K,'Daily BSE Equity Options'!$A:$A,$A643)=0,"",SUMIFS('Daily BSE Equity Options'!$K:$K,'Daily BSE Equity Options'!$A:$A,$A643))</f>
        <v/>
      </c>
      <c r="G643" s="7">
        <f>IF(OR(E643="",F643=""),"",E643+F643)</f>
        <v/>
      </c>
      <c r="H643" s="20">
        <f>IFERROR(IF(OR(E643="",INDEX(E:E,MATCH(DATE(YEAR($A643)-1,MONTH($A643),DAY($A643)),$A:$A,0))=""),"",E643/INDEX(E:E,MATCH(DATE(YEAR($A643)-1,MONTH($A643),DAY($A643)),$A:$A,0))-1),"")</f>
        <v/>
      </c>
      <c r="I643" s="20">
        <f>IFERROR(IF(OR(F643="",INDEX(F:F,MATCH(DATE(YEAR($A643)-1,MONTH($A643),DAY($A643)),$A:$A,0))=""),"",F643/INDEX(F:F,MATCH(DATE(YEAR($A643)-1,MONTH($A643),DAY($A643)),$A:$A,0))-1),"")</f>
        <v/>
      </c>
      <c r="J643" s="20">
        <f>IFERROR(IF(OR(G643="",INDEX(G:G,MATCH(DATE(YEAR($A643)-1,MONTH($A643),DAY($A643)),$A:$A,0))=""),"",G643/INDEX(G:G,MATCH(DATE(YEAR($A643)-1,MONTH($A643),DAY($A643)),$A:$A,0))-1),"")</f>
        <v/>
      </c>
      <c r="K643" s="20">
        <f>IF(OR(E643="",E642=""),"",E643/E642-1)</f>
        <v/>
      </c>
      <c r="L643" s="20">
        <f>IF(OR(F643="",F642=""),"",F643/F642-1)</f>
        <v/>
      </c>
      <c r="M643" s="20">
        <f>IF(OR(G643="",G642=""),"",G643/G642-1)</f>
        <v/>
      </c>
      <c r="N643" s="20">
        <f>IF(G643="","",E643/G643)</f>
        <v/>
      </c>
      <c r="O643" s="20">
        <f>IF(G643="","",F643/G643)</f>
        <v/>
      </c>
      <c r="P643" s="21">
        <f>IF(SUMIFS('Daily NSE Equity Options'!$L:$L,'Daily NSE Equity Options'!$A:$A,$A643)=0,"",SUMIFS('Daily NSE Equity Options'!$L:$L,'Daily NSE Equity Options'!$A:$A,$A643))</f>
        <v/>
      </c>
      <c r="Q643" s="8">
        <f>IF(SUMIFS('Daily BSE Equity Options'!$L:$L,'Daily BSE Equity Options'!$A:$A,$A643)=0,"",SUMIFS('Daily BSE Equity Options'!$L:$L,'Daily BSE Equity Options'!$A:$A,$A643))</f>
        <v/>
      </c>
      <c r="R643" s="8">
        <f>IF(OR(P643="",Q643=""),"",P643+Q643)</f>
        <v/>
      </c>
      <c r="S643" s="23">
        <f>IFERROR(IF(OR(P643="",INDEX(P:P,MATCH(DATE(YEAR($A643)-1,MONTH($A643),DAY($A643)),$A:$A,0))=""),"",P643/INDEX(P:P,MATCH(DATE(YEAR($A643)-1,MONTH($A643),DAY($A643)),$A:$A,0))-1),"")</f>
        <v/>
      </c>
      <c r="T643" s="23">
        <f>IFERROR(IF(OR(Q643="",INDEX(Q:Q,MATCH(DATE(YEAR($A643)-1,MONTH($A643),DAY($A643)),$A:$A,0))=""),"",Q643/INDEX(Q:Q,MATCH(DATE(YEAR($A643)-1,MONTH($A643),DAY($A643)),$A:$A,0))-1),"")</f>
        <v/>
      </c>
      <c r="U643" s="23">
        <f>IFERROR(IF(OR(R643="",INDEX(R:R,MATCH(DATE(YEAR($A643)-1,MONTH($A643),DAY($A643)),$A:$A,0))=""),"",R643/INDEX(R:R,MATCH(DATE(YEAR($A643)-1,MONTH($A643),DAY($A643)),$A:$A,0))-1),"")</f>
        <v/>
      </c>
      <c r="V643" s="23">
        <f>IF(OR(P643="",P642=""),"",P643/P642-1)</f>
        <v/>
      </c>
      <c r="W643" s="23">
        <f>IF(OR(Q643="",Q642=""),"",Q643/Q642-1)</f>
        <v/>
      </c>
      <c r="X643" s="23">
        <f>IF(OR(R643="",R642=""),"",R643/R642-1)</f>
        <v/>
      </c>
      <c r="Y643" s="23">
        <f>IF(R643="","",P643/R643)</f>
        <v/>
      </c>
      <c r="Z643" s="23">
        <f>IF(R643="","",Q643/R643)</f>
        <v/>
      </c>
      <c r="AA643" s="24">
        <f>IF(SUMIFS('Daily NSE Equity Options'!$M:$M,'Daily NSE Equity Options'!$A:$A,$A643)=0,"",SUMIFS('Daily NSE Equity Options'!$M:$M,'Daily NSE Equity Options'!$A:$A,$A643))</f>
        <v/>
      </c>
      <c r="AB643" s="9">
        <f>IF(SUMIFS('Daily BSE Equity Options'!$M:$M,'Daily BSE Equity Options'!$A:$A,$A643)=0,"",SUMIFS('Daily BSE Equity Options'!$M:$M,'Daily BSE Equity Options'!$A:$A,$A643))</f>
        <v/>
      </c>
      <c r="AC643" s="9">
        <f>IF(OR(AA643="",AB643=""),"",AA643+AB643)</f>
        <v/>
      </c>
      <c r="AD643" s="26">
        <f>IFERROR(IF(OR(AA643="",INDEX(AA:AA,MATCH(DATE(YEAR($A643)-1,MONTH($A643),DAY($A643)),$A:$A,0))=""),"",AA643/INDEX(AA:AA,MATCH(DATE(YEAR($A643)-1,MONTH($A643),DAY($A643)),$A:$A,0))-1),"")</f>
        <v/>
      </c>
      <c r="AE643" s="26">
        <f>IFERROR(IF(OR(AB643="",INDEX(AB:AB,MATCH(DATE(YEAR($A643)-1,MONTH($A643),DAY($A643)),$A:$A,0))=""),"",AB643/INDEX(AB:AB,MATCH(DATE(YEAR($A643)-1,MONTH($A643),DAY($A643)),$A:$A,0))-1),"")</f>
        <v/>
      </c>
      <c r="AF643" s="26">
        <f>IFERROR(IF(OR(AC643="",INDEX(AC:AC,MATCH(DATE(YEAR($A643)-1,MONTH($A643),DAY($A643)),$A:$A,0))=""),"",AC643/INDEX(AC:AC,MATCH(DATE(YEAR($A643)-1,MONTH($A643),DAY($A643)),$A:$A,0))-1),"")</f>
        <v/>
      </c>
      <c r="AG643" s="26">
        <f>IF(OR(AA643="",AA642=""),"",AA643/AA642-1)</f>
        <v/>
      </c>
      <c r="AH643" s="26">
        <f>IF(OR(AB643="",AB642=""),"",AB643/AB642-1)</f>
        <v/>
      </c>
      <c r="AI643" s="26">
        <f>IF(OR(AC643="",AC642=""),"",AC643/AC642-1)</f>
        <v/>
      </c>
      <c r="AJ643" s="26">
        <f>IF(AC643="","",AA643/AC643)</f>
        <v/>
      </c>
      <c r="AK643" s="26">
        <f>IF(AC643="","",AB643/AC643)</f>
        <v/>
      </c>
      <c r="AL643" s="29" t="n">
        <v>15.8025</v>
      </c>
      <c r="AM643" s="30" t="n">
        <v>16.2025</v>
      </c>
      <c r="AN643" s="30" t="n">
        <v>15.1075</v>
      </c>
      <c r="AO643" s="30" t="n">
        <v>16.13</v>
      </c>
      <c r="AP643" s="31" t="n">
        <v>0.0207</v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>
        <f>IF(SUMIFS('Daily NSE Equity Options'!$K:$K,'Daily NSE Equity Options'!$A:$A,$A644)=0,"",SUMIFS('Daily NSE Equity Options'!$K:$K,'Daily NSE Equity Options'!$A:$A,$A644))</f>
        <v/>
      </c>
      <c r="F644" s="7">
        <f>IF(SUMIFS('Daily BSE Equity Options'!$K:$K,'Daily BSE Equity Options'!$A:$A,$A644)=0,"",SUMIFS('Daily BSE Equity Options'!$K:$K,'Daily BSE Equity Options'!$A:$A,$A644))</f>
        <v/>
      </c>
      <c r="G644" s="7">
        <f>IF(OR(E644="",F644=""),"",E644+F644)</f>
        <v/>
      </c>
      <c r="H644" s="20">
        <f>IFERROR(IF(OR(E644="",INDEX(E:E,MATCH(DATE(YEAR($A644)-1,MONTH($A644),DAY($A644)),$A:$A,0))=""),"",E644/INDEX(E:E,MATCH(DATE(YEAR($A644)-1,MONTH($A644),DAY($A644)),$A:$A,0))-1),"")</f>
        <v/>
      </c>
      <c r="I644" s="20">
        <f>IFERROR(IF(OR(F644="",INDEX(F:F,MATCH(DATE(YEAR($A644)-1,MONTH($A644),DAY($A644)),$A:$A,0))=""),"",F644/INDEX(F:F,MATCH(DATE(YEAR($A644)-1,MONTH($A644),DAY($A644)),$A:$A,0))-1),"")</f>
        <v/>
      </c>
      <c r="J644" s="20">
        <f>IFERROR(IF(OR(G644="",INDEX(G:G,MATCH(DATE(YEAR($A644)-1,MONTH($A644),DAY($A644)),$A:$A,0))=""),"",G644/INDEX(G:G,MATCH(DATE(YEAR($A644)-1,MONTH($A644),DAY($A644)),$A:$A,0))-1),"")</f>
        <v/>
      </c>
      <c r="K644" s="20">
        <f>IF(OR(E644="",E643=""),"",E644/E643-1)</f>
        <v/>
      </c>
      <c r="L644" s="20">
        <f>IF(OR(F644="",F643=""),"",F644/F643-1)</f>
        <v/>
      </c>
      <c r="M644" s="20">
        <f>IF(OR(G644="",G643=""),"",G644/G643-1)</f>
        <v/>
      </c>
      <c r="N644" s="20">
        <f>IF(G644="","",E644/G644)</f>
        <v/>
      </c>
      <c r="O644" s="20">
        <f>IF(G644="","",F644/G644)</f>
        <v/>
      </c>
      <c r="P644" s="21">
        <f>IF(SUMIFS('Daily NSE Equity Options'!$L:$L,'Daily NSE Equity Options'!$A:$A,$A644)=0,"",SUMIFS('Daily NSE Equity Options'!$L:$L,'Daily NSE Equity Options'!$A:$A,$A644))</f>
        <v/>
      </c>
      <c r="Q644" s="8">
        <f>IF(SUMIFS('Daily BSE Equity Options'!$L:$L,'Daily BSE Equity Options'!$A:$A,$A644)=0,"",SUMIFS('Daily BSE Equity Options'!$L:$L,'Daily BSE Equity Options'!$A:$A,$A644))</f>
        <v/>
      </c>
      <c r="R644" s="8">
        <f>IF(OR(P644="",Q644=""),"",P644+Q644)</f>
        <v/>
      </c>
      <c r="S644" s="23">
        <f>IFERROR(IF(OR(P644="",INDEX(P:P,MATCH(DATE(YEAR($A644)-1,MONTH($A644),DAY($A644)),$A:$A,0))=""),"",P644/INDEX(P:P,MATCH(DATE(YEAR($A644)-1,MONTH($A644),DAY($A644)),$A:$A,0))-1),"")</f>
        <v/>
      </c>
      <c r="T644" s="23">
        <f>IFERROR(IF(OR(Q644="",INDEX(Q:Q,MATCH(DATE(YEAR($A644)-1,MONTH($A644),DAY($A644)),$A:$A,0))=""),"",Q644/INDEX(Q:Q,MATCH(DATE(YEAR($A644)-1,MONTH($A644),DAY($A644)),$A:$A,0))-1),"")</f>
        <v/>
      </c>
      <c r="U644" s="23">
        <f>IFERROR(IF(OR(R644="",INDEX(R:R,MATCH(DATE(YEAR($A644)-1,MONTH($A644),DAY($A644)),$A:$A,0))=""),"",R644/INDEX(R:R,MATCH(DATE(YEAR($A644)-1,MONTH($A644),DAY($A644)),$A:$A,0))-1),"")</f>
        <v/>
      </c>
      <c r="V644" s="23">
        <f>IF(OR(P644="",P643=""),"",P644/P643-1)</f>
        <v/>
      </c>
      <c r="W644" s="23">
        <f>IF(OR(Q644="",Q643=""),"",Q644/Q643-1)</f>
        <v/>
      </c>
      <c r="X644" s="23">
        <f>IF(OR(R644="",R643=""),"",R644/R643-1)</f>
        <v/>
      </c>
      <c r="Y644" s="23">
        <f>IF(R644="","",P644/R644)</f>
        <v/>
      </c>
      <c r="Z644" s="23">
        <f>IF(R644="","",Q644/R644)</f>
        <v/>
      </c>
      <c r="AA644" s="24">
        <f>IF(SUMIFS('Daily NSE Equity Options'!$M:$M,'Daily NSE Equity Options'!$A:$A,$A644)=0,"",SUMIFS('Daily NSE Equity Options'!$M:$M,'Daily NSE Equity Options'!$A:$A,$A644))</f>
        <v/>
      </c>
      <c r="AB644" s="9">
        <f>IF(SUMIFS('Daily BSE Equity Options'!$M:$M,'Daily BSE Equity Options'!$A:$A,$A644)=0,"",SUMIFS('Daily BSE Equity Options'!$M:$M,'Daily BSE Equity Options'!$A:$A,$A644))</f>
        <v/>
      </c>
      <c r="AC644" s="9">
        <f>IF(OR(AA644="",AB644=""),"",AA644+AB644)</f>
        <v/>
      </c>
      <c r="AD644" s="26">
        <f>IFERROR(IF(OR(AA644="",INDEX(AA:AA,MATCH(DATE(YEAR($A644)-1,MONTH($A644),DAY($A644)),$A:$A,0))=""),"",AA644/INDEX(AA:AA,MATCH(DATE(YEAR($A644)-1,MONTH($A644),DAY($A644)),$A:$A,0))-1),"")</f>
        <v/>
      </c>
      <c r="AE644" s="26">
        <f>IFERROR(IF(OR(AB644="",INDEX(AB:AB,MATCH(DATE(YEAR($A644)-1,MONTH($A644),DAY($A644)),$A:$A,0))=""),"",AB644/INDEX(AB:AB,MATCH(DATE(YEAR($A644)-1,MONTH($A644),DAY($A644)),$A:$A,0))-1),"")</f>
        <v/>
      </c>
      <c r="AF644" s="26">
        <f>IFERROR(IF(OR(AC644="",INDEX(AC:AC,MATCH(DATE(YEAR($A644)-1,MONTH($A644),DAY($A644)),$A:$A,0))=""),"",AC644/INDEX(AC:AC,MATCH(DATE(YEAR($A644)-1,MONTH($A644),DAY($A644)),$A:$A,0))-1),"")</f>
        <v/>
      </c>
      <c r="AG644" s="26">
        <f>IF(OR(AA644="",AA643=""),"",AA644/AA643-1)</f>
        <v/>
      </c>
      <c r="AH644" s="26">
        <f>IF(OR(AB644="",AB643=""),"",AB644/AB643-1)</f>
        <v/>
      </c>
      <c r="AI644" s="26">
        <f>IF(OR(AC644="",AC643=""),"",AC644/AC643-1)</f>
        <v/>
      </c>
      <c r="AJ644" s="26">
        <f>IF(AC644="","",AA644/AC644)</f>
        <v/>
      </c>
      <c r="AK644" s="26">
        <f>IF(AC644="","",AB644/AC644)</f>
        <v/>
      </c>
      <c r="AL644" s="29" t="n">
        <v>16.13</v>
      </c>
      <c r="AM644" s="30" t="n">
        <v>16.855</v>
      </c>
      <c r="AN644" s="30" t="n">
        <v>14.68</v>
      </c>
      <c r="AO644" s="30" t="n">
        <v>16.6625</v>
      </c>
      <c r="AP644" s="31" t="n">
        <v>0.033</v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18">
        <f>IF(SUMIFS('Daily NSE Equity Options'!$K:$K,'Daily NSE Equity Options'!$A:$A,$A645)=0,"",SUMIFS('Daily NSE Equity Options'!$K:$K,'Daily NSE Equity Options'!$A:$A,$A645))</f>
        <v/>
      </c>
      <c r="F645" s="7">
        <f>IF(SUMIFS('Daily BSE Equity Options'!$K:$K,'Daily BSE Equity Options'!$A:$A,$A645)=0,"",SUMIFS('Daily BSE Equity Options'!$K:$K,'Daily BSE Equity Options'!$A:$A,$A645))</f>
        <v/>
      </c>
      <c r="G645" s="7">
        <f>IF(OR(E645="",F645=""),"",E645+F645)</f>
        <v/>
      </c>
      <c r="H645" s="20">
        <f>IFERROR(IF(OR(E645="",INDEX(E:E,MATCH(DATE(YEAR($A645)-1,MONTH($A645),DAY($A645)),$A:$A,0))=""),"",E645/INDEX(E:E,MATCH(DATE(YEAR($A645)-1,MONTH($A645),DAY($A645)),$A:$A,0))-1),"")</f>
        <v/>
      </c>
      <c r="I645" s="20">
        <f>IFERROR(IF(OR(F645="",INDEX(F:F,MATCH(DATE(YEAR($A645)-1,MONTH($A645),DAY($A645)),$A:$A,0))=""),"",F645/INDEX(F:F,MATCH(DATE(YEAR($A645)-1,MONTH($A645),DAY($A645)),$A:$A,0))-1),"")</f>
        <v/>
      </c>
      <c r="J645" s="20">
        <f>IFERROR(IF(OR(G645="",INDEX(G:G,MATCH(DATE(YEAR($A645)-1,MONTH($A645),DAY($A645)),$A:$A,0))=""),"",G645/INDEX(G:G,MATCH(DATE(YEAR($A645)-1,MONTH($A645),DAY($A645)),$A:$A,0))-1),"")</f>
        <v/>
      </c>
      <c r="K645" s="20">
        <f>IF(OR(E645="",E644=""),"",E645/E644-1)</f>
        <v/>
      </c>
      <c r="L645" s="20">
        <f>IF(OR(F645="",F644=""),"",F645/F644-1)</f>
        <v/>
      </c>
      <c r="M645" s="20">
        <f>IF(OR(G645="",G644=""),"",G645/G644-1)</f>
        <v/>
      </c>
      <c r="N645" s="20">
        <f>IF(G645="","",E645/G645)</f>
        <v/>
      </c>
      <c r="O645" s="20">
        <f>IF(G645="","",F645/G645)</f>
        <v/>
      </c>
      <c r="P645" s="21">
        <f>IF(SUMIFS('Daily NSE Equity Options'!$L:$L,'Daily NSE Equity Options'!$A:$A,$A645)=0,"",SUMIFS('Daily NSE Equity Options'!$L:$L,'Daily NSE Equity Options'!$A:$A,$A645))</f>
        <v/>
      </c>
      <c r="Q645" s="8">
        <f>IF(SUMIFS('Daily BSE Equity Options'!$L:$L,'Daily BSE Equity Options'!$A:$A,$A645)=0,"",SUMIFS('Daily BSE Equity Options'!$L:$L,'Daily BSE Equity Options'!$A:$A,$A645))</f>
        <v/>
      </c>
      <c r="R645" s="8">
        <f>IF(OR(P645="",Q645=""),"",P645+Q645)</f>
        <v/>
      </c>
      <c r="S645" s="23">
        <f>IFERROR(IF(OR(P645="",INDEX(P:P,MATCH(DATE(YEAR($A645)-1,MONTH($A645),DAY($A645)),$A:$A,0))=""),"",P645/INDEX(P:P,MATCH(DATE(YEAR($A645)-1,MONTH($A645),DAY($A645)),$A:$A,0))-1),"")</f>
        <v/>
      </c>
      <c r="T645" s="23">
        <f>IFERROR(IF(OR(Q645="",INDEX(Q:Q,MATCH(DATE(YEAR($A645)-1,MONTH($A645),DAY($A645)),$A:$A,0))=""),"",Q645/INDEX(Q:Q,MATCH(DATE(YEAR($A645)-1,MONTH($A645),DAY($A645)),$A:$A,0))-1),"")</f>
        <v/>
      </c>
      <c r="U645" s="23">
        <f>IFERROR(IF(OR(R645="",INDEX(R:R,MATCH(DATE(YEAR($A645)-1,MONTH($A645),DAY($A645)),$A:$A,0))=""),"",R645/INDEX(R:R,MATCH(DATE(YEAR($A645)-1,MONTH($A645),DAY($A645)),$A:$A,0))-1),"")</f>
        <v/>
      </c>
      <c r="V645" s="23">
        <f>IF(OR(P645="",P644=""),"",P645/P644-1)</f>
        <v/>
      </c>
      <c r="W645" s="23">
        <f>IF(OR(Q645="",Q644=""),"",Q645/Q644-1)</f>
        <v/>
      </c>
      <c r="X645" s="23">
        <f>IF(OR(R645="",R644=""),"",R645/R644-1)</f>
        <v/>
      </c>
      <c r="Y645" s="23">
        <f>IF(R645="","",P645/R645)</f>
        <v/>
      </c>
      <c r="Z645" s="23">
        <f>IF(R645="","",Q645/R645)</f>
        <v/>
      </c>
      <c r="AA645" s="24">
        <f>IF(SUMIFS('Daily NSE Equity Options'!$M:$M,'Daily NSE Equity Options'!$A:$A,$A645)=0,"",SUMIFS('Daily NSE Equity Options'!$M:$M,'Daily NSE Equity Options'!$A:$A,$A645))</f>
        <v/>
      </c>
      <c r="AB645" s="9">
        <f>IF(SUMIFS('Daily BSE Equity Options'!$M:$M,'Daily BSE Equity Options'!$A:$A,$A645)=0,"",SUMIFS('Daily BSE Equity Options'!$M:$M,'Daily BSE Equity Options'!$A:$A,$A645))</f>
        <v/>
      </c>
      <c r="AC645" s="9">
        <f>IF(OR(AA645="",AB645=""),"",AA645+AB645)</f>
        <v/>
      </c>
      <c r="AD645" s="26">
        <f>IFERROR(IF(OR(AA645="",INDEX(AA:AA,MATCH(DATE(YEAR($A645)-1,MONTH($A645),DAY($A645)),$A:$A,0))=""),"",AA645/INDEX(AA:AA,MATCH(DATE(YEAR($A645)-1,MONTH($A645),DAY($A645)),$A:$A,0))-1),"")</f>
        <v/>
      </c>
      <c r="AE645" s="26">
        <f>IFERROR(IF(OR(AB645="",INDEX(AB:AB,MATCH(DATE(YEAR($A645)-1,MONTH($A645),DAY($A645)),$A:$A,0))=""),"",AB645/INDEX(AB:AB,MATCH(DATE(YEAR($A645)-1,MONTH($A645),DAY($A645)),$A:$A,0))-1),"")</f>
        <v/>
      </c>
      <c r="AF645" s="26">
        <f>IFERROR(IF(OR(AC645="",INDEX(AC:AC,MATCH(DATE(YEAR($A645)-1,MONTH($A645),DAY($A645)),$A:$A,0))=""),"",AC645/INDEX(AC:AC,MATCH(DATE(YEAR($A645)-1,MONTH($A645),DAY($A645)),$A:$A,0))-1),"")</f>
        <v/>
      </c>
      <c r="AG645" s="26">
        <f>IF(OR(AA645="",AA644=""),"",AA645/AA644-1)</f>
        <v/>
      </c>
      <c r="AH645" s="26">
        <f>IF(OR(AB645="",AB644=""),"",AB645/AB644-1)</f>
        <v/>
      </c>
      <c r="AI645" s="26">
        <f>IF(OR(AC645="",AC644=""),"",AC645/AC644-1)</f>
        <v/>
      </c>
      <c r="AJ645" s="26">
        <f>IF(AC645="","",AA645/AC645)</f>
        <v/>
      </c>
      <c r="AK645" s="26">
        <f>IF(AC645="","",AB645/AC645)</f>
        <v/>
      </c>
      <c r="AL645" s="29" t="n">
        <v>16.6625</v>
      </c>
      <c r="AM645" s="30" t="n">
        <v>16.7325</v>
      </c>
      <c r="AN645" s="30" t="n">
        <v>14.985</v>
      </c>
      <c r="AO645" s="30" t="n">
        <v>15.9425</v>
      </c>
      <c r="AP645" s="31" t="n">
        <v>-0.0432</v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18">
        <f>IF(SUMIFS('Daily NSE Equity Options'!$K:$K,'Daily NSE Equity Options'!$A:$A,$A646)=0,"",SUMIFS('Daily NSE Equity Options'!$K:$K,'Daily NSE Equity Options'!$A:$A,$A646))</f>
        <v/>
      </c>
      <c r="F646" s="7">
        <f>IF(SUMIFS('Daily BSE Equity Options'!$K:$K,'Daily BSE Equity Options'!$A:$A,$A646)=0,"",SUMIFS('Daily BSE Equity Options'!$K:$K,'Daily BSE Equity Options'!$A:$A,$A646))</f>
        <v/>
      </c>
      <c r="G646" s="7">
        <f>IF(OR(E646="",F646=""),"",E646+F646)</f>
        <v/>
      </c>
      <c r="H646" s="20">
        <f>IFERROR(IF(OR(E646="",INDEX(E:E,MATCH(DATE(YEAR($A646)-1,MONTH($A646),DAY($A646)),$A:$A,0))=""),"",E646/INDEX(E:E,MATCH(DATE(YEAR($A646)-1,MONTH($A646),DAY($A646)),$A:$A,0))-1),"")</f>
        <v/>
      </c>
      <c r="I646" s="20">
        <f>IFERROR(IF(OR(F646="",INDEX(F:F,MATCH(DATE(YEAR($A646)-1,MONTH($A646),DAY($A646)),$A:$A,0))=""),"",F646/INDEX(F:F,MATCH(DATE(YEAR($A646)-1,MONTH($A646),DAY($A646)),$A:$A,0))-1),"")</f>
        <v/>
      </c>
      <c r="J646" s="20">
        <f>IFERROR(IF(OR(G646="",INDEX(G:G,MATCH(DATE(YEAR($A646)-1,MONTH($A646),DAY($A646)),$A:$A,0))=""),"",G646/INDEX(G:G,MATCH(DATE(YEAR($A646)-1,MONTH($A646),DAY($A646)),$A:$A,0))-1),"")</f>
        <v/>
      </c>
      <c r="K646" s="20">
        <f>IF(OR(E646="",E645=""),"",E646/E645-1)</f>
        <v/>
      </c>
      <c r="L646" s="20">
        <f>IF(OR(F646="",F645=""),"",F646/F645-1)</f>
        <v/>
      </c>
      <c r="M646" s="20">
        <f>IF(OR(G646="",G645=""),"",G646/G645-1)</f>
        <v/>
      </c>
      <c r="N646" s="20">
        <f>IF(G646="","",E646/G646)</f>
        <v/>
      </c>
      <c r="O646" s="20">
        <f>IF(G646="","",F646/G646)</f>
        <v/>
      </c>
      <c r="P646" s="21">
        <f>IF(SUMIFS('Daily NSE Equity Options'!$L:$L,'Daily NSE Equity Options'!$A:$A,$A646)=0,"",SUMIFS('Daily NSE Equity Options'!$L:$L,'Daily NSE Equity Options'!$A:$A,$A646))</f>
        <v/>
      </c>
      <c r="Q646" s="8">
        <f>IF(SUMIFS('Daily BSE Equity Options'!$L:$L,'Daily BSE Equity Options'!$A:$A,$A646)=0,"",SUMIFS('Daily BSE Equity Options'!$L:$L,'Daily BSE Equity Options'!$A:$A,$A646))</f>
        <v/>
      </c>
      <c r="R646" s="8">
        <f>IF(OR(P646="",Q646=""),"",P646+Q646)</f>
        <v/>
      </c>
      <c r="S646" s="23">
        <f>IFERROR(IF(OR(P646="",INDEX(P:P,MATCH(DATE(YEAR($A646)-1,MONTH($A646),DAY($A646)),$A:$A,0))=""),"",P646/INDEX(P:P,MATCH(DATE(YEAR($A646)-1,MONTH($A646),DAY($A646)),$A:$A,0))-1),"")</f>
        <v/>
      </c>
      <c r="T646" s="23">
        <f>IFERROR(IF(OR(Q646="",INDEX(Q:Q,MATCH(DATE(YEAR($A646)-1,MONTH($A646),DAY($A646)),$A:$A,0))=""),"",Q646/INDEX(Q:Q,MATCH(DATE(YEAR($A646)-1,MONTH($A646),DAY($A646)),$A:$A,0))-1),"")</f>
        <v/>
      </c>
      <c r="U646" s="23">
        <f>IFERROR(IF(OR(R646="",INDEX(R:R,MATCH(DATE(YEAR($A646)-1,MONTH($A646),DAY($A646)),$A:$A,0))=""),"",R646/INDEX(R:R,MATCH(DATE(YEAR($A646)-1,MONTH($A646),DAY($A646)),$A:$A,0))-1),"")</f>
        <v/>
      </c>
      <c r="V646" s="23">
        <f>IF(OR(P646="",P645=""),"",P646/P645-1)</f>
        <v/>
      </c>
      <c r="W646" s="23">
        <f>IF(OR(Q646="",Q645=""),"",Q646/Q645-1)</f>
        <v/>
      </c>
      <c r="X646" s="23">
        <f>IF(OR(R646="",R645=""),"",R646/R645-1)</f>
        <v/>
      </c>
      <c r="Y646" s="23">
        <f>IF(R646="","",P646/R646)</f>
        <v/>
      </c>
      <c r="Z646" s="23">
        <f>IF(R646="","",Q646/R646)</f>
        <v/>
      </c>
      <c r="AA646" s="24">
        <f>IF(SUMIFS('Daily NSE Equity Options'!$M:$M,'Daily NSE Equity Options'!$A:$A,$A646)=0,"",SUMIFS('Daily NSE Equity Options'!$M:$M,'Daily NSE Equity Options'!$A:$A,$A646))</f>
        <v/>
      </c>
      <c r="AB646" s="9">
        <f>IF(SUMIFS('Daily BSE Equity Options'!$M:$M,'Daily BSE Equity Options'!$A:$A,$A646)=0,"",SUMIFS('Daily BSE Equity Options'!$M:$M,'Daily BSE Equity Options'!$A:$A,$A646))</f>
        <v/>
      </c>
      <c r="AC646" s="9">
        <f>IF(OR(AA646="",AB646=""),"",AA646+AB646)</f>
        <v/>
      </c>
      <c r="AD646" s="26">
        <f>IFERROR(IF(OR(AA646="",INDEX(AA:AA,MATCH(DATE(YEAR($A646)-1,MONTH($A646),DAY($A646)),$A:$A,0))=""),"",AA646/INDEX(AA:AA,MATCH(DATE(YEAR($A646)-1,MONTH($A646),DAY($A646)),$A:$A,0))-1),"")</f>
        <v/>
      </c>
      <c r="AE646" s="26">
        <f>IFERROR(IF(OR(AB646="",INDEX(AB:AB,MATCH(DATE(YEAR($A646)-1,MONTH($A646),DAY($A646)),$A:$A,0))=""),"",AB646/INDEX(AB:AB,MATCH(DATE(YEAR($A646)-1,MONTH($A646),DAY($A646)),$A:$A,0))-1),"")</f>
        <v/>
      </c>
      <c r="AF646" s="26">
        <f>IFERROR(IF(OR(AC646="",INDEX(AC:AC,MATCH(DATE(YEAR($A646)-1,MONTH($A646),DAY($A646)),$A:$A,0))=""),"",AC646/INDEX(AC:AC,MATCH(DATE(YEAR($A646)-1,MONTH($A646),DAY($A646)),$A:$A,0))-1),"")</f>
        <v/>
      </c>
      <c r="AG646" s="26">
        <f>IF(OR(AA646="",AA645=""),"",AA646/AA645-1)</f>
        <v/>
      </c>
      <c r="AH646" s="26">
        <f>IF(OR(AB646="",AB645=""),"",AB646/AB645-1)</f>
        <v/>
      </c>
      <c r="AI646" s="26">
        <f>IF(OR(AC646="",AC645=""),"",AC646/AC645-1)</f>
        <v/>
      </c>
      <c r="AJ646" s="26">
        <f>IF(AC646="","",AA646/AC646)</f>
        <v/>
      </c>
      <c r="AK646" s="26">
        <f>IF(AC646="","",AB646/AC646)</f>
        <v/>
      </c>
      <c r="AL646" s="29" t="n">
        <v>15.9425</v>
      </c>
      <c r="AM646" s="30" t="n">
        <v>16.2075</v>
      </c>
      <c r="AN646" s="30" t="n">
        <v>15.4825</v>
      </c>
      <c r="AO646" s="30" t="n">
        <v>15.655</v>
      </c>
      <c r="AP646" s="31" t="n">
        <v>-0.018</v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18">
        <f>IF(SUMIFS('Daily NSE Equity Options'!$K:$K,'Daily NSE Equity Options'!$A:$A,$A647)=0,"",SUMIFS('Daily NSE Equity Options'!$K:$K,'Daily NSE Equity Options'!$A:$A,$A647))</f>
        <v/>
      </c>
      <c r="F647" s="7">
        <f>IF(SUMIFS('Daily BSE Equity Options'!$K:$K,'Daily BSE Equity Options'!$A:$A,$A647)=0,"",SUMIFS('Daily BSE Equity Options'!$K:$K,'Daily BSE Equity Options'!$A:$A,$A647))</f>
        <v/>
      </c>
      <c r="G647" s="7">
        <f>IF(OR(E647="",F647=""),"",E647+F647)</f>
        <v/>
      </c>
      <c r="H647" s="20">
        <f>IFERROR(IF(OR(E647="",INDEX(E:E,MATCH(DATE(YEAR($A647)-1,MONTH($A647),DAY($A647)),$A:$A,0))=""),"",E647/INDEX(E:E,MATCH(DATE(YEAR($A647)-1,MONTH($A647),DAY($A647)),$A:$A,0))-1),"")</f>
        <v/>
      </c>
      <c r="I647" s="20">
        <f>IFERROR(IF(OR(F647="",INDEX(F:F,MATCH(DATE(YEAR($A647)-1,MONTH($A647),DAY($A647)),$A:$A,0))=""),"",F647/INDEX(F:F,MATCH(DATE(YEAR($A647)-1,MONTH($A647),DAY($A647)),$A:$A,0))-1),"")</f>
        <v/>
      </c>
      <c r="J647" s="20">
        <f>IFERROR(IF(OR(G647="",INDEX(G:G,MATCH(DATE(YEAR($A647)-1,MONTH($A647),DAY($A647)),$A:$A,0))=""),"",G647/INDEX(G:G,MATCH(DATE(YEAR($A647)-1,MONTH($A647),DAY($A647)),$A:$A,0))-1),"")</f>
        <v/>
      </c>
      <c r="K647" s="20">
        <f>IF(OR(E647="",E646=""),"",E647/E646-1)</f>
        <v/>
      </c>
      <c r="L647" s="20">
        <f>IF(OR(F647="",F646=""),"",F647/F646-1)</f>
        <v/>
      </c>
      <c r="M647" s="20">
        <f>IF(OR(G647="",G646=""),"",G647/G646-1)</f>
        <v/>
      </c>
      <c r="N647" s="20">
        <f>IF(G647="","",E647/G647)</f>
        <v/>
      </c>
      <c r="O647" s="20">
        <f>IF(G647="","",F647/G647)</f>
        <v/>
      </c>
      <c r="P647" s="21">
        <f>IF(SUMIFS('Daily NSE Equity Options'!$L:$L,'Daily NSE Equity Options'!$A:$A,$A647)=0,"",SUMIFS('Daily NSE Equity Options'!$L:$L,'Daily NSE Equity Options'!$A:$A,$A647))</f>
        <v/>
      </c>
      <c r="Q647" s="8">
        <f>IF(SUMIFS('Daily BSE Equity Options'!$L:$L,'Daily BSE Equity Options'!$A:$A,$A647)=0,"",SUMIFS('Daily BSE Equity Options'!$L:$L,'Daily BSE Equity Options'!$A:$A,$A647))</f>
        <v/>
      </c>
      <c r="R647" s="8">
        <f>IF(OR(P647="",Q647=""),"",P647+Q647)</f>
        <v/>
      </c>
      <c r="S647" s="23">
        <f>IFERROR(IF(OR(P647="",INDEX(P:P,MATCH(DATE(YEAR($A647)-1,MONTH($A647),DAY($A647)),$A:$A,0))=""),"",P647/INDEX(P:P,MATCH(DATE(YEAR($A647)-1,MONTH($A647),DAY($A647)),$A:$A,0))-1),"")</f>
        <v/>
      </c>
      <c r="T647" s="23">
        <f>IFERROR(IF(OR(Q647="",INDEX(Q:Q,MATCH(DATE(YEAR($A647)-1,MONTH($A647),DAY($A647)),$A:$A,0))=""),"",Q647/INDEX(Q:Q,MATCH(DATE(YEAR($A647)-1,MONTH($A647),DAY($A647)),$A:$A,0))-1),"")</f>
        <v/>
      </c>
      <c r="U647" s="23">
        <f>IFERROR(IF(OR(R647="",INDEX(R:R,MATCH(DATE(YEAR($A647)-1,MONTH($A647),DAY($A647)),$A:$A,0))=""),"",R647/INDEX(R:R,MATCH(DATE(YEAR($A647)-1,MONTH($A647),DAY($A647)),$A:$A,0))-1),"")</f>
        <v/>
      </c>
      <c r="V647" s="23">
        <f>IF(OR(P647="",P646=""),"",P647/P646-1)</f>
        <v/>
      </c>
      <c r="W647" s="23">
        <f>IF(OR(Q647="",Q646=""),"",Q647/Q646-1)</f>
        <v/>
      </c>
      <c r="X647" s="23">
        <f>IF(OR(R647="",R646=""),"",R647/R646-1)</f>
        <v/>
      </c>
      <c r="Y647" s="23">
        <f>IF(R647="","",P647/R647)</f>
        <v/>
      </c>
      <c r="Z647" s="23">
        <f>IF(R647="","",Q647/R647)</f>
        <v/>
      </c>
      <c r="AA647" s="24">
        <f>IF(SUMIFS('Daily NSE Equity Options'!$M:$M,'Daily NSE Equity Options'!$A:$A,$A647)=0,"",SUMIFS('Daily NSE Equity Options'!$M:$M,'Daily NSE Equity Options'!$A:$A,$A647))</f>
        <v/>
      </c>
      <c r="AB647" s="9">
        <f>IF(SUMIFS('Daily BSE Equity Options'!$M:$M,'Daily BSE Equity Options'!$A:$A,$A647)=0,"",SUMIFS('Daily BSE Equity Options'!$M:$M,'Daily BSE Equity Options'!$A:$A,$A647))</f>
        <v/>
      </c>
      <c r="AC647" s="9">
        <f>IF(OR(AA647="",AB647=""),"",AA647+AB647)</f>
        <v/>
      </c>
      <c r="AD647" s="26">
        <f>IFERROR(IF(OR(AA647="",INDEX(AA:AA,MATCH(DATE(YEAR($A647)-1,MONTH($A647),DAY($A647)),$A:$A,0))=""),"",AA647/INDEX(AA:AA,MATCH(DATE(YEAR($A647)-1,MONTH($A647),DAY($A647)),$A:$A,0))-1),"")</f>
        <v/>
      </c>
      <c r="AE647" s="26">
        <f>IFERROR(IF(OR(AB647="",INDEX(AB:AB,MATCH(DATE(YEAR($A647)-1,MONTH($A647),DAY($A647)),$A:$A,0))=""),"",AB647/INDEX(AB:AB,MATCH(DATE(YEAR($A647)-1,MONTH($A647),DAY($A647)),$A:$A,0))-1),"")</f>
        <v/>
      </c>
      <c r="AF647" s="26">
        <f>IFERROR(IF(OR(AC647="",INDEX(AC:AC,MATCH(DATE(YEAR($A647)-1,MONTH($A647),DAY($A647)),$A:$A,0))=""),"",AC647/INDEX(AC:AC,MATCH(DATE(YEAR($A647)-1,MONTH($A647),DAY($A647)),$A:$A,0))-1),"")</f>
        <v/>
      </c>
      <c r="AG647" s="26">
        <f>IF(OR(AA647="",AA646=""),"",AA647/AA646-1)</f>
        <v/>
      </c>
      <c r="AH647" s="26">
        <f>IF(OR(AB647="",AB646=""),"",AB647/AB646-1)</f>
        <v/>
      </c>
      <c r="AI647" s="26">
        <f>IF(OR(AC647="",AC646=""),"",AC647/AC646-1)</f>
        <v/>
      </c>
      <c r="AJ647" s="26">
        <f>IF(AC647="","",AA647/AC647)</f>
        <v/>
      </c>
      <c r="AK647" s="26">
        <f>IF(AC647="","",AB647/AC647)</f>
        <v/>
      </c>
      <c r="AL647" s="29" t="n">
        <v>15.655</v>
      </c>
      <c r="AM647" s="30" t="n">
        <v>16.355</v>
      </c>
      <c r="AN647" s="30" t="n">
        <v>15.2775</v>
      </c>
      <c r="AO647" s="30" t="n">
        <v>15.585</v>
      </c>
      <c r="AP647" s="31" t="n">
        <v>-0.0045</v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18">
        <f>IF(SUMIFS('Daily NSE Equity Options'!$K:$K,'Daily NSE Equity Options'!$A:$A,$A648)=0,"",SUMIFS('Daily NSE Equity Options'!$K:$K,'Daily NSE Equity Options'!$A:$A,$A648))</f>
        <v/>
      </c>
      <c r="F648" s="7">
        <f>IF(SUMIFS('Daily BSE Equity Options'!$K:$K,'Daily BSE Equity Options'!$A:$A,$A648)=0,"",SUMIFS('Daily BSE Equity Options'!$K:$K,'Daily BSE Equity Options'!$A:$A,$A648))</f>
        <v/>
      </c>
      <c r="G648" s="7">
        <f>IF(OR(E648="",F648=""),"",E648+F648)</f>
        <v/>
      </c>
      <c r="H648" s="20">
        <f>IFERROR(IF(OR(E648="",INDEX(E:E,MATCH(DATE(YEAR($A648)-1,MONTH($A648),DAY($A648)),$A:$A,0))=""),"",E648/INDEX(E:E,MATCH(DATE(YEAR($A648)-1,MONTH($A648),DAY($A648)),$A:$A,0))-1),"")</f>
        <v/>
      </c>
      <c r="I648" s="20">
        <f>IFERROR(IF(OR(F648="",INDEX(F:F,MATCH(DATE(YEAR($A648)-1,MONTH($A648),DAY($A648)),$A:$A,0))=""),"",F648/INDEX(F:F,MATCH(DATE(YEAR($A648)-1,MONTH($A648),DAY($A648)),$A:$A,0))-1),"")</f>
        <v/>
      </c>
      <c r="J648" s="20">
        <f>IFERROR(IF(OR(G648="",INDEX(G:G,MATCH(DATE(YEAR($A648)-1,MONTH($A648),DAY($A648)),$A:$A,0))=""),"",G648/INDEX(G:G,MATCH(DATE(YEAR($A648)-1,MONTH($A648),DAY($A648)),$A:$A,0))-1),"")</f>
        <v/>
      </c>
      <c r="K648" s="20">
        <f>IF(OR(E648="",E647=""),"",E648/E647-1)</f>
        <v/>
      </c>
      <c r="L648" s="20">
        <f>IF(OR(F648="",F647=""),"",F648/F647-1)</f>
        <v/>
      </c>
      <c r="M648" s="20">
        <f>IF(OR(G648="",G647=""),"",G648/G647-1)</f>
        <v/>
      </c>
      <c r="N648" s="20">
        <f>IF(G648="","",E648/G648)</f>
        <v/>
      </c>
      <c r="O648" s="20">
        <f>IF(G648="","",F648/G648)</f>
        <v/>
      </c>
      <c r="P648" s="21">
        <f>IF(SUMIFS('Daily NSE Equity Options'!$L:$L,'Daily NSE Equity Options'!$A:$A,$A648)=0,"",SUMIFS('Daily NSE Equity Options'!$L:$L,'Daily NSE Equity Options'!$A:$A,$A648))</f>
        <v/>
      </c>
      <c r="Q648" s="8">
        <f>IF(SUMIFS('Daily BSE Equity Options'!$L:$L,'Daily BSE Equity Options'!$A:$A,$A648)=0,"",SUMIFS('Daily BSE Equity Options'!$L:$L,'Daily BSE Equity Options'!$A:$A,$A648))</f>
        <v/>
      </c>
      <c r="R648" s="8">
        <f>IF(OR(P648="",Q648=""),"",P648+Q648)</f>
        <v/>
      </c>
      <c r="S648" s="23">
        <f>IFERROR(IF(OR(P648="",INDEX(P:P,MATCH(DATE(YEAR($A648)-1,MONTH($A648),DAY($A648)),$A:$A,0))=""),"",P648/INDEX(P:P,MATCH(DATE(YEAR($A648)-1,MONTH($A648),DAY($A648)),$A:$A,0))-1),"")</f>
        <v/>
      </c>
      <c r="T648" s="23">
        <f>IFERROR(IF(OR(Q648="",INDEX(Q:Q,MATCH(DATE(YEAR($A648)-1,MONTH($A648),DAY($A648)),$A:$A,0))=""),"",Q648/INDEX(Q:Q,MATCH(DATE(YEAR($A648)-1,MONTH($A648),DAY($A648)),$A:$A,0))-1),"")</f>
        <v/>
      </c>
      <c r="U648" s="23">
        <f>IFERROR(IF(OR(R648="",INDEX(R:R,MATCH(DATE(YEAR($A648)-1,MONTH($A648),DAY($A648)),$A:$A,0))=""),"",R648/INDEX(R:R,MATCH(DATE(YEAR($A648)-1,MONTH($A648),DAY($A648)),$A:$A,0))-1),"")</f>
        <v/>
      </c>
      <c r="V648" s="23">
        <f>IF(OR(P648="",P647=""),"",P648/P647-1)</f>
        <v/>
      </c>
      <c r="W648" s="23">
        <f>IF(OR(Q648="",Q647=""),"",Q648/Q647-1)</f>
        <v/>
      </c>
      <c r="X648" s="23">
        <f>IF(OR(R648="",R647=""),"",R648/R647-1)</f>
        <v/>
      </c>
      <c r="Y648" s="23">
        <f>IF(R648="","",P648/R648)</f>
        <v/>
      </c>
      <c r="Z648" s="23">
        <f>IF(R648="","",Q648/R648)</f>
        <v/>
      </c>
      <c r="AA648" s="24">
        <f>IF(SUMIFS('Daily NSE Equity Options'!$M:$M,'Daily NSE Equity Options'!$A:$A,$A648)=0,"",SUMIFS('Daily NSE Equity Options'!$M:$M,'Daily NSE Equity Options'!$A:$A,$A648))</f>
        <v/>
      </c>
      <c r="AB648" s="9">
        <f>IF(SUMIFS('Daily BSE Equity Options'!$M:$M,'Daily BSE Equity Options'!$A:$A,$A648)=0,"",SUMIFS('Daily BSE Equity Options'!$M:$M,'Daily BSE Equity Options'!$A:$A,$A648))</f>
        <v/>
      </c>
      <c r="AC648" s="9">
        <f>IF(OR(AA648="",AB648=""),"",AA648+AB648)</f>
        <v/>
      </c>
      <c r="AD648" s="26">
        <f>IFERROR(IF(OR(AA648="",INDEX(AA:AA,MATCH(DATE(YEAR($A648)-1,MONTH($A648),DAY($A648)),$A:$A,0))=""),"",AA648/INDEX(AA:AA,MATCH(DATE(YEAR($A648)-1,MONTH($A648),DAY($A648)),$A:$A,0))-1),"")</f>
        <v/>
      </c>
      <c r="AE648" s="26">
        <f>IFERROR(IF(OR(AB648="",INDEX(AB:AB,MATCH(DATE(YEAR($A648)-1,MONTH($A648),DAY($A648)),$A:$A,0))=""),"",AB648/INDEX(AB:AB,MATCH(DATE(YEAR($A648)-1,MONTH($A648),DAY($A648)),$A:$A,0))-1),"")</f>
        <v/>
      </c>
      <c r="AF648" s="26">
        <f>IFERROR(IF(OR(AC648="",INDEX(AC:AC,MATCH(DATE(YEAR($A648)-1,MONTH($A648),DAY($A648)),$A:$A,0))=""),"",AC648/INDEX(AC:AC,MATCH(DATE(YEAR($A648)-1,MONTH($A648),DAY($A648)),$A:$A,0))-1),"")</f>
        <v/>
      </c>
      <c r="AG648" s="26">
        <f>IF(OR(AA648="",AA647=""),"",AA648/AA647-1)</f>
        <v/>
      </c>
      <c r="AH648" s="26">
        <f>IF(OR(AB648="",AB647=""),"",AB648/AB647-1)</f>
        <v/>
      </c>
      <c r="AI648" s="26">
        <f>IF(OR(AC648="",AC647=""),"",AC648/AC647-1)</f>
        <v/>
      </c>
      <c r="AJ648" s="26">
        <f>IF(AC648="","",AA648/AC648)</f>
        <v/>
      </c>
      <c r="AK648" s="26">
        <f>IF(AC648="","",AB648/AC648)</f>
        <v/>
      </c>
      <c r="AL648" s="29" t="n">
        <v>15.585</v>
      </c>
      <c r="AM648" s="30" t="n">
        <v>16.0675</v>
      </c>
      <c r="AN648" s="30" t="n">
        <v>15.0175</v>
      </c>
      <c r="AO648" s="30" t="n">
        <v>15.915</v>
      </c>
      <c r="AP648" s="31" t="n">
        <v>0.0212</v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18">
        <f>IF(SUMIFS('Daily NSE Equity Options'!$K:$K,'Daily NSE Equity Options'!$A:$A,$A649)=0,"",SUMIFS('Daily NSE Equity Options'!$K:$K,'Daily NSE Equity Options'!$A:$A,$A649))</f>
        <v/>
      </c>
      <c r="F649" s="7">
        <f>IF(SUMIFS('Daily BSE Equity Options'!$K:$K,'Daily BSE Equity Options'!$A:$A,$A649)=0,"",SUMIFS('Daily BSE Equity Options'!$K:$K,'Daily BSE Equity Options'!$A:$A,$A649))</f>
        <v/>
      </c>
      <c r="G649" s="7">
        <f>IF(OR(E649="",F649=""),"",E649+F649)</f>
        <v/>
      </c>
      <c r="H649" s="20">
        <f>IFERROR(IF(OR(E649="",INDEX(E:E,MATCH(DATE(YEAR($A649)-1,MONTH($A649),DAY($A649)),$A:$A,0))=""),"",E649/INDEX(E:E,MATCH(DATE(YEAR($A649)-1,MONTH($A649),DAY($A649)),$A:$A,0))-1),"")</f>
        <v/>
      </c>
      <c r="I649" s="20">
        <f>IFERROR(IF(OR(F649="",INDEX(F:F,MATCH(DATE(YEAR($A649)-1,MONTH($A649),DAY($A649)),$A:$A,0))=""),"",F649/INDEX(F:F,MATCH(DATE(YEAR($A649)-1,MONTH($A649),DAY($A649)),$A:$A,0))-1),"")</f>
        <v/>
      </c>
      <c r="J649" s="20">
        <f>IFERROR(IF(OR(G649="",INDEX(G:G,MATCH(DATE(YEAR($A649)-1,MONTH($A649),DAY($A649)),$A:$A,0))=""),"",G649/INDEX(G:G,MATCH(DATE(YEAR($A649)-1,MONTH($A649),DAY($A649)),$A:$A,0))-1),"")</f>
        <v/>
      </c>
      <c r="K649" s="20">
        <f>IF(OR(E649="",E648=""),"",E649/E648-1)</f>
        <v/>
      </c>
      <c r="L649" s="20">
        <f>IF(OR(F649="",F648=""),"",F649/F648-1)</f>
        <v/>
      </c>
      <c r="M649" s="20">
        <f>IF(OR(G649="",G648=""),"",G649/G648-1)</f>
        <v/>
      </c>
      <c r="N649" s="20">
        <f>IF(G649="","",E649/G649)</f>
        <v/>
      </c>
      <c r="O649" s="20">
        <f>IF(G649="","",F649/G649)</f>
        <v/>
      </c>
      <c r="P649" s="21">
        <f>IF(SUMIFS('Daily NSE Equity Options'!$L:$L,'Daily NSE Equity Options'!$A:$A,$A649)=0,"",SUMIFS('Daily NSE Equity Options'!$L:$L,'Daily NSE Equity Options'!$A:$A,$A649))</f>
        <v/>
      </c>
      <c r="Q649" s="8">
        <f>IF(SUMIFS('Daily BSE Equity Options'!$L:$L,'Daily BSE Equity Options'!$A:$A,$A649)=0,"",SUMIFS('Daily BSE Equity Options'!$L:$L,'Daily BSE Equity Options'!$A:$A,$A649))</f>
        <v/>
      </c>
      <c r="R649" s="8">
        <f>IF(OR(P649="",Q649=""),"",P649+Q649)</f>
        <v/>
      </c>
      <c r="S649" s="23">
        <f>IFERROR(IF(OR(P649="",INDEX(P:P,MATCH(DATE(YEAR($A649)-1,MONTH($A649),DAY($A649)),$A:$A,0))=""),"",P649/INDEX(P:P,MATCH(DATE(YEAR($A649)-1,MONTH($A649),DAY($A649)),$A:$A,0))-1),"")</f>
        <v/>
      </c>
      <c r="T649" s="23">
        <f>IFERROR(IF(OR(Q649="",INDEX(Q:Q,MATCH(DATE(YEAR($A649)-1,MONTH($A649),DAY($A649)),$A:$A,0))=""),"",Q649/INDEX(Q:Q,MATCH(DATE(YEAR($A649)-1,MONTH($A649),DAY($A649)),$A:$A,0))-1),"")</f>
        <v/>
      </c>
      <c r="U649" s="23">
        <f>IFERROR(IF(OR(R649="",INDEX(R:R,MATCH(DATE(YEAR($A649)-1,MONTH($A649),DAY($A649)),$A:$A,0))=""),"",R649/INDEX(R:R,MATCH(DATE(YEAR($A649)-1,MONTH($A649),DAY($A649)),$A:$A,0))-1),"")</f>
        <v/>
      </c>
      <c r="V649" s="23">
        <f>IF(OR(P649="",P648=""),"",P649/P648-1)</f>
        <v/>
      </c>
      <c r="W649" s="23">
        <f>IF(OR(Q649="",Q648=""),"",Q649/Q648-1)</f>
        <v/>
      </c>
      <c r="X649" s="23">
        <f>IF(OR(R649="",R648=""),"",R649/R648-1)</f>
        <v/>
      </c>
      <c r="Y649" s="23">
        <f>IF(R649="","",P649/R649)</f>
        <v/>
      </c>
      <c r="Z649" s="23">
        <f>IF(R649="","",Q649/R649)</f>
        <v/>
      </c>
      <c r="AA649" s="24">
        <f>IF(SUMIFS('Daily NSE Equity Options'!$M:$M,'Daily NSE Equity Options'!$A:$A,$A649)=0,"",SUMIFS('Daily NSE Equity Options'!$M:$M,'Daily NSE Equity Options'!$A:$A,$A649))</f>
        <v/>
      </c>
      <c r="AB649" s="9">
        <f>IF(SUMIFS('Daily BSE Equity Options'!$M:$M,'Daily BSE Equity Options'!$A:$A,$A649)=0,"",SUMIFS('Daily BSE Equity Options'!$M:$M,'Daily BSE Equity Options'!$A:$A,$A649))</f>
        <v/>
      </c>
      <c r="AC649" s="9">
        <f>IF(OR(AA649="",AB649=""),"",AA649+AB649)</f>
        <v/>
      </c>
      <c r="AD649" s="26">
        <f>IFERROR(IF(OR(AA649="",INDEX(AA:AA,MATCH(DATE(YEAR($A649)-1,MONTH($A649),DAY($A649)),$A:$A,0))=""),"",AA649/INDEX(AA:AA,MATCH(DATE(YEAR($A649)-1,MONTH($A649),DAY($A649)),$A:$A,0))-1),"")</f>
        <v/>
      </c>
      <c r="AE649" s="26">
        <f>IFERROR(IF(OR(AB649="",INDEX(AB:AB,MATCH(DATE(YEAR($A649)-1,MONTH($A649),DAY($A649)),$A:$A,0))=""),"",AB649/INDEX(AB:AB,MATCH(DATE(YEAR($A649)-1,MONTH($A649),DAY($A649)),$A:$A,0))-1),"")</f>
        <v/>
      </c>
      <c r="AF649" s="26">
        <f>IFERROR(IF(OR(AC649="",INDEX(AC:AC,MATCH(DATE(YEAR($A649)-1,MONTH($A649),DAY($A649)),$A:$A,0))=""),"",AC649/INDEX(AC:AC,MATCH(DATE(YEAR($A649)-1,MONTH($A649),DAY($A649)),$A:$A,0))-1),"")</f>
        <v/>
      </c>
      <c r="AG649" s="26">
        <f>IF(OR(AA649="",AA648=""),"",AA649/AA648-1)</f>
        <v/>
      </c>
      <c r="AH649" s="26">
        <f>IF(OR(AB649="",AB648=""),"",AB649/AB648-1)</f>
        <v/>
      </c>
      <c r="AI649" s="26">
        <f>IF(OR(AC649="",AC648=""),"",AC649/AC648-1)</f>
        <v/>
      </c>
      <c r="AJ649" s="26">
        <f>IF(AC649="","",AA649/AC649)</f>
        <v/>
      </c>
      <c r="AK649" s="26">
        <f>IF(AC649="","",AB649/AC649)</f>
        <v/>
      </c>
      <c r="AL649" s="29" t="n">
        <v>15.915</v>
      </c>
      <c r="AM649" s="30" t="n">
        <v>16.2925</v>
      </c>
      <c r="AN649" s="30" t="n">
        <v>15.4925</v>
      </c>
      <c r="AO649" s="30" t="n">
        <v>15.5675</v>
      </c>
      <c r="AP649" s="31" t="n">
        <v>-0.0218</v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18">
        <f>IF(SUMIFS('Daily NSE Equity Options'!$K:$K,'Daily NSE Equity Options'!$A:$A,$A650)=0,"",SUMIFS('Daily NSE Equity Options'!$K:$K,'Daily NSE Equity Options'!$A:$A,$A650))</f>
        <v/>
      </c>
      <c r="F650" s="7">
        <f>IF(SUMIFS('Daily BSE Equity Options'!$K:$K,'Daily BSE Equity Options'!$A:$A,$A650)=0,"",SUMIFS('Daily BSE Equity Options'!$K:$K,'Daily BSE Equity Options'!$A:$A,$A650))</f>
        <v/>
      </c>
      <c r="G650" s="7">
        <f>IF(OR(E650="",F650=""),"",E650+F650)</f>
        <v/>
      </c>
      <c r="H650" s="20">
        <f>IFERROR(IF(OR(E650="",INDEX(E:E,MATCH(DATE(YEAR($A650)-1,MONTH($A650),DAY($A650)),$A:$A,0))=""),"",E650/INDEX(E:E,MATCH(DATE(YEAR($A650)-1,MONTH($A650),DAY($A650)),$A:$A,0))-1),"")</f>
        <v/>
      </c>
      <c r="I650" s="20">
        <f>IFERROR(IF(OR(F650="",INDEX(F:F,MATCH(DATE(YEAR($A650)-1,MONTH($A650),DAY($A650)),$A:$A,0))=""),"",F650/INDEX(F:F,MATCH(DATE(YEAR($A650)-1,MONTH($A650),DAY($A650)),$A:$A,0))-1),"")</f>
        <v/>
      </c>
      <c r="J650" s="20">
        <f>IFERROR(IF(OR(G650="",INDEX(G:G,MATCH(DATE(YEAR($A650)-1,MONTH($A650),DAY($A650)),$A:$A,0))=""),"",G650/INDEX(G:G,MATCH(DATE(YEAR($A650)-1,MONTH($A650),DAY($A650)),$A:$A,0))-1),"")</f>
        <v/>
      </c>
      <c r="K650" s="20">
        <f>IF(OR(E650="",E649=""),"",E650/E649-1)</f>
        <v/>
      </c>
      <c r="L650" s="20">
        <f>IF(OR(F650="",F649=""),"",F650/F649-1)</f>
        <v/>
      </c>
      <c r="M650" s="20">
        <f>IF(OR(G650="",G649=""),"",G650/G649-1)</f>
        <v/>
      </c>
      <c r="N650" s="20">
        <f>IF(G650="","",E650/G650)</f>
        <v/>
      </c>
      <c r="O650" s="20">
        <f>IF(G650="","",F650/G650)</f>
        <v/>
      </c>
      <c r="P650" s="21">
        <f>IF(SUMIFS('Daily NSE Equity Options'!$L:$L,'Daily NSE Equity Options'!$A:$A,$A650)=0,"",SUMIFS('Daily NSE Equity Options'!$L:$L,'Daily NSE Equity Options'!$A:$A,$A650))</f>
        <v/>
      </c>
      <c r="Q650" s="8">
        <f>IF(SUMIFS('Daily BSE Equity Options'!$L:$L,'Daily BSE Equity Options'!$A:$A,$A650)=0,"",SUMIFS('Daily BSE Equity Options'!$L:$L,'Daily BSE Equity Options'!$A:$A,$A650))</f>
        <v/>
      </c>
      <c r="R650" s="8">
        <f>IF(OR(P650="",Q650=""),"",P650+Q650)</f>
        <v/>
      </c>
      <c r="S650" s="23">
        <f>IFERROR(IF(OR(P650="",INDEX(P:P,MATCH(DATE(YEAR($A650)-1,MONTH($A650),DAY($A650)),$A:$A,0))=""),"",P650/INDEX(P:P,MATCH(DATE(YEAR($A650)-1,MONTH($A650),DAY($A650)),$A:$A,0))-1),"")</f>
        <v/>
      </c>
      <c r="T650" s="23">
        <f>IFERROR(IF(OR(Q650="",INDEX(Q:Q,MATCH(DATE(YEAR($A650)-1,MONTH($A650),DAY($A650)),$A:$A,0))=""),"",Q650/INDEX(Q:Q,MATCH(DATE(YEAR($A650)-1,MONTH($A650),DAY($A650)),$A:$A,0))-1),"")</f>
        <v/>
      </c>
      <c r="U650" s="23">
        <f>IFERROR(IF(OR(R650="",INDEX(R:R,MATCH(DATE(YEAR($A650)-1,MONTH($A650),DAY($A650)),$A:$A,0))=""),"",R650/INDEX(R:R,MATCH(DATE(YEAR($A650)-1,MONTH($A650),DAY($A650)),$A:$A,0))-1),"")</f>
        <v/>
      </c>
      <c r="V650" s="23">
        <f>IF(OR(P650="",P649=""),"",P650/P649-1)</f>
        <v/>
      </c>
      <c r="W650" s="23">
        <f>IF(OR(Q650="",Q649=""),"",Q650/Q649-1)</f>
        <v/>
      </c>
      <c r="X650" s="23">
        <f>IF(OR(R650="",R649=""),"",R650/R649-1)</f>
        <v/>
      </c>
      <c r="Y650" s="23">
        <f>IF(R650="","",P650/R650)</f>
        <v/>
      </c>
      <c r="Z650" s="23">
        <f>IF(R650="","",Q650/R650)</f>
        <v/>
      </c>
      <c r="AA650" s="24">
        <f>IF(SUMIFS('Daily NSE Equity Options'!$M:$M,'Daily NSE Equity Options'!$A:$A,$A650)=0,"",SUMIFS('Daily NSE Equity Options'!$M:$M,'Daily NSE Equity Options'!$A:$A,$A650))</f>
        <v/>
      </c>
      <c r="AB650" s="9">
        <f>IF(SUMIFS('Daily BSE Equity Options'!$M:$M,'Daily BSE Equity Options'!$A:$A,$A650)=0,"",SUMIFS('Daily BSE Equity Options'!$M:$M,'Daily BSE Equity Options'!$A:$A,$A650))</f>
        <v/>
      </c>
      <c r="AC650" s="9">
        <f>IF(OR(AA650="",AB650=""),"",AA650+AB650)</f>
        <v/>
      </c>
      <c r="AD650" s="26">
        <f>IFERROR(IF(OR(AA650="",INDEX(AA:AA,MATCH(DATE(YEAR($A650)-1,MONTH($A650),DAY($A650)),$A:$A,0))=""),"",AA650/INDEX(AA:AA,MATCH(DATE(YEAR($A650)-1,MONTH($A650),DAY($A650)),$A:$A,0))-1),"")</f>
        <v/>
      </c>
      <c r="AE650" s="26">
        <f>IFERROR(IF(OR(AB650="",INDEX(AB:AB,MATCH(DATE(YEAR($A650)-1,MONTH($A650),DAY($A650)),$A:$A,0))=""),"",AB650/INDEX(AB:AB,MATCH(DATE(YEAR($A650)-1,MONTH($A650),DAY($A650)),$A:$A,0))-1),"")</f>
        <v/>
      </c>
      <c r="AF650" s="26">
        <f>IFERROR(IF(OR(AC650="",INDEX(AC:AC,MATCH(DATE(YEAR($A650)-1,MONTH($A650),DAY($A650)),$A:$A,0))=""),"",AC650/INDEX(AC:AC,MATCH(DATE(YEAR($A650)-1,MONTH($A650),DAY($A650)),$A:$A,0))-1),"")</f>
        <v/>
      </c>
      <c r="AG650" s="26">
        <f>IF(OR(AA650="",AA649=""),"",AA650/AA649-1)</f>
        <v/>
      </c>
      <c r="AH650" s="26">
        <f>IF(OR(AB650="",AB649=""),"",AB650/AB649-1)</f>
        <v/>
      </c>
      <c r="AI650" s="26">
        <f>IF(OR(AC650="",AC649=""),"",AC650/AC649-1)</f>
        <v/>
      </c>
      <c r="AJ650" s="26">
        <f>IF(AC650="","",AA650/AC650)</f>
        <v/>
      </c>
      <c r="AK650" s="26">
        <f>IF(AC650="","",AB650/AC650)</f>
        <v/>
      </c>
      <c r="AL650" s="29" t="n">
        <v>15.5675</v>
      </c>
      <c r="AM650" s="30" t="n">
        <v>15.5675</v>
      </c>
      <c r="AN650" s="30" t="n">
        <v>14.2775</v>
      </c>
      <c r="AO650" s="30" t="n">
        <v>14.405</v>
      </c>
      <c r="AP650" s="31" t="n">
        <v>-0.0747</v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18">
        <f>IF(SUMIFS('Daily NSE Equity Options'!$K:$K,'Daily NSE Equity Options'!$A:$A,$A651)=0,"",SUMIFS('Daily NSE Equity Options'!$K:$K,'Daily NSE Equity Options'!$A:$A,$A651))</f>
        <v/>
      </c>
      <c r="F651" s="7">
        <f>IF(SUMIFS('Daily BSE Equity Options'!$K:$K,'Daily BSE Equity Options'!$A:$A,$A651)=0,"",SUMIFS('Daily BSE Equity Options'!$K:$K,'Daily BSE Equity Options'!$A:$A,$A651))</f>
        <v/>
      </c>
      <c r="G651" s="7">
        <f>IF(OR(E651="",F651=""),"",E651+F651)</f>
        <v/>
      </c>
      <c r="H651" s="20">
        <f>IFERROR(IF(OR(E651="",INDEX(E:E,MATCH(DATE(YEAR($A651)-1,MONTH($A651),DAY($A651)),$A:$A,0))=""),"",E651/INDEX(E:E,MATCH(DATE(YEAR($A651)-1,MONTH($A651),DAY($A651)),$A:$A,0))-1),"")</f>
        <v/>
      </c>
      <c r="I651" s="20">
        <f>IFERROR(IF(OR(F651="",INDEX(F:F,MATCH(DATE(YEAR($A651)-1,MONTH($A651),DAY($A651)),$A:$A,0))=""),"",F651/INDEX(F:F,MATCH(DATE(YEAR($A651)-1,MONTH($A651),DAY($A651)),$A:$A,0))-1),"")</f>
        <v/>
      </c>
      <c r="J651" s="20">
        <f>IFERROR(IF(OR(G651="",INDEX(G:G,MATCH(DATE(YEAR($A651)-1,MONTH($A651),DAY($A651)),$A:$A,0))=""),"",G651/INDEX(G:G,MATCH(DATE(YEAR($A651)-1,MONTH($A651),DAY($A651)),$A:$A,0))-1),"")</f>
        <v/>
      </c>
      <c r="K651" s="20">
        <f>IF(OR(E651="",E650=""),"",E651/E650-1)</f>
        <v/>
      </c>
      <c r="L651" s="20">
        <f>IF(OR(F651="",F650=""),"",F651/F650-1)</f>
        <v/>
      </c>
      <c r="M651" s="20">
        <f>IF(OR(G651="",G650=""),"",G651/G650-1)</f>
        <v/>
      </c>
      <c r="N651" s="20">
        <f>IF(G651="","",E651/G651)</f>
        <v/>
      </c>
      <c r="O651" s="20">
        <f>IF(G651="","",F651/G651)</f>
        <v/>
      </c>
      <c r="P651" s="21">
        <f>IF(SUMIFS('Daily NSE Equity Options'!$L:$L,'Daily NSE Equity Options'!$A:$A,$A651)=0,"",SUMIFS('Daily NSE Equity Options'!$L:$L,'Daily NSE Equity Options'!$A:$A,$A651))</f>
        <v/>
      </c>
      <c r="Q651" s="8">
        <f>IF(SUMIFS('Daily BSE Equity Options'!$L:$L,'Daily BSE Equity Options'!$A:$A,$A651)=0,"",SUMIFS('Daily BSE Equity Options'!$L:$L,'Daily BSE Equity Options'!$A:$A,$A651))</f>
        <v/>
      </c>
      <c r="R651" s="8">
        <f>IF(OR(P651="",Q651=""),"",P651+Q651)</f>
        <v/>
      </c>
      <c r="S651" s="23">
        <f>IFERROR(IF(OR(P651="",INDEX(P:P,MATCH(DATE(YEAR($A651)-1,MONTH($A651),DAY($A651)),$A:$A,0))=""),"",P651/INDEX(P:P,MATCH(DATE(YEAR($A651)-1,MONTH($A651),DAY($A651)),$A:$A,0))-1),"")</f>
        <v/>
      </c>
      <c r="T651" s="23">
        <f>IFERROR(IF(OR(Q651="",INDEX(Q:Q,MATCH(DATE(YEAR($A651)-1,MONTH($A651),DAY($A651)),$A:$A,0))=""),"",Q651/INDEX(Q:Q,MATCH(DATE(YEAR($A651)-1,MONTH($A651),DAY($A651)),$A:$A,0))-1),"")</f>
        <v/>
      </c>
      <c r="U651" s="23">
        <f>IFERROR(IF(OR(R651="",INDEX(R:R,MATCH(DATE(YEAR($A651)-1,MONTH($A651),DAY($A651)),$A:$A,0))=""),"",R651/INDEX(R:R,MATCH(DATE(YEAR($A651)-1,MONTH($A651),DAY($A651)),$A:$A,0))-1),"")</f>
        <v/>
      </c>
      <c r="V651" s="23">
        <f>IF(OR(P651="",P650=""),"",P651/P650-1)</f>
        <v/>
      </c>
      <c r="W651" s="23">
        <f>IF(OR(Q651="",Q650=""),"",Q651/Q650-1)</f>
        <v/>
      </c>
      <c r="X651" s="23">
        <f>IF(OR(R651="",R650=""),"",R651/R650-1)</f>
        <v/>
      </c>
      <c r="Y651" s="23">
        <f>IF(R651="","",P651/R651)</f>
        <v/>
      </c>
      <c r="Z651" s="23">
        <f>IF(R651="","",Q651/R651)</f>
        <v/>
      </c>
      <c r="AA651" s="24">
        <f>IF(SUMIFS('Daily NSE Equity Options'!$M:$M,'Daily NSE Equity Options'!$A:$A,$A651)=0,"",SUMIFS('Daily NSE Equity Options'!$M:$M,'Daily NSE Equity Options'!$A:$A,$A651))</f>
        <v/>
      </c>
      <c r="AB651" s="9">
        <f>IF(SUMIFS('Daily BSE Equity Options'!$M:$M,'Daily BSE Equity Options'!$A:$A,$A651)=0,"",SUMIFS('Daily BSE Equity Options'!$M:$M,'Daily BSE Equity Options'!$A:$A,$A651))</f>
        <v/>
      </c>
      <c r="AC651" s="9">
        <f>IF(OR(AA651="",AB651=""),"",AA651+AB651)</f>
        <v/>
      </c>
      <c r="AD651" s="26">
        <f>IFERROR(IF(OR(AA651="",INDEX(AA:AA,MATCH(DATE(YEAR($A651)-1,MONTH($A651),DAY($A651)),$A:$A,0))=""),"",AA651/INDEX(AA:AA,MATCH(DATE(YEAR($A651)-1,MONTH($A651),DAY($A651)),$A:$A,0))-1),"")</f>
        <v/>
      </c>
      <c r="AE651" s="26">
        <f>IFERROR(IF(OR(AB651="",INDEX(AB:AB,MATCH(DATE(YEAR($A651)-1,MONTH($A651),DAY($A651)),$A:$A,0))=""),"",AB651/INDEX(AB:AB,MATCH(DATE(YEAR($A651)-1,MONTH($A651),DAY($A651)),$A:$A,0))-1),"")</f>
        <v/>
      </c>
      <c r="AF651" s="26">
        <f>IFERROR(IF(OR(AC651="",INDEX(AC:AC,MATCH(DATE(YEAR($A651)-1,MONTH($A651),DAY($A651)),$A:$A,0))=""),"",AC651/INDEX(AC:AC,MATCH(DATE(YEAR($A651)-1,MONTH($A651),DAY($A651)),$A:$A,0))-1),"")</f>
        <v/>
      </c>
      <c r="AG651" s="26">
        <f>IF(OR(AA651="",AA650=""),"",AA651/AA650-1)</f>
        <v/>
      </c>
      <c r="AH651" s="26">
        <f>IF(OR(AB651="",AB650=""),"",AB651/AB650-1)</f>
        <v/>
      </c>
      <c r="AI651" s="26">
        <f>IF(OR(AC651="",AC650=""),"",AC651/AC650-1)</f>
        <v/>
      </c>
      <c r="AJ651" s="26">
        <f>IF(AC651="","",AA651/AC651)</f>
        <v/>
      </c>
      <c r="AK651" s="26">
        <f>IF(AC651="","",AB651/AC651)</f>
        <v/>
      </c>
      <c r="AL651" s="29" t="n">
        <v>14.405</v>
      </c>
      <c r="AM651" s="30" t="n">
        <v>15.27</v>
      </c>
      <c r="AN651" s="30" t="n">
        <v>12.555</v>
      </c>
      <c r="AO651" s="30" t="n">
        <v>14.91</v>
      </c>
      <c r="AP651" s="31" t="n">
        <v>0.0351</v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18">
        <f>IF(SUMIFS('Daily NSE Equity Options'!$K:$K,'Daily NSE Equity Options'!$A:$A,$A652)=0,"",SUMIFS('Daily NSE Equity Options'!$K:$K,'Daily NSE Equity Options'!$A:$A,$A652))</f>
        <v/>
      </c>
      <c r="F652" s="7">
        <f>IF(SUMIFS('Daily BSE Equity Options'!$K:$K,'Daily BSE Equity Options'!$A:$A,$A652)=0,"",SUMIFS('Daily BSE Equity Options'!$K:$K,'Daily BSE Equity Options'!$A:$A,$A652))</f>
        <v/>
      </c>
      <c r="G652" s="7">
        <f>IF(OR(E652="",F652=""),"",E652+F652)</f>
        <v/>
      </c>
      <c r="H652" s="20">
        <f>IFERROR(IF(OR(E652="",INDEX(E:E,MATCH(DATE(YEAR($A652)-1,MONTH($A652),DAY($A652)),$A:$A,0))=""),"",E652/INDEX(E:E,MATCH(DATE(YEAR($A652)-1,MONTH($A652),DAY($A652)),$A:$A,0))-1),"")</f>
        <v/>
      </c>
      <c r="I652" s="20">
        <f>IFERROR(IF(OR(F652="",INDEX(F:F,MATCH(DATE(YEAR($A652)-1,MONTH($A652),DAY($A652)),$A:$A,0))=""),"",F652/INDEX(F:F,MATCH(DATE(YEAR($A652)-1,MONTH($A652),DAY($A652)),$A:$A,0))-1),"")</f>
        <v/>
      </c>
      <c r="J652" s="20">
        <f>IFERROR(IF(OR(G652="",INDEX(G:G,MATCH(DATE(YEAR($A652)-1,MONTH($A652),DAY($A652)),$A:$A,0))=""),"",G652/INDEX(G:G,MATCH(DATE(YEAR($A652)-1,MONTH($A652),DAY($A652)),$A:$A,0))-1),"")</f>
        <v/>
      </c>
      <c r="K652" s="20">
        <f>IF(OR(E652="",E651=""),"",E652/E651-1)</f>
        <v/>
      </c>
      <c r="L652" s="20">
        <f>IF(OR(F652="",F651=""),"",F652/F651-1)</f>
        <v/>
      </c>
      <c r="M652" s="20">
        <f>IF(OR(G652="",G651=""),"",G652/G651-1)</f>
        <v/>
      </c>
      <c r="N652" s="20">
        <f>IF(G652="","",E652/G652)</f>
        <v/>
      </c>
      <c r="O652" s="20">
        <f>IF(G652="","",F652/G652)</f>
        <v/>
      </c>
      <c r="P652" s="21">
        <f>IF(SUMIFS('Daily NSE Equity Options'!$L:$L,'Daily NSE Equity Options'!$A:$A,$A652)=0,"",SUMIFS('Daily NSE Equity Options'!$L:$L,'Daily NSE Equity Options'!$A:$A,$A652))</f>
        <v/>
      </c>
      <c r="Q652" s="8">
        <f>IF(SUMIFS('Daily BSE Equity Options'!$L:$L,'Daily BSE Equity Options'!$A:$A,$A652)=0,"",SUMIFS('Daily BSE Equity Options'!$L:$L,'Daily BSE Equity Options'!$A:$A,$A652))</f>
        <v/>
      </c>
      <c r="R652" s="8">
        <f>IF(OR(P652="",Q652=""),"",P652+Q652)</f>
        <v/>
      </c>
      <c r="S652" s="23">
        <f>IFERROR(IF(OR(P652="",INDEX(P:P,MATCH(DATE(YEAR($A652)-1,MONTH($A652),DAY($A652)),$A:$A,0))=""),"",P652/INDEX(P:P,MATCH(DATE(YEAR($A652)-1,MONTH($A652),DAY($A652)),$A:$A,0))-1),"")</f>
        <v/>
      </c>
      <c r="T652" s="23">
        <f>IFERROR(IF(OR(Q652="",INDEX(Q:Q,MATCH(DATE(YEAR($A652)-1,MONTH($A652),DAY($A652)),$A:$A,0))=""),"",Q652/INDEX(Q:Q,MATCH(DATE(YEAR($A652)-1,MONTH($A652),DAY($A652)),$A:$A,0))-1),"")</f>
        <v/>
      </c>
      <c r="U652" s="23">
        <f>IFERROR(IF(OR(R652="",INDEX(R:R,MATCH(DATE(YEAR($A652)-1,MONTH($A652),DAY($A652)),$A:$A,0))=""),"",R652/INDEX(R:R,MATCH(DATE(YEAR($A652)-1,MONTH($A652),DAY($A652)),$A:$A,0))-1),"")</f>
        <v/>
      </c>
      <c r="V652" s="23">
        <f>IF(OR(P652="",P651=""),"",P652/P651-1)</f>
        <v/>
      </c>
      <c r="W652" s="23">
        <f>IF(OR(Q652="",Q651=""),"",Q652/Q651-1)</f>
        <v/>
      </c>
      <c r="X652" s="23">
        <f>IF(OR(R652="",R651=""),"",R652/R651-1)</f>
        <v/>
      </c>
      <c r="Y652" s="23">
        <f>IF(R652="","",P652/R652)</f>
        <v/>
      </c>
      <c r="Z652" s="23">
        <f>IF(R652="","",Q652/R652)</f>
        <v/>
      </c>
      <c r="AA652" s="24">
        <f>IF(SUMIFS('Daily NSE Equity Options'!$M:$M,'Daily NSE Equity Options'!$A:$A,$A652)=0,"",SUMIFS('Daily NSE Equity Options'!$M:$M,'Daily NSE Equity Options'!$A:$A,$A652))</f>
        <v/>
      </c>
      <c r="AB652" s="9">
        <f>IF(SUMIFS('Daily BSE Equity Options'!$M:$M,'Daily BSE Equity Options'!$A:$A,$A652)=0,"",SUMIFS('Daily BSE Equity Options'!$M:$M,'Daily BSE Equity Options'!$A:$A,$A652))</f>
        <v/>
      </c>
      <c r="AC652" s="9">
        <f>IF(OR(AA652="",AB652=""),"",AA652+AB652)</f>
        <v/>
      </c>
      <c r="AD652" s="26">
        <f>IFERROR(IF(OR(AA652="",INDEX(AA:AA,MATCH(DATE(YEAR($A652)-1,MONTH($A652),DAY($A652)),$A:$A,0))=""),"",AA652/INDEX(AA:AA,MATCH(DATE(YEAR($A652)-1,MONTH($A652),DAY($A652)),$A:$A,0))-1),"")</f>
        <v/>
      </c>
      <c r="AE652" s="26">
        <f>IFERROR(IF(OR(AB652="",INDEX(AB:AB,MATCH(DATE(YEAR($A652)-1,MONTH($A652),DAY($A652)),$A:$A,0))=""),"",AB652/INDEX(AB:AB,MATCH(DATE(YEAR($A652)-1,MONTH($A652),DAY($A652)),$A:$A,0))-1),"")</f>
        <v/>
      </c>
      <c r="AF652" s="26">
        <f>IFERROR(IF(OR(AC652="",INDEX(AC:AC,MATCH(DATE(YEAR($A652)-1,MONTH($A652),DAY($A652)),$A:$A,0))=""),"",AC652/INDEX(AC:AC,MATCH(DATE(YEAR($A652)-1,MONTH($A652),DAY($A652)),$A:$A,0))-1),"")</f>
        <v/>
      </c>
      <c r="AG652" s="26">
        <f>IF(OR(AA652="",AA651=""),"",AA652/AA651-1)</f>
        <v/>
      </c>
      <c r="AH652" s="26">
        <f>IF(OR(AB652="",AB651=""),"",AB652/AB651-1)</f>
        <v/>
      </c>
      <c r="AI652" s="26">
        <f>IF(OR(AC652="",AC651=""),"",AC652/AC651-1)</f>
        <v/>
      </c>
      <c r="AJ652" s="26">
        <f>IF(AC652="","",AA652/AC652)</f>
        <v/>
      </c>
      <c r="AK652" s="26">
        <f>IF(AC652="","",AB652/AC652)</f>
        <v/>
      </c>
      <c r="AL652" s="29" t="n">
        <v>14.91</v>
      </c>
      <c r="AM652" s="30" t="n">
        <v>15.015</v>
      </c>
      <c r="AN652" s="30" t="n">
        <v>13.8275</v>
      </c>
      <c r="AO652" s="30" t="n">
        <v>14.635</v>
      </c>
      <c r="AP652" s="31" t="n">
        <v>-0.0184</v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18">
        <f>IF(SUMIFS('Daily NSE Equity Options'!$K:$K,'Daily NSE Equity Options'!$A:$A,$A653)=0,"",SUMIFS('Daily NSE Equity Options'!$K:$K,'Daily NSE Equity Options'!$A:$A,$A653))</f>
        <v/>
      </c>
      <c r="F653" s="7">
        <f>IF(SUMIFS('Daily BSE Equity Options'!$K:$K,'Daily BSE Equity Options'!$A:$A,$A653)=0,"",SUMIFS('Daily BSE Equity Options'!$K:$K,'Daily BSE Equity Options'!$A:$A,$A653))</f>
        <v/>
      </c>
      <c r="G653" s="7">
        <f>IF(OR(E653="",F653=""),"",E653+F653)</f>
        <v/>
      </c>
      <c r="H653" s="20">
        <f>IFERROR(IF(OR(E653="",INDEX(E:E,MATCH(DATE(YEAR($A653)-1,MONTH($A653),DAY($A653)),$A:$A,0))=""),"",E653/INDEX(E:E,MATCH(DATE(YEAR($A653)-1,MONTH($A653),DAY($A653)),$A:$A,0))-1),"")</f>
        <v/>
      </c>
      <c r="I653" s="20">
        <f>IFERROR(IF(OR(F653="",INDEX(F:F,MATCH(DATE(YEAR($A653)-1,MONTH($A653),DAY($A653)),$A:$A,0))=""),"",F653/INDEX(F:F,MATCH(DATE(YEAR($A653)-1,MONTH($A653),DAY($A653)),$A:$A,0))-1),"")</f>
        <v/>
      </c>
      <c r="J653" s="20">
        <f>IFERROR(IF(OR(G653="",INDEX(G:G,MATCH(DATE(YEAR($A653)-1,MONTH($A653),DAY($A653)),$A:$A,0))=""),"",G653/INDEX(G:G,MATCH(DATE(YEAR($A653)-1,MONTH($A653),DAY($A653)),$A:$A,0))-1),"")</f>
        <v/>
      </c>
      <c r="K653" s="20">
        <f>IF(OR(E653="",E652=""),"",E653/E652-1)</f>
        <v/>
      </c>
      <c r="L653" s="20">
        <f>IF(OR(F653="",F652=""),"",F653/F652-1)</f>
        <v/>
      </c>
      <c r="M653" s="20">
        <f>IF(OR(G653="",G652=""),"",G653/G652-1)</f>
        <v/>
      </c>
      <c r="N653" s="20">
        <f>IF(G653="","",E653/G653)</f>
        <v/>
      </c>
      <c r="O653" s="20">
        <f>IF(G653="","",F653/G653)</f>
        <v/>
      </c>
      <c r="P653" s="21">
        <f>IF(SUMIFS('Daily NSE Equity Options'!$L:$L,'Daily NSE Equity Options'!$A:$A,$A653)=0,"",SUMIFS('Daily NSE Equity Options'!$L:$L,'Daily NSE Equity Options'!$A:$A,$A653))</f>
        <v/>
      </c>
      <c r="Q653" s="8">
        <f>IF(SUMIFS('Daily BSE Equity Options'!$L:$L,'Daily BSE Equity Options'!$A:$A,$A653)=0,"",SUMIFS('Daily BSE Equity Options'!$L:$L,'Daily BSE Equity Options'!$A:$A,$A653))</f>
        <v/>
      </c>
      <c r="R653" s="8">
        <f>IF(OR(P653="",Q653=""),"",P653+Q653)</f>
        <v/>
      </c>
      <c r="S653" s="23">
        <f>IFERROR(IF(OR(P653="",INDEX(P:P,MATCH(DATE(YEAR($A653)-1,MONTH($A653),DAY($A653)),$A:$A,0))=""),"",P653/INDEX(P:P,MATCH(DATE(YEAR($A653)-1,MONTH($A653),DAY($A653)),$A:$A,0))-1),"")</f>
        <v/>
      </c>
      <c r="T653" s="23">
        <f>IFERROR(IF(OR(Q653="",INDEX(Q:Q,MATCH(DATE(YEAR($A653)-1,MONTH($A653),DAY($A653)),$A:$A,0))=""),"",Q653/INDEX(Q:Q,MATCH(DATE(YEAR($A653)-1,MONTH($A653),DAY($A653)),$A:$A,0))-1),"")</f>
        <v/>
      </c>
      <c r="U653" s="23">
        <f>IFERROR(IF(OR(R653="",INDEX(R:R,MATCH(DATE(YEAR($A653)-1,MONTH($A653),DAY($A653)),$A:$A,0))=""),"",R653/INDEX(R:R,MATCH(DATE(YEAR($A653)-1,MONTH($A653),DAY($A653)),$A:$A,0))-1),"")</f>
        <v/>
      </c>
      <c r="V653" s="23">
        <f>IF(OR(P653="",P652=""),"",P653/P652-1)</f>
        <v/>
      </c>
      <c r="W653" s="23">
        <f>IF(OR(Q653="",Q652=""),"",Q653/Q652-1)</f>
        <v/>
      </c>
      <c r="X653" s="23">
        <f>IF(OR(R653="",R652=""),"",R653/R652-1)</f>
        <v/>
      </c>
      <c r="Y653" s="23">
        <f>IF(R653="","",P653/R653)</f>
        <v/>
      </c>
      <c r="Z653" s="23">
        <f>IF(R653="","",Q653/R653)</f>
        <v/>
      </c>
      <c r="AA653" s="24">
        <f>IF(SUMIFS('Daily NSE Equity Options'!$M:$M,'Daily NSE Equity Options'!$A:$A,$A653)=0,"",SUMIFS('Daily NSE Equity Options'!$M:$M,'Daily NSE Equity Options'!$A:$A,$A653))</f>
        <v/>
      </c>
      <c r="AB653" s="9">
        <f>IF(SUMIFS('Daily BSE Equity Options'!$M:$M,'Daily BSE Equity Options'!$A:$A,$A653)=0,"",SUMIFS('Daily BSE Equity Options'!$M:$M,'Daily BSE Equity Options'!$A:$A,$A653))</f>
        <v/>
      </c>
      <c r="AC653" s="9">
        <f>IF(OR(AA653="",AB653=""),"",AA653+AB653)</f>
        <v/>
      </c>
      <c r="AD653" s="26">
        <f>IFERROR(IF(OR(AA653="",INDEX(AA:AA,MATCH(DATE(YEAR($A653)-1,MONTH($A653),DAY($A653)),$A:$A,0))=""),"",AA653/INDEX(AA:AA,MATCH(DATE(YEAR($A653)-1,MONTH($A653),DAY($A653)),$A:$A,0))-1),"")</f>
        <v/>
      </c>
      <c r="AE653" s="26">
        <f>IFERROR(IF(OR(AB653="",INDEX(AB:AB,MATCH(DATE(YEAR($A653)-1,MONTH($A653),DAY($A653)),$A:$A,0))=""),"",AB653/INDEX(AB:AB,MATCH(DATE(YEAR($A653)-1,MONTH($A653),DAY($A653)),$A:$A,0))-1),"")</f>
        <v/>
      </c>
      <c r="AF653" s="26">
        <f>IFERROR(IF(OR(AC653="",INDEX(AC:AC,MATCH(DATE(YEAR($A653)-1,MONTH($A653),DAY($A653)),$A:$A,0))=""),"",AC653/INDEX(AC:AC,MATCH(DATE(YEAR($A653)-1,MONTH($A653),DAY($A653)),$A:$A,0))-1),"")</f>
        <v/>
      </c>
      <c r="AG653" s="26">
        <f>IF(OR(AA653="",AA652=""),"",AA653/AA652-1)</f>
        <v/>
      </c>
      <c r="AH653" s="26">
        <f>IF(OR(AB653="",AB652=""),"",AB653/AB652-1)</f>
        <v/>
      </c>
      <c r="AI653" s="26">
        <f>IF(OR(AC653="",AC652=""),"",AC653/AC652-1)</f>
        <v/>
      </c>
      <c r="AJ653" s="26">
        <f>IF(AC653="","",AA653/AC653)</f>
        <v/>
      </c>
      <c r="AK653" s="26">
        <f>IF(AC653="","",AB653/AC653)</f>
        <v/>
      </c>
      <c r="AL653" s="29" t="n">
        <v>14.635</v>
      </c>
      <c r="AM653" s="30" t="n">
        <v>15.5325</v>
      </c>
      <c r="AN653" s="30" t="n">
        <v>13.9275</v>
      </c>
      <c r="AO653" s="30" t="n">
        <v>15.1</v>
      </c>
      <c r="AP653" s="31" t="n">
        <v>0.0318</v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18">
        <f>IF(SUMIFS('Daily NSE Equity Options'!$K:$K,'Daily NSE Equity Options'!$A:$A,$A654)=0,"",SUMIFS('Daily NSE Equity Options'!$K:$K,'Daily NSE Equity Options'!$A:$A,$A654))</f>
        <v/>
      </c>
      <c r="F654" s="7">
        <f>IF(SUMIFS('Daily BSE Equity Options'!$K:$K,'Daily BSE Equity Options'!$A:$A,$A654)=0,"",SUMIFS('Daily BSE Equity Options'!$K:$K,'Daily BSE Equity Options'!$A:$A,$A654))</f>
        <v/>
      </c>
      <c r="G654" s="7">
        <f>IF(OR(E654="",F654=""),"",E654+F654)</f>
        <v/>
      </c>
      <c r="H654" s="20">
        <f>IFERROR(IF(OR(E654="",INDEX(E:E,MATCH(DATE(YEAR($A654)-1,MONTH($A654),DAY($A654)),$A:$A,0))=""),"",E654/INDEX(E:E,MATCH(DATE(YEAR($A654)-1,MONTH($A654),DAY($A654)),$A:$A,0))-1),"")</f>
        <v/>
      </c>
      <c r="I654" s="20">
        <f>IFERROR(IF(OR(F654="",INDEX(F:F,MATCH(DATE(YEAR($A654)-1,MONTH($A654),DAY($A654)),$A:$A,0))=""),"",F654/INDEX(F:F,MATCH(DATE(YEAR($A654)-1,MONTH($A654),DAY($A654)),$A:$A,0))-1),"")</f>
        <v/>
      </c>
      <c r="J654" s="20">
        <f>IFERROR(IF(OR(G654="",INDEX(G:G,MATCH(DATE(YEAR($A654)-1,MONTH($A654),DAY($A654)),$A:$A,0))=""),"",G654/INDEX(G:G,MATCH(DATE(YEAR($A654)-1,MONTH($A654),DAY($A654)),$A:$A,0))-1),"")</f>
        <v/>
      </c>
      <c r="K654" s="20">
        <f>IF(OR(E654="",E653=""),"",E654/E653-1)</f>
        <v/>
      </c>
      <c r="L654" s="20">
        <f>IF(OR(F654="",F653=""),"",F654/F653-1)</f>
        <v/>
      </c>
      <c r="M654" s="20">
        <f>IF(OR(G654="",G653=""),"",G654/G653-1)</f>
        <v/>
      </c>
      <c r="N654" s="20">
        <f>IF(G654="","",E654/G654)</f>
        <v/>
      </c>
      <c r="O654" s="20">
        <f>IF(G654="","",F654/G654)</f>
        <v/>
      </c>
      <c r="P654" s="21">
        <f>IF(SUMIFS('Daily NSE Equity Options'!$L:$L,'Daily NSE Equity Options'!$A:$A,$A654)=0,"",SUMIFS('Daily NSE Equity Options'!$L:$L,'Daily NSE Equity Options'!$A:$A,$A654))</f>
        <v/>
      </c>
      <c r="Q654" s="8">
        <f>IF(SUMIFS('Daily BSE Equity Options'!$L:$L,'Daily BSE Equity Options'!$A:$A,$A654)=0,"",SUMIFS('Daily BSE Equity Options'!$L:$L,'Daily BSE Equity Options'!$A:$A,$A654))</f>
        <v/>
      </c>
      <c r="R654" s="8">
        <f>IF(OR(P654="",Q654=""),"",P654+Q654)</f>
        <v/>
      </c>
      <c r="S654" s="23">
        <f>IFERROR(IF(OR(P654="",INDEX(P:P,MATCH(DATE(YEAR($A654)-1,MONTH($A654),DAY($A654)),$A:$A,0))=""),"",P654/INDEX(P:P,MATCH(DATE(YEAR($A654)-1,MONTH($A654),DAY($A654)),$A:$A,0))-1),"")</f>
        <v/>
      </c>
      <c r="T654" s="23">
        <f>IFERROR(IF(OR(Q654="",INDEX(Q:Q,MATCH(DATE(YEAR($A654)-1,MONTH($A654),DAY($A654)),$A:$A,0))=""),"",Q654/INDEX(Q:Q,MATCH(DATE(YEAR($A654)-1,MONTH($A654),DAY($A654)),$A:$A,0))-1),"")</f>
        <v/>
      </c>
      <c r="U654" s="23">
        <f>IFERROR(IF(OR(R654="",INDEX(R:R,MATCH(DATE(YEAR($A654)-1,MONTH($A654),DAY($A654)),$A:$A,0))=""),"",R654/INDEX(R:R,MATCH(DATE(YEAR($A654)-1,MONTH($A654),DAY($A654)),$A:$A,0))-1),"")</f>
        <v/>
      </c>
      <c r="V654" s="23">
        <f>IF(OR(P654="",P653=""),"",P654/P653-1)</f>
        <v/>
      </c>
      <c r="W654" s="23">
        <f>IF(OR(Q654="",Q653=""),"",Q654/Q653-1)</f>
        <v/>
      </c>
      <c r="X654" s="23">
        <f>IF(OR(R654="",R653=""),"",R654/R653-1)</f>
        <v/>
      </c>
      <c r="Y654" s="23">
        <f>IF(R654="","",P654/R654)</f>
        <v/>
      </c>
      <c r="Z654" s="23">
        <f>IF(R654="","",Q654/R654)</f>
        <v/>
      </c>
      <c r="AA654" s="24">
        <f>IF(SUMIFS('Daily NSE Equity Options'!$M:$M,'Daily NSE Equity Options'!$A:$A,$A654)=0,"",SUMIFS('Daily NSE Equity Options'!$M:$M,'Daily NSE Equity Options'!$A:$A,$A654))</f>
        <v/>
      </c>
      <c r="AB654" s="9">
        <f>IF(SUMIFS('Daily BSE Equity Options'!$M:$M,'Daily BSE Equity Options'!$A:$A,$A654)=0,"",SUMIFS('Daily BSE Equity Options'!$M:$M,'Daily BSE Equity Options'!$A:$A,$A654))</f>
        <v/>
      </c>
      <c r="AC654" s="9">
        <f>IF(OR(AA654="",AB654=""),"",AA654+AB654)</f>
        <v/>
      </c>
      <c r="AD654" s="26">
        <f>IFERROR(IF(OR(AA654="",INDEX(AA:AA,MATCH(DATE(YEAR($A654)-1,MONTH($A654),DAY($A654)),$A:$A,0))=""),"",AA654/INDEX(AA:AA,MATCH(DATE(YEAR($A654)-1,MONTH($A654),DAY($A654)),$A:$A,0))-1),"")</f>
        <v/>
      </c>
      <c r="AE654" s="26">
        <f>IFERROR(IF(OR(AB654="",INDEX(AB:AB,MATCH(DATE(YEAR($A654)-1,MONTH($A654),DAY($A654)),$A:$A,0))=""),"",AB654/INDEX(AB:AB,MATCH(DATE(YEAR($A654)-1,MONTH($A654),DAY($A654)),$A:$A,0))-1),"")</f>
        <v/>
      </c>
      <c r="AF654" s="26">
        <f>IFERROR(IF(OR(AC654="",INDEX(AC:AC,MATCH(DATE(YEAR($A654)-1,MONTH($A654),DAY($A654)),$A:$A,0))=""),"",AC654/INDEX(AC:AC,MATCH(DATE(YEAR($A654)-1,MONTH($A654),DAY($A654)),$A:$A,0))-1),"")</f>
        <v/>
      </c>
      <c r="AG654" s="26">
        <f>IF(OR(AA654="",AA653=""),"",AA654/AA653-1)</f>
        <v/>
      </c>
      <c r="AH654" s="26">
        <f>IF(OR(AB654="",AB653=""),"",AB654/AB653-1)</f>
        <v/>
      </c>
      <c r="AI654" s="26">
        <f>IF(OR(AC654="",AC653=""),"",AC654/AC653-1)</f>
        <v/>
      </c>
      <c r="AJ654" s="26">
        <f>IF(AC654="","",AA654/AC654)</f>
        <v/>
      </c>
      <c r="AK654" s="26">
        <f>IF(AC654="","",AB654/AC654)</f>
        <v/>
      </c>
      <c r="AL654" s="29" t="n">
        <v>15.1</v>
      </c>
      <c r="AM654" s="30" t="n">
        <v>16.2625</v>
      </c>
      <c r="AN654" s="30" t="n">
        <v>13.09</v>
      </c>
      <c r="AO654" s="30" t="n">
        <v>14.8775</v>
      </c>
      <c r="AP654" s="31" t="n">
        <v>-0.0147</v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18">
        <f>IF(SUMIFS('Daily NSE Equity Options'!$K:$K,'Daily NSE Equity Options'!$A:$A,$A655)=0,"",SUMIFS('Daily NSE Equity Options'!$K:$K,'Daily NSE Equity Options'!$A:$A,$A655))</f>
        <v/>
      </c>
      <c r="F655" s="7">
        <f>IF(SUMIFS('Daily BSE Equity Options'!$K:$K,'Daily BSE Equity Options'!$A:$A,$A655)=0,"",SUMIFS('Daily BSE Equity Options'!$K:$K,'Daily BSE Equity Options'!$A:$A,$A655))</f>
        <v/>
      </c>
      <c r="G655" s="7">
        <f>IF(OR(E655="",F655=""),"",E655+F655)</f>
        <v/>
      </c>
      <c r="H655" s="20">
        <f>IFERROR(IF(OR(E655="",INDEX(E:E,MATCH(DATE(YEAR($A655)-1,MONTH($A655),DAY($A655)),$A:$A,0))=""),"",E655/INDEX(E:E,MATCH(DATE(YEAR($A655)-1,MONTH($A655),DAY($A655)),$A:$A,0))-1),"")</f>
        <v/>
      </c>
      <c r="I655" s="20">
        <f>IFERROR(IF(OR(F655="",INDEX(F:F,MATCH(DATE(YEAR($A655)-1,MONTH($A655),DAY($A655)),$A:$A,0))=""),"",F655/INDEX(F:F,MATCH(DATE(YEAR($A655)-1,MONTH($A655),DAY($A655)),$A:$A,0))-1),"")</f>
        <v/>
      </c>
      <c r="J655" s="20">
        <f>IFERROR(IF(OR(G655="",INDEX(G:G,MATCH(DATE(YEAR($A655)-1,MONTH($A655),DAY($A655)),$A:$A,0))=""),"",G655/INDEX(G:G,MATCH(DATE(YEAR($A655)-1,MONTH($A655),DAY($A655)),$A:$A,0))-1),"")</f>
        <v/>
      </c>
      <c r="K655" s="20">
        <f>IF(OR(E655="",E654=""),"",E655/E654-1)</f>
        <v/>
      </c>
      <c r="L655" s="20">
        <f>IF(OR(F655="",F654=""),"",F655/F654-1)</f>
        <v/>
      </c>
      <c r="M655" s="20">
        <f>IF(OR(G655="",G654=""),"",G655/G654-1)</f>
        <v/>
      </c>
      <c r="N655" s="20">
        <f>IF(G655="","",E655/G655)</f>
        <v/>
      </c>
      <c r="O655" s="20">
        <f>IF(G655="","",F655/G655)</f>
        <v/>
      </c>
      <c r="P655" s="21">
        <f>IF(SUMIFS('Daily NSE Equity Options'!$L:$L,'Daily NSE Equity Options'!$A:$A,$A655)=0,"",SUMIFS('Daily NSE Equity Options'!$L:$L,'Daily NSE Equity Options'!$A:$A,$A655))</f>
        <v/>
      </c>
      <c r="Q655" s="8">
        <f>IF(SUMIFS('Daily BSE Equity Options'!$L:$L,'Daily BSE Equity Options'!$A:$A,$A655)=0,"",SUMIFS('Daily BSE Equity Options'!$L:$L,'Daily BSE Equity Options'!$A:$A,$A655))</f>
        <v/>
      </c>
      <c r="R655" s="8">
        <f>IF(OR(P655="",Q655=""),"",P655+Q655)</f>
        <v/>
      </c>
      <c r="S655" s="23">
        <f>IFERROR(IF(OR(P655="",INDEX(P:P,MATCH(DATE(YEAR($A655)-1,MONTH($A655),DAY($A655)),$A:$A,0))=""),"",P655/INDEX(P:P,MATCH(DATE(YEAR($A655)-1,MONTH($A655),DAY($A655)),$A:$A,0))-1),"")</f>
        <v/>
      </c>
      <c r="T655" s="23">
        <f>IFERROR(IF(OR(Q655="",INDEX(Q:Q,MATCH(DATE(YEAR($A655)-1,MONTH($A655),DAY($A655)),$A:$A,0))=""),"",Q655/INDEX(Q:Q,MATCH(DATE(YEAR($A655)-1,MONTH($A655),DAY($A655)),$A:$A,0))-1),"")</f>
        <v/>
      </c>
      <c r="U655" s="23">
        <f>IFERROR(IF(OR(R655="",INDEX(R:R,MATCH(DATE(YEAR($A655)-1,MONTH($A655),DAY($A655)),$A:$A,0))=""),"",R655/INDEX(R:R,MATCH(DATE(YEAR($A655)-1,MONTH($A655),DAY($A655)),$A:$A,0))-1),"")</f>
        <v/>
      </c>
      <c r="V655" s="23">
        <f>IF(OR(P655="",P654=""),"",P655/P654-1)</f>
        <v/>
      </c>
      <c r="W655" s="23">
        <f>IF(OR(Q655="",Q654=""),"",Q655/Q654-1)</f>
        <v/>
      </c>
      <c r="X655" s="23">
        <f>IF(OR(R655="",R654=""),"",R655/R654-1)</f>
        <v/>
      </c>
      <c r="Y655" s="23">
        <f>IF(R655="","",P655/R655)</f>
        <v/>
      </c>
      <c r="Z655" s="23">
        <f>IF(R655="","",Q655/R655)</f>
        <v/>
      </c>
      <c r="AA655" s="24">
        <f>IF(SUMIFS('Daily NSE Equity Options'!$M:$M,'Daily NSE Equity Options'!$A:$A,$A655)=0,"",SUMIFS('Daily NSE Equity Options'!$M:$M,'Daily NSE Equity Options'!$A:$A,$A655))</f>
        <v/>
      </c>
      <c r="AB655" s="9">
        <f>IF(SUMIFS('Daily BSE Equity Options'!$M:$M,'Daily BSE Equity Options'!$A:$A,$A655)=0,"",SUMIFS('Daily BSE Equity Options'!$M:$M,'Daily BSE Equity Options'!$A:$A,$A655))</f>
        <v/>
      </c>
      <c r="AC655" s="9">
        <f>IF(OR(AA655="",AB655=""),"",AA655+AB655)</f>
        <v/>
      </c>
      <c r="AD655" s="26">
        <f>IFERROR(IF(OR(AA655="",INDEX(AA:AA,MATCH(DATE(YEAR($A655)-1,MONTH($A655),DAY($A655)),$A:$A,0))=""),"",AA655/INDEX(AA:AA,MATCH(DATE(YEAR($A655)-1,MONTH($A655),DAY($A655)),$A:$A,0))-1),"")</f>
        <v/>
      </c>
      <c r="AE655" s="26">
        <f>IFERROR(IF(OR(AB655="",INDEX(AB:AB,MATCH(DATE(YEAR($A655)-1,MONTH($A655),DAY($A655)),$A:$A,0))=""),"",AB655/INDEX(AB:AB,MATCH(DATE(YEAR($A655)-1,MONTH($A655),DAY($A655)),$A:$A,0))-1),"")</f>
        <v/>
      </c>
      <c r="AF655" s="26">
        <f>IFERROR(IF(OR(AC655="",INDEX(AC:AC,MATCH(DATE(YEAR($A655)-1,MONTH($A655),DAY($A655)),$A:$A,0))=""),"",AC655/INDEX(AC:AC,MATCH(DATE(YEAR($A655)-1,MONTH($A655),DAY($A655)),$A:$A,0))-1),"")</f>
        <v/>
      </c>
      <c r="AG655" s="26">
        <f>IF(OR(AA655="",AA654=""),"",AA655/AA654-1)</f>
        <v/>
      </c>
      <c r="AH655" s="26">
        <f>IF(OR(AB655="",AB654=""),"",AB655/AB654-1)</f>
        <v/>
      </c>
      <c r="AI655" s="26">
        <f>IF(OR(AC655="",AC654=""),"",AC655/AC654-1)</f>
        <v/>
      </c>
      <c r="AJ655" s="26">
        <f>IF(AC655="","",AA655/AC655)</f>
        <v/>
      </c>
      <c r="AK655" s="26">
        <f>IF(AC655="","",AB655/AC655)</f>
        <v/>
      </c>
      <c r="AL655" s="29" t="n">
        <v>14.8775</v>
      </c>
      <c r="AM655" s="30" t="n">
        <v>15.6925</v>
      </c>
      <c r="AN655" s="30" t="n">
        <v>13.86</v>
      </c>
      <c r="AO655" s="30" t="n">
        <v>14.39</v>
      </c>
      <c r="AP655" s="31" t="n">
        <v>-0.0328</v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18">
        <f>IF(SUMIFS('Daily NSE Equity Options'!$K:$K,'Daily NSE Equity Options'!$A:$A,$A656)=0,"",SUMIFS('Daily NSE Equity Options'!$K:$K,'Daily NSE Equity Options'!$A:$A,$A656))</f>
        <v/>
      </c>
      <c r="F656" s="7">
        <f>IF(SUMIFS('Daily BSE Equity Options'!$K:$K,'Daily BSE Equity Options'!$A:$A,$A656)=0,"",SUMIFS('Daily BSE Equity Options'!$K:$K,'Daily BSE Equity Options'!$A:$A,$A656))</f>
        <v/>
      </c>
      <c r="G656" s="7">
        <f>IF(OR(E656="",F656=""),"",E656+F656)</f>
        <v/>
      </c>
      <c r="H656" s="20">
        <f>IFERROR(IF(OR(E656="",INDEX(E:E,MATCH(DATE(YEAR($A656)-1,MONTH($A656),DAY($A656)),$A:$A,0))=""),"",E656/INDEX(E:E,MATCH(DATE(YEAR($A656)-1,MONTH($A656),DAY($A656)),$A:$A,0))-1),"")</f>
        <v/>
      </c>
      <c r="I656" s="20">
        <f>IFERROR(IF(OR(F656="",INDEX(F:F,MATCH(DATE(YEAR($A656)-1,MONTH($A656),DAY($A656)),$A:$A,0))=""),"",F656/INDEX(F:F,MATCH(DATE(YEAR($A656)-1,MONTH($A656),DAY($A656)),$A:$A,0))-1),"")</f>
        <v/>
      </c>
      <c r="J656" s="20">
        <f>IFERROR(IF(OR(G656="",INDEX(G:G,MATCH(DATE(YEAR($A656)-1,MONTH($A656),DAY($A656)),$A:$A,0))=""),"",G656/INDEX(G:G,MATCH(DATE(YEAR($A656)-1,MONTH($A656),DAY($A656)),$A:$A,0))-1),"")</f>
        <v/>
      </c>
      <c r="K656" s="20">
        <f>IF(OR(E656="",E655=""),"",E656/E655-1)</f>
        <v/>
      </c>
      <c r="L656" s="20">
        <f>IF(OR(F656="",F655=""),"",F656/F655-1)</f>
        <v/>
      </c>
      <c r="M656" s="20">
        <f>IF(OR(G656="",G655=""),"",G656/G655-1)</f>
        <v/>
      </c>
      <c r="N656" s="20">
        <f>IF(G656="","",E656/G656)</f>
        <v/>
      </c>
      <c r="O656" s="20">
        <f>IF(G656="","",F656/G656)</f>
        <v/>
      </c>
      <c r="P656" s="21">
        <f>IF(SUMIFS('Daily NSE Equity Options'!$L:$L,'Daily NSE Equity Options'!$A:$A,$A656)=0,"",SUMIFS('Daily NSE Equity Options'!$L:$L,'Daily NSE Equity Options'!$A:$A,$A656))</f>
        <v/>
      </c>
      <c r="Q656" s="8">
        <f>IF(SUMIFS('Daily BSE Equity Options'!$L:$L,'Daily BSE Equity Options'!$A:$A,$A656)=0,"",SUMIFS('Daily BSE Equity Options'!$L:$L,'Daily BSE Equity Options'!$A:$A,$A656))</f>
        <v/>
      </c>
      <c r="R656" s="8">
        <f>IF(OR(P656="",Q656=""),"",P656+Q656)</f>
        <v/>
      </c>
      <c r="S656" s="23">
        <f>IFERROR(IF(OR(P656="",INDEX(P:P,MATCH(DATE(YEAR($A656)-1,MONTH($A656),DAY($A656)),$A:$A,0))=""),"",P656/INDEX(P:P,MATCH(DATE(YEAR($A656)-1,MONTH($A656),DAY($A656)),$A:$A,0))-1),"")</f>
        <v/>
      </c>
      <c r="T656" s="23">
        <f>IFERROR(IF(OR(Q656="",INDEX(Q:Q,MATCH(DATE(YEAR($A656)-1,MONTH($A656),DAY($A656)),$A:$A,0))=""),"",Q656/INDEX(Q:Q,MATCH(DATE(YEAR($A656)-1,MONTH($A656),DAY($A656)),$A:$A,0))-1),"")</f>
        <v/>
      </c>
      <c r="U656" s="23">
        <f>IFERROR(IF(OR(R656="",INDEX(R:R,MATCH(DATE(YEAR($A656)-1,MONTH($A656),DAY($A656)),$A:$A,0))=""),"",R656/INDEX(R:R,MATCH(DATE(YEAR($A656)-1,MONTH($A656),DAY($A656)),$A:$A,0))-1),"")</f>
        <v/>
      </c>
      <c r="V656" s="23">
        <f>IF(OR(P656="",P655=""),"",P656/P655-1)</f>
        <v/>
      </c>
      <c r="W656" s="23">
        <f>IF(OR(Q656="",Q655=""),"",Q656/Q655-1)</f>
        <v/>
      </c>
      <c r="X656" s="23">
        <f>IF(OR(R656="",R655=""),"",R656/R655-1)</f>
        <v/>
      </c>
      <c r="Y656" s="23">
        <f>IF(R656="","",P656/R656)</f>
        <v/>
      </c>
      <c r="Z656" s="23">
        <f>IF(R656="","",Q656/R656)</f>
        <v/>
      </c>
      <c r="AA656" s="24">
        <f>IF(SUMIFS('Daily NSE Equity Options'!$M:$M,'Daily NSE Equity Options'!$A:$A,$A656)=0,"",SUMIFS('Daily NSE Equity Options'!$M:$M,'Daily NSE Equity Options'!$A:$A,$A656))</f>
        <v/>
      </c>
      <c r="AB656" s="9">
        <f>IF(SUMIFS('Daily BSE Equity Options'!$M:$M,'Daily BSE Equity Options'!$A:$A,$A656)=0,"",SUMIFS('Daily BSE Equity Options'!$M:$M,'Daily BSE Equity Options'!$A:$A,$A656))</f>
        <v/>
      </c>
      <c r="AC656" s="9">
        <f>IF(OR(AA656="",AB656=""),"",AA656+AB656)</f>
        <v/>
      </c>
      <c r="AD656" s="26">
        <f>IFERROR(IF(OR(AA656="",INDEX(AA:AA,MATCH(DATE(YEAR($A656)-1,MONTH($A656),DAY($A656)),$A:$A,0))=""),"",AA656/INDEX(AA:AA,MATCH(DATE(YEAR($A656)-1,MONTH($A656),DAY($A656)),$A:$A,0))-1),"")</f>
        <v/>
      </c>
      <c r="AE656" s="26">
        <f>IFERROR(IF(OR(AB656="",INDEX(AB:AB,MATCH(DATE(YEAR($A656)-1,MONTH($A656),DAY($A656)),$A:$A,0))=""),"",AB656/INDEX(AB:AB,MATCH(DATE(YEAR($A656)-1,MONTH($A656),DAY($A656)),$A:$A,0))-1),"")</f>
        <v/>
      </c>
      <c r="AF656" s="26">
        <f>IFERROR(IF(OR(AC656="",INDEX(AC:AC,MATCH(DATE(YEAR($A656)-1,MONTH($A656),DAY($A656)),$A:$A,0))=""),"",AC656/INDEX(AC:AC,MATCH(DATE(YEAR($A656)-1,MONTH($A656),DAY($A656)),$A:$A,0))-1),"")</f>
        <v/>
      </c>
      <c r="AG656" s="26">
        <f>IF(OR(AA656="",AA655=""),"",AA656/AA655-1)</f>
        <v/>
      </c>
      <c r="AH656" s="26">
        <f>IF(OR(AB656="",AB655=""),"",AB656/AB655-1)</f>
        <v/>
      </c>
      <c r="AI656" s="26">
        <f>IF(OR(AC656="",AC655=""),"",AC656/AC655-1)</f>
        <v/>
      </c>
      <c r="AJ656" s="26">
        <f>IF(AC656="","",AA656/AC656)</f>
        <v/>
      </c>
      <c r="AK656" s="26">
        <f>IF(AC656="","",AB656/AC656)</f>
        <v/>
      </c>
      <c r="AL656" s="29" t="n">
        <v>14.39</v>
      </c>
      <c r="AM656" s="30" t="n">
        <v>15.5475</v>
      </c>
      <c r="AN656" s="30" t="n">
        <v>13.3625</v>
      </c>
      <c r="AO656" s="30" t="n">
        <v>14.7975</v>
      </c>
      <c r="AP656" s="31" t="n">
        <v>0.0283</v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18">
        <f>IF(SUMIFS('Daily NSE Equity Options'!$K:$K,'Daily NSE Equity Options'!$A:$A,$A657)=0,"",SUMIFS('Daily NSE Equity Options'!$K:$K,'Daily NSE Equity Options'!$A:$A,$A657))</f>
        <v/>
      </c>
      <c r="F657" s="7">
        <f>IF(SUMIFS('Daily BSE Equity Options'!$K:$K,'Daily BSE Equity Options'!$A:$A,$A657)=0,"",SUMIFS('Daily BSE Equity Options'!$K:$K,'Daily BSE Equity Options'!$A:$A,$A657))</f>
        <v/>
      </c>
      <c r="G657" s="7">
        <f>IF(OR(E657="",F657=""),"",E657+F657)</f>
        <v/>
      </c>
      <c r="H657" s="20">
        <f>IFERROR(IF(OR(E657="",INDEX(E:E,MATCH(DATE(YEAR($A657)-1,MONTH($A657),DAY($A657)),$A:$A,0))=""),"",E657/INDEX(E:E,MATCH(DATE(YEAR($A657)-1,MONTH($A657),DAY($A657)),$A:$A,0))-1),"")</f>
        <v/>
      </c>
      <c r="I657" s="20">
        <f>IFERROR(IF(OR(F657="",INDEX(F:F,MATCH(DATE(YEAR($A657)-1,MONTH($A657),DAY($A657)),$A:$A,0))=""),"",F657/INDEX(F:F,MATCH(DATE(YEAR($A657)-1,MONTH($A657),DAY($A657)),$A:$A,0))-1),"")</f>
        <v/>
      </c>
      <c r="J657" s="20">
        <f>IFERROR(IF(OR(G657="",INDEX(G:G,MATCH(DATE(YEAR($A657)-1,MONTH($A657),DAY($A657)),$A:$A,0))=""),"",G657/INDEX(G:G,MATCH(DATE(YEAR($A657)-1,MONTH($A657),DAY($A657)),$A:$A,0))-1),"")</f>
        <v/>
      </c>
      <c r="K657" s="20">
        <f>IF(OR(E657="",E656=""),"",E657/E656-1)</f>
        <v/>
      </c>
      <c r="L657" s="20">
        <f>IF(OR(F657="",F656=""),"",F657/F656-1)</f>
        <v/>
      </c>
      <c r="M657" s="20">
        <f>IF(OR(G657="",G656=""),"",G657/G656-1)</f>
        <v/>
      </c>
      <c r="N657" s="20">
        <f>IF(G657="","",E657/G657)</f>
        <v/>
      </c>
      <c r="O657" s="20">
        <f>IF(G657="","",F657/G657)</f>
        <v/>
      </c>
      <c r="P657" s="21">
        <f>IF(SUMIFS('Daily NSE Equity Options'!$L:$L,'Daily NSE Equity Options'!$A:$A,$A657)=0,"",SUMIFS('Daily NSE Equity Options'!$L:$L,'Daily NSE Equity Options'!$A:$A,$A657))</f>
        <v/>
      </c>
      <c r="Q657" s="8">
        <f>IF(SUMIFS('Daily BSE Equity Options'!$L:$L,'Daily BSE Equity Options'!$A:$A,$A657)=0,"",SUMIFS('Daily BSE Equity Options'!$L:$L,'Daily BSE Equity Options'!$A:$A,$A657))</f>
        <v/>
      </c>
      <c r="R657" s="8">
        <f>IF(OR(P657="",Q657=""),"",P657+Q657)</f>
        <v/>
      </c>
      <c r="S657" s="23">
        <f>IFERROR(IF(OR(P657="",INDEX(P:P,MATCH(DATE(YEAR($A657)-1,MONTH($A657),DAY($A657)),$A:$A,0))=""),"",P657/INDEX(P:P,MATCH(DATE(YEAR($A657)-1,MONTH($A657),DAY($A657)),$A:$A,0))-1),"")</f>
        <v/>
      </c>
      <c r="T657" s="23">
        <f>IFERROR(IF(OR(Q657="",INDEX(Q:Q,MATCH(DATE(YEAR($A657)-1,MONTH($A657),DAY($A657)),$A:$A,0))=""),"",Q657/INDEX(Q:Q,MATCH(DATE(YEAR($A657)-1,MONTH($A657),DAY($A657)),$A:$A,0))-1),"")</f>
        <v/>
      </c>
      <c r="U657" s="23">
        <f>IFERROR(IF(OR(R657="",INDEX(R:R,MATCH(DATE(YEAR($A657)-1,MONTH($A657),DAY($A657)),$A:$A,0))=""),"",R657/INDEX(R:R,MATCH(DATE(YEAR($A657)-1,MONTH($A657),DAY($A657)),$A:$A,0))-1),"")</f>
        <v/>
      </c>
      <c r="V657" s="23">
        <f>IF(OR(P657="",P656=""),"",P657/P656-1)</f>
        <v/>
      </c>
      <c r="W657" s="23">
        <f>IF(OR(Q657="",Q656=""),"",Q657/Q656-1)</f>
        <v/>
      </c>
      <c r="X657" s="23">
        <f>IF(OR(R657="",R656=""),"",R657/R656-1)</f>
        <v/>
      </c>
      <c r="Y657" s="23">
        <f>IF(R657="","",P657/R657)</f>
        <v/>
      </c>
      <c r="Z657" s="23">
        <f>IF(R657="","",Q657/R657)</f>
        <v/>
      </c>
      <c r="AA657" s="24">
        <f>IF(SUMIFS('Daily NSE Equity Options'!$M:$M,'Daily NSE Equity Options'!$A:$A,$A657)=0,"",SUMIFS('Daily NSE Equity Options'!$M:$M,'Daily NSE Equity Options'!$A:$A,$A657))</f>
        <v/>
      </c>
      <c r="AB657" s="9">
        <f>IF(SUMIFS('Daily BSE Equity Options'!$M:$M,'Daily BSE Equity Options'!$A:$A,$A657)=0,"",SUMIFS('Daily BSE Equity Options'!$M:$M,'Daily BSE Equity Options'!$A:$A,$A657))</f>
        <v/>
      </c>
      <c r="AC657" s="9">
        <f>IF(OR(AA657="",AB657=""),"",AA657+AB657)</f>
        <v/>
      </c>
      <c r="AD657" s="26">
        <f>IFERROR(IF(OR(AA657="",INDEX(AA:AA,MATCH(DATE(YEAR($A657)-1,MONTH($A657),DAY($A657)),$A:$A,0))=""),"",AA657/INDEX(AA:AA,MATCH(DATE(YEAR($A657)-1,MONTH($A657),DAY($A657)),$A:$A,0))-1),"")</f>
        <v/>
      </c>
      <c r="AE657" s="26">
        <f>IFERROR(IF(OR(AB657="",INDEX(AB:AB,MATCH(DATE(YEAR($A657)-1,MONTH($A657),DAY($A657)),$A:$A,0))=""),"",AB657/INDEX(AB:AB,MATCH(DATE(YEAR($A657)-1,MONTH($A657),DAY($A657)),$A:$A,0))-1),"")</f>
        <v/>
      </c>
      <c r="AF657" s="26">
        <f>IFERROR(IF(OR(AC657="",INDEX(AC:AC,MATCH(DATE(YEAR($A657)-1,MONTH($A657),DAY($A657)),$A:$A,0))=""),"",AC657/INDEX(AC:AC,MATCH(DATE(YEAR($A657)-1,MONTH($A657),DAY($A657)),$A:$A,0))-1),"")</f>
        <v/>
      </c>
      <c r="AG657" s="26">
        <f>IF(OR(AA657="",AA656=""),"",AA657/AA656-1)</f>
        <v/>
      </c>
      <c r="AH657" s="26">
        <f>IF(OR(AB657="",AB656=""),"",AB657/AB656-1)</f>
        <v/>
      </c>
      <c r="AI657" s="26">
        <f>IF(OR(AC657="",AC656=""),"",AC657/AC656-1)</f>
        <v/>
      </c>
      <c r="AJ657" s="26">
        <f>IF(AC657="","",AA657/AC657)</f>
        <v/>
      </c>
      <c r="AK657" s="26">
        <f>IF(AC657="","",AB657/AC657)</f>
        <v/>
      </c>
      <c r="AL657" s="29" t="n">
        <v>14.7975</v>
      </c>
      <c r="AM657" s="30" t="n">
        <v>16.2725</v>
      </c>
      <c r="AN657" s="30" t="n">
        <v>13.32</v>
      </c>
      <c r="AO657" s="30" t="n">
        <v>13.8425</v>
      </c>
      <c r="AP657" s="31" t="n">
        <v>-0.0645</v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18">
        <f>IF(SUMIFS('Daily NSE Equity Options'!$K:$K,'Daily NSE Equity Options'!$A:$A,$A658)=0,"",SUMIFS('Daily NSE Equity Options'!$K:$K,'Daily NSE Equity Options'!$A:$A,$A658))</f>
        <v/>
      </c>
      <c r="F658" s="7">
        <f>IF(SUMIFS('Daily BSE Equity Options'!$K:$K,'Daily BSE Equity Options'!$A:$A,$A658)=0,"",SUMIFS('Daily BSE Equity Options'!$K:$K,'Daily BSE Equity Options'!$A:$A,$A658))</f>
        <v/>
      </c>
      <c r="G658" s="7">
        <f>IF(OR(E658="",F658=""),"",E658+F658)</f>
        <v/>
      </c>
      <c r="H658" s="20">
        <f>IFERROR(IF(OR(E658="",INDEX(E:E,MATCH(DATE(YEAR($A658)-1,MONTH($A658),DAY($A658)),$A:$A,0))=""),"",E658/INDEX(E:E,MATCH(DATE(YEAR($A658)-1,MONTH($A658),DAY($A658)),$A:$A,0))-1),"")</f>
        <v/>
      </c>
      <c r="I658" s="20">
        <f>IFERROR(IF(OR(F658="",INDEX(F:F,MATCH(DATE(YEAR($A658)-1,MONTH($A658),DAY($A658)),$A:$A,0))=""),"",F658/INDEX(F:F,MATCH(DATE(YEAR($A658)-1,MONTH($A658),DAY($A658)),$A:$A,0))-1),"")</f>
        <v/>
      </c>
      <c r="J658" s="20">
        <f>IFERROR(IF(OR(G658="",INDEX(G:G,MATCH(DATE(YEAR($A658)-1,MONTH($A658),DAY($A658)),$A:$A,0))=""),"",G658/INDEX(G:G,MATCH(DATE(YEAR($A658)-1,MONTH($A658),DAY($A658)),$A:$A,0))-1),"")</f>
        <v/>
      </c>
      <c r="K658" s="20">
        <f>IF(OR(E658="",E657=""),"",E658/E657-1)</f>
        <v/>
      </c>
      <c r="L658" s="20">
        <f>IF(OR(F658="",F657=""),"",F658/F657-1)</f>
        <v/>
      </c>
      <c r="M658" s="20">
        <f>IF(OR(G658="",G657=""),"",G658/G657-1)</f>
        <v/>
      </c>
      <c r="N658" s="20">
        <f>IF(G658="","",E658/G658)</f>
        <v/>
      </c>
      <c r="O658" s="20">
        <f>IF(G658="","",F658/G658)</f>
        <v/>
      </c>
      <c r="P658" s="21">
        <f>IF(SUMIFS('Daily NSE Equity Options'!$L:$L,'Daily NSE Equity Options'!$A:$A,$A658)=0,"",SUMIFS('Daily NSE Equity Options'!$L:$L,'Daily NSE Equity Options'!$A:$A,$A658))</f>
        <v/>
      </c>
      <c r="Q658" s="8">
        <f>IF(SUMIFS('Daily BSE Equity Options'!$L:$L,'Daily BSE Equity Options'!$A:$A,$A658)=0,"",SUMIFS('Daily BSE Equity Options'!$L:$L,'Daily BSE Equity Options'!$A:$A,$A658))</f>
        <v/>
      </c>
      <c r="R658" s="8">
        <f>IF(OR(P658="",Q658=""),"",P658+Q658)</f>
        <v/>
      </c>
      <c r="S658" s="23">
        <f>IFERROR(IF(OR(P658="",INDEX(P:P,MATCH(DATE(YEAR($A658)-1,MONTH($A658),DAY($A658)),$A:$A,0))=""),"",P658/INDEX(P:P,MATCH(DATE(YEAR($A658)-1,MONTH($A658),DAY($A658)),$A:$A,0))-1),"")</f>
        <v/>
      </c>
      <c r="T658" s="23">
        <f>IFERROR(IF(OR(Q658="",INDEX(Q:Q,MATCH(DATE(YEAR($A658)-1,MONTH($A658),DAY($A658)),$A:$A,0))=""),"",Q658/INDEX(Q:Q,MATCH(DATE(YEAR($A658)-1,MONTH($A658),DAY($A658)),$A:$A,0))-1),"")</f>
        <v/>
      </c>
      <c r="U658" s="23">
        <f>IFERROR(IF(OR(R658="",INDEX(R:R,MATCH(DATE(YEAR($A658)-1,MONTH($A658),DAY($A658)),$A:$A,0))=""),"",R658/INDEX(R:R,MATCH(DATE(YEAR($A658)-1,MONTH($A658),DAY($A658)),$A:$A,0))-1),"")</f>
        <v/>
      </c>
      <c r="V658" s="23">
        <f>IF(OR(P658="",P657=""),"",P658/P657-1)</f>
        <v/>
      </c>
      <c r="W658" s="23">
        <f>IF(OR(Q658="",Q657=""),"",Q658/Q657-1)</f>
        <v/>
      </c>
      <c r="X658" s="23">
        <f>IF(OR(R658="",R657=""),"",R658/R657-1)</f>
        <v/>
      </c>
      <c r="Y658" s="23">
        <f>IF(R658="","",P658/R658)</f>
        <v/>
      </c>
      <c r="Z658" s="23">
        <f>IF(R658="","",Q658/R658)</f>
        <v/>
      </c>
      <c r="AA658" s="24">
        <f>IF(SUMIFS('Daily NSE Equity Options'!$M:$M,'Daily NSE Equity Options'!$A:$A,$A658)=0,"",SUMIFS('Daily NSE Equity Options'!$M:$M,'Daily NSE Equity Options'!$A:$A,$A658))</f>
        <v/>
      </c>
      <c r="AB658" s="9">
        <f>IF(SUMIFS('Daily BSE Equity Options'!$M:$M,'Daily BSE Equity Options'!$A:$A,$A658)=0,"",SUMIFS('Daily BSE Equity Options'!$M:$M,'Daily BSE Equity Options'!$A:$A,$A658))</f>
        <v/>
      </c>
      <c r="AC658" s="9">
        <f>IF(OR(AA658="",AB658=""),"",AA658+AB658)</f>
        <v/>
      </c>
      <c r="AD658" s="26">
        <f>IFERROR(IF(OR(AA658="",INDEX(AA:AA,MATCH(DATE(YEAR($A658)-1,MONTH($A658),DAY($A658)),$A:$A,0))=""),"",AA658/INDEX(AA:AA,MATCH(DATE(YEAR($A658)-1,MONTH($A658),DAY($A658)),$A:$A,0))-1),"")</f>
        <v/>
      </c>
      <c r="AE658" s="26">
        <f>IFERROR(IF(OR(AB658="",INDEX(AB:AB,MATCH(DATE(YEAR($A658)-1,MONTH($A658),DAY($A658)),$A:$A,0))=""),"",AB658/INDEX(AB:AB,MATCH(DATE(YEAR($A658)-1,MONTH($A658),DAY($A658)),$A:$A,0))-1),"")</f>
        <v/>
      </c>
      <c r="AF658" s="26">
        <f>IFERROR(IF(OR(AC658="",INDEX(AC:AC,MATCH(DATE(YEAR($A658)-1,MONTH($A658),DAY($A658)),$A:$A,0))=""),"",AC658/INDEX(AC:AC,MATCH(DATE(YEAR($A658)-1,MONTH($A658),DAY($A658)),$A:$A,0))-1),"")</f>
        <v/>
      </c>
      <c r="AG658" s="26">
        <f>IF(OR(AA658="",AA657=""),"",AA658/AA657-1)</f>
        <v/>
      </c>
      <c r="AH658" s="26">
        <f>IF(OR(AB658="",AB657=""),"",AB658/AB657-1)</f>
        <v/>
      </c>
      <c r="AI658" s="26">
        <f>IF(OR(AC658="",AC657=""),"",AC658/AC657-1)</f>
        <v/>
      </c>
      <c r="AJ658" s="26">
        <f>IF(AC658="","",AA658/AC658)</f>
        <v/>
      </c>
      <c r="AK658" s="26">
        <f>IF(AC658="","",AB658/AC658)</f>
        <v/>
      </c>
      <c r="AL658" s="29" t="n">
        <v>13.8425</v>
      </c>
      <c r="AM658" s="30" t="n">
        <v>14.3275</v>
      </c>
      <c r="AN658" s="30" t="n">
        <v>11.875</v>
      </c>
      <c r="AO658" s="30" t="n">
        <v>14.0425</v>
      </c>
      <c r="AP658" s="31" t="n">
        <v>0.0144</v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18">
        <f>IF(SUMIFS('Daily NSE Equity Options'!$K:$K,'Daily NSE Equity Options'!$A:$A,$A659)=0,"",SUMIFS('Daily NSE Equity Options'!$K:$K,'Daily NSE Equity Options'!$A:$A,$A659))</f>
        <v/>
      </c>
      <c r="F659" s="7">
        <f>IF(SUMIFS('Daily BSE Equity Options'!$K:$K,'Daily BSE Equity Options'!$A:$A,$A659)=0,"",SUMIFS('Daily BSE Equity Options'!$K:$K,'Daily BSE Equity Options'!$A:$A,$A659))</f>
        <v/>
      </c>
      <c r="G659" s="7">
        <f>IF(OR(E659="",F659=""),"",E659+F659)</f>
        <v/>
      </c>
      <c r="H659" s="20">
        <f>IFERROR(IF(OR(E659="",INDEX(E:E,MATCH(DATE(YEAR($A659)-1,MONTH($A659),DAY($A659)),$A:$A,0))=""),"",E659/INDEX(E:E,MATCH(DATE(YEAR($A659)-1,MONTH($A659),DAY($A659)),$A:$A,0))-1),"")</f>
        <v/>
      </c>
      <c r="I659" s="20">
        <f>IFERROR(IF(OR(F659="",INDEX(F:F,MATCH(DATE(YEAR($A659)-1,MONTH($A659),DAY($A659)),$A:$A,0))=""),"",F659/INDEX(F:F,MATCH(DATE(YEAR($A659)-1,MONTH($A659),DAY($A659)),$A:$A,0))-1),"")</f>
        <v/>
      </c>
      <c r="J659" s="20">
        <f>IFERROR(IF(OR(G659="",INDEX(G:G,MATCH(DATE(YEAR($A659)-1,MONTH($A659),DAY($A659)),$A:$A,0))=""),"",G659/INDEX(G:G,MATCH(DATE(YEAR($A659)-1,MONTH($A659),DAY($A659)),$A:$A,0))-1),"")</f>
        <v/>
      </c>
      <c r="K659" s="20">
        <f>IF(OR(E659="",E658=""),"",E659/E658-1)</f>
        <v/>
      </c>
      <c r="L659" s="20">
        <f>IF(OR(F659="",F658=""),"",F659/F658-1)</f>
        <v/>
      </c>
      <c r="M659" s="20">
        <f>IF(OR(G659="",G658=""),"",G659/G658-1)</f>
        <v/>
      </c>
      <c r="N659" s="20">
        <f>IF(G659="","",E659/G659)</f>
        <v/>
      </c>
      <c r="O659" s="20">
        <f>IF(G659="","",F659/G659)</f>
        <v/>
      </c>
      <c r="P659" s="21">
        <f>IF(SUMIFS('Daily NSE Equity Options'!$L:$L,'Daily NSE Equity Options'!$A:$A,$A659)=0,"",SUMIFS('Daily NSE Equity Options'!$L:$L,'Daily NSE Equity Options'!$A:$A,$A659))</f>
        <v/>
      </c>
      <c r="Q659" s="8">
        <f>IF(SUMIFS('Daily BSE Equity Options'!$L:$L,'Daily BSE Equity Options'!$A:$A,$A659)=0,"",SUMIFS('Daily BSE Equity Options'!$L:$L,'Daily BSE Equity Options'!$A:$A,$A659))</f>
        <v/>
      </c>
      <c r="R659" s="8">
        <f>IF(OR(P659="",Q659=""),"",P659+Q659)</f>
        <v/>
      </c>
      <c r="S659" s="23">
        <f>IFERROR(IF(OR(P659="",INDEX(P:P,MATCH(DATE(YEAR($A659)-1,MONTH($A659),DAY($A659)),$A:$A,0))=""),"",P659/INDEX(P:P,MATCH(DATE(YEAR($A659)-1,MONTH($A659),DAY($A659)),$A:$A,0))-1),"")</f>
        <v/>
      </c>
      <c r="T659" s="23">
        <f>IFERROR(IF(OR(Q659="",INDEX(Q:Q,MATCH(DATE(YEAR($A659)-1,MONTH($A659),DAY($A659)),$A:$A,0))=""),"",Q659/INDEX(Q:Q,MATCH(DATE(YEAR($A659)-1,MONTH($A659),DAY($A659)),$A:$A,0))-1),"")</f>
        <v/>
      </c>
      <c r="U659" s="23">
        <f>IFERROR(IF(OR(R659="",INDEX(R:R,MATCH(DATE(YEAR($A659)-1,MONTH($A659),DAY($A659)),$A:$A,0))=""),"",R659/INDEX(R:R,MATCH(DATE(YEAR($A659)-1,MONTH($A659),DAY($A659)),$A:$A,0))-1),"")</f>
        <v/>
      </c>
      <c r="V659" s="23">
        <f>IF(OR(P659="",P658=""),"",P659/P658-1)</f>
        <v/>
      </c>
      <c r="W659" s="23">
        <f>IF(OR(Q659="",Q658=""),"",Q659/Q658-1)</f>
        <v/>
      </c>
      <c r="X659" s="23">
        <f>IF(OR(R659="",R658=""),"",R659/R658-1)</f>
        <v/>
      </c>
      <c r="Y659" s="23">
        <f>IF(R659="","",P659/R659)</f>
        <v/>
      </c>
      <c r="Z659" s="23">
        <f>IF(R659="","",Q659/R659)</f>
        <v/>
      </c>
      <c r="AA659" s="24">
        <f>IF(SUMIFS('Daily NSE Equity Options'!$M:$M,'Daily NSE Equity Options'!$A:$A,$A659)=0,"",SUMIFS('Daily NSE Equity Options'!$M:$M,'Daily NSE Equity Options'!$A:$A,$A659))</f>
        <v/>
      </c>
      <c r="AB659" s="9">
        <f>IF(SUMIFS('Daily BSE Equity Options'!$M:$M,'Daily BSE Equity Options'!$A:$A,$A659)=0,"",SUMIFS('Daily BSE Equity Options'!$M:$M,'Daily BSE Equity Options'!$A:$A,$A659))</f>
        <v/>
      </c>
      <c r="AC659" s="9">
        <f>IF(OR(AA659="",AB659=""),"",AA659+AB659)</f>
        <v/>
      </c>
      <c r="AD659" s="26">
        <f>IFERROR(IF(OR(AA659="",INDEX(AA:AA,MATCH(DATE(YEAR($A659)-1,MONTH($A659),DAY($A659)),$A:$A,0))=""),"",AA659/INDEX(AA:AA,MATCH(DATE(YEAR($A659)-1,MONTH($A659),DAY($A659)),$A:$A,0))-1),"")</f>
        <v/>
      </c>
      <c r="AE659" s="26">
        <f>IFERROR(IF(OR(AB659="",INDEX(AB:AB,MATCH(DATE(YEAR($A659)-1,MONTH($A659),DAY($A659)),$A:$A,0))=""),"",AB659/INDEX(AB:AB,MATCH(DATE(YEAR($A659)-1,MONTH($A659),DAY($A659)),$A:$A,0))-1),"")</f>
        <v/>
      </c>
      <c r="AF659" s="26">
        <f>IFERROR(IF(OR(AC659="",INDEX(AC:AC,MATCH(DATE(YEAR($A659)-1,MONTH($A659),DAY($A659)),$A:$A,0))=""),"",AC659/INDEX(AC:AC,MATCH(DATE(YEAR($A659)-1,MONTH($A659),DAY($A659)),$A:$A,0))-1),"")</f>
        <v/>
      </c>
      <c r="AG659" s="26">
        <f>IF(OR(AA659="",AA658=""),"",AA659/AA658-1)</f>
        <v/>
      </c>
      <c r="AH659" s="26">
        <f>IF(OR(AB659="",AB658=""),"",AB659/AB658-1)</f>
        <v/>
      </c>
      <c r="AI659" s="26">
        <f>IF(OR(AC659="",AC658=""),"",AC659/AC658-1)</f>
        <v/>
      </c>
      <c r="AJ659" s="26">
        <f>IF(AC659="","",AA659/AC659)</f>
        <v/>
      </c>
      <c r="AK659" s="26">
        <f>IF(AC659="","",AB659/AC659)</f>
        <v/>
      </c>
      <c r="AL659" s="29" t="n">
        <v>14.0425</v>
      </c>
      <c r="AM659" s="30" t="n">
        <v>14.0425</v>
      </c>
      <c r="AN659" s="30" t="n">
        <v>12.9975</v>
      </c>
      <c r="AO659" s="30" t="n">
        <v>13.4775</v>
      </c>
      <c r="AP659" s="31" t="n">
        <v>-0.0402</v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18">
        <f>IF(SUMIFS('Daily NSE Equity Options'!$K:$K,'Daily NSE Equity Options'!$A:$A,$A660)=0,"",SUMIFS('Daily NSE Equity Options'!$K:$K,'Daily NSE Equity Options'!$A:$A,$A660))</f>
        <v/>
      </c>
      <c r="F660" s="7">
        <f>IF(SUMIFS('Daily BSE Equity Options'!$K:$K,'Daily BSE Equity Options'!$A:$A,$A660)=0,"",SUMIFS('Daily BSE Equity Options'!$K:$K,'Daily BSE Equity Options'!$A:$A,$A660))</f>
        <v/>
      </c>
      <c r="G660" s="7">
        <f>IF(OR(E660="",F660=""),"",E660+F660)</f>
        <v/>
      </c>
      <c r="H660" s="20">
        <f>IFERROR(IF(OR(E660="",INDEX(E:E,MATCH(DATE(YEAR($A660)-1,MONTH($A660),DAY($A660)),$A:$A,0))=""),"",E660/INDEX(E:E,MATCH(DATE(YEAR($A660)-1,MONTH($A660),DAY($A660)),$A:$A,0))-1),"")</f>
        <v/>
      </c>
      <c r="I660" s="20">
        <f>IFERROR(IF(OR(F660="",INDEX(F:F,MATCH(DATE(YEAR($A660)-1,MONTH($A660),DAY($A660)),$A:$A,0))=""),"",F660/INDEX(F:F,MATCH(DATE(YEAR($A660)-1,MONTH($A660),DAY($A660)),$A:$A,0))-1),"")</f>
        <v/>
      </c>
      <c r="J660" s="20">
        <f>IFERROR(IF(OR(G660="",INDEX(G:G,MATCH(DATE(YEAR($A660)-1,MONTH($A660),DAY($A660)),$A:$A,0))=""),"",G660/INDEX(G:G,MATCH(DATE(YEAR($A660)-1,MONTH($A660),DAY($A660)),$A:$A,0))-1),"")</f>
        <v/>
      </c>
      <c r="K660" s="20">
        <f>IF(OR(E660="",E659=""),"",E660/E659-1)</f>
        <v/>
      </c>
      <c r="L660" s="20">
        <f>IF(OR(F660="",F659=""),"",F660/F659-1)</f>
        <v/>
      </c>
      <c r="M660" s="20">
        <f>IF(OR(G660="",G659=""),"",G660/G659-1)</f>
        <v/>
      </c>
      <c r="N660" s="20">
        <f>IF(G660="","",E660/G660)</f>
        <v/>
      </c>
      <c r="O660" s="20">
        <f>IF(G660="","",F660/G660)</f>
        <v/>
      </c>
      <c r="P660" s="21">
        <f>IF(SUMIFS('Daily NSE Equity Options'!$L:$L,'Daily NSE Equity Options'!$A:$A,$A660)=0,"",SUMIFS('Daily NSE Equity Options'!$L:$L,'Daily NSE Equity Options'!$A:$A,$A660))</f>
        <v/>
      </c>
      <c r="Q660" s="8">
        <f>IF(SUMIFS('Daily BSE Equity Options'!$L:$L,'Daily BSE Equity Options'!$A:$A,$A660)=0,"",SUMIFS('Daily BSE Equity Options'!$L:$L,'Daily BSE Equity Options'!$A:$A,$A660))</f>
        <v/>
      </c>
      <c r="R660" s="8">
        <f>IF(OR(P660="",Q660=""),"",P660+Q660)</f>
        <v/>
      </c>
      <c r="S660" s="23">
        <f>IFERROR(IF(OR(P660="",INDEX(P:P,MATCH(DATE(YEAR($A660)-1,MONTH($A660),DAY($A660)),$A:$A,0))=""),"",P660/INDEX(P:P,MATCH(DATE(YEAR($A660)-1,MONTH($A660),DAY($A660)),$A:$A,0))-1),"")</f>
        <v/>
      </c>
      <c r="T660" s="23">
        <f>IFERROR(IF(OR(Q660="",INDEX(Q:Q,MATCH(DATE(YEAR($A660)-1,MONTH($A660),DAY($A660)),$A:$A,0))=""),"",Q660/INDEX(Q:Q,MATCH(DATE(YEAR($A660)-1,MONTH($A660),DAY($A660)),$A:$A,0))-1),"")</f>
        <v/>
      </c>
      <c r="U660" s="23">
        <f>IFERROR(IF(OR(R660="",INDEX(R:R,MATCH(DATE(YEAR($A660)-1,MONTH($A660),DAY($A660)),$A:$A,0))=""),"",R660/INDEX(R:R,MATCH(DATE(YEAR($A660)-1,MONTH($A660),DAY($A660)),$A:$A,0))-1),"")</f>
        <v/>
      </c>
      <c r="V660" s="23">
        <f>IF(OR(P660="",P659=""),"",P660/P659-1)</f>
        <v/>
      </c>
      <c r="W660" s="23">
        <f>IF(OR(Q660="",Q659=""),"",Q660/Q659-1)</f>
        <v/>
      </c>
      <c r="X660" s="23">
        <f>IF(OR(R660="",R659=""),"",R660/R659-1)</f>
        <v/>
      </c>
      <c r="Y660" s="23">
        <f>IF(R660="","",P660/R660)</f>
        <v/>
      </c>
      <c r="Z660" s="23">
        <f>IF(R660="","",Q660/R660)</f>
        <v/>
      </c>
      <c r="AA660" s="24">
        <f>IF(SUMIFS('Daily NSE Equity Options'!$M:$M,'Daily NSE Equity Options'!$A:$A,$A660)=0,"",SUMIFS('Daily NSE Equity Options'!$M:$M,'Daily NSE Equity Options'!$A:$A,$A660))</f>
        <v/>
      </c>
      <c r="AB660" s="9">
        <f>IF(SUMIFS('Daily BSE Equity Options'!$M:$M,'Daily BSE Equity Options'!$A:$A,$A660)=0,"",SUMIFS('Daily BSE Equity Options'!$M:$M,'Daily BSE Equity Options'!$A:$A,$A660))</f>
        <v/>
      </c>
      <c r="AC660" s="9">
        <f>IF(OR(AA660="",AB660=""),"",AA660+AB660)</f>
        <v/>
      </c>
      <c r="AD660" s="26">
        <f>IFERROR(IF(OR(AA660="",INDEX(AA:AA,MATCH(DATE(YEAR($A660)-1,MONTH($A660),DAY($A660)),$A:$A,0))=""),"",AA660/INDEX(AA:AA,MATCH(DATE(YEAR($A660)-1,MONTH($A660),DAY($A660)),$A:$A,0))-1),"")</f>
        <v/>
      </c>
      <c r="AE660" s="26">
        <f>IFERROR(IF(OR(AB660="",INDEX(AB:AB,MATCH(DATE(YEAR($A660)-1,MONTH($A660),DAY($A660)),$A:$A,0))=""),"",AB660/INDEX(AB:AB,MATCH(DATE(YEAR($A660)-1,MONTH($A660),DAY($A660)),$A:$A,0))-1),"")</f>
        <v/>
      </c>
      <c r="AF660" s="26">
        <f>IFERROR(IF(OR(AC660="",INDEX(AC:AC,MATCH(DATE(YEAR($A660)-1,MONTH($A660),DAY($A660)),$A:$A,0))=""),"",AC660/INDEX(AC:AC,MATCH(DATE(YEAR($A660)-1,MONTH($A660),DAY($A660)),$A:$A,0))-1),"")</f>
        <v/>
      </c>
      <c r="AG660" s="26">
        <f>IF(OR(AA660="",AA659=""),"",AA660/AA659-1)</f>
        <v/>
      </c>
      <c r="AH660" s="26">
        <f>IF(OR(AB660="",AB659=""),"",AB660/AB659-1)</f>
        <v/>
      </c>
      <c r="AI660" s="26">
        <f>IF(OR(AC660="",AC659=""),"",AC660/AC659-1)</f>
        <v/>
      </c>
      <c r="AJ660" s="26">
        <f>IF(AC660="","",AA660/AC660)</f>
        <v/>
      </c>
      <c r="AK660" s="26">
        <f>IF(AC660="","",AB660/AC660)</f>
        <v/>
      </c>
      <c r="AL660" s="29" t="n">
        <v>13.4775</v>
      </c>
      <c r="AM660" s="30" t="n">
        <v>15.7725</v>
      </c>
      <c r="AN660" s="30" t="n">
        <v>12.7725</v>
      </c>
      <c r="AO660" s="30" t="n">
        <v>13.3325</v>
      </c>
      <c r="AP660" s="31" t="n">
        <v>-0.0108</v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18">
        <f>IF(SUMIFS('Daily NSE Equity Options'!$K:$K,'Daily NSE Equity Options'!$A:$A,$A661)=0,"",SUMIFS('Daily NSE Equity Options'!$K:$K,'Daily NSE Equity Options'!$A:$A,$A661))</f>
        <v/>
      </c>
      <c r="F661" s="7">
        <f>IF(SUMIFS('Daily BSE Equity Options'!$K:$K,'Daily BSE Equity Options'!$A:$A,$A661)=0,"",SUMIFS('Daily BSE Equity Options'!$K:$K,'Daily BSE Equity Options'!$A:$A,$A661))</f>
        <v/>
      </c>
      <c r="G661" s="7">
        <f>IF(OR(E661="",F661=""),"",E661+F661)</f>
        <v/>
      </c>
      <c r="H661" s="20">
        <f>IFERROR(IF(OR(E661="",INDEX(E:E,MATCH(DATE(YEAR($A661)-1,MONTH($A661),DAY($A661)),$A:$A,0))=""),"",E661/INDEX(E:E,MATCH(DATE(YEAR($A661)-1,MONTH($A661),DAY($A661)),$A:$A,0))-1),"")</f>
        <v/>
      </c>
      <c r="I661" s="20">
        <f>IFERROR(IF(OR(F661="",INDEX(F:F,MATCH(DATE(YEAR($A661)-1,MONTH($A661),DAY($A661)),$A:$A,0))=""),"",F661/INDEX(F:F,MATCH(DATE(YEAR($A661)-1,MONTH($A661),DAY($A661)),$A:$A,0))-1),"")</f>
        <v/>
      </c>
      <c r="J661" s="20">
        <f>IFERROR(IF(OR(G661="",INDEX(G:G,MATCH(DATE(YEAR($A661)-1,MONTH($A661),DAY($A661)),$A:$A,0))=""),"",G661/INDEX(G:G,MATCH(DATE(YEAR($A661)-1,MONTH($A661),DAY($A661)),$A:$A,0))-1),"")</f>
        <v/>
      </c>
      <c r="K661" s="20">
        <f>IF(OR(E661="",E660=""),"",E661/E660-1)</f>
        <v/>
      </c>
      <c r="L661" s="20">
        <f>IF(OR(F661="",F660=""),"",F661/F660-1)</f>
        <v/>
      </c>
      <c r="M661" s="20">
        <f>IF(OR(G661="",G660=""),"",G661/G660-1)</f>
        <v/>
      </c>
      <c r="N661" s="20">
        <f>IF(G661="","",E661/G661)</f>
        <v/>
      </c>
      <c r="O661" s="20">
        <f>IF(G661="","",F661/G661)</f>
        <v/>
      </c>
      <c r="P661" s="21">
        <f>IF(SUMIFS('Daily NSE Equity Options'!$L:$L,'Daily NSE Equity Options'!$A:$A,$A661)=0,"",SUMIFS('Daily NSE Equity Options'!$L:$L,'Daily NSE Equity Options'!$A:$A,$A661))</f>
        <v/>
      </c>
      <c r="Q661" s="8">
        <f>IF(SUMIFS('Daily BSE Equity Options'!$L:$L,'Daily BSE Equity Options'!$A:$A,$A661)=0,"",SUMIFS('Daily BSE Equity Options'!$L:$L,'Daily BSE Equity Options'!$A:$A,$A661))</f>
        <v/>
      </c>
      <c r="R661" s="8">
        <f>IF(OR(P661="",Q661=""),"",P661+Q661)</f>
        <v/>
      </c>
      <c r="S661" s="23">
        <f>IFERROR(IF(OR(P661="",INDEX(P:P,MATCH(DATE(YEAR($A661)-1,MONTH($A661),DAY($A661)),$A:$A,0))=""),"",P661/INDEX(P:P,MATCH(DATE(YEAR($A661)-1,MONTH($A661),DAY($A661)),$A:$A,0))-1),"")</f>
        <v/>
      </c>
      <c r="T661" s="23">
        <f>IFERROR(IF(OR(Q661="",INDEX(Q:Q,MATCH(DATE(YEAR($A661)-1,MONTH($A661),DAY($A661)),$A:$A,0))=""),"",Q661/INDEX(Q:Q,MATCH(DATE(YEAR($A661)-1,MONTH($A661),DAY($A661)),$A:$A,0))-1),"")</f>
        <v/>
      </c>
      <c r="U661" s="23">
        <f>IFERROR(IF(OR(R661="",INDEX(R:R,MATCH(DATE(YEAR($A661)-1,MONTH($A661),DAY($A661)),$A:$A,0))=""),"",R661/INDEX(R:R,MATCH(DATE(YEAR($A661)-1,MONTH($A661),DAY($A661)),$A:$A,0))-1),"")</f>
        <v/>
      </c>
      <c r="V661" s="23">
        <f>IF(OR(P661="",P660=""),"",P661/P660-1)</f>
        <v/>
      </c>
      <c r="W661" s="23">
        <f>IF(OR(Q661="",Q660=""),"",Q661/Q660-1)</f>
        <v/>
      </c>
      <c r="X661" s="23">
        <f>IF(OR(R661="",R660=""),"",R661/R660-1)</f>
        <v/>
      </c>
      <c r="Y661" s="23">
        <f>IF(R661="","",P661/R661)</f>
        <v/>
      </c>
      <c r="Z661" s="23">
        <f>IF(R661="","",Q661/R661)</f>
        <v/>
      </c>
      <c r="AA661" s="24">
        <f>IF(SUMIFS('Daily NSE Equity Options'!$M:$M,'Daily NSE Equity Options'!$A:$A,$A661)=0,"",SUMIFS('Daily NSE Equity Options'!$M:$M,'Daily NSE Equity Options'!$A:$A,$A661))</f>
        <v/>
      </c>
      <c r="AB661" s="9">
        <f>IF(SUMIFS('Daily BSE Equity Options'!$M:$M,'Daily BSE Equity Options'!$A:$A,$A661)=0,"",SUMIFS('Daily BSE Equity Options'!$M:$M,'Daily BSE Equity Options'!$A:$A,$A661))</f>
        <v/>
      </c>
      <c r="AC661" s="9">
        <f>IF(OR(AA661="",AB661=""),"",AA661+AB661)</f>
        <v/>
      </c>
      <c r="AD661" s="26">
        <f>IFERROR(IF(OR(AA661="",INDEX(AA:AA,MATCH(DATE(YEAR($A661)-1,MONTH($A661),DAY($A661)),$A:$A,0))=""),"",AA661/INDEX(AA:AA,MATCH(DATE(YEAR($A661)-1,MONTH($A661),DAY($A661)),$A:$A,0))-1),"")</f>
        <v/>
      </c>
      <c r="AE661" s="26">
        <f>IFERROR(IF(OR(AB661="",INDEX(AB:AB,MATCH(DATE(YEAR($A661)-1,MONTH($A661),DAY($A661)),$A:$A,0))=""),"",AB661/INDEX(AB:AB,MATCH(DATE(YEAR($A661)-1,MONTH($A661),DAY($A661)),$A:$A,0))-1),"")</f>
        <v/>
      </c>
      <c r="AF661" s="26">
        <f>IFERROR(IF(OR(AC661="",INDEX(AC:AC,MATCH(DATE(YEAR($A661)-1,MONTH($A661),DAY($A661)),$A:$A,0))=""),"",AC661/INDEX(AC:AC,MATCH(DATE(YEAR($A661)-1,MONTH($A661),DAY($A661)),$A:$A,0))-1),"")</f>
        <v/>
      </c>
      <c r="AG661" s="26">
        <f>IF(OR(AA661="",AA660=""),"",AA661/AA660-1)</f>
        <v/>
      </c>
      <c r="AH661" s="26">
        <f>IF(OR(AB661="",AB660=""),"",AB661/AB660-1)</f>
        <v/>
      </c>
      <c r="AI661" s="26">
        <f>IF(OR(AC661="",AC660=""),"",AC661/AC660-1)</f>
        <v/>
      </c>
      <c r="AJ661" s="26">
        <f>IF(AC661="","",AA661/AC661)</f>
        <v/>
      </c>
      <c r="AK661" s="26">
        <f>IF(AC661="","",AB661/AC661)</f>
        <v/>
      </c>
      <c r="AL661" s="29" t="n">
        <v>13.3325</v>
      </c>
      <c r="AM661" s="30" t="n">
        <v>14.0575</v>
      </c>
      <c r="AN661" s="30" t="n">
        <v>12.41</v>
      </c>
      <c r="AO661" s="30" t="n">
        <v>13.565</v>
      </c>
      <c r="AP661" s="31" t="n">
        <v>0.0174</v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18">
        <f>IF(SUMIFS('Daily NSE Equity Options'!$K:$K,'Daily NSE Equity Options'!$A:$A,$A662)=0,"",SUMIFS('Daily NSE Equity Options'!$K:$K,'Daily NSE Equity Options'!$A:$A,$A662))</f>
        <v/>
      </c>
      <c r="F662" s="7">
        <f>IF(SUMIFS('Daily BSE Equity Options'!$K:$K,'Daily BSE Equity Options'!$A:$A,$A662)=0,"",SUMIFS('Daily BSE Equity Options'!$K:$K,'Daily BSE Equity Options'!$A:$A,$A662))</f>
        <v/>
      </c>
      <c r="G662" s="7">
        <f>IF(OR(E662="",F662=""),"",E662+F662)</f>
        <v/>
      </c>
      <c r="H662" s="20">
        <f>IFERROR(IF(OR(E662="",INDEX(E:E,MATCH(DATE(YEAR($A662)-1,MONTH($A662),DAY($A662)),$A:$A,0))=""),"",E662/INDEX(E:E,MATCH(DATE(YEAR($A662)-1,MONTH($A662),DAY($A662)),$A:$A,0))-1),"")</f>
        <v/>
      </c>
      <c r="I662" s="20">
        <f>IFERROR(IF(OR(F662="",INDEX(F:F,MATCH(DATE(YEAR($A662)-1,MONTH($A662),DAY($A662)),$A:$A,0))=""),"",F662/INDEX(F:F,MATCH(DATE(YEAR($A662)-1,MONTH($A662),DAY($A662)),$A:$A,0))-1),"")</f>
        <v/>
      </c>
      <c r="J662" s="20">
        <f>IFERROR(IF(OR(G662="",INDEX(G:G,MATCH(DATE(YEAR($A662)-1,MONTH($A662),DAY($A662)),$A:$A,0))=""),"",G662/INDEX(G:G,MATCH(DATE(YEAR($A662)-1,MONTH($A662),DAY($A662)),$A:$A,0))-1),"")</f>
        <v/>
      </c>
      <c r="K662" s="20">
        <f>IF(OR(E662="",E661=""),"",E662/E661-1)</f>
        <v/>
      </c>
      <c r="L662" s="20">
        <f>IF(OR(F662="",F661=""),"",F662/F661-1)</f>
        <v/>
      </c>
      <c r="M662" s="20">
        <f>IF(OR(G662="",G661=""),"",G662/G661-1)</f>
        <v/>
      </c>
      <c r="N662" s="20">
        <f>IF(G662="","",E662/G662)</f>
        <v/>
      </c>
      <c r="O662" s="20">
        <f>IF(G662="","",F662/G662)</f>
        <v/>
      </c>
      <c r="P662" s="21">
        <f>IF(SUMIFS('Daily NSE Equity Options'!$L:$L,'Daily NSE Equity Options'!$A:$A,$A662)=0,"",SUMIFS('Daily NSE Equity Options'!$L:$L,'Daily NSE Equity Options'!$A:$A,$A662))</f>
        <v/>
      </c>
      <c r="Q662" s="8">
        <f>IF(SUMIFS('Daily BSE Equity Options'!$L:$L,'Daily BSE Equity Options'!$A:$A,$A662)=0,"",SUMIFS('Daily BSE Equity Options'!$L:$L,'Daily BSE Equity Options'!$A:$A,$A662))</f>
        <v/>
      </c>
      <c r="R662" s="8">
        <f>IF(OR(P662="",Q662=""),"",P662+Q662)</f>
        <v/>
      </c>
      <c r="S662" s="23">
        <f>IFERROR(IF(OR(P662="",INDEX(P:P,MATCH(DATE(YEAR($A662)-1,MONTH($A662),DAY($A662)),$A:$A,0))=""),"",P662/INDEX(P:P,MATCH(DATE(YEAR($A662)-1,MONTH($A662),DAY($A662)),$A:$A,0))-1),"")</f>
        <v/>
      </c>
      <c r="T662" s="23">
        <f>IFERROR(IF(OR(Q662="",INDEX(Q:Q,MATCH(DATE(YEAR($A662)-1,MONTH($A662),DAY($A662)),$A:$A,0))=""),"",Q662/INDEX(Q:Q,MATCH(DATE(YEAR($A662)-1,MONTH($A662),DAY($A662)),$A:$A,0))-1),"")</f>
        <v/>
      </c>
      <c r="U662" s="23">
        <f>IFERROR(IF(OR(R662="",INDEX(R:R,MATCH(DATE(YEAR($A662)-1,MONTH($A662),DAY($A662)),$A:$A,0))=""),"",R662/INDEX(R:R,MATCH(DATE(YEAR($A662)-1,MONTH($A662),DAY($A662)),$A:$A,0))-1),"")</f>
        <v/>
      </c>
      <c r="V662" s="23">
        <f>IF(OR(P662="",P661=""),"",P662/P661-1)</f>
        <v/>
      </c>
      <c r="W662" s="23">
        <f>IF(OR(Q662="",Q661=""),"",Q662/Q661-1)</f>
        <v/>
      </c>
      <c r="X662" s="23">
        <f>IF(OR(R662="",R661=""),"",R662/R661-1)</f>
        <v/>
      </c>
      <c r="Y662" s="23">
        <f>IF(R662="","",P662/R662)</f>
        <v/>
      </c>
      <c r="Z662" s="23">
        <f>IF(R662="","",Q662/R662)</f>
        <v/>
      </c>
      <c r="AA662" s="24">
        <f>IF(SUMIFS('Daily NSE Equity Options'!$M:$M,'Daily NSE Equity Options'!$A:$A,$A662)=0,"",SUMIFS('Daily NSE Equity Options'!$M:$M,'Daily NSE Equity Options'!$A:$A,$A662))</f>
        <v/>
      </c>
      <c r="AB662" s="9">
        <f>IF(SUMIFS('Daily BSE Equity Options'!$M:$M,'Daily BSE Equity Options'!$A:$A,$A662)=0,"",SUMIFS('Daily BSE Equity Options'!$M:$M,'Daily BSE Equity Options'!$A:$A,$A662))</f>
        <v/>
      </c>
      <c r="AC662" s="9">
        <f>IF(OR(AA662="",AB662=""),"",AA662+AB662)</f>
        <v/>
      </c>
      <c r="AD662" s="26">
        <f>IFERROR(IF(OR(AA662="",INDEX(AA:AA,MATCH(DATE(YEAR($A662)-1,MONTH($A662),DAY($A662)),$A:$A,0))=""),"",AA662/INDEX(AA:AA,MATCH(DATE(YEAR($A662)-1,MONTH($A662),DAY($A662)),$A:$A,0))-1),"")</f>
        <v/>
      </c>
      <c r="AE662" s="26">
        <f>IFERROR(IF(OR(AB662="",INDEX(AB:AB,MATCH(DATE(YEAR($A662)-1,MONTH($A662),DAY($A662)),$A:$A,0))=""),"",AB662/INDEX(AB:AB,MATCH(DATE(YEAR($A662)-1,MONTH($A662),DAY($A662)),$A:$A,0))-1),"")</f>
        <v/>
      </c>
      <c r="AF662" s="26">
        <f>IFERROR(IF(OR(AC662="",INDEX(AC:AC,MATCH(DATE(YEAR($A662)-1,MONTH($A662),DAY($A662)),$A:$A,0))=""),"",AC662/INDEX(AC:AC,MATCH(DATE(YEAR($A662)-1,MONTH($A662),DAY($A662)),$A:$A,0))-1),"")</f>
        <v/>
      </c>
      <c r="AG662" s="26">
        <f>IF(OR(AA662="",AA661=""),"",AA662/AA661-1)</f>
        <v/>
      </c>
      <c r="AH662" s="26">
        <f>IF(OR(AB662="",AB661=""),"",AB662/AB661-1)</f>
        <v/>
      </c>
      <c r="AI662" s="26">
        <f>IF(OR(AC662="",AC661=""),"",AC662/AC661-1)</f>
        <v/>
      </c>
      <c r="AJ662" s="26">
        <f>IF(AC662="","",AA662/AC662)</f>
        <v/>
      </c>
      <c r="AK662" s="26">
        <f>IF(AC662="","",AB662/AC662)</f>
        <v/>
      </c>
      <c r="AL662" s="29" t="n">
        <v>13.565</v>
      </c>
      <c r="AM662" s="30" t="n">
        <v>14.62</v>
      </c>
      <c r="AN662" s="30" t="n">
        <v>12.4075</v>
      </c>
      <c r="AO662" s="30" t="n">
        <v>13.615</v>
      </c>
      <c r="AP662" s="31" t="n">
        <v>0.0037</v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18">
        <f>IF(SUMIFS('Daily NSE Equity Options'!$K:$K,'Daily NSE Equity Options'!$A:$A,$A663)=0,"",SUMIFS('Daily NSE Equity Options'!$K:$K,'Daily NSE Equity Options'!$A:$A,$A663))</f>
        <v/>
      </c>
      <c r="F663" s="7">
        <f>IF(SUMIFS('Daily BSE Equity Options'!$K:$K,'Daily BSE Equity Options'!$A:$A,$A663)=0,"",SUMIFS('Daily BSE Equity Options'!$K:$K,'Daily BSE Equity Options'!$A:$A,$A663))</f>
        <v/>
      </c>
      <c r="G663" s="7">
        <f>IF(OR(E663="",F663=""),"",E663+F663)</f>
        <v/>
      </c>
      <c r="H663" s="20">
        <f>IFERROR(IF(OR(E663="",INDEX(E:E,MATCH(DATE(YEAR($A663)-1,MONTH($A663),DAY($A663)),$A:$A,0))=""),"",E663/INDEX(E:E,MATCH(DATE(YEAR($A663)-1,MONTH($A663),DAY($A663)),$A:$A,0))-1),"")</f>
        <v/>
      </c>
      <c r="I663" s="20">
        <f>IFERROR(IF(OR(F663="",INDEX(F:F,MATCH(DATE(YEAR($A663)-1,MONTH($A663),DAY($A663)),$A:$A,0))=""),"",F663/INDEX(F:F,MATCH(DATE(YEAR($A663)-1,MONTH($A663),DAY($A663)),$A:$A,0))-1),"")</f>
        <v/>
      </c>
      <c r="J663" s="20">
        <f>IFERROR(IF(OR(G663="",INDEX(G:G,MATCH(DATE(YEAR($A663)-1,MONTH($A663),DAY($A663)),$A:$A,0))=""),"",G663/INDEX(G:G,MATCH(DATE(YEAR($A663)-1,MONTH($A663),DAY($A663)),$A:$A,0))-1),"")</f>
        <v/>
      </c>
      <c r="K663" s="20">
        <f>IF(OR(E663="",E662=""),"",E663/E662-1)</f>
        <v/>
      </c>
      <c r="L663" s="20">
        <f>IF(OR(F663="",F662=""),"",F663/F662-1)</f>
        <v/>
      </c>
      <c r="M663" s="20">
        <f>IF(OR(G663="",G662=""),"",G663/G662-1)</f>
        <v/>
      </c>
      <c r="N663" s="20">
        <f>IF(G663="","",E663/G663)</f>
        <v/>
      </c>
      <c r="O663" s="20">
        <f>IF(G663="","",F663/G663)</f>
        <v/>
      </c>
      <c r="P663" s="21">
        <f>IF(SUMIFS('Daily NSE Equity Options'!$L:$L,'Daily NSE Equity Options'!$A:$A,$A663)=0,"",SUMIFS('Daily NSE Equity Options'!$L:$L,'Daily NSE Equity Options'!$A:$A,$A663))</f>
        <v/>
      </c>
      <c r="Q663" s="8">
        <f>IF(SUMIFS('Daily BSE Equity Options'!$L:$L,'Daily BSE Equity Options'!$A:$A,$A663)=0,"",SUMIFS('Daily BSE Equity Options'!$L:$L,'Daily BSE Equity Options'!$A:$A,$A663))</f>
        <v/>
      </c>
      <c r="R663" s="8">
        <f>IF(OR(P663="",Q663=""),"",P663+Q663)</f>
        <v/>
      </c>
      <c r="S663" s="23">
        <f>IFERROR(IF(OR(P663="",INDEX(P:P,MATCH(DATE(YEAR($A663)-1,MONTH($A663),DAY($A663)),$A:$A,0))=""),"",P663/INDEX(P:P,MATCH(DATE(YEAR($A663)-1,MONTH($A663),DAY($A663)),$A:$A,0))-1),"")</f>
        <v/>
      </c>
      <c r="T663" s="23">
        <f>IFERROR(IF(OR(Q663="",INDEX(Q:Q,MATCH(DATE(YEAR($A663)-1,MONTH($A663),DAY($A663)),$A:$A,0))=""),"",Q663/INDEX(Q:Q,MATCH(DATE(YEAR($A663)-1,MONTH($A663),DAY($A663)),$A:$A,0))-1),"")</f>
        <v/>
      </c>
      <c r="U663" s="23">
        <f>IFERROR(IF(OR(R663="",INDEX(R:R,MATCH(DATE(YEAR($A663)-1,MONTH($A663),DAY($A663)),$A:$A,0))=""),"",R663/INDEX(R:R,MATCH(DATE(YEAR($A663)-1,MONTH($A663),DAY($A663)),$A:$A,0))-1),"")</f>
        <v/>
      </c>
      <c r="V663" s="23">
        <f>IF(OR(P663="",P662=""),"",P663/P662-1)</f>
        <v/>
      </c>
      <c r="W663" s="23">
        <f>IF(OR(Q663="",Q662=""),"",Q663/Q662-1)</f>
        <v/>
      </c>
      <c r="X663" s="23">
        <f>IF(OR(R663="",R662=""),"",R663/R662-1)</f>
        <v/>
      </c>
      <c r="Y663" s="23">
        <f>IF(R663="","",P663/R663)</f>
        <v/>
      </c>
      <c r="Z663" s="23">
        <f>IF(R663="","",Q663/R663)</f>
        <v/>
      </c>
      <c r="AA663" s="24">
        <f>IF(SUMIFS('Daily NSE Equity Options'!$M:$M,'Daily NSE Equity Options'!$A:$A,$A663)=0,"",SUMIFS('Daily NSE Equity Options'!$M:$M,'Daily NSE Equity Options'!$A:$A,$A663))</f>
        <v/>
      </c>
      <c r="AB663" s="9">
        <f>IF(SUMIFS('Daily BSE Equity Options'!$M:$M,'Daily BSE Equity Options'!$A:$A,$A663)=0,"",SUMIFS('Daily BSE Equity Options'!$M:$M,'Daily BSE Equity Options'!$A:$A,$A663))</f>
        <v/>
      </c>
      <c r="AC663" s="9">
        <f>IF(OR(AA663="",AB663=""),"",AA663+AB663)</f>
        <v/>
      </c>
      <c r="AD663" s="26">
        <f>IFERROR(IF(OR(AA663="",INDEX(AA:AA,MATCH(DATE(YEAR($A663)-1,MONTH($A663),DAY($A663)),$A:$A,0))=""),"",AA663/INDEX(AA:AA,MATCH(DATE(YEAR($A663)-1,MONTH($A663),DAY($A663)),$A:$A,0))-1),"")</f>
        <v/>
      </c>
      <c r="AE663" s="26">
        <f>IFERROR(IF(OR(AB663="",INDEX(AB:AB,MATCH(DATE(YEAR($A663)-1,MONTH($A663),DAY($A663)),$A:$A,0))=""),"",AB663/INDEX(AB:AB,MATCH(DATE(YEAR($A663)-1,MONTH($A663),DAY($A663)),$A:$A,0))-1),"")</f>
        <v/>
      </c>
      <c r="AF663" s="26">
        <f>IFERROR(IF(OR(AC663="",INDEX(AC:AC,MATCH(DATE(YEAR($A663)-1,MONTH($A663),DAY($A663)),$A:$A,0))=""),"",AC663/INDEX(AC:AC,MATCH(DATE(YEAR($A663)-1,MONTH($A663),DAY($A663)),$A:$A,0))-1),"")</f>
        <v/>
      </c>
      <c r="AG663" s="26">
        <f>IF(OR(AA663="",AA662=""),"",AA663/AA662-1)</f>
        <v/>
      </c>
      <c r="AH663" s="26">
        <f>IF(OR(AB663="",AB662=""),"",AB663/AB662-1)</f>
        <v/>
      </c>
      <c r="AI663" s="26">
        <f>IF(OR(AC663="",AC662=""),"",AC663/AC662-1)</f>
        <v/>
      </c>
      <c r="AJ663" s="26">
        <f>IF(AC663="","",AA663/AC663)</f>
        <v/>
      </c>
      <c r="AK663" s="26">
        <f>IF(AC663="","",AB663/AC663)</f>
        <v/>
      </c>
      <c r="AL663" s="29" t="n">
        <v>13.615</v>
      </c>
      <c r="AM663" s="30" t="n">
        <v>14.05</v>
      </c>
      <c r="AN663" s="30" t="n">
        <v>12.7525</v>
      </c>
      <c r="AO663" s="30" t="n">
        <v>13.8075</v>
      </c>
      <c r="AP663" s="31" t="n">
        <v>0.0141</v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18">
        <f>IF(SUMIFS('Daily NSE Equity Options'!$K:$K,'Daily NSE Equity Options'!$A:$A,$A664)=0,"",SUMIFS('Daily NSE Equity Options'!$K:$K,'Daily NSE Equity Options'!$A:$A,$A664))</f>
        <v/>
      </c>
      <c r="F664" s="7">
        <f>IF(SUMIFS('Daily BSE Equity Options'!$K:$K,'Daily BSE Equity Options'!$A:$A,$A664)=0,"",SUMIFS('Daily BSE Equity Options'!$K:$K,'Daily BSE Equity Options'!$A:$A,$A664))</f>
        <v/>
      </c>
      <c r="G664" s="7">
        <f>IF(OR(E664="",F664=""),"",E664+F664)</f>
        <v/>
      </c>
      <c r="H664" s="20">
        <f>IFERROR(IF(OR(E664="",INDEX(E:E,MATCH(DATE(YEAR($A664)-1,MONTH($A664),DAY($A664)),$A:$A,0))=""),"",E664/INDEX(E:E,MATCH(DATE(YEAR($A664)-1,MONTH($A664),DAY($A664)),$A:$A,0))-1),"")</f>
        <v/>
      </c>
      <c r="I664" s="20">
        <f>IFERROR(IF(OR(F664="",INDEX(F:F,MATCH(DATE(YEAR($A664)-1,MONTH($A664),DAY($A664)),$A:$A,0))=""),"",F664/INDEX(F:F,MATCH(DATE(YEAR($A664)-1,MONTH($A664),DAY($A664)),$A:$A,0))-1),"")</f>
        <v/>
      </c>
      <c r="J664" s="20">
        <f>IFERROR(IF(OR(G664="",INDEX(G:G,MATCH(DATE(YEAR($A664)-1,MONTH($A664),DAY($A664)),$A:$A,0))=""),"",G664/INDEX(G:G,MATCH(DATE(YEAR($A664)-1,MONTH($A664),DAY($A664)),$A:$A,0))-1),"")</f>
        <v/>
      </c>
      <c r="K664" s="20">
        <f>IF(OR(E664="",E663=""),"",E664/E663-1)</f>
        <v/>
      </c>
      <c r="L664" s="20">
        <f>IF(OR(F664="",F663=""),"",F664/F663-1)</f>
        <v/>
      </c>
      <c r="M664" s="20">
        <f>IF(OR(G664="",G663=""),"",G664/G663-1)</f>
        <v/>
      </c>
      <c r="N664" s="20">
        <f>IF(G664="","",E664/G664)</f>
        <v/>
      </c>
      <c r="O664" s="20">
        <f>IF(G664="","",F664/G664)</f>
        <v/>
      </c>
      <c r="P664" s="21">
        <f>IF(SUMIFS('Daily NSE Equity Options'!$L:$L,'Daily NSE Equity Options'!$A:$A,$A664)=0,"",SUMIFS('Daily NSE Equity Options'!$L:$L,'Daily NSE Equity Options'!$A:$A,$A664))</f>
        <v/>
      </c>
      <c r="Q664" s="8">
        <f>IF(SUMIFS('Daily BSE Equity Options'!$L:$L,'Daily BSE Equity Options'!$A:$A,$A664)=0,"",SUMIFS('Daily BSE Equity Options'!$L:$L,'Daily BSE Equity Options'!$A:$A,$A664))</f>
        <v/>
      </c>
      <c r="R664" s="8">
        <f>IF(OR(P664="",Q664=""),"",P664+Q664)</f>
        <v/>
      </c>
      <c r="S664" s="23">
        <f>IFERROR(IF(OR(P664="",INDEX(P:P,MATCH(DATE(YEAR($A664)-1,MONTH($A664),DAY($A664)),$A:$A,0))=""),"",P664/INDEX(P:P,MATCH(DATE(YEAR($A664)-1,MONTH($A664),DAY($A664)),$A:$A,0))-1),"")</f>
        <v/>
      </c>
      <c r="T664" s="23">
        <f>IFERROR(IF(OR(Q664="",INDEX(Q:Q,MATCH(DATE(YEAR($A664)-1,MONTH($A664),DAY($A664)),$A:$A,0))=""),"",Q664/INDEX(Q:Q,MATCH(DATE(YEAR($A664)-1,MONTH($A664),DAY($A664)),$A:$A,0))-1),"")</f>
        <v/>
      </c>
      <c r="U664" s="23">
        <f>IFERROR(IF(OR(R664="",INDEX(R:R,MATCH(DATE(YEAR($A664)-1,MONTH($A664),DAY($A664)),$A:$A,0))=""),"",R664/INDEX(R:R,MATCH(DATE(YEAR($A664)-1,MONTH($A664),DAY($A664)),$A:$A,0))-1),"")</f>
        <v/>
      </c>
      <c r="V664" s="23">
        <f>IF(OR(P664="",P663=""),"",P664/P663-1)</f>
        <v/>
      </c>
      <c r="W664" s="23">
        <f>IF(OR(Q664="",Q663=""),"",Q664/Q663-1)</f>
        <v/>
      </c>
      <c r="X664" s="23">
        <f>IF(OR(R664="",R663=""),"",R664/R663-1)</f>
        <v/>
      </c>
      <c r="Y664" s="23">
        <f>IF(R664="","",P664/R664)</f>
        <v/>
      </c>
      <c r="Z664" s="23">
        <f>IF(R664="","",Q664/R664)</f>
        <v/>
      </c>
      <c r="AA664" s="24">
        <f>IF(SUMIFS('Daily NSE Equity Options'!$M:$M,'Daily NSE Equity Options'!$A:$A,$A664)=0,"",SUMIFS('Daily NSE Equity Options'!$M:$M,'Daily NSE Equity Options'!$A:$A,$A664))</f>
        <v/>
      </c>
      <c r="AB664" s="9">
        <f>IF(SUMIFS('Daily BSE Equity Options'!$M:$M,'Daily BSE Equity Options'!$A:$A,$A664)=0,"",SUMIFS('Daily BSE Equity Options'!$M:$M,'Daily BSE Equity Options'!$A:$A,$A664))</f>
        <v/>
      </c>
      <c r="AC664" s="9">
        <f>IF(OR(AA664="",AB664=""),"",AA664+AB664)</f>
        <v/>
      </c>
      <c r="AD664" s="26">
        <f>IFERROR(IF(OR(AA664="",INDEX(AA:AA,MATCH(DATE(YEAR($A664)-1,MONTH($A664),DAY($A664)),$A:$A,0))=""),"",AA664/INDEX(AA:AA,MATCH(DATE(YEAR($A664)-1,MONTH($A664),DAY($A664)),$A:$A,0))-1),"")</f>
        <v/>
      </c>
      <c r="AE664" s="26">
        <f>IFERROR(IF(OR(AB664="",INDEX(AB:AB,MATCH(DATE(YEAR($A664)-1,MONTH($A664),DAY($A664)),$A:$A,0))=""),"",AB664/INDEX(AB:AB,MATCH(DATE(YEAR($A664)-1,MONTH($A664),DAY($A664)),$A:$A,0))-1),"")</f>
        <v/>
      </c>
      <c r="AF664" s="26">
        <f>IFERROR(IF(OR(AC664="",INDEX(AC:AC,MATCH(DATE(YEAR($A664)-1,MONTH($A664),DAY($A664)),$A:$A,0))=""),"",AC664/INDEX(AC:AC,MATCH(DATE(YEAR($A664)-1,MONTH($A664),DAY($A664)),$A:$A,0))-1),"")</f>
        <v/>
      </c>
      <c r="AG664" s="26">
        <f>IF(OR(AA664="",AA663=""),"",AA664/AA663-1)</f>
        <v/>
      </c>
      <c r="AH664" s="26">
        <f>IF(OR(AB664="",AB663=""),"",AB664/AB663-1)</f>
        <v/>
      </c>
      <c r="AI664" s="26">
        <f>IF(OR(AC664="",AC663=""),"",AC664/AC663-1)</f>
        <v/>
      </c>
      <c r="AJ664" s="26">
        <f>IF(AC664="","",AA664/AC664)</f>
        <v/>
      </c>
      <c r="AK664" s="26">
        <f>IF(AC664="","",AB664/AC664)</f>
        <v/>
      </c>
      <c r="AL664" s="29" t="n">
        <v>13.8075</v>
      </c>
      <c r="AM664" s="30" t="n">
        <v>14.23</v>
      </c>
      <c r="AN664" s="30" t="n">
        <v>12.985</v>
      </c>
      <c r="AO664" s="30" t="n">
        <v>13.36</v>
      </c>
      <c r="AP664" s="31" t="n">
        <v>-0.0324</v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18">
        <f>IF(SUMIFS('Daily NSE Equity Options'!$K:$K,'Daily NSE Equity Options'!$A:$A,$A665)=0,"",SUMIFS('Daily NSE Equity Options'!$K:$K,'Daily NSE Equity Options'!$A:$A,$A665))</f>
        <v/>
      </c>
      <c r="F665" s="7">
        <f>IF(SUMIFS('Daily BSE Equity Options'!$K:$K,'Daily BSE Equity Options'!$A:$A,$A665)=0,"",SUMIFS('Daily BSE Equity Options'!$K:$K,'Daily BSE Equity Options'!$A:$A,$A665))</f>
        <v/>
      </c>
      <c r="G665" s="7">
        <f>IF(OR(E665="",F665=""),"",E665+F665)</f>
        <v/>
      </c>
      <c r="H665" s="20">
        <f>IFERROR(IF(OR(E665="",INDEX(E:E,MATCH(DATE(YEAR($A665)-1,MONTH($A665),DAY($A665)),$A:$A,0))=""),"",E665/INDEX(E:E,MATCH(DATE(YEAR($A665)-1,MONTH($A665),DAY($A665)),$A:$A,0))-1),"")</f>
        <v/>
      </c>
      <c r="I665" s="20">
        <f>IFERROR(IF(OR(F665="",INDEX(F:F,MATCH(DATE(YEAR($A665)-1,MONTH($A665),DAY($A665)),$A:$A,0))=""),"",F665/INDEX(F:F,MATCH(DATE(YEAR($A665)-1,MONTH($A665),DAY($A665)),$A:$A,0))-1),"")</f>
        <v/>
      </c>
      <c r="J665" s="20">
        <f>IFERROR(IF(OR(G665="",INDEX(G:G,MATCH(DATE(YEAR($A665)-1,MONTH($A665),DAY($A665)),$A:$A,0))=""),"",G665/INDEX(G:G,MATCH(DATE(YEAR($A665)-1,MONTH($A665),DAY($A665)),$A:$A,0))-1),"")</f>
        <v/>
      </c>
      <c r="K665" s="20">
        <f>IF(OR(E665="",E664=""),"",E665/E664-1)</f>
        <v/>
      </c>
      <c r="L665" s="20">
        <f>IF(OR(F665="",F664=""),"",F665/F664-1)</f>
        <v/>
      </c>
      <c r="M665" s="20">
        <f>IF(OR(G665="",G664=""),"",G665/G664-1)</f>
        <v/>
      </c>
      <c r="N665" s="20">
        <f>IF(G665="","",E665/G665)</f>
        <v/>
      </c>
      <c r="O665" s="20">
        <f>IF(G665="","",F665/G665)</f>
        <v/>
      </c>
      <c r="P665" s="21">
        <f>IF(SUMIFS('Daily NSE Equity Options'!$L:$L,'Daily NSE Equity Options'!$A:$A,$A665)=0,"",SUMIFS('Daily NSE Equity Options'!$L:$L,'Daily NSE Equity Options'!$A:$A,$A665))</f>
        <v/>
      </c>
      <c r="Q665" s="8">
        <f>IF(SUMIFS('Daily BSE Equity Options'!$L:$L,'Daily BSE Equity Options'!$A:$A,$A665)=0,"",SUMIFS('Daily BSE Equity Options'!$L:$L,'Daily BSE Equity Options'!$A:$A,$A665))</f>
        <v/>
      </c>
      <c r="R665" s="8">
        <f>IF(OR(P665="",Q665=""),"",P665+Q665)</f>
        <v/>
      </c>
      <c r="S665" s="23">
        <f>IFERROR(IF(OR(P665="",INDEX(P:P,MATCH(DATE(YEAR($A665)-1,MONTH($A665),DAY($A665)),$A:$A,0))=""),"",P665/INDEX(P:P,MATCH(DATE(YEAR($A665)-1,MONTH($A665),DAY($A665)),$A:$A,0))-1),"")</f>
        <v/>
      </c>
      <c r="T665" s="23">
        <f>IFERROR(IF(OR(Q665="",INDEX(Q:Q,MATCH(DATE(YEAR($A665)-1,MONTH($A665),DAY($A665)),$A:$A,0))=""),"",Q665/INDEX(Q:Q,MATCH(DATE(YEAR($A665)-1,MONTH($A665),DAY($A665)),$A:$A,0))-1),"")</f>
        <v/>
      </c>
      <c r="U665" s="23">
        <f>IFERROR(IF(OR(R665="",INDEX(R:R,MATCH(DATE(YEAR($A665)-1,MONTH($A665),DAY($A665)),$A:$A,0))=""),"",R665/INDEX(R:R,MATCH(DATE(YEAR($A665)-1,MONTH($A665),DAY($A665)),$A:$A,0))-1),"")</f>
        <v/>
      </c>
      <c r="V665" s="23">
        <f>IF(OR(P665="",P664=""),"",P665/P664-1)</f>
        <v/>
      </c>
      <c r="W665" s="23">
        <f>IF(OR(Q665="",Q664=""),"",Q665/Q664-1)</f>
        <v/>
      </c>
      <c r="X665" s="23">
        <f>IF(OR(R665="",R664=""),"",R665/R664-1)</f>
        <v/>
      </c>
      <c r="Y665" s="23">
        <f>IF(R665="","",P665/R665)</f>
        <v/>
      </c>
      <c r="Z665" s="23">
        <f>IF(R665="","",Q665/R665)</f>
        <v/>
      </c>
      <c r="AA665" s="24">
        <f>IF(SUMIFS('Daily NSE Equity Options'!$M:$M,'Daily NSE Equity Options'!$A:$A,$A665)=0,"",SUMIFS('Daily NSE Equity Options'!$M:$M,'Daily NSE Equity Options'!$A:$A,$A665))</f>
        <v/>
      </c>
      <c r="AB665" s="9">
        <f>IF(SUMIFS('Daily BSE Equity Options'!$M:$M,'Daily BSE Equity Options'!$A:$A,$A665)=0,"",SUMIFS('Daily BSE Equity Options'!$M:$M,'Daily BSE Equity Options'!$A:$A,$A665))</f>
        <v/>
      </c>
      <c r="AC665" s="9">
        <f>IF(OR(AA665="",AB665=""),"",AA665+AB665)</f>
        <v/>
      </c>
      <c r="AD665" s="26">
        <f>IFERROR(IF(OR(AA665="",INDEX(AA:AA,MATCH(DATE(YEAR($A665)-1,MONTH($A665),DAY($A665)),$A:$A,0))=""),"",AA665/INDEX(AA:AA,MATCH(DATE(YEAR($A665)-1,MONTH($A665),DAY($A665)),$A:$A,0))-1),"")</f>
        <v/>
      </c>
      <c r="AE665" s="26">
        <f>IFERROR(IF(OR(AB665="",INDEX(AB:AB,MATCH(DATE(YEAR($A665)-1,MONTH($A665),DAY($A665)),$A:$A,0))=""),"",AB665/INDEX(AB:AB,MATCH(DATE(YEAR($A665)-1,MONTH($A665),DAY($A665)),$A:$A,0))-1),"")</f>
        <v/>
      </c>
      <c r="AF665" s="26">
        <f>IFERROR(IF(OR(AC665="",INDEX(AC:AC,MATCH(DATE(YEAR($A665)-1,MONTH($A665),DAY($A665)),$A:$A,0))=""),"",AC665/INDEX(AC:AC,MATCH(DATE(YEAR($A665)-1,MONTH($A665),DAY($A665)),$A:$A,0))-1),"")</f>
        <v/>
      </c>
      <c r="AG665" s="26">
        <f>IF(OR(AA665="",AA664=""),"",AA665/AA664-1)</f>
        <v/>
      </c>
      <c r="AH665" s="26">
        <f>IF(OR(AB665="",AB664=""),"",AB665/AB664-1)</f>
        <v/>
      </c>
      <c r="AI665" s="26">
        <f>IF(OR(AC665="",AC664=""),"",AC665/AC664-1)</f>
        <v/>
      </c>
      <c r="AJ665" s="26">
        <f>IF(AC665="","",AA665/AC665)</f>
        <v/>
      </c>
      <c r="AK665" s="26">
        <f>IF(AC665="","",AB665/AC665)</f>
        <v/>
      </c>
      <c r="AL665" s="29" t="n">
        <v>13.36</v>
      </c>
      <c r="AM665" s="30" t="n">
        <v>14.0925</v>
      </c>
      <c r="AN665" s="30" t="n">
        <v>12.96</v>
      </c>
      <c r="AO665" s="30" t="n">
        <v>13.45</v>
      </c>
      <c r="AP665" s="31" t="n">
        <v>0.0067</v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18">
        <f>IF(SUMIFS('Daily NSE Equity Options'!$K:$K,'Daily NSE Equity Options'!$A:$A,$A666)=0,"",SUMIFS('Daily NSE Equity Options'!$K:$K,'Daily NSE Equity Options'!$A:$A,$A666))</f>
        <v/>
      </c>
      <c r="F666" s="7">
        <f>IF(SUMIFS('Daily BSE Equity Options'!$K:$K,'Daily BSE Equity Options'!$A:$A,$A666)=0,"",SUMIFS('Daily BSE Equity Options'!$K:$K,'Daily BSE Equity Options'!$A:$A,$A666))</f>
        <v/>
      </c>
      <c r="G666" s="7">
        <f>IF(OR(E666="",F666=""),"",E666+F666)</f>
        <v/>
      </c>
      <c r="H666" s="20">
        <f>IFERROR(IF(OR(E666="",INDEX(E:E,MATCH(DATE(YEAR($A666)-1,MONTH($A666),DAY($A666)),$A:$A,0))=""),"",E666/INDEX(E:E,MATCH(DATE(YEAR($A666)-1,MONTH($A666),DAY($A666)),$A:$A,0))-1),"")</f>
        <v/>
      </c>
      <c r="I666" s="20">
        <f>IFERROR(IF(OR(F666="",INDEX(F:F,MATCH(DATE(YEAR($A666)-1,MONTH($A666),DAY($A666)),$A:$A,0))=""),"",F666/INDEX(F:F,MATCH(DATE(YEAR($A666)-1,MONTH($A666),DAY($A666)),$A:$A,0))-1),"")</f>
        <v/>
      </c>
      <c r="J666" s="20">
        <f>IFERROR(IF(OR(G666="",INDEX(G:G,MATCH(DATE(YEAR($A666)-1,MONTH($A666),DAY($A666)),$A:$A,0))=""),"",G666/INDEX(G:G,MATCH(DATE(YEAR($A666)-1,MONTH($A666),DAY($A666)),$A:$A,0))-1),"")</f>
        <v/>
      </c>
      <c r="K666" s="20">
        <f>IF(OR(E666="",E665=""),"",E666/E665-1)</f>
        <v/>
      </c>
      <c r="L666" s="20">
        <f>IF(OR(F666="",F665=""),"",F666/F665-1)</f>
        <v/>
      </c>
      <c r="M666" s="20">
        <f>IF(OR(G666="",G665=""),"",G666/G665-1)</f>
        <v/>
      </c>
      <c r="N666" s="20">
        <f>IF(G666="","",E666/G666)</f>
        <v/>
      </c>
      <c r="O666" s="20">
        <f>IF(G666="","",F666/G666)</f>
        <v/>
      </c>
      <c r="P666" s="21">
        <f>IF(SUMIFS('Daily NSE Equity Options'!$L:$L,'Daily NSE Equity Options'!$A:$A,$A666)=0,"",SUMIFS('Daily NSE Equity Options'!$L:$L,'Daily NSE Equity Options'!$A:$A,$A666))</f>
        <v/>
      </c>
      <c r="Q666" s="8">
        <f>IF(SUMIFS('Daily BSE Equity Options'!$L:$L,'Daily BSE Equity Options'!$A:$A,$A666)=0,"",SUMIFS('Daily BSE Equity Options'!$L:$L,'Daily BSE Equity Options'!$A:$A,$A666))</f>
        <v/>
      </c>
      <c r="R666" s="8">
        <f>IF(OR(P666="",Q666=""),"",P666+Q666)</f>
        <v/>
      </c>
      <c r="S666" s="23">
        <f>IFERROR(IF(OR(P666="",INDEX(P:P,MATCH(DATE(YEAR($A666)-1,MONTH($A666),DAY($A666)),$A:$A,0))=""),"",P666/INDEX(P:P,MATCH(DATE(YEAR($A666)-1,MONTH($A666),DAY($A666)),$A:$A,0))-1),"")</f>
        <v/>
      </c>
      <c r="T666" s="23">
        <f>IFERROR(IF(OR(Q666="",INDEX(Q:Q,MATCH(DATE(YEAR($A666)-1,MONTH($A666),DAY($A666)),$A:$A,0))=""),"",Q666/INDEX(Q:Q,MATCH(DATE(YEAR($A666)-1,MONTH($A666),DAY($A666)),$A:$A,0))-1),"")</f>
        <v/>
      </c>
      <c r="U666" s="23">
        <f>IFERROR(IF(OR(R666="",INDEX(R:R,MATCH(DATE(YEAR($A666)-1,MONTH($A666),DAY($A666)),$A:$A,0))=""),"",R666/INDEX(R:R,MATCH(DATE(YEAR($A666)-1,MONTH($A666),DAY($A666)),$A:$A,0))-1),"")</f>
        <v/>
      </c>
      <c r="V666" s="23">
        <f>IF(OR(P666="",P665=""),"",P666/P665-1)</f>
        <v/>
      </c>
      <c r="W666" s="23">
        <f>IF(OR(Q666="",Q665=""),"",Q666/Q665-1)</f>
        <v/>
      </c>
      <c r="X666" s="23">
        <f>IF(OR(R666="",R665=""),"",R666/R665-1)</f>
        <v/>
      </c>
      <c r="Y666" s="23">
        <f>IF(R666="","",P666/R666)</f>
        <v/>
      </c>
      <c r="Z666" s="23">
        <f>IF(R666="","",Q666/R666)</f>
        <v/>
      </c>
      <c r="AA666" s="24">
        <f>IF(SUMIFS('Daily NSE Equity Options'!$M:$M,'Daily NSE Equity Options'!$A:$A,$A666)=0,"",SUMIFS('Daily NSE Equity Options'!$M:$M,'Daily NSE Equity Options'!$A:$A,$A666))</f>
        <v/>
      </c>
      <c r="AB666" s="9">
        <f>IF(SUMIFS('Daily BSE Equity Options'!$M:$M,'Daily BSE Equity Options'!$A:$A,$A666)=0,"",SUMIFS('Daily BSE Equity Options'!$M:$M,'Daily BSE Equity Options'!$A:$A,$A666))</f>
        <v/>
      </c>
      <c r="AC666" s="9">
        <f>IF(OR(AA666="",AB666=""),"",AA666+AB666)</f>
        <v/>
      </c>
      <c r="AD666" s="26">
        <f>IFERROR(IF(OR(AA666="",INDEX(AA:AA,MATCH(DATE(YEAR($A666)-1,MONTH($A666),DAY($A666)),$A:$A,0))=""),"",AA666/INDEX(AA:AA,MATCH(DATE(YEAR($A666)-1,MONTH($A666),DAY($A666)),$A:$A,0))-1),"")</f>
        <v/>
      </c>
      <c r="AE666" s="26">
        <f>IFERROR(IF(OR(AB666="",INDEX(AB:AB,MATCH(DATE(YEAR($A666)-1,MONTH($A666),DAY($A666)),$A:$A,0))=""),"",AB666/INDEX(AB:AB,MATCH(DATE(YEAR($A666)-1,MONTH($A666),DAY($A666)),$A:$A,0))-1),"")</f>
        <v/>
      </c>
      <c r="AF666" s="26">
        <f>IFERROR(IF(OR(AC666="",INDEX(AC:AC,MATCH(DATE(YEAR($A666)-1,MONTH($A666),DAY($A666)),$A:$A,0))=""),"",AC666/INDEX(AC:AC,MATCH(DATE(YEAR($A666)-1,MONTH($A666),DAY($A666)),$A:$A,0))-1),"")</f>
        <v/>
      </c>
      <c r="AG666" s="26">
        <f>IF(OR(AA666="",AA665=""),"",AA666/AA665-1)</f>
        <v/>
      </c>
      <c r="AH666" s="26">
        <f>IF(OR(AB666="",AB665=""),"",AB666/AB665-1)</f>
        <v/>
      </c>
      <c r="AI666" s="26">
        <f>IF(OR(AC666="",AC665=""),"",AC666/AC665-1)</f>
        <v/>
      </c>
      <c r="AJ666" s="26">
        <f>IF(AC666="","",AA666/AC666)</f>
        <v/>
      </c>
      <c r="AK666" s="26">
        <f>IF(AC666="","",AB666/AC666)</f>
        <v/>
      </c>
      <c r="AL666" s="29" t="n">
        <v>13.45</v>
      </c>
      <c r="AM666" s="30" t="n">
        <v>14.4175</v>
      </c>
      <c r="AN666" s="30" t="n">
        <v>13.45</v>
      </c>
      <c r="AO666" s="30" t="n">
        <v>13.7325</v>
      </c>
      <c r="AP666" s="31" t="n">
        <v>0.021</v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18">
        <f>IF(SUMIFS('Daily NSE Equity Options'!$K:$K,'Daily NSE Equity Options'!$A:$A,$A667)=0,"",SUMIFS('Daily NSE Equity Options'!$K:$K,'Daily NSE Equity Options'!$A:$A,$A667))</f>
        <v/>
      </c>
      <c r="F667" s="7">
        <f>IF(SUMIFS('Daily BSE Equity Options'!$K:$K,'Daily BSE Equity Options'!$A:$A,$A667)=0,"",SUMIFS('Daily BSE Equity Options'!$K:$K,'Daily BSE Equity Options'!$A:$A,$A667))</f>
        <v/>
      </c>
      <c r="G667" s="7">
        <f>IF(OR(E667="",F667=""),"",E667+F667)</f>
        <v/>
      </c>
      <c r="H667" s="20">
        <f>IFERROR(IF(OR(E667="",INDEX(E:E,MATCH(DATE(YEAR($A667)-1,MONTH($A667),DAY($A667)),$A:$A,0))=""),"",E667/INDEX(E:E,MATCH(DATE(YEAR($A667)-1,MONTH($A667),DAY($A667)),$A:$A,0))-1),"")</f>
        <v/>
      </c>
      <c r="I667" s="20">
        <f>IFERROR(IF(OR(F667="",INDEX(F:F,MATCH(DATE(YEAR($A667)-1,MONTH($A667),DAY($A667)),$A:$A,0))=""),"",F667/INDEX(F:F,MATCH(DATE(YEAR($A667)-1,MONTH($A667),DAY($A667)),$A:$A,0))-1),"")</f>
        <v/>
      </c>
      <c r="J667" s="20">
        <f>IFERROR(IF(OR(G667="",INDEX(G:G,MATCH(DATE(YEAR($A667)-1,MONTH($A667),DAY($A667)),$A:$A,0))=""),"",G667/INDEX(G:G,MATCH(DATE(YEAR($A667)-1,MONTH($A667),DAY($A667)),$A:$A,0))-1),"")</f>
        <v/>
      </c>
      <c r="K667" s="20">
        <f>IF(OR(E667="",E666=""),"",E667/E666-1)</f>
        <v/>
      </c>
      <c r="L667" s="20">
        <f>IF(OR(F667="",F666=""),"",F667/F666-1)</f>
        <v/>
      </c>
      <c r="M667" s="20">
        <f>IF(OR(G667="",G666=""),"",G667/G666-1)</f>
        <v/>
      </c>
      <c r="N667" s="20">
        <f>IF(G667="","",E667/G667)</f>
        <v/>
      </c>
      <c r="O667" s="20">
        <f>IF(G667="","",F667/G667)</f>
        <v/>
      </c>
      <c r="P667" s="21">
        <f>IF(SUMIFS('Daily NSE Equity Options'!$L:$L,'Daily NSE Equity Options'!$A:$A,$A667)=0,"",SUMIFS('Daily NSE Equity Options'!$L:$L,'Daily NSE Equity Options'!$A:$A,$A667))</f>
        <v/>
      </c>
      <c r="Q667" s="8">
        <f>IF(SUMIFS('Daily BSE Equity Options'!$L:$L,'Daily BSE Equity Options'!$A:$A,$A667)=0,"",SUMIFS('Daily BSE Equity Options'!$L:$L,'Daily BSE Equity Options'!$A:$A,$A667))</f>
        <v/>
      </c>
      <c r="R667" s="8">
        <f>IF(OR(P667="",Q667=""),"",P667+Q667)</f>
        <v/>
      </c>
      <c r="S667" s="23">
        <f>IFERROR(IF(OR(P667="",INDEX(P:P,MATCH(DATE(YEAR($A667)-1,MONTH($A667),DAY($A667)),$A:$A,0))=""),"",P667/INDEX(P:P,MATCH(DATE(YEAR($A667)-1,MONTH($A667),DAY($A667)),$A:$A,0))-1),"")</f>
        <v/>
      </c>
      <c r="T667" s="23">
        <f>IFERROR(IF(OR(Q667="",INDEX(Q:Q,MATCH(DATE(YEAR($A667)-1,MONTH($A667),DAY($A667)),$A:$A,0))=""),"",Q667/INDEX(Q:Q,MATCH(DATE(YEAR($A667)-1,MONTH($A667),DAY($A667)),$A:$A,0))-1),"")</f>
        <v/>
      </c>
      <c r="U667" s="23">
        <f>IFERROR(IF(OR(R667="",INDEX(R:R,MATCH(DATE(YEAR($A667)-1,MONTH($A667),DAY($A667)),$A:$A,0))=""),"",R667/INDEX(R:R,MATCH(DATE(YEAR($A667)-1,MONTH($A667),DAY($A667)),$A:$A,0))-1),"")</f>
        <v/>
      </c>
      <c r="V667" s="23">
        <f>IF(OR(P667="",P666=""),"",P667/P666-1)</f>
        <v/>
      </c>
      <c r="W667" s="23">
        <f>IF(OR(Q667="",Q666=""),"",Q667/Q666-1)</f>
        <v/>
      </c>
      <c r="X667" s="23">
        <f>IF(OR(R667="",R666=""),"",R667/R666-1)</f>
        <v/>
      </c>
      <c r="Y667" s="23">
        <f>IF(R667="","",P667/R667)</f>
        <v/>
      </c>
      <c r="Z667" s="23">
        <f>IF(R667="","",Q667/R667)</f>
        <v/>
      </c>
      <c r="AA667" s="24">
        <f>IF(SUMIFS('Daily NSE Equity Options'!$M:$M,'Daily NSE Equity Options'!$A:$A,$A667)=0,"",SUMIFS('Daily NSE Equity Options'!$M:$M,'Daily NSE Equity Options'!$A:$A,$A667))</f>
        <v/>
      </c>
      <c r="AB667" s="9">
        <f>IF(SUMIFS('Daily BSE Equity Options'!$M:$M,'Daily BSE Equity Options'!$A:$A,$A667)=0,"",SUMIFS('Daily BSE Equity Options'!$M:$M,'Daily BSE Equity Options'!$A:$A,$A667))</f>
        <v/>
      </c>
      <c r="AC667" s="9">
        <f>IF(OR(AA667="",AB667=""),"",AA667+AB667)</f>
        <v/>
      </c>
      <c r="AD667" s="26">
        <f>IFERROR(IF(OR(AA667="",INDEX(AA:AA,MATCH(DATE(YEAR($A667)-1,MONTH($A667),DAY($A667)),$A:$A,0))=""),"",AA667/INDEX(AA:AA,MATCH(DATE(YEAR($A667)-1,MONTH($A667),DAY($A667)),$A:$A,0))-1),"")</f>
        <v/>
      </c>
      <c r="AE667" s="26">
        <f>IFERROR(IF(OR(AB667="",INDEX(AB:AB,MATCH(DATE(YEAR($A667)-1,MONTH($A667),DAY($A667)),$A:$A,0))=""),"",AB667/INDEX(AB:AB,MATCH(DATE(YEAR($A667)-1,MONTH($A667),DAY($A667)),$A:$A,0))-1),"")</f>
        <v/>
      </c>
      <c r="AF667" s="26">
        <f>IFERROR(IF(OR(AC667="",INDEX(AC:AC,MATCH(DATE(YEAR($A667)-1,MONTH($A667),DAY($A667)),$A:$A,0))=""),"",AC667/INDEX(AC:AC,MATCH(DATE(YEAR($A667)-1,MONTH($A667),DAY($A667)),$A:$A,0))-1),"")</f>
        <v/>
      </c>
      <c r="AG667" s="26">
        <f>IF(OR(AA667="",AA666=""),"",AA667/AA666-1)</f>
        <v/>
      </c>
      <c r="AH667" s="26">
        <f>IF(OR(AB667="",AB666=""),"",AB667/AB666-1)</f>
        <v/>
      </c>
      <c r="AI667" s="26">
        <f>IF(OR(AC667="",AC666=""),"",AC667/AC666-1)</f>
        <v/>
      </c>
      <c r="AJ667" s="26">
        <f>IF(AC667="","",AA667/AC667)</f>
        <v/>
      </c>
      <c r="AK667" s="26">
        <f>IF(AC667="","",AB667/AC667)</f>
        <v/>
      </c>
      <c r="AL667" s="29" t="n">
        <v>13.7325</v>
      </c>
      <c r="AM667" s="30" t="n">
        <v>14.2525</v>
      </c>
      <c r="AN667" s="30" t="n">
        <v>12.18</v>
      </c>
      <c r="AO667" s="30" t="n">
        <v>14.0425</v>
      </c>
      <c r="AP667" s="31" t="n">
        <v>0.0226</v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18">
        <f>IF(SUMIFS('Daily NSE Equity Options'!$K:$K,'Daily NSE Equity Options'!$A:$A,$A668)=0,"",SUMIFS('Daily NSE Equity Options'!$K:$K,'Daily NSE Equity Options'!$A:$A,$A668))</f>
        <v/>
      </c>
      <c r="F668" s="7">
        <f>IF(SUMIFS('Daily BSE Equity Options'!$K:$K,'Daily BSE Equity Options'!$A:$A,$A668)=0,"",SUMIFS('Daily BSE Equity Options'!$K:$K,'Daily BSE Equity Options'!$A:$A,$A668))</f>
        <v/>
      </c>
      <c r="G668" s="7">
        <f>IF(OR(E668="",F668=""),"",E668+F668)</f>
        <v/>
      </c>
      <c r="H668" s="20">
        <f>IFERROR(IF(OR(E668="",INDEX(E:E,MATCH(DATE(YEAR($A668)-1,MONTH($A668),DAY($A668)),$A:$A,0))=""),"",E668/INDEX(E:E,MATCH(DATE(YEAR($A668)-1,MONTH($A668),DAY($A668)),$A:$A,0))-1),"")</f>
        <v/>
      </c>
      <c r="I668" s="20">
        <f>IFERROR(IF(OR(F668="",INDEX(F:F,MATCH(DATE(YEAR($A668)-1,MONTH($A668),DAY($A668)),$A:$A,0))=""),"",F668/INDEX(F:F,MATCH(DATE(YEAR($A668)-1,MONTH($A668),DAY($A668)),$A:$A,0))-1),"")</f>
        <v/>
      </c>
      <c r="J668" s="20">
        <f>IFERROR(IF(OR(G668="",INDEX(G:G,MATCH(DATE(YEAR($A668)-1,MONTH($A668),DAY($A668)),$A:$A,0))=""),"",G668/INDEX(G:G,MATCH(DATE(YEAR($A668)-1,MONTH($A668),DAY($A668)),$A:$A,0))-1),"")</f>
        <v/>
      </c>
      <c r="K668" s="20">
        <f>IF(OR(E668="",E667=""),"",E668/E667-1)</f>
        <v/>
      </c>
      <c r="L668" s="20">
        <f>IF(OR(F668="",F667=""),"",F668/F667-1)</f>
        <v/>
      </c>
      <c r="M668" s="20">
        <f>IF(OR(G668="",G667=""),"",G668/G667-1)</f>
        <v/>
      </c>
      <c r="N668" s="20">
        <f>IF(G668="","",E668/G668)</f>
        <v/>
      </c>
      <c r="O668" s="20">
        <f>IF(G668="","",F668/G668)</f>
        <v/>
      </c>
      <c r="P668" s="21">
        <f>IF(SUMIFS('Daily NSE Equity Options'!$L:$L,'Daily NSE Equity Options'!$A:$A,$A668)=0,"",SUMIFS('Daily NSE Equity Options'!$L:$L,'Daily NSE Equity Options'!$A:$A,$A668))</f>
        <v/>
      </c>
      <c r="Q668" s="8">
        <f>IF(SUMIFS('Daily BSE Equity Options'!$L:$L,'Daily BSE Equity Options'!$A:$A,$A668)=0,"",SUMIFS('Daily BSE Equity Options'!$L:$L,'Daily BSE Equity Options'!$A:$A,$A668))</f>
        <v/>
      </c>
      <c r="R668" s="8">
        <f>IF(OR(P668="",Q668=""),"",P668+Q668)</f>
        <v/>
      </c>
      <c r="S668" s="23">
        <f>IFERROR(IF(OR(P668="",INDEX(P:P,MATCH(DATE(YEAR($A668)-1,MONTH($A668),DAY($A668)),$A:$A,0))=""),"",P668/INDEX(P:P,MATCH(DATE(YEAR($A668)-1,MONTH($A668),DAY($A668)),$A:$A,0))-1),"")</f>
        <v/>
      </c>
      <c r="T668" s="23">
        <f>IFERROR(IF(OR(Q668="",INDEX(Q:Q,MATCH(DATE(YEAR($A668)-1,MONTH($A668),DAY($A668)),$A:$A,0))=""),"",Q668/INDEX(Q:Q,MATCH(DATE(YEAR($A668)-1,MONTH($A668),DAY($A668)),$A:$A,0))-1),"")</f>
        <v/>
      </c>
      <c r="U668" s="23">
        <f>IFERROR(IF(OR(R668="",INDEX(R:R,MATCH(DATE(YEAR($A668)-1,MONTH($A668),DAY($A668)),$A:$A,0))=""),"",R668/INDEX(R:R,MATCH(DATE(YEAR($A668)-1,MONTH($A668),DAY($A668)),$A:$A,0))-1),"")</f>
        <v/>
      </c>
      <c r="V668" s="23">
        <f>IF(OR(P668="",P667=""),"",P668/P667-1)</f>
        <v/>
      </c>
      <c r="W668" s="23">
        <f>IF(OR(Q668="",Q667=""),"",Q668/Q667-1)</f>
        <v/>
      </c>
      <c r="X668" s="23">
        <f>IF(OR(R668="",R667=""),"",R668/R667-1)</f>
        <v/>
      </c>
      <c r="Y668" s="23">
        <f>IF(R668="","",P668/R668)</f>
        <v/>
      </c>
      <c r="Z668" s="23">
        <f>IF(R668="","",Q668/R668)</f>
        <v/>
      </c>
      <c r="AA668" s="24">
        <f>IF(SUMIFS('Daily NSE Equity Options'!$M:$M,'Daily NSE Equity Options'!$A:$A,$A668)=0,"",SUMIFS('Daily NSE Equity Options'!$M:$M,'Daily NSE Equity Options'!$A:$A,$A668))</f>
        <v/>
      </c>
      <c r="AB668" s="9">
        <f>IF(SUMIFS('Daily BSE Equity Options'!$M:$M,'Daily BSE Equity Options'!$A:$A,$A668)=0,"",SUMIFS('Daily BSE Equity Options'!$M:$M,'Daily BSE Equity Options'!$A:$A,$A668))</f>
        <v/>
      </c>
      <c r="AC668" s="9">
        <f>IF(OR(AA668="",AB668=""),"",AA668+AB668)</f>
        <v/>
      </c>
      <c r="AD668" s="26">
        <f>IFERROR(IF(OR(AA668="",INDEX(AA:AA,MATCH(DATE(YEAR($A668)-1,MONTH($A668),DAY($A668)),$A:$A,0))=""),"",AA668/INDEX(AA:AA,MATCH(DATE(YEAR($A668)-1,MONTH($A668),DAY($A668)),$A:$A,0))-1),"")</f>
        <v/>
      </c>
      <c r="AE668" s="26">
        <f>IFERROR(IF(OR(AB668="",INDEX(AB:AB,MATCH(DATE(YEAR($A668)-1,MONTH($A668),DAY($A668)),$A:$A,0))=""),"",AB668/INDEX(AB:AB,MATCH(DATE(YEAR($A668)-1,MONTH($A668),DAY($A668)),$A:$A,0))-1),"")</f>
        <v/>
      </c>
      <c r="AF668" s="26">
        <f>IFERROR(IF(OR(AC668="",INDEX(AC:AC,MATCH(DATE(YEAR($A668)-1,MONTH($A668),DAY($A668)),$A:$A,0))=""),"",AC668/INDEX(AC:AC,MATCH(DATE(YEAR($A668)-1,MONTH($A668),DAY($A668)),$A:$A,0))-1),"")</f>
        <v/>
      </c>
      <c r="AG668" s="26">
        <f>IF(OR(AA668="",AA667=""),"",AA668/AA667-1)</f>
        <v/>
      </c>
      <c r="AH668" s="26">
        <f>IF(OR(AB668="",AB667=""),"",AB668/AB667-1)</f>
        <v/>
      </c>
      <c r="AI668" s="26">
        <f>IF(OR(AC668="",AC667=""),"",AC668/AC667-1)</f>
        <v/>
      </c>
      <c r="AJ668" s="26">
        <f>IF(AC668="","",AA668/AC668)</f>
        <v/>
      </c>
      <c r="AK668" s="26">
        <f>IF(AC668="","",AB668/AC668)</f>
        <v/>
      </c>
      <c r="AL668" s="29" t="n">
        <v>14.0425</v>
      </c>
      <c r="AM668" s="30" t="n">
        <v>14.4625</v>
      </c>
      <c r="AN668" s="30" t="n">
        <v>13.795</v>
      </c>
      <c r="AO668" s="30" t="n">
        <v>14.0775</v>
      </c>
      <c r="AP668" s="31" t="n">
        <v>0.0025</v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18">
        <f>IF(SUMIFS('Daily NSE Equity Options'!$K:$K,'Daily NSE Equity Options'!$A:$A,$A669)=0,"",SUMIFS('Daily NSE Equity Options'!$K:$K,'Daily NSE Equity Options'!$A:$A,$A669))</f>
        <v/>
      </c>
      <c r="F669" s="7">
        <f>IF(SUMIFS('Daily BSE Equity Options'!$K:$K,'Daily BSE Equity Options'!$A:$A,$A669)=0,"",SUMIFS('Daily BSE Equity Options'!$K:$K,'Daily BSE Equity Options'!$A:$A,$A669))</f>
        <v/>
      </c>
      <c r="G669" s="7">
        <f>IF(OR(E669="",F669=""),"",E669+F669)</f>
        <v/>
      </c>
      <c r="H669" s="20">
        <f>IFERROR(IF(OR(E669="",INDEX(E:E,MATCH(DATE(YEAR($A669)-1,MONTH($A669),DAY($A669)),$A:$A,0))=""),"",E669/INDEX(E:E,MATCH(DATE(YEAR($A669)-1,MONTH($A669),DAY($A669)),$A:$A,0))-1),"")</f>
        <v/>
      </c>
      <c r="I669" s="20">
        <f>IFERROR(IF(OR(F669="",INDEX(F:F,MATCH(DATE(YEAR($A669)-1,MONTH($A669),DAY($A669)),$A:$A,0))=""),"",F669/INDEX(F:F,MATCH(DATE(YEAR($A669)-1,MONTH($A669),DAY($A669)),$A:$A,0))-1),"")</f>
        <v/>
      </c>
      <c r="J669" s="20">
        <f>IFERROR(IF(OR(G669="",INDEX(G:G,MATCH(DATE(YEAR($A669)-1,MONTH($A669),DAY($A669)),$A:$A,0))=""),"",G669/INDEX(G:G,MATCH(DATE(YEAR($A669)-1,MONTH($A669),DAY($A669)),$A:$A,0))-1),"")</f>
        <v/>
      </c>
      <c r="K669" s="20">
        <f>IF(OR(E669="",E668=""),"",E669/E668-1)</f>
        <v/>
      </c>
      <c r="L669" s="20">
        <f>IF(OR(F669="",F668=""),"",F669/F668-1)</f>
        <v/>
      </c>
      <c r="M669" s="20">
        <f>IF(OR(G669="",G668=""),"",G669/G668-1)</f>
        <v/>
      </c>
      <c r="N669" s="20">
        <f>IF(G669="","",E669/G669)</f>
        <v/>
      </c>
      <c r="O669" s="20">
        <f>IF(G669="","",F669/G669)</f>
        <v/>
      </c>
      <c r="P669" s="21">
        <f>IF(SUMIFS('Daily NSE Equity Options'!$L:$L,'Daily NSE Equity Options'!$A:$A,$A669)=0,"",SUMIFS('Daily NSE Equity Options'!$L:$L,'Daily NSE Equity Options'!$A:$A,$A669))</f>
        <v/>
      </c>
      <c r="Q669" s="8">
        <f>IF(SUMIFS('Daily BSE Equity Options'!$L:$L,'Daily BSE Equity Options'!$A:$A,$A669)=0,"",SUMIFS('Daily BSE Equity Options'!$L:$L,'Daily BSE Equity Options'!$A:$A,$A669))</f>
        <v/>
      </c>
      <c r="R669" s="8">
        <f>IF(OR(P669="",Q669=""),"",P669+Q669)</f>
        <v/>
      </c>
      <c r="S669" s="23">
        <f>IFERROR(IF(OR(P669="",INDEX(P:P,MATCH(DATE(YEAR($A669)-1,MONTH($A669),DAY($A669)),$A:$A,0))=""),"",P669/INDEX(P:P,MATCH(DATE(YEAR($A669)-1,MONTH($A669),DAY($A669)),$A:$A,0))-1),"")</f>
        <v/>
      </c>
      <c r="T669" s="23">
        <f>IFERROR(IF(OR(Q669="",INDEX(Q:Q,MATCH(DATE(YEAR($A669)-1,MONTH($A669),DAY($A669)),$A:$A,0))=""),"",Q669/INDEX(Q:Q,MATCH(DATE(YEAR($A669)-1,MONTH($A669),DAY($A669)),$A:$A,0))-1),"")</f>
        <v/>
      </c>
      <c r="U669" s="23">
        <f>IFERROR(IF(OR(R669="",INDEX(R:R,MATCH(DATE(YEAR($A669)-1,MONTH($A669),DAY($A669)),$A:$A,0))=""),"",R669/INDEX(R:R,MATCH(DATE(YEAR($A669)-1,MONTH($A669),DAY($A669)),$A:$A,0))-1),"")</f>
        <v/>
      </c>
      <c r="V669" s="23">
        <f>IF(OR(P669="",P668=""),"",P669/P668-1)</f>
        <v/>
      </c>
      <c r="W669" s="23">
        <f>IF(OR(Q669="",Q668=""),"",Q669/Q668-1)</f>
        <v/>
      </c>
      <c r="X669" s="23">
        <f>IF(OR(R669="",R668=""),"",R669/R668-1)</f>
        <v/>
      </c>
      <c r="Y669" s="23">
        <f>IF(R669="","",P669/R669)</f>
        <v/>
      </c>
      <c r="Z669" s="23">
        <f>IF(R669="","",Q669/R669)</f>
        <v/>
      </c>
      <c r="AA669" s="24">
        <f>IF(SUMIFS('Daily NSE Equity Options'!$M:$M,'Daily NSE Equity Options'!$A:$A,$A669)=0,"",SUMIFS('Daily NSE Equity Options'!$M:$M,'Daily NSE Equity Options'!$A:$A,$A669))</f>
        <v/>
      </c>
      <c r="AB669" s="9">
        <f>IF(SUMIFS('Daily BSE Equity Options'!$M:$M,'Daily BSE Equity Options'!$A:$A,$A669)=0,"",SUMIFS('Daily BSE Equity Options'!$M:$M,'Daily BSE Equity Options'!$A:$A,$A669))</f>
        <v/>
      </c>
      <c r="AC669" s="9">
        <f>IF(OR(AA669="",AB669=""),"",AA669+AB669)</f>
        <v/>
      </c>
      <c r="AD669" s="26">
        <f>IFERROR(IF(OR(AA669="",INDEX(AA:AA,MATCH(DATE(YEAR($A669)-1,MONTH($A669),DAY($A669)),$A:$A,0))=""),"",AA669/INDEX(AA:AA,MATCH(DATE(YEAR($A669)-1,MONTH($A669),DAY($A669)),$A:$A,0))-1),"")</f>
        <v/>
      </c>
      <c r="AE669" s="26">
        <f>IFERROR(IF(OR(AB669="",INDEX(AB:AB,MATCH(DATE(YEAR($A669)-1,MONTH($A669),DAY($A669)),$A:$A,0))=""),"",AB669/INDEX(AB:AB,MATCH(DATE(YEAR($A669)-1,MONTH($A669),DAY($A669)),$A:$A,0))-1),"")</f>
        <v/>
      </c>
      <c r="AF669" s="26">
        <f>IFERROR(IF(OR(AC669="",INDEX(AC:AC,MATCH(DATE(YEAR($A669)-1,MONTH($A669),DAY($A669)),$A:$A,0))=""),"",AC669/INDEX(AC:AC,MATCH(DATE(YEAR($A669)-1,MONTH($A669),DAY($A669)),$A:$A,0))-1),"")</f>
        <v/>
      </c>
      <c r="AG669" s="26">
        <f>IF(OR(AA669="",AA668=""),"",AA669/AA668-1)</f>
        <v/>
      </c>
      <c r="AH669" s="26">
        <f>IF(OR(AB669="",AB668=""),"",AB669/AB668-1)</f>
        <v/>
      </c>
      <c r="AI669" s="26">
        <f>IF(OR(AC669="",AC668=""),"",AC669/AC668-1)</f>
        <v/>
      </c>
      <c r="AJ669" s="26">
        <f>IF(AC669="","",AA669/AC669)</f>
        <v/>
      </c>
      <c r="AK669" s="26">
        <f>IF(AC669="","",AB669/AC669)</f>
        <v/>
      </c>
      <c r="AL669" s="29" t="n">
        <v>14.0775</v>
      </c>
      <c r="AM669" s="30" t="n">
        <v>14.89</v>
      </c>
      <c r="AN669" s="30" t="n">
        <v>13.26</v>
      </c>
      <c r="AO669" s="30" t="n">
        <v>13.3975</v>
      </c>
      <c r="AP669" s="31" t="n">
        <v>-0.0483</v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18">
        <f>IF(SUMIFS('Daily NSE Equity Options'!$K:$K,'Daily NSE Equity Options'!$A:$A,$A670)=0,"",SUMIFS('Daily NSE Equity Options'!$K:$K,'Daily NSE Equity Options'!$A:$A,$A670))</f>
        <v/>
      </c>
      <c r="F670" s="7">
        <f>IF(SUMIFS('Daily BSE Equity Options'!$K:$K,'Daily BSE Equity Options'!$A:$A,$A670)=0,"",SUMIFS('Daily BSE Equity Options'!$K:$K,'Daily BSE Equity Options'!$A:$A,$A670))</f>
        <v/>
      </c>
      <c r="G670" s="7">
        <f>IF(OR(E670="",F670=""),"",E670+F670)</f>
        <v/>
      </c>
      <c r="H670" s="20">
        <f>IFERROR(IF(OR(E670="",INDEX(E:E,MATCH(DATE(YEAR($A670)-1,MONTH($A670),DAY($A670)),$A:$A,0))=""),"",E670/INDEX(E:E,MATCH(DATE(YEAR($A670)-1,MONTH($A670),DAY($A670)),$A:$A,0))-1),"")</f>
        <v/>
      </c>
      <c r="I670" s="20">
        <f>IFERROR(IF(OR(F670="",INDEX(F:F,MATCH(DATE(YEAR($A670)-1,MONTH($A670),DAY($A670)),$A:$A,0))=""),"",F670/INDEX(F:F,MATCH(DATE(YEAR($A670)-1,MONTH($A670),DAY($A670)),$A:$A,0))-1),"")</f>
        <v/>
      </c>
      <c r="J670" s="20">
        <f>IFERROR(IF(OR(G670="",INDEX(G:G,MATCH(DATE(YEAR($A670)-1,MONTH($A670),DAY($A670)),$A:$A,0))=""),"",G670/INDEX(G:G,MATCH(DATE(YEAR($A670)-1,MONTH($A670),DAY($A670)),$A:$A,0))-1),"")</f>
        <v/>
      </c>
      <c r="K670" s="20">
        <f>IF(OR(E670="",E669=""),"",E670/E669-1)</f>
        <v/>
      </c>
      <c r="L670" s="20">
        <f>IF(OR(F670="",F669=""),"",F670/F669-1)</f>
        <v/>
      </c>
      <c r="M670" s="20">
        <f>IF(OR(G670="",G669=""),"",G670/G669-1)</f>
        <v/>
      </c>
      <c r="N670" s="20">
        <f>IF(G670="","",E670/G670)</f>
        <v/>
      </c>
      <c r="O670" s="20">
        <f>IF(G670="","",F670/G670)</f>
        <v/>
      </c>
      <c r="P670" s="21">
        <f>IF(SUMIFS('Daily NSE Equity Options'!$L:$L,'Daily NSE Equity Options'!$A:$A,$A670)=0,"",SUMIFS('Daily NSE Equity Options'!$L:$L,'Daily NSE Equity Options'!$A:$A,$A670))</f>
        <v/>
      </c>
      <c r="Q670" s="8">
        <f>IF(SUMIFS('Daily BSE Equity Options'!$L:$L,'Daily BSE Equity Options'!$A:$A,$A670)=0,"",SUMIFS('Daily BSE Equity Options'!$L:$L,'Daily BSE Equity Options'!$A:$A,$A670))</f>
        <v/>
      </c>
      <c r="R670" s="8">
        <f>IF(OR(P670="",Q670=""),"",P670+Q670)</f>
        <v/>
      </c>
      <c r="S670" s="23">
        <f>IFERROR(IF(OR(P670="",INDEX(P:P,MATCH(DATE(YEAR($A670)-1,MONTH($A670),DAY($A670)),$A:$A,0))=""),"",P670/INDEX(P:P,MATCH(DATE(YEAR($A670)-1,MONTH($A670),DAY($A670)),$A:$A,0))-1),"")</f>
        <v/>
      </c>
      <c r="T670" s="23">
        <f>IFERROR(IF(OR(Q670="",INDEX(Q:Q,MATCH(DATE(YEAR($A670)-1,MONTH($A670),DAY($A670)),$A:$A,0))=""),"",Q670/INDEX(Q:Q,MATCH(DATE(YEAR($A670)-1,MONTH($A670),DAY($A670)),$A:$A,0))-1),"")</f>
        <v/>
      </c>
      <c r="U670" s="23">
        <f>IFERROR(IF(OR(R670="",INDEX(R:R,MATCH(DATE(YEAR($A670)-1,MONTH($A670),DAY($A670)),$A:$A,0))=""),"",R670/INDEX(R:R,MATCH(DATE(YEAR($A670)-1,MONTH($A670),DAY($A670)),$A:$A,0))-1),"")</f>
        <v/>
      </c>
      <c r="V670" s="23">
        <f>IF(OR(P670="",P669=""),"",P670/P669-1)</f>
        <v/>
      </c>
      <c r="W670" s="23">
        <f>IF(OR(Q670="",Q669=""),"",Q670/Q669-1)</f>
        <v/>
      </c>
      <c r="X670" s="23">
        <f>IF(OR(R670="",R669=""),"",R670/R669-1)</f>
        <v/>
      </c>
      <c r="Y670" s="23">
        <f>IF(R670="","",P670/R670)</f>
        <v/>
      </c>
      <c r="Z670" s="23">
        <f>IF(R670="","",Q670/R670)</f>
        <v/>
      </c>
      <c r="AA670" s="24">
        <f>IF(SUMIFS('Daily NSE Equity Options'!$M:$M,'Daily NSE Equity Options'!$A:$A,$A670)=0,"",SUMIFS('Daily NSE Equity Options'!$M:$M,'Daily NSE Equity Options'!$A:$A,$A670))</f>
        <v/>
      </c>
      <c r="AB670" s="9">
        <f>IF(SUMIFS('Daily BSE Equity Options'!$M:$M,'Daily BSE Equity Options'!$A:$A,$A670)=0,"",SUMIFS('Daily BSE Equity Options'!$M:$M,'Daily BSE Equity Options'!$A:$A,$A670))</f>
        <v/>
      </c>
      <c r="AC670" s="9">
        <f>IF(OR(AA670="",AB670=""),"",AA670+AB670)</f>
        <v/>
      </c>
      <c r="AD670" s="26">
        <f>IFERROR(IF(OR(AA670="",INDEX(AA:AA,MATCH(DATE(YEAR($A670)-1,MONTH($A670),DAY($A670)),$A:$A,0))=""),"",AA670/INDEX(AA:AA,MATCH(DATE(YEAR($A670)-1,MONTH($A670),DAY($A670)),$A:$A,0))-1),"")</f>
        <v/>
      </c>
      <c r="AE670" s="26">
        <f>IFERROR(IF(OR(AB670="",INDEX(AB:AB,MATCH(DATE(YEAR($A670)-1,MONTH($A670),DAY($A670)),$A:$A,0))=""),"",AB670/INDEX(AB:AB,MATCH(DATE(YEAR($A670)-1,MONTH($A670),DAY($A670)),$A:$A,0))-1),"")</f>
        <v/>
      </c>
      <c r="AF670" s="26">
        <f>IFERROR(IF(OR(AC670="",INDEX(AC:AC,MATCH(DATE(YEAR($A670)-1,MONTH($A670),DAY($A670)),$A:$A,0))=""),"",AC670/INDEX(AC:AC,MATCH(DATE(YEAR($A670)-1,MONTH($A670),DAY($A670)),$A:$A,0))-1),"")</f>
        <v/>
      </c>
      <c r="AG670" s="26">
        <f>IF(OR(AA670="",AA669=""),"",AA670/AA669-1)</f>
        <v/>
      </c>
      <c r="AH670" s="26">
        <f>IF(OR(AB670="",AB669=""),"",AB670/AB669-1)</f>
        <v/>
      </c>
      <c r="AI670" s="26">
        <f>IF(OR(AC670="",AC669=""),"",AC670/AC669-1)</f>
        <v/>
      </c>
      <c r="AJ670" s="26">
        <f>IF(AC670="","",AA670/AC670)</f>
        <v/>
      </c>
      <c r="AK670" s="26">
        <f>IF(AC670="","",AB670/AC670)</f>
        <v/>
      </c>
      <c r="AL670" s="29" t="n">
        <v>13.3975</v>
      </c>
      <c r="AM670" s="30" t="n">
        <v>13.9625</v>
      </c>
      <c r="AN670" s="30" t="n">
        <v>11.9125</v>
      </c>
      <c r="AO670" s="30" t="n">
        <v>13.4775</v>
      </c>
      <c r="AP670" s="31" t="n">
        <v>0.006</v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18">
        <f>IF(SUMIFS('Daily NSE Equity Options'!$K:$K,'Daily NSE Equity Options'!$A:$A,$A671)=0,"",SUMIFS('Daily NSE Equity Options'!$K:$K,'Daily NSE Equity Options'!$A:$A,$A671))</f>
        <v/>
      </c>
      <c r="F671" s="7">
        <f>IF(SUMIFS('Daily BSE Equity Options'!$K:$K,'Daily BSE Equity Options'!$A:$A,$A671)=0,"",SUMIFS('Daily BSE Equity Options'!$K:$K,'Daily BSE Equity Options'!$A:$A,$A671))</f>
        <v/>
      </c>
      <c r="G671" s="7">
        <f>IF(OR(E671="",F671=""),"",E671+F671)</f>
        <v/>
      </c>
      <c r="H671" s="20">
        <f>IFERROR(IF(OR(E671="",INDEX(E:E,MATCH(DATE(YEAR($A671)-1,MONTH($A671),DAY($A671)),$A:$A,0))=""),"",E671/INDEX(E:E,MATCH(DATE(YEAR($A671)-1,MONTH($A671),DAY($A671)),$A:$A,0))-1),"")</f>
        <v/>
      </c>
      <c r="I671" s="20">
        <f>IFERROR(IF(OR(F671="",INDEX(F:F,MATCH(DATE(YEAR($A671)-1,MONTH($A671),DAY($A671)),$A:$A,0))=""),"",F671/INDEX(F:F,MATCH(DATE(YEAR($A671)-1,MONTH($A671),DAY($A671)),$A:$A,0))-1),"")</f>
        <v/>
      </c>
      <c r="J671" s="20">
        <f>IFERROR(IF(OR(G671="",INDEX(G:G,MATCH(DATE(YEAR($A671)-1,MONTH($A671),DAY($A671)),$A:$A,0))=""),"",G671/INDEX(G:G,MATCH(DATE(YEAR($A671)-1,MONTH($A671),DAY($A671)),$A:$A,0))-1),"")</f>
        <v/>
      </c>
      <c r="K671" s="20">
        <f>IF(OR(E671="",E670=""),"",E671/E670-1)</f>
        <v/>
      </c>
      <c r="L671" s="20">
        <f>IF(OR(F671="",F670=""),"",F671/F670-1)</f>
        <v/>
      </c>
      <c r="M671" s="20">
        <f>IF(OR(G671="",G670=""),"",G671/G670-1)</f>
        <v/>
      </c>
      <c r="N671" s="20">
        <f>IF(G671="","",E671/G671)</f>
        <v/>
      </c>
      <c r="O671" s="20">
        <f>IF(G671="","",F671/G671)</f>
        <v/>
      </c>
      <c r="P671" s="21">
        <f>IF(SUMIFS('Daily NSE Equity Options'!$L:$L,'Daily NSE Equity Options'!$A:$A,$A671)=0,"",SUMIFS('Daily NSE Equity Options'!$L:$L,'Daily NSE Equity Options'!$A:$A,$A671))</f>
        <v/>
      </c>
      <c r="Q671" s="8">
        <f>IF(SUMIFS('Daily BSE Equity Options'!$L:$L,'Daily BSE Equity Options'!$A:$A,$A671)=0,"",SUMIFS('Daily BSE Equity Options'!$L:$L,'Daily BSE Equity Options'!$A:$A,$A671))</f>
        <v/>
      </c>
      <c r="R671" s="8">
        <f>IF(OR(P671="",Q671=""),"",P671+Q671)</f>
        <v/>
      </c>
      <c r="S671" s="23">
        <f>IFERROR(IF(OR(P671="",INDEX(P:P,MATCH(DATE(YEAR($A671)-1,MONTH($A671),DAY($A671)),$A:$A,0))=""),"",P671/INDEX(P:P,MATCH(DATE(YEAR($A671)-1,MONTH($A671),DAY($A671)),$A:$A,0))-1),"")</f>
        <v/>
      </c>
      <c r="T671" s="23">
        <f>IFERROR(IF(OR(Q671="",INDEX(Q:Q,MATCH(DATE(YEAR($A671)-1,MONTH($A671),DAY($A671)),$A:$A,0))=""),"",Q671/INDEX(Q:Q,MATCH(DATE(YEAR($A671)-1,MONTH($A671),DAY($A671)),$A:$A,0))-1),"")</f>
        <v/>
      </c>
      <c r="U671" s="23">
        <f>IFERROR(IF(OR(R671="",INDEX(R:R,MATCH(DATE(YEAR($A671)-1,MONTH($A671),DAY($A671)),$A:$A,0))=""),"",R671/INDEX(R:R,MATCH(DATE(YEAR($A671)-1,MONTH($A671),DAY($A671)),$A:$A,0))-1),"")</f>
        <v/>
      </c>
      <c r="V671" s="23">
        <f>IF(OR(P671="",P670=""),"",P671/P670-1)</f>
        <v/>
      </c>
      <c r="W671" s="23">
        <f>IF(OR(Q671="",Q670=""),"",Q671/Q670-1)</f>
        <v/>
      </c>
      <c r="X671" s="23">
        <f>IF(OR(R671="",R670=""),"",R671/R670-1)</f>
        <v/>
      </c>
      <c r="Y671" s="23">
        <f>IF(R671="","",P671/R671)</f>
        <v/>
      </c>
      <c r="Z671" s="23">
        <f>IF(R671="","",Q671/R671)</f>
        <v/>
      </c>
      <c r="AA671" s="24">
        <f>IF(SUMIFS('Daily NSE Equity Options'!$M:$M,'Daily NSE Equity Options'!$A:$A,$A671)=0,"",SUMIFS('Daily NSE Equity Options'!$M:$M,'Daily NSE Equity Options'!$A:$A,$A671))</f>
        <v/>
      </c>
      <c r="AB671" s="9">
        <f>IF(SUMIFS('Daily BSE Equity Options'!$M:$M,'Daily BSE Equity Options'!$A:$A,$A671)=0,"",SUMIFS('Daily BSE Equity Options'!$M:$M,'Daily BSE Equity Options'!$A:$A,$A671))</f>
        <v/>
      </c>
      <c r="AC671" s="9">
        <f>IF(OR(AA671="",AB671=""),"",AA671+AB671)</f>
        <v/>
      </c>
      <c r="AD671" s="26">
        <f>IFERROR(IF(OR(AA671="",INDEX(AA:AA,MATCH(DATE(YEAR($A671)-1,MONTH($A671),DAY($A671)),$A:$A,0))=""),"",AA671/INDEX(AA:AA,MATCH(DATE(YEAR($A671)-1,MONTH($A671),DAY($A671)),$A:$A,0))-1),"")</f>
        <v/>
      </c>
      <c r="AE671" s="26">
        <f>IFERROR(IF(OR(AB671="",INDEX(AB:AB,MATCH(DATE(YEAR($A671)-1,MONTH($A671),DAY($A671)),$A:$A,0))=""),"",AB671/INDEX(AB:AB,MATCH(DATE(YEAR($A671)-1,MONTH($A671),DAY($A671)),$A:$A,0))-1),"")</f>
        <v/>
      </c>
      <c r="AF671" s="26">
        <f>IFERROR(IF(OR(AC671="",INDEX(AC:AC,MATCH(DATE(YEAR($A671)-1,MONTH($A671),DAY($A671)),$A:$A,0))=""),"",AC671/INDEX(AC:AC,MATCH(DATE(YEAR($A671)-1,MONTH($A671),DAY($A671)),$A:$A,0))-1),"")</f>
        <v/>
      </c>
      <c r="AG671" s="26">
        <f>IF(OR(AA671="",AA670=""),"",AA671/AA670-1)</f>
        <v/>
      </c>
      <c r="AH671" s="26">
        <f>IF(OR(AB671="",AB670=""),"",AB671/AB670-1)</f>
        <v/>
      </c>
      <c r="AI671" s="26">
        <f>IF(OR(AC671="",AC670=""),"",AC671/AC670-1)</f>
        <v/>
      </c>
      <c r="AJ671" s="26">
        <f>IF(AC671="","",AA671/AC671)</f>
        <v/>
      </c>
      <c r="AK671" s="26">
        <f>IF(AC671="","",AB671/AC671)</f>
        <v/>
      </c>
      <c r="AL671" s="29" t="n">
        <v>13.4775</v>
      </c>
      <c r="AM671" s="30" t="n">
        <v>14.15</v>
      </c>
      <c r="AN671" s="30" t="n">
        <v>12.5275</v>
      </c>
      <c r="AO671" s="30" t="n">
        <v>13.3175</v>
      </c>
      <c r="AP671" s="31" t="n">
        <v>-0.0119</v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18">
        <f>IF(SUMIFS('Daily NSE Equity Options'!$K:$K,'Daily NSE Equity Options'!$A:$A,$A672)=0,"",SUMIFS('Daily NSE Equity Options'!$K:$K,'Daily NSE Equity Options'!$A:$A,$A672))</f>
        <v/>
      </c>
      <c r="F672" s="7">
        <f>IF(SUMIFS('Daily BSE Equity Options'!$K:$K,'Daily BSE Equity Options'!$A:$A,$A672)=0,"",SUMIFS('Daily BSE Equity Options'!$K:$K,'Daily BSE Equity Options'!$A:$A,$A672))</f>
        <v/>
      </c>
      <c r="G672" s="7">
        <f>IF(OR(E672="",F672=""),"",E672+F672)</f>
        <v/>
      </c>
      <c r="H672" s="20">
        <f>IFERROR(IF(OR(E672="",INDEX(E:E,MATCH(DATE(YEAR($A672)-1,MONTH($A672),DAY($A672)),$A:$A,0))=""),"",E672/INDEX(E:E,MATCH(DATE(YEAR($A672)-1,MONTH($A672),DAY($A672)),$A:$A,0))-1),"")</f>
        <v/>
      </c>
      <c r="I672" s="20">
        <f>IFERROR(IF(OR(F672="",INDEX(F:F,MATCH(DATE(YEAR($A672)-1,MONTH($A672),DAY($A672)),$A:$A,0))=""),"",F672/INDEX(F:F,MATCH(DATE(YEAR($A672)-1,MONTH($A672),DAY($A672)),$A:$A,0))-1),"")</f>
        <v/>
      </c>
      <c r="J672" s="20">
        <f>IFERROR(IF(OR(G672="",INDEX(G:G,MATCH(DATE(YEAR($A672)-1,MONTH($A672),DAY($A672)),$A:$A,0))=""),"",G672/INDEX(G:G,MATCH(DATE(YEAR($A672)-1,MONTH($A672),DAY($A672)),$A:$A,0))-1),"")</f>
        <v/>
      </c>
      <c r="K672" s="20">
        <f>IF(OR(E672="",E671=""),"",E672/E671-1)</f>
        <v/>
      </c>
      <c r="L672" s="20">
        <f>IF(OR(F672="",F671=""),"",F672/F671-1)</f>
        <v/>
      </c>
      <c r="M672" s="20">
        <f>IF(OR(G672="",G671=""),"",G672/G671-1)</f>
        <v/>
      </c>
      <c r="N672" s="20">
        <f>IF(G672="","",E672/G672)</f>
        <v/>
      </c>
      <c r="O672" s="20">
        <f>IF(G672="","",F672/G672)</f>
        <v/>
      </c>
      <c r="P672" s="21">
        <f>IF(SUMIFS('Daily NSE Equity Options'!$L:$L,'Daily NSE Equity Options'!$A:$A,$A672)=0,"",SUMIFS('Daily NSE Equity Options'!$L:$L,'Daily NSE Equity Options'!$A:$A,$A672))</f>
        <v/>
      </c>
      <c r="Q672" s="8">
        <f>IF(SUMIFS('Daily BSE Equity Options'!$L:$L,'Daily BSE Equity Options'!$A:$A,$A672)=0,"",SUMIFS('Daily BSE Equity Options'!$L:$L,'Daily BSE Equity Options'!$A:$A,$A672))</f>
        <v/>
      </c>
      <c r="R672" s="8">
        <f>IF(OR(P672="",Q672=""),"",P672+Q672)</f>
        <v/>
      </c>
      <c r="S672" s="23">
        <f>IFERROR(IF(OR(P672="",INDEX(P:P,MATCH(DATE(YEAR($A672)-1,MONTH($A672),DAY($A672)),$A:$A,0))=""),"",P672/INDEX(P:P,MATCH(DATE(YEAR($A672)-1,MONTH($A672),DAY($A672)),$A:$A,0))-1),"")</f>
        <v/>
      </c>
      <c r="T672" s="23">
        <f>IFERROR(IF(OR(Q672="",INDEX(Q:Q,MATCH(DATE(YEAR($A672)-1,MONTH($A672),DAY($A672)),$A:$A,0))=""),"",Q672/INDEX(Q:Q,MATCH(DATE(YEAR($A672)-1,MONTH($A672),DAY($A672)),$A:$A,0))-1),"")</f>
        <v/>
      </c>
      <c r="U672" s="23">
        <f>IFERROR(IF(OR(R672="",INDEX(R:R,MATCH(DATE(YEAR($A672)-1,MONTH($A672),DAY($A672)),$A:$A,0))=""),"",R672/INDEX(R:R,MATCH(DATE(YEAR($A672)-1,MONTH($A672),DAY($A672)),$A:$A,0))-1),"")</f>
        <v/>
      </c>
      <c r="V672" s="23">
        <f>IF(OR(P672="",P671=""),"",P672/P671-1)</f>
        <v/>
      </c>
      <c r="W672" s="23">
        <f>IF(OR(Q672="",Q671=""),"",Q672/Q671-1)</f>
        <v/>
      </c>
      <c r="X672" s="23">
        <f>IF(OR(R672="",R671=""),"",R672/R671-1)</f>
        <v/>
      </c>
      <c r="Y672" s="23">
        <f>IF(R672="","",P672/R672)</f>
        <v/>
      </c>
      <c r="Z672" s="23">
        <f>IF(R672="","",Q672/R672)</f>
        <v/>
      </c>
      <c r="AA672" s="24">
        <f>IF(SUMIFS('Daily NSE Equity Options'!$M:$M,'Daily NSE Equity Options'!$A:$A,$A672)=0,"",SUMIFS('Daily NSE Equity Options'!$M:$M,'Daily NSE Equity Options'!$A:$A,$A672))</f>
        <v/>
      </c>
      <c r="AB672" s="9">
        <f>IF(SUMIFS('Daily BSE Equity Options'!$M:$M,'Daily BSE Equity Options'!$A:$A,$A672)=0,"",SUMIFS('Daily BSE Equity Options'!$M:$M,'Daily BSE Equity Options'!$A:$A,$A672))</f>
        <v/>
      </c>
      <c r="AC672" s="9">
        <f>IF(OR(AA672="",AB672=""),"",AA672+AB672)</f>
        <v/>
      </c>
      <c r="AD672" s="26">
        <f>IFERROR(IF(OR(AA672="",INDEX(AA:AA,MATCH(DATE(YEAR($A672)-1,MONTH($A672),DAY($A672)),$A:$A,0))=""),"",AA672/INDEX(AA:AA,MATCH(DATE(YEAR($A672)-1,MONTH($A672),DAY($A672)),$A:$A,0))-1),"")</f>
        <v/>
      </c>
      <c r="AE672" s="26">
        <f>IFERROR(IF(OR(AB672="",INDEX(AB:AB,MATCH(DATE(YEAR($A672)-1,MONTH($A672),DAY($A672)),$A:$A,0))=""),"",AB672/INDEX(AB:AB,MATCH(DATE(YEAR($A672)-1,MONTH($A672),DAY($A672)),$A:$A,0))-1),"")</f>
        <v/>
      </c>
      <c r="AF672" s="26">
        <f>IFERROR(IF(OR(AC672="",INDEX(AC:AC,MATCH(DATE(YEAR($A672)-1,MONTH($A672),DAY($A672)),$A:$A,0))=""),"",AC672/INDEX(AC:AC,MATCH(DATE(YEAR($A672)-1,MONTH($A672),DAY($A672)),$A:$A,0))-1),"")</f>
        <v/>
      </c>
      <c r="AG672" s="26">
        <f>IF(OR(AA672="",AA671=""),"",AA672/AA671-1)</f>
        <v/>
      </c>
      <c r="AH672" s="26">
        <f>IF(OR(AB672="",AB671=""),"",AB672/AB671-1)</f>
        <v/>
      </c>
      <c r="AI672" s="26">
        <f>IF(OR(AC672="",AC671=""),"",AC672/AC671-1)</f>
        <v/>
      </c>
      <c r="AJ672" s="26">
        <f>IF(AC672="","",AA672/AC672)</f>
        <v/>
      </c>
      <c r="AK672" s="26">
        <f>IF(AC672="","",AB672/AC672)</f>
        <v/>
      </c>
      <c r="AL672" s="29" t="n">
        <v>13.3175</v>
      </c>
      <c r="AM672" s="30" t="n">
        <v>13.5775</v>
      </c>
      <c r="AN672" s="30" t="n">
        <v>11.4325</v>
      </c>
      <c r="AO672" s="30" t="n">
        <v>12.8825</v>
      </c>
      <c r="AP672" s="31" t="n">
        <v>-0.0327</v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18">
        <f>IF(SUMIFS('Daily NSE Equity Options'!$K:$K,'Daily NSE Equity Options'!$A:$A,$A673)=0,"",SUMIFS('Daily NSE Equity Options'!$K:$K,'Daily NSE Equity Options'!$A:$A,$A673))</f>
        <v/>
      </c>
      <c r="F673" s="7">
        <f>IF(SUMIFS('Daily BSE Equity Options'!$K:$K,'Daily BSE Equity Options'!$A:$A,$A673)=0,"",SUMIFS('Daily BSE Equity Options'!$K:$K,'Daily BSE Equity Options'!$A:$A,$A673))</f>
        <v/>
      </c>
      <c r="G673" s="7">
        <f>IF(OR(E673="",F673=""),"",E673+F673)</f>
        <v/>
      </c>
      <c r="H673" s="20">
        <f>IFERROR(IF(OR(E673="",INDEX(E:E,MATCH(DATE(YEAR($A673)-1,MONTH($A673),DAY($A673)),$A:$A,0))=""),"",E673/INDEX(E:E,MATCH(DATE(YEAR($A673)-1,MONTH($A673),DAY($A673)),$A:$A,0))-1),"")</f>
        <v/>
      </c>
      <c r="I673" s="20">
        <f>IFERROR(IF(OR(F673="",INDEX(F:F,MATCH(DATE(YEAR($A673)-1,MONTH($A673),DAY($A673)),$A:$A,0))=""),"",F673/INDEX(F:F,MATCH(DATE(YEAR($A673)-1,MONTH($A673),DAY($A673)),$A:$A,0))-1),"")</f>
        <v/>
      </c>
      <c r="J673" s="20">
        <f>IFERROR(IF(OR(G673="",INDEX(G:G,MATCH(DATE(YEAR($A673)-1,MONTH($A673),DAY($A673)),$A:$A,0))=""),"",G673/INDEX(G:G,MATCH(DATE(YEAR($A673)-1,MONTH($A673),DAY($A673)),$A:$A,0))-1),"")</f>
        <v/>
      </c>
      <c r="K673" s="20">
        <f>IF(OR(E673="",E672=""),"",E673/E672-1)</f>
        <v/>
      </c>
      <c r="L673" s="20">
        <f>IF(OR(F673="",F672=""),"",F673/F672-1)</f>
        <v/>
      </c>
      <c r="M673" s="20">
        <f>IF(OR(G673="",G672=""),"",G673/G672-1)</f>
        <v/>
      </c>
      <c r="N673" s="20">
        <f>IF(G673="","",E673/G673)</f>
        <v/>
      </c>
      <c r="O673" s="20">
        <f>IF(G673="","",F673/G673)</f>
        <v/>
      </c>
      <c r="P673" s="21">
        <f>IF(SUMIFS('Daily NSE Equity Options'!$L:$L,'Daily NSE Equity Options'!$A:$A,$A673)=0,"",SUMIFS('Daily NSE Equity Options'!$L:$L,'Daily NSE Equity Options'!$A:$A,$A673))</f>
        <v/>
      </c>
      <c r="Q673" s="8">
        <f>IF(SUMIFS('Daily BSE Equity Options'!$L:$L,'Daily BSE Equity Options'!$A:$A,$A673)=0,"",SUMIFS('Daily BSE Equity Options'!$L:$L,'Daily BSE Equity Options'!$A:$A,$A673))</f>
        <v/>
      </c>
      <c r="R673" s="8">
        <f>IF(OR(P673="",Q673=""),"",P673+Q673)</f>
        <v/>
      </c>
      <c r="S673" s="23">
        <f>IFERROR(IF(OR(P673="",INDEX(P:P,MATCH(DATE(YEAR($A673)-1,MONTH($A673),DAY($A673)),$A:$A,0))=""),"",P673/INDEX(P:P,MATCH(DATE(YEAR($A673)-1,MONTH($A673),DAY($A673)),$A:$A,0))-1),"")</f>
        <v/>
      </c>
      <c r="T673" s="23">
        <f>IFERROR(IF(OR(Q673="",INDEX(Q:Q,MATCH(DATE(YEAR($A673)-1,MONTH($A673),DAY($A673)),$A:$A,0))=""),"",Q673/INDEX(Q:Q,MATCH(DATE(YEAR($A673)-1,MONTH($A673),DAY($A673)),$A:$A,0))-1),"")</f>
        <v/>
      </c>
      <c r="U673" s="23">
        <f>IFERROR(IF(OR(R673="",INDEX(R:R,MATCH(DATE(YEAR($A673)-1,MONTH($A673),DAY($A673)),$A:$A,0))=""),"",R673/INDEX(R:R,MATCH(DATE(YEAR($A673)-1,MONTH($A673),DAY($A673)),$A:$A,0))-1),"")</f>
        <v/>
      </c>
      <c r="V673" s="23">
        <f>IF(OR(P673="",P672=""),"",P673/P672-1)</f>
        <v/>
      </c>
      <c r="W673" s="23">
        <f>IF(OR(Q673="",Q672=""),"",Q673/Q672-1)</f>
        <v/>
      </c>
      <c r="X673" s="23">
        <f>IF(OR(R673="",R672=""),"",R673/R672-1)</f>
        <v/>
      </c>
      <c r="Y673" s="23">
        <f>IF(R673="","",P673/R673)</f>
        <v/>
      </c>
      <c r="Z673" s="23">
        <f>IF(R673="","",Q673/R673)</f>
        <v/>
      </c>
      <c r="AA673" s="24">
        <f>IF(SUMIFS('Daily NSE Equity Options'!$M:$M,'Daily NSE Equity Options'!$A:$A,$A673)=0,"",SUMIFS('Daily NSE Equity Options'!$M:$M,'Daily NSE Equity Options'!$A:$A,$A673))</f>
        <v/>
      </c>
      <c r="AB673" s="9">
        <f>IF(SUMIFS('Daily BSE Equity Options'!$M:$M,'Daily BSE Equity Options'!$A:$A,$A673)=0,"",SUMIFS('Daily BSE Equity Options'!$M:$M,'Daily BSE Equity Options'!$A:$A,$A673))</f>
        <v/>
      </c>
      <c r="AC673" s="9">
        <f>IF(OR(AA673="",AB673=""),"",AA673+AB673)</f>
        <v/>
      </c>
      <c r="AD673" s="26">
        <f>IFERROR(IF(OR(AA673="",INDEX(AA:AA,MATCH(DATE(YEAR($A673)-1,MONTH($A673),DAY($A673)),$A:$A,0))=""),"",AA673/INDEX(AA:AA,MATCH(DATE(YEAR($A673)-1,MONTH($A673),DAY($A673)),$A:$A,0))-1),"")</f>
        <v/>
      </c>
      <c r="AE673" s="26">
        <f>IFERROR(IF(OR(AB673="",INDEX(AB:AB,MATCH(DATE(YEAR($A673)-1,MONTH($A673),DAY($A673)),$A:$A,0))=""),"",AB673/INDEX(AB:AB,MATCH(DATE(YEAR($A673)-1,MONTH($A673),DAY($A673)),$A:$A,0))-1),"")</f>
        <v/>
      </c>
      <c r="AF673" s="26">
        <f>IFERROR(IF(OR(AC673="",INDEX(AC:AC,MATCH(DATE(YEAR($A673)-1,MONTH($A673),DAY($A673)),$A:$A,0))=""),"",AC673/INDEX(AC:AC,MATCH(DATE(YEAR($A673)-1,MONTH($A673),DAY($A673)),$A:$A,0))-1),"")</f>
        <v/>
      </c>
      <c r="AG673" s="26">
        <f>IF(OR(AA673="",AA672=""),"",AA673/AA672-1)</f>
        <v/>
      </c>
      <c r="AH673" s="26">
        <f>IF(OR(AB673="",AB672=""),"",AB673/AB672-1)</f>
        <v/>
      </c>
      <c r="AI673" s="26">
        <f>IF(OR(AC673="",AC672=""),"",AC673/AC672-1)</f>
        <v/>
      </c>
      <c r="AJ673" s="26">
        <f>IF(AC673="","",AA673/AC673)</f>
        <v/>
      </c>
      <c r="AK673" s="26">
        <f>IF(AC673="","",AB673/AC673)</f>
        <v/>
      </c>
      <c r="AL673" s="29" t="n">
        <v>12.8825</v>
      </c>
      <c r="AM673" s="30" t="n">
        <v>13.0825</v>
      </c>
      <c r="AN673" s="30" t="n">
        <v>11.5275</v>
      </c>
      <c r="AO673" s="30" t="n">
        <v>12.885</v>
      </c>
      <c r="AP673" s="31" t="n">
        <v>0.0002</v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18">
        <f>IF(SUMIFS('Daily NSE Equity Options'!$K:$K,'Daily NSE Equity Options'!$A:$A,$A674)=0,"",SUMIFS('Daily NSE Equity Options'!$K:$K,'Daily NSE Equity Options'!$A:$A,$A674))</f>
        <v/>
      </c>
      <c r="F674" s="7">
        <f>IF(SUMIFS('Daily BSE Equity Options'!$K:$K,'Daily BSE Equity Options'!$A:$A,$A674)=0,"",SUMIFS('Daily BSE Equity Options'!$K:$K,'Daily BSE Equity Options'!$A:$A,$A674))</f>
        <v/>
      </c>
      <c r="G674" s="7">
        <f>IF(OR(E674="",F674=""),"",E674+F674)</f>
        <v/>
      </c>
      <c r="H674" s="20">
        <f>IFERROR(IF(OR(E674="",INDEX(E:E,MATCH(DATE(YEAR($A674)-1,MONTH($A674),DAY($A674)),$A:$A,0))=""),"",E674/INDEX(E:E,MATCH(DATE(YEAR($A674)-1,MONTH($A674),DAY($A674)),$A:$A,0))-1),"")</f>
        <v/>
      </c>
      <c r="I674" s="20">
        <f>IFERROR(IF(OR(F674="",INDEX(F:F,MATCH(DATE(YEAR($A674)-1,MONTH($A674),DAY($A674)),$A:$A,0))=""),"",F674/INDEX(F:F,MATCH(DATE(YEAR($A674)-1,MONTH($A674),DAY($A674)),$A:$A,0))-1),"")</f>
        <v/>
      </c>
      <c r="J674" s="20">
        <f>IFERROR(IF(OR(G674="",INDEX(G:G,MATCH(DATE(YEAR($A674)-1,MONTH($A674),DAY($A674)),$A:$A,0))=""),"",G674/INDEX(G:G,MATCH(DATE(YEAR($A674)-1,MONTH($A674),DAY($A674)),$A:$A,0))-1),"")</f>
        <v/>
      </c>
      <c r="K674" s="20">
        <f>IF(OR(E674="",E673=""),"",E674/E673-1)</f>
        <v/>
      </c>
      <c r="L674" s="20">
        <f>IF(OR(F674="",F673=""),"",F674/F673-1)</f>
        <v/>
      </c>
      <c r="M674" s="20">
        <f>IF(OR(G674="",G673=""),"",G674/G673-1)</f>
        <v/>
      </c>
      <c r="N674" s="20">
        <f>IF(G674="","",E674/G674)</f>
        <v/>
      </c>
      <c r="O674" s="20">
        <f>IF(G674="","",F674/G674)</f>
        <v/>
      </c>
      <c r="P674" s="21">
        <f>IF(SUMIFS('Daily NSE Equity Options'!$L:$L,'Daily NSE Equity Options'!$A:$A,$A674)=0,"",SUMIFS('Daily NSE Equity Options'!$L:$L,'Daily NSE Equity Options'!$A:$A,$A674))</f>
        <v/>
      </c>
      <c r="Q674" s="8">
        <f>IF(SUMIFS('Daily BSE Equity Options'!$L:$L,'Daily BSE Equity Options'!$A:$A,$A674)=0,"",SUMIFS('Daily BSE Equity Options'!$L:$L,'Daily BSE Equity Options'!$A:$A,$A674))</f>
        <v/>
      </c>
      <c r="R674" s="8">
        <f>IF(OR(P674="",Q674=""),"",P674+Q674)</f>
        <v/>
      </c>
      <c r="S674" s="23">
        <f>IFERROR(IF(OR(P674="",INDEX(P:P,MATCH(DATE(YEAR($A674)-1,MONTH($A674),DAY($A674)),$A:$A,0))=""),"",P674/INDEX(P:P,MATCH(DATE(YEAR($A674)-1,MONTH($A674),DAY($A674)),$A:$A,0))-1),"")</f>
        <v/>
      </c>
      <c r="T674" s="23">
        <f>IFERROR(IF(OR(Q674="",INDEX(Q:Q,MATCH(DATE(YEAR($A674)-1,MONTH($A674),DAY($A674)),$A:$A,0))=""),"",Q674/INDEX(Q:Q,MATCH(DATE(YEAR($A674)-1,MONTH($A674),DAY($A674)),$A:$A,0))-1),"")</f>
        <v/>
      </c>
      <c r="U674" s="23">
        <f>IFERROR(IF(OR(R674="",INDEX(R:R,MATCH(DATE(YEAR($A674)-1,MONTH($A674),DAY($A674)),$A:$A,0))=""),"",R674/INDEX(R:R,MATCH(DATE(YEAR($A674)-1,MONTH($A674),DAY($A674)),$A:$A,0))-1),"")</f>
        <v/>
      </c>
      <c r="V674" s="23">
        <f>IF(OR(P674="",P673=""),"",P674/P673-1)</f>
        <v/>
      </c>
      <c r="W674" s="23">
        <f>IF(OR(Q674="",Q673=""),"",Q674/Q673-1)</f>
        <v/>
      </c>
      <c r="X674" s="23">
        <f>IF(OR(R674="",R673=""),"",R674/R673-1)</f>
        <v/>
      </c>
      <c r="Y674" s="23">
        <f>IF(R674="","",P674/R674)</f>
        <v/>
      </c>
      <c r="Z674" s="23">
        <f>IF(R674="","",Q674/R674)</f>
        <v/>
      </c>
      <c r="AA674" s="24">
        <f>IF(SUMIFS('Daily NSE Equity Options'!$M:$M,'Daily NSE Equity Options'!$A:$A,$A674)=0,"",SUMIFS('Daily NSE Equity Options'!$M:$M,'Daily NSE Equity Options'!$A:$A,$A674))</f>
        <v/>
      </c>
      <c r="AB674" s="9">
        <f>IF(SUMIFS('Daily BSE Equity Options'!$M:$M,'Daily BSE Equity Options'!$A:$A,$A674)=0,"",SUMIFS('Daily BSE Equity Options'!$M:$M,'Daily BSE Equity Options'!$A:$A,$A674))</f>
        <v/>
      </c>
      <c r="AC674" s="9">
        <f>IF(OR(AA674="",AB674=""),"",AA674+AB674)</f>
        <v/>
      </c>
      <c r="AD674" s="26">
        <f>IFERROR(IF(OR(AA674="",INDEX(AA:AA,MATCH(DATE(YEAR($A674)-1,MONTH($A674),DAY($A674)),$A:$A,0))=""),"",AA674/INDEX(AA:AA,MATCH(DATE(YEAR($A674)-1,MONTH($A674),DAY($A674)),$A:$A,0))-1),"")</f>
        <v/>
      </c>
      <c r="AE674" s="26">
        <f>IFERROR(IF(OR(AB674="",INDEX(AB:AB,MATCH(DATE(YEAR($A674)-1,MONTH($A674),DAY($A674)),$A:$A,0))=""),"",AB674/INDEX(AB:AB,MATCH(DATE(YEAR($A674)-1,MONTH($A674),DAY($A674)),$A:$A,0))-1),"")</f>
        <v/>
      </c>
      <c r="AF674" s="26">
        <f>IFERROR(IF(OR(AC674="",INDEX(AC:AC,MATCH(DATE(YEAR($A674)-1,MONTH($A674),DAY($A674)),$A:$A,0))=""),"",AC674/INDEX(AC:AC,MATCH(DATE(YEAR($A674)-1,MONTH($A674),DAY($A674)),$A:$A,0))-1),"")</f>
        <v/>
      </c>
      <c r="AG674" s="26">
        <f>IF(OR(AA674="",AA673=""),"",AA674/AA673-1)</f>
        <v/>
      </c>
      <c r="AH674" s="26">
        <f>IF(OR(AB674="",AB673=""),"",AB674/AB673-1)</f>
        <v/>
      </c>
      <c r="AI674" s="26">
        <f>IF(OR(AC674="",AC673=""),"",AC674/AC673-1)</f>
        <v/>
      </c>
      <c r="AJ674" s="26">
        <f>IF(AC674="","",AA674/AC674)</f>
        <v/>
      </c>
      <c r="AK674" s="26">
        <f>IF(AC674="","",AB674/AC674)</f>
        <v/>
      </c>
      <c r="AL674" s="29" t="n">
        <v>12.885</v>
      </c>
      <c r="AM674" s="30" t="n">
        <v>13.8825</v>
      </c>
      <c r="AN674" s="30" t="n">
        <v>12.5875</v>
      </c>
      <c r="AO674" s="30" t="n">
        <v>13.7325</v>
      </c>
      <c r="AP674" s="31" t="n">
        <v>0.0658</v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18">
        <f>IF(SUMIFS('Daily NSE Equity Options'!$K:$K,'Daily NSE Equity Options'!$A:$A,$A675)=0,"",SUMIFS('Daily NSE Equity Options'!$K:$K,'Daily NSE Equity Options'!$A:$A,$A675))</f>
        <v/>
      </c>
      <c r="F675" s="7">
        <f>IF(SUMIFS('Daily BSE Equity Options'!$K:$K,'Daily BSE Equity Options'!$A:$A,$A675)=0,"",SUMIFS('Daily BSE Equity Options'!$K:$K,'Daily BSE Equity Options'!$A:$A,$A675))</f>
        <v/>
      </c>
      <c r="G675" s="7">
        <f>IF(OR(E675="",F675=""),"",E675+F675)</f>
        <v/>
      </c>
      <c r="H675" s="20">
        <f>IFERROR(IF(OR(E675="",INDEX(E:E,MATCH(DATE(YEAR($A675)-1,MONTH($A675),DAY($A675)),$A:$A,0))=""),"",E675/INDEX(E:E,MATCH(DATE(YEAR($A675)-1,MONTH($A675),DAY($A675)),$A:$A,0))-1),"")</f>
        <v/>
      </c>
      <c r="I675" s="20">
        <f>IFERROR(IF(OR(F675="",INDEX(F:F,MATCH(DATE(YEAR($A675)-1,MONTH($A675),DAY($A675)),$A:$A,0))=""),"",F675/INDEX(F:F,MATCH(DATE(YEAR($A675)-1,MONTH($A675),DAY($A675)),$A:$A,0))-1),"")</f>
        <v/>
      </c>
      <c r="J675" s="20">
        <f>IFERROR(IF(OR(G675="",INDEX(G:G,MATCH(DATE(YEAR($A675)-1,MONTH($A675),DAY($A675)),$A:$A,0))=""),"",G675/INDEX(G:G,MATCH(DATE(YEAR($A675)-1,MONTH($A675),DAY($A675)),$A:$A,0))-1),"")</f>
        <v/>
      </c>
      <c r="K675" s="20">
        <f>IF(OR(E675="",E674=""),"",E675/E674-1)</f>
        <v/>
      </c>
      <c r="L675" s="20">
        <f>IF(OR(F675="",F674=""),"",F675/F674-1)</f>
        <v/>
      </c>
      <c r="M675" s="20">
        <f>IF(OR(G675="",G674=""),"",G675/G674-1)</f>
        <v/>
      </c>
      <c r="N675" s="20">
        <f>IF(G675="","",E675/G675)</f>
        <v/>
      </c>
      <c r="O675" s="20">
        <f>IF(G675="","",F675/G675)</f>
        <v/>
      </c>
      <c r="P675" s="21">
        <f>IF(SUMIFS('Daily NSE Equity Options'!$L:$L,'Daily NSE Equity Options'!$A:$A,$A675)=0,"",SUMIFS('Daily NSE Equity Options'!$L:$L,'Daily NSE Equity Options'!$A:$A,$A675))</f>
        <v/>
      </c>
      <c r="Q675" s="8">
        <f>IF(SUMIFS('Daily BSE Equity Options'!$L:$L,'Daily BSE Equity Options'!$A:$A,$A675)=0,"",SUMIFS('Daily BSE Equity Options'!$L:$L,'Daily BSE Equity Options'!$A:$A,$A675))</f>
        <v/>
      </c>
      <c r="R675" s="8">
        <f>IF(OR(P675="",Q675=""),"",P675+Q675)</f>
        <v/>
      </c>
      <c r="S675" s="23">
        <f>IFERROR(IF(OR(P675="",INDEX(P:P,MATCH(DATE(YEAR($A675)-1,MONTH($A675),DAY($A675)),$A:$A,0))=""),"",P675/INDEX(P:P,MATCH(DATE(YEAR($A675)-1,MONTH($A675),DAY($A675)),$A:$A,0))-1),"")</f>
        <v/>
      </c>
      <c r="T675" s="23">
        <f>IFERROR(IF(OR(Q675="",INDEX(Q:Q,MATCH(DATE(YEAR($A675)-1,MONTH($A675),DAY($A675)),$A:$A,0))=""),"",Q675/INDEX(Q:Q,MATCH(DATE(YEAR($A675)-1,MONTH($A675),DAY($A675)),$A:$A,0))-1),"")</f>
        <v/>
      </c>
      <c r="U675" s="23">
        <f>IFERROR(IF(OR(R675="",INDEX(R:R,MATCH(DATE(YEAR($A675)-1,MONTH($A675),DAY($A675)),$A:$A,0))=""),"",R675/INDEX(R:R,MATCH(DATE(YEAR($A675)-1,MONTH($A675),DAY($A675)),$A:$A,0))-1),"")</f>
        <v/>
      </c>
      <c r="V675" s="23">
        <f>IF(OR(P675="",P674=""),"",P675/P674-1)</f>
        <v/>
      </c>
      <c r="W675" s="23">
        <f>IF(OR(Q675="",Q674=""),"",Q675/Q674-1)</f>
        <v/>
      </c>
      <c r="X675" s="23">
        <f>IF(OR(R675="",R674=""),"",R675/R674-1)</f>
        <v/>
      </c>
      <c r="Y675" s="23">
        <f>IF(R675="","",P675/R675)</f>
        <v/>
      </c>
      <c r="Z675" s="23">
        <f>IF(R675="","",Q675/R675)</f>
        <v/>
      </c>
      <c r="AA675" s="24">
        <f>IF(SUMIFS('Daily NSE Equity Options'!$M:$M,'Daily NSE Equity Options'!$A:$A,$A675)=0,"",SUMIFS('Daily NSE Equity Options'!$M:$M,'Daily NSE Equity Options'!$A:$A,$A675))</f>
        <v/>
      </c>
      <c r="AB675" s="9">
        <f>IF(SUMIFS('Daily BSE Equity Options'!$M:$M,'Daily BSE Equity Options'!$A:$A,$A675)=0,"",SUMIFS('Daily BSE Equity Options'!$M:$M,'Daily BSE Equity Options'!$A:$A,$A675))</f>
        <v/>
      </c>
      <c r="AC675" s="9">
        <f>IF(OR(AA675="",AB675=""),"",AA675+AB675)</f>
        <v/>
      </c>
      <c r="AD675" s="26">
        <f>IFERROR(IF(OR(AA675="",INDEX(AA:AA,MATCH(DATE(YEAR($A675)-1,MONTH($A675),DAY($A675)),$A:$A,0))=""),"",AA675/INDEX(AA:AA,MATCH(DATE(YEAR($A675)-1,MONTH($A675),DAY($A675)),$A:$A,0))-1),"")</f>
        <v/>
      </c>
      <c r="AE675" s="26">
        <f>IFERROR(IF(OR(AB675="",INDEX(AB:AB,MATCH(DATE(YEAR($A675)-1,MONTH($A675),DAY($A675)),$A:$A,0))=""),"",AB675/INDEX(AB:AB,MATCH(DATE(YEAR($A675)-1,MONTH($A675),DAY($A675)),$A:$A,0))-1),"")</f>
        <v/>
      </c>
      <c r="AF675" s="26">
        <f>IFERROR(IF(OR(AC675="",INDEX(AC:AC,MATCH(DATE(YEAR($A675)-1,MONTH($A675),DAY($A675)),$A:$A,0))=""),"",AC675/INDEX(AC:AC,MATCH(DATE(YEAR($A675)-1,MONTH($A675),DAY($A675)),$A:$A,0))-1),"")</f>
        <v/>
      </c>
      <c r="AG675" s="26">
        <f>IF(OR(AA675="",AA674=""),"",AA675/AA674-1)</f>
        <v/>
      </c>
      <c r="AH675" s="26">
        <f>IF(OR(AB675="",AB674=""),"",AB675/AB674-1)</f>
        <v/>
      </c>
      <c r="AI675" s="26">
        <f>IF(OR(AC675="",AC674=""),"",AC675/AC674-1)</f>
        <v/>
      </c>
      <c r="AJ675" s="26">
        <f>IF(AC675="","",AA675/AC675)</f>
        <v/>
      </c>
      <c r="AK675" s="26">
        <f>IF(AC675="","",AB675/AC675)</f>
        <v/>
      </c>
      <c r="AL675" s="29" t="n">
        <v>13.7325</v>
      </c>
      <c r="AM675" s="30" t="n">
        <v>14.22</v>
      </c>
      <c r="AN675" s="30" t="n">
        <v>12.4925</v>
      </c>
      <c r="AO675" s="30" t="n">
        <v>14.07</v>
      </c>
      <c r="AP675" s="31" t="n">
        <v>0.0246</v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18">
        <f>IF(SUMIFS('Daily NSE Equity Options'!$K:$K,'Daily NSE Equity Options'!$A:$A,$A676)=0,"",SUMIFS('Daily NSE Equity Options'!$K:$K,'Daily NSE Equity Options'!$A:$A,$A676))</f>
        <v/>
      </c>
      <c r="F676" s="7">
        <f>IF(SUMIFS('Daily BSE Equity Options'!$K:$K,'Daily BSE Equity Options'!$A:$A,$A676)=0,"",SUMIFS('Daily BSE Equity Options'!$K:$K,'Daily BSE Equity Options'!$A:$A,$A676))</f>
        <v/>
      </c>
      <c r="G676" s="7">
        <f>IF(OR(E676="",F676=""),"",E676+F676)</f>
        <v/>
      </c>
      <c r="H676" s="20">
        <f>IFERROR(IF(OR(E676="",INDEX(E:E,MATCH(DATE(YEAR($A676)-1,MONTH($A676),DAY($A676)),$A:$A,0))=""),"",E676/INDEX(E:E,MATCH(DATE(YEAR($A676)-1,MONTH($A676),DAY($A676)),$A:$A,0))-1),"")</f>
        <v/>
      </c>
      <c r="I676" s="20">
        <f>IFERROR(IF(OR(F676="",INDEX(F:F,MATCH(DATE(YEAR($A676)-1,MONTH($A676),DAY($A676)),$A:$A,0))=""),"",F676/INDEX(F:F,MATCH(DATE(YEAR($A676)-1,MONTH($A676),DAY($A676)),$A:$A,0))-1),"")</f>
        <v/>
      </c>
      <c r="J676" s="20">
        <f>IFERROR(IF(OR(G676="",INDEX(G:G,MATCH(DATE(YEAR($A676)-1,MONTH($A676),DAY($A676)),$A:$A,0))=""),"",G676/INDEX(G:G,MATCH(DATE(YEAR($A676)-1,MONTH($A676),DAY($A676)),$A:$A,0))-1),"")</f>
        <v/>
      </c>
      <c r="K676" s="20">
        <f>IF(OR(E676="",E675=""),"",E676/E675-1)</f>
        <v/>
      </c>
      <c r="L676" s="20">
        <f>IF(OR(F676="",F675=""),"",F676/F675-1)</f>
        <v/>
      </c>
      <c r="M676" s="20">
        <f>IF(OR(G676="",G675=""),"",G676/G675-1)</f>
        <v/>
      </c>
      <c r="N676" s="20">
        <f>IF(G676="","",E676/G676)</f>
        <v/>
      </c>
      <c r="O676" s="20">
        <f>IF(G676="","",F676/G676)</f>
        <v/>
      </c>
      <c r="P676" s="21">
        <f>IF(SUMIFS('Daily NSE Equity Options'!$L:$L,'Daily NSE Equity Options'!$A:$A,$A676)=0,"",SUMIFS('Daily NSE Equity Options'!$L:$L,'Daily NSE Equity Options'!$A:$A,$A676))</f>
        <v/>
      </c>
      <c r="Q676" s="8">
        <f>IF(SUMIFS('Daily BSE Equity Options'!$L:$L,'Daily BSE Equity Options'!$A:$A,$A676)=0,"",SUMIFS('Daily BSE Equity Options'!$L:$L,'Daily BSE Equity Options'!$A:$A,$A676))</f>
        <v/>
      </c>
      <c r="R676" s="8">
        <f>IF(OR(P676="",Q676=""),"",P676+Q676)</f>
        <v/>
      </c>
      <c r="S676" s="23">
        <f>IFERROR(IF(OR(P676="",INDEX(P:P,MATCH(DATE(YEAR($A676)-1,MONTH($A676),DAY($A676)),$A:$A,0))=""),"",P676/INDEX(P:P,MATCH(DATE(YEAR($A676)-1,MONTH($A676),DAY($A676)),$A:$A,0))-1),"")</f>
        <v/>
      </c>
      <c r="T676" s="23">
        <f>IFERROR(IF(OR(Q676="",INDEX(Q:Q,MATCH(DATE(YEAR($A676)-1,MONTH($A676),DAY($A676)),$A:$A,0))=""),"",Q676/INDEX(Q:Q,MATCH(DATE(YEAR($A676)-1,MONTH($A676),DAY($A676)),$A:$A,0))-1),"")</f>
        <v/>
      </c>
      <c r="U676" s="23">
        <f>IFERROR(IF(OR(R676="",INDEX(R:R,MATCH(DATE(YEAR($A676)-1,MONTH($A676),DAY($A676)),$A:$A,0))=""),"",R676/INDEX(R:R,MATCH(DATE(YEAR($A676)-1,MONTH($A676),DAY($A676)),$A:$A,0))-1),"")</f>
        <v/>
      </c>
      <c r="V676" s="23">
        <f>IF(OR(P676="",P675=""),"",P676/P675-1)</f>
        <v/>
      </c>
      <c r="W676" s="23">
        <f>IF(OR(Q676="",Q675=""),"",Q676/Q675-1)</f>
        <v/>
      </c>
      <c r="X676" s="23">
        <f>IF(OR(R676="",R675=""),"",R676/R675-1)</f>
        <v/>
      </c>
      <c r="Y676" s="23">
        <f>IF(R676="","",P676/R676)</f>
        <v/>
      </c>
      <c r="Z676" s="23">
        <f>IF(R676="","",Q676/R676)</f>
        <v/>
      </c>
      <c r="AA676" s="24">
        <f>IF(SUMIFS('Daily NSE Equity Options'!$M:$M,'Daily NSE Equity Options'!$A:$A,$A676)=0,"",SUMIFS('Daily NSE Equity Options'!$M:$M,'Daily NSE Equity Options'!$A:$A,$A676))</f>
        <v/>
      </c>
      <c r="AB676" s="9">
        <f>IF(SUMIFS('Daily BSE Equity Options'!$M:$M,'Daily BSE Equity Options'!$A:$A,$A676)=0,"",SUMIFS('Daily BSE Equity Options'!$M:$M,'Daily BSE Equity Options'!$A:$A,$A676))</f>
        <v/>
      </c>
      <c r="AC676" s="9">
        <f>IF(OR(AA676="",AB676=""),"",AA676+AB676)</f>
        <v/>
      </c>
      <c r="AD676" s="26">
        <f>IFERROR(IF(OR(AA676="",INDEX(AA:AA,MATCH(DATE(YEAR($A676)-1,MONTH($A676),DAY($A676)),$A:$A,0))=""),"",AA676/INDEX(AA:AA,MATCH(DATE(YEAR($A676)-1,MONTH($A676),DAY($A676)),$A:$A,0))-1),"")</f>
        <v/>
      </c>
      <c r="AE676" s="26">
        <f>IFERROR(IF(OR(AB676="",INDEX(AB:AB,MATCH(DATE(YEAR($A676)-1,MONTH($A676),DAY($A676)),$A:$A,0))=""),"",AB676/INDEX(AB:AB,MATCH(DATE(YEAR($A676)-1,MONTH($A676),DAY($A676)),$A:$A,0))-1),"")</f>
        <v/>
      </c>
      <c r="AF676" s="26">
        <f>IFERROR(IF(OR(AC676="",INDEX(AC:AC,MATCH(DATE(YEAR($A676)-1,MONTH($A676),DAY($A676)),$A:$A,0))=""),"",AC676/INDEX(AC:AC,MATCH(DATE(YEAR($A676)-1,MONTH($A676),DAY($A676)),$A:$A,0))-1),"")</f>
        <v/>
      </c>
      <c r="AG676" s="26">
        <f>IF(OR(AA676="",AA675=""),"",AA676/AA675-1)</f>
        <v/>
      </c>
      <c r="AH676" s="26">
        <f>IF(OR(AB676="",AB675=""),"",AB676/AB675-1)</f>
        <v/>
      </c>
      <c r="AI676" s="26">
        <f>IF(OR(AC676="",AC675=""),"",AC676/AC675-1)</f>
        <v/>
      </c>
      <c r="AJ676" s="26">
        <f>IF(AC676="","",AA676/AC676)</f>
        <v/>
      </c>
      <c r="AK676" s="26">
        <f>IF(AC676="","",AB676/AC676)</f>
        <v/>
      </c>
      <c r="AL676" s="29" t="n">
        <v>14.07</v>
      </c>
      <c r="AM676" s="30" t="n">
        <v>14.4875</v>
      </c>
      <c r="AN676" s="30" t="n">
        <v>13.5</v>
      </c>
      <c r="AO676" s="30" t="n">
        <v>13.5525</v>
      </c>
      <c r="AP676" s="31" t="n">
        <v>-0.0368</v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18">
        <f>IF(SUMIFS('Daily NSE Equity Options'!$K:$K,'Daily NSE Equity Options'!$A:$A,$A677)=0,"",SUMIFS('Daily NSE Equity Options'!$K:$K,'Daily NSE Equity Options'!$A:$A,$A677))</f>
        <v/>
      </c>
      <c r="F677" s="7">
        <f>IF(SUMIFS('Daily BSE Equity Options'!$K:$K,'Daily BSE Equity Options'!$A:$A,$A677)=0,"",SUMIFS('Daily BSE Equity Options'!$K:$K,'Daily BSE Equity Options'!$A:$A,$A677))</f>
        <v/>
      </c>
      <c r="G677" s="7">
        <f>IF(OR(E677="",F677=""),"",E677+F677)</f>
        <v/>
      </c>
      <c r="H677" s="20">
        <f>IFERROR(IF(OR(E677="",INDEX(E:E,MATCH(DATE(YEAR($A677)-1,MONTH($A677),DAY($A677)),$A:$A,0))=""),"",E677/INDEX(E:E,MATCH(DATE(YEAR($A677)-1,MONTH($A677),DAY($A677)),$A:$A,0))-1),"")</f>
        <v/>
      </c>
      <c r="I677" s="20">
        <f>IFERROR(IF(OR(F677="",INDEX(F:F,MATCH(DATE(YEAR($A677)-1,MONTH($A677),DAY($A677)),$A:$A,0))=""),"",F677/INDEX(F:F,MATCH(DATE(YEAR($A677)-1,MONTH($A677),DAY($A677)),$A:$A,0))-1),"")</f>
        <v/>
      </c>
      <c r="J677" s="20">
        <f>IFERROR(IF(OR(G677="",INDEX(G:G,MATCH(DATE(YEAR($A677)-1,MONTH($A677),DAY($A677)),$A:$A,0))=""),"",G677/INDEX(G:G,MATCH(DATE(YEAR($A677)-1,MONTH($A677),DAY($A677)),$A:$A,0))-1),"")</f>
        <v/>
      </c>
      <c r="K677" s="20">
        <f>IF(OR(E677="",E676=""),"",E677/E676-1)</f>
        <v/>
      </c>
      <c r="L677" s="20">
        <f>IF(OR(F677="",F676=""),"",F677/F676-1)</f>
        <v/>
      </c>
      <c r="M677" s="20">
        <f>IF(OR(G677="",G676=""),"",G677/G676-1)</f>
        <v/>
      </c>
      <c r="N677" s="20">
        <f>IF(G677="","",E677/G677)</f>
        <v/>
      </c>
      <c r="O677" s="20">
        <f>IF(G677="","",F677/G677)</f>
        <v/>
      </c>
      <c r="P677" s="21">
        <f>IF(SUMIFS('Daily NSE Equity Options'!$L:$L,'Daily NSE Equity Options'!$A:$A,$A677)=0,"",SUMIFS('Daily NSE Equity Options'!$L:$L,'Daily NSE Equity Options'!$A:$A,$A677))</f>
        <v/>
      </c>
      <c r="Q677" s="8">
        <f>IF(SUMIFS('Daily BSE Equity Options'!$L:$L,'Daily BSE Equity Options'!$A:$A,$A677)=0,"",SUMIFS('Daily BSE Equity Options'!$L:$L,'Daily BSE Equity Options'!$A:$A,$A677))</f>
        <v/>
      </c>
      <c r="R677" s="8">
        <f>IF(OR(P677="",Q677=""),"",P677+Q677)</f>
        <v/>
      </c>
      <c r="S677" s="23">
        <f>IFERROR(IF(OR(P677="",INDEX(P:P,MATCH(DATE(YEAR($A677)-1,MONTH($A677),DAY($A677)),$A:$A,0))=""),"",P677/INDEX(P:P,MATCH(DATE(YEAR($A677)-1,MONTH($A677),DAY($A677)),$A:$A,0))-1),"")</f>
        <v/>
      </c>
      <c r="T677" s="23">
        <f>IFERROR(IF(OR(Q677="",INDEX(Q:Q,MATCH(DATE(YEAR($A677)-1,MONTH($A677),DAY($A677)),$A:$A,0))=""),"",Q677/INDEX(Q:Q,MATCH(DATE(YEAR($A677)-1,MONTH($A677),DAY($A677)),$A:$A,0))-1),"")</f>
        <v/>
      </c>
      <c r="U677" s="23">
        <f>IFERROR(IF(OR(R677="",INDEX(R:R,MATCH(DATE(YEAR($A677)-1,MONTH($A677),DAY($A677)),$A:$A,0))=""),"",R677/INDEX(R:R,MATCH(DATE(YEAR($A677)-1,MONTH($A677),DAY($A677)),$A:$A,0))-1),"")</f>
        <v/>
      </c>
      <c r="V677" s="23">
        <f>IF(OR(P677="",P676=""),"",P677/P676-1)</f>
        <v/>
      </c>
      <c r="W677" s="23">
        <f>IF(OR(Q677="",Q676=""),"",Q677/Q676-1)</f>
        <v/>
      </c>
      <c r="X677" s="23">
        <f>IF(OR(R677="",R676=""),"",R677/R676-1)</f>
        <v/>
      </c>
      <c r="Y677" s="23">
        <f>IF(R677="","",P677/R677)</f>
        <v/>
      </c>
      <c r="Z677" s="23">
        <f>IF(R677="","",Q677/R677)</f>
        <v/>
      </c>
      <c r="AA677" s="24">
        <f>IF(SUMIFS('Daily NSE Equity Options'!$M:$M,'Daily NSE Equity Options'!$A:$A,$A677)=0,"",SUMIFS('Daily NSE Equity Options'!$M:$M,'Daily NSE Equity Options'!$A:$A,$A677))</f>
        <v/>
      </c>
      <c r="AB677" s="9">
        <f>IF(SUMIFS('Daily BSE Equity Options'!$M:$M,'Daily BSE Equity Options'!$A:$A,$A677)=0,"",SUMIFS('Daily BSE Equity Options'!$M:$M,'Daily BSE Equity Options'!$A:$A,$A677))</f>
        <v/>
      </c>
      <c r="AC677" s="9">
        <f>IF(OR(AA677="",AB677=""),"",AA677+AB677)</f>
        <v/>
      </c>
      <c r="AD677" s="26">
        <f>IFERROR(IF(OR(AA677="",INDEX(AA:AA,MATCH(DATE(YEAR($A677)-1,MONTH($A677),DAY($A677)),$A:$A,0))=""),"",AA677/INDEX(AA:AA,MATCH(DATE(YEAR($A677)-1,MONTH($A677),DAY($A677)),$A:$A,0))-1),"")</f>
        <v/>
      </c>
      <c r="AE677" s="26">
        <f>IFERROR(IF(OR(AB677="",INDEX(AB:AB,MATCH(DATE(YEAR($A677)-1,MONTH($A677),DAY($A677)),$A:$A,0))=""),"",AB677/INDEX(AB:AB,MATCH(DATE(YEAR($A677)-1,MONTH($A677),DAY($A677)),$A:$A,0))-1),"")</f>
        <v/>
      </c>
      <c r="AF677" s="26">
        <f>IFERROR(IF(OR(AC677="",INDEX(AC:AC,MATCH(DATE(YEAR($A677)-1,MONTH($A677),DAY($A677)),$A:$A,0))=""),"",AC677/INDEX(AC:AC,MATCH(DATE(YEAR($A677)-1,MONTH($A677),DAY($A677)),$A:$A,0))-1),"")</f>
        <v/>
      </c>
      <c r="AG677" s="26">
        <f>IF(OR(AA677="",AA676=""),"",AA677/AA676-1)</f>
        <v/>
      </c>
      <c r="AH677" s="26">
        <f>IF(OR(AB677="",AB676=""),"",AB677/AB676-1)</f>
        <v/>
      </c>
      <c r="AI677" s="26">
        <f>IF(OR(AC677="",AC676=""),"",AC677/AC676-1)</f>
        <v/>
      </c>
      <c r="AJ677" s="26">
        <f>IF(AC677="","",AA677/AC677)</f>
        <v/>
      </c>
      <c r="AK677" s="26">
        <f>IF(AC677="","",AB677/AC677)</f>
        <v/>
      </c>
      <c r="AL677" s="29" t="n">
        <v>13.5525</v>
      </c>
      <c r="AM677" s="30" t="n">
        <v>14.9225</v>
      </c>
      <c r="AN677" s="30" t="n">
        <v>13.04</v>
      </c>
      <c r="AO677" s="30" t="n">
        <v>13.78</v>
      </c>
      <c r="AP677" s="31" t="n">
        <v>0.0168</v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18">
        <f>IF(SUMIFS('Daily NSE Equity Options'!$K:$K,'Daily NSE Equity Options'!$A:$A,$A678)=0,"",SUMIFS('Daily NSE Equity Options'!$K:$K,'Daily NSE Equity Options'!$A:$A,$A678))</f>
        <v/>
      </c>
      <c r="F678" s="7">
        <f>IF(SUMIFS('Daily BSE Equity Options'!$K:$K,'Daily BSE Equity Options'!$A:$A,$A678)=0,"",SUMIFS('Daily BSE Equity Options'!$K:$K,'Daily BSE Equity Options'!$A:$A,$A678))</f>
        <v/>
      </c>
      <c r="G678" s="7">
        <f>IF(OR(E678="",F678=""),"",E678+F678)</f>
        <v/>
      </c>
      <c r="H678" s="20">
        <f>IFERROR(IF(OR(E678="",INDEX(E:E,MATCH(DATE(YEAR($A678)-1,MONTH($A678),DAY($A678)),$A:$A,0))=""),"",E678/INDEX(E:E,MATCH(DATE(YEAR($A678)-1,MONTH($A678),DAY($A678)),$A:$A,0))-1),"")</f>
        <v/>
      </c>
      <c r="I678" s="20">
        <f>IFERROR(IF(OR(F678="",INDEX(F:F,MATCH(DATE(YEAR($A678)-1,MONTH($A678),DAY($A678)),$A:$A,0))=""),"",F678/INDEX(F:F,MATCH(DATE(YEAR($A678)-1,MONTH($A678),DAY($A678)),$A:$A,0))-1),"")</f>
        <v/>
      </c>
      <c r="J678" s="20">
        <f>IFERROR(IF(OR(G678="",INDEX(G:G,MATCH(DATE(YEAR($A678)-1,MONTH($A678),DAY($A678)),$A:$A,0))=""),"",G678/INDEX(G:G,MATCH(DATE(YEAR($A678)-1,MONTH($A678),DAY($A678)),$A:$A,0))-1),"")</f>
        <v/>
      </c>
      <c r="K678" s="20">
        <f>IF(OR(E678="",E677=""),"",E678/E677-1)</f>
        <v/>
      </c>
      <c r="L678" s="20">
        <f>IF(OR(F678="",F677=""),"",F678/F677-1)</f>
        <v/>
      </c>
      <c r="M678" s="20">
        <f>IF(OR(G678="",G677=""),"",G678/G677-1)</f>
        <v/>
      </c>
      <c r="N678" s="20">
        <f>IF(G678="","",E678/G678)</f>
        <v/>
      </c>
      <c r="O678" s="20">
        <f>IF(G678="","",F678/G678)</f>
        <v/>
      </c>
      <c r="P678" s="21">
        <f>IF(SUMIFS('Daily NSE Equity Options'!$L:$L,'Daily NSE Equity Options'!$A:$A,$A678)=0,"",SUMIFS('Daily NSE Equity Options'!$L:$L,'Daily NSE Equity Options'!$A:$A,$A678))</f>
        <v/>
      </c>
      <c r="Q678" s="8">
        <f>IF(SUMIFS('Daily BSE Equity Options'!$L:$L,'Daily BSE Equity Options'!$A:$A,$A678)=0,"",SUMIFS('Daily BSE Equity Options'!$L:$L,'Daily BSE Equity Options'!$A:$A,$A678))</f>
        <v/>
      </c>
      <c r="R678" s="8">
        <f>IF(OR(P678="",Q678=""),"",P678+Q678)</f>
        <v/>
      </c>
      <c r="S678" s="23">
        <f>IFERROR(IF(OR(P678="",INDEX(P:P,MATCH(DATE(YEAR($A678)-1,MONTH($A678),DAY($A678)),$A:$A,0))=""),"",P678/INDEX(P:P,MATCH(DATE(YEAR($A678)-1,MONTH($A678),DAY($A678)),$A:$A,0))-1),"")</f>
        <v/>
      </c>
      <c r="T678" s="23">
        <f>IFERROR(IF(OR(Q678="",INDEX(Q:Q,MATCH(DATE(YEAR($A678)-1,MONTH($A678),DAY($A678)),$A:$A,0))=""),"",Q678/INDEX(Q:Q,MATCH(DATE(YEAR($A678)-1,MONTH($A678),DAY($A678)),$A:$A,0))-1),"")</f>
        <v/>
      </c>
      <c r="U678" s="23">
        <f>IFERROR(IF(OR(R678="",INDEX(R:R,MATCH(DATE(YEAR($A678)-1,MONTH($A678),DAY($A678)),$A:$A,0))=""),"",R678/INDEX(R:R,MATCH(DATE(YEAR($A678)-1,MONTH($A678),DAY($A678)),$A:$A,0))-1),"")</f>
        <v/>
      </c>
      <c r="V678" s="23">
        <f>IF(OR(P678="",P677=""),"",P678/P677-1)</f>
        <v/>
      </c>
      <c r="W678" s="23">
        <f>IF(OR(Q678="",Q677=""),"",Q678/Q677-1)</f>
        <v/>
      </c>
      <c r="X678" s="23">
        <f>IF(OR(R678="",R677=""),"",R678/R677-1)</f>
        <v/>
      </c>
      <c r="Y678" s="23">
        <f>IF(R678="","",P678/R678)</f>
        <v/>
      </c>
      <c r="Z678" s="23">
        <f>IF(R678="","",Q678/R678)</f>
        <v/>
      </c>
      <c r="AA678" s="24">
        <f>IF(SUMIFS('Daily NSE Equity Options'!$M:$M,'Daily NSE Equity Options'!$A:$A,$A678)=0,"",SUMIFS('Daily NSE Equity Options'!$M:$M,'Daily NSE Equity Options'!$A:$A,$A678))</f>
        <v/>
      </c>
      <c r="AB678" s="9">
        <f>IF(SUMIFS('Daily BSE Equity Options'!$M:$M,'Daily BSE Equity Options'!$A:$A,$A678)=0,"",SUMIFS('Daily BSE Equity Options'!$M:$M,'Daily BSE Equity Options'!$A:$A,$A678))</f>
        <v/>
      </c>
      <c r="AC678" s="9">
        <f>IF(OR(AA678="",AB678=""),"",AA678+AB678)</f>
        <v/>
      </c>
      <c r="AD678" s="26">
        <f>IFERROR(IF(OR(AA678="",INDEX(AA:AA,MATCH(DATE(YEAR($A678)-1,MONTH($A678),DAY($A678)),$A:$A,0))=""),"",AA678/INDEX(AA:AA,MATCH(DATE(YEAR($A678)-1,MONTH($A678),DAY($A678)),$A:$A,0))-1),"")</f>
        <v/>
      </c>
      <c r="AE678" s="26">
        <f>IFERROR(IF(OR(AB678="",INDEX(AB:AB,MATCH(DATE(YEAR($A678)-1,MONTH($A678),DAY($A678)),$A:$A,0))=""),"",AB678/INDEX(AB:AB,MATCH(DATE(YEAR($A678)-1,MONTH($A678),DAY($A678)),$A:$A,0))-1),"")</f>
        <v/>
      </c>
      <c r="AF678" s="26">
        <f>IFERROR(IF(OR(AC678="",INDEX(AC:AC,MATCH(DATE(YEAR($A678)-1,MONTH($A678),DAY($A678)),$A:$A,0))=""),"",AC678/INDEX(AC:AC,MATCH(DATE(YEAR($A678)-1,MONTH($A678),DAY($A678)),$A:$A,0))-1),"")</f>
        <v/>
      </c>
      <c r="AG678" s="26">
        <f>IF(OR(AA678="",AA677=""),"",AA678/AA677-1)</f>
        <v/>
      </c>
      <c r="AH678" s="26">
        <f>IF(OR(AB678="",AB677=""),"",AB678/AB677-1)</f>
        <v/>
      </c>
      <c r="AI678" s="26">
        <f>IF(OR(AC678="",AC677=""),"",AC678/AC677-1)</f>
        <v/>
      </c>
      <c r="AJ678" s="26">
        <f>IF(AC678="","",AA678/AC678)</f>
        <v/>
      </c>
      <c r="AK678" s="26">
        <f>IF(AC678="","",AB678/AC678)</f>
        <v/>
      </c>
      <c r="AL678" s="29" t="n">
        <v>13.78</v>
      </c>
      <c r="AM678" s="30" t="n">
        <v>16.01</v>
      </c>
      <c r="AN678" s="30" t="n">
        <v>12.4625</v>
      </c>
      <c r="AO678" s="30" t="n">
        <v>15.5625</v>
      </c>
      <c r="AP678" s="31" t="n">
        <v>0.1294</v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18">
        <f>IF(SUMIFS('Daily NSE Equity Options'!$K:$K,'Daily NSE Equity Options'!$A:$A,$A679)=0,"",SUMIFS('Daily NSE Equity Options'!$K:$K,'Daily NSE Equity Options'!$A:$A,$A679))</f>
        <v/>
      </c>
      <c r="F679" s="7">
        <f>IF(SUMIFS('Daily BSE Equity Options'!$K:$K,'Daily BSE Equity Options'!$A:$A,$A679)=0,"",SUMIFS('Daily BSE Equity Options'!$K:$K,'Daily BSE Equity Options'!$A:$A,$A679))</f>
        <v/>
      </c>
      <c r="G679" s="7">
        <f>IF(OR(E679="",F679=""),"",E679+F679)</f>
        <v/>
      </c>
      <c r="H679" s="20">
        <f>IFERROR(IF(OR(E679="",INDEX(E:E,MATCH(DATE(YEAR($A679)-1,MONTH($A679),DAY($A679)),$A:$A,0))=""),"",E679/INDEX(E:E,MATCH(DATE(YEAR($A679)-1,MONTH($A679),DAY($A679)),$A:$A,0))-1),"")</f>
        <v/>
      </c>
      <c r="I679" s="20">
        <f>IFERROR(IF(OR(F679="",INDEX(F:F,MATCH(DATE(YEAR($A679)-1,MONTH($A679),DAY($A679)),$A:$A,0))=""),"",F679/INDEX(F:F,MATCH(DATE(YEAR($A679)-1,MONTH($A679),DAY($A679)),$A:$A,0))-1),"")</f>
        <v/>
      </c>
      <c r="J679" s="20">
        <f>IFERROR(IF(OR(G679="",INDEX(G:G,MATCH(DATE(YEAR($A679)-1,MONTH($A679),DAY($A679)),$A:$A,0))=""),"",G679/INDEX(G:G,MATCH(DATE(YEAR($A679)-1,MONTH($A679),DAY($A679)),$A:$A,0))-1),"")</f>
        <v/>
      </c>
      <c r="K679" s="20">
        <f>IF(OR(E679="",E678=""),"",E679/E678-1)</f>
        <v/>
      </c>
      <c r="L679" s="20">
        <f>IF(OR(F679="",F678=""),"",F679/F678-1)</f>
        <v/>
      </c>
      <c r="M679" s="20">
        <f>IF(OR(G679="",G678=""),"",G679/G678-1)</f>
        <v/>
      </c>
      <c r="N679" s="20">
        <f>IF(G679="","",E679/G679)</f>
        <v/>
      </c>
      <c r="O679" s="20">
        <f>IF(G679="","",F679/G679)</f>
        <v/>
      </c>
      <c r="P679" s="21">
        <f>IF(SUMIFS('Daily NSE Equity Options'!$L:$L,'Daily NSE Equity Options'!$A:$A,$A679)=0,"",SUMIFS('Daily NSE Equity Options'!$L:$L,'Daily NSE Equity Options'!$A:$A,$A679))</f>
        <v/>
      </c>
      <c r="Q679" s="8">
        <f>IF(SUMIFS('Daily BSE Equity Options'!$L:$L,'Daily BSE Equity Options'!$A:$A,$A679)=0,"",SUMIFS('Daily BSE Equity Options'!$L:$L,'Daily BSE Equity Options'!$A:$A,$A679))</f>
        <v/>
      </c>
      <c r="R679" s="8">
        <f>IF(OR(P679="",Q679=""),"",P679+Q679)</f>
        <v/>
      </c>
      <c r="S679" s="23">
        <f>IFERROR(IF(OR(P679="",INDEX(P:P,MATCH(DATE(YEAR($A679)-1,MONTH($A679),DAY($A679)),$A:$A,0))=""),"",P679/INDEX(P:P,MATCH(DATE(YEAR($A679)-1,MONTH($A679),DAY($A679)),$A:$A,0))-1),"")</f>
        <v/>
      </c>
      <c r="T679" s="23">
        <f>IFERROR(IF(OR(Q679="",INDEX(Q:Q,MATCH(DATE(YEAR($A679)-1,MONTH($A679),DAY($A679)),$A:$A,0))=""),"",Q679/INDEX(Q:Q,MATCH(DATE(YEAR($A679)-1,MONTH($A679),DAY($A679)),$A:$A,0))-1),"")</f>
        <v/>
      </c>
      <c r="U679" s="23">
        <f>IFERROR(IF(OR(R679="",INDEX(R:R,MATCH(DATE(YEAR($A679)-1,MONTH($A679),DAY($A679)),$A:$A,0))=""),"",R679/INDEX(R:R,MATCH(DATE(YEAR($A679)-1,MONTH($A679),DAY($A679)),$A:$A,0))-1),"")</f>
        <v/>
      </c>
      <c r="V679" s="23">
        <f>IF(OR(P679="",P678=""),"",P679/P678-1)</f>
        <v/>
      </c>
      <c r="W679" s="23">
        <f>IF(OR(Q679="",Q678=""),"",Q679/Q678-1)</f>
        <v/>
      </c>
      <c r="X679" s="23">
        <f>IF(OR(R679="",R678=""),"",R679/R678-1)</f>
        <v/>
      </c>
      <c r="Y679" s="23">
        <f>IF(R679="","",P679/R679)</f>
        <v/>
      </c>
      <c r="Z679" s="23">
        <f>IF(R679="","",Q679/R679)</f>
        <v/>
      </c>
      <c r="AA679" s="24">
        <f>IF(SUMIFS('Daily NSE Equity Options'!$M:$M,'Daily NSE Equity Options'!$A:$A,$A679)=0,"",SUMIFS('Daily NSE Equity Options'!$M:$M,'Daily NSE Equity Options'!$A:$A,$A679))</f>
        <v/>
      </c>
      <c r="AB679" s="9">
        <f>IF(SUMIFS('Daily BSE Equity Options'!$M:$M,'Daily BSE Equity Options'!$A:$A,$A679)=0,"",SUMIFS('Daily BSE Equity Options'!$M:$M,'Daily BSE Equity Options'!$A:$A,$A679))</f>
        <v/>
      </c>
      <c r="AC679" s="9">
        <f>IF(OR(AA679="",AB679=""),"",AA679+AB679)</f>
        <v/>
      </c>
      <c r="AD679" s="26">
        <f>IFERROR(IF(OR(AA679="",INDEX(AA:AA,MATCH(DATE(YEAR($A679)-1,MONTH($A679),DAY($A679)),$A:$A,0))=""),"",AA679/INDEX(AA:AA,MATCH(DATE(YEAR($A679)-1,MONTH($A679),DAY($A679)),$A:$A,0))-1),"")</f>
        <v/>
      </c>
      <c r="AE679" s="26">
        <f>IFERROR(IF(OR(AB679="",INDEX(AB:AB,MATCH(DATE(YEAR($A679)-1,MONTH($A679),DAY($A679)),$A:$A,0))=""),"",AB679/INDEX(AB:AB,MATCH(DATE(YEAR($A679)-1,MONTH($A679),DAY($A679)),$A:$A,0))-1),"")</f>
        <v/>
      </c>
      <c r="AF679" s="26">
        <f>IFERROR(IF(OR(AC679="",INDEX(AC:AC,MATCH(DATE(YEAR($A679)-1,MONTH($A679),DAY($A679)),$A:$A,0))=""),"",AC679/INDEX(AC:AC,MATCH(DATE(YEAR($A679)-1,MONTH($A679),DAY($A679)),$A:$A,0))-1),"")</f>
        <v/>
      </c>
      <c r="AG679" s="26">
        <f>IF(OR(AA679="",AA678=""),"",AA679/AA678-1)</f>
        <v/>
      </c>
      <c r="AH679" s="26">
        <f>IF(OR(AB679="",AB678=""),"",AB679/AB678-1)</f>
        <v/>
      </c>
      <c r="AI679" s="26">
        <f>IF(OR(AC679="",AC678=""),"",AC679/AC678-1)</f>
        <v/>
      </c>
      <c r="AJ679" s="26">
        <f>IF(AC679="","",AA679/AC679)</f>
        <v/>
      </c>
      <c r="AK679" s="26">
        <f>IF(AC679="","",AB679/AC679)</f>
        <v/>
      </c>
      <c r="AL679" s="29" t="n">
        <v>15.5625</v>
      </c>
      <c r="AM679" s="30" t="n">
        <v>16.3</v>
      </c>
      <c r="AN679" s="30" t="n">
        <v>14.44</v>
      </c>
      <c r="AO679" s="30" t="n">
        <v>15.1875</v>
      </c>
      <c r="AP679" s="31" t="n">
        <v>-0.0241</v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18">
        <f>IF(SUMIFS('Daily NSE Equity Options'!$K:$K,'Daily NSE Equity Options'!$A:$A,$A680)=0,"",SUMIFS('Daily NSE Equity Options'!$K:$K,'Daily NSE Equity Options'!$A:$A,$A680))</f>
        <v/>
      </c>
      <c r="F680" s="7">
        <f>IF(SUMIFS('Daily BSE Equity Options'!$K:$K,'Daily BSE Equity Options'!$A:$A,$A680)=0,"",SUMIFS('Daily BSE Equity Options'!$K:$K,'Daily BSE Equity Options'!$A:$A,$A680))</f>
        <v/>
      </c>
      <c r="G680" s="7">
        <f>IF(OR(E680="",F680=""),"",E680+F680)</f>
        <v/>
      </c>
      <c r="H680" s="20">
        <f>IFERROR(IF(OR(E680="",INDEX(E:E,MATCH(DATE(YEAR($A680)-1,MONTH($A680),DAY($A680)),$A:$A,0))=""),"",E680/INDEX(E:E,MATCH(DATE(YEAR($A680)-1,MONTH($A680),DAY($A680)),$A:$A,0))-1),"")</f>
        <v/>
      </c>
      <c r="I680" s="20">
        <f>IFERROR(IF(OR(F680="",INDEX(F:F,MATCH(DATE(YEAR($A680)-1,MONTH($A680),DAY($A680)),$A:$A,0))=""),"",F680/INDEX(F:F,MATCH(DATE(YEAR($A680)-1,MONTH($A680),DAY($A680)),$A:$A,0))-1),"")</f>
        <v/>
      </c>
      <c r="J680" s="20">
        <f>IFERROR(IF(OR(G680="",INDEX(G:G,MATCH(DATE(YEAR($A680)-1,MONTH($A680),DAY($A680)),$A:$A,0))=""),"",G680/INDEX(G:G,MATCH(DATE(YEAR($A680)-1,MONTH($A680),DAY($A680)),$A:$A,0))-1),"")</f>
        <v/>
      </c>
      <c r="K680" s="20">
        <f>IF(OR(E680="",E679=""),"",E680/E679-1)</f>
        <v/>
      </c>
      <c r="L680" s="20">
        <f>IF(OR(F680="",F679=""),"",F680/F679-1)</f>
        <v/>
      </c>
      <c r="M680" s="20">
        <f>IF(OR(G680="",G679=""),"",G680/G679-1)</f>
        <v/>
      </c>
      <c r="N680" s="20">
        <f>IF(G680="","",E680/G680)</f>
        <v/>
      </c>
      <c r="O680" s="20">
        <f>IF(G680="","",F680/G680)</f>
        <v/>
      </c>
      <c r="P680" s="21">
        <f>IF(SUMIFS('Daily NSE Equity Options'!$L:$L,'Daily NSE Equity Options'!$A:$A,$A680)=0,"",SUMIFS('Daily NSE Equity Options'!$L:$L,'Daily NSE Equity Options'!$A:$A,$A680))</f>
        <v/>
      </c>
      <c r="Q680" s="8">
        <f>IF(SUMIFS('Daily BSE Equity Options'!$L:$L,'Daily BSE Equity Options'!$A:$A,$A680)=0,"",SUMIFS('Daily BSE Equity Options'!$L:$L,'Daily BSE Equity Options'!$A:$A,$A680))</f>
        <v/>
      </c>
      <c r="R680" s="8">
        <f>IF(OR(P680="",Q680=""),"",P680+Q680)</f>
        <v/>
      </c>
      <c r="S680" s="23">
        <f>IFERROR(IF(OR(P680="",INDEX(P:P,MATCH(DATE(YEAR($A680)-1,MONTH($A680),DAY($A680)),$A:$A,0))=""),"",P680/INDEX(P:P,MATCH(DATE(YEAR($A680)-1,MONTH($A680),DAY($A680)),$A:$A,0))-1),"")</f>
        <v/>
      </c>
      <c r="T680" s="23">
        <f>IFERROR(IF(OR(Q680="",INDEX(Q:Q,MATCH(DATE(YEAR($A680)-1,MONTH($A680),DAY($A680)),$A:$A,0))=""),"",Q680/INDEX(Q:Q,MATCH(DATE(YEAR($A680)-1,MONTH($A680),DAY($A680)),$A:$A,0))-1),"")</f>
        <v/>
      </c>
      <c r="U680" s="23">
        <f>IFERROR(IF(OR(R680="",INDEX(R:R,MATCH(DATE(YEAR($A680)-1,MONTH($A680),DAY($A680)),$A:$A,0))=""),"",R680/INDEX(R:R,MATCH(DATE(YEAR($A680)-1,MONTH($A680),DAY($A680)),$A:$A,0))-1),"")</f>
        <v/>
      </c>
      <c r="V680" s="23">
        <f>IF(OR(P680="",P679=""),"",P680/P679-1)</f>
        <v/>
      </c>
      <c r="W680" s="23">
        <f>IF(OR(Q680="",Q679=""),"",Q680/Q679-1)</f>
        <v/>
      </c>
      <c r="X680" s="23">
        <f>IF(OR(R680="",R679=""),"",R680/R679-1)</f>
        <v/>
      </c>
      <c r="Y680" s="23">
        <f>IF(R680="","",P680/R680)</f>
        <v/>
      </c>
      <c r="Z680" s="23">
        <f>IF(R680="","",Q680/R680)</f>
        <v/>
      </c>
      <c r="AA680" s="24">
        <f>IF(SUMIFS('Daily NSE Equity Options'!$M:$M,'Daily NSE Equity Options'!$A:$A,$A680)=0,"",SUMIFS('Daily NSE Equity Options'!$M:$M,'Daily NSE Equity Options'!$A:$A,$A680))</f>
        <v/>
      </c>
      <c r="AB680" s="9">
        <f>IF(SUMIFS('Daily BSE Equity Options'!$M:$M,'Daily BSE Equity Options'!$A:$A,$A680)=0,"",SUMIFS('Daily BSE Equity Options'!$M:$M,'Daily BSE Equity Options'!$A:$A,$A680))</f>
        <v/>
      </c>
      <c r="AC680" s="9">
        <f>IF(OR(AA680="",AB680=""),"",AA680+AB680)</f>
        <v/>
      </c>
      <c r="AD680" s="26">
        <f>IFERROR(IF(OR(AA680="",INDEX(AA:AA,MATCH(DATE(YEAR($A680)-1,MONTH($A680),DAY($A680)),$A:$A,0))=""),"",AA680/INDEX(AA:AA,MATCH(DATE(YEAR($A680)-1,MONTH($A680),DAY($A680)),$A:$A,0))-1),"")</f>
        <v/>
      </c>
      <c r="AE680" s="26">
        <f>IFERROR(IF(OR(AB680="",INDEX(AB:AB,MATCH(DATE(YEAR($A680)-1,MONTH($A680),DAY($A680)),$A:$A,0))=""),"",AB680/INDEX(AB:AB,MATCH(DATE(YEAR($A680)-1,MONTH($A680),DAY($A680)),$A:$A,0))-1),"")</f>
        <v/>
      </c>
      <c r="AF680" s="26">
        <f>IFERROR(IF(OR(AC680="",INDEX(AC:AC,MATCH(DATE(YEAR($A680)-1,MONTH($A680),DAY($A680)),$A:$A,0))=""),"",AC680/INDEX(AC:AC,MATCH(DATE(YEAR($A680)-1,MONTH($A680),DAY($A680)),$A:$A,0))-1),"")</f>
        <v/>
      </c>
      <c r="AG680" s="26">
        <f>IF(OR(AA680="",AA679=""),"",AA680/AA679-1)</f>
        <v/>
      </c>
      <c r="AH680" s="26">
        <f>IF(OR(AB680="",AB679=""),"",AB680/AB679-1)</f>
        <v/>
      </c>
      <c r="AI680" s="26">
        <f>IF(OR(AC680="",AC679=""),"",AC680/AC679-1)</f>
        <v/>
      </c>
      <c r="AJ680" s="26">
        <f>IF(AC680="","",AA680/AC680)</f>
        <v/>
      </c>
      <c r="AK680" s="26">
        <f>IF(AC680="","",AB680/AC680)</f>
        <v/>
      </c>
      <c r="AL680" s="29" t="n">
        <v>15.1875</v>
      </c>
      <c r="AM680" s="30" t="n">
        <v>16.48</v>
      </c>
      <c r="AN680" s="30" t="n">
        <v>14.4825</v>
      </c>
      <c r="AO680" s="30" t="n">
        <v>16.16</v>
      </c>
      <c r="AP680" s="31" t="n">
        <v>0.064</v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18">
        <f>IF(SUMIFS('Daily NSE Equity Options'!$K:$K,'Daily NSE Equity Options'!$A:$A,$A681)=0,"",SUMIFS('Daily NSE Equity Options'!$K:$K,'Daily NSE Equity Options'!$A:$A,$A681))</f>
        <v/>
      </c>
      <c r="F681" s="7">
        <f>IF(SUMIFS('Daily BSE Equity Options'!$K:$K,'Daily BSE Equity Options'!$A:$A,$A681)=0,"",SUMIFS('Daily BSE Equity Options'!$K:$K,'Daily BSE Equity Options'!$A:$A,$A681))</f>
        <v/>
      </c>
      <c r="G681" s="7">
        <f>IF(OR(E681="",F681=""),"",E681+F681)</f>
        <v/>
      </c>
      <c r="H681" s="20">
        <f>IFERROR(IF(OR(E681="",INDEX(E:E,MATCH(DATE(YEAR($A681)-1,MONTH($A681),DAY($A681)),$A:$A,0))=""),"",E681/INDEX(E:E,MATCH(DATE(YEAR($A681)-1,MONTH($A681),DAY($A681)),$A:$A,0))-1),"")</f>
        <v/>
      </c>
      <c r="I681" s="20">
        <f>IFERROR(IF(OR(F681="",INDEX(F:F,MATCH(DATE(YEAR($A681)-1,MONTH($A681),DAY($A681)),$A:$A,0))=""),"",F681/INDEX(F:F,MATCH(DATE(YEAR($A681)-1,MONTH($A681),DAY($A681)),$A:$A,0))-1),"")</f>
        <v/>
      </c>
      <c r="J681" s="20">
        <f>IFERROR(IF(OR(G681="",INDEX(G:G,MATCH(DATE(YEAR($A681)-1,MONTH($A681),DAY($A681)),$A:$A,0))=""),"",G681/INDEX(G:G,MATCH(DATE(YEAR($A681)-1,MONTH($A681),DAY($A681)),$A:$A,0))-1),"")</f>
        <v/>
      </c>
      <c r="K681" s="20">
        <f>IF(OR(E681="",E680=""),"",E681/E680-1)</f>
        <v/>
      </c>
      <c r="L681" s="20">
        <f>IF(OR(F681="",F680=""),"",F681/F680-1)</f>
        <v/>
      </c>
      <c r="M681" s="20">
        <f>IF(OR(G681="",G680=""),"",G681/G680-1)</f>
        <v/>
      </c>
      <c r="N681" s="20">
        <f>IF(G681="","",E681/G681)</f>
        <v/>
      </c>
      <c r="O681" s="20">
        <f>IF(G681="","",F681/G681)</f>
        <v/>
      </c>
      <c r="P681" s="21">
        <f>IF(SUMIFS('Daily NSE Equity Options'!$L:$L,'Daily NSE Equity Options'!$A:$A,$A681)=0,"",SUMIFS('Daily NSE Equity Options'!$L:$L,'Daily NSE Equity Options'!$A:$A,$A681))</f>
        <v/>
      </c>
      <c r="Q681" s="8">
        <f>IF(SUMIFS('Daily BSE Equity Options'!$L:$L,'Daily BSE Equity Options'!$A:$A,$A681)=0,"",SUMIFS('Daily BSE Equity Options'!$L:$L,'Daily BSE Equity Options'!$A:$A,$A681))</f>
        <v/>
      </c>
      <c r="R681" s="8">
        <f>IF(OR(P681="",Q681=""),"",P681+Q681)</f>
        <v/>
      </c>
      <c r="S681" s="23">
        <f>IFERROR(IF(OR(P681="",INDEX(P:P,MATCH(DATE(YEAR($A681)-1,MONTH($A681),DAY($A681)),$A:$A,0))=""),"",P681/INDEX(P:P,MATCH(DATE(YEAR($A681)-1,MONTH($A681),DAY($A681)),$A:$A,0))-1),"")</f>
        <v/>
      </c>
      <c r="T681" s="23">
        <f>IFERROR(IF(OR(Q681="",INDEX(Q:Q,MATCH(DATE(YEAR($A681)-1,MONTH($A681),DAY($A681)),$A:$A,0))=""),"",Q681/INDEX(Q:Q,MATCH(DATE(YEAR($A681)-1,MONTH($A681),DAY($A681)),$A:$A,0))-1),"")</f>
        <v/>
      </c>
      <c r="U681" s="23">
        <f>IFERROR(IF(OR(R681="",INDEX(R:R,MATCH(DATE(YEAR($A681)-1,MONTH($A681),DAY($A681)),$A:$A,0))=""),"",R681/INDEX(R:R,MATCH(DATE(YEAR($A681)-1,MONTH($A681),DAY($A681)),$A:$A,0))-1),"")</f>
        <v/>
      </c>
      <c r="V681" s="23">
        <f>IF(OR(P681="",P680=""),"",P681/P680-1)</f>
        <v/>
      </c>
      <c r="W681" s="23">
        <f>IF(OR(Q681="",Q680=""),"",Q681/Q680-1)</f>
        <v/>
      </c>
      <c r="X681" s="23">
        <f>IF(OR(R681="",R680=""),"",R681/R680-1)</f>
        <v/>
      </c>
      <c r="Y681" s="23">
        <f>IF(R681="","",P681/R681)</f>
        <v/>
      </c>
      <c r="Z681" s="23">
        <f>IF(R681="","",Q681/R681)</f>
        <v/>
      </c>
      <c r="AA681" s="24">
        <f>IF(SUMIFS('Daily NSE Equity Options'!$M:$M,'Daily NSE Equity Options'!$A:$A,$A681)=0,"",SUMIFS('Daily NSE Equity Options'!$M:$M,'Daily NSE Equity Options'!$A:$A,$A681))</f>
        <v/>
      </c>
      <c r="AB681" s="9">
        <f>IF(SUMIFS('Daily BSE Equity Options'!$M:$M,'Daily BSE Equity Options'!$A:$A,$A681)=0,"",SUMIFS('Daily BSE Equity Options'!$M:$M,'Daily BSE Equity Options'!$A:$A,$A681))</f>
        <v/>
      </c>
      <c r="AC681" s="9">
        <f>IF(OR(AA681="",AB681=""),"",AA681+AB681)</f>
        <v/>
      </c>
      <c r="AD681" s="26">
        <f>IFERROR(IF(OR(AA681="",INDEX(AA:AA,MATCH(DATE(YEAR($A681)-1,MONTH($A681),DAY($A681)),$A:$A,0))=""),"",AA681/INDEX(AA:AA,MATCH(DATE(YEAR($A681)-1,MONTH($A681),DAY($A681)),$A:$A,0))-1),"")</f>
        <v/>
      </c>
      <c r="AE681" s="26">
        <f>IFERROR(IF(OR(AB681="",INDEX(AB:AB,MATCH(DATE(YEAR($A681)-1,MONTH($A681),DAY($A681)),$A:$A,0))=""),"",AB681/INDEX(AB:AB,MATCH(DATE(YEAR($A681)-1,MONTH($A681),DAY($A681)),$A:$A,0))-1),"")</f>
        <v/>
      </c>
      <c r="AF681" s="26">
        <f>IFERROR(IF(OR(AC681="",INDEX(AC:AC,MATCH(DATE(YEAR($A681)-1,MONTH($A681),DAY($A681)),$A:$A,0))=""),"",AC681/INDEX(AC:AC,MATCH(DATE(YEAR($A681)-1,MONTH($A681),DAY($A681)),$A:$A,0))-1),"")</f>
        <v/>
      </c>
      <c r="AG681" s="26">
        <f>IF(OR(AA681="",AA680=""),"",AA681/AA680-1)</f>
        <v/>
      </c>
      <c r="AH681" s="26">
        <f>IF(OR(AB681="",AB680=""),"",AB681/AB680-1)</f>
        <v/>
      </c>
      <c r="AI681" s="26">
        <f>IF(OR(AC681="",AC680=""),"",AC681/AC680-1)</f>
        <v/>
      </c>
      <c r="AJ681" s="26">
        <f>IF(AC681="","",AA681/AC681)</f>
        <v/>
      </c>
      <c r="AK681" s="26">
        <f>IF(AC681="","",AB681/AC681)</f>
        <v/>
      </c>
      <c r="AL681" s="29" t="n">
        <v>16.16</v>
      </c>
      <c r="AM681" s="30" t="n">
        <v>17.23</v>
      </c>
      <c r="AN681" s="30" t="n">
        <v>14.3075</v>
      </c>
      <c r="AO681" s="30" t="n">
        <v>15.9325</v>
      </c>
      <c r="AP681" s="31" t="n">
        <v>-0.0141</v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18">
        <f>IF(SUMIFS('Daily NSE Equity Options'!$K:$K,'Daily NSE Equity Options'!$A:$A,$A682)=0,"",SUMIFS('Daily NSE Equity Options'!$K:$K,'Daily NSE Equity Options'!$A:$A,$A682))</f>
        <v/>
      </c>
      <c r="F682" s="7">
        <f>IF(SUMIFS('Daily BSE Equity Options'!$K:$K,'Daily BSE Equity Options'!$A:$A,$A682)=0,"",SUMIFS('Daily BSE Equity Options'!$K:$K,'Daily BSE Equity Options'!$A:$A,$A682))</f>
        <v/>
      </c>
      <c r="G682" s="7">
        <f>IF(OR(E682="",F682=""),"",E682+F682)</f>
        <v/>
      </c>
      <c r="H682" s="20">
        <f>IFERROR(IF(OR(E682="",INDEX(E:E,MATCH(DATE(YEAR($A682)-1,MONTH($A682),DAY($A682)),$A:$A,0))=""),"",E682/INDEX(E:E,MATCH(DATE(YEAR($A682)-1,MONTH($A682),DAY($A682)),$A:$A,0))-1),"")</f>
        <v/>
      </c>
      <c r="I682" s="20">
        <f>IFERROR(IF(OR(F682="",INDEX(F:F,MATCH(DATE(YEAR($A682)-1,MONTH($A682),DAY($A682)),$A:$A,0))=""),"",F682/INDEX(F:F,MATCH(DATE(YEAR($A682)-1,MONTH($A682),DAY($A682)),$A:$A,0))-1),"")</f>
        <v/>
      </c>
      <c r="J682" s="20">
        <f>IFERROR(IF(OR(G682="",INDEX(G:G,MATCH(DATE(YEAR($A682)-1,MONTH($A682),DAY($A682)),$A:$A,0))=""),"",G682/INDEX(G:G,MATCH(DATE(YEAR($A682)-1,MONTH($A682),DAY($A682)),$A:$A,0))-1),"")</f>
        <v/>
      </c>
      <c r="K682" s="20">
        <f>IF(OR(E682="",E681=""),"",E682/E681-1)</f>
        <v/>
      </c>
      <c r="L682" s="20">
        <f>IF(OR(F682="",F681=""),"",F682/F681-1)</f>
        <v/>
      </c>
      <c r="M682" s="20">
        <f>IF(OR(G682="",G681=""),"",G682/G681-1)</f>
        <v/>
      </c>
      <c r="N682" s="20">
        <f>IF(G682="","",E682/G682)</f>
        <v/>
      </c>
      <c r="O682" s="20">
        <f>IF(G682="","",F682/G682)</f>
        <v/>
      </c>
      <c r="P682" s="21">
        <f>IF(SUMIFS('Daily NSE Equity Options'!$L:$L,'Daily NSE Equity Options'!$A:$A,$A682)=0,"",SUMIFS('Daily NSE Equity Options'!$L:$L,'Daily NSE Equity Options'!$A:$A,$A682))</f>
        <v/>
      </c>
      <c r="Q682" s="8">
        <f>IF(SUMIFS('Daily BSE Equity Options'!$L:$L,'Daily BSE Equity Options'!$A:$A,$A682)=0,"",SUMIFS('Daily BSE Equity Options'!$L:$L,'Daily BSE Equity Options'!$A:$A,$A682))</f>
        <v/>
      </c>
      <c r="R682" s="8">
        <f>IF(OR(P682="",Q682=""),"",P682+Q682)</f>
        <v/>
      </c>
      <c r="S682" s="23">
        <f>IFERROR(IF(OR(P682="",INDEX(P:P,MATCH(DATE(YEAR($A682)-1,MONTH($A682),DAY($A682)),$A:$A,0))=""),"",P682/INDEX(P:P,MATCH(DATE(YEAR($A682)-1,MONTH($A682),DAY($A682)),$A:$A,0))-1),"")</f>
        <v/>
      </c>
      <c r="T682" s="23">
        <f>IFERROR(IF(OR(Q682="",INDEX(Q:Q,MATCH(DATE(YEAR($A682)-1,MONTH($A682),DAY($A682)),$A:$A,0))=""),"",Q682/INDEX(Q:Q,MATCH(DATE(YEAR($A682)-1,MONTH($A682),DAY($A682)),$A:$A,0))-1),"")</f>
        <v/>
      </c>
      <c r="U682" s="23">
        <f>IFERROR(IF(OR(R682="",INDEX(R:R,MATCH(DATE(YEAR($A682)-1,MONTH($A682),DAY($A682)),$A:$A,0))=""),"",R682/INDEX(R:R,MATCH(DATE(YEAR($A682)-1,MONTH($A682),DAY($A682)),$A:$A,0))-1),"")</f>
        <v/>
      </c>
      <c r="V682" s="23">
        <f>IF(OR(P682="",P681=""),"",P682/P681-1)</f>
        <v/>
      </c>
      <c r="W682" s="23">
        <f>IF(OR(Q682="",Q681=""),"",Q682/Q681-1)</f>
        <v/>
      </c>
      <c r="X682" s="23">
        <f>IF(OR(R682="",R681=""),"",R682/R681-1)</f>
        <v/>
      </c>
      <c r="Y682" s="23">
        <f>IF(R682="","",P682/R682)</f>
        <v/>
      </c>
      <c r="Z682" s="23">
        <f>IF(R682="","",Q682/R682)</f>
        <v/>
      </c>
      <c r="AA682" s="24">
        <f>IF(SUMIFS('Daily NSE Equity Options'!$M:$M,'Daily NSE Equity Options'!$A:$A,$A682)=0,"",SUMIFS('Daily NSE Equity Options'!$M:$M,'Daily NSE Equity Options'!$A:$A,$A682))</f>
        <v/>
      </c>
      <c r="AB682" s="9">
        <f>IF(SUMIFS('Daily BSE Equity Options'!$M:$M,'Daily BSE Equity Options'!$A:$A,$A682)=0,"",SUMIFS('Daily BSE Equity Options'!$M:$M,'Daily BSE Equity Options'!$A:$A,$A682))</f>
        <v/>
      </c>
      <c r="AC682" s="9">
        <f>IF(OR(AA682="",AB682=""),"",AA682+AB682)</f>
        <v/>
      </c>
      <c r="AD682" s="26">
        <f>IFERROR(IF(OR(AA682="",INDEX(AA:AA,MATCH(DATE(YEAR($A682)-1,MONTH($A682),DAY($A682)),$A:$A,0))=""),"",AA682/INDEX(AA:AA,MATCH(DATE(YEAR($A682)-1,MONTH($A682),DAY($A682)),$A:$A,0))-1),"")</f>
        <v/>
      </c>
      <c r="AE682" s="26">
        <f>IFERROR(IF(OR(AB682="",INDEX(AB:AB,MATCH(DATE(YEAR($A682)-1,MONTH($A682),DAY($A682)),$A:$A,0))=""),"",AB682/INDEX(AB:AB,MATCH(DATE(YEAR($A682)-1,MONTH($A682),DAY($A682)),$A:$A,0))-1),"")</f>
        <v/>
      </c>
      <c r="AF682" s="26">
        <f>IFERROR(IF(OR(AC682="",INDEX(AC:AC,MATCH(DATE(YEAR($A682)-1,MONTH($A682),DAY($A682)),$A:$A,0))=""),"",AC682/INDEX(AC:AC,MATCH(DATE(YEAR($A682)-1,MONTH($A682),DAY($A682)),$A:$A,0))-1),"")</f>
        <v/>
      </c>
      <c r="AG682" s="26">
        <f>IF(OR(AA682="",AA681=""),"",AA682/AA681-1)</f>
        <v/>
      </c>
      <c r="AH682" s="26">
        <f>IF(OR(AB682="",AB681=""),"",AB682/AB681-1)</f>
        <v/>
      </c>
      <c r="AI682" s="26">
        <f>IF(OR(AC682="",AC681=""),"",AC682/AC681-1)</f>
        <v/>
      </c>
      <c r="AJ682" s="26">
        <f>IF(AC682="","",AA682/AC682)</f>
        <v/>
      </c>
      <c r="AK682" s="26">
        <f>IF(AC682="","",AB682/AC682)</f>
        <v/>
      </c>
      <c r="AL682" s="29" t="n">
        <v>15.9325</v>
      </c>
      <c r="AM682" s="30" t="n">
        <v>16.1325</v>
      </c>
      <c r="AN682" s="30" t="n">
        <v>14.925</v>
      </c>
      <c r="AO682" s="30" t="n">
        <v>15.29</v>
      </c>
      <c r="AP682" s="31" t="n">
        <v>-0.0403</v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18">
        <f>IF(SUMIFS('Daily NSE Equity Options'!$K:$K,'Daily NSE Equity Options'!$A:$A,$A683)=0,"",SUMIFS('Daily NSE Equity Options'!$K:$K,'Daily NSE Equity Options'!$A:$A,$A683))</f>
        <v/>
      </c>
      <c r="F683" s="7">
        <f>IF(SUMIFS('Daily BSE Equity Options'!$K:$K,'Daily BSE Equity Options'!$A:$A,$A683)=0,"",SUMIFS('Daily BSE Equity Options'!$K:$K,'Daily BSE Equity Options'!$A:$A,$A683))</f>
        <v/>
      </c>
      <c r="G683" s="7">
        <f>IF(OR(E683="",F683=""),"",E683+F683)</f>
        <v/>
      </c>
      <c r="H683" s="20">
        <f>IFERROR(IF(OR(E683="",INDEX(E:E,MATCH(DATE(YEAR($A683)-1,MONTH($A683),DAY($A683)),$A:$A,0))=""),"",E683/INDEX(E:E,MATCH(DATE(YEAR($A683)-1,MONTH($A683),DAY($A683)),$A:$A,0))-1),"")</f>
        <v/>
      </c>
      <c r="I683" s="20">
        <f>IFERROR(IF(OR(F683="",INDEX(F:F,MATCH(DATE(YEAR($A683)-1,MONTH($A683),DAY($A683)),$A:$A,0))=""),"",F683/INDEX(F:F,MATCH(DATE(YEAR($A683)-1,MONTH($A683),DAY($A683)),$A:$A,0))-1),"")</f>
        <v/>
      </c>
      <c r="J683" s="20">
        <f>IFERROR(IF(OR(G683="",INDEX(G:G,MATCH(DATE(YEAR($A683)-1,MONTH($A683),DAY($A683)),$A:$A,0))=""),"",G683/INDEX(G:G,MATCH(DATE(YEAR($A683)-1,MONTH($A683),DAY($A683)),$A:$A,0))-1),"")</f>
        <v/>
      </c>
      <c r="K683" s="20">
        <f>IF(OR(E683="",E682=""),"",E683/E682-1)</f>
        <v/>
      </c>
      <c r="L683" s="20">
        <f>IF(OR(F683="",F682=""),"",F683/F682-1)</f>
        <v/>
      </c>
      <c r="M683" s="20">
        <f>IF(OR(G683="",G682=""),"",G683/G682-1)</f>
        <v/>
      </c>
      <c r="N683" s="20">
        <f>IF(G683="","",E683/G683)</f>
        <v/>
      </c>
      <c r="O683" s="20">
        <f>IF(G683="","",F683/G683)</f>
        <v/>
      </c>
      <c r="P683" s="21">
        <f>IF(SUMIFS('Daily NSE Equity Options'!$L:$L,'Daily NSE Equity Options'!$A:$A,$A683)=0,"",SUMIFS('Daily NSE Equity Options'!$L:$L,'Daily NSE Equity Options'!$A:$A,$A683))</f>
        <v/>
      </c>
      <c r="Q683" s="8">
        <f>IF(SUMIFS('Daily BSE Equity Options'!$L:$L,'Daily BSE Equity Options'!$A:$A,$A683)=0,"",SUMIFS('Daily BSE Equity Options'!$L:$L,'Daily BSE Equity Options'!$A:$A,$A683))</f>
        <v/>
      </c>
      <c r="R683" s="8">
        <f>IF(OR(P683="",Q683=""),"",P683+Q683)</f>
        <v/>
      </c>
      <c r="S683" s="23">
        <f>IFERROR(IF(OR(P683="",INDEX(P:P,MATCH(DATE(YEAR($A683)-1,MONTH($A683),DAY($A683)),$A:$A,0))=""),"",P683/INDEX(P:P,MATCH(DATE(YEAR($A683)-1,MONTH($A683),DAY($A683)),$A:$A,0))-1),"")</f>
        <v/>
      </c>
      <c r="T683" s="23">
        <f>IFERROR(IF(OR(Q683="",INDEX(Q:Q,MATCH(DATE(YEAR($A683)-1,MONTH($A683),DAY($A683)),$A:$A,0))=""),"",Q683/INDEX(Q:Q,MATCH(DATE(YEAR($A683)-1,MONTH($A683),DAY($A683)),$A:$A,0))-1),"")</f>
        <v/>
      </c>
      <c r="U683" s="23">
        <f>IFERROR(IF(OR(R683="",INDEX(R:R,MATCH(DATE(YEAR($A683)-1,MONTH($A683),DAY($A683)),$A:$A,0))=""),"",R683/INDEX(R:R,MATCH(DATE(YEAR($A683)-1,MONTH($A683),DAY($A683)),$A:$A,0))-1),"")</f>
        <v/>
      </c>
      <c r="V683" s="23">
        <f>IF(OR(P683="",P682=""),"",P683/P682-1)</f>
        <v/>
      </c>
      <c r="W683" s="23">
        <f>IF(OR(Q683="",Q682=""),"",Q683/Q682-1)</f>
        <v/>
      </c>
      <c r="X683" s="23">
        <f>IF(OR(R683="",R682=""),"",R683/R682-1)</f>
        <v/>
      </c>
      <c r="Y683" s="23">
        <f>IF(R683="","",P683/R683)</f>
        <v/>
      </c>
      <c r="Z683" s="23">
        <f>IF(R683="","",Q683/R683)</f>
        <v/>
      </c>
      <c r="AA683" s="24">
        <f>IF(SUMIFS('Daily NSE Equity Options'!$M:$M,'Daily NSE Equity Options'!$A:$A,$A683)=0,"",SUMIFS('Daily NSE Equity Options'!$M:$M,'Daily NSE Equity Options'!$A:$A,$A683))</f>
        <v/>
      </c>
      <c r="AB683" s="9">
        <f>IF(SUMIFS('Daily BSE Equity Options'!$M:$M,'Daily BSE Equity Options'!$A:$A,$A683)=0,"",SUMIFS('Daily BSE Equity Options'!$M:$M,'Daily BSE Equity Options'!$A:$A,$A683))</f>
        <v/>
      </c>
      <c r="AC683" s="9">
        <f>IF(OR(AA683="",AB683=""),"",AA683+AB683)</f>
        <v/>
      </c>
      <c r="AD683" s="26">
        <f>IFERROR(IF(OR(AA683="",INDEX(AA:AA,MATCH(DATE(YEAR($A683)-1,MONTH($A683),DAY($A683)),$A:$A,0))=""),"",AA683/INDEX(AA:AA,MATCH(DATE(YEAR($A683)-1,MONTH($A683),DAY($A683)),$A:$A,0))-1),"")</f>
        <v/>
      </c>
      <c r="AE683" s="26">
        <f>IFERROR(IF(OR(AB683="",INDEX(AB:AB,MATCH(DATE(YEAR($A683)-1,MONTH($A683),DAY($A683)),$A:$A,0))=""),"",AB683/INDEX(AB:AB,MATCH(DATE(YEAR($A683)-1,MONTH($A683),DAY($A683)),$A:$A,0))-1),"")</f>
        <v/>
      </c>
      <c r="AF683" s="26">
        <f>IFERROR(IF(OR(AC683="",INDEX(AC:AC,MATCH(DATE(YEAR($A683)-1,MONTH($A683),DAY($A683)),$A:$A,0))=""),"",AC683/INDEX(AC:AC,MATCH(DATE(YEAR($A683)-1,MONTH($A683),DAY($A683)),$A:$A,0))-1),"")</f>
        <v/>
      </c>
      <c r="AG683" s="26">
        <f>IF(OR(AA683="",AA682=""),"",AA683/AA682-1)</f>
        <v/>
      </c>
      <c r="AH683" s="26">
        <f>IF(OR(AB683="",AB682=""),"",AB683/AB682-1)</f>
        <v/>
      </c>
      <c r="AI683" s="26">
        <f>IF(OR(AC683="",AC682=""),"",AC683/AC682-1)</f>
        <v/>
      </c>
      <c r="AJ683" s="26">
        <f>IF(AC683="","",AA683/AC683)</f>
        <v/>
      </c>
      <c r="AK683" s="26">
        <f>IF(AC683="","",AB683/AC683)</f>
        <v/>
      </c>
      <c r="AL683" s="29" t="n">
        <v>15.29</v>
      </c>
      <c r="AM683" s="30" t="n">
        <v>15.6475</v>
      </c>
      <c r="AN683" s="30" t="n">
        <v>15.2725</v>
      </c>
      <c r="AO683" s="30" t="n">
        <v>15.395</v>
      </c>
      <c r="AP683" s="31" t="n">
        <v>0.0069</v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18">
        <f>IF(SUMIFS('Daily NSE Equity Options'!$K:$K,'Daily NSE Equity Options'!$A:$A,$A684)=0,"",SUMIFS('Daily NSE Equity Options'!$K:$K,'Daily NSE Equity Options'!$A:$A,$A684))</f>
        <v/>
      </c>
      <c r="F684" s="7">
        <f>IF(SUMIFS('Daily BSE Equity Options'!$K:$K,'Daily BSE Equity Options'!$A:$A,$A684)=0,"",SUMIFS('Daily BSE Equity Options'!$K:$K,'Daily BSE Equity Options'!$A:$A,$A684))</f>
        <v/>
      </c>
      <c r="G684" s="7">
        <f>IF(OR(E684="",F684=""),"",E684+F684)</f>
        <v/>
      </c>
      <c r="H684" s="20">
        <f>IFERROR(IF(OR(E684="",INDEX(E:E,MATCH(DATE(YEAR($A684)-1,MONTH($A684),DAY($A684)),$A:$A,0))=""),"",E684/INDEX(E:E,MATCH(DATE(YEAR($A684)-1,MONTH($A684),DAY($A684)),$A:$A,0))-1),"")</f>
        <v/>
      </c>
      <c r="I684" s="20">
        <f>IFERROR(IF(OR(F684="",INDEX(F:F,MATCH(DATE(YEAR($A684)-1,MONTH($A684),DAY($A684)),$A:$A,0))=""),"",F684/INDEX(F:F,MATCH(DATE(YEAR($A684)-1,MONTH($A684),DAY($A684)),$A:$A,0))-1),"")</f>
        <v/>
      </c>
      <c r="J684" s="20">
        <f>IFERROR(IF(OR(G684="",INDEX(G:G,MATCH(DATE(YEAR($A684)-1,MONTH($A684),DAY($A684)),$A:$A,0))=""),"",G684/INDEX(G:G,MATCH(DATE(YEAR($A684)-1,MONTH($A684),DAY($A684)),$A:$A,0))-1),"")</f>
        <v/>
      </c>
      <c r="K684" s="20">
        <f>IF(OR(E684="",E683=""),"",E684/E683-1)</f>
        <v/>
      </c>
      <c r="L684" s="20">
        <f>IF(OR(F684="",F683=""),"",F684/F683-1)</f>
        <v/>
      </c>
      <c r="M684" s="20">
        <f>IF(OR(G684="",G683=""),"",G684/G683-1)</f>
        <v/>
      </c>
      <c r="N684" s="20">
        <f>IF(G684="","",E684/G684)</f>
        <v/>
      </c>
      <c r="O684" s="20">
        <f>IF(G684="","",F684/G684)</f>
        <v/>
      </c>
      <c r="P684" s="21">
        <f>IF(SUMIFS('Daily NSE Equity Options'!$L:$L,'Daily NSE Equity Options'!$A:$A,$A684)=0,"",SUMIFS('Daily NSE Equity Options'!$L:$L,'Daily NSE Equity Options'!$A:$A,$A684))</f>
        <v/>
      </c>
      <c r="Q684" s="8">
        <f>IF(SUMIFS('Daily BSE Equity Options'!$L:$L,'Daily BSE Equity Options'!$A:$A,$A684)=0,"",SUMIFS('Daily BSE Equity Options'!$L:$L,'Daily BSE Equity Options'!$A:$A,$A684))</f>
        <v/>
      </c>
      <c r="R684" s="8">
        <f>IF(OR(P684="",Q684=""),"",P684+Q684)</f>
        <v/>
      </c>
      <c r="S684" s="23">
        <f>IFERROR(IF(OR(P684="",INDEX(P:P,MATCH(DATE(YEAR($A684)-1,MONTH($A684),DAY($A684)),$A:$A,0))=""),"",P684/INDEX(P:P,MATCH(DATE(YEAR($A684)-1,MONTH($A684),DAY($A684)),$A:$A,0))-1),"")</f>
        <v/>
      </c>
      <c r="T684" s="23">
        <f>IFERROR(IF(OR(Q684="",INDEX(Q:Q,MATCH(DATE(YEAR($A684)-1,MONTH($A684),DAY($A684)),$A:$A,0))=""),"",Q684/INDEX(Q:Q,MATCH(DATE(YEAR($A684)-1,MONTH($A684),DAY($A684)),$A:$A,0))-1),"")</f>
        <v/>
      </c>
      <c r="U684" s="23">
        <f>IFERROR(IF(OR(R684="",INDEX(R:R,MATCH(DATE(YEAR($A684)-1,MONTH($A684),DAY($A684)),$A:$A,0))=""),"",R684/INDEX(R:R,MATCH(DATE(YEAR($A684)-1,MONTH($A684),DAY($A684)),$A:$A,0))-1),"")</f>
        <v/>
      </c>
      <c r="V684" s="23">
        <f>IF(OR(P684="",P683=""),"",P684/P683-1)</f>
        <v/>
      </c>
      <c r="W684" s="23">
        <f>IF(OR(Q684="",Q683=""),"",Q684/Q683-1)</f>
        <v/>
      </c>
      <c r="X684" s="23">
        <f>IF(OR(R684="",R683=""),"",R684/R683-1)</f>
        <v/>
      </c>
      <c r="Y684" s="23">
        <f>IF(R684="","",P684/R684)</f>
        <v/>
      </c>
      <c r="Z684" s="23">
        <f>IF(R684="","",Q684/R684)</f>
        <v/>
      </c>
      <c r="AA684" s="24">
        <f>IF(SUMIFS('Daily NSE Equity Options'!$M:$M,'Daily NSE Equity Options'!$A:$A,$A684)=0,"",SUMIFS('Daily NSE Equity Options'!$M:$M,'Daily NSE Equity Options'!$A:$A,$A684))</f>
        <v/>
      </c>
      <c r="AB684" s="9">
        <f>IF(SUMIFS('Daily BSE Equity Options'!$M:$M,'Daily BSE Equity Options'!$A:$A,$A684)=0,"",SUMIFS('Daily BSE Equity Options'!$M:$M,'Daily BSE Equity Options'!$A:$A,$A684))</f>
        <v/>
      </c>
      <c r="AC684" s="9">
        <f>IF(OR(AA684="",AB684=""),"",AA684+AB684)</f>
        <v/>
      </c>
      <c r="AD684" s="26">
        <f>IFERROR(IF(OR(AA684="",INDEX(AA:AA,MATCH(DATE(YEAR($A684)-1,MONTH($A684),DAY($A684)),$A:$A,0))=""),"",AA684/INDEX(AA:AA,MATCH(DATE(YEAR($A684)-1,MONTH($A684),DAY($A684)),$A:$A,0))-1),"")</f>
        <v/>
      </c>
      <c r="AE684" s="26">
        <f>IFERROR(IF(OR(AB684="",INDEX(AB:AB,MATCH(DATE(YEAR($A684)-1,MONTH($A684),DAY($A684)),$A:$A,0))=""),"",AB684/INDEX(AB:AB,MATCH(DATE(YEAR($A684)-1,MONTH($A684),DAY($A684)),$A:$A,0))-1),"")</f>
        <v/>
      </c>
      <c r="AF684" s="26">
        <f>IFERROR(IF(OR(AC684="",INDEX(AC:AC,MATCH(DATE(YEAR($A684)-1,MONTH($A684),DAY($A684)),$A:$A,0))=""),"",AC684/INDEX(AC:AC,MATCH(DATE(YEAR($A684)-1,MONTH($A684),DAY($A684)),$A:$A,0))-1),"")</f>
        <v/>
      </c>
      <c r="AG684" s="26">
        <f>IF(OR(AA684="",AA683=""),"",AA684/AA683-1)</f>
        <v/>
      </c>
      <c r="AH684" s="26">
        <f>IF(OR(AB684="",AB683=""),"",AB684/AB683-1)</f>
        <v/>
      </c>
      <c r="AI684" s="26">
        <f>IF(OR(AC684="",AC683=""),"",AC684/AC683-1)</f>
        <v/>
      </c>
      <c r="AJ684" s="26">
        <f>IF(AC684="","",AA684/AC684)</f>
        <v/>
      </c>
      <c r="AK684" s="26">
        <f>IF(AC684="","",AB684/AC684)</f>
        <v/>
      </c>
      <c r="AL684" s="29" t="n">
        <v>15.395</v>
      </c>
      <c r="AM684" s="30" t="n">
        <v>15.77</v>
      </c>
      <c r="AN684" s="30" t="n">
        <v>14.71</v>
      </c>
      <c r="AO684" s="30" t="n">
        <v>14.8125</v>
      </c>
      <c r="AP684" s="31" t="n">
        <v>-0.0378</v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18">
        <f>IF(SUMIFS('Daily NSE Equity Options'!$K:$K,'Daily NSE Equity Options'!$A:$A,$A685)=0,"",SUMIFS('Daily NSE Equity Options'!$K:$K,'Daily NSE Equity Options'!$A:$A,$A685))</f>
        <v/>
      </c>
      <c r="F685" s="7">
        <f>IF(SUMIFS('Daily BSE Equity Options'!$K:$K,'Daily BSE Equity Options'!$A:$A,$A685)=0,"",SUMIFS('Daily BSE Equity Options'!$K:$K,'Daily BSE Equity Options'!$A:$A,$A685))</f>
        <v/>
      </c>
      <c r="G685" s="7">
        <f>IF(OR(E685="",F685=""),"",E685+F685)</f>
        <v/>
      </c>
      <c r="H685" s="20">
        <f>IFERROR(IF(OR(E685="",INDEX(E:E,MATCH(DATE(YEAR($A685)-1,MONTH($A685),DAY($A685)),$A:$A,0))=""),"",E685/INDEX(E:E,MATCH(DATE(YEAR($A685)-1,MONTH($A685),DAY($A685)),$A:$A,0))-1),"")</f>
        <v/>
      </c>
      <c r="I685" s="20">
        <f>IFERROR(IF(OR(F685="",INDEX(F:F,MATCH(DATE(YEAR($A685)-1,MONTH($A685),DAY($A685)),$A:$A,0))=""),"",F685/INDEX(F:F,MATCH(DATE(YEAR($A685)-1,MONTH($A685),DAY($A685)),$A:$A,0))-1),"")</f>
        <v/>
      </c>
      <c r="J685" s="20">
        <f>IFERROR(IF(OR(G685="",INDEX(G:G,MATCH(DATE(YEAR($A685)-1,MONTH($A685),DAY($A685)),$A:$A,0))=""),"",G685/INDEX(G:G,MATCH(DATE(YEAR($A685)-1,MONTH($A685),DAY($A685)),$A:$A,0))-1),"")</f>
        <v/>
      </c>
      <c r="K685" s="20">
        <f>IF(OR(E685="",E684=""),"",E685/E684-1)</f>
        <v/>
      </c>
      <c r="L685" s="20">
        <f>IF(OR(F685="",F684=""),"",F685/F684-1)</f>
        <v/>
      </c>
      <c r="M685" s="20">
        <f>IF(OR(G685="",G684=""),"",G685/G684-1)</f>
        <v/>
      </c>
      <c r="N685" s="20">
        <f>IF(G685="","",E685/G685)</f>
        <v/>
      </c>
      <c r="O685" s="20">
        <f>IF(G685="","",F685/G685)</f>
        <v/>
      </c>
      <c r="P685" s="21">
        <f>IF(SUMIFS('Daily NSE Equity Options'!$L:$L,'Daily NSE Equity Options'!$A:$A,$A685)=0,"",SUMIFS('Daily NSE Equity Options'!$L:$L,'Daily NSE Equity Options'!$A:$A,$A685))</f>
        <v/>
      </c>
      <c r="Q685" s="8">
        <f>IF(SUMIFS('Daily BSE Equity Options'!$L:$L,'Daily BSE Equity Options'!$A:$A,$A685)=0,"",SUMIFS('Daily BSE Equity Options'!$L:$L,'Daily BSE Equity Options'!$A:$A,$A685))</f>
        <v/>
      </c>
      <c r="R685" s="8">
        <f>IF(OR(P685="",Q685=""),"",P685+Q685)</f>
        <v/>
      </c>
      <c r="S685" s="23">
        <f>IFERROR(IF(OR(P685="",INDEX(P:P,MATCH(DATE(YEAR($A685)-1,MONTH($A685),DAY($A685)),$A:$A,0))=""),"",P685/INDEX(P:P,MATCH(DATE(YEAR($A685)-1,MONTH($A685),DAY($A685)),$A:$A,0))-1),"")</f>
        <v/>
      </c>
      <c r="T685" s="23">
        <f>IFERROR(IF(OR(Q685="",INDEX(Q:Q,MATCH(DATE(YEAR($A685)-1,MONTH($A685),DAY($A685)),$A:$A,0))=""),"",Q685/INDEX(Q:Q,MATCH(DATE(YEAR($A685)-1,MONTH($A685),DAY($A685)),$A:$A,0))-1),"")</f>
        <v/>
      </c>
      <c r="U685" s="23">
        <f>IFERROR(IF(OR(R685="",INDEX(R:R,MATCH(DATE(YEAR($A685)-1,MONTH($A685),DAY($A685)),$A:$A,0))=""),"",R685/INDEX(R:R,MATCH(DATE(YEAR($A685)-1,MONTH($A685),DAY($A685)),$A:$A,0))-1),"")</f>
        <v/>
      </c>
      <c r="V685" s="23">
        <f>IF(OR(P685="",P684=""),"",P685/P684-1)</f>
        <v/>
      </c>
      <c r="W685" s="23">
        <f>IF(OR(Q685="",Q684=""),"",Q685/Q684-1)</f>
        <v/>
      </c>
      <c r="X685" s="23">
        <f>IF(OR(R685="",R684=""),"",R685/R684-1)</f>
        <v/>
      </c>
      <c r="Y685" s="23">
        <f>IF(R685="","",P685/R685)</f>
        <v/>
      </c>
      <c r="Z685" s="23">
        <f>IF(R685="","",Q685/R685)</f>
        <v/>
      </c>
      <c r="AA685" s="24">
        <f>IF(SUMIFS('Daily NSE Equity Options'!$M:$M,'Daily NSE Equity Options'!$A:$A,$A685)=0,"",SUMIFS('Daily NSE Equity Options'!$M:$M,'Daily NSE Equity Options'!$A:$A,$A685))</f>
        <v/>
      </c>
      <c r="AB685" s="9">
        <f>IF(SUMIFS('Daily BSE Equity Options'!$M:$M,'Daily BSE Equity Options'!$A:$A,$A685)=0,"",SUMIFS('Daily BSE Equity Options'!$M:$M,'Daily BSE Equity Options'!$A:$A,$A685))</f>
        <v/>
      </c>
      <c r="AC685" s="9">
        <f>IF(OR(AA685="",AB685=""),"",AA685+AB685)</f>
        <v/>
      </c>
      <c r="AD685" s="26">
        <f>IFERROR(IF(OR(AA685="",INDEX(AA:AA,MATCH(DATE(YEAR($A685)-1,MONTH($A685),DAY($A685)),$A:$A,0))=""),"",AA685/INDEX(AA:AA,MATCH(DATE(YEAR($A685)-1,MONTH($A685),DAY($A685)),$A:$A,0))-1),"")</f>
        <v/>
      </c>
      <c r="AE685" s="26">
        <f>IFERROR(IF(OR(AB685="",INDEX(AB:AB,MATCH(DATE(YEAR($A685)-1,MONTH($A685),DAY($A685)),$A:$A,0))=""),"",AB685/INDEX(AB:AB,MATCH(DATE(YEAR($A685)-1,MONTH($A685),DAY($A685)),$A:$A,0))-1),"")</f>
        <v/>
      </c>
      <c r="AF685" s="26">
        <f>IFERROR(IF(OR(AC685="",INDEX(AC:AC,MATCH(DATE(YEAR($A685)-1,MONTH($A685),DAY($A685)),$A:$A,0))=""),"",AC685/INDEX(AC:AC,MATCH(DATE(YEAR($A685)-1,MONTH($A685),DAY($A685)),$A:$A,0))-1),"")</f>
        <v/>
      </c>
      <c r="AG685" s="26">
        <f>IF(OR(AA685="",AA684=""),"",AA685/AA684-1)</f>
        <v/>
      </c>
      <c r="AH685" s="26">
        <f>IF(OR(AB685="",AB684=""),"",AB685/AB684-1)</f>
        <v/>
      </c>
      <c r="AI685" s="26">
        <f>IF(OR(AC685="",AC684=""),"",AC685/AC684-1)</f>
        <v/>
      </c>
      <c r="AJ685" s="26">
        <f>IF(AC685="","",AA685/AC685)</f>
        <v/>
      </c>
      <c r="AK685" s="26">
        <f>IF(AC685="","",AB685/AC685)</f>
        <v/>
      </c>
      <c r="AL685" s="29" t="n">
        <v>14.8125</v>
      </c>
      <c r="AM685" s="30" t="n">
        <v>15.115</v>
      </c>
      <c r="AN685" s="30" t="n">
        <v>14.2825</v>
      </c>
      <c r="AO685" s="30" t="n">
        <v>14.8675</v>
      </c>
      <c r="AP685" s="31" t="n">
        <v>0.0037</v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>
        <f>IF(SUMIFS('Daily NSE Equity Options'!$K:$K,'Daily NSE Equity Options'!$A:$A,$A686)=0,"",SUMIFS('Daily NSE Equity Options'!$K:$K,'Daily NSE Equity Options'!$A:$A,$A686))</f>
        <v/>
      </c>
      <c r="F686" s="7">
        <f>IF(SUMIFS('Daily BSE Equity Options'!$K:$K,'Daily BSE Equity Options'!$A:$A,$A686)=0,"",SUMIFS('Daily BSE Equity Options'!$K:$K,'Daily BSE Equity Options'!$A:$A,$A686))</f>
        <v/>
      </c>
      <c r="G686" s="7">
        <f>IF(OR(E686="",F686=""),"",E686+F686)</f>
        <v/>
      </c>
      <c r="H686" s="20">
        <f>IFERROR(IF(OR(E686="",INDEX(E:E,MATCH(DATE(YEAR($A686)-1,MONTH($A686),DAY($A686)),$A:$A,0))=""),"",E686/INDEX(E:E,MATCH(DATE(YEAR($A686)-1,MONTH($A686),DAY($A686)),$A:$A,0))-1),"")</f>
        <v/>
      </c>
      <c r="I686" s="20">
        <f>IFERROR(IF(OR(F686="",INDEX(F:F,MATCH(DATE(YEAR($A686)-1,MONTH($A686),DAY($A686)),$A:$A,0))=""),"",F686/INDEX(F:F,MATCH(DATE(YEAR($A686)-1,MONTH($A686),DAY($A686)),$A:$A,0))-1),"")</f>
        <v/>
      </c>
      <c r="J686" s="20">
        <f>IFERROR(IF(OR(G686="",INDEX(G:G,MATCH(DATE(YEAR($A686)-1,MONTH($A686),DAY($A686)),$A:$A,0))=""),"",G686/INDEX(G:G,MATCH(DATE(YEAR($A686)-1,MONTH($A686),DAY($A686)),$A:$A,0))-1),"")</f>
        <v/>
      </c>
      <c r="K686" s="20">
        <f>IF(OR(E686="",E685=""),"",E686/E685-1)</f>
        <v/>
      </c>
      <c r="L686" s="20">
        <f>IF(OR(F686="",F685=""),"",F686/F685-1)</f>
        <v/>
      </c>
      <c r="M686" s="20">
        <f>IF(OR(G686="",G685=""),"",G686/G685-1)</f>
        <v/>
      </c>
      <c r="N686" s="20">
        <f>IF(G686="","",E686/G686)</f>
        <v/>
      </c>
      <c r="O686" s="20">
        <f>IF(G686="","",F686/G686)</f>
        <v/>
      </c>
      <c r="P686" s="21">
        <f>IF(SUMIFS('Daily NSE Equity Options'!$L:$L,'Daily NSE Equity Options'!$A:$A,$A686)=0,"",SUMIFS('Daily NSE Equity Options'!$L:$L,'Daily NSE Equity Options'!$A:$A,$A686))</f>
        <v/>
      </c>
      <c r="Q686" s="8">
        <f>IF(SUMIFS('Daily BSE Equity Options'!$L:$L,'Daily BSE Equity Options'!$A:$A,$A686)=0,"",SUMIFS('Daily BSE Equity Options'!$L:$L,'Daily BSE Equity Options'!$A:$A,$A686))</f>
        <v/>
      </c>
      <c r="R686" s="8">
        <f>IF(OR(P686="",Q686=""),"",P686+Q686)</f>
        <v/>
      </c>
      <c r="S686" s="23">
        <f>IFERROR(IF(OR(P686="",INDEX(P:P,MATCH(DATE(YEAR($A686)-1,MONTH($A686),DAY($A686)),$A:$A,0))=""),"",P686/INDEX(P:P,MATCH(DATE(YEAR($A686)-1,MONTH($A686),DAY($A686)),$A:$A,0))-1),"")</f>
        <v/>
      </c>
      <c r="T686" s="23">
        <f>IFERROR(IF(OR(Q686="",INDEX(Q:Q,MATCH(DATE(YEAR($A686)-1,MONTH($A686),DAY($A686)),$A:$A,0))=""),"",Q686/INDEX(Q:Q,MATCH(DATE(YEAR($A686)-1,MONTH($A686),DAY($A686)),$A:$A,0))-1),"")</f>
        <v/>
      </c>
      <c r="U686" s="23">
        <f>IFERROR(IF(OR(R686="",INDEX(R:R,MATCH(DATE(YEAR($A686)-1,MONTH($A686),DAY($A686)),$A:$A,0))=""),"",R686/INDEX(R:R,MATCH(DATE(YEAR($A686)-1,MONTH($A686),DAY($A686)),$A:$A,0))-1),"")</f>
        <v/>
      </c>
      <c r="V686" s="23">
        <f>IF(OR(P686="",P685=""),"",P686/P685-1)</f>
        <v/>
      </c>
      <c r="W686" s="23">
        <f>IF(OR(Q686="",Q685=""),"",Q686/Q685-1)</f>
        <v/>
      </c>
      <c r="X686" s="23">
        <f>IF(OR(R686="",R685=""),"",R686/R685-1)</f>
        <v/>
      </c>
      <c r="Y686" s="23">
        <f>IF(R686="","",P686/R686)</f>
        <v/>
      </c>
      <c r="Z686" s="23">
        <f>IF(R686="","",Q686/R686)</f>
        <v/>
      </c>
      <c r="AA686" s="24">
        <f>IF(SUMIFS('Daily NSE Equity Options'!$M:$M,'Daily NSE Equity Options'!$A:$A,$A686)=0,"",SUMIFS('Daily NSE Equity Options'!$M:$M,'Daily NSE Equity Options'!$A:$A,$A686))</f>
        <v/>
      </c>
      <c r="AB686" s="9">
        <f>IF(SUMIFS('Daily BSE Equity Options'!$M:$M,'Daily BSE Equity Options'!$A:$A,$A686)=0,"",SUMIFS('Daily BSE Equity Options'!$M:$M,'Daily BSE Equity Options'!$A:$A,$A686))</f>
        <v/>
      </c>
      <c r="AC686" s="9">
        <f>IF(OR(AA686="",AB686=""),"",AA686+AB686)</f>
        <v/>
      </c>
      <c r="AD686" s="26">
        <f>IFERROR(IF(OR(AA686="",INDEX(AA:AA,MATCH(DATE(YEAR($A686)-1,MONTH($A686),DAY($A686)),$A:$A,0))=""),"",AA686/INDEX(AA:AA,MATCH(DATE(YEAR($A686)-1,MONTH($A686),DAY($A686)),$A:$A,0))-1),"")</f>
        <v/>
      </c>
      <c r="AE686" s="26">
        <f>IFERROR(IF(OR(AB686="",INDEX(AB:AB,MATCH(DATE(YEAR($A686)-1,MONTH($A686),DAY($A686)),$A:$A,0))=""),"",AB686/INDEX(AB:AB,MATCH(DATE(YEAR($A686)-1,MONTH($A686),DAY($A686)),$A:$A,0))-1),"")</f>
        <v/>
      </c>
      <c r="AF686" s="26">
        <f>IFERROR(IF(OR(AC686="",INDEX(AC:AC,MATCH(DATE(YEAR($A686)-1,MONTH($A686),DAY($A686)),$A:$A,0))=""),"",AC686/INDEX(AC:AC,MATCH(DATE(YEAR($A686)-1,MONTH($A686),DAY($A686)),$A:$A,0))-1),"")</f>
        <v/>
      </c>
      <c r="AG686" s="26">
        <f>IF(OR(AA686="",AA685=""),"",AA686/AA685-1)</f>
        <v/>
      </c>
      <c r="AH686" s="26">
        <f>IF(OR(AB686="",AB685=""),"",AB686/AB685-1)</f>
        <v/>
      </c>
      <c r="AI686" s="26">
        <f>IF(OR(AC686="",AC685=""),"",AC686/AC685-1)</f>
        <v/>
      </c>
      <c r="AJ686" s="26">
        <f>IF(AC686="","",AA686/AC686)</f>
        <v/>
      </c>
      <c r="AK686" s="26">
        <f>IF(AC686="","",AB686/AC686)</f>
        <v/>
      </c>
      <c r="AL686" s="29" t="n">
        <v>14.8675</v>
      </c>
      <c r="AM686" s="30" t="n">
        <v>15.4525</v>
      </c>
      <c r="AN686" s="30" t="n">
        <v>14.5675</v>
      </c>
      <c r="AO686" s="30" t="n">
        <v>14.685</v>
      </c>
      <c r="AP686" s="31" t="n">
        <v>-0.0123</v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>
        <f>IF(SUMIFS('Daily NSE Equity Options'!$K:$K,'Daily NSE Equity Options'!$A:$A,$A687)=0,"",SUMIFS('Daily NSE Equity Options'!$K:$K,'Daily NSE Equity Options'!$A:$A,$A687))</f>
        <v/>
      </c>
      <c r="F687" s="7">
        <f>IF(SUMIFS('Daily BSE Equity Options'!$K:$K,'Daily BSE Equity Options'!$A:$A,$A687)=0,"",SUMIFS('Daily BSE Equity Options'!$K:$K,'Daily BSE Equity Options'!$A:$A,$A687))</f>
        <v/>
      </c>
      <c r="G687" s="7">
        <f>IF(OR(E687="",F687=""),"",E687+F687)</f>
        <v/>
      </c>
      <c r="H687" s="20">
        <f>IFERROR(IF(OR(E687="",INDEX(E:E,MATCH(DATE(YEAR($A687)-1,MONTH($A687),DAY($A687)),$A:$A,0))=""),"",E687/INDEX(E:E,MATCH(DATE(YEAR($A687)-1,MONTH($A687),DAY($A687)),$A:$A,0))-1),"")</f>
        <v/>
      </c>
      <c r="I687" s="20">
        <f>IFERROR(IF(OR(F687="",INDEX(F:F,MATCH(DATE(YEAR($A687)-1,MONTH($A687),DAY($A687)),$A:$A,0))=""),"",F687/INDEX(F:F,MATCH(DATE(YEAR($A687)-1,MONTH($A687),DAY($A687)),$A:$A,0))-1),"")</f>
        <v/>
      </c>
      <c r="J687" s="20">
        <f>IFERROR(IF(OR(G687="",INDEX(G:G,MATCH(DATE(YEAR($A687)-1,MONTH($A687),DAY($A687)),$A:$A,0))=""),"",G687/INDEX(G:G,MATCH(DATE(YEAR($A687)-1,MONTH($A687),DAY($A687)),$A:$A,0))-1),"")</f>
        <v/>
      </c>
      <c r="K687" s="20">
        <f>IF(OR(E687="",E686=""),"",E687/E686-1)</f>
        <v/>
      </c>
      <c r="L687" s="20">
        <f>IF(OR(F687="",F686=""),"",F687/F686-1)</f>
        <v/>
      </c>
      <c r="M687" s="20">
        <f>IF(OR(G687="",G686=""),"",G687/G686-1)</f>
        <v/>
      </c>
      <c r="N687" s="20">
        <f>IF(G687="","",E687/G687)</f>
        <v/>
      </c>
      <c r="O687" s="20">
        <f>IF(G687="","",F687/G687)</f>
        <v/>
      </c>
      <c r="P687" s="21">
        <f>IF(SUMIFS('Daily NSE Equity Options'!$L:$L,'Daily NSE Equity Options'!$A:$A,$A687)=0,"",SUMIFS('Daily NSE Equity Options'!$L:$L,'Daily NSE Equity Options'!$A:$A,$A687))</f>
        <v/>
      </c>
      <c r="Q687" s="8">
        <f>IF(SUMIFS('Daily BSE Equity Options'!$L:$L,'Daily BSE Equity Options'!$A:$A,$A687)=0,"",SUMIFS('Daily BSE Equity Options'!$L:$L,'Daily BSE Equity Options'!$A:$A,$A687))</f>
        <v/>
      </c>
      <c r="R687" s="8">
        <f>IF(OR(P687="",Q687=""),"",P687+Q687)</f>
        <v/>
      </c>
      <c r="S687" s="23">
        <f>IFERROR(IF(OR(P687="",INDEX(P:P,MATCH(DATE(YEAR($A687)-1,MONTH($A687),DAY($A687)),$A:$A,0))=""),"",P687/INDEX(P:P,MATCH(DATE(YEAR($A687)-1,MONTH($A687),DAY($A687)),$A:$A,0))-1),"")</f>
        <v/>
      </c>
      <c r="T687" s="23">
        <f>IFERROR(IF(OR(Q687="",INDEX(Q:Q,MATCH(DATE(YEAR($A687)-1,MONTH($A687),DAY($A687)),$A:$A,0))=""),"",Q687/INDEX(Q:Q,MATCH(DATE(YEAR($A687)-1,MONTH($A687),DAY($A687)),$A:$A,0))-1),"")</f>
        <v/>
      </c>
      <c r="U687" s="23">
        <f>IFERROR(IF(OR(R687="",INDEX(R:R,MATCH(DATE(YEAR($A687)-1,MONTH($A687),DAY($A687)),$A:$A,0))=""),"",R687/INDEX(R:R,MATCH(DATE(YEAR($A687)-1,MONTH($A687),DAY($A687)),$A:$A,0))-1),"")</f>
        <v/>
      </c>
      <c r="V687" s="23">
        <f>IF(OR(P687="",P686=""),"",P687/P686-1)</f>
        <v/>
      </c>
      <c r="W687" s="23">
        <f>IF(OR(Q687="",Q686=""),"",Q687/Q686-1)</f>
        <v/>
      </c>
      <c r="X687" s="23">
        <f>IF(OR(R687="",R686=""),"",R687/R686-1)</f>
        <v/>
      </c>
      <c r="Y687" s="23">
        <f>IF(R687="","",P687/R687)</f>
        <v/>
      </c>
      <c r="Z687" s="23">
        <f>IF(R687="","",Q687/R687)</f>
        <v/>
      </c>
      <c r="AA687" s="24">
        <f>IF(SUMIFS('Daily NSE Equity Options'!$M:$M,'Daily NSE Equity Options'!$A:$A,$A687)=0,"",SUMIFS('Daily NSE Equity Options'!$M:$M,'Daily NSE Equity Options'!$A:$A,$A687))</f>
        <v/>
      </c>
      <c r="AB687" s="9">
        <f>IF(SUMIFS('Daily BSE Equity Options'!$M:$M,'Daily BSE Equity Options'!$A:$A,$A687)=0,"",SUMIFS('Daily BSE Equity Options'!$M:$M,'Daily BSE Equity Options'!$A:$A,$A687))</f>
        <v/>
      </c>
      <c r="AC687" s="9">
        <f>IF(OR(AA687="",AB687=""),"",AA687+AB687)</f>
        <v/>
      </c>
      <c r="AD687" s="26">
        <f>IFERROR(IF(OR(AA687="",INDEX(AA:AA,MATCH(DATE(YEAR($A687)-1,MONTH($A687),DAY($A687)),$A:$A,0))=""),"",AA687/INDEX(AA:AA,MATCH(DATE(YEAR($A687)-1,MONTH($A687),DAY($A687)),$A:$A,0))-1),"")</f>
        <v/>
      </c>
      <c r="AE687" s="26">
        <f>IFERROR(IF(OR(AB687="",INDEX(AB:AB,MATCH(DATE(YEAR($A687)-1,MONTH($A687),DAY($A687)),$A:$A,0))=""),"",AB687/INDEX(AB:AB,MATCH(DATE(YEAR($A687)-1,MONTH($A687),DAY($A687)),$A:$A,0))-1),"")</f>
        <v/>
      </c>
      <c r="AF687" s="26">
        <f>IFERROR(IF(OR(AC687="",INDEX(AC:AC,MATCH(DATE(YEAR($A687)-1,MONTH($A687),DAY($A687)),$A:$A,0))=""),"",AC687/INDEX(AC:AC,MATCH(DATE(YEAR($A687)-1,MONTH($A687),DAY($A687)),$A:$A,0))-1),"")</f>
        <v/>
      </c>
      <c r="AG687" s="26">
        <f>IF(OR(AA687="",AA686=""),"",AA687/AA686-1)</f>
        <v/>
      </c>
      <c r="AH687" s="26">
        <f>IF(OR(AB687="",AB686=""),"",AB687/AB686-1)</f>
        <v/>
      </c>
      <c r="AI687" s="26">
        <f>IF(OR(AC687="",AC686=""),"",AC687/AC686-1)</f>
        <v/>
      </c>
      <c r="AJ687" s="26">
        <f>IF(AC687="","",AA687/AC687)</f>
        <v/>
      </c>
      <c r="AK687" s="26">
        <f>IF(AC687="","",AB687/AC687)</f>
        <v/>
      </c>
      <c r="AL687" s="29" t="n">
        <v>14.685</v>
      </c>
      <c r="AM687" s="30" t="n">
        <v>14.99</v>
      </c>
      <c r="AN687" s="30" t="n">
        <v>14.305</v>
      </c>
      <c r="AO687" s="30" t="n">
        <v>14.385</v>
      </c>
      <c r="AP687" s="31" t="n">
        <v>-0.0204</v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18">
        <f>IF(SUMIFS('Daily NSE Equity Options'!$K:$K,'Daily NSE Equity Options'!$A:$A,$A688)=0,"",SUMIFS('Daily NSE Equity Options'!$K:$K,'Daily NSE Equity Options'!$A:$A,$A688))</f>
        <v/>
      </c>
      <c r="F688" s="7">
        <f>IF(SUMIFS('Daily BSE Equity Options'!$K:$K,'Daily BSE Equity Options'!$A:$A,$A688)=0,"",SUMIFS('Daily BSE Equity Options'!$K:$K,'Daily BSE Equity Options'!$A:$A,$A688))</f>
        <v/>
      </c>
      <c r="G688" s="7">
        <f>IF(OR(E688="",F688=""),"",E688+F688)</f>
        <v/>
      </c>
      <c r="H688" s="20">
        <f>IFERROR(IF(OR(E688="",INDEX(E:E,MATCH(DATE(YEAR($A688)-1,MONTH($A688),DAY($A688)),$A:$A,0))=""),"",E688/INDEX(E:E,MATCH(DATE(YEAR($A688)-1,MONTH($A688),DAY($A688)),$A:$A,0))-1),"")</f>
        <v/>
      </c>
      <c r="I688" s="20">
        <f>IFERROR(IF(OR(F688="",INDEX(F:F,MATCH(DATE(YEAR($A688)-1,MONTH($A688),DAY($A688)),$A:$A,0))=""),"",F688/INDEX(F:F,MATCH(DATE(YEAR($A688)-1,MONTH($A688),DAY($A688)),$A:$A,0))-1),"")</f>
        <v/>
      </c>
      <c r="J688" s="20">
        <f>IFERROR(IF(OR(G688="",INDEX(G:G,MATCH(DATE(YEAR($A688)-1,MONTH($A688),DAY($A688)),$A:$A,0))=""),"",G688/INDEX(G:G,MATCH(DATE(YEAR($A688)-1,MONTH($A688),DAY($A688)),$A:$A,0))-1),"")</f>
        <v/>
      </c>
      <c r="K688" s="20">
        <f>IF(OR(E688="",E687=""),"",E688/E687-1)</f>
        <v/>
      </c>
      <c r="L688" s="20">
        <f>IF(OR(F688="",F687=""),"",F688/F687-1)</f>
        <v/>
      </c>
      <c r="M688" s="20">
        <f>IF(OR(G688="",G687=""),"",G688/G687-1)</f>
        <v/>
      </c>
      <c r="N688" s="20">
        <f>IF(G688="","",E688/G688)</f>
        <v/>
      </c>
      <c r="O688" s="20">
        <f>IF(G688="","",F688/G688)</f>
        <v/>
      </c>
      <c r="P688" s="21">
        <f>IF(SUMIFS('Daily NSE Equity Options'!$L:$L,'Daily NSE Equity Options'!$A:$A,$A688)=0,"",SUMIFS('Daily NSE Equity Options'!$L:$L,'Daily NSE Equity Options'!$A:$A,$A688))</f>
        <v/>
      </c>
      <c r="Q688" s="8">
        <f>IF(SUMIFS('Daily BSE Equity Options'!$L:$L,'Daily BSE Equity Options'!$A:$A,$A688)=0,"",SUMIFS('Daily BSE Equity Options'!$L:$L,'Daily BSE Equity Options'!$A:$A,$A688))</f>
        <v/>
      </c>
      <c r="R688" s="8">
        <f>IF(OR(P688="",Q688=""),"",P688+Q688)</f>
        <v/>
      </c>
      <c r="S688" s="23">
        <f>IFERROR(IF(OR(P688="",INDEX(P:P,MATCH(DATE(YEAR($A688)-1,MONTH($A688),DAY($A688)),$A:$A,0))=""),"",P688/INDEX(P:P,MATCH(DATE(YEAR($A688)-1,MONTH($A688),DAY($A688)),$A:$A,0))-1),"")</f>
        <v/>
      </c>
      <c r="T688" s="23">
        <f>IFERROR(IF(OR(Q688="",INDEX(Q:Q,MATCH(DATE(YEAR($A688)-1,MONTH($A688),DAY($A688)),$A:$A,0))=""),"",Q688/INDEX(Q:Q,MATCH(DATE(YEAR($A688)-1,MONTH($A688),DAY($A688)),$A:$A,0))-1),"")</f>
        <v/>
      </c>
      <c r="U688" s="23">
        <f>IFERROR(IF(OR(R688="",INDEX(R:R,MATCH(DATE(YEAR($A688)-1,MONTH($A688),DAY($A688)),$A:$A,0))=""),"",R688/INDEX(R:R,MATCH(DATE(YEAR($A688)-1,MONTH($A688),DAY($A688)),$A:$A,0))-1),"")</f>
        <v/>
      </c>
      <c r="V688" s="23">
        <f>IF(OR(P688="",P687=""),"",P688/P687-1)</f>
        <v/>
      </c>
      <c r="W688" s="23">
        <f>IF(OR(Q688="",Q687=""),"",Q688/Q687-1)</f>
        <v/>
      </c>
      <c r="X688" s="23">
        <f>IF(OR(R688="",R687=""),"",R688/R687-1)</f>
        <v/>
      </c>
      <c r="Y688" s="23">
        <f>IF(R688="","",P688/R688)</f>
        <v/>
      </c>
      <c r="Z688" s="23">
        <f>IF(R688="","",Q688/R688)</f>
        <v/>
      </c>
      <c r="AA688" s="24">
        <f>IF(SUMIFS('Daily NSE Equity Options'!$M:$M,'Daily NSE Equity Options'!$A:$A,$A688)=0,"",SUMIFS('Daily NSE Equity Options'!$M:$M,'Daily NSE Equity Options'!$A:$A,$A688))</f>
        <v/>
      </c>
      <c r="AB688" s="9">
        <f>IF(SUMIFS('Daily BSE Equity Options'!$M:$M,'Daily BSE Equity Options'!$A:$A,$A688)=0,"",SUMIFS('Daily BSE Equity Options'!$M:$M,'Daily BSE Equity Options'!$A:$A,$A688))</f>
        <v/>
      </c>
      <c r="AC688" s="9">
        <f>IF(OR(AA688="",AB688=""),"",AA688+AB688)</f>
        <v/>
      </c>
      <c r="AD688" s="26">
        <f>IFERROR(IF(OR(AA688="",INDEX(AA:AA,MATCH(DATE(YEAR($A688)-1,MONTH($A688),DAY($A688)),$A:$A,0))=""),"",AA688/INDEX(AA:AA,MATCH(DATE(YEAR($A688)-1,MONTH($A688),DAY($A688)),$A:$A,0))-1),"")</f>
        <v/>
      </c>
      <c r="AE688" s="26">
        <f>IFERROR(IF(OR(AB688="",INDEX(AB:AB,MATCH(DATE(YEAR($A688)-1,MONTH($A688),DAY($A688)),$A:$A,0))=""),"",AB688/INDEX(AB:AB,MATCH(DATE(YEAR($A688)-1,MONTH($A688),DAY($A688)),$A:$A,0))-1),"")</f>
        <v/>
      </c>
      <c r="AF688" s="26">
        <f>IFERROR(IF(OR(AC688="",INDEX(AC:AC,MATCH(DATE(YEAR($A688)-1,MONTH($A688),DAY($A688)),$A:$A,0))=""),"",AC688/INDEX(AC:AC,MATCH(DATE(YEAR($A688)-1,MONTH($A688),DAY($A688)),$A:$A,0))-1),"")</f>
        <v/>
      </c>
      <c r="AG688" s="26">
        <f>IF(OR(AA688="",AA687=""),"",AA688/AA687-1)</f>
        <v/>
      </c>
      <c r="AH688" s="26">
        <f>IF(OR(AB688="",AB687=""),"",AB688/AB687-1)</f>
        <v/>
      </c>
      <c r="AI688" s="26">
        <f>IF(OR(AC688="",AC687=""),"",AC688/AC687-1)</f>
        <v/>
      </c>
      <c r="AJ688" s="26">
        <f>IF(AC688="","",AA688/AC688)</f>
        <v/>
      </c>
      <c r="AK688" s="26">
        <f>IF(AC688="","",AB688/AC688)</f>
        <v/>
      </c>
      <c r="AL688" s="29" t="n">
        <v>14.385</v>
      </c>
      <c r="AM688" s="30" t="n">
        <v>15.6825</v>
      </c>
      <c r="AN688" s="30" t="n">
        <v>14.33</v>
      </c>
      <c r="AO688" s="30" t="n">
        <v>15.1975</v>
      </c>
      <c r="AP688" s="31" t="n">
        <v>0.0565</v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18">
        <f>IF(SUMIFS('Daily NSE Equity Options'!$K:$K,'Daily NSE Equity Options'!$A:$A,$A689)=0,"",SUMIFS('Daily NSE Equity Options'!$K:$K,'Daily NSE Equity Options'!$A:$A,$A689))</f>
        <v/>
      </c>
      <c r="F689" s="7">
        <f>IF(SUMIFS('Daily BSE Equity Options'!$K:$K,'Daily BSE Equity Options'!$A:$A,$A689)=0,"",SUMIFS('Daily BSE Equity Options'!$K:$K,'Daily BSE Equity Options'!$A:$A,$A689))</f>
        <v/>
      </c>
      <c r="G689" s="7">
        <f>IF(OR(E689="",F689=""),"",E689+F689)</f>
        <v/>
      </c>
      <c r="H689" s="20">
        <f>IFERROR(IF(OR(E689="",INDEX(E:E,MATCH(DATE(YEAR($A689)-1,MONTH($A689),DAY($A689)),$A:$A,0))=""),"",E689/INDEX(E:E,MATCH(DATE(YEAR($A689)-1,MONTH($A689),DAY($A689)),$A:$A,0))-1),"")</f>
        <v/>
      </c>
      <c r="I689" s="20">
        <f>IFERROR(IF(OR(F689="",INDEX(F:F,MATCH(DATE(YEAR($A689)-1,MONTH($A689),DAY($A689)),$A:$A,0))=""),"",F689/INDEX(F:F,MATCH(DATE(YEAR($A689)-1,MONTH($A689),DAY($A689)),$A:$A,0))-1),"")</f>
        <v/>
      </c>
      <c r="J689" s="20">
        <f>IFERROR(IF(OR(G689="",INDEX(G:G,MATCH(DATE(YEAR($A689)-1,MONTH($A689),DAY($A689)),$A:$A,0))=""),"",G689/INDEX(G:G,MATCH(DATE(YEAR($A689)-1,MONTH($A689),DAY($A689)),$A:$A,0))-1),"")</f>
        <v/>
      </c>
      <c r="K689" s="20">
        <f>IF(OR(E689="",E688=""),"",E689/E688-1)</f>
        <v/>
      </c>
      <c r="L689" s="20">
        <f>IF(OR(F689="",F688=""),"",F689/F688-1)</f>
        <v/>
      </c>
      <c r="M689" s="20">
        <f>IF(OR(G689="",G688=""),"",G689/G688-1)</f>
        <v/>
      </c>
      <c r="N689" s="20">
        <f>IF(G689="","",E689/G689)</f>
        <v/>
      </c>
      <c r="O689" s="20">
        <f>IF(G689="","",F689/G689)</f>
        <v/>
      </c>
      <c r="P689" s="21">
        <f>IF(SUMIFS('Daily NSE Equity Options'!$L:$L,'Daily NSE Equity Options'!$A:$A,$A689)=0,"",SUMIFS('Daily NSE Equity Options'!$L:$L,'Daily NSE Equity Options'!$A:$A,$A689))</f>
        <v/>
      </c>
      <c r="Q689" s="8">
        <f>IF(SUMIFS('Daily BSE Equity Options'!$L:$L,'Daily BSE Equity Options'!$A:$A,$A689)=0,"",SUMIFS('Daily BSE Equity Options'!$L:$L,'Daily BSE Equity Options'!$A:$A,$A689))</f>
        <v/>
      </c>
      <c r="R689" s="8">
        <f>IF(OR(P689="",Q689=""),"",P689+Q689)</f>
        <v/>
      </c>
      <c r="S689" s="23">
        <f>IFERROR(IF(OR(P689="",INDEX(P:P,MATCH(DATE(YEAR($A689)-1,MONTH($A689),DAY($A689)),$A:$A,0))=""),"",P689/INDEX(P:P,MATCH(DATE(YEAR($A689)-1,MONTH($A689),DAY($A689)),$A:$A,0))-1),"")</f>
        <v/>
      </c>
      <c r="T689" s="23">
        <f>IFERROR(IF(OR(Q689="",INDEX(Q:Q,MATCH(DATE(YEAR($A689)-1,MONTH($A689),DAY($A689)),$A:$A,0))=""),"",Q689/INDEX(Q:Q,MATCH(DATE(YEAR($A689)-1,MONTH($A689),DAY($A689)),$A:$A,0))-1),"")</f>
        <v/>
      </c>
      <c r="U689" s="23">
        <f>IFERROR(IF(OR(R689="",INDEX(R:R,MATCH(DATE(YEAR($A689)-1,MONTH($A689),DAY($A689)),$A:$A,0))=""),"",R689/INDEX(R:R,MATCH(DATE(YEAR($A689)-1,MONTH($A689),DAY($A689)),$A:$A,0))-1),"")</f>
        <v/>
      </c>
      <c r="V689" s="23">
        <f>IF(OR(P689="",P688=""),"",P689/P688-1)</f>
        <v/>
      </c>
      <c r="W689" s="23">
        <f>IF(OR(Q689="",Q688=""),"",Q689/Q688-1)</f>
        <v/>
      </c>
      <c r="X689" s="23">
        <f>IF(OR(R689="",R688=""),"",R689/R688-1)</f>
        <v/>
      </c>
      <c r="Y689" s="23">
        <f>IF(R689="","",P689/R689)</f>
        <v/>
      </c>
      <c r="Z689" s="23">
        <f>IF(R689="","",Q689/R689)</f>
        <v/>
      </c>
      <c r="AA689" s="24">
        <f>IF(SUMIFS('Daily NSE Equity Options'!$M:$M,'Daily NSE Equity Options'!$A:$A,$A689)=0,"",SUMIFS('Daily NSE Equity Options'!$M:$M,'Daily NSE Equity Options'!$A:$A,$A689))</f>
        <v/>
      </c>
      <c r="AB689" s="9">
        <f>IF(SUMIFS('Daily BSE Equity Options'!$M:$M,'Daily BSE Equity Options'!$A:$A,$A689)=0,"",SUMIFS('Daily BSE Equity Options'!$M:$M,'Daily BSE Equity Options'!$A:$A,$A689))</f>
        <v/>
      </c>
      <c r="AC689" s="9">
        <f>IF(OR(AA689="",AB689=""),"",AA689+AB689)</f>
        <v/>
      </c>
      <c r="AD689" s="26">
        <f>IFERROR(IF(OR(AA689="",INDEX(AA:AA,MATCH(DATE(YEAR($A689)-1,MONTH($A689),DAY($A689)),$A:$A,0))=""),"",AA689/INDEX(AA:AA,MATCH(DATE(YEAR($A689)-1,MONTH($A689),DAY($A689)),$A:$A,0))-1),"")</f>
        <v/>
      </c>
      <c r="AE689" s="26">
        <f>IFERROR(IF(OR(AB689="",INDEX(AB:AB,MATCH(DATE(YEAR($A689)-1,MONTH($A689),DAY($A689)),$A:$A,0))=""),"",AB689/INDEX(AB:AB,MATCH(DATE(YEAR($A689)-1,MONTH($A689),DAY($A689)),$A:$A,0))-1),"")</f>
        <v/>
      </c>
      <c r="AF689" s="26">
        <f>IFERROR(IF(OR(AC689="",INDEX(AC:AC,MATCH(DATE(YEAR($A689)-1,MONTH($A689),DAY($A689)),$A:$A,0))=""),"",AC689/INDEX(AC:AC,MATCH(DATE(YEAR($A689)-1,MONTH($A689),DAY($A689)),$A:$A,0))-1),"")</f>
        <v/>
      </c>
      <c r="AG689" s="26">
        <f>IF(OR(AA689="",AA688=""),"",AA689/AA688-1)</f>
        <v/>
      </c>
      <c r="AH689" s="26">
        <f>IF(OR(AB689="",AB688=""),"",AB689/AB688-1)</f>
        <v/>
      </c>
      <c r="AI689" s="26">
        <f>IF(OR(AC689="",AC688=""),"",AC689/AC688-1)</f>
        <v/>
      </c>
      <c r="AJ689" s="26">
        <f>IF(AC689="","",AA689/AC689)</f>
        <v/>
      </c>
      <c r="AK689" s="26">
        <f>IF(AC689="","",AB689/AC689)</f>
        <v/>
      </c>
      <c r="AL689" s="29" t="n">
        <v>15.1975</v>
      </c>
      <c r="AM689" s="30" t="n">
        <v>15.6</v>
      </c>
      <c r="AN689" s="30" t="n">
        <v>14.8125</v>
      </c>
      <c r="AO689" s="30" t="n">
        <v>14.9825</v>
      </c>
      <c r="AP689" s="31" t="n">
        <v>-0.0141</v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18">
        <f>IF(SUMIFS('Daily NSE Equity Options'!$K:$K,'Daily NSE Equity Options'!$A:$A,$A690)=0,"",SUMIFS('Daily NSE Equity Options'!$K:$K,'Daily NSE Equity Options'!$A:$A,$A690))</f>
        <v/>
      </c>
      <c r="F690" s="7">
        <f>IF(SUMIFS('Daily BSE Equity Options'!$K:$K,'Daily BSE Equity Options'!$A:$A,$A690)=0,"",SUMIFS('Daily BSE Equity Options'!$K:$K,'Daily BSE Equity Options'!$A:$A,$A690))</f>
        <v/>
      </c>
      <c r="G690" s="7">
        <f>IF(OR(E690="",F690=""),"",E690+F690)</f>
        <v/>
      </c>
      <c r="H690" s="20">
        <f>IFERROR(IF(OR(E690="",INDEX(E:E,MATCH(DATE(YEAR($A690)-1,MONTH($A690),DAY($A690)),$A:$A,0))=""),"",E690/INDEX(E:E,MATCH(DATE(YEAR($A690)-1,MONTH($A690),DAY($A690)),$A:$A,0))-1),"")</f>
        <v/>
      </c>
      <c r="I690" s="20">
        <f>IFERROR(IF(OR(F690="",INDEX(F:F,MATCH(DATE(YEAR($A690)-1,MONTH($A690),DAY($A690)),$A:$A,0))=""),"",F690/INDEX(F:F,MATCH(DATE(YEAR($A690)-1,MONTH($A690),DAY($A690)),$A:$A,0))-1),"")</f>
        <v/>
      </c>
      <c r="J690" s="20">
        <f>IFERROR(IF(OR(G690="",INDEX(G:G,MATCH(DATE(YEAR($A690)-1,MONTH($A690),DAY($A690)),$A:$A,0))=""),"",G690/INDEX(G:G,MATCH(DATE(YEAR($A690)-1,MONTH($A690),DAY($A690)),$A:$A,0))-1),"")</f>
        <v/>
      </c>
      <c r="K690" s="20">
        <f>IF(OR(E690="",E689=""),"",E690/E689-1)</f>
        <v/>
      </c>
      <c r="L690" s="20">
        <f>IF(OR(F690="",F689=""),"",F690/F689-1)</f>
        <v/>
      </c>
      <c r="M690" s="20">
        <f>IF(OR(G690="",G689=""),"",G690/G689-1)</f>
        <v/>
      </c>
      <c r="N690" s="20">
        <f>IF(G690="","",E690/G690)</f>
        <v/>
      </c>
      <c r="O690" s="20">
        <f>IF(G690="","",F690/G690)</f>
        <v/>
      </c>
      <c r="P690" s="21">
        <f>IF(SUMIFS('Daily NSE Equity Options'!$L:$L,'Daily NSE Equity Options'!$A:$A,$A690)=0,"",SUMIFS('Daily NSE Equity Options'!$L:$L,'Daily NSE Equity Options'!$A:$A,$A690))</f>
        <v/>
      </c>
      <c r="Q690" s="8">
        <f>IF(SUMIFS('Daily BSE Equity Options'!$L:$L,'Daily BSE Equity Options'!$A:$A,$A690)=0,"",SUMIFS('Daily BSE Equity Options'!$L:$L,'Daily BSE Equity Options'!$A:$A,$A690))</f>
        <v/>
      </c>
      <c r="R690" s="8">
        <f>IF(OR(P690="",Q690=""),"",P690+Q690)</f>
        <v/>
      </c>
      <c r="S690" s="23">
        <f>IFERROR(IF(OR(P690="",INDEX(P:P,MATCH(DATE(YEAR($A690)-1,MONTH($A690),DAY($A690)),$A:$A,0))=""),"",P690/INDEX(P:P,MATCH(DATE(YEAR($A690)-1,MONTH($A690),DAY($A690)),$A:$A,0))-1),"")</f>
        <v/>
      </c>
      <c r="T690" s="23">
        <f>IFERROR(IF(OR(Q690="",INDEX(Q:Q,MATCH(DATE(YEAR($A690)-1,MONTH($A690),DAY($A690)),$A:$A,0))=""),"",Q690/INDEX(Q:Q,MATCH(DATE(YEAR($A690)-1,MONTH($A690),DAY($A690)),$A:$A,0))-1),"")</f>
        <v/>
      </c>
      <c r="U690" s="23">
        <f>IFERROR(IF(OR(R690="",INDEX(R:R,MATCH(DATE(YEAR($A690)-1,MONTH($A690),DAY($A690)),$A:$A,0))=""),"",R690/INDEX(R:R,MATCH(DATE(YEAR($A690)-1,MONTH($A690),DAY($A690)),$A:$A,0))-1),"")</f>
        <v/>
      </c>
      <c r="V690" s="23">
        <f>IF(OR(P690="",P689=""),"",P690/P689-1)</f>
        <v/>
      </c>
      <c r="W690" s="23">
        <f>IF(OR(Q690="",Q689=""),"",Q690/Q689-1)</f>
        <v/>
      </c>
      <c r="X690" s="23">
        <f>IF(OR(R690="",R689=""),"",R690/R689-1)</f>
        <v/>
      </c>
      <c r="Y690" s="23">
        <f>IF(R690="","",P690/R690)</f>
        <v/>
      </c>
      <c r="Z690" s="23">
        <f>IF(R690="","",Q690/R690)</f>
        <v/>
      </c>
      <c r="AA690" s="24">
        <f>IF(SUMIFS('Daily NSE Equity Options'!$M:$M,'Daily NSE Equity Options'!$A:$A,$A690)=0,"",SUMIFS('Daily NSE Equity Options'!$M:$M,'Daily NSE Equity Options'!$A:$A,$A690))</f>
        <v/>
      </c>
      <c r="AB690" s="9">
        <f>IF(SUMIFS('Daily BSE Equity Options'!$M:$M,'Daily BSE Equity Options'!$A:$A,$A690)=0,"",SUMIFS('Daily BSE Equity Options'!$M:$M,'Daily BSE Equity Options'!$A:$A,$A690))</f>
        <v/>
      </c>
      <c r="AC690" s="9">
        <f>IF(OR(AA690="",AB690=""),"",AA690+AB690)</f>
        <v/>
      </c>
      <c r="AD690" s="26">
        <f>IFERROR(IF(OR(AA690="",INDEX(AA:AA,MATCH(DATE(YEAR($A690)-1,MONTH($A690),DAY($A690)),$A:$A,0))=""),"",AA690/INDEX(AA:AA,MATCH(DATE(YEAR($A690)-1,MONTH($A690),DAY($A690)),$A:$A,0))-1),"")</f>
        <v/>
      </c>
      <c r="AE690" s="26">
        <f>IFERROR(IF(OR(AB690="",INDEX(AB:AB,MATCH(DATE(YEAR($A690)-1,MONTH($A690),DAY($A690)),$A:$A,0))=""),"",AB690/INDEX(AB:AB,MATCH(DATE(YEAR($A690)-1,MONTH($A690),DAY($A690)),$A:$A,0))-1),"")</f>
        <v/>
      </c>
      <c r="AF690" s="26">
        <f>IFERROR(IF(OR(AC690="",INDEX(AC:AC,MATCH(DATE(YEAR($A690)-1,MONTH($A690),DAY($A690)),$A:$A,0))=""),"",AC690/INDEX(AC:AC,MATCH(DATE(YEAR($A690)-1,MONTH($A690),DAY($A690)),$A:$A,0))-1),"")</f>
        <v/>
      </c>
      <c r="AG690" s="26">
        <f>IF(OR(AA690="",AA689=""),"",AA690/AA689-1)</f>
        <v/>
      </c>
      <c r="AH690" s="26">
        <f>IF(OR(AB690="",AB689=""),"",AB690/AB689-1)</f>
        <v/>
      </c>
      <c r="AI690" s="26">
        <f>IF(OR(AC690="",AC689=""),"",AC690/AC689-1)</f>
        <v/>
      </c>
      <c r="AJ690" s="26">
        <f>IF(AC690="","",AA690/AC690)</f>
        <v/>
      </c>
      <c r="AK690" s="26">
        <f>IF(AC690="","",AB690/AC690)</f>
        <v/>
      </c>
      <c r="AL690" s="29" t="n">
        <v>14.9825</v>
      </c>
      <c r="AM690" s="30" t="n">
        <v>15.4375</v>
      </c>
      <c r="AN690" s="30" t="n">
        <v>14.6225</v>
      </c>
      <c r="AO690" s="30" t="n">
        <v>15.025</v>
      </c>
      <c r="AP690" s="31" t="n">
        <v>0.0028</v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18">
        <f>IF(SUMIFS('Daily NSE Equity Options'!$K:$K,'Daily NSE Equity Options'!$A:$A,$A691)=0,"",SUMIFS('Daily NSE Equity Options'!$K:$K,'Daily NSE Equity Options'!$A:$A,$A691))</f>
        <v/>
      </c>
      <c r="F691" s="7">
        <f>IF(SUMIFS('Daily BSE Equity Options'!$K:$K,'Daily BSE Equity Options'!$A:$A,$A691)=0,"",SUMIFS('Daily BSE Equity Options'!$K:$K,'Daily BSE Equity Options'!$A:$A,$A691))</f>
        <v/>
      </c>
      <c r="G691" s="7">
        <f>IF(OR(E691="",F691=""),"",E691+F691)</f>
        <v/>
      </c>
      <c r="H691" s="20">
        <f>IFERROR(IF(OR(E691="",INDEX(E:E,MATCH(DATE(YEAR($A691)-1,MONTH($A691),DAY($A691)),$A:$A,0))=""),"",E691/INDEX(E:E,MATCH(DATE(YEAR($A691)-1,MONTH($A691),DAY($A691)),$A:$A,0))-1),"")</f>
        <v/>
      </c>
      <c r="I691" s="20">
        <f>IFERROR(IF(OR(F691="",INDEX(F:F,MATCH(DATE(YEAR($A691)-1,MONTH($A691),DAY($A691)),$A:$A,0))=""),"",F691/INDEX(F:F,MATCH(DATE(YEAR($A691)-1,MONTH($A691),DAY($A691)),$A:$A,0))-1),"")</f>
        <v/>
      </c>
      <c r="J691" s="20">
        <f>IFERROR(IF(OR(G691="",INDEX(G:G,MATCH(DATE(YEAR($A691)-1,MONTH($A691),DAY($A691)),$A:$A,0))=""),"",G691/INDEX(G:G,MATCH(DATE(YEAR($A691)-1,MONTH($A691),DAY($A691)),$A:$A,0))-1),"")</f>
        <v/>
      </c>
      <c r="K691" s="20">
        <f>IF(OR(E691="",E690=""),"",E691/E690-1)</f>
        <v/>
      </c>
      <c r="L691" s="20">
        <f>IF(OR(F691="",F690=""),"",F691/F690-1)</f>
        <v/>
      </c>
      <c r="M691" s="20">
        <f>IF(OR(G691="",G690=""),"",G691/G690-1)</f>
        <v/>
      </c>
      <c r="N691" s="20">
        <f>IF(G691="","",E691/G691)</f>
        <v/>
      </c>
      <c r="O691" s="20">
        <f>IF(G691="","",F691/G691)</f>
        <v/>
      </c>
      <c r="P691" s="21">
        <f>IF(SUMIFS('Daily NSE Equity Options'!$L:$L,'Daily NSE Equity Options'!$A:$A,$A691)=0,"",SUMIFS('Daily NSE Equity Options'!$L:$L,'Daily NSE Equity Options'!$A:$A,$A691))</f>
        <v/>
      </c>
      <c r="Q691" s="8">
        <f>IF(SUMIFS('Daily BSE Equity Options'!$L:$L,'Daily BSE Equity Options'!$A:$A,$A691)=0,"",SUMIFS('Daily BSE Equity Options'!$L:$L,'Daily BSE Equity Options'!$A:$A,$A691))</f>
        <v/>
      </c>
      <c r="R691" s="8">
        <f>IF(OR(P691="",Q691=""),"",P691+Q691)</f>
        <v/>
      </c>
      <c r="S691" s="23">
        <f>IFERROR(IF(OR(P691="",INDEX(P:P,MATCH(DATE(YEAR($A691)-1,MONTH($A691),DAY($A691)),$A:$A,0))=""),"",P691/INDEX(P:P,MATCH(DATE(YEAR($A691)-1,MONTH($A691),DAY($A691)),$A:$A,0))-1),"")</f>
        <v/>
      </c>
      <c r="T691" s="23">
        <f>IFERROR(IF(OR(Q691="",INDEX(Q:Q,MATCH(DATE(YEAR($A691)-1,MONTH($A691),DAY($A691)),$A:$A,0))=""),"",Q691/INDEX(Q:Q,MATCH(DATE(YEAR($A691)-1,MONTH($A691),DAY($A691)),$A:$A,0))-1),"")</f>
        <v/>
      </c>
      <c r="U691" s="23">
        <f>IFERROR(IF(OR(R691="",INDEX(R:R,MATCH(DATE(YEAR($A691)-1,MONTH($A691),DAY($A691)),$A:$A,0))=""),"",R691/INDEX(R:R,MATCH(DATE(YEAR($A691)-1,MONTH($A691),DAY($A691)),$A:$A,0))-1),"")</f>
        <v/>
      </c>
      <c r="V691" s="23">
        <f>IF(OR(P691="",P690=""),"",P691/P690-1)</f>
        <v/>
      </c>
      <c r="W691" s="23">
        <f>IF(OR(Q691="",Q690=""),"",Q691/Q690-1)</f>
        <v/>
      </c>
      <c r="X691" s="23">
        <f>IF(OR(R691="",R690=""),"",R691/R690-1)</f>
        <v/>
      </c>
      <c r="Y691" s="23">
        <f>IF(R691="","",P691/R691)</f>
        <v/>
      </c>
      <c r="Z691" s="23">
        <f>IF(R691="","",Q691/R691)</f>
        <v/>
      </c>
      <c r="AA691" s="24">
        <f>IF(SUMIFS('Daily NSE Equity Options'!$M:$M,'Daily NSE Equity Options'!$A:$A,$A691)=0,"",SUMIFS('Daily NSE Equity Options'!$M:$M,'Daily NSE Equity Options'!$A:$A,$A691))</f>
        <v/>
      </c>
      <c r="AB691" s="9">
        <f>IF(SUMIFS('Daily BSE Equity Options'!$M:$M,'Daily BSE Equity Options'!$A:$A,$A691)=0,"",SUMIFS('Daily BSE Equity Options'!$M:$M,'Daily BSE Equity Options'!$A:$A,$A691))</f>
        <v/>
      </c>
      <c r="AC691" s="9">
        <f>IF(OR(AA691="",AB691=""),"",AA691+AB691)</f>
        <v/>
      </c>
      <c r="AD691" s="26">
        <f>IFERROR(IF(OR(AA691="",INDEX(AA:AA,MATCH(DATE(YEAR($A691)-1,MONTH($A691),DAY($A691)),$A:$A,0))=""),"",AA691/INDEX(AA:AA,MATCH(DATE(YEAR($A691)-1,MONTH($A691),DAY($A691)),$A:$A,0))-1),"")</f>
        <v/>
      </c>
      <c r="AE691" s="26">
        <f>IFERROR(IF(OR(AB691="",INDEX(AB:AB,MATCH(DATE(YEAR($A691)-1,MONTH($A691),DAY($A691)),$A:$A,0))=""),"",AB691/INDEX(AB:AB,MATCH(DATE(YEAR($A691)-1,MONTH($A691),DAY($A691)),$A:$A,0))-1),"")</f>
        <v/>
      </c>
      <c r="AF691" s="26">
        <f>IFERROR(IF(OR(AC691="",INDEX(AC:AC,MATCH(DATE(YEAR($A691)-1,MONTH($A691),DAY($A691)),$A:$A,0))=""),"",AC691/INDEX(AC:AC,MATCH(DATE(YEAR($A691)-1,MONTH($A691),DAY($A691)),$A:$A,0))-1),"")</f>
        <v/>
      </c>
      <c r="AG691" s="26">
        <f>IF(OR(AA691="",AA690=""),"",AA691/AA690-1)</f>
        <v/>
      </c>
      <c r="AH691" s="26">
        <f>IF(OR(AB691="",AB690=""),"",AB691/AB690-1)</f>
        <v/>
      </c>
      <c r="AI691" s="26">
        <f>IF(OR(AC691="",AC690=""),"",AC691/AC690-1)</f>
        <v/>
      </c>
      <c r="AJ691" s="26">
        <f>IF(AC691="","",AA691/AC691)</f>
        <v/>
      </c>
      <c r="AK691" s="26">
        <f>IF(AC691="","",AB691/AC691)</f>
        <v/>
      </c>
      <c r="AL691" s="29" t="n">
        <v>15.025</v>
      </c>
      <c r="AM691" s="30" t="n">
        <v>15.3775</v>
      </c>
      <c r="AN691" s="30" t="n">
        <v>14.53</v>
      </c>
      <c r="AO691" s="30" t="n">
        <v>14.6525</v>
      </c>
      <c r="AP691" s="31" t="n">
        <v>-0.0248</v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18">
        <f>IF(SUMIFS('Daily NSE Equity Options'!$K:$K,'Daily NSE Equity Options'!$A:$A,$A692)=0,"",SUMIFS('Daily NSE Equity Options'!$K:$K,'Daily NSE Equity Options'!$A:$A,$A692))</f>
        <v/>
      </c>
      <c r="F692" s="7">
        <f>IF(SUMIFS('Daily BSE Equity Options'!$K:$K,'Daily BSE Equity Options'!$A:$A,$A692)=0,"",SUMIFS('Daily BSE Equity Options'!$K:$K,'Daily BSE Equity Options'!$A:$A,$A692))</f>
        <v/>
      </c>
      <c r="G692" s="7">
        <f>IF(OR(E692="",F692=""),"",E692+F692)</f>
        <v/>
      </c>
      <c r="H692" s="20">
        <f>IFERROR(IF(OR(E692="",INDEX(E:E,MATCH(DATE(YEAR($A692)-1,MONTH($A692),DAY($A692)),$A:$A,0))=""),"",E692/INDEX(E:E,MATCH(DATE(YEAR($A692)-1,MONTH($A692),DAY($A692)),$A:$A,0))-1),"")</f>
        <v/>
      </c>
      <c r="I692" s="20">
        <f>IFERROR(IF(OR(F692="",INDEX(F:F,MATCH(DATE(YEAR($A692)-1,MONTH($A692),DAY($A692)),$A:$A,0))=""),"",F692/INDEX(F:F,MATCH(DATE(YEAR($A692)-1,MONTH($A692),DAY($A692)),$A:$A,0))-1),"")</f>
        <v/>
      </c>
      <c r="J692" s="20">
        <f>IFERROR(IF(OR(G692="",INDEX(G:G,MATCH(DATE(YEAR($A692)-1,MONTH($A692),DAY($A692)),$A:$A,0))=""),"",G692/INDEX(G:G,MATCH(DATE(YEAR($A692)-1,MONTH($A692),DAY($A692)),$A:$A,0))-1),"")</f>
        <v/>
      </c>
      <c r="K692" s="20">
        <f>IF(OR(E692="",E691=""),"",E692/E691-1)</f>
        <v/>
      </c>
      <c r="L692" s="20">
        <f>IF(OR(F692="",F691=""),"",F692/F691-1)</f>
        <v/>
      </c>
      <c r="M692" s="20">
        <f>IF(OR(G692="",G691=""),"",G692/G691-1)</f>
        <v/>
      </c>
      <c r="N692" s="20">
        <f>IF(G692="","",E692/G692)</f>
        <v/>
      </c>
      <c r="O692" s="20">
        <f>IF(G692="","",F692/G692)</f>
        <v/>
      </c>
      <c r="P692" s="21">
        <f>IF(SUMIFS('Daily NSE Equity Options'!$L:$L,'Daily NSE Equity Options'!$A:$A,$A692)=0,"",SUMIFS('Daily NSE Equity Options'!$L:$L,'Daily NSE Equity Options'!$A:$A,$A692))</f>
        <v/>
      </c>
      <c r="Q692" s="8">
        <f>IF(SUMIFS('Daily BSE Equity Options'!$L:$L,'Daily BSE Equity Options'!$A:$A,$A692)=0,"",SUMIFS('Daily BSE Equity Options'!$L:$L,'Daily BSE Equity Options'!$A:$A,$A692))</f>
        <v/>
      </c>
      <c r="R692" s="8">
        <f>IF(OR(P692="",Q692=""),"",P692+Q692)</f>
        <v/>
      </c>
      <c r="S692" s="23">
        <f>IFERROR(IF(OR(P692="",INDEX(P:P,MATCH(DATE(YEAR($A692)-1,MONTH($A692),DAY($A692)),$A:$A,0))=""),"",P692/INDEX(P:P,MATCH(DATE(YEAR($A692)-1,MONTH($A692),DAY($A692)),$A:$A,0))-1),"")</f>
        <v/>
      </c>
      <c r="T692" s="23">
        <f>IFERROR(IF(OR(Q692="",INDEX(Q:Q,MATCH(DATE(YEAR($A692)-1,MONTH($A692),DAY($A692)),$A:$A,0))=""),"",Q692/INDEX(Q:Q,MATCH(DATE(YEAR($A692)-1,MONTH($A692),DAY($A692)),$A:$A,0))-1),"")</f>
        <v/>
      </c>
      <c r="U692" s="23">
        <f>IFERROR(IF(OR(R692="",INDEX(R:R,MATCH(DATE(YEAR($A692)-1,MONTH($A692),DAY($A692)),$A:$A,0))=""),"",R692/INDEX(R:R,MATCH(DATE(YEAR($A692)-1,MONTH($A692),DAY($A692)),$A:$A,0))-1),"")</f>
        <v/>
      </c>
      <c r="V692" s="23">
        <f>IF(OR(P692="",P691=""),"",P692/P691-1)</f>
        <v/>
      </c>
      <c r="W692" s="23">
        <f>IF(OR(Q692="",Q691=""),"",Q692/Q691-1)</f>
        <v/>
      </c>
      <c r="X692" s="23">
        <f>IF(OR(R692="",R691=""),"",R692/R691-1)</f>
        <v/>
      </c>
      <c r="Y692" s="23">
        <f>IF(R692="","",P692/R692)</f>
        <v/>
      </c>
      <c r="Z692" s="23">
        <f>IF(R692="","",Q692/R692)</f>
        <v/>
      </c>
      <c r="AA692" s="24">
        <f>IF(SUMIFS('Daily NSE Equity Options'!$M:$M,'Daily NSE Equity Options'!$A:$A,$A692)=0,"",SUMIFS('Daily NSE Equity Options'!$M:$M,'Daily NSE Equity Options'!$A:$A,$A692))</f>
        <v/>
      </c>
      <c r="AB692" s="9">
        <f>IF(SUMIFS('Daily BSE Equity Options'!$M:$M,'Daily BSE Equity Options'!$A:$A,$A692)=0,"",SUMIFS('Daily BSE Equity Options'!$M:$M,'Daily BSE Equity Options'!$A:$A,$A692))</f>
        <v/>
      </c>
      <c r="AC692" s="9">
        <f>IF(OR(AA692="",AB692=""),"",AA692+AB692)</f>
        <v/>
      </c>
      <c r="AD692" s="26">
        <f>IFERROR(IF(OR(AA692="",INDEX(AA:AA,MATCH(DATE(YEAR($A692)-1,MONTH($A692),DAY($A692)),$A:$A,0))=""),"",AA692/INDEX(AA:AA,MATCH(DATE(YEAR($A692)-1,MONTH($A692),DAY($A692)),$A:$A,0))-1),"")</f>
        <v/>
      </c>
      <c r="AE692" s="26">
        <f>IFERROR(IF(OR(AB692="",INDEX(AB:AB,MATCH(DATE(YEAR($A692)-1,MONTH($A692),DAY($A692)),$A:$A,0))=""),"",AB692/INDEX(AB:AB,MATCH(DATE(YEAR($A692)-1,MONTH($A692),DAY($A692)),$A:$A,0))-1),"")</f>
        <v/>
      </c>
      <c r="AF692" s="26">
        <f>IFERROR(IF(OR(AC692="",INDEX(AC:AC,MATCH(DATE(YEAR($A692)-1,MONTH($A692),DAY($A692)),$A:$A,0))=""),"",AC692/INDEX(AC:AC,MATCH(DATE(YEAR($A692)-1,MONTH($A692),DAY($A692)),$A:$A,0))-1),"")</f>
        <v/>
      </c>
      <c r="AG692" s="26">
        <f>IF(OR(AA692="",AA691=""),"",AA692/AA691-1)</f>
        <v/>
      </c>
      <c r="AH692" s="26">
        <f>IF(OR(AB692="",AB691=""),"",AB692/AB691-1)</f>
        <v/>
      </c>
      <c r="AI692" s="26">
        <f>IF(OR(AC692="",AC691=""),"",AC692/AC691-1)</f>
        <v/>
      </c>
      <c r="AJ692" s="26">
        <f>IF(AC692="","",AA692/AC692)</f>
        <v/>
      </c>
      <c r="AK692" s="26">
        <f>IF(AC692="","",AB692/AC692)</f>
        <v/>
      </c>
      <c r="AL692" s="29" t="n">
        <v>14.6525</v>
      </c>
      <c r="AM692" s="30" t="n">
        <v>15.935</v>
      </c>
      <c r="AN692" s="30" t="n">
        <v>14.5625</v>
      </c>
      <c r="AO692" s="30" t="n">
        <v>15.51</v>
      </c>
      <c r="AP692" s="31" t="n">
        <v>0.0585</v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18">
        <f>IF(SUMIFS('Daily NSE Equity Options'!$K:$K,'Daily NSE Equity Options'!$A:$A,$A693)=0,"",SUMIFS('Daily NSE Equity Options'!$K:$K,'Daily NSE Equity Options'!$A:$A,$A693))</f>
        <v/>
      </c>
      <c r="F693" s="7">
        <f>IF(SUMIFS('Daily BSE Equity Options'!$K:$K,'Daily BSE Equity Options'!$A:$A,$A693)=0,"",SUMIFS('Daily BSE Equity Options'!$K:$K,'Daily BSE Equity Options'!$A:$A,$A693))</f>
        <v/>
      </c>
      <c r="G693" s="7">
        <f>IF(OR(E693="",F693=""),"",E693+F693)</f>
        <v/>
      </c>
      <c r="H693" s="20">
        <f>IFERROR(IF(OR(E693="",INDEX(E:E,MATCH(DATE(YEAR($A693)-1,MONTH($A693),DAY($A693)),$A:$A,0))=""),"",E693/INDEX(E:E,MATCH(DATE(YEAR($A693)-1,MONTH($A693),DAY($A693)),$A:$A,0))-1),"")</f>
        <v/>
      </c>
      <c r="I693" s="20">
        <f>IFERROR(IF(OR(F693="",INDEX(F:F,MATCH(DATE(YEAR($A693)-1,MONTH($A693),DAY($A693)),$A:$A,0))=""),"",F693/INDEX(F:F,MATCH(DATE(YEAR($A693)-1,MONTH($A693),DAY($A693)),$A:$A,0))-1),"")</f>
        <v/>
      </c>
      <c r="J693" s="20">
        <f>IFERROR(IF(OR(G693="",INDEX(G:G,MATCH(DATE(YEAR($A693)-1,MONTH($A693),DAY($A693)),$A:$A,0))=""),"",G693/INDEX(G:G,MATCH(DATE(YEAR($A693)-1,MONTH($A693),DAY($A693)),$A:$A,0))-1),"")</f>
        <v/>
      </c>
      <c r="K693" s="20">
        <f>IF(OR(E693="",E692=""),"",E693/E692-1)</f>
        <v/>
      </c>
      <c r="L693" s="20">
        <f>IF(OR(F693="",F692=""),"",F693/F692-1)</f>
        <v/>
      </c>
      <c r="M693" s="20">
        <f>IF(OR(G693="",G692=""),"",G693/G692-1)</f>
        <v/>
      </c>
      <c r="N693" s="20">
        <f>IF(G693="","",E693/G693)</f>
        <v/>
      </c>
      <c r="O693" s="20">
        <f>IF(G693="","",F693/G693)</f>
        <v/>
      </c>
      <c r="P693" s="21">
        <f>IF(SUMIFS('Daily NSE Equity Options'!$L:$L,'Daily NSE Equity Options'!$A:$A,$A693)=0,"",SUMIFS('Daily NSE Equity Options'!$L:$L,'Daily NSE Equity Options'!$A:$A,$A693))</f>
        <v/>
      </c>
      <c r="Q693" s="8">
        <f>IF(SUMIFS('Daily BSE Equity Options'!$L:$L,'Daily BSE Equity Options'!$A:$A,$A693)=0,"",SUMIFS('Daily BSE Equity Options'!$L:$L,'Daily BSE Equity Options'!$A:$A,$A693))</f>
        <v/>
      </c>
      <c r="R693" s="8">
        <f>IF(OR(P693="",Q693=""),"",P693+Q693)</f>
        <v/>
      </c>
      <c r="S693" s="23">
        <f>IFERROR(IF(OR(P693="",INDEX(P:P,MATCH(DATE(YEAR($A693)-1,MONTH($A693),DAY($A693)),$A:$A,0))=""),"",P693/INDEX(P:P,MATCH(DATE(YEAR($A693)-1,MONTH($A693),DAY($A693)),$A:$A,0))-1),"")</f>
        <v/>
      </c>
      <c r="T693" s="23">
        <f>IFERROR(IF(OR(Q693="",INDEX(Q:Q,MATCH(DATE(YEAR($A693)-1,MONTH($A693),DAY($A693)),$A:$A,0))=""),"",Q693/INDEX(Q:Q,MATCH(DATE(YEAR($A693)-1,MONTH($A693),DAY($A693)),$A:$A,0))-1),"")</f>
        <v/>
      </c>
      <c r="U693" s="23">
        <f>IFERROR(IF(OR(R693="",INDEX(R:R,MATCH(DATE(YEAR($A693)-1,MONTH($A693),DAY($A693)),$A:$A,0))=""),"",R693/INDEX(R:R,MATCH(DATE(YEAR($A693)-1,MONTH($A693),DAY($A693)),$A:$A,0))-1),"")</f>
        <v/>
      </c>
      <c r="V693" s="23">
        <f>IF(OR(P693="",P692=""),"",P693/P692-1)</f>
        <v/>
      </c>
      <c r="W693" s="23">
        <f>IF(OR(Q693="",Q692=""),"",Q693/Q692-1)</f>
        <v/>
      </c>
      <c r="X693" s="23">
        <f>IF(OR(R693="",R692=""),"",R693/R692-1)</f>
        <v/>
      </c>
      <c r="Y693" s="23">
        <f>IF(R693="","",P693/R693)</f>
        <v/>
      </c>
      <c r="Z693" s="23">
        <f>IF(R693="","",Q693/R693)</f>
        <v/>
      </c>
      <c r="AA693" s="24">
        <f>IF(SUMIFS('Daily NSE Equity Options'!$M:$M,'Daily NSE Equity Options'!$A:$A,$A693)=0,"",SUMIFS('Daily NSE Equity Options'!$M:$M,'Daily NSE Equity Options'!$A:$A,$A693))</f>
        <v/>
      </c>
      <c r="AB693" s="9">
        <f>IF(SUMIFS('Daily BSE Equity Options'!$M:$M,'Daily BSE Equity Options'!$A:$A,$A693)=0,"",SUMIFS('Daily BSE Equity Options'!$M:$M,'Daily BSE Equity Options'!$A:$A,$A693))</f>
        <v/>
      </c>
      <c r="AC693" s="9">
        <f>IF(OR(AA693="",AB693=""),"",AA693+AB693)</f>
        <v/>
      </c>
      <c r="AD693" s="26">
        <f>IFERROR(IF(OR(AA693="",INDEX(AA:AA,MATCH(DATE(YEAR($A693)-1,MONTH($A693),DAY($A693)),$A:$A,0))=""),"",AA693/INDEX(AA:AA,MATCH(DATE(YEAR($A693)-1,MONTH($A693),DAY($A693)),$A:$A,0))-1),"")</f>
        <v/>
      </c>
      <c r="AE693" s="26">
        <f>IFERROR(IF(OR(AB693="",INDEX(AB:AB,MATCH(DATE(YEAR($A693)-1,MONTH($A693),DAY($A693)),$A:$A,0))=""),"",AB693/INDEX(AB:AB,MATCH(DATE(YEAR($A693)-1,MONTH($A693),DAY($A693)),$A:$A,0))-1),"")</f>
        <v/>
      </c>
      <c r="AF693" s="26">
        <f>IFERROR(IF(OR(AC693="",INDEX(AC:AC,MATCH(DATE(YEAR($A693)-1,MONTH($A693),DAY($A693)),$A:$A,0))=""),"",AC693/INDEX(AC:AC,MATCH(DATE(YEAR($A693)-1,MONTH($A693),DAY($A693)),$A:$A,0))-1),"")</f>
        <v/>
      </c>
      <c r="AG693" s="26">
        <f>IF(OR(AA693="",AA692=""),"",AA693/AA692-1)</f>
        <v/>
      </c>
      <c r="AH693" s="26">
        <f>IF(OR(AB693="",AB692=""),"",AB693/AB692-1)</f>
        <v/>
      </c>
      <c r="AI693" s="26">
        <f>IF(OR(AC693="",AC692=""),"",AC693/AC692-1)</f>
        <v/>
      </c>
      <c r="AJ693" s="26">
        <f>IF(AC693="","",AA693/AC693)</f>
        <v/>
      </c>
      <c r="AK693" s="26">
        <f>IF(AC693="","",AB693/AC693)</f>
        <v/>
      </c>
      <c r="AL693" s="29" t="n">
        <v>15.51</v>
      </c>
      <c r="AM693" s="30" t="n">
        <v>16.225</v>
      </c>
      <c r="AN693" s="30" t="n">
        <v>15.115</v>
      </c>
      <c r="AO693" s="30" t="n">
        <v>15.435</v>
      </c>
      <c r="AP693" s="31" t="n">
        <v>-0.0048</v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18">
        <f>IF(SUMIFS('Daily NSE Equity Options'!$K:$K,'Daily NSE Equity Options'!$A:$A,$A694)=0,"",SUMIFS('Daily NSE Equity Options'!$K:$K,'Daily NSE Equity Options'!$A:$A,$A694))</f>
        <v/>
      </c>
      <c r="F694" s="7">
        <f>IF(SUMIFS('Daily BSE Equity Options'!$K:$K,'Daily BSE Equity Options'!$A:$A,$A694)=0,"",SUMIFS('Daily BSE Equity Options'!$K:$K,'Daily BSE Equity Options'!$A:$A,$A694))</f>
        <v/>
      </c>
      <c r="G694" s="7">
        <f>IF(OR(E694="",F694=""),"",E694+F694)</f>
        <v/>
      </c>
      <c r="H694" s="20">
        <f>IFERROR(IF(OR(E694="",INDEX(E:E,MATCH(DATE(YEAR($A694)-1,MONTH($A694),DAY($A694)),$A:$A,0))=""),"",E694/INDEX(E:E,MATCH(DATE(YEAR($A694)-1,MONTH($A694),DAY($A694)),$A:$A,0))-1),"")</f>
        <v/>
      </c>
      <c r="I694" s="20">
        <f>IFERROR(IF(OR(F694="",INDEX(F:F,MATCH(DATE(YEAR($A694)-1,MONTH($A694),DAY($A694)),$A:$A,0))=""),"",F694/INDEX(F:F,MATCH(DATE(YEAR($A694)-1,MONTH($A694),DAY($A694)),$A:$A,0))-1),"")</f>
        <v/>
      </c>
      <c r="J694" s="20">
        <f>IFERROR(IF(OR(G694="",INDEX(G:G,MATCH(DATE(YEAR($A694)-1,MONTH($A694),DAY($A694)),$A:$A,0))=""),"",G694/INDEX(G:G,MATCH(DATE(YEAR($A694)-1,MONTH($A694),DAY($A694)),$A:$A,0))-1),"")</f>
        <v/>
      </c>
      <c r="K694" s="20">
        <f>IF(OR(E694="",E693=""),"",E694/E693-1)</f>
        <v/>
      </c>
      <c r="L694" s="20">
        <f>IF(OR(F694="",F693=""),"",F694/F693-1)</f>
        <v/>
      </c>
      <c r="M694" s="20">
        <f>IF(OR(G694="",G693=""),"",G694/G693-1)</f>
        <v/>
      </c>
      <c r="N694" s="20">
        <f>IF(G694="","",E694/G694)</f>
        <v/>
      </c>
      <c r="O694" s="20">
        <f>IF(G694="","",F694/G694)</f>
        <v/>
      </c>
      <c r="P694" s="21">
        <f>IF(SUMIFS('Daily NSE Equity Options'!$L:$L,'Daily NSE Equity Options'!$A:$A,$A694)=0,"",SUMIFS('Daily NSE Equity Options'!$L:$L,'Daily NSE Equity Options'!$A:$A,$A694))</f>
        <v/>
      </c>
      <c r="Q694" s="8">
        <f>IF(SUMIFS('Daily BSE Equity Options'!$L:$L,'Daily BSE Equity Options'!$A:$A,$A694)=0,"",SUMIFS('Daily BSE Equity Options'!$L:$L,'Daily BSE Equity Options'!$A:$A,$A694))</f>
        <v/>
      </c>
      <c r="R694" s="8">
        <f>IF(OR(P694="",Q694=""),"",P694+Q694)</f>
        <v/>
      </c>
      <c r="S694" s="23">
        <f>IFERROR(IF(OR(P694="",INDEX(P:P,MATCH(DATE(YEAR($A694)-1,MONTH($A694),DAY($A694)),$A:$A,0))=""),"",P694/INDEX(P:P,MATCH(DATE(YEAR($A694)-1,MONTH($A694),DAY($A694)),$A:$A,0))-1),"")</f>
        <v/>
      </c>
      <c r="T694" s="23">
        <f>IFERROR(IF(OR(Q694="",INDEX(Q:Q,MATCH(DATE(YEAR($A694)-1,MONTH($A694),DAY($A694)),$A:$A,0))=""),"",Q694/INDEX(Q:Q,MATCH(DATE(YEAR($A694)-1,MONTH($A694),DAY($A694)),$A:$A,0))-1),"")</f>
        <v/>
      </c>
      <c r="U694" s="23">
        <f>IFERROR(IF(OR(R694="",INDEX(R:R,MATCH(DATE(YEAR($A694)-1,MONTH($A694),DAY($A694)),$A:$A,0))=""),"",R694/INDEX(R:R,MATCH(DATE(YEAR($A694)-1,MONTH($A694),DAY($A694)),$A:$A,0))-1),"")</f>
        <v/>
      </c>
      <c r="V694" s="23">
        <f>IF(OR(P694="",P693=""),"",P694/P693-1)</f>
        <v/>
      </c>
      <c r="W694" s="23">
        <f>IF(OR(Q694="",Q693=""),"",Q694/Q693-1)</f>
        <v/>
      </c>
      <c r="X694" s="23">
        <f>IF(OR(R694="",R693=""),"",R694/R693-1)</f>
        <v/>
      </c>
      <c r="Y694" s="23">
        <f>IF(R694="","",P694/R694)</f>
        <v/>
      </c>
      <c r="Z694" s="23">
        <f>IF(R694="","",Q694/R694)</f>
        <v/>
      </c>
      <c r="AA694" s="24">
        <f>IF(SUMIFS('Daily NSE Equity Options'!$M:$M,'Daily NSE Equity Options'!$A:$A,$A694)=0,"",SUMIFS('Daily NSE Equity Options'!$M:$M,'Daily NSE Equity Options'!$A:$A,$A694))</f>
        <v/>
      </c>
      <c r="AB694" s="9">
        <f>IF(SUMIFS('Daily BSE Equity Options'!$M:$M,'Daily BSE Equity Options'!$A:$A,$A694)=0,"",SUMIFS('Daily BSE Equity Options'!$M:$M,'Daily BSE Equity Options'!$A:$A,$A694))</f>
        <v/>
      </c>
      <c r="AC694" s="9">
        <f>IF(OR(AA694="",AB694=""),"",AA694+AB694)</f>
        <v/>
      </c>
      <c r="AD694" s="26">
        <f>IFERROR(IF(OR(AA694="",INDEX(AA:AA,MATCH(DATE(YEAR($A694)-1,MONTH($A694),DAY($A694)),$A:$A,0))=""),"",AA694/INDEX(AA:AA,MATCH(DATE(YEAR($A694)-1,MONTH($A694),DAY($A694)),$A:$A,0))-1),"")</f>
        <v/>
      </c>
      <c r="AE694" s="26">
        <f>IFERROR(IF(OR(AB694="",INDEX(AB:AB,MATCH(DATE(YEAR($A694)-1,MONTH($A694),DAY($A694)),$A:$A,0))=""),"",AB694/INDEX(AB:AB,MATCH(DATE(YEAR($A694)-1,MONTH($A694),DAY($A694)),$A:$A,0))-1),"")</f>
        <v/>
      </c>
      <c r="AF694" s="26">
        <f>IFERROR(IF(OR(AC694="",INDEX(AC:AC,MATCH(DATE(YEAR($A694)-1,MONTH($A694),DAY($A694)),$A:$A,0))=""),"",AC694/INDEX(AC:AC,MATCH(DATE(YEAR($A694)-1,MONTH($A694),DAY($A694)),$A:$A,0))-1),"")</f>
        <v/>
      </c>
      <c r="AG694" s="26">
        <f>IF(OR(AA694="",AA693=""),"",AA694/AA693-1)</f>
        <v/>
      </c>
      <c r="AH694" s="26">
        <f>IF(OR(AB694="",AB693=""),"",AB694/AB693-1)</f>
        <v/>
      </c>
      <c r="AI694" s="26">
        <f>IF(OR(AC694="",AC693=""),"",AC694/AC693-1)</f>
        <v/>
      </c>
      <c r="AJ694" s="26">
        <f>IF(AC694="","",AA694/AC694)</f>
        <v/>
      </c>
      <c r="AK694" s="26">
        <f>IF(AC694="","",AB694/AC694)</f>
        <v/>
      </c>
      <c r="AL694" s="29" t="n">
        <v>15.435</v>
      </c>
      <c r="AM694" s="30" t="n">
        <v>16.0425</v>
      </c>
      <c r="AN694" s="30" t="n">
        <v>14.4175</v>
      </c>
      <c r="AO694" s="30" t="n">
        <v>15.275</v>
      </c>
      <c r="AP694" s="31" t="n">
        <v>-0.0104</v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18">
        <f>IF(SUMIFS('Daily NSE Equity Options'!$K:$K,'Daily NSE Equity Options'!$A:$A,$A695)=0,"",SUMIFS('Daily NSE Equity Options'!$K:$K,'Daily NSE Equity Options'!$A:$A,$A695))</f>
        <v/>
      </c>
      <c r="F695" s="7">
        <f>IF(SUMIFS('Daily BSE Equity Options'!$K:$K,'Daily BSE Equity Options'!$A:$A,$A695)=0,"",SUMIFS('Daily BSE Equity Options'!$K:$K,'Daily BSE Equity Options'!$A:$A,$A695))</f>
        <v/>
      </c>
      <c r="G695" s="7">
        <f>IF(OR(E695="",F695=""),"",E695+F695)</f>
        <v/>
      </c>
      <c r="H695" s="20">
        <f>IFERROR(IF(OR(E695="",INDEX(E:E,MATCH(DATE(YEAR($A695)-1,MONTH($A695),DAY($A695)),$A:$A,0))=""),"",E695/INDEX(E:E,MATCH(DATE(YEAR($A695)-1,MONTH($A695),DAY($A695)),$A:$A,0))-1),"")</f>
        <v/>
      </c>
      <c r="I695" s="20">
        <f>IFERROR(IF(OR(F695="",INDEX(F:F,MATCH(DATE(YEAR($A695)-1,MONTH($A695),DAY($A695)),$A:$A,0))=""),"",F695/INDEX(F:F,MATCH(DATE(YEAR($A695)-1,MONTH($A695),DAY($A695)),$A:$A,0))-1),"")</f>
        <v/>
      </c>
      <c r="J695" s="20">
        <f>IFERROR(IF(OR(G695="",INDEX(G:G,MATCH(DATE(YEAR($A695)-1,MONTH($A695),DAY($A695)),$A:$A,0))=""),"",G695/INDEX(G:G,MATCH(DATE(YEAR($A695)-1,MONTH($A695),DAY($A695)),$A:$A,0))-1),"")</f>
        <v/>
      </c>
      <c r="K695" s="20">
        <f>IF(OR(E695="",E694=""),"",E695/E694-1)</f>
        <v/>
      </c>
      <c r="L695" s="20">
        <f>IF(OR(F695="",F694=""),"",F695/F694-1)</f>
        <v/>
      </c>
      <c r="M695" s="20">
        <f>IF(OR(G695="",G694=""),"",G695/G694-1)</f>
        <v/>
      </c>
      <c r="N695" s="20">
        <f>IF(G695="","",E695/G695)</f>
        <v/>
      </c>
      <c r="O695" s="20">
        <f>IF(G695="","",F695/G695)</f>
        <v/>
      </c>
      <c r="P695" s="21">
        <f>IF(SUMIFS('Daily NSE Equity Options'!$L:$L,'Daily NSE Equity Options'!$A:$A,$A695)=0,"",SUMIFS('Daily NSE Equity Options'!$L:$L,'Daily NSE Equity Options'!$A:$A,$A695))</f>
        <v/>
      </c>
      <c r="Q695" s="8">
        <f>IF(SUMIFS('Daily BSE Equity Options'!$L:$L,'Daily BSE Equity Options'!$A:$A,$A695)=0,"",SUMIFS('Daily BSE Equity Options'!$L:$L,'Daily BSE Equity Options'!$A:$A,$A695))</f>
        <v/>
      </c>
      <c r="R695" s="8">
        <f>IF(OR(P695="",Q695=""),"",P695+Q695)</f>
        <v/>
      </c>
      <c r="S695" s="23">
        <f>IFERROR(IF(OR(P695="",INDEX(P:P,MATCH(DATE(YEAR($A695)-1,MONTH($A695),DAY($A695)),$A:$A,0))=""),"",P695/INDEX(P:P,MATCH(DATE(YEAR($A695)-1,MONTH($A695),DAY($A695)),$A:$A,0))-1),"")</f>
        <v/>
      </c>
      <c r="T695" s="23">
        <f>IFERROR(IF(OR(Q695="",INDEX(Q:Q,MATCH(DATE(YEAR($A695)-1,MONTH($A695),DAY($A695)),$A:$A,0))=""),"",Q695/INDEX(Q:Q,MATCH(DATE(YEAR($A695)-1,MONTH($A695),DAY($A695)),$A:$A,0))-1),"")</f>
        <v/>
      </c>
      <c r="U695" s="23">
        <f>IFERROR(IF(OR(R695="",INDEX(R:R,MATCH(DATE(YEAR($A695)-1,MONTH($A695),DAY($A695)),$A:$A,0))=""),"",R695/INDEX(R:R,MATCH(DATE(YEAR($A695)-1,MONTH($A695),DAY($A695)),$A:$A,0))-1),"")</f>
        <v/>
      </c>
      <c r="V695" s="23">
        <f>IF(OR(P695="",P694=""),"",P695/P694-1)</f>
        <v/>
      </c>
      <c r="W695" s="23">
        <f>IF(OR(Q695="",Q694=""),"",Q695/Q694-1)</f>
        <v/>
      </c>
      <c r="X695" s="23">
        <f>IF(OR(R695="",R694=""),"",R695/R694-1)</f>
        <v/>
      </c>
      <c r="Y695" s="23">
        <f>IF(R695="","",P695/R695)</f>
        <v/>
      </c>
      <c r="Z695" s="23">
        <f>IF(R695="","",Q695/R695)</f>
        <v/>
      </c>
      <c r="AA695" s="24">
        <f>IF(SUMIFS('Daily NSE Equity Options'!$M:$M,'Daily NSE Equity Options'!$A:$A,$A695)=0,"",SUMIFS('Daily NSE Equity Options'!$M:$M,'Daily NSE Equity Options'!$A:$A,$A695))</f>
        <v/>
      </c>
      <c r="AB695" s="9">
        <f>IF(SUMIFS('Daily BSE Equity Options'!$M:$M,'Daily BSE Equity Options'!$A:$A,$A695)=0,"",SUMIFS('Daily BSE Equity Options'!$M:$M,'Daily BSE Equity Options'!$A:$A,$A695))</f>
        <v/>
      </c>
      <c r="AC695" s="9">
        <f>IF(OR(AA695="",AB695=""),"",AA695+AB695)</f>
        <v/>
      </c>
      <c r="AD695" s="26">
        <f>IFERROR(IF(OR(AA695="",INDEX(AA:AA,MATCH(DATE(YEAR($A695)-1,MONTH($A695),DAY($A695)),$A:$A,0))=""),"",AA695/INDEX(AA:AA,MATCH(DATE(YEAR($A695)-1,MONTH($A695),DAY($A695)),$A:$A,0))-1),"")</f>
        <v/>
      </c>
      <c r="AE695" s="26">
        <f>IFERROR(IF(OR(AB695="",INDEX(AB:AB,MATCH(DATE(YEAR($A695)-1,MONTH($A695),DAY($A695)),$A:$A,0))=""),"",AB695/INDEX(AB:AB,MATCH(DATE(YEAR($A695)-1,MONTH($A695),DAY($A695)),$A:$A,0))-1),"")</f>
        <v/>
      </c>
      <c r="AF695" s="26">
        <f>IFERROR(IF(OR(AC695="",INDEX(AC:AC,MATCH(DATE(YEAR($A695)-1,MONTH($A695),DAY($A695)),$A:$A,0))=""),"",AC695/INDEX(AC:AC,MATCH(DATE(YEAR($A695)-1,MONTH($A695),DAY($A695)),$A:$A,0))-1),"")</f>
        <v/>
      </c>
      <c r="AG695" s="26">
        <f>IF(OR(AA695="",AA694=""),"",AA695/AA694-1)</f>
        <v/>
      </c>
      <c r="AH695" s="26">
        <f>IF(OR(AB695="",AB694=""),"",AB695/AB694-1)</f>
        <v/>
      </c>
      <c r="AI695" s="26">
        <f>IF(OR(AC695="",AC694=""),"",AC695/AC694-1)</f>
        <v/>
      </c>
      <c r="AJ695" s="26">
        <f>IF(AC695="","",AA695/AC695)</f>
        <v/>
      </c>
      <c r="AK695" s="26">
        <f>IF(AC695="","",AB695/AC695)</f>
        <v/>
      </c>
      <c r="AL695" s="29" t="n">
        <v>15.275</v>
      </c>
      <c r="AM695" s="30" t="n">
        <v>15.6025</v>
      </c>
      <c r="AN695" s="30" t="n">
        <v>14.395</v>
      </c>
      <c r="AO695" s="30" t="n">
        <v>14.46</v>
      </c>
      <c r="AP695" s="31" t="n">
        <v>-0.0534</v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18">
        <f>IF(SUMIFS('Daily NSE Equity Options'!$K:$K,'Daily NSE Equity Options'!$A:$A,$A696)=0,"",SUMIFS('Daily NSE Equity Options'!$K:$K,'Daily NSE Equity Options'!$A:$A,$A696))</f>
        <v/>
      </c>
      <c r="F696" s="7">
        <f>IF(SUMIFS('Daily BSE Equity Options'!$K:$K,'Daily BSE Equity Options'!$A:$A,$A696)=0,"",SUMIFS('Daily BSE Equity Options'!$K:$K,'Daily BSE Equity Options'!$A:$A,$A696))</f>
        <v/>
      </c>
      <c r="G696" s="7">
        <f>IF(OR(E696="",F696=""),"",E696+F696)</f>
        <v/>
      </c>
      <c r="H696" s="20">
        <f>IFERROR(IF(OR(E696="",INDEX(E:E,MATCH(DATE(YEAR($A696)-1,MONTH($A696),DAY($A696)),$A:$A,0))=""),"",E696/INDEX(E:E,MATCH(DATE(YEAR($A696)-1,MONTH($A696),DAY($A696)),$A:$A,0))-1),"")</f>
        <v/>
      </c>
      <c r="I696" s="20">
        <f>IFERROR(IF(OR(F696="",INDEX(F:F,MATCH(DATE(YEAR($A696)-1,MONTH($A696),DAY($A696)),$A:$A,0))=""),"",F696/INDEX(F:F,MATCH(DATE(YEAR($A696)-1,MONTH($A696),DAY($A696)),$A:$A,0))-1),"")</f>
        <v/>
      </c>
      <c r="J696" s="20">
        <f>IFERROR(IF(OR(G696="",INDEX(G:G,MATCH(DATE(YEAR($A696)-1,MONTH($A696),DAY($A696)),$A:$A,0))=""),"",G696/INDEX(G:G,MATCH(DATE(YEAR($A696)-1,MONTH($A696),DAY($A696)),$A:$A,0))-1),"")</f>
        <v/>
      </c>
      <c r="K696" s="20">
        <f>IF(OR(E696="",E695=""),"",E696/E695-1)</f>
        <v/>
      </c>
      <c r="L696" s="20">
        <f>IF(OR(F696="",F695=""),"",F696/F695-1)</f>
        <v/>
      </c>
      <c r="M696" s="20">
        <f>IF(OR(G696="",G695=""),"",G696/G695-1)</f>
        <v/>
      </c>
      <c r="N696" s="20">
        <f>IF(G696="","",E696/G696)</f>
        <v/>
      </c>
      <c r="O696" s="20">
        <f>IF(G696="","",F696/G696)</f>
        <v/>
      </c>
      <c r="P696" s="21">
        <f>IF(SUMIFS('Daily NSE Equity Options'!$L:$L,'Daily NSE Equity Options'!$A:$A,$A696)=0,"",SUMIFS('Daily NSE Equity Options'!$L:$L,'Daily NSE Equity Options'!$A:$A,$A696))</f>
        <v/>
      </c>
      <c r="Q696" s="8">
        <f>IF(SUMIFS('Daily BSE Equity Options'!$L:$L,'Daily BSE Equity Options'!$A:$A,$A696)=0,"",SUMIFS('Daily BSE Equity Options'!$L:$L,'Daily BSE Equity Options'!$A:$A,$A696))</f>
        <v/>
      </c>
      <c r="R696" s="8">
        <f>IF(OR(P696="",Q696=""),"",P696+Q696)</f>
        <v/>
      </c>
      <c r="S696" s="23">
        <f>IFERROR(IF(OR(P696="",INDEX(P:P,MATCH(DATE(YEAR($A696)-1,MONTH($A696),DAY($A696)),$A:$A,0))=""),"",P696/INDEX(P:P,MATCH(DATE(YEAR($A696)-1,MONTH($A696),DAY($A696)),$A:$A,0))-1),"")</f>
        <v/>
      </c>
      <c r="T696" s="23">
        <f>IFERROR(IF(OR(Q696="",INDEX(Q:Q,MATCH(DATE(YEAR($A696)-1,MONTH($A696),DAY($A696)),$A:$A,0))=""),"",Q696/INDEX(Q:Q,MATCH(DATE(YEAR($A696)-1,MONTH($A696),DAY($A696)),$A:$A,0))-1),"")</f>
        <v/>
      </c>
      <c r="U696" s="23">
        <f>IFERROR(IF(OR(R696="",INDEX(R:R,MATCH(DATE(YEAR($A696)-1,MONTH($A696),DAY($A696)),$A:$A,0))=""),"",R696/INDEX(R:R,MATCH(DATE(YEAR($A696)-1,MONTH($A696),DAY($A696)),$A:$A,0))-1),"")</f>
        <v/>
      </c>
      <c r="V696" s="23">
        <f>IF(OR(P696="",P695=""),"",P696/P695-1)</f>
        <v/>
      </c>
      <c r="W696" s="23">
        <f>IF(OR(Q696="",Q695=""),"",Q696/Q695-1)</f>
        <v/>
      </c>
      <c r="X696" s="23">
        <f>IF(OR(R696="",R695=""),"",R696/R695-1)</f>
        <v/>
      </c>
      <c r="Y696" s="23">
        <f>IF(R696="","",P696/R696)</f>
        <v/>
      </c>
      <c r="Z696" s="23">
        <f>IF(R696="","",Q696/R696)</f>
        <v/>
      </c>
      <c r="AA696" s="24">
        <f>IF(SUMIFS('Daily NSE Equity Options'!$M:$M,'Daily NSE Equity Options'!$A:$A,$A696)=0,"",SUMIFS('Daily NSE Equity Options'!$M:$M,'Daily NSE Equity Options'!$A:$A,$A696))</f>
        <v/>
      </c>
      <c r="AB696" s="9">
        <f>IF(SUMIFS('Daily BSE Equity Options'!$M:$M,'Daily BSE Equity Options'!$A:$A,$A696)=0,"",SUMIFS('Daily BSE Equity Options'!$M:$M,'Daily BSE Equity Options'!$A:$A,$A696))</f>
        <v/>
      </c>
      <c r="AC696" s="9">
        <f>IF(OR(AA696="",AB696=""),"",AA696+AB696)</f>
        <v/>
      </c>
      <c r="AD696" s="26">
        <f>IFERROR(IF(OR(AA696="",INDEX(AA:AA,MATCH(DATE(YEAR($A696)-1,MONTH($A696),DAY($A696)),$A:$A,0))=""),"",AA696/INDEX(AA:AA,MATCH(DATE(YEAR($A696)-1,MONTH($A696),DAY($A696)),$A:$A,0))-1),"")</f>
        <v/>
      </c>
      <c r="AE696" s="26">
        <f>IFERROR(IF(OR(AB696="",INDEX(AB:AB,MATCH(DATE(YEAR($A696)-1,MONTH($A696),DAY($A696)),$A:$A,0))=""),"",AB696/INDEX(AB:AB,MATCH(DATE(YEAR($A696)-1,MONTH($A696),DAY($A696)),$A:$A,0))-1),"")</f>
        <v/>
      </c>
      <c r="AF696" s="26">
        <f>IFERROR(IF(OR(AC696="",INDEX(AC:AC,MATCH(DATE(YEAR($A696)-1,MONTH($A696),DAY($A696)),$A:$A,0))=""),"",AC696/INDEX(AC:AC,MATCH(DATE(YEAR($A696)-1,MONTH($A696),DAY($A696)),$A:$A,0))-1),"")</f>
        <v/>
      </c>
      <c r="AG696" s="26">
        <f>IF(OR(AA696="",AA695=""),"",AA696/AA695-1)</f>
        <v/>
      </c>
      <c r="AH696" s="26">
        <f>IF(OR(AB696="",AB695=""),"",AB696/AB695-1)</f>
        <v/>
      </c>
      <c r="AI696" s="26">
        <f>IF(OR(AC696="",AC695=""),"",AC696/AC695-1)</f>
        <v/>
      </c>
      <c r="AJ696" s="26">
        <f>IF(AC696="","",AA696/AC696)</f>
        <v/>
      </c>
      <c r="AK696" s="26">
        <f>IF(AC696="","",AB696/AC696)</f>
        <v/>
      </c>
      <c r="AL696" s="29" t="n">
        <v>14.46</v>
      </c>
      <c r="AM696" s="30" t="n">
        <v>15.3625</v>
      </c>
      <c r="AN696" s="30" t="n">
        <v>14.46</v>
      </c>
      <c r="AO696" s="30" t="n">
        <v>15.0225</v>
      </c>
      <c r="AP696" s="31" t="n">
        <v>0.0389</v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18">
        <f>IF(SUMIFS('Daily NSE Equity Options'!$K:$K,'Daily NSE Equity Options'!$A:$A,$A697)=0,"",SUMIFS('Daily NSE Equity Options'!$K:$K,'Daily NSE Equity Options'!$A:$A,$A697))</f>
        <v/>
      </c>
      <c r="F697" s="7">
        <f>IF(SUMIFS('Daily BSE Equity Options'!$K:$K,'Daily BSE Equity Options'!$A:$A,$A697)=0,"",SUMIFS('Daily BSE Equity Options'!$K:$K,'Daily BSE Equity Options'!$A:$A,$A697))</f>
        <v/>
      </c>
      <c r="G697" s="7">
        <f>IF(OR(E697="",F697=""),"",E697+F697)</f>
        <v/>
      </c>
      <c r="H697" s="20">
        <f>IFERROR(IF(OR(E697="",INDEX(E:E,MATCH(DATE(YEAR($A697)-1,MONTH($A697),DAY($A697)),$A:$A,0))=""),"",E697/INDEX(E:E,MATCH(DATE(YEAR($A697)-1,MONTH($A697),DAY($A697)),$A:$A,0))-1),"")</f>
        <v/>
      </c>
      <c r="I697" s="20">
        <f>IFERROR(IF(OR(F697="",INDEX(F:F,MATCH(DATE(YEAR($A697)-1,MONTH($A697),DAY($A697)),$A:$A,0))=""),"",F697/INDEX(F:F,MATCH(DATE(YEAR($A697)-1,MONTH($A697),DAY($A697)),$A:$A,0))-1),"")</f>
        <v/>
      </c>
      <c r="J697" s="20">
        <f>IFERROR(IF(OR(G697="",INDEX(G:G,MATCH(DATE(YEAR($A697)-1,MONTH($A697),DAY($A697)),$A:$A,0))=""),"",G697/INDEX(G:G,MATCH(DATE(YEAR($A697)-1,MONTH($A697),DAY($A697)),$A:$A,0))-1),"")</f>
        <v/>
      </c>
      <c r="K697" s="20">
        <f>IF(OR(E697="",E696=""),"",E697/E696-1)</f>
        <v/>
      </c>
      <c r="L697" s="20">
        <f>IF(OR(F697="",F696=""),"",F697/F696-1)</f>
        <v/>
      </c>
      <c r="M697" s="20">
        <f>IF(OR(G697="",G696=""),"",G697/G696-1)</f>
        <v/>
      </c>
      <c r="N697" s="20">
        <f>IF(G697="","",E697/G697)</f>
        <v/>
      </c>
      <c r="O697" s="20">
        <f>IF(G697="","",F697/G697)</f>
        <v/>
      </c>
      <c r="P697" s="21">
        <f>IF(SUMIFS('Daily NSE Equity Options'!$L:$L,'Daily NSE Equity Options'!$A:$A,$A697)=0,"",SUMIFS('Daily NSE Equity Options'!$L:$L,'Daily NSE Equity Options'!$A:$A,$A697))</f>
        <v/>
      </c>
      <c r="Q697" s="8">
        <f>IF(SUMIFS('Daily BSE Equity Options'!$L:$L,'Daily BSE Equity Options'!$A:$A,$A697)=0,"",SUMIFS('Daily BSE Equity Options'!$L:$L,'Daily BSE Equity Options'!$A:$A,$A697))</f>
        <v/>
      </c>
      <c r="R697" s="8">
        <f>IF(OR(P697="",Q697=""),"",P697+Q697)</f>
        <v/>
      </c>
      <c r="S697" s="23">
        <f>IFERROR(IF(OR(P697="",INDEX(P:P,MATCH(DATE(YEAR($A697)-1,MONTH($A697),DAY($A697)),$A:$A,0))=""),"",P697/INDEX(P:P,MATCH(DATE(YEAR($A697)-1,MONTH($A697),DAY($A697)),$A:$A,0))-1),"")</f>
        <v/>
      </c>
      <c r="T697" s="23">
        <f>IFERROR(IF(OR(Q697="",INDEX(Q:Q,MATCH(DATE(YEAR($A697)-1,MONTH($A697),DAY($A697)),$A:$A,0))=""),"",Q697/INDEX(Q:Q,MATCH(DATE(YEAR($A697)-1,MONTH($A697),DAY($A697)),$A:$A,0))-1),"")</f>
        <v/>
      </c>
      <c r="U697" s="23">
        <f>IFERROR(IF(OR(R697="",INDEX(R:R,MATCH(DATE(YEAR($A697)-1,MONTH($A697),DAY($A697)),$A:$A,0))=""),"",R697/INDEX(R:R,MATCH(DATE(YEAR($A697)-1,MONTH($A697),DAY($A697)),$A:$A,0))-1),"")</f>
        <v/>
      </c>
      <c r="V697" s="23">
        <f>IF(OR(P697="",P696=""),"",P697/P696-1)</f>
        <v/>
      </c>
      <c r="W697" s="23">
        <f>IF(OR(Q697="",Q696=""),"",Q697/Q696-1)</f>
        <v/>
      </c>
      <c r="X697" s="23">
        <f>IF(OR(R697="",R696=""),"",R697/R696-1)</f>
        <v/>
      </c>
      <c r="Y697" s="23">
        <f>IF(R697="","",P697/R697)</f>
        <v/>
      </c>
      <c r="Z697" s="23">
        <f>IF(R697="","",Q697/R697)</f>
        <v/>
      </c>
      <c r="AA697" s="24">
        <f>IF(SUMIFS('Daily NSE Equity Options'!$M:$M,'Daily NSE Equity Options'!$A:$A,$A697)=0,"",SUMIFS('Daily NSE Equity Options'!$M:$M,'Daily NSE Equity Options'!$A:$A,$A697))</f>
        <v/>
      </c>
      <c r="AB697" s="9">
        <f>IF(SUMIFS('Daily BSE Equity Options'!$M:$M,'Daily BSE Equity Options'!$A:$A,$A697)=0,"",SUMIFS('Daily BSE Equity Options'!$M:$M,'Daily BSE Equity Options'!$A:$A,$A697))</f>
        <v/>
      </c>
      <c r="AC697" s="9">
        <f>IF(OR(AA697="",AB697=""),"",AA697+AB697)</f>
        <v/>
      </c>
      <c r="AD697" s="26">
        <f>IFERROR(IF(OR(AA697="",INDEX(AA:AA,MATCH(DATE(YEAR($A697)-1,MONTH($A697),DAY($A697)),$A:$A,0))=""),"",AA697/INDEX(AA:AA,MATCH(DATE(YEAR($A697)-1,MONTH($A697),DAY($A697)),$A:$A,0))-1),"")</f>
        <v/>
      </c>
      <c r="AE697" s="26">
        <f>IFERROR(IF(OR(AB697="",INDEX(AB:AB,MATCH(DATE(YEAR($A697)-1,MONTH($A697),DAY($A697)),$A:$A,0))=""),"",AB697/INDEX(AB:AB,MATCH(DATE(YEAR($A697)-1,MONTH($A697),DAY($A697)),$A:$A,0))-1),"")</f>
        <v/>
      </c>
      <c r="AF697" s="26">
        <f>IFERROR(IF(OR(AC697="",INDEX(AC:AC,MATCH(DATE(YEAR($A697)-1,MONTH($A697),DAY($A697)),$A:$A,0))=""),"",AC697/INDEX(AC:AC,MATCH(DATE(YEAR($A697)-1,MONTH($A697),DAY($A697)),$A:$A,0))-1),"")</f>
        <v/>
      </c>
      <c r="AG697" s="26">
        <f>IF(OR(AA697="",AA696=""),"",AA697/AA696-1)</f>
        <v/>
      </c>
      <c r="AH697" s="26">
        <f>IF(OR(AB697="",AB696=""),"",AB697/AB696-1)</f>
        <v/>
      </c>
      <c r="AI697" s="26">
        <f>IF(OR(AC697="",AC696=""),"",AC697/AC696-1)</f>
        <v/>
      </c>
      <c r="AJ697" s="26">
        <f>IF(AC697="","",AA697/AC697)</f>
        <v/>
      </c>
      <c r="AK697" s="26">
        <f>IF(AC697="","",AB697/AC697)</f>
        <v/>
      </c>
      <c r="AL697" s="29" t="n">
        <v>15.0225</v>
      </c>
      <c r="AM697" s="30" t="n">
        <v>15.31</v>
      </c>
      <c r="AN697" s="30" t="n">
        <v>13.84</v>
      </c>
      <c r="AO697" s="30" t="n">
        <v>14.59</v>
      </c>
      <c r="AP697" s="31" t="n">
        <v>-0.0288</v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18">
        <f>IF(SUMIFS('Daily NSE Equity Options'!$K:$K,'Daily NSE Equity Options'!$A:$A,$A698)=0,"",SUMIFS('Daily NSE Equity Options'!$K:$K,'Daily NSE Equity Options'!$A:$A,$A698))</f>
        <v/>
      </c>
      <c r="F698" s="7">
        <f>IF(SUMIFS('Daily BSE Equity Options'!$K:$K,'Daily BSE Equity Options'!$A:$A,$A698)=0,"",SUMIFS('Daily BSE Equity Options'!$K:$K,'Daily BSE Equity Options'!$A:$A,$A698))</f>
        <v/>
      </c>
      <c r="G698" s="7">
        <f>IF(OR(E698="",F698=""),"",E698+F698)</f>
        <v/>
      </c>
      <c r="H698" s="20">
        <f>IFERROR(IF(OR(E698="",INDEX(E:E,MATCH(DATE(YEAR($A698)-1,MONTH($A698),DAY($A698)),$A:$A,0))=""),"",E698/INDEX(E:E,MATCH(DATE(YEAR($A698)-1,MONTH($A698),DAY($A698)),$A:$A,0))-1),"")</f>
        <v/>
      </c>
      <c r="I698" s="20">
        <f>IFERROR(IF(OR(F698="",INDEX(F:F,MATCH(DATE(YEAR($A698)-1,MONTH($A698),DAY($A698)),$A:$A,0))=""),"",F698/INDEX(F:F,MATCH(DATE(YEAR($A698)-1,MONTH($A698),DAY($A698)),$A:$A,0))-1),"")</f>
        <v/>
      </c>
      <c r="J698" s="20">
        <f>IFERROR(IF(OR(G698="",INDEX(G:G,MATCH(DATE(YEAR($A698)-1,MONTH($A698),DAY($A698)),$A:$A,0))=""),"",G698/INDEX(G:G,MATCH(DATE(YEAR($A698)-1,MONTH($A698),DAY($A698)),$A:$A,0))-1),"")</f>
        <v/>
      </c>
      <c r="K698" s="20">
        <f>IF(OR(E698="",E697=""),"",E698/E697-1)</f>
        <v/>
      </c>
      <c r="L698" s="20">
        <f>IF(OR(F698="",F697=""),"",F698/F697-1)</f>
        <v/>
      </c>
      <c r="M698" s="20">
        <f>IF(OR(G698="",G697=""),"",G698/G697-1)</f>
        <v/>
      </c>
      <c r="N698" s="20">
        <f>IF(G698="","",E698/G698)</f>
        <v/>
      </c>
      <c r="O698" s="20">
        <f>IF(G698="","",F698/G698)</f>
        <v/>
      </c>
      <c r="P698" s="21">
        <f>IF(SUMIFS('Daily NSE Equity Options'!$L:$L,'Daily NSE Equity Options'!$A:$A,$A698)=0,"",SUMIFS('Daily NSE Equity Options'!$L:$L,'Daily NSE Equity Options'!$A:$A,$A698))</f>
        <v/>
      </c>
      <c r="Q698" s="8">
        <f>IF(SUMIFS('Daily BSE Equity Options'!$L:$L,'Daily BSE Equity Options'!$A:$A,$A698)=0,"",SUMIFS('Daily BSE Equity Options'!$L:$L,'Daily BSE Equity Options'!$A:$A,$A698))</f>
        <v/>
      </c>
      <c r="R698" s="8">
        <f>IF(OR(P698="",Q698=""),"",P698+Q698)</f>
        <v/>
      </c>
      <c r="S698" s="23">
        <f>IFERROR(IF(OR(P698="",INDEX(P:P,MATCH(DATE(YEAR($A698)-1,MONTH($A698),DAY($A698)),$A:$A,0))=""),"",P698/INDEX(P:P,MATCH(DATE(YEAR($A698)-1,MONTH($A698),DAY($A698)),$A:$A,0))-1),"")</f>
        <v/>
      </c>
      <c r="T698" s="23">
        <f>IFERROR(IF(OR(Q698="",INDEX(Q:Q,MATCH(DATE(YEAR($A698)-1,MONTH($A698),DAY($A698)),$A:$A,0))=""),"",Q698/INDEX(Q:Q,MATCH(DATE(YEAR($A698)-1,MONTH($A698),DAY($A698)),$A:$A,0))-1),"")</f>
        <v/>
      </c>
      <c r="U698" s="23">
        <f>IFERROR(IF(OR(R698="",INDEX(R:R,MATCH(DATE(YEAR($A698)-1,MONTH($A698),DAY($A698)),$A:$A,0))=""),"",R698/INDEX(R:R,MATCH(DATE(YEAR($A698)-1,MONTH($A698),DAY($A698)),$A:$A,0))-1),"")</f>
        <v/>
      </c>
      <c r="V698" s="23">
        <f>IF(OR(P698="",P697=""),"",P698/P697-1)</f>
        <v/>
      </c>
      <c r="W698" s="23">
        <f>IF(OR(Q698="",Q697=""),"",Q698/Q697-1)</f>
        <v/>
      </c>
      <c r="X698" s="23">
        <f>IF(OR(R698="",R697=""),"",R698/R697-1)</f>
        <v/>
      </c>
      <c r="Y698" s="23">
        <f>IF(R698="","",P698/R698)</f>
        <v/>
      </c>
      <c r="Z698" s="23">
        <f>IF(R698="","",Q698/R698)</f>
        <v/>
      </c>
      <c r="AA698" s="24">
        <f>IF(SUMIFS('Daily NSE Equity Options'!$M:$M,'Daily NSE Equity Options'!$A:$A,$A698)=0,"",SUMIFS('Daily NSE Equity Options'!$M:$M,'Daily NSE Equity Options'!$A:$A,$A698))</f>
        <v/>
      </c>
      <c r="AB698" s="9">
        <f>IF(SUMIFS('Daily BSE Equity Options'!$M:$M,'Daily BSE Equity Options'!$A:$A,$A698)=0,"",SUMIFS('Daily BSE Equity Options'!$M:$M,'Daily BSE Equity Options'!$A:$A,$A698))</f>
        <v/>
      </c>
      <c r="AC698" s="9">
        <f>IF(OR(AA698="",AB698=""),"",AA698+AB698)</f>
        <v/>
      </c>
      <c r="AD698" s="26">
        <f>IFERROR(IF(OR(AA698="",INDEX(AA:AA,MATCH(DATE(YEAR($A698)-1,MONTH($A698),DAY($A698)),$A:$A,0))=""),"",AA698/INDEX(AA:AA,MATCH(DATE(YEAR($A698)-1,MONTH($A698),DAY($A698)),$A:$A,0))-1),"")</f>
        <v/>
      </c>
      <c r="AE698" s="26">
        <f>IFERROR(IF(OR(AB698="",INDEX(AB:AB,MATCH(DATE(YEAR($A698)-1,MONTH($A698),DAY($A698)),$A:$A,0))=""),"",AB698/INDEX(AB:AB,MATCH(DATE(YEAR($A698)-1,MONTH($A698),DAY($A698)),$A:$A,0))-1),"")</f>
        <v/>
      </c>
      <c r="AF698" s="26">
        <f>IFERROR(IF(OR(AC698="",INDEX(AC:AC,MATCH(DATE(YEAR($A698)-1,MONTH($A698),DAY($A698)),$A:$A,0))=""),"",AC698/INDEX(AC:AC,MATCH(DATE(YEAR($A698)-1,MONTH($A698),DAY($A698)),$A:$A,0))-1),"")</f>
        <v/>
      </c>
      <c r="AG698" s="26">
        <f>IF(OR(AA698="",AA697=""),"",AA698/AA697-1)</f>
        <v/>
      </c>
      <c r="AH698" s="26">
        <f>IF(OR(AB698="",AB697=""),"",AB698/AB697-1)</f>
        <v/>
      </c>
      <c r="AI698" s="26">
        <f>IF(OR(AC698="",AC697=""),"",AC698/AC697-1)</f>
        <v/>
      </c>
      <c r="AJ698" s="26">
        <f>IF(AC698="","",AA698/AC698)</f>
        <v/>
      </c>
      <c r="AK698" s="26">
        <f>IF(AC698="","",AB698/AC698)</f>
        <v/>
      </c>
      <c r="AL698" s="29" t="n">
        <v>14.59</v>
      </c>
      <c r="AM698" s="30" t="n">
        <v>14.75</v>
      </c>
      <c r="AN698" s="30" t="n">
        <v>12.4725</v>
      </c>
      <c r="AO698" s="30" t="n">
        <v>14.3725</v>
      </c>
      <c r="AP698" s="31" t="n">
        <v>-0.0149</v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18">
        <f>IF(SUMIFS('Daily NSE Equity Options'!$K:$K,'Daily NSE Equity Options'!$A:$A,$A699)=0,"",SUMIFS('Daily NSE Equity Options'!$K:$K,'Daily NSE Equity Options'!$A:$A,$A699))</f>
        <v/>
      </c>
      <c r="F699" s="7">
        <f>IF(SUMIFS('Daily BSE Equity Options'!$K:$K,'Daily BSE Equity Options'!$A:$A,$A699)=0,"",SUMIFS('Daily BSE Equity Options'!$K:$K,'Daily BSE Equity Options'!$A:$A,$A699))</f>
        <v/>
      </c>
      <c r="G699" s="7">
        <f>IF(OR(E699="",F699=""),"",E699+F699)</f>
        <v/>
      </c>
      <c r="H699" s="20">
        <f>IFERROR(IF(OR(E699="",INDEX(E:E,MATCH(DATE(YEAR($A699)-1,MONTH($A699),DAY($A699)),$A:$A,0))=""),"",E699/INDEX(E:E,MATCH(DATE(YEAR($A699)-1,MONTH($A699),DAY($A699)),$A:$A,0))-1),"")</f>
        <v/>
      </c>
      <c r="I699" s="20">
        <f>IFERROR(IF(OR(F699="",INDEX(F:F,MATCH(DATE(YEAR($A699)-1,MONTH($A699),DAY($A699)),$A:$A,0))=""),"",F699/INDEX(F:F,MATCH(DATE(YEAR($A699)-1,MONTH($A699),DAY($A699)),$A:$A,0))-1),"")</f>
        <v/>
      </c>
      <c r="J699" s="20">
        <f>IFERROR(IF(OR(G699="",INDEX(G:G,MATCH(DATE(YEAR($A699)-1,MONTH($A699),DAY($A699)),$A:$A,0))=""),"",G699/INDEX(G:G,MATCH(DATE(YEAR($A699)-1,MONTH($A699),DAY($A699)),$A:$A,0))-1),"")</f>
        <v/>
      </c>
      <c r="K699" s="20">
        <f>IF(OR(E699="",E698=""),"",E699/E698-1)</f>
        <v/>
      </c>
      <c r="L699" s="20">
        <f>IF(OR(F699="",F698=""),"",F699/F698-1)</f>
        <v/>
      </c>
      <c r="M699" s="20">
        <f>IF(OR(G699="",G698=""),"",G699/G698-1)</f>
        <v/>
      </c>
      <c r="N699" s="20">
        <f>IF(G699="","",E699/G699)</f>
        <v/>
      </c>
      <c r="O699" s="20">
        <f>IF(G699="","",F699/G699)</f>
        <v/>
      </c>
      <c r="P699" s="21">
        <f>IF(SUMIFS('Daily NSE Equity Options'!$L:$L,'Daily NSE Equity Options'!$A:$A,$A699)=0,"",SUMIFS('Daily NSE Equity Options'!$L:$L,'Daily NSE Equity Options'!$A:$A,$A699))</f>
        <v/>
      </c>
      <c r="Q699" s="8">
        <f>IF(SUMIFS('Daily BSE Equity Options'!$L:$L,'Daily BSE Equity Options'!$A:$A,$A699)=0,"",SUMIFS('Daily BSE Equity Options'!$L:$L,'Daily BSE Equity Options'!$A:$A,$A699))</f>
        <v/>
      </c>
      <c r="R699" s="8">
        <f>IF(OR(P699="",Q699=""),"",P699+Q699)</f>
        <v/>
      </c>
      <c r="S699" s="23">
        <f>IFERROR(IF(OR(P699="",INDEX(P:P,MATCH(DATE(YEAR($A699)-1,MONTH($A699),DAY($A699)),$A:$A,0))=""),"",P699/INDEX(P:P,MATCH(DATE(YEAR($A699)-1,MONTH($A699),DAY($A699)),$A:$A,0))-1),"")</f>
        <v/>
      </c>
      <c r="T699" s="23">
        <f>IFERROR(IF(OR(Q699="",INDEX(Q:Q,MATCH(DATE(YEAR($A699)-1,MONTH($A699),DAY($A699)),$A:$A,0))=""),"",Q699/INDEX(Q:Q,MATCH(DATE(YEAR($A699)-1,MONTH($A699),DAY($A699)),$A:$A,0))-1),"")</f>
        <v/>
      </c>
      <c r="U699" s="23">
        <f>IFERROR(IF(OR(R699="",INDEX(R:R,MATCH(DATE(YEAR($A699)-1,MONTH($A699),DAY($A699)),$A:$A,0))=""),"",R699/INDEX(R:R,MATCH(DATE(YEAR($A699)-1,MONTH($A699),DAY($A699)),$A:$A,0))-1),"")</f>
        <v/>
      </c>
      <c r="V699" s="23">
        <f>IF(OR(P699="",P698=""),"",P699/P698-1)</f>
        <v/>
      </c>
      <c r="W699" s="23">
        <f>IF(OR(Q699="",Q698=""),"",Q699/Q698-1)</f>
        <v/>
      </c>
      <c r="X699" s="23">
        <f>IF(OR(R699="",R698=""),"",R699/R698-1)</f>
        <v/>
      </c>
      <c r="Y699" s="23">
        <f>IF(R699="","",P699/R699)</f>
        <v/>
      </c>
      <c r="Z699" s="23">
        <f>IF(R699="","",Q699/R699)</f>
        <v/>
      </c>
      <c r="AA699" s="24">
        <f>IF(SUMIFS('Daily NSE Equity Options'!$M:$M,'Daily NSE Equity Options'!$A:$A,$A699)=0,"",SUMIFS('Daily NSE Equity Options'!$M:$M,'Daily NSE Equity Options'!$A:$A,$A699))</f>
        <v/>
      </c>
      <c r="AB699" s="9">
        <f>IF(SUMIFS('Daily BSE Equity Options'!$M:$M,'Daily BSE Equity Options'!$A:$A,$A699)=0,"",SUMIFS('Daily BSE Equity Options'!$M:$M,'Daily BSE Equity Options'!$A:$A,$A699))</f>
        <v/>
      </c>
      <c r="AC699" s="9">
        <f>IF(OR(AA699="",AB699=""),"",AA699+AB699)</f>
        <v/>
      </c>
      <c r="AD699" s="26">
        <f>IFERROR(IF(OR(AA699="",INDEX(AA:AA,MATCH(DATE(YEAR($A699)-1,MONTH($A699),DAY($A699)),$A:$A,0))=""),"",AA699/INDEX(AA:AA,MATCH(DATE(YEAR($A699)-1,MONTH($A699),DAY($A699)),$A:$A,0))-1),"")</f>
        <v/>
      </c>
      <c r="AE699" s="26">
        <f>IFERROR(IF(OR(AB699="",INDEX(AB:AB,MATCH(DATE(YEAR($A699)-1,MONTH($A699),DAY($A699)),$A:$A,0))=""),"",AB699/INDEX(AB:AB,MATCH(DATE(YEAR($A699)-1,MONTH($A699),DAY($A699)),$A:$A,0))-1),"")</f>
        <v/>
      </c>
      <c r="AF699" s="26">
        <f>IFERROR(IF(OR(AC699="",INDEX(AC:AC,MATCH(DATE(YEAR($A699)-1,MONTH($A699),DAY($A699)),$A:$A,0))=""),"",AC699/INDEX(AC:AC,MATCH(DATE(YEAR($A699)-1,MONTH($A699),DAY($A699)),$A:$A,0))-1),"")</f>
        <v/>
      </c>
      <c r="AG699" s="26">
        <f>IF(OR(AA699="",AA698=""),"",AA699/AA698-1)</f>
        <v/>
      </c>
      <c r="AH699" s="26">
        <f>IF(OR(AB699="",AB698=""),"",AB699/AB698-1)</f>
        <v/>
      </c>
      <c r="AI699" s="26">
        <f>IF(OR(AC699="",AC698=""),"",AC699/AC698-1)</f>
        <v/>
      </c>
      <c r="AJ699" s="26">
        <f>IF(AC699="","",AA699/AC699)</f>
        <v/>
      </c>
      <c r="AK699" s="26">
        <f>IF(AC699="","",AB699/AC699)</f>
        <v/>
      </c>
      <c r="AL699" s="29" t="n">
        <v>14.3725</v>
      </c>
      <c r="AM699" s="30" t="n">
        <v>14.8325</v>
      </c>
      <c r="AN699" s="30" t="n">
        <v>13.8925</v>
      </c>
      <c r="AO699" s="30" t="n">
        <v>13.96</v>
      </c>
      <c r="AP699" s="31" t="n">
        <v>-0.0287</v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18">
        <f>IF(SUMIFS('Daily NSE Equity Options'!$K:$K,'Daily NSE Equity Options'!$A:$A,$A700)=0,"",SUMIFS('Daily NSE Equity Options'!$K:$K,'Daily NSE Equity Options'!$A:$A,$A700))</f>
        <v/>
      </c>
      <c r="F700" s="7">
        <f>IF(SUMIFS('Daily BSE Equity Options'!$K:$K,'Daily BSE Equity Options'!$A:$A,$A700)=0,"",SUMIFS('Daily BSE Equity Options'!$K:$K,'Daily BSE Equity Options'!$A:$A,$A700))</f>
        <v/>
      </c>
      <c r="G700" s="7">
        <f>IF(OR(E700="",F700=""),"",E700+F700)</f>
        <v/>
      </c>
      <c r="H700" s="20">
        <f>IFERROR(IF(OR(E700="",INDEX(E:E,MATCH(DATE(YEAR($A700)-1,MONTH($A700),DAY($A700)),$A:$A,0))=""),"",E700/INDEX(E:E,MATCH(DATE(YEAR($A700)-1,MONTH($A700),DAY($A700)),$A:$A,0))-1),"")</f>
        <v/>
      </c>
      <c r="I700" s="20">
        <f>IFERROR(IF(OR(F700="",INDEX(F:F,MATCH(DATE(YEAR($A700)-1,MONTH($A700),DAY($A700)),$A:$A,0))=""),"",F700/INDEX(F:F,MATCH(DATE(YEAR($A700)-1,MONTH($A700),DAY($A700)),$A:$A,0))-1),"")</f>
        <v/>
      </c>
      <c r="J700" s="20">
        <f>IFERROR(IF(OR(G700="",INDEX(G:G,MATCH(DATE(YEAR($A700)-1,MONTH($A700),DAY($A700)),$A:$A,0))=""),"",G700/INDEX(G:G,MATCH(DATE(YEAR($A700)-1,MONTH($A700),DAY($A700)),$A:$A,0))-1),"")</f>
        <v/>
      </c>
      <c r="K700" s="20">
        <f>IF(OR(E700="",E699=""),"",E700/E699-1)</f>
        <v/>
      </c>
      <c r="L700" s="20">
        <f>IF(OR(F700="",F699=""),"",F700/F699-1)</f>
        <v/>
      </c>
      <c r="M700" s="20">
        <f>IF(OR(G700="",G699=""),"",G700/G699-1)</f>
        <v/>
      </c>
      <c r="N700" s="20">
        <f>IF(G700="","",E700/G700)</f>
        <v/>
      </c>
      <c r="O700" s="20">
        <f>IF(G700="","",F700/G700)</f>
        <v/>
      </c>
      <c r="P700" s="21">
        <f>IF(SUMIFS('Daily NSE Equity Options'!$L:$L,'Daily NSE Equity Options'!$A:$A,$A700)=0,"",SUMIFS('Daily NSE Equity Options'!$L:$L,'Daily NSE Equity Options'!$A:$A,$A700))</f>
        <v/>
      </c>
      <c r="Q700" s="8">
        <f>IF(SUMIFS('Daily BSE Equity Options'!$L:$L,'Daily BSE Equity Options'!$A:$A,$A700)=0,"",SUMIFS('Daily BSE Equity Options'!$L:$L,'Daily BSE Equity Options'!$A:$A,$A700))</f>
        <v/>
      </c>
      <c r="R700" s="8">
        <f>IF(OR(P700="",Q700=""),"",P700+Q700)</f>
        <v/>
      </c>
      <c r="S700" s="23">
        <f>IFERROR(IF(OR(P700="",INDEX(P:P,MATCH(DATE(YEAR($A700)-1,MONTH($A700),DAY($A700)),$A:$A,0))=""),"",P700/INDEX(P:P,MATCH(DATE(YEAR($A700)-1,MONTH($A700),DAY($A700)),$A:$A,0))-1),"")</f>
        <v/>
      </c>
      <c r="T700" s="23">
        <f>IFERROR(IF(OR(Q700="",INDEX(Q:Q,MATCH(DATE(YEAR($A700)-1,MONTH($A700),DAY($A700)),$A:$A,0))=""),"",Q700/INDEX(Q:Q,MATCH(DATE(YEAR($A700)-1,MONTH($A700),DAY($A700)),$A:$A,0))-1),"")</f>
        <v/>
      </c>
      <c r="U700" s="23">
        <f>IFERROR(IF(OR(R700="",INDEX(R:R,MATCH(DATE(YEAR($A700)-1,MONTH($A700),DAY($A700)),$A:$A,0))=""),"",R700/INDEX(R:R,MATCH(DATE(YEAR($A700)-1,MONTH($A700),DAY($A700)),$A:$A,0))-1),"")</f>
        <v/>
      </c>
      <c r="V700" s="23">
        <f>IF(OR(P700="",P699=""),"",P700/P699-1)</f>
        <v/>
      </c>
      <c r="W700" s="23">
        <f>IF(OR(Q700="",Q699=""),"",Q700/Q699-1)</f>
        <v/>
      </c>
      <c r="X700" s="23">
        <f>IF(OR(R700="",R699=""),"",R700/R699-1)</f>
        <v/>
      </c>
      <c r="Y700" s="23">
        <f>IF(R700="","",P700/R700)</f>
        <v/>
      </c>
      <c r="Z700" s="23">
        <f>IF(R700="","",Q700/R700)</f>
        <v/>
      </c>
      <c r="AA700" s="24">
        <f>IF(SUMIFS('Daily NSE Equity Options'!$M:$M,'Daily NSE Equity Options'!$A:$A,$A700)=0,"",SUMIFS('Daily NSE Equity Options'!$M:$M,'Daily NSE Equity Options'!$A:$A,$A700))</f>
        <v/>
      </c>
      <c r="AB700" s="9">
        <f>IF(SUMIFS('Daily BSE Equity Options'!$M:$M,'Daily BSE Equity Options'!$A:$A,$A700)=0,"",SUMIFS('Daily BSE Equity Options'!$M:$M,'Daily BSE Equity Options'!$A:$A,$A700))</f>
        <v/>
      </c>
      <c r="AC700" s="9">
        <f>IF(OR(AA700="",AB700=""),"",AA700+AB700)</f>
        <v/>
      </c>
      <c r="AD700" s="26">
        <f>IFERROR(IF(OR(AA700="",INDEX(AA:AA,MATCH(DATE(YEAR($A700)-1,MONTH($A700),DAY($A700)),$A:$A,0))=""),"",AA700/INDEX(AA:AA,MATCH(DATE(YEAR($A700)-1,MONTH($A700),DAY($A700)),$A:$A,0))-1),"")</f>
        <v/>
      </c>
      <c r="AE700" s="26">
        <f>IFERROR(IF(OR(AB700="",INDEX(AB:AB,MATCH(DATE(YEAR($A700)-1,MONTH($A700),DAY($A700)),$A:$A,0))=""),"",AB700/INDEX(AB:AB,MATCH(DATE(YEAR($A700)-1,MONTH($A700),DAY($A700)),$A:$A,0))-1),"")</f>
        <v/>
      </c>
      <c r="AF700" s="26">
        <f>IFERROR(IF(OR(AC700="",INDEX(AC:AC,MATCH(DATE(YEAR($A700)-1,MONTH($A700),DAY($A700)),$A:$A,0))=""),"",AC700/INDEX(AC:AC,MATCH(DATE(YEAR($A700)-1,MONTH($A700),DAY($A700)),$A:$A,0))-1),"")</f>
        <v/>
      </c>
      <c r="AG700" s="26">
        <f>IF(OR(AA700="",AA699=""),"",AA700/AA699-1)</f>
        <v/>
      </c>
      <c r="AH700" s="26">
        <f>IF(OR(AB700="",AB699=""),"",AB700/AB699-1)</f>
        <v/>
      </c>
      <c r="AI700" s="26">
        <f>IF(OR(AC700="",AC699=""),"",AC700/AC699-1)</f>
        <v/>
      </c>
      <c r="AJ700" s="26">
        <f>IF(AC700="","",AA700/AC700)</f>
        <v/>
      </c>
      <c r="AK700" s="26">
        <f>IF(AC700="","",AB700/AC700)</f>
        <v/>
      </c>
      <c r="AL700" s="29" t="n">
        <v>13.96</v>
      </c>
      <c r="AM700" s="30" t="n">
        <v>14.185</v>
      </c>
      <c r="AN700" s="30" t="n">
        <v>11.6425</v>
      </c>
      <c r="AO700" s="30" t="n">
        <v>13.7875</v>
      </c>
      <c r="AP700" s="31" t="n">
        <v>-0.0124</v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18">
        <f>IF(SUMIFS('Daily NSE Equity Options'!$K:$K,'Daily NSE Equity Options'!$A:$A,$A701)=0,"",SUMIFS('Daily NSE Equity Options'!$K:$K,'Daily NSE Equity Options'!$A:$A,$A701))</f>
        <v/>
      </c>
      <c r="F701" s="7">
        <f>IF(SUMIFS('Daily BSE Equity Options'!$K:$K,'Daily BSE Equity Options'!$A:$A,$A701)=0,"",SUMIFS('Daily BSE Equity Options'!$K:$K,'Daily BSE Equity Options'!$A:$A,$A701))</f>
        <v/>
      </c>
      <c r="G701" s="7">
        <f>IF(OR(E701="",F701=""),"",E701+F701)</f>
        <v/>
      </c>
      <c r="H701" s="20">
        <f>IFERROR(IF(OR(E701="",INDEX(E:E,MATCH(DATE(YEAR($A701)-1,MONTH($A701),DAY($A701)),$A:$A,0))=""),"",E701/INDEX(E:E,MATCH(DATE(YEAR($A701)-1,MONTH($A701),DAY($A701)),$A:$A,0))-1),"")</f>
        <v/>
      </c>
      <c r="I701" s="20">
        <f>IFERROR(IF(OR(F701="",INDEX(F:F,MATCH(DATE(YEAR($A701)-1,MONTH($A701),DAY($A701)),$A:$A,0))=""),"",F701/INDEX(F:F,MATCH(DATE(YEAR($A701)-1,MONTH($A701),DAY($A701)),$A:$A,0))-1),"")</f>
        <v/>
      </c>
      <c r="J701" s="20">
        <f>IFERROR(IF(OR(G701="",INDEX(G:G,MATCH(DATE(YEAR($A701)-1,MONTH($A701),DAY($A701)),$A:$A,0))=""),"",G701/INDEX(G:G,MATCH(DATE(YEAR($A701)-1,MONTH($A701),DAY($A701)),$A:$A,0))-1),"")</f>
        <v/>
      </c>
      <c r="K701" s="20">
        <f>IF(OR(E701="",E700=""),"",E701/E700-1)</f>
        <v/>
      </c>
      <c r="L701" s="20">
        <f>IF(OR(F701="",F700=""),"",F701/F700-1)</f>
        <v/>
      </c>
      <c r="M701" s="20">
        <f>IF(OR(G701="",G700=""),"",G701/G700-1)</f>
        <v/>
      </c>
      <c r="N701" s="20">
        <f>IF(G701="","",E701/G701)</f>
        <v/>
      </c>
      <c r="O701" s="20">
        <f>IF(G701="","",F701/G701)</f>
        <v/>
      </c>
      <c r="P701" s="21">
        <f>IF(SUMIFS('Daily NSE Equity Options'!$L:$L,'Daily NSE Equity Options'!$A:$A,$A701)=0,"",SUMIFS('Daily NSE Equity Options'!$L:$L,'Daily NSE Equity Options'!$A:$A,$A701))</f>
        <v/>
      </c>
      <c r="Q701" s="8">
        <f>IF(SUMIFS('Daily BSE Equity Options'!$L:$L,'Daily BSE Equity Options'!$A:$A,$A701)=0,"",SUMIFS('Daily BSE Equity Options'!$L:$L,'Daily BSE Equity Options'!$A:$A,$A701))</f>
        <v/>
      </c>
      <c r="R701" s="8">
        <f>IF(OR(P701="",Q701=""),"",P701+Q701)</f>
        <v/>
      </c>
      <c r="S701" s="23">
        <f>IFERROR(IF(OR(P701="",INDEX(P:P,MATCH(DATE(YEAR($A701)-1,MONTH($A701),DAY($A701)),$A:$A,0))=""),"",P701/INDEX(P:P,MATCH(DATE(YEAR($A701)-1,MONTH($A701),DAY($A701)),$A:$A,0))-1),"")</f>
        <v/>
      </c>
      <c r="T701" s="23">
        <f>IFERROR(IF(OR(Q701="",INDEX(Q:Q,MATCH(DATE(YEAR($A701)-1,MONTH($A701),DAY($A701)),$A:$A,0))=""),"",Q701/INDEX(Q:Q,MATCH(DATE(YEAR($A701)-1,MONTH($A701),DAY($A701)),$A:$A,0))-1),"")</f>
        <v/>
      </c>
      <c r="U701" s="23">
        <f>IFERROR(IF(OR(R701="",INDEX(R:R,MATCH(DATE(YEAR($A701)-1,MONTH($A701),DAY($A701)),$A:$A,0))=""),"",R701/INDEX(R:R,MATCH(DATE(YEAR($A701)-1,MONTH($A701),DAY($A701)),$A:$A,0))-1),"")</f>
        <v/>
      </c>
      <c r="V701" s="23">
        <f>IF(OR(P701="",P700=""),"",P701/P700-1)</f>
        <v/>
      </c>
      <c r="W701" s="23">
        <f>IF(OR(Q701="",Q700=""),"",Q701/Q700-1)</f>
        <v/>
      </c>
      <c r="X701" s="23">
        <f>IF(OR(R701="",R700=""),"",R701/R700-1)</f>
        <v/>
      </c>
      <c r="Y701" s="23">
        <f>IF(R701="","",P701/R701)</f>
        <v/>
      </c>
      <c r="Z701" s="23">
        <f>IF(R701="","",Q701/R701)</f>
        <v/>
      </c>
      <c r="AA701" s="24">
        <f>IF(SUMIFS('Daily NSE Equity Options'!$M:$M,'Daily NSE Equity Options'!$A:$A,$A701)=0,"",SUMIFS('Daily NSE Equity Options'!$M:$M,'Daily NSE Equity Options'!$A:$A,$A701))</f>
        <v/>
      </c>
      <c r="AB701" s="9">
        <f>IF(SUMIFS('Daily BSE Equity Options'!$M:$M,'Daily BSE Equity Options'!$A:$A,$A701)=0,"",SUMIFS('Daily BSE Equity Options'!$M:$M,'Daily BSE Equity Options'!$A:$A,$A701))</f>
        <v/>
      </c>
      <c r="AC701" s="9">
        <f>IF(OR(AA701="",AB701=""),"",AA701+AB701)</f>
        <v/>
      </c>
      <c r="AD701" s="26">
        <f>IFERROR(IF(OR(AA701="",INDEX(AA:AA,MATCH(DATE(YEAR($A701)-1,MONTH($A701),DAY($A701)),$A:$A,0))=""),"",AA701/INDEX(AA:AA,MATCH(DATE(YEAR($A701)-1,MONTH($A701),DAY($A701)),$A:$A,0))-1),"")</f>
        <v/>
      </c>
      <c r="AE701" s="26">
        <f>IFERROR(IF(OR(AB701="",INDEX(AB:AB,MATCH(DATE(YEAR($A701)-1,MONTH($A701),DAY($A701)),$A:$A,0))=""),"",AB701/INDEX(AB:AB,MATCH(DATE(YEAR($A701)-1,MONTH($A701),DAY($A701)),$A:$A,0))-1),"")</f>
        <v/>
      </c>
      <c r="AF701" s="26">
        <f>IFERROR(IF(OR(AC701="",INDEX(AC:AC,MATCH(DATE(YEAR($A701)-1,MONTH($A701),DAY($A701)),$A:$A,0))=""),"",AC701/INDEX(AC:AC,MATCH(DATE(YEAR($A701)-1,MONTH($A701),DAY($A701)),$A:$A,0))-1),"")</f>
        <v/>
      </c>
      <c r="AG701" s="26">
        <f>IF(OR(AA701="",AA700=""),"",AA701/AA700-1)</f>
        <v/>
      </c>
      <c r="AH701" s="26">
        <f>IF(OR(AB701="",AB700=""),"",AB701/AB700-1)</f>
        <v/>
      </c>
      <c r="AI701" s="26">
        <f>IF(OR(AC701="",AC700=""),"",AC701/AC700-1)</f>
        <v/>
      </c>
      <c r="AJ701" s="26">
        <f>IF(AC701="","",AA701/AC701)</f>
        <v/>
      </c>
      <c r="AK701" s="26">
        <f>IF(AC701="","",AB701/AC701)</f>
        <v/>
      </c>
      <c r="AL701" s="29" t="n">
        <v>13.7875</v>
      </c>
      <c r="AM701" s="30" t="n">
        <v>14.26</v>
      </c>
      <c r="AN701" s="30" t="n">
        <v>13.48</v>
      </c>
      <c r="AO701" s="30" t="n">
        <v>13.6175</v>
      </c>
      <c r="AP701" s="31" t="n">
        <v>-0.0123</v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18">
        <f>IF(SUMIFS('Daily NSE Equity Options'!$K:$K,'Daily NSE Equity Options'!$A:$A,$A702)=0,"",SUMIFS('Daily NSE Equity Options'!$K:$K,'Daily NSE Equity Options'!$A:$A,$A702))</f>
        <v/>
      </c>
      <c r="F702" s="7">
        <f>IF(SUMIFS('Daily BSE Equity Options'!$K:$K,'Daily BSE Equity Options'!$A:$A,$A702)=0,"",SUMIFS('Daily BSE Equity Options'!$K:$K,'Daily BSE Equity Options'!$A:$A,$A702))</f>
        <v/>
      </c>
      <c r="G702" s="7">
        <f>IF(OR(E702="",F702=""),"",E702+F702)</f>
        <v/>
      </c>
      <c r="H702" s="20">
        <f>IFERROR(IF(OR(E702="",INDEX(E:E,MATCH(DATE(YEAR($A702)-1,MONTH($A702),DAY($A702)),$A:$A,0))=""),"",E702/INDEX(E:E,MATCH(DATE(YEAR($A702)-1,MONTH($A702),DAY($A702)),$A:$A,0))-1),"")</f>
        <v/>
      </c>
      <c r="I702" s="20">
        <f>IFERROR(IF(OR(F702="",INDEX(F:F,MATCH(DATE(YEAR($A702)-1,MONTH($A702),DAY($A702)),$A:$A,0))=""),"",F702/INDEX(F:F,MATCH(DATE(YEAR($A702)-1,MONTH($A702),DAY($A702)),$A:$A,0))-1),"")</f>
        <v/>
      </c>
      <c r="J702" s="20">
        <f>IFERROR(IF(OR(G702="",INDEX(G:G,MATCH(DATE(YEAR($A702)-1,MONTH($A702),DAY($A702)),$A:$A,0))=""),"",G702/INDEX(G:G,MATCH(DATE(YEAR($A702)-1,MONTH($A702),DAY($A702)),$A:$A,0))-1),"")</f>
        <v/>
      </c>
      <c r="K702" s="20">
        <f>IF(OR(E702="",E701=""),"",E702/E701-1)</f>
        <v/>
      </c>
      <c r="L702" s="20">
        <f>IF(OR(F702="",F701=""),"",F702/F701-1)</f>
        <v/>
      </c>
      <c r="M702" s="20">
        <f>IF(OR(G702="",G701=""),"",G702/G701-1)</f>
        <v/>
      </c>
      <c r="N702" s="20">
        <f>IF(G702="","",E702/G702)</f>
        <v/>
      </c>
      <c r="O702" s="20">
        <f>IF(G702="","",F702/G702)</f>
        <v/>
      </c>
      <c r="P702" s="21">
        <f>IF(SUMIFS('Daily NSE Equity Options'!$L:$L,'Daily NSE Equity Options'!$A:$A,$A702)=0,"",SUMIFS('Daily NSE Equity Options'!$L:$L,'Daily NSE Equity Options'!$A:$A,$A702))</f>
        <v/>
      </c>
      <c r="Q702" s="8">
        <f>IF(SUMIFS('Daily BSE Equity Options'!$L:$L,'Daily BSE Equity Options'!$A:$A,$A702)=0,"",SUMIFS('Daily BSE Equity Options'!$L:$L,'Daily BSE Equity Options'!$A:$A,$A702))</f>
        <v/>
      </c>
      <c r="R702" s="8">
        <f>IF(OR(P702="",Q702=""),"",P702+Q702)</f>
        <v/>
      </c>
      <c r="S702" s="23">
        <f>IFERROR(IF(OR(P702="",INDEX(P:P,MATCH(DATE(YEAR($A702)-1,MONTH($A702),DAY($A702)),$A:$A,0))=""),"",P702/INDEX(P:P,MATCH(DATE(YEAR($A702)-1,MONTH($A702),DAY($A702)),$A:$A,0))-1),"")</f>
        <v/>
      </c>
      <c r="T702" s="23">
        <f>IFERROR(IF(OR(Q702="",INDEX(Q:Q,MATCH(DATE(YEAR($A702)-1,MONTH($A702),DAY($A702)),$A:$A,0))=""),"",Q702/INDEX(Q:Q,MATCH(DATE(YEAR($A702)-1,MONTH($A702),DAY($A702)),$A:$A,0))-1),"")</f>
        <v/>
      </c>
      <c r="U702" s="23">
        <f>IFERROR(IF(OR(R702="",INDEX(R:R,MATCH(DATE(YEAR($A702)-1,MONTH($A702),DAY($A702)),$A:$A,0))=""),"",R702/INDEX(R:R,MATCH(DATE(YEAR($A702)-1,MONTH($A702),DAY($A702)),$A:$A,0))-1),"")</f>
        <v/>
      </c>
      <c r="V702" s="23">
        <f>IF(OR(P702="",P701=""),"",P702/P701-1)</f>
        <v/>
      </c>
      <c r="W702" s="23">
        <f>IF(OR(Q702="",Q701=""),"",Q702/Q701-1)</f>
        <v/>
      </c>
      <c r="X702" s="23">
        <f>IF(OR(R702="",R701=""),"",R702/R701-1)</f>
        <v/>
      </c>
      <c r="Y702" s="23">
        <f>IF(R702="","",P702/R702)</f>
        <v/>
      </c>
      <c r="Z702" s="23">
        <f>IF(R702="","",Q702/R702)</f>
        <v/>
      </c>
      <c r="AA702" s="24">
        <f>IF(SUMIFS('Daily NSE Equity Options'!$M:$M,'Daily NSE Equity Options'!$A:$A,$A702)=0,"",SUMIFS('Daily NSE Equity Options'!$M:$M,'Daily NSE Equity Options'!$A:$A,$A702))</f>
        <v/>
      </c>
      <c r="AB702" s="9">
        <f>IF(SUMIFS('Daily BSE Equity Options'!$M:$M,'Daily BSE Equity Options'!$A:$A,$A702)=0,"",SUMIFS('Daily BSE Equity Options'!$M:$M,'Daily BSE Equity Options'!$A:$A,$A702))</f>
        <v/>
      </c>
      <c r="AC702" s="9">
        <f>IF(OR(AA702="",AB702=""),"",AA702+AB702)</f>
        <v/>
      </c>
      <c r="AD702" s="26">
        <f>IFERROR(IF(OR(AA702="",INDEX(AA:AA,MATCH(DATE(YEAR($A702)-1,MONTH($A702),DAY($A702)),$A:$A,0))=""),"",AA702/INDEX(AA:AA,MATCH(DATE(YEAR($A702)-1,MONTH($A702),DAY($A702)),$A:$A,0))-1),"")</f>
        <v/>
      </c>
      <c r="AE702" s="26">
        <f>IFERROR(IF(OR(AB702="",INDEX(AB:AB,MATCH(DATE(YEAR($A702)-1,MONTH($A702),DAY($A702)),$A:$A,0))=""),"",AB702/INDEX(AB:AB,MATCH(DATE(YEAR($A702)-1,MONTH($A702),DAY($A702)),$A:$A,0))-1),"")</f>
        <v/>
      </c>
      <c r="AF702" s="26">
        <f>IFERROR(IF(OR(AC702="",INDEX(AC:AC,MATCH(DATE(YEAR($A702)-1,MONTH($A702),DAY($A702)),$A:$A,0))=""),"",AC702/INDEX(AC:AC,MATCH(DATE(YEAR($A702)-1,MONTH($A702),DAY($A702)),$A:$A,0))-1),"")</f>
        <v/>
      </c>
      <c r="AG702" s="26">
        <f>IF(OR(AA702="",AA701=""),"",AA702/AA701-1)</f>
        <v/>
      </c>
      <c r="AH702" s="26">
        <f>IF(OR(AB702="",AB701=""),"",AB702/AB701-1)</f>
        <v/>
      </c>
      <c r="AI702" s="26">
        <f>IF(OR(AC702="",AC701=""),"",AC702/AC701-1)</f>
        <v/>
      </c>
      <c r="AJ702" s="26">
        <f>IF(AC702="","",AA702/AC702)</f>
        <v/>
      </c>
      <c r="AK702" s="26">
        <f>IF(AC702="","",AB702/AC702)</f>
        <v/>
      </c>
      <c r="AL702" s="29" t="n">
        <v>13.6175</v>
      </c>
      <c r="AM702" s="30" t="n">
        <v>13.81</v>
      </c>
      <c r="AN702" s="30" t="n">
        <v>13.3</v>
      </c>
      <c r="AO702" s="30" t="n">
        <v>13.6575</v>
      </c>
      <c r="AP702" s="31" t="n">
        <v>0.0029</v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18">
        <f>IF(SUMIFS('Daily NSE Equity Options'!$K:$K,'Daily NSE Equity Options'!$A:$A,$A703)=0,"",SUMIFS('Daily NSE Equity Options'!$K:$K,'Daily NSE Equity Options'!$A:$A,$A703))</f>
        <v/>
      </c>
      <c r="F703" s="7">
        <f>IF(SUMIFS('Daily BSE Equity Options'!$K:$K,'Daily BSE Equity Options'!$A:$A,$A703)=0,"",SUMIFS('Daily BSE Equity Options'!$K:$K,'Daily BSE Equity Options'!$A:$A,$A703))</f>
        <v/>
      </c>
      <c r="G703" s="7">
        <f>IF(OR(E703="",F703=""),"",E703+F703)</f>
        <v/>
      </c>
      <c r="H703" s="20">
        <f>IFERROR(IF(OR(E703="",INDEX(E:E,MATCH(DATE(YEAR($A703)-1,MONTH($A703),DAY($A703)),$A:$A,0))=""),"",E703/INDEX(E:E,MATCH(DATE(YEAR($A703)-1,MONTH($A703),DAY($A703)),$A:$A,0))-1),"")</f>
        <v/>
      </c>
      <c r="I703" s="20">
        <f>IFERROR(IF(OR(F703="",INDEX(F:F,MATCH(DATE(YEAR($A703)-1,MONTH($A703),DAY($A703)),$A:$A,0))=""),"",F703/INDEX(F:F,MATCH(DATE(YEAR($A703)-1,MONTH($A703),DAY($A703)),$A:$A,0))-1),"")</f>
        <v/>
      </c>
      <c r="J703" s="20">
        <f>IFERROR(IF(OR(G703="",INDEX(G:G,MATCH(DATE(YEAR($A703)-1,MONTH($A703),DAY($A703)),$A:$A,0))=""),"",G703/INDEX(G:G,MATCH(DATE(YEAR($A703)-1,MONTH($A703),DAY($A703)),$A:$A,0))-1),"")</f>
        <v/>
      </c>
      <c r="K703" s="20">
        <f>IF(OR(E703="",E702=""),"",E703/E702-1)</f>
        <v/>
      </c>
      <c r="L703" s="20">
        <f>IF(OR(F703="",F702=""),"",F703/F702-1)</f>
        <v/>
      </c>
      <c r="M703" s="20">
        <f>IF(OR(G703="",G702=""),"",G703/G702-1)</f>
        <v/>
      </c>
      <c r="N703" s="20">
        <f>IF(G703="","",E703/G703)</f>
        <v/>
      </c>
      <c r="O703" s="20">
        <f>IF(G703="","",F703/G703)</f>
        <v/>
      </c>
      <c r="P703" s="21">
        <f>IF(SUMIFS('Daily NSE Equity Options'!$L:$L,'Daily NSE Equity Options'!$A:$A,$A703)=0,"",SUMIFS('Daily NSE Equity Options'!$L:$L,'Daily NSE Equity Options'!$A:$A,$A703))</f>
        <v/>
      </c>
      <c r="Q703" s="8">
        <f>IF(SUMIFS('Daily BSE Equity Options'!$L:$L,'Daily BSE Equity Options'!$A:$A,$A703)=0,"",SUMIFS('Daily BSE Equity Options'!$L:$L,'Daily BSE Equity Options'!$A:$A,$A703))</f>
        <v/>
      </c>
      <c r="R703" s="8">
        <f>IF(OR(P703="",Q703=""),"",P703+Q703)</f>
        <v/>
      </c>
      <c r="S703" s="23">
        <f>IFERROR(IF(OR(P703="",INDEX(P:P,MATCH(DATE(YEAR($A703)-1,MONTH($A703),DAY($A703)),$A:$A,0))=""),"",P703/INDEX(P:P,MATCH(DATE(YEAR($A703)-1,MONTH($A703),DAY($A703)),$A:$A,0))-1),"")</f>
        <v/>
      </c>
      <c r="T703" s="23">
        <f>IFERROR(IF(OR(Q703="",INDEX(Q:Q,MATCH(DATE(YEAR($A703)-1,MONTH($A703),DAY($A703)),$A:$A,0))=""),"",Q703/INDEX(Q:Q,MATCH(DATE(YEAR($A703)-1,MONTH($A703),DAY($A703)),$A:$A,0))-1),"")</f>
        <v/>
      </c>
      <c r="U703" s="23">
        <f>IFERROR(IF(OR(R703="",INDEX(R:R,MATCH(DATE(YEAR($A703)-1,MONTH($A703),DAY($A703)),$A:$A,0))=""),"",R703/INDEX(R:R,MATCH(DATE(YEAR($A703)-1,MONTH($A703),DAY($A703)),$A:$A,0))-1),"")</f>
        <v/>
      </c>
      <c r="V703" s="23">
        <f>IF(OR(P703="",P702=""),"",P703/P702-1)</f>
        <v/>
      </c>
      <c r="W703" s="23">
        <f>IF(OR(Q703="",Q702=""),"",Q703/Q702-1)</f>
        <v/>
      </c>
      <c r="X703" s="23">
        <f>IF(OR(R703="",R702=""),"",R703/R702-1)</f>
        <v/>
      </c>
      <c r="Y703" s="23">
        <f>IF(R703="","",P703/R703)</f>
        <v/>
      </c>
      <c r="Z703" s="23">
        <f>IF(R703="","",Q703/R703)</f>
        <v/>
      </c>
      <c r="AA703" s="24">
        <f>IF(SUMIFS('Daily NSE Equity Options'!$M:$M,'Daily NSE Equity Options'!$A:$A,$A703)=0,"",SUMIFS('Daily NSE Equity Options'!$M:$M,'Daily NSE Equity Options'!$A:$A,$A703))</f>
        <v/>
      </c>
      <c r="AB703" s="9">
        <f>IF(SUMIFS('Daily BSE Equity Options'!$M:$M,'Daily BSE Equity Options'!$A:$A,$A703)=0,"",SUMIFS('Daily BSE Equity Options'!$M:$M,'Daily BSE Equity Options'!$A:$A,$A703))</f>
        <v/>
      </c>
      <c r="AC703" s="9">
        <f>IF(OR(AA703="",AB703=""),"",AA703+AB703)</f>
        <v/>
      </c>
      <c r="AD703" s="26">
        <f>IFERROR(IF(OR(AA703="",INDEX(AA:AA,MATCH(DATE(YEAR($A703)-1,MONTH($A703),DAY($A703)),$A:$A,0))=""),"",AA703/INDEX(AA:AA,MATCH(DATE(YEAR($A703)-1,MONTH($A703),DAY($A703)),$A:$A,0))-1),"")</f>
        <v/>
      </c>
      <c r="AE703" s="26">
        <f>IFERROR(IF(OR(AB703="",INDEX(AB:AB,MATCH(DATE(YEAR($A703)-1,MONTH($A703),DAY($A703)),$A:$A,0))=""),"",AB703/INDEX(AB:AB,MATCH(DATE(YEAR($A703)-1,MONTH($A703),DAY($A703)),$A:$A,0))-1),"")</f>
        <v/>
      </c>
      <c r="AF703" s="26">
        <f>IFERROR(IF(OR(AC703="",INDEX(AC:AC,MATCH(DATE(YEAR($A703)-1,MONTH($A703),DAY($A703)),$A:$A,0))=""),"",AC703/INDEX(AC:AC,MATCH(DATE(YEAR($A703)-1,MONTH($A703),DAY($A703)),$A:$A,0))-1),"")</f>
        <v/>
      </c>
      <c r="AG703" s="26">
        <f>IF(OR(AA703="",AA702=""),"",AA703/AA702-1)</f>
        <v/>
      </c>
      <c r="AH703" s="26">
        <f>IF(OR(AB703="",AB702=""),"",AB703/AB702-1)</f>
        <v/>
      </c>
      <c r="AI703" s="26">
        <f>IF(OR(AC703="",AC702=""),"",AC703/AC702-1)</f>
        <v/>
      </c>
      <c r="AJ703" s="26">
        <f>IF(AC703="","",AA703/AC703)</f>
        <v/>
      </c>
      <c r="AK703" s="26">
        <f>IF(AC703="","",AB703/AC703)</f>
        <v/>
      </c>
      <c r="AL703" s="29" t="n">
        <v>13.6575</v>
      </c>
      <c r="AM703" s="30" t="n">
        <v>15.4225</v>
      </c>
      <c r="AN703" s="30" t="n">
        <v>13.5175</v>
      </c>
      <c r="AO703" s="30" t="n">
        <v>14.655</v>
      </c>
      <c r="AP703" s="31" t="n">
        <v>0.073</v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18">
        <f>IF(SUMIFS('Daily NSE Equity Options'!$K:$K,'Daily NSE Equity Options'!$A:$A,$A704)=0,"",SUMIFS('Daily NSE Equity Options'!$K:$K,'Daily NSE Equity Options'!$A:$A,$A704))</f>
        <v/>
      </c>
      <c r="F704" s="7">
        <f>IF(SUMIFS('Daily BSE Equity Options'!$K:$K,'Daily BSE Equity Options'!$A:$A,$A704)=0,"",SUMIFS('Daily BSE Equity Options'!$K:$K,'Daily BSE Equity Options'!$A:$A,$A704))</f>
        <v/>
      </c>
      <c r="G704" s="7">
        <f>IF(OR(E704="",F704=""),"",E704+F704)</f>
        <v/>
      </c>
      <c r="H704" s="20">
        <f>IFERROR(IF(OR(E704="",INDEX(E:E,MATCH(DATE(YEAR($A704)-1,MONTH($A704),DAY($A704)),$A:$A,0))=""),"",E704/INDEX(E:E,MATCH(DATE(YEAR($A704)-1,MONTH($A704),DAY($A704)),$A:$A,0))-1),"")</f>
        <v/>
      </c>
      <c r="I704" s="20">
        <f>IFERROR(IF(OR(F704="",INDEX(F:F,MATCH(DATE(YEAR($A704)-1,MONTH($A704),DAY($A704)),$A:$A,0))=""),"",F704/INDEX(F:F,MATCH(DATE(YEAR($A704)-1,MONTH($A704),DAY($A704)),$A:$A,0))-1),"")</f>
        <v/>
      </c>
      <c r="J704" s="20">
        <f>IFERROR(IF(OR(G704="",INDEX(G:G,MATCH(DATE(YEAR($A704)-1,MONTH($A704),DAY($A704)),$A:$A,0))=""),"",G704/INDEX(G:G,MATCH(DATE(YEAR($A704)-1,MONTH($A704),DAY($A704)),$A:$A,0))-1),"")</f>
        <v/>
      </c>
      <c r="K704" s="20">
        <f>IF(OR(E704="",E703=""),"",E704/E703-1)</f>
        <v/>
      </c>
      <c r="L704" s="20">
        <f>IF(OR(F704="",F703=""),"",F704/F703-1)</f>
        <v/>
      </c>
      <c r="M704" s="20">
        <f>IF(OR(G704="",G703=""),"",G704/G703-1)</f>
        <v/>
      </c>
      <c r="N704" s="20">
        <f>IF(G704="","",E704/G704)</f>
        <v/>
      </c>
      <c r="O704" s="20">
        <f>IF(G704="","",F704/G704)</f>
        <v/>
      </c>
      <c r="P704" s="21">
        <f>IF(SUMIFS('Daily NSE Equity Options'!$L:$L,'Daily NSE Equity Options'!$A:$A,$A704)=0,"",SUMIFS('Daily NSE Equity Options'!$L:$L,'Daily NSE Equity Options'!$A:$A,$A704))</f>
        <v/>
      </c>
      <c r="Q704" s="8">
        <f>IF(SUMIFS('Daily BSE Equity Options'!$L:$L,'Daily BSE Equity Options'!$A:$A,$A704)=0,"",SUMIFS('Daily BSE Equity Options'!$L:$L,'Daily BSE Equity Options'!$A:$A,$A704))</f>
        <v/>
      </c>
      <c r="R704" s="8">
        <f>IF(OR(P704="",Q704=""),"",P704+Q704)</f>
        <v/>
      </c>
      <c r="S704" s="23">
        <f>IFERROR(IF(OR(P704="",INDEX(P:P,MATCH(DATE(YEAR($A704)-1,MONTH($A704),DAY($A704)),$A:$A,0))=""),"",P704/INDEX(P:P,MATCH(DATE(YEAR($A704)-1,MONTH($A704),DAY($A704)),$A:$A,0))-1),"")</f>
        <v/>
      </c>
      <c r="T704" s="23">
        <f>IFERROR(IF(OR(Q704="",INDEX(Q:Q,MATCH(DATE(YEAR($A704)-1,MONTH($A704),DAY($A704)),$A:$A,0))=""),"",Q704/INDEX(Q:Q,MATCH(DATE(YEAR($A704)-1,MONTH($A704),DAY($A704)),$A:$A,0))-1),"")</f>
        <v/>
      </c>
      <c r="U704" s="23">
        <f>IFERROR(IF(OR(R704="",INDEX(R:R,MATCH(DATE(YEAR($A704)-1,MONTH($A704),DAY($A704)),$A:$A,0))=""),"",R704/INDEX(R:R,MATCH(DATE(YEAR($A704)-1,MONTH($A704),DAY($A704)),$A:$A,0))-1),"")</f>
        <v/>
      </c>
      <c r="V704" s="23">
        <f>IF(OR(P704="",P703=""),"",P704/P703-1)</f>
        <v/>
      </c>
      <c r="W704" s="23">
        <f>IF(OR(Q704="",Q703=""),"",Q704/Q703-1)</f>
        <v/>
      </c>
      <c r="X704" s="23">
        <f>IF(OR(R704="",R703=""),"",R704/R703-1)</f>
        <v/>
      </c>
      <c r="Y704" s="23">
        <f>IF(R704="","",P704/R704)</f>
        <v/>
      </c>
      <c r="Z704" s="23">
        <f>IF(R704="","",Q704/R704)</f>
        <v/>
      </c>
      <c r="AA704" s="24">
        <f>IF(SUMIFS('Daily NSE Equity Options'!$M:$M,'Daily NSE Equity Options'!$A:$A,$A704)=0,"",SUMIFS('Daily NSE Equity Options'!$M:$M,'Daily NSE Equity Options'!$A:$A,$A704))</f>
        <v/>
      </c>
      <c r="AB704" s="9">
        <f>IF(SUMIFS('Daily BSE Equity Options'!$M:$M,'Daily BSE Equity Options'!$A:$A,$A704)=0,"",SUMIFS('Daily BSE Equity Options'!$M:$M,'Daily BSE Equity Options'!$A:$A,$A704))</f>
        <v/>
      </c>
      <c r="AC704" s="9">
        <f>IF(OR(AA704="",AB704=""),"",AA704+AB704)</f>
        <v/>
      </c>
      <c r="AD704" s="26">
        <f>IFERROR(IF(OR(AA704="",INDEX(AA:AA,MATCH(DATE(YEAR($A704)-1,MONTH($A704),DAY($A704)),$A:$A,0))=""),"",AA704/INDEX(AA:AA,MATCH(DATE(YEAR($A704)-1,MONTH($A704),DAY($A704)),$A:$A,0))-1),"")</f>
        <v/>
      </c>
      <c r="AE704" s="26">
        <f>IFERROR(IF(OR(AB704="",INDEX(AB:AB,MATCH(DATE(YEAR($A704)-1,MONTH($A704),DAY($A704)),$A:$A,0))=""),"",AB704/INDEX(AB:AB,MATCH(DATE(YEAR($A704)-1,MONTH($A704),DAY($A704)),$A:$A,0))-1),"")</f>
        <v/>
      </c>
      <c r="AF704" s="26">
        <f>IFERROR(IF(OR(AC704="",INDEX(AC:AC,MATCH(DATE(YEAR($A704)-1,MONTH($A704),DAY($A704)),$A:$A,0))=""),"",AC704/INDEX(AC:AC,MATCH(DATE(YEAR($A704)-1,MONTH($A704),DAY($A704)),$A:$A,0))-1),"")</f>
        <v/>
      </c>
      <c r="AG704" s="26">
        <f>IF(OR(AA704="",AA703=""),"",AA704/AA703-1)</f>
        <v/>
      </c>
      <c r="AH704" s="26">
        <f>IF(OR(AB704="",AB703=""),"",AB704/AB703-1)</f>
        <v/>
      </c>
      <c r="AI704" s="26">
        <f>IF(OR(AC704="",AC703=""),"",AC704/AC703-1)</f>
        <v/>
      </c>
      <c r="AJ704" s="26">
        <f>IF(AC704="","",AA704/AC704)</f>
        <v/>
      </c>
      <c r="AK704" s="26">
        <f>IF(AC704="","",AB704/AC704)</f>
        <v/>
      </c>
      <c r="AL704" s="29" t="n">
        <v>14.655</v>
      </c>
      <c r="AM704" s="30" t="n">
        <v>18.0125</v>
      </c>
      <c r="AN704" s="30" t="n">
        <v>14.5825</v>
      </c>
      <c r="AO704" s="30" t="n">
        <v>17.32</v>
      </c>
      <c r="AP704" s="31" t="n">
        <v>0.1818</v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18">
        <f>IF(SUMIFS('Daily NSE Equity Options'!$K:$K,'Daily NSE Equity Options'!$A:$A,$A705)=0,"",SUMIFS('Daily NSE Equity Options'!$K:$K,'Daily NSE Equity Options'!$A:$A,$A705))</f>
        <v/>
      </c>
      <c r="F705" s="7">
        <f>IF(SUMIFS('Daily BSE Equity Options'!$K:$K,'Daily BSE Equity Options'!$A:$A,$A705)=0,"",SUMIFS('Daily BSE Equity Options'!$K:$K,'Daily BSE Equity Options'!$A:$A,$A705))</f>
        <v/>
      </c>
      <c r="G705" s="7">
        <f>IF(OR(E705="",F705=""),"",E705+F705)</f>
        <v/>
      </c>
      <c r="H705" s="20">
        <f>IFERROR(IF(OR(E705="",INDEX(E:E,MATCH(DATE(YEAR($A705)-1,MONTH($A705),DAY($A705)),$A:$A,0))=""),"",E705/INDEX(E:E,MATCH(DATE(YEAR($A705)-1,MONTH($A705),DAY($A705)),$A:$A,0))-1),"")</f>
        <v/>
      </c>
      <c r="I705" s="20">
        <f>IFERROR(IF(OR(F705="",INDEX(F:F,MATCH(DATE(YEAR($A705)-1,MONTH($A705),DAY($A705)),$A:$A,0))=""),"",F705/INDEX(F:F,MATCH(DATE(YEAR($A705)-1,MONTH($A705),DAY($A705)),$A:$A,0))-1),"")</f>
        <v/>
      </c>
      <c r="J705" s="20">
        <f>IFERROR(IF(OR(G705="",INDEX(G:G,MATCH(DATE(YEAR($A705)-1,MONTH($A705),DAY($A705)),$A:$A,0))=""),"",G705/INDEX(G:G,MATCH(DATE(YEAR($A705)-1,MONTH($A705),DAY($A705)),$A:$A,0))-1),"")</f>
        <v/>
      </c>
      <c r="K705" s="20">
        <f>IF(OR(E705="",E704=""),"",E705/E704-1)</f>
        <v/>
      </c>
      <c r="L705" s="20">
        <f>IF(OR(F705="",F704=""),"",F705/F704-1)</f>
        <v/>
      </c>
      <c r="M705" s="20">
        <f>IF(OR(G705="",G704=""),"",G705/G704-1)</f>
        <v/>
      </c>
      <c r="N705" s="20">
        <f>IF(G705="","",E705/G705)</f>
        <v/>
      </c>
      <c r="O705" s="20">
        <f>IF(G705="","",F705/G705)</f>
        <v/>
      </c>
      <c r="P705" s="21">
        <f>IF(SUMIFS('Daily NSE Equity Options'!$L:$L,'Daily NSE Equity Options'!$A:$A,$A705)=0,"",SUMIFS('Daily NSE Equity Options'!$L:$L,'Daily NSE Equity Options'!$A:$A,$A705))</f>
        <v/>
      </c>
      <c r="Q705" s="8">
        <f>IF(SUMIFS('Daily BSE Equity Options'!$L:$L,'Daily BSE Equity Options'!$A:$A,$A705)=0,"",SUMIFS('Daily BSE Equity Options'!$L:$L,'Daily BSE Equity Options'!$A:$A,$A705))</f>
        <v/>
      </c>
      <c r="R705" s="8">
        <f>IF(OR(P705="",Q705=""),"",P705+Q705)</f>
        <v/>
      </c>
      <c r="S705" s="23">
        <f>IFERROR(IF(OR(P705="",INDEX(P:P,MATCH(DATE(YEAR($A705)-1,MONTH($A705),DAY($A705)),$A:$A,0))=""),"",P705/INDEX(P:P,MATCH(DATE(YEAR($A705)-1,MONTH($A705),DAY($A705)),$A:$A,0))-1),"")</f>
        <v/>
      </c>
      <c r="T705" s="23">
        <f>IFERROR(IF(OR(Q705="",INDEX(Q:Q,MATCH(DATE(YEAR($A705)-1,MONTH($A705),DAY($A705)),$A:$A,0))=""),"",Q705/INDEX(Q:Q,MATCH(DATE(YEAR($A705)-1,MONTH($A705),DAY($A705)),$A:$A,0))-1),"")</f>
        <v/>
      </c>
      <c r="U705" s="23">
        <f>IFERROR(IF(OR(R705="",INDEX(R:R,MATCH(DATE(YEAR($A705)-1,MONTH($A705),DAY($A705)),$A:$A,0))=""),"",R705/INDEX(R:R,MATCH(DATE(YEAR($A705)-1,MONTH($A705),DAY($A705)),$A:$A,0))-1),"")</f>
        <v/>
      </c>
      <c r="V705" s="23">
        <f>IF(OR(P705="",P704=""),"",P705/P704-1)</f>
        <v/>
      </c>
      <c r="W705" s="23">
        <f>IF(OR(Q705="",Q704=""),"",Q705/Q704-1)</f>
        <v/>
      </c>
      <c r="X705" s="23">
        <f>IF(OR(R705="",R704=""),"",R705/R704-1)</f>
        <v/>
      </c>
      <c r="Y705" s="23">
        <f>IF(R705="","",P705/R705)</f>
        <v/>
      </c>
      <c r="Z705" s="23">
        <f>IF(R705="","",Q705/R705)</f>
        <v/>
      </c>
      <c r="AA705" s="24">
        <f>IF(SUMIFS('Daily NSE Equity Options'!$M:$M,'Daily NSE Equity Options'!$A:$A,$A705)=0,"",SUMIFS('Daily NSE Equity Options'!$M:$M,'Daily NSE Equity Options'!$A:$A,$A705))</f>
        <v/>
      </c>
      <c r="AB705" s="9">
        <f>IF(SUMIFS('Daily BSE Equity Options'!$M:$M,'Daily BSE Equity Options'!$A:$A,$A705)=0,"",SUMIFS('Daily BSE Equity Options'!$M:$M,'Daily BSE Equity Options'!$A:$A,$A705))</f>
        <v/>
      </c>
      <c r="AC705" s="9">
        <f>IF(OR(AA705="",AB705=""),"",AA705+AB705)</f>
        <v/>
      </c>
      <c r="AD705" s="26">
        <f>IFERROR(IF(OR(AA705="",INDEX(AA:AA,MATCH(DATE(YEAR($A705)-1,MONTH($A705),DAY($A705)),$A:$A,0))=""),"",AA705/INDEX(AA:AA,MATCH(DATE(YEAR($A705)-1,MONTH($A705),DAY($A705)),$A:$A,0))-1),"")</f>
        <v/>
      </c>
      <c r="AE705" s="26">
        <f>IFERROR(IF(OR(AB705="",INDEX(AB:AB,MATCH(DATE(YEAR($A705)-1,MONTH($A705),DAY($A705)),$A:$A,0))=""),"",AB705/INDEX(AB:AB,MATCH(DATE(YEAR($A705)-1,MONTH($A705),DAY($A705)),$A:$A,0))-1),"")</f>
        <v/>
      </c>
      <c r="AF705" s="26">
        <f>IFERROR(IF(OR(AC705="",INDEX(AC:AC,MATCH(DATE(YEAR($A705)-1,MONTH($A705),DAY($A705)),$A:$A,0))=""),"",AC705/INDEX(AC:AC,MATCH(DATE(YEAR($A705)-1,MONTH($A705),DAY($A705)),$A:$A,0))-1),"")</f>
        <v/>
      </c>
      <c r="AG705" s="26">
        <f>IF(OR(AA705="",AA704=""),"",AA705/AA704-1)</f>
        <v/>
      </c>
      <c r="AH705" s="26">
        <f>IF(OR(AB705="",AB704=""),"",AB705/AB704-1)</f>
        <v/>
      </c>
      <c r="AI705" s="26">
        <f>IF(OR(AC705="",AC704=""),"",AC705/AC704-1)</f>
        <v/>
      </c>
      <c r="AJ705" s="26">
        <f>IF(AC705="","",AA705/AC705)</f>
        <v/>
      </c>
      <c r="AK705" s="26">
        <f>IF(AC705="","",AB705/AC705)</f>
        <v/>
      </c>
      <c r="AL705" s="29" t="n">
        <v>17.32</v>
      </c>
      <c r="AM705" s="30" t="n">
        <v>19.39</v>
      </c>
      <c r="AN705" s="30" t="n">
        <v>17.29</v>
      </c>
      <c r="AO705" s="30" t="n">
        <v>17.71</v>
      </c>
      <c r="AP705" s="31" t="n">
        <v>0.0225</v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18">
        <f>IF(SUMIFS('Daily NSE Equity Options'!$K:$K,'Daily NSE Equity Options'!$A:$A,$A706)=0,"",SUMIFS('Daily NSE Equity Options'!$K:$K,'Daily NSE Equity Options'!$A:$A,$A706))</f>
        <v/>
      </c>
      <c r="F706" s="7">
        <f>IF(SUMIFS('Daily BSE Equity Options'!$K:$K,'Daily BSE Equity Options'!$A:$A,$A706)=0,"",SUMIFS('Daily BSE Equity Options'!$K:$K,'Daily BSE Equity Options'!$A:$A,$A706))</f>
        <v/>
      </c>
      <c r="G706" s="7">
        <f>IF(OR(E706="",F706=""),"",E706+F706)</f>
        <v/>
      </c>
      <c r="H706" s="20">
        <f>IFERROR(IF(OR(E706="",INDEX(E:E,MATCH(DATE(YEAR($A706)-1,MONTH($A706),DAY($A706)),$A:$A,0))=""),"",E706/INDEX(E:E,MATCH(DATE(YEAR($A706)-1,MONTH($A706),DAY($A706)),$A:$A,0))-1),"")</f>
        <v/>
      </c>
      <c r="I706" s="20">
        <f>IFERROR(IF(OR(F706="",INDEX(F:F,MATCH(DATE(YEAR($A706)-1,MONTH($A706),DAY($A706)),$A:$A,0))=""),"",F706/INDEX(F:F,MATCH(DATE(YEAR($A706)-1,MONTH($A706),DAY($A706)),$A:$A,0))-1),"")</f>
        <v/>
      </c>
      <c r="J706" s="20">
        <f>IFERROR(IF(OR(G706="",INDEX(G:G,MATCH(DATE(YEAR($A706)-1,MONTH($A706),DAY($A706)),$A:$A,0))=""),"",G706/INDEX(G:G,MATCH(DATE(YEAR($A706)-1,MONTH($A706),DAY($A706)),$A:$A,0))-1),"")</f>
        <v/>
      </c>
      <c r="K706" s="20">
        <f>IF(OR(E706="",E705=""),"",E706/E705-1)</f>
        <v/>
      </c>
      <c r="L706" s="20">
        <f>IF(OR(F706="",F705=""),"",F706/F705-1)</f>
        <v/>
      </c>
      <c r="M706" s="20">
        <f>IF(OR(G706="",G705=""),"",G706/G705-1)</f>
        <v/>
      </c>
      <c r="N706" s="20">
        <f>IF(G706="","",E706/G706)</f>
        <v/>
      </c>
      <c r="O706" s="20">
        <f>IF(G706="","",F706/G706)</f>
        <v/>
      </c>
      <c r="P706" s="21">
        <f>IF(SUMIFS('Daily NSE Equity Options'!$L:$L,'Daily NSE Equity Options'!$A:$A,$A706)=0,"",SUMIFS('Daily NSE Equity Options'!$L:$L,'Daily NSE Equity Options'!$A:$A,$A706))</f>
        <v/>
      </c>
      <c r="Q706" s="8">
        <f>IF(SUMIFS('Daily BSE Equity Options'!$L:$L,'Daily BSE Equity Options'!$A:$A,$A706)=0,"",SUMIFS('Daily BSE Equity Options'!$L:$L,'Daily BSE Equity Options'!$A:$A,$A706))</f>
        <v/>
      </c>
      <c r="R706" s="8">
        <f>IF(OR(P706="",Q706=""),"",P706+Q706)</f>
        <v/>
      </c>
      <c r="S706" s="23">
        <f>IFERROR(IF(OR(P706="",INDEX(P:P,MATCH(DATE(YEAR($A706)-1,MONTH($A706),DAY($A706)),$A:$A,0))=""),"",P706/INDEX(P:P,MATCH(DATE(YEAR($A706)-1,MONTH($A706),DAY($A706)),$A:$A,0))-1),"")</f>
        <v/>
      </c>
      <c r="T706" s="23">
        <f>IFERROR(IF(OR(Q706="",INDEX(Q:Q,MATCH(DATE(YEAR($A706)-1,MONTH($A706),DAY($A706)),$A:$A,0))=""),"",Q706/INDEX(Q:Q,MATCH(DATE(YEAR($A706)-1,MONTH($A706),DAY($A706)),$A:$A,0))-1),"")</f>
        <v/>
      </c>
      <c r="U706" s="23">
        <f>IFERROR(IF(OR(R706="",INDEX(R:R,MATCH(DATE(YEAR($A706)-1,MONTH($A706),DAY($A706)),$A:$A,0))=""),"",R706/INDEX(R:R,MATCH(DATE(YEAR($A706)-1,MONTH($A706),DAY($A706)),$A:$A,0))-1),"")</f>
        <v/>
      </c>
      <c r="V706" s="23">
        <f>IF(OR(P706="",P705=""),"",P706/P705-1)</f>
        <v/>
      </c>
      <c r="W706" s="23">
        <f>IF(OR(Q706="",Q705=""),"",Q706/Q705-1)</f>
        <v/>
      </c>
      <c r="X706" s="23">
        <f>IF(OR(R706="",R705=""),"",R706/R705-1)</f>
        <v/>
      </c>
      <c r="Y706" s="23">
        <f>IF(R706="","",P706/R706)</f>
        <v/>
      </c>
      <c r="Z706" s="23">
        <f>IF(R706="","",Q706/R706)</f>
        <v/>
      </c>
      <c r="AA706" s="24">
        <f>IF(SUMIFS('Daily NSE Equity Options'!$M:$M,'Daily NSE Equity Options'!$A:$A,$A706)=0,"",SUMIFS('Daily NSE Equity Options'!$M:$M,'Daily NSE Equity Options'!$A:$A,$A706))</f>
        <v/>
      </c>
      <c r="AB706" s="9">
        <f>IF(SUMIFS('Daily BSE Equity Options'!$M:$M,'Daily BSE Equity Options'!$A:$A,$A706)=0,"",SUMIFS('Daily BSE Equity Options'!$M:$M,'Daily BSE Equity Options'!$A:$A,$A706))</f>
        <v/>
      </c>
      <c r="AC706" s="9">
        <f>IF(OR(AA706="",AB706=""),"",AA706+AB706)</f>
        <v/>
      </c>
      <c r="AD706" s="26">
        <f>IFERROR(IF(OR(AA706="",INDEX(AA:AA,MATCH(DATE(YEAR($A706)-1,MONTH($A706),DAY($A706)),$A:$A,0))=""),"",AA706/INDEX(AA:AA,MATCH(DATE(YEAR($A706)-1,MONTH($A706),DAY($A706)),$A:$A,0))-1),"")</f>
        <v/>
      </c>
      <c r="AE706" s="26">
        <f>IFERROR(IF(OR(AB706="",INDEX(AB:AB,MATCH(DATE(YEAR($A706)-1,MONTH($A706),DAY($A706)),$A:$A,0))=""),"",AB706/INDEX(AB:AB,MATCH(DATE(YEAR($A706)-1,MONTH($A706),DAY($A706)),$A:$A,0))-1),"")</f>
        <v/>
      </c>
      <c r="AF706" s="26">
        <f>IFERROR(IF(OR(AC706="",INDEX(AC:AC,MATCH(DATE(YEAR($A706)-1,MONTH($A706),DAY($A706)),$A:$A,0))=""),"",AC706/INDEX(AC:AC,MATCH(DATE(YEAR($A706)-1,MONTH($A706),DAY($A706)),$A:$A,0))-1),"")</f>
        <v/>
      </c>
      <c r="AG706" s="26">
        <f>IF(OR(AA706="",AA705=""),"",AA706/AA705-1)</f>
        <v/>
      </c>
      <c r="AH706" s="26">
        <f>IF(OR(AB706="",AB705=""),"",AB706/AB705-1)</f>
        <v/>
      </c>
      <c r="AI706" s="26">
        <f>IF(OR(AC706="",AC705=""),"",AC706/AC705-1)</f>
        <v/>
      </c>
      <c r="AJ706" s="26">
        <f>IF(AC706="","",AA706/AC706)</f>
        <v/>
      </c>
      <c r="AK706" s="26">
        <f>IF(AC706="","",AB706/AC706)</f>
        <v/>
      </c>
      <c r="AL706" s="29" t="n">
        <v>17.71</v>
      </c>
      <c r="AM706" s="30" t="n">
        <v>18.3675</v>
      </c>
      <c r="AN706" s="30" t="n">
        <v>16.565</v>
      </c>
      <c r="AO706" s="30" t="n">
        <v>16.875</v>
      </c>
      <c r="AP706" s="31" t="n">
        <v>-0.0471</v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18">
        <f>IF(SUMIFS('Daily NSE Equity Options'!$K:$K,'Daily NSE Equity Options'!$A:$A,$A707)=0,"",SUMIFS('Daily NSE Equity Options'!$K:$K,'Daily NSE Equity Options'!$A:$A,$A707))</f>
        <v/>
      </c>
      <c r="F707" s="7">
        <f>IF(SUMIFS('Daily BSE Equity Options'!$K:$K,'Daily BSE Equity Options'!$A:$A,$A707)=0,"",SUMIFS('Daily BSE Equity Options'!$K:$K,'Daily BSE Equity Options'!$A:$A,$A707))</f>
        <v/>
      </c>
      <c r="G707" s="7">
        <f>IF(OR(E707="",F707=""),"",E707+F707)</f>
        <v/>
      </c>
      <c r="H707" s="20">
        <f>IFERROR(IF(OR(E707="",INDEX(E:E,MATCH(DATE(YEAR($A707)-1,MONTH($A707),DAY($A707)),$A:$A,0))=""),"",E707/INDEX(E:E,MATCH(DATE(YEAR($A707)-1,MONTH($A707),DAY($A707)),$A:$A,0))-1),"")</f>
        <v/>
      </c>
      <c r="I707" s="20">
        <f>IFERROR(IF(OR(F707="",INDEX(F:F,MATCH(DATE(YEAR($A707)-1,MONTH($A707),DAY($A707)),$A:$A,0))=""),"",F707/INDEX(F:F,MATCH(DATE(YEAR($A707)-1,MONTH($A707),DAY($A707)),$A:$A,0))-1),"")</f>
        <v/>
      </c>
      <c r="J707" s="20">
        <f>IFERROR(IF(OR(G707="",INDEX(G:G,MATCH(DATE(YEAR($A707)-1,MONTH($A707),DAY($A707)),$A:$A,0))=""),"",G707/INDEX(G:G,MATCH(DATE(YEAR($A707)-1,MONTH($A707),DAY($A707)),$A:$A,0))-1),"")</f>
        <v/>
      </c>
      <c r="K707" s="20">
        <f>IF(OR(E707="",E706=""),"",E707/E706-1)</f>
        <v/>
      </c>
      <c r="L707" s="20">
        <f>IF(OR(F707="",F706=""),"",F707/F706-1)</f>
        <v/>
      </c>
      <c r="M707" s="20">
        <f>IF(OR(G707="",G706=""),"",G707/G706-1)</f>
        <v/>
      </c>
      <c r="N707" s="20">
        <f>IF(G707="","",E707/G707)</f>
        <v/>
      </c>
      <c r="O707" s="20">
        <f>IF(G707="","",F707/G707)</f>
        <v/>
      </c>
      <c r="P707" s="21">
        <f>IF(SUMIFS('Daily NSE Equity Options'!$L:$L,'Daily NSE Equity Options'!$A:$A,$A707)=0,"",SUMIFS('Daily NSE Equity Options'!$L:$L,'Daily NSE Equity Options'!$A:$A,$A707))</f>
        <v/>
      </c>
      <c r="Q707" s="8">
        <f>IF(SUMIFS('Daily BSE Equity Options'!$L:$L,'Daily BSE Equity Options'!$A:$A,$A707)=0,"",SUMIFS('Daily BSE Equity Options'!$L:$L,'Daily BSE Equity Options'!$A:$A,$A707))</f>
        <v/>
      </c>
      <c r="R707" s="8">
        <f>IF(OR(P707="",Q707=""),"",P707+Q707)</f>
        <v/>
      </c>
      <c r="S707" s="23">
        <f>IFERROR(IF(OR(P707="",INDEX(P:P,MATCH(DATE(YEAR($A707)-1,MONTH($A707),DAY($A707)),$A:$A,0))=""),"",P707/INDEX(P:P,MATCH(DATE(YEAR($A707)-1,MONTH($A707),DAY($A707)),$A:$A,0))-1),"")</f>
        <v/>
      </c>
      <c r="T707" s="23">
        <f>IFERROR(IF(OR(Q707="",INDEX(Q:Q,MATCH(DATE(YEAR($A707)-1,MONTH($A707),DAY($A707)),$A:$A,0))=""),"",Q707/INDEX(Q:Q,MATCH(DATE(YEAR($A707)-1,MONTH($A707),DAY($A707)),$A:$A,0))-1),"")</f>
        <v/>
      </c>
      <c r="U707" s="23">
        <f>IFERROR(IF(OR(R707="",INDEX(R:R,MATCH(DATE(YEAR($A707)-1,MONTH($A707),DAY($A707)),$A:$A,0))=""),"",R707/INDEX(R:R,MATCH(DATE(YEAR($A707)-1,MONTH($A707),DAY($A707)),$A:$A,0))-1),"")</f>
        <v/>
      </c>
      <c r="V707" s="23">
        <f>IF(OR(P707="",P706=""),"",P707/P706-1)</f>
        <v/>
      </c>
      <c r="W707" s="23">
        <f>IF(OR(Q707="",Q706=""),"",Q707/Q706-1)</f>
        <v/>
      </c>
      <c r="X707" s="23">
        <f>IF(OR(R707="",R706=""),"",R707/R706-1)</f>
        <v/>
      </c>
      <c r="Y707" s="23">
        <f>IF(R707="","",P707/R707)</f>
        <v/>
      </c>
      <c r="Z707" s="23">
        <f>IF(R707="","",Q707/R707)</f>
        <v/>
      </c>
      <c r="AA707" s="24">
        <f>IF(SUMIFS('Daily NSE Equity Options'!$M:$M,'Daily NSE Equity Options'!$A:$A,$A707)=0,"",SUMIFS('Daily NSE Equity Options'!$M:$M,'Daily NSE Equity Options'!$A:$A,$A707))</f>
        <v/>
      </c>
      <c r="AB707" s="9">
        <f>IF(SUMIFS('Daily BSE Equity Options'!$M:$M,'Daily BSE Equity Options'!$A:$A,$A707)=0,"",SUMIFS('Daily BSE Equity Options'!$M:$M,'Daily BSE Equity Options'!$A:$A,$A707))</f>
        <v/>
      </c>
      <c r="AC707" s="9">
        <f>IF(OR(AA707="",AB707=""),"",AA707+AB707)</f>
        <v/>
      </c>
      <c r="AD707" s="26">
        <f>IFERROR(IF(OR(AA707="",INDEX(AA:AA,MATCH(DATE(YEAR($A707)-1,MONTH($A707),DAY($A707)),$A:$A,0))=""),"",AA707/INDEX(AA:AA,MATCH(DATE(YEAR($A707)-1,MONTH($A707),DAY($A707)),$A:$A,0))-1),"")</f>
        <v/>
      </c>
      <c r="AE707" s="26">
        <f>IFERROR(IF(OR(AB707="",INDEX(AB:AB,MATCH(DATE(YEAR($A707)-1,MONTH($A707),DAY($A707)),$A:$A,0))=""),"",AB707/INDEX(AB:AB,MATCH(DATE(YEAR($A707)-1,MONTH($A707),DAY($A707)),$A:$A,0))-1),"")</f>
        <v/>
      </c>
      <c r="AF707" s="26">
        <f>IFERROR(IF(OR(AC707="",INDEX(AC:AC,MATCH(DATE(YEAR($A707)-1,MONTH($A707),DAY($A707)),$A:$A,0))=""),"",AC707/INDEX(AC:AC,MATCH(DATE(YEAR($A707)-1,MONTH($A707),DAY($A707)),$A:$A,0))-1),"")</f>
        <v/>
      </c>
      <c r="AG707" s="26">
        <f>IF(OR(AA707="",AA706=""),"",AA707/AA706-1)</f>
        <v/>
      </c>
      <c r="AH707" s="26">
        <f>IF(OR(AB707="",AB706=""),"",AB707/AB706-1)</f>
        <v/>
      </c>
      <c r="AI707" s="26">
        <f>IF(OR(AC707="",AC706=""),"",AC707/AC706-1)</f>
        <v/>
      </c>
      <c r="AJ707" s="26">
        <f>IF(AC707="","",AA707/AC707)</f>
        <v/>
      </c>
      <c r="AK707" s="26">
        <f>IF(AC707="","",AB707/AC707)</f>
        <v/>
      </c>
      <c r="AL707" s="29" t="n">
        <v>16.875</v>
      </c>
      <c r="AM707" s="30" t="n">
        <v>18.54</v>
      </c>
      <c r="AN707" s="30" t="n">
        <v>14.8475</v>
      </c>
      <c r="AO707" s="30" t="n">
        <v>16.78</v>
      </c>
      <c r="AP707" s="31" t="n">
        <v>-0.0056</v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18">
        <f>IF(SUMIFS('Daily NSE Equity Options'!$K:$K,'Daily NSE Equity Options'!$A:$A,$A708)=0,"",SUMIFS('Daily NSE Equity Options'!$K:$K,'Daily NSE Equity Options'!$A:$A,$A708))</f>
        <v/>
      </c>
      <c r="F708" s="7">
        <f>IF(SUMIFS('Daily BSE Equity Options'!$K:$K,'Daily BSE Equity Options'!$A:$A,$A708)=0,"",SUMIFS('Daily BSE Equity Options'!$K:$K,'Daily BSE Equity Options'!$A:$A,$A708))</f>
        <v/>
      </c>
      <c r="G708" s="7">
        <f>IF(OR(E708="",F708=""),"",E708+F708)</f>
        <v/>
      </c>
      <c r="H708" s="20">
        <f>IFERROR(IF(OR(E708="",INDEX(E:E,MATCH(DATE(YEAR($A708)-1,MONTH($A708),DAY($A708)),$A:$A,0))=""),"",E708/INDEX(E:E,MATCH(DATE(YEAR($A708)-1,MONTH($A708),DAY($A708)),$A:$A,0))-1),"")</f>
        <v/>
      </c>
      <c r="I708" s="20">
        <f>IFERROR(IF(OR(F708="",INDEX(F:F,MATCH(DATE(YEAR($A708)-1,MONTH($A708),DAY($A708)),$A:$A,0))=""),"",F708/INDEX(F:F,MATCH(DATE(YEAR($A708)-1,MONTH($A708),DAY($A708)),$A:$A,0))-1),"")</f>
        <v/>
      </c>
      <c r="J708" s="20">
        <f>IFERROR(IF(OR(G708="",INDEX(G:G,MATCH(DATE(YEAR($A708)-1,MONTH($A708),DAY($A708)),$A:$A,0))=""),"",G708/INDEX(G:G,MATCH(DATE(YEAR($A708)-1,MONTH($A708),DAY($A708)),$A:$A,0))-1),"")</f>
        <v/>
      </c>
      <c r="K708" s="20">
        <f>IF(OR(E708="",E707=""),"",E708/E707-1)</f>
        <v/>
      </c>
      <c r="L708" s="20">
        <f>IF(OR(F708="",F707=""),"",F708/F707-1)</f>
        <v/>
      </c>
      <c r="M708" s="20">
        <f>IF(OR(G708="",G707=""),"",G708/G707-1)</f>
        <v/>
      </c>
      <c r="N708" s="20">
        <f>IF(G708="","",E708/G708)</f>
        <v/>
      </c>
      <c r="O708" s="20">
        <f>IF(G708="","",F708/G708)</f>
        <v/>
      </c>
      <c r="P708" s="21">
        <f>IF(SUMIFS('Daily NSE Equity Options'!$L:$L,'Daily NSE Equity Options'!$A:$A,$A708)=0,"",SUMIFS('Daily NSE Equity Options'!$L:$L,'Daily NSE Equity Options'!$A:$A,$A708))</f>
        <v/>
      </c>
      <c r="Q708" s="8">
        <f>IF(SUMIFS('Daily BSE Equity Options'!$L:$L,'Daily BSE Equity Options'!$A:$A,$A708)=0,"",SUMIFS('Daily BSE Equity Options'!$L:$L,'Daily BSE Equity Options'!$A:$A,$A708))</f>
        <v/>
      </c>
      <c r="R708" s="8">
        <f>IF(OR(P708="",Q708=""),"",P708+Q708)</f>
        <v/>
      </c>
      <c r="S708" s="23">
        <f>IFERROR(IF(OR(P708="",INDEX(P:P,MATCH(DATE(YEAR($A708)-1,MONTH($A708),DAY($A708)),$A:$A,0))=""),"",P708/INDEX(P:P,MATCH(DATE(YEAR($A708)-1,MONTH($A708),DAY($A708)),$A:$A,0))-1),"")</f>
        <v/>
      </c>
      <c r="T708" s="23">
        <f>IFERROR(IF(OR(Q708="",INDEX(Q:Q,MATCH(DATE(YEAR($A708)-1,MONTH($A708),DAY($A708)),$A:$A,0))=""),"",Q708/INDEX(Q:Q,MATCH(DATE(YEAR($A708)-1,MONTH($A708),DAY($A708)),$A:$A,0))-1),"")</f>
        <v/>
      </c>
      <c r="U708" s="23">
        <f>IFERROR(IF(OR(R708="",INDEX(R:R,MATCH(DATE(YEAR($A708)-1,MONTH($A708),DAY($A708)),$A:$A,0))=""),"",R708/INDEX(R:R,MATCH(DATE(YEAR($A708)-1,MONTH($A708),DAY($A708)),$A:$A,0))-1),"")</f>
        <v/>
      </c>
      <c r="V708" s="23">
        <f>IF(OR(P708="",P707=""),"",P708/P707-1)</f>
        <v/>
      </c>
      <c r="W708" s="23">
        <f>IF(OR(Q708="",Q707=""),"",Q708/Q707-1)</f>
        <v/>
      </c>
      <c r="X708" s="23">
        <f>IF(OR(R708="",R707=""),"",R708/R707-1)</f>
        <v/>
      </c>
      <c r="Y708" s="23">
        <f>IF(R708="","",P708/R708)</f>
        <v/>
      </c>
      <c r="Z708" s="23">
        <f>IF(R708="","",Q708/R708)</f>
        <v/>
      </c>
      <c r="AA708" s="24">
        <f>IF(SUMIFS('Daily NSE Equity Options'!$M:$M,'Daily NSE Equity Options'!$A:$A,$A708)=0,"",SUMIFS('Daily NSE Equity Options'!$M:$M,'Daily NSE Equity Options'!$A:$A,$A708))</f>
        <v/>
      </c>
      <c r="AB708" s="9">
        <f>IF(SUMIFS('Daily BSE Equity Options'!$M:$M,'Daily BSE Equity Options'!$A:$A,$A708)=0,"",SUMIFS('Daily BSE Equity Options'!$M:$M,'Daily BSE Equity Options'!$A:$A,$A708))</f>
        <v/>
      </c>
      <c r="AC708" s="9">
        <f>IF(OR(AA708="",AB708=""),"",AA708+AB708)</f>
        <v/>
      </c>
      <c r="AD708" s="26">
        <f>IFERROR(IF(OR(AA708="",INDEX(AA:AA,MATCH(DATE(YEAR($A708)-1,MONTH($A708),DAY($A708)),$A:$A,0))=""),"",AA708/INDEX(AA:AA,MATCH(DATE(YEAR($A708)-1,MONTH($A708),DAY($A708)),$A:$A,0))-1),"")</f>
        <v/>
      </c>
      <c r="AE708" s="26">
        <f>IFERROR(IF(OR(AB708="",INDEX(AB:AB,MATCH(DATE(YEAR($A708)-1,MONTH($A708),DAY($A708)),$A:$A,0))=""),"",AB708/INDEX(AB:AB,MATCH(DATE(YEAR($A708)-1,MONTH($A708),DAY($A708)),$A:$A,0))-1),"")</f>
        <v/>
      </c>
      <c r="AF708" s="26">
        <f>IFERROR(IF(OR(AC708="",INDEX(AC:AC,MATCH(DATE(YEAR($A708)-1,MONTH($A708),DAY($A708)),$A:$A,0))=""),"",AC708/INDEX(AC:AC,MATCH(DATE(YEAR($A708)-1,MONTH($A708),DAY($A708)),$A:$A,0))-1),"")</f>
        <v/>
      </c>
      <c r="AG708" s="26">
        <f>IF(OR(AA708="",AA707=""),"",AA708/AA707-1)</f>
        <v/>
      </c>
      <c r="AH708" s="26">
        <f>IF(OR(AB708="",AB707=""),"",AB708/AB707-1)</f>
        <v/>
      </c>
      <c r="AI708" s="26">
        <f>IF(OR(AC708="",AC707=""),"",AC708/AC707-1)</f>
        <v/>
      </c>
      <c r="AJ708" s="26">
        <f>IF(AC708="","",AA708/AC708)</f>
        <v/>
      </c>
      <c r="AK708" s="26">
        <f>IF(AC708="","",AB708/AC708)</f>
        <v/>
      </c>
      <c r="AL708" s="29" t="n">
        <v>16.78</v>
      </c>
      <c r="AM708" s="30" t="n">
        <v>17.7675</v>
      </c>
      <c r="AN708" s="30" t="n">
        <v>15.5075</v>
      </c>
      <c r="AO708" s="30" t="n">
        <v>15.7325</v>
      </c>
      <c r="AP708" s="31" t="n">
        <v>-0.0624</v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18">
        <f>IF(SUMIFS('Daily NSE Equity Options'!$K:$K,'Daily NSE Equity Options'!$A:$A,$A709)=0,"",SUMIFS('Daily NSE Equity Options'!$K:$K,'Daily NSE Equity Options'!$A:$A,$A709))</f>
        <v/>
      </c>
      <c r="F709" s="7">
        <f>IF(SUMIFS('Daily BSE Equity Options'!$K:$K,'Daily BSE Equity Options'!$A:$A,$A709)=0,"",SUMIFS('Daily BSE Equity Options'!$K:$K,'Daily BSE Equity Options'!$A:$A,$A709))</f>
        <v/>
      </c>
      <c r="G709" s="7">
        <f>IF(OR(E709="",F709=""),"",E709+F709)</f>
        <v/>
      </c>
      <c r="H709" s="20">
        <f>IFERROR(IF(OR(E709="",INDEX(E:E,MATCH(DATE(YEAR($A709)-1,MONTH($A709),DAY($A709)),$A:$A,0))=""),"",E709/INDEX(E:E,MATCH(DATE(YEAR($A709)-1,MONTH($A709),DAY($A709)),$A:$A,0))-1),"")</f>
        <v/>
      </c>
      <c r="I709" s="20">
        <f>IFERROR(IF(OR(F709="",INDEX(F:F,MATCH(DATE(YEAR($A709)-1,MONTH($A709),DAY($A709)),$A:$A,0))=""),"",F709/INDEX(F:F,MATCH(DATE(YEAR($A709)-1,MONTH($A709),DAY($A709)),$A:$A,0))-1),"")</f>
        <v/>
      </c>
      <c r="J709" s="20">
        <f>IFERROR(IF(OR(G709="",INDEX(G:G,MATCH(DATE(YEAR($A709)-1,MONTH($A709),DAY($A709)),$A:$A,0))=""),"",G709/INDEX(G:G,MATCH(DATE(YEAR($A709)-1,MONTH($A709),DAY($A709)),$A:$A,0))-1),"")</f>
        <v/>
      </c>
      <c r="K709" s="20">
        <f>IF(OR(E709="",E708=""),"",E709/E708-1)</f>
        <v/>
      </c>
      <c r="L709" s="20">
        <f>IF(OR(F709="",F708=""),"",F709/F708-1)</f>
        <v/>
      </c>
      <c r="M709" s="20">
        <f>IF(OR(G709="",G708=""),"",G709/G708-1)</f>
        <v/>
      </c>
      <c r="N709" s="20">
        <f>IF(G709="","",E709/G709)</f>
        <v/>
      </c>
      <c r="O709" s="20">
        <f>IF(G709="","",F709/G709)</f>
        <v/>
      </c>
      <c r="P709" s="21">
        <f>IF(SUMIFS('Daily NSE Equity Options'!$L:$L,'Daily NSE Equity Options'!$A:$A,$A709)=0,"",SUMIFS('Daily NSE Equity Options'!$L:$L,'Daily NSE Equity Options'!$A:$A,$A709))</f>
        <v/>
      </c>
      <c r="Q709" s="8">
        <f>IF(SUMIFS('Daily BSE Equity Options'!$L:$L,'Daily BSE Equity Options'!$A:$A,$A709)=0,"",SUMIFS('Daily BSE Equity Options'!$L:$L,'Daily BSE Equity Options'!$A:$A,$A709))</f>
        <v/>
      </c>
      <c r="R709" s="8">
        <f>IF(OR(P709="",Q709=""),"",P709+Q709)</f>
        <v/>
      </c>
      <c r="S709" s="23">
        <f>IFERROR(IF(OR(P709="",INDEX(P:P,MATCH(DATE(YEAR($A709)-1,MONTH($A709),DAY($A709)),$A:$A,0))=""),"",P709/INDEX(P:P,MATCH(DATE(YEAR($A709)-1,MONTH($A709),DAY($A709)),$A:$A,0))-1),"")</f>
        <v/>
      </c>
      <c r="T709" s="23">
        <f>IFERROR(IF(OR(Q709="",INDEX(Q:Q,MATCH(DATE(YEAR($A709)-1,MONTH($A709),DAY($A709)),$A:$A,0))=""),"",Q709/INDEX(Q:Q,MATCH(DATE(YEAR($A709)-1,MONTH($A709),DAY($A709)),$A:$A,0))-1),"")</f>
        <v/>
      </c>
      <c r="U709" s="23">
        <f>IFERROR(IF(OR(R709="",INDEX(R:R,MATCH(DATE(YEAR($A709)-1,MONTH($A709),DAY($A709)),$A:$A,0))=""),"",R709/INDEX(R:R,MATCH(DATE(YEAR($A709)-1,MONTH($A709),DAY($A709)),$A:$A,0))-1),"")</f>
        <v/>
      </c>
      <c r="V709" s="23">
        <f>IF(OR(P709="",P708=""),"",P709/P708-1)</f>
        <v/>
      </c>
      <c r="W709" s="23">
        <f>IF(OR(Q709="",Q708=""),"",Q709/Q708-1)</f>
        <v/>
      </c>
      <c r="X709" s="23">
        <f>IF(OR(R709="",R708=""),"",R709/R708-1)</f>
        <v/>
      </c>
      <c r="Y709" s="23">
        <f>IF(R709="","",P709/R709)</f>
        <v/>
      </c>
      <c r="Z709" s="23">
        <f>IF(R709="","",Q709/R709)</f>
        <v/>
      </c>
      <c r="AA709" s="24">
        <f>IF(SUMIFS('Daily NSE Equity Options'!$M:$M,'Daily NSE Equity Options'!$A:$A,$A709)=0,"",SUMIFS('Daily NSE Equity Options'!$M:$M,'Daily NSE Equity Options'!$A:$A,$A709))</f>
        <v/>
      </c>
      <c r="AB709" s="9">
        <f>IF(SUMIFS('Daily BSE Equity Options'!$M:$M,'Daily BSE Equity Options'!$A:$A,$A709)=0,"",SUMIFS('Daily BSE Equity Options'!$M:$M,'Daily BSE Equity Options'!$A:$A,$A709))</f>
        <v/>
      </c>
      <c r="AC709" s="9">
        <f>IF(OR(AA709="",AB709=""),"",AA709+AB709)</f>
        <v/>
      </c>
      <c r="AD709" s="26">
        <f>IFERROR(IF(OR(AA709="",INDEX(AA:AA,MATCH(DATE(YEAR($A709)-1,MONTH($A709),DAY($A709)),$A:$A,0))=""),"",AA709/INDEX(AA:AA,MATCH(DATE(YEAR($A709)-1,MONTH($A709),DAY($A709)),$A:$A,0))-1),"")</f>
        <v/>
      </c>
      <c r="AE709" s="26">
        <f>IFERROR(IF(OR(AB709="",INDEX(AB:AB,MATCH(DATE(YEAR($A709)-1,MONTH($A709),DAY($A709)),$A:$A,0))=""),"",AB709/INDEX(AB:AB,MATCH(DATE(YEAR($A709)-1,MONTH($A709),DAY($A709)),$A:$A,0))-1),"")</f>
        <v/>
      </c>
      <c r="AF709" s="26">
        <f>IFERROR(IF(OR(AC709="",INDEX(AC:AC,MATCH(DATE(YEAR($A709)-1,MONTH($A709),DAY($A709)),$A:$A,0))=""),"",AC709/INDEX(AC:AC,MATCH(DATE(YEAR($A709)-1,MONTH($A709),DAY($A709)),$A:$A,0))-1),"")</f>
        <v/>
      </c>
      <c r="AG709" s="26">
        <f>IF(OR(AA709="",AA708=""),"",AA709/AA708-1)</f>
        <v/>
      </c>
      <c r="AH709" s="26">
        <f>IF(OR(AB709="",AB708=""),"",AB709/AB708-1)</f>
        <v/>
      </c>
      <c r="AI709" s="26">
        <f>IF(OR(AC709="",AC708=""),"",AC709/AC708-1)</f>
        <v/>
      </c>
      <c r="AJ709" s="26">
        <f>IF(AC709="","",AA709/AC709)</f>
        <v/>
      </c>
      <c r="AK709" s="26">
        <f>IF(AC709="","",AB709/AC709)</f>
        <v/>
      </c>
      <c r="AL709" s="29" t="n">
        <v>15.7325</v>
      </c>
      <c r="AM709" s="30" t="n">
        <v>15.7575</v>
      </c>
      <c r="AN709" s="30" t="n">
        <v>14.27</v>
      </c>
      <c r="AO709" s="30" t="n">
        <v>14.3975</v>
      </c>
      <c r="AP709" s="31" t="n">
        <v>-0.0849</v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18">
        <f>IF(SUMIFS('Daily NSE Equity Options'!$K:$K,'Daily NSE Equity Options'!$A:$A,$A710)=0,"",SUMIFS('Daily NSE Equity Options'!$K:$K,'Daily NSE Equity Options'!$A:$A,$A710))</f>
        <v/>
      </c>
      <c r="F710" s="7">
        <f>IF(SUMIFS('Daily BSE Equity Options'!$K:$K,'Daily BSE Equity Options'!$A:$A,$A710)=0,"",SUMIFS('Daily BSE Equity Options'!$K:$K,'Daily BSE Equity Options'!$A:$A,$A710))</f>
        <v/>
      </c>
      <c r="G710" s="7">
        <f>IF(OR(E710="",F710=""),"",E710+F710)</f>
        <v/>
      </c>
      <c r="H710" s="20">
        <f>IFERROR(IF(OR(E710="",INDEX(E:E,MATCH(DATE(YEAR($A710)-1,MONTH($A710),DAY($A710)),$A:$A,0))=""),"",E710/INDEX(E:E,MATCH(DATE(YEAR($A710)-1,MONTH($A710),DAY($A710)),$A:$A,0))-1),"")</f>
        <v/>
      </c>
      <c r="I710" s="20">
        <f>IFERROR(IF(OR(F710="",INDEX(F:F,MATCH(DATE(YEAR($A710)-1,MONTH($A710),DAY($A710)),$A:$A,0))=""),"",F710/INDEX(F:F,MATCH(DATE(YEAR($A710)-1,MONTH($A710),DAY($A710)),$A:$A,0))-1),"")</f>
        <v/>
      </c>
      <c r="J710" s="20">
        <f>IFERROR(IF(OR(G710="",INDEX(G:G,MATCH(DATE(YEAR($A710)-1,MONTH($A710),DAY($A710)),$A:$A,0))=""),"",G710/INDEX(G:G,MATCH(DATE(YEAR($A710)-1,MONTH($A710),DAY($A710)),$A:$A,0))-1),"")</f>
        <v/>
      </c>
      <c r="K710" s="20">
        <f>IF(OR(E710="",E709=""),"",E710/E709-1)</f>
        <v/>
      </c>
      <c r="L710" s="20">
        <f>IF(OR(F710="",F709=""),"",F710/F709-1)</f>
        <v/>
      </c>
      <c r="M710" s="20">
        <f>IF(OR(G710="",G709=""),"",G710/G709-1)</f>
        <v/>
      </c>
      <c r="N710" s="20">
        <f>IF(G710="","",E710/G710)</f>
        <v/>
      </c>
      <c r="O710" s="20">
        <f>IF(G710="","",F710/G710)</f>
        <v/>
      </c>
      <c r="P710" s="21">
        <f>IF(SUMIFS('Daily NSE Equity Options'!$L:$L,'Daily NSE Equity Options'!$A:$A,$A710)=0,"",SUMIFS('Daily NSE Equity Options'!$L:$L,'Daily NSE Equity Options'!$A:$A,$A710))</f>
        <v/>
      </c>
      <c r="Q710" s="8">
        <f>IF(SUMIFS('Daily BSE Equity Options'!$L:$L,'Daily BSE Equity Options'!$A:$A,$A710)=0,"",SUMIFS('Daily BSE Equity Options'!$L:$L,'Daily BSE Equity Options'!$A:$A,$A710))</f>
        <v/>
      </c>
      <c r="R710" s="8">
        <f>IF(OR(P710="",Q710=""),"",P710+Q710)</f>
        <v/>
      </c>
      <c r="S710" s="23">
        <f>IFERROR(IF(OR(P710="",INDEX(P:P,MATCH(DATE(YEAR($A710)-1,MONTH($A710),DAY($A710)),$A:$A,0))=""),"",P710/INDEX(P:P,MATCH(DATE(YEAR($A710)-1,MONTH($A710),DAY($A710)),$A:$A,0))-1),"")</f>
        <v/>
      </c>
      <c r="T710" s="23">
        <f>IFERROR(IF(OR(Q710="",INDEX(Q:Q,MATCH(DATE(YEAR($A710)-1,MONTH($A710),DAY($A710)),$A:$A,0))=""),"",Q710/INDEX(Q:Q,MATCH(DATE(YEAR($A710)-1,MONTH($A710),DAY($A710)),$A:$A,0))-1),"")</f>
        <v/>
      </c>
      <c r="U710" s="23">
        <f>IFERROR(IF(OR(R710="",INDEX(R:R,MATCH(DATE(YEAR($A710)-1,MONTH($A710),DAY($A710)),$A:$A,0))=""),"",R710/INDEX(R:R,MATCH(DATE(YEAR($A710)-1,MONTH($A710),DAY($A710)),$A:$A,0))-1),"")</f>
        <v/>
      </c>
      <c r="V710" s="23">
        <f>IF(OR(P710="",P709=""),"",P710/P709-1)</f>
        <v/>
      </c>
      <c r="W710" s="23">
        <f>IF(OR(Q710="",Q709=""),"",Q710/Q709-1)</f>
        <v/>
      </c>
      <c r="X710" s="23">
        <f>IF(OR(R710="",R709=""),"",R710/R709-1)</f>
        <v/>
      </c>
      <c r="Y710" s="23">
        <f>IF(R710="","",P710/R710)</f>
        <v/>
      </c>
      <c r="Z710" s="23">
        <f>IF(R710="","",Q710/R710)</f>
        <v/>
      </c>
      <c r="AA710" s="24">
        <f>IF(SUMIFS('Daily NSE Equity Options'!$M:$M,'Daily NSE Equity Options'!$A:$A,$A710)=0,"",SUMIFS('Daily NSE Equity Options'!$M:$M,'Daily NSE Equity Options'!$A:$A,$A710))</f>
        <v/>
      </c>
      <c r="AB710" s="9">
        <f>IF(SUMIFS('Daily BSE Equity Options'!$M:$M,'Daily BSE Equity Options'!$A:$A,$A710)=0,"",SUMIFS('Daily BSE Equity Options'!$M:$M,'Daily BSE Equity Options'!$A:$A,$A710))</f>
        <v/>
      </c>
      <c r="AC710" s="9">
        <f>IF(OR(AA710="",AB710=""),"",AA710+AB710)</f>
        <v/>
      </c>
      <c r="AD710" s="26">
        <f>IFERROR(IF(OR(AA710="",INDEX(AA:AA,MATCH(DATE(YEAR($A710)-1,MONTH($A710),DAY($A710)),$A:$A,0))=""),"",AA710/INDEX(AA:AA,MATCH(DATE(YEAR($A710)-1,MONTH($A710),DAY($A710)),$A:$A,0))-1),"")</f>
        <v/>
      </c>
      <c r="AE710" s="26">
        <f>IFERROR(IF(OR(AB710="",INDEX(AB:AB,MATCH(DATE(YEAR($A710)-1,MONTH($A710),DAY($A710)),$A:$A,0))=""),"",AB710/INDEX(AB:AB,MATCH(DATE(YEAR($A710)-1,MONTH($A710),DAY($A710)),$A:$A,0))-1),"")</f>
        <v/>
      </c>
      <c r="AF710" s="26">
        <f>IFERROR(IF(OR(AC710="",INDEX(AC:AC,MATCH(DATE(YEAR($A710)-1,MONTH($A710),DAY($A710)),$A:$A,0))=""),"",AC710/INDEX(AC:AC,MATCH(DATE(YEAR($A710)-1,MONTH($A710),DAY($A710)),$A:$A,0))-1),"")</f>
        <v/>
      </c>
      <c r="AG710" s="26">
        <f>IF(OR(AA710="",AA709=""),"",AA710/AA709-1)</f>
        <v/>
      </c>
      <c r="AH710" s="26">
        <f>IF(OR(AB710="",AB709=""),"",AB710/AB709-1)</f>
        <v/>
      </c>
      <c r="AI710" s="26">
        <f>IF(OR(AC710="",AC709=""),"",AC710/AC709-1)</f>
        <v/>
      </c>
      <c r="AJ710" s="26">
        <f>IF(AC710="","",AA710/AC710)</f>
        <v/>
      </c>
      <c r="AK710" s="26">
        <f>IF(AC710="","",AB710/AC710)</f>
        <v/>
      </c>
      <c r="AL710" s="29" t="n">
        <v>14.3975</v>
      </c>
      <c r="AM710" s="30" t="n">
        <v>15.205</v>
      </c>
      <c r="AN710" s="30" t="n">
        <v>14.185</v>
      </c>
      <c r="AO710" s="30" t="n">
        <v>14.6875</v>
      </c>
      <c r="AP710" s="31" t="n">
        <v>0.0201</v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18">
        <f>IF(SUMIFS('Daily NSE Equity Options'!$K:$K,'Daily NSE Equity Options'!$A:$A,$A711)=0,"",SUMIFS('Daily NSE Equity Options'!$K:$K,'Daily NSE Equity Options'!$A:$A,$A711))</f>
        <v/>
      </c>
      <c r="F711" s="7">
        <f>IF(SUMIFS('Daily BSE Equity Options'!$K:$K,'Daily BSE Equity Options'!$A:$A,$A711)=0,"",SUMIFS('Daily BSE Equity Options'!$K:$K,'Daily BSE Equity Options'!$A:$A,$A711))</f>
        <v/>
      </c>
      <c r="G711" s="7">
        <f>IF(OR(E711="",F711=""),"",E711+F711)</f>
        <v/>
      </c>
      <c r="H711" s="20">
        <f>IFERROR(IF(OR(E711="",INDEX(E:E,MATCH(DATE(YEAR($A711)-1,MONTH($A711),DAY($A711)),$A:$A,0))=""),"",E711/INDEX(E:E,MATCH(DATE(YEAR($A711)-1,MONTH($A711),DAY($A711)),$A:$A,0))-1),"")</f>
        <v/>
      </c>
      <c r="I711" s="20">
        <f>IFERROR(IF(OR(F711="",INDEX(F:F,MATCH(DATE(YEAR($A711)-1,MONTH($A711),DAY($A711)),$A:$A,0))=""),"",F711/INDEX(F:F,MATCH(DATE(YEAR($A711)-1,MONTH($A711),DAY($A711)),$A:$A,0))-1),"")</f>
        <v/>
      </c>
      <c r="J711" s="20">
        <f>IFERROR(IF(OR(G711="",INDEX(G:G,MATCH(DATE(YEAR($A711)-1,MONTH($A711),DAY($A711)),$A:$A,0))=""),"",G711/INDEX(G:G,MATCH(DATE(YEAR($A711)-1,MONTH($A711),DAY($A711)),$A:$A,0))-1),"")</f>
        <v/>
      </c>
      <c r="K711" s="20">
        <f>IF(OR(E711="",E710=""),"",E711/E710-1)</f>
        <v/>
      </c>
      <c r="L711" s="20">
        <f>IF(OR(F711="",F710=""),"",F711/F710-1)</f>
        <v/>
      </c>
      <c r="M711" s="20">
        <f>IF(OR(G711="",G710=""),"",G711/G710-1)</f>
        <v/>
      </c>
      <c r="N711" s="20">
        <f>IF(G711="","",E711/G711)</f>
        <v/>
      </c>
      <c r="O711" s="20">
        <f>IF(G711="","",F711/G711)</f>
        <v/>
      </c>
      <c r="P711" s="21">
        <f>IF(SUMIFS('Daily NSE Equity Options'!$L:$L,'Daily NSE Equity Options'!$A:$A,$A711)=0,"",SUMIFS('Daily NSE Equity Options'!$L:$L,'Daily NSE Equity Options'!$A:$A,$A711))</f>
        <v/>
      </c>
      <c r="Q711" s="8">
        <f>IF(SUMIFS('Daily BSE Equity Options'!$L:$L,'Daily BSE Equity Options'!$A:$A,$A711)=0,"",SUMIFS('Daily BSE Equity Options'!$L:$L,'Daily BSE Equity Options'!$A:$A,$A711))</f>
        <v/>
      </c>
      <c r="R711" s="8">
        <f>IF(OR(P711="",Q711=""),"",P711+Q711)</f>
        <v/>
      </c>
      <c r="S711" s="23">
        <f>IFERROR(IF(OR(P711="",INDEX(P:P,MATCH(DATE(YEAR($A711)-1,MONTH($A711),DAY($A711)),$A:$A,0))=""),"",P711/INDEX(P:P,MATCH(DATE(YEAR($A711)-1,MONTH($A711),DAY($A711)),$A:$A,0))-1),"")</f>
        <v/>
      </c>
      <c r="T711" s="23">
        <f>IFERROR(IF(OR(Q711="",INDEX(Q:Q,MATCH(DATE(YEAR($A711)-1,MONTH($A711),DAY($A711)),$A:$A,0))=""),"",Q711/INDEX(Q:Q,MATCH(DATE(YEAR($A711)-1,MONTH($A711),DAY($A711)),$A:$A,0))-1),"")</f>
        <v/>
      </c>
      <c r="U711" s="23">
        <f>IFERROR(IF(OR(R711="",INDEX(R:R,MATCH(DATE(YEAR($A711)-1,MONTH($A711),DAY($A711)),$A:$A,0))=""),"",R711/INDEX(R:R,MATCH(DATE(YEAR($A711)-1,MONTH($A711),DAY($A711)),$A:$A,0))-1),"")</f>
        <v/>
      </c>
      <c r="V711" s="23">
        <f>IF(OR(P711="",P710=""),"",P711/P710-1)</f>
        <v/>
      </c>
      <c r="W711" s="23">
        <f>IF(OR(Q711="",Q710=""),"",Q711/Q710-1)</f>
        <v/>
      </c>
      <c r="X711" s="23">
        <f>IF(OR(R711="",R710=""),"",R711/R710-1)</f>
        <v/>
      </c>
      <c r="Y711" s="23">
        <f>IF(R711="","",P711/R711)</f>
        <v/>
      </c>
      <c r="Z711" s="23">
        <f>IF(R711="","",Q711/R711)</f>
        <v/>
      </c>
      <c r="AA711" s="24">
        <f>IF(SUMIFS('Daily NSE Equity Options'!$M:$M,'Daily NSE Equity Options'!$A:$A,$A711)=0,"",SUMIFS('Daily NSE Equity Options'!$M:$M,'Daily NSE Equity Options'!$A:$A,$A711))</f>
        <v/>
      </c>
      <c r="AB711" s="9">
        <f>IF(SUMIFS('Daily BSE Equity Options'!$M:$M,'Daily BSE Equity Options'!$A:$A,$A711)=0,"",SUMIFS('Daily BSE Equity Options'!$M:$M,'Daily BSE Equity Options'!$A:$A,$A711))</f>
        <v/>
      </c>
      <c r="AC711" s="9">
        <f>IF(OR(AA711="",AB711=""),"",AA711+AB711)</f>
        <v/>
      </c>
      <c r="AD711" s="26">
        <f>IFERROR(IF(OR(AA711="",INDEX(AA:AA,MATCH(DATE(YEAR($A711)-1,MONTH($A711),DAY($A711)),$A:$A,0))=""),"",AA711/INDEX(AA:AA,MATCH(DATE(YEAR($A711)-1,MONTH($A711),DAY($A711)),$A:$A,0))-1),"")</f>
        <v/>
      </c>
      <c r="AE711" s="26">
        <f>IFERROR(IF(OR(AB711="",INDEX(AB:AB,MATCH(DATE(YEAR($A711)-1,MONTH($A711),DAY($A711)),$A:$A,0))=""),"",AB711/INDEX(AB:AB,MATCH(DATE(YEAR($A711)-1,MONTH($A711),DAY($A711)),$A:$A,0))-1),"")</f>
        <v/>
      </c>
      <c r="AF711" s="26">
        <f>IFERROR(IF(OR(AC711="",INDEX(AC:AC,MATCH(DATE(YEAR($A711)-1,MONTH($A711),DAY($A711)),$A:$A,0))=""),"",AC711/INDEX(AC:AC,MATCH(DATE(YEAR($A711)-1,MONTH($A711),DAY($A711)),$A:$A,0))-1),"")</f>
        <v/>
      </c>
      <c r="AG711" s="26">
        <f>IF(OR(AA711="",AA710=""),"",AA711/AA710-1)</f>
        <v/>
      </c>
      <c r="AH711" s="26">
        <f>IF(OR(AB711="",AB710=""),"",AB711/AB710-1)</f>
        <v/>
      </c>
      <c r="AI711" s="26">
        <f>IF(OR(AC711="",AC710=""),"",AC711/AC710-1)</f>
        <v/>
      </c>
      <c r="AJ711" s="26">
        <f>IF(AC711="","",AA711/AC711)</f>
        <v/>
      </c>
      <c r="AK711" s="26">
        <f>IF(AC711="","",AB711/AC711)</f>
        <v/>
      </c>
      <c r="AL711" s="29" t="n">
        <v>14.6875</v>
      </c>
      <c r="AM711" s="30" t="n">
        <v>14.875</v>
      </c>
      <c r="AN711" s="30" t="n">
        <v>13.665</v>
      </c>
      <c r="AO711" s="30" t="n">
        <v>14.125</v>
      </c>
      <c r="AP711" s="31" t="n">
        <v>-0.0383</v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18">
        <f>IF(SUMIFS('Daily NSE Equity Options'!$K:$K,'Daily NSE Equity Options'!$A:$A,$A712)=0,"",SUMIFS('Daily NSE Equity Options'!$K:$K,'Daily NSE Equity Options'!$A:$A,$A712))</f>
        <v/>
      </c>
      <c r="F712" s="7">
        <f>IF(SUMIFS('Daily BSE Equity Options'!$K:$K,'Daily BSE Equity Options'!$A:$A,$A712)=0,"",SUMIFS('Daily BSE Equity Options'!$K:$K,'Daily BSE Equity Options'!$A:$A,$A712))</f>
        <v/>
      </c>
      <c r="G712" s="7">
        <f>IF(OR(E712="",F712=""),"",E712+F712)</f>
        <v/>
      </c>
      <c r="H712" s="20">
        <f>IFERROR(IF(OR(E712="",INDEX(E:E,MATCH(DATE(YEAR($A712)-1,MONTH($A712),DAY($A712)),$A:$A,0))=""),"",E712/INDEX(E:E,MATCH(DATE(YEAR($A712)-1,MONTH($A712),DAY($A712)),$A:$A,0))-1),"")</f>
        <v/>
      </c>
      <c r="I712" s="20">
        <f>IFERROR(IF(OR(F712="",INDEX(F:F,MATCH(DATE(YEAR($A712)-1,MONTH($A712),DAY($A712)),$A:$A,0))=""),"",F712/INDEX(F:F,MATCH(DATE(YEAR($A712)-1,MONTH($A712),DAY($A712)),$A:$A,0))-1),"")</f>
        <v/>
      </c>
      <c r="J712" s="20">
        <f>IFERROR(IF(OR(G712="",INDEX(G:G,MATCH(DATE(YEAR($A712)-1,MONTH($A712),DAY($A712)),$A:$A,0))=""),"",G712/INDEX(G:G,MATCH(DATE(YEAR($A712)-1,MONTH($A712),DAY($A712)),$A:$A,0))-1),"")</f>
        <v/>
      </c>
      <c r="K712" s="20">
        <f>IF(OR(E712="",E711=""),"",E712/E711-1)</f>
        <v/>
      </c>
      <c r="L712" s="20">
        <f>IF(OR(F712="",F711=""),"",F712/F711-1)</f>
        <v/>
      </c>
      <c r="M712" s="20">
        <f>IF(OR(G712="",G711=""),"",G712/G711-1)</f>
        <v/>
      </c>
      <c r="N712" s="20">
        <f>IF(G712="","",E712/G712)</f>
        <v/>
      </c>
      <c r="O712" s="20">
        <f>IF(G712="","",F712/G712)</f>
        <v/>
      </c>
      <c r="P712" s="21">
        <f>IF(SUMIFS('Daily NSE Equity Options'!$L:$L,'Daily NSE Equity Options'!$A:$A,$A712)=0,"",SUMIFS('Daily NSE Equity Options'!$L:$L,'Daily NSE Equity Options'!$A:$A,$A712))</f>
        <v/>
      </c>
      <c r="Q712" s="8">
        <f>IF(SUMIFS('Daily BSE Equity Options'!$L:$L,'Daily BSE Equity Options'!$A:$A,$A712)=0,"",SUMIFS('Daily BSE Equity Options'!$L:$L,'Daily BSE Equity Options'!$A:$A,$A712))</f>
        <v/>
      </c>
      <c r="R712" s="8">
        <f>IF(OR(P712="",Q712=""),"",P712+Q712)</f>
        <v/>
      </c>
      <c r="S712" s="23">
        <f>IFERROR(IF(OR(P712="",INDEX(P:P,MATCH(DATE(YEAR($A712)-1,MONTH($A712),DAY($A712)),$A:$A,0))=""),"",P712/INDEX(P:P,MATCH(DATE(YEAR($A712)-1,MONTH($A712),DAY($A712)),$A:$A,0))-1),"")</f>
        <v/>
      </c>
      <c r="T712" s="23">
        <f>IFERROR(IF(OR(Q712="",INDEX(Q:Q,MATCH(DATE(YEAR($A712)-1,MONTH($A712),DAY($A712)),$A:$A,0))=""),"",Q712/INDEX(Q:Q,MATCH(DATE(YEAR($A712)-1,MONTH($A712),DAY($A712)),$A:$A,0))-1),"")</f>
        <v/>
      </c>
      <c r="U712" s="23">
        <f>IFERROR(IF(OR(R712="",INDEX(R:R,MATCH(DATE(YEAR($A712)-1,MONTH($A712),DAY($A712)),$A:$A,0))=""),"",R712/INDEX(R:R,MATCH(DATE(YEAR($A712)-1,MONTH($A712),DAY($A712)),$A:$A,0))-1),"")</f>
        <v/>
      </c>
      <c r="V712" s="23">
        <f>IF(OR(P712="",P711=""),"",P712/P711-1)</f>
        <v/>
      </c>
      <c r="W712" s="23">
        <f>IF(OR(Q712="",Q711=""),"",Q712/Q711-1)</f>
        <v/>
      </c>
      <c r="X712" s="23">
        <f>IF(OR(R712="",R711=""),"",R712/R711-1)</f>
        <v/>
      </c>
      <c r="Y712" s="23">
        <f>IF(R712="","",P712/R712)</f>
        <v/>
      </c>
      <c r="Z712" s="23">
        <f>IF(R712="","",Q712/R712)</f>
        <v/>
      </c>
      <c r="AA712" s="24">
        <f>IF(SUMIFS('Daily NSE Equity Options'!$M:$M,'Daily NSE Equity Options'!$A:$A,$A712)=0,"",SUMIFS('Daily NSE Equity Options'!$M:$M,'Daily NSE Equity Options'!$A:$A,$A712))</f>
        <v/>
      </c>
      <c r="AB712" s="9">
        <f>IF(SUMIFS('Daily BSE Equity Options'!$M:$M,'Daily BSE Equity Options'!$A:$A,$A712)=0,"",SUMIFS('Daily BSE Equity Options'!$M:$M,'Daily BSE Equity Options'!$A:$A,$A712))</f>
        <v/>
      </c>
      <c r="AC712" s="9">
        <f>IF(OR(AA712="",AB712=""),"",AA712+AB712)</f>
        <v/>
      </c>
      <c r="AD712" s="26">
        <f>IFERROR(IF(OR(AA712="",INDEX(AA:AA,MATCH(DATE(YEAR($A712)-1,MONTH($A712),DAY($A712)),$A:$A,0))=""),"",AA712/INDEX(AA:AA,MATCH(DATE(YEAR($A712)-1,MONTH($A712),DAY($A712)),$A:$A,0))-1),"")</f>
        <v/>
      </c>
      <c r="AE712" s="26">
        <f>IFERROR(IF(OR(AB712="",INDEX(AB:AB,MATCH(DATE(YEAR($A712)-1,MONTH($A712),DAY($A712)),$A:$A,0))=""),"",AB712/INDEX(AB:AB,MATCH(DATE(YEAR($A712)-1,MONTH($A712),DAY($A712)),$A:$A,0))-1),"")</f>
        <v/>
      </c>
      <c r="AF712" s="26">
        <f>IFERROR(IF(OR(AC712="",INDEX(AC:AC,MATCH(DATE(YEAR($A712)-1,MONTH($A712),DAY($A712)),$A:$A,0))=""),"",AC712/INDEX(AC:AC,MATCH(DATE(YEAR($A712)-1,MONTH($A712),DAY($A712)),$A:$A,0))-1),"")</f>
        <v/>
      </c>
      <c r="AG712" s="26">
        <f>IF(OR(AA712="",AA711=""),"",AA712/AA711-1)</f>
        <v/>
      </c>
      <c r="AH712" s="26">
        <f>IF(OR(AB712="",AB711=""),"",AB712/AB711-1)</f>
        <v/>
      </c>
      <c r="AI712" s="26">
        <f>IF(OR(AC712="",AC711=""),"",AC712/AC711-1)</f>
        <v/>
      </c>
      <c r="AJ712" s="26">
        <f>IF(AC712="","",AA712/AC712)</f>
        <v/>
      </c>
      <c r="AK712" s="26">
        <f>IF(AC712="","",AB712/AC712)</f>
        <v/>
      </c>
      <c r="AL712" s="29" t="n">
        <v>14.125</v>
      </c>
      <c r="AM712" s="30" t="n">
        <v>14.2475</v>
      </c>
      <c r="AN712" s="30" t="n">
        <v>13.535</v>
      </c>
      <c r="AO712" s="30" t="n">
        <v>13.595</v>
      </c>
      <c r="AP712" s="31" t="n">
        <v>-0.0375</v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18">
        <f>IF(SUMIFS('Daily NSE Equity Options'!$K:$K,'Daily NSE Equity Options'!$A:$A,$A713)=0,"",SUMIFS('Daily NSE Equity Options'!$K:$K,'Daily NSE Equity Options'!$A:$A,$A713))</f>
        <v/>
      </c>
      <c r="F713" s="7">
        <f>IF(SUMIFS('Daily BSE Equity Options'!$K:$K,'Daily BSE Equity Options'!$A:$A,$A713)=0,"",SUMIFS('Daily BSE Equity Options'!$K:$K,'Daily BSE Equity Options'!$A:$A,$A713))</f>
        <v/>
      </c>
      <c r="G713" s="7">
        <f>IF(OR(E713="",F713=""),"",E713+F713)</f>
        <v/>
      </c>
      <c r="H713" s="20">
        <f>IFERROR(IF(OR(E713="",INDEX(E:E,MATCH(DATE(YEAR($A713)-1,MONTH($A713),DAY($A713)),$A:$A,0))=""),"",E713/INDEX(E:E,MATCH(DATE(YEAR($A713)-1,MONTH($A713),DAY($A713)),$A:$A,0))-1),"")</f>
        <v/>
      </c>
      <c r="I713" s="20">
        <f>IFERROR(IF(OR(F713="",INDEX(F:F,MATCH(DATE(YEAR($A713)-1,MONTH($A713),DAY($A713)),$A:$A,0))=""),"",F713/INDEX(F:F,MATCH(DATE(YEAR($A713)-1,MONTH($A713),DAY($A713)),$A:$A,0))-1),"")</f>
        <v/>
      </c>
      <c r="J713" s="20">
        <f>IFERROR(IF(OR(G713="",INDEX(G:G,MATCH(DATE(YEAR($A713)-1,MONTH($A713),DAY($A713)),$A:$A,0))=""),"",G713/INDEX(G:G,MATCH(DATE(YEAR($A713)-1,MONTH($A713),DAY($A713)),$A:$A,0))-1),"")</f>
        <v/>
      </c>
      <c r="K713" s="20">
        <f>IF(OR(E713="",E712=""),"",E713/E712-1)</f>
        <v/>
      </c>
      <c r="L713" s="20">
        <f>IF(OR(F713="",F712=""),"",F713/F712-1)</f>
        <v/>
      </c>
      <c r="M713" s="20">
        <f>IF(OR(G713="",G712=""),"",G713/G712-1)</f>
        <v/>
      </c>
      <c r="N713" s="20">
        <f>IF(G713="","",E713/G713)</f>
        <v/>
      </c>
      <c r="O713" s="20">
        <f>IF(G713="","",F713/G713)</f>
        <v/>
      </c>
      <c r="P713" s="21">
        <f>IF(SUMIFS('Daily NSE Equity Options'!$L:$L,'Daily NSE Equity Options'!$A:$A,$A713)=0,"",SUMIFS('Daily NSE Equity Options'!$L:$L,'Daily NSE Equity Options'!$A:$A,$A713))</f>
        <v/>
      </c>
      <c r="Q713" s="8">
        <f>IF(SUMIFS('Daily BSE Equity Options'!$L:$L,'Daily BSE Equity Options'!$A:$A,$A713)=0,"",SUMIFS('Daily BSE Equity Options'!$L:$L,'Daily BSE Equity Options'!$A:$A,$A713))</f>
        <v/>
      </c>
      <c r="R713" s="8">
        <f>IF(OR(P713="",Q713=""),"",P713+Q713)</f>
        <v/>
      </c>
      <c r="S713" s="23">
        <f>IFERROR(IF(OR(P713="",INDEX(P:P,MATCH(DATE(YEAR($A713)-1,MONTH($A713),DAY($A713)),$A:$A,0))=""),"",P713/INDEX(P:P,MATCH(DATE(YEAR($A713)-1,MONTH($A713),DAY($A713)),$A:$A,0))-1),"")</f>
        <v/>
      </c>
      <c r="T713" s="23">
        <f>IFERROR(IF(OR(Q713="",INDEX(Q:Q,MATCH(DATE(YEAR($A713)-1,MONTH($A713),DAY($A713)),$A:$A,0))=""),"",Q713/INDEX(Q:Q,MATCH(DATE(YEAR($A713)-1,MONTH($A713),DAY($A713)),$A:$A,0))-1),"")</f>
        <v/>
      </c>
      <c r="U713" s="23">
        <f>IFERROR(IF(OR(R713="",INDEX(R:R,MATCH(DATE(YEAR($A713)-1,MONTH($A713),DAY($A713)),$A:$A,0))=""),"",R713/INDEX(R:R,MATCH(DATE(YEAR($A713)-1,MONTH($A713),DAY($A713)),$A:$A,0))-1),"")</f>
        <v/>
      </c>
      <c r="V713" s="23">
        <f>IF(OR(P713="",P712=""),"",P713/P712-1)</f>
        <v/>
      </c>
      <c r="W713" s="23">
        <f>IF(OR(Q713="",Q712=""),"",Q713/Q712-1)</f>
        <v/>
      </c>
      <c r="X713" s="23">
        <f>IF(OR(R713="",R712=""),"",R713/R712-1)</f>
        <v/>
      </c>
      <c r="Y713" s="23">
        <f>IF(R713="","",P713/R713)</f>
        <v/>
      </c>
      <c r="Z713" s="23">
        <f>IF(R713="","",Q713/R713)</f>
        <v/>
      </c>
      <c r="AA713" s="24">
        <f>IF(SUMIFS('Daily NSE Equity Options'!$M:$M,'Daily NSE Equity Options'!$A:$A,$A713)=0,"",SUMIFS('Daily NSE Equity Options'!$M:$M,'Daily NSE Equity Options'!$A:$A,$A713))</f>
        <v/>
      </c>
      <c r="AB713" s="9">
        <f>IF(SUMIFS('Daily BSE Equity Options'!$M:$M,'Daily BSE Equity Options'!$A:$A,$A713)=0,"",SUMIFS('Daily BSE Equity Options'!$M:$M,'Daily BSE Equity Options'!$A:$A,$A713))</f>
        <v/>
      </c>
      <c r="AC713" s="9">
        <f>IF(OR(AA713="",AB713=""),"",AA713+AB713)</f>
        <v/>
      </c>
      <c r="AD713" s="26">
        <f>IFERROR(IF(OR(AA713="",INDEX(AA:AA,MATCH(DATE(YEAR($A713)-1,MONTH($A713),DAY($A713)),$A:$A,0))=""),"",AA713/INDEX(AA:AA,MATCH(DATE(YEAR($A713)-1,MONTH($A713),DAY($A713)),$A:$A,0))-1),"")</f>
        <v/>
      </c>
      <c r="AE713" s="26">
        <f>IFERROR(IF(OR(AB713="",INDEX(AB:AB,MATCH(DATE(YEAR($A713)-1,MONTH($A713),DAY($A713)),$A:$A,0))=""),"",AB713/INDEX(AB:AB,MATCH(DATE(YEAR($A713)-1,MONTH($A713),DAY($A713)),$A:$A,0))-1),"")</f>
        <v/>
      </c>
      <c r="AF713" s="26">
        <f>IFERROR(IF(OR(AC713="",INDEX(AC:AC,MATCH(DATE(YEAR($A713)-1,MONTH($A713),DAY($A713)),$A:$A,0))=""),"",AC713/INDEX(AC:AC,MATCH(DATE(YEAR($A713)-1,MONTH($A713),DAY($A713)),$A:$A,0))-1),"")</f>
        <v/>
      </c>
      <c r="AG713" s="26">
        <f>IF(OR(AA713="",AA712=""),"",AA713/AA712-1)</f>
        <v/>
      </c>
      <c r="AH713" s="26">
        <f>IF(OR(AB713="",AB712=""),"",AB713/AB712-1)</f>
        <v/>
      </c>
      <c r="AI713" s="26">
        <f>IF(OR(AC713="",AC712=""),"",AC713/AC712-1)</f>
        <v/>
      </c>
      <c r="AJ713" s="26">
        <f>IF(AC713="","",AA713/AC713)</f>
        <v/>
      </c>
      <c r="AK713" s="26">
        <f>IF(AC713="","",AB713/AC713)</f>
        <v/>
      </c>
      <c r="AL713" s="29" t="n">
        <v>13.595</v>
      </c>
      <c r="AM713" s="30" t="n">
        <v>13.815</v>
      </c>
      <c r="AN713" s="30" t="n">
        <v>12.0625</v>
      </c>
      <c r="AO713" s="30" t="n">
        <v>13.04</v>
      </c>
      <c r="AP713" s="31" t="n">
        <v>-0.0408</v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18">
        <f>IF(SUMIFS('Daily NSE Equity Options'!$K:$K,'Daily NSE Equity Options'!$A:$A,$A714)=0,"",SUMIFS('Daily NSE Equity Options'!$K:$K,'Daily NSE Equity Options'!$A:$A,$A714))</f>
        <v/>
      </c>
      <c r="F714" s="7">
        <f>IF(SUMIFS('Daily BSE Equity Options'!$K:$K,'Daily BSE Equity Options'!$A:$A,$A714)=0,"",SUMIFS('Daily BSE Equity Options'!$K:$K,'Daily BSE Equity Options'!$A:$A,$A714))</f>
        <v/>
      </c>
      <c r="G714" s="7">
        <f>IF(OR(E714="",F714=""),"",E714+F714)</f>
        <v/>
      </c>
      <c r="H714" s="20">
        <f>IFERROR(IF(OR(E714="",INDEX(E:E,MATCH(DATE(YEAR($A714)-1,MONTH($A714),DAY($A714)),$A:$A,0))=""),"",E714/INDEX(E:E,MATCH(DATE(YEAR($A714)-1,MONTH($A714),DAY($A714)),$A:$A,0))-1),"")</f>
        <v/>
      </c>
      <c r="I714" s="20">
        <f>IFERROR(IF(OR(F714="",INDEX(F:F,MATCH(DATE(YEAR($A714)-1,MONTH($A714),DAY($A714)),$A:$A,0))=""),"",F714/INDEX(F:F,MATCH(DATE(YEAR($A714)-1,MONTH($A714),DAY($A714)),$A:$A,0))-1),"")</f>
        <v/>
      </c>
      <c r="J714" s="20">
        <f>IFERROR(IF(OR(G714="",INDEX(G:G,MATCH(DATE(YEAR($A714)-1,MONTH($A714),DAY($A714)),$A:$A,0))=""),"",G714/INDEX(G:G,MATCH(DATE(YEAR($A714)-1,MONTH($A714),DAY($A714)),$A:$A,0))-1),"")</f>
        <v/>
      </c>
      <c r="K714" s="20">
        <f>IF(OR(E714="",E713=""),"",E714/E713-1)</f>
        <v/>
      </c>
      <c r="L714" s="20">
        <f>IF(OR(F714="",F713=""),"",F714/F713-1)</f>
        <v/>
      </c>
      <c r="M714" s="20">
        <f>IF(OR(G714="",G713=""),"",G714/G713-1)</f>
        <v/>
      </c>
      <c r="N714" s="20">
        <f>IF(G714="","",E714/G714)</f>
        <v/>
      </c>
      <c r="O714" s="20">
        <f>IF(G714="","",F714/G714)</f>
        <v/>
      </c>
      <c r="P714" s="21">
        <f>IF(SUMIFS('Daily NSE Equity Options'!$L:$L,'Daily NSE Equity Options'!$A:$A,$A714)=0,"",SUMIFS('Daily NSE Equity Options'!$L:$L,'Daily NSE Equity Options'!$A:$A,$A714))</f>
        <v/>
      </c>
      <c r="Q714" s="8">
        <f>IF(SUMIFS('Daily BSE Equity Options'!$L:$L,'Daily BSE Equity Options'!$A:$A,$A714)=0,"",SUMIFS('Daily BSE Equity Options'!$L:$L,'Daily BSE Equity Options'!$A:$A,$A714))</f>
        <v/>
      </c>
      <c r="R714" s="8">
        <f>IF(OR(P714="",Q714=""),"",P714+Q714)</f>
        <v/>
      </c>
      <c r="S714" s="23">
        <f>IFERROR(IF(OR(P714="",INDEX(P:P,MATCH(DATE(YEAR($A714)-1,MONTH($A714),DAY($A714)),$A:$A,0))=""),"",P714/INDEX(P:P,MATCH(DATE(YEAR($A714)-1,MONTH($A714),DAY($A714)),$A:$A,0))-1),"")</f>
        <v/>
      </c>
      <c r="T714" s="23">
        <f>IFERROR(IF(OR(Q714="",INDEX(Q:Q,MATCH(DATE(YEAR($A714)-1,MONTH($A714),DAY($A714)),$A:$A,0))=""),"",Q714/INDEX(Q:Q,MATCH(DATE(YEAR($A714)-1,MONTH($A714),DAY($A714)),$A:$A,0))-1),"")</f>
        <v/>
      </c>
      <c r="U714" s="23">
        <f>IFERROR(IF(OR(R714="",INDEX(R:R,MATCH(DATE(YEAR($A714)-1,MONTH($A714),DAY($A714)),$A:$A,0))=""),"",R714/INDEX(R:R,MATCH(DATE(YEAR($A714)-1,MONTH($A714),DAY($A714)),$A:$A,0))-1),"")</f>
        <v/>
      </c>
      <c r="V714" s="23">
        <f>IF(OR(P714="",P713=""),"",P714/P713-1)</f>
        <v/>
      </c>
      <c r="W714" s="23">
        <f>IF(OR(Q714="",Q713=""),"",Q714/Q713-1)</f>
        <v/>
      </c>
      <c r="X714" s="23">
        <f>IF(OR(R714="",R713=""),"",R714/R713-1)</f>
        <v/>
      </c>
      <c r="Y714" s="23">
        <f>IF(R714="","",P714/R714)</f>
        <v/>
      </c>
      <c r="Z714" s="23">
        <f>IF(R714="","",Q714/R714)</f>
        <v/>
      </c>
      <c r="AA714" s="24">
        <f>IF(SUMIFS('Daily NSE Equity Options'!$M:$M,'Daily NSE Equity Options'!$A:$A,$A714)=0,"",SUMIFS('Daily NSE Equity Options'!$M:$M,'Daily NSE Equity Options'!$A:$A,$A714))</f>
        <v/>
      </c>
      <c r="AB714" s="9">
        <f>IF(SUMIFS('Daily BSE Equity Options'!$M:$M,'Daily BSE Equity Options'!$A:$A,$A714)=0,"",SUMIFS('Daily BSE Equity Options'!$M:$M,'Daily BSE Equity Options'!$A:$A,$A714))</f>
        <v/>
      </c>
      <c r="AC714" s="9">
        <f>IF(OR(AA714="",AB714=""),"",AA714+AB714)</f>
        <v/>
      </c>
      <c r="AD714" s="26">
        <f>IFERROR(IF(OR(AA714="",INDEX(AA:AA,MATCH(DATE(YEAR($A714)-1,MONTH($A714),DAY($A714)),$A:$A,0))=""),"",AA714/INDEX(AA:AA,MATCH(DATE(YEAR($A714)-1,MONTH($A714),DAY($A714)),$A:$A,0))-1),"")</f>
        <v/>
      </c>
      <c r="AE714" s="26">
        <f>IFERROR(IF(OR(AB714="",INDEX(AB:AB,MATCH(DATE(YEAR($A714)-1,MONTH($A714),DAY($A714)),$A:$A,0))=""),"",AB714/INDEX(AB:AB,MATCH(DATE(YEAR($A714)-1,MONTH($A714),DAY($A714)),$A:$A,0))-1),"")</f>
        <v/>
      </c>
      <c r="AF714" s="26">
        <f>IFERROR(IF(OR(AC714="",INDEX(AC:AC,MATCH(DATE(YEAR($A714)-1,MONTH($A714),DAY($A714)),$A:$A,0))=""),"",AC714/INDEX(AC:AC,MATCH(DATE(YEAR($A714)-1,MONTH($A714),DAY($A714)),$A:$A,0))-1),"")</f>
        <v/>
      </c>
      <c r="AG714" s="26">
        <f>IF(OR(AA714="",AA713=""),"",AA714/AA713-1)</f>
        <v/>
      </c>
      <c r="AH714" s="26">
        <f>IF(OR(AB714="",AB713=""),"",AB714/AB713-1)</f>
        <v/>
      </c>
      <c r="AI714" s="26">
        <f>IF(OR(AC714="",AC713=""),"",AC714/AC713-1)</f>
        <v/>
      </c>
      <c r="AJ714" s="26">
        <f>IF(AC714="","",AA714/AC714)</f>
        <v/>
      </c>
      <c r="AK714" s="26">
        <f>IF(AC714="","",AB714/AC714)</f>
        <v/>
      </c>
      <c r="AL714" s="29" t="n">
        <v>13.04</v>
      </c>
      <c r="AM714" s="30" t="n">
        <v>13.2775</v>
      </c>
      <c r="AN714" s="30" t="n">
        <v>12.2075</v>
      </c>
      <c r="AO714" s="30" t="n">
        <v>12.745</v>
      </c>
      <c r="AP714" s="31" t="n">
        <v>-0.0226</v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18">
        <f>IF(SUMIFS('Daily NSE Equity Options'!$K:$K,'Daily NSE Equity Options'!$A:$A,$A715)=0,"",SUMIFS('Daily NSE Equity Options'!$K:$K,'Daily NSE Equity Options'!$A:$A,$A715))</f>
        <v/>
      </c>
      <c r="F715" s="7">
        <f>IF(SUMIFS('Daily BSE Equity Options'!$K:$K,'Daily BSE Equity Options'!$A:$A,$A715)=0,"",SUMIFS('Daily BSE Equity Options'!$K:$K,'Daily BSE Equity Options'!$A:$A,$A715))</f>
        <v/>
      </c>
      <c r="G715" s="7">
        <f>IF(OR(E715="",F715=""),"",E715+F715)</f>
        <v/>
      </c>
      <c r="H715" s="20">
        <f>IFERROR(IF(OR(E715="",INDEX(E:E,MATCH(DATE(YEAR($A715)-1,MONTH($A715),DAY($A715)),$A:$A,0))=""),"",E715/INDEX(E:E,MATCH(DATE(YEAR($A715)-1,MONTH($A715),DAY($A715)),$A:$A,0))-1),"")</f>
        <v/>
      </c>
      <c r="I715" s="20">
        <f>IFERROR(IF(OR(F715="",INDEX(F:F,MATCH(DATE(YEAR($A715)-1,MONTH($A715),DAY($A715)),$A:$A,0))=""),"",F715/INDEX(F:F,MATCH(DATE(YEAR($A715)-1,MONTH($A715),DAY($A715)),$A:$A,0))-1),"")</f>
        <v/>
      </c>
      <c r="J715" s="20">
        <f>IFERROR(IF(OR(G715="",INDEX(G:G,MATCH(DATE(YEAR($A715)-1,MONTH($A715),DAY($A715)),$A:$A,0))=""),"",G715/INDEX(G:G,MATCH(DATE(YEAR($A715)-1,MONTH($A715),DAY($A715)),$A:$A,0))-1),"")</f>
        <v/>
      </c>
      <c r="K715" s="20">
        <f>IF(OR(E715="",E714=""),"",E715/E714-1)</f>
        <v/>
      </c>
      <c r="L715" s="20">
        <f>IF(OR(F715="",F714=""),"",F715/F714-1)</f>
        <v/>
      </c>
      <c r="M715" s="20">
        <f>IF(OR(G715="",G714=""),"",G715/G714-1)</f>
        <v/>
      </c>
      <c r="N715" s="20">
        <f>IF(G715="","",E715/G715)</f>
        <v/>
      </c>
      <c r="O715" s="20">
        <f>IF(G715="","",F715/G715)</f>
        <v/>
      </c>
      <c r="P715" s="21">
        <f>IF(SUMIFS('Daily NSE Equity Options'!$L:$L,'Daily NSE Equity Options'!$A:$A,$A715)=0,"",SUMIFS('Daily NSE Equity Options'!$L:$L,'Daily NSE Equity Options'!$A:$A,$A715))</f>
        <v/>
      </c>
      <c r="Q715" s="8">
        <f>IF(SUMIFS('Daily BSE Equity Options'!$L:$L,'Daily BSE Equity Options'!$A:$A,$A715)=0,"",SUMIFS('Daily BSE Equity Options'!$L:$L,'Daily BSE Equity Options'!$A:$A,$A715))</f>
        <v/>
      </c>
      <c r="R715" s="8">
        <f>IF(OR(P715="",Q715=""),"",P715+Q715)</f>
        <v/>
      </c>
      <c r="S715" s="23">
        <f>IFERROR(IF(OR(P715="",INDEX(P:P,MATCH(DATE(YEAR($A715)-1,MONTH($A715),DAY($A715)),$A:$A,0))=""),"",P715/INDEX(P:P,MATCH(DATE(YEAR($A715)-1,MONTH($A715),DAY($A715)),$A:$A,0))-1),"")</f>
        <v/>
      </c>
      <c r="T715" s="23">
        <f>IFERROR(IF(OR(Q715="",INDEX(Q:Q,MATCH(DATE(YEAR($A715)-1,MONTH($A715),DAY($A715)),$A:$A,0))=""),"",Q715/INDEX(Q:Q,MATCH(DATE(YEAR($A715)-1,MONTH($A715),DAY($A715)),$A:$A,0))-1),"")</f>
        <v/>
      </c>
      <c r="U715" s="23">
        <f>IFERROR(IF(OR(R715="",INDEX(R:R,MATCH(DATE(YEAR($A715)-1,MONTH($A715),DAY($A715)),$A:$A,0))=""),"",R715/INDEX(R:R,MATCH(DATE(YEAR($A715)-1,MONTH($A715),DAY($A715)),$A:$A,0))-1),"")</f>
        <v/>
      </c>
      <c r="V715" s="23">
        <f>IF(OR(P715="",P714=""),"",P715/P714-1)</f>
        <v/>
      </c>
      <c r="W715" s="23">
        <f>IF(OR(Q715="",Q714=""),"",Q715/Q714-1)</f>
        <v/>
      </c>
      <c r="X715" s="23">
        <f>IF(OR(R715="",R714=""),"",R715/R714-1)</f>
        <v/>
      </c>
      <c r="Y715" s="23">
        <f>IF(R715="","",P715/R715)</f>
        <v/>
      </c>
      <c r="Z715" s="23">
        <f>IF(R715="","",Q715/R715)</f>
        <v/>
      </c>
      <c r="AA715" s="24">
        <f>IF(SUMIFS('Daily NSE Equity Options'!$M:$M,'Daily NSE Equity Options'!$A:$A,$A715)=0,"",SUMIFS('Daily NSE Equity Options'!$M:$M,'Daily NSE Equity Options'!$A:$A,$A715))</f>
        <v/>
      </c>
      <c r="AB715" s="9">
        <f>IF(SUMIFS('Daily BSE Equity Options'!$M:$M,'Daily BSE Equity Options'!$A:$A,$A715)=0,"",SUMIFS('Daily BSE Equity Options'!$M:$M,'Daily BSE Equity Options'!$A:$A,$A715))</f>
        <v/>
      </c>
      <c r="AC715" s="9">
        <f>IF(OR(AA715="",AB715=""),"",AA715+AB715)</f>
        <v/>
      </c>
      <c r="AD715" s="26">
        <f>IFERROR(IF(OR(AA715="",INDEX(AA:AA,MATCH(DATE(YEAR($A715)-1,MONTH($A715),DAY($A715)),$A:$A,0))=""),"",AA715/INDEX(AA:AA,MATCH(DATE(YEAR($A715)-1,MONTH($A715),DAY($A715)),$A:$A,0))-1),"")</f>
        <v/>
      </c>
      <c r="AE715" s="26">
        <f>IFERROR(IF(OR(AB715="",INDEX(AB:AB,MATCH(DATE(YEAR($A715)-1,MONTH($A715),DAY($A715)),$A:$A,0))=""),"",AB715/INDEX(AB:AB,MATCH(DATE(YEAR($A715)-1,MONTH($A715),DAY($A715)),$A:$A,0))-1),"")</f>
        <v/>
      </c>
      <c r="AF715" s="26">
        <f>IFERROR(IF(OR(AC715="",INDEX(AC:AC,MATCH(DATE(YEAR($A715)-1,MONTH($A715),DAY($A715)),$A:$A,0))=""),"",AC715/INDEX(AC:AC,MATCH(DATE(YEAR($A715)-1,MONTH($A715),DAY($A715)),$A:$A,0))-1),"")</f>
        <v/>
      </c>
      <c r="AG715" s="26">
        <f>IF(OR(AA715="",AA714=""),"",AA715/AA714-1)</f>
        <v/>
      </c>
      <c r="AH715" s="26">
        <f>IF(OR(AB715="",AB714=""),"",AB715/AB714-1)</f>
        <v/>
      </c>
      <c r="AI715" s="26">
        <f>IF(OR(AC715="",AC714=""),"",AC715/AC714-1)</f>
        <v/>
      </c>
      <c r="AJ715" s="26">
        <f>IF(AC715="","",AA715/AC715)</f>
        <v/>
      </c>
      <c r="AK715" s="26">
        <f>IF(AC715="","",AB715/AC715)</f>
        <v/>
      </c>
      <c r="AL715" s="29" t="n">
        <v>12.745</v>
      </c>
      <c r="AM715" s="30" t="n">
        <v>14.095</v>
      </c>
      <c r="AN715" s="30" t="n">
        <v>11.83</v>
      </c>
      <c r="AO715" s="30" t="n">
        <v>13.68</v>
      </c>
      <c r="AP715" s="31" t="n">
        <v>0.07340000000000001</v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18">
        <f>IF(SUMIFS('Daily NSE Equity Options'!$K:$K,'Daily NSE Equity Options'!$A:$A,$A716)=0,"",SUMIFS('Daily NSE Equity Options'!$K:$K,'Daily NSE Equity Options'!$A:$A,$A716))</f>
        <v/>
      </c>
      <c r="F716" s="7">
        <f>IF(SUMIFS('Daily BSE Equity Options'!$K:$K,'Daily BSE Equity Options'!$A:$A,$A716)=0,"",SUMIFS('Daily BSE Equity Options'!$K:$K,'Daily BSE Equity Options'!$A:$A,$A716))</f>
        <v/>
      </c>
      <c r="G716" s="7">
        <f>IF(OR(E716="",F716=""),"",E716+F716)</f>
        <v/>
      </c>
      <c r="H716" s="20">
        <f>IFERROR(IF(OR(E716="",INDEX(E:E,MATCH(DATE(YEAR($A716)-1,MONTH($A716),DAY($A716)),$A:$A,0))=""),"",E716/INDEX(E:E,MATCH(DATE(YEAR($A716)-1,MONTH($A716),DAY($A716)),$A:$A,0))-1),"")</f>
        <v/>
      </c>
      <c r="I716" s="20">
        <f>IFERROR(IF(OR(F716="",INDEX(F:F,MATCH(DATE(YEAR($A716)-1,MONTH($A716),DAY($A716)),$A:$A,0))=""),"",F716/INDEX(F:F,MATCH(DATE(YEAR($A716)-1,MONTH($A716),DAY($A716)),$A:$A,0))-1),"")</f>
        <v/>
      </c>
      <c r="J716" s="20">
        <f>IFERROR(IF(OR(G716="",INDEX(G:G,MATCH(DATE(YEAR($A716)-1,MONTH($A716),DAY($A716)),$A:$A,0))=""),"",G716/INDEX(G:G,MATCH(DATE(YEAR($A716)-1,MONTH($A716),DAY($A716)),$A:$A,0))-1),"")</f>
        <v/>
      </c>
      <c r="K716" s="20">
        <f>IF(OR(E716="",E715=""),"",E716/E715-1)</f>
        <v/>
      </c>
      <c r="L716" s="20">
        <f>IF(OR(F716="",F715=""),"",F716/F715-1)</f>
        <v/>
      </c>
      <c r="M716" s="20">
        <f>IF(OR(G716="",G715=""),"",G716/G715-1)</f>
        <v/>
      </c>
      <c r="N716" s="20">
        <f>IF(G716="","",E716/G716)</f>
        <v/>
      </c>
      <c r="O716" s="20">
        <f>IF(G716="","",F716/G716)</f>
        <v/>
      </c>
      <c r="P716" s="21">
        <f>IF(SUMIFS('Daily NSE Equity Options'!$L:$L,'Daily NSE Equity Options'!$A:$A,$A716)=0,"",SUMIFS('Daily NSE Equity Options'!$L:$L,'Daily NSE Equity Options'!$A:$A,$A716))</f>
        <v/>
      </c>
      <c r="Q716" s="8">
        <f>IF(SUMIFS('Daily BSE Equity Options'!$L:$L,'Daily BSE Equity Options'!$A:$A,$A716)=0,"",SUMIFS('Daily BSE Equity Options'!$L:$L,'Daily BSE Equity Options'!$A:$A,$A716))</f>
        <v/>
      </c>
      <c r="R716" s="8">
        <f>IF(OR(P716="",Q716=""),"",P716+Q716)</f>
        <v/>
      </c>
      <c r="S716" s="23">
        <f>IFERROR(IF(OR(P716="",INDEX(P:P,MATCH(DATE(YEAR($A716)-1,MONTH($A716),DAY($A716)),$A:$A,0))=""),"",P716/INDEX(P:P,MATCH(DATE(YEAR($A716)-1,MONTH($A716),DAY($A716)),$A:$A,0))-1),"")</f>
        <v/>
      </c>
      <c r="T716" s="23">
        <f>IFERROR(IF(OR(Q716="",INDEX(Q:Q,MATCH(DATE(YEAR($A716)-1,MONTH($A716),DAY($A716)),$A:$A,0))=""),"",Q716/INDEX(Q:Q,MATCH(DATE(YEAR($A716)-1,MONTH($A716),DAY($A716)),$A:$A,0))-1),"")</f>
        <v/>
      </c>
      <c r="U716" s="23">
        <f>IFERROR(IF(OR(R716="",INDEX(R:R,MATCH(DATE(YEAR($A716)-1,MONTH($A716),DAY($A716)),$A:$A,0))=""),"",R716/INDEX(R:R,MATCH(DATE(YEAR($A716)-1,MONTH($A716),DAY($A716)),$A:$A,0))-1),"")</f>
        <v/>
      </c>
      <c r="V716" s="23">
        <f>IF(OR(P716="",P715=""),"",P716/P715-1)</f>
        <v/>
      </c>
      <c r="W716" s="23">
        <f>IF(OR(Q716="",Q715=""),"",Q716/Q715-1)</f>
        <v/>
      </c>
      <c r="X716" s="23">
        <f>IF(OR(R716="",R715=""),"",R716/R715-1)</f>
        <v/>
      </c>
      <c r="Y716" s="23">
        <f>IF(R716="","",P716/R716)</f>
        <v/>
      </c>
      <c r="Z716" s="23">
        <f>IF(R716="","",Q716/R716)</f>
        <v/>
      </c>
      <c r="AA716" s="24">
        <f>IF(SUMIFS('Daily NSE Equity Options'!$M:$M,'Daily NSE Equity Options'!$A:$A,$A716)=0,"",SUMIFS('Daily NSE Equity Options'!$M:$M,'Daily NSE Equity Options'!$A:$A,$A716))</f>
        <v/>
      </c>
      <c r="AB716" s="9">
        <f>IF(SUMIFS('Daily BSE Equity Options'!$M:$M,'Daily BSE Equity Options'!$A:$A,$A716)=0,"",SUMIFS('Daily BSE Equity Options'!$M:$M,'Daily BSE Equity Options'!$A:$A,$A716))</f>
        <v/>
      </c>
      <c r="AC716" s="9">
        <f>IF(OR(AA716="",AB716=""),"",AA716+AB716)</f>
        <v/>
      </c>
      <c r="AD716" s="26">
        <f>IFERROR(IF(OR(AA716="",INDEX(AA:AA,MATCH(DATE(YEAR($A716)-1,MONTH($A716),DAY($A716)),$A:$A,0))=""),"",AA716/INDEX(AA:AA,MATCH(DATE(YEAR($A716)-1,MONTH($A716),DAY($A716)),$A:$A,0))-1),"")</f>
        <v/>
      </c>
      <c r="AE716" s="26">
        <f>IFERROR(IF(OR(AB716="",INDEX(AB:AB,MATCH(DATE(YEAR($A716)-1,MONTH($A716),DAY($A716)),$A:$A,0))=""),"",AB716/INDEX(AB:AB,MATCH(DATE(YEAR($A716)-1,MONTH($A716),DAY($A716)),$A:$A,0))-1),"")</f>
        <v/>
      </c>
      <c r="AF716" s="26">
        <f>IFERROR(IF(OR(AC716="",INDEX(AC:AC,MATCH(DATE(YEAR($A716)-1,MONTH($A716),DAY($A716)),$A:$A,0))=""),"",AC716/INDEX(AC:AC,MATCH(DATE(YEAR($A716)-1,MONTH($A716),DAY($A716)),$A:$A,0))-1),"")</f>
        <v/>
      </c>
      <c r="AG716" s="26">
        <f>IF(OR(AA716="",AA715=""),"",AA716/AA715-1)</f>
        <v/>
      </c>
      <c r="AH716" s="26">
        <f>IF(OR(AB716="",AB715=""),"",AB716/AB715-1)</f>
        <v/>
      </c>
      <c r="AI716" s="26">
        <f>IF(OR(AC716="",AC715=""),"",AC716/AC715-1)</f>
        <v/>
      </c>
      <c r="AJ716" s="26">
        <f>IF(AC716="","",AA716/AC716)</f>
        <v/>
      </c>
      <c r="AK716" s="26">
        <f>IF(AC716="","",AB716/AC716)</f>
        <v/>
      </c>
      <c r="AL716" s="29" t="n">
        <v>13.68</v>
      </c>
      <c r="AM716" s="30" t="n">
        <v>13.68</v>
      </c>
      <c r="AN716" s="30" t="n">
        <v>12.4525</v>
      </c>
      <c r="AO716" s="30" t="n">
        <v>13.4525</v>
      </c>
      <c r="AP716" s="31" t="n">
        <v>-0.0166</v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18">
        <f>IF(SUMIFS('Daily NSE Equity Options'!$K:$K,'Daily NSE Equity Options'!$A:$A,$A717)=0,"",SUMIFS('Daily NSE Equity Options'!$K:$K,'Daily NSE Equity Options'!$A:$A,$A717))</f>
        <v/>
      </c>
      <c r="F717" s="7">
        <f>IF(SUMIFS('Daily BSE Equity Options'!$K:$K,'Daily BSE Equity Options'!$A:$A,$A717)=0,"",SUMIFS('Daily BSE Equity Options'!$K:$K,'Daily BSE Equity Options'!$A:$A,$A717))</f>
        <v/>
      </c>
      <c r="G717" s="7">
        <f>IF(OR(E717="",F717=""),"",E717+F717)</f>
        <v/>
      </c>
      <c r="H717" s="20">
        <f>IFERROR(IF(OR(E717="",INDEX(E:E,MATCH(DATE(YEAR($A717)-1,MONTH($A717),DAY($A717)),$A:$A,0))=""),"",E717/INDEX(E:E,MATCH(DATE(YEAR($A717)-1,MONTH($A717),DAY($A717)),$A:$A,0))-1),"")</f>
        <v/>
      </c>
      <c r="I717" s="20">
        <f>IFERROR(IF(OR(F717="",INDEX(F:F,MATCH(DATE(YEAR($A717)-1,MONTH($A717),DAY($A717)),$A:$A,0))=""),"",F717/INDEX(F:F,MATCH(DATE(YEAR($A717)-1,MONTH($A717),DAY($A717)),$A:$A,0))-1),"")</f>
        <v/>
      </c>
      <c r="J717" s="20">
        <f>IFERROR(IF(OR(G717="",INDEX(G:G,MATCH(DATE(YEAR($A717)-1,MONTH($A717),DAY($A717)),$A:$A,0))=""),"",G717/INDEX(G:G,MATCH(DATE(YEAR($A717)-1,MONTH($A717),DAY($A717)),$A:$A,0))-1),"")</f>
        <v/>
      </c>
      <c r="K717" s="20">
        <f>IF(OR(E717="",E716=""),"",E717/E716-1)</f>
        <v/>
      </c>
      <c r="L717" s="20">
        <f>IF(OR(F717="",F716=""),"",F717/F716-1)</f>
        <v/>
      </c>
      <c r="M717" s="20">
        <f>IF(OR(G717="",G716=""),"",G717/G716-1)</f>
        <v/>
      </c>
      <c r="N717" s="20">
        <f>IF(G717="","",E717/G717)</f>
        <v/>
      </c>
      <c r="O717" s="20">
        <f>IF(G717="","",F717/G717)</f>
        <v/>
      </c>
      <c r="P717" s="21">
        <f>IF(SUMIFS('Daily NSE Equity Options'!$L:$L,'Daily NSE Equity Options'!$A:$A,$A717)=0,"",SUMIFS('Daily NSE Equity Options'!$L:$L,'Daily NSE Equity Options'!$A:$A,$A717))</f>
        <v/>
      </c>
      <c r="Q717" s="8">
        <f>IF(SUMIFS('Daily BSE Equity Options'!$L:$L,'Daily BSE Equity Options'!$A:$A,$A717)=0,"",SUMIFS('Daily BSE Equity Options'!$L:$L,'Daily BSE Equity Options'!$A:$A,$A717))</f>
        <v/>
      </c>
      <c r="R717" s="8">
        <f>IF(OR(P717="",Q717=""),"",P717+Q717)</f>
        <v/>
      </c>
      <c r="S717" s="23">
        <f>IFERROR(IF(OR(P717="",INDEX(P:P,MATCH(DATE(YEAR($A717)-1,MONTH($A717),DAY($A717)),$A:$A,0))=""),"",P717/INDEX(P:P,MATCH(DATE(YEAR($A717)-1,MONTH($A717),DAY($A717)),$A:$A,0))-1),"")</f>
        <v/>
      </c>
      <c r="T717" s="23">
        <f>IFERROR(IF(OR(Q717="",INDEX(Q:Q,MATCH(DATE(YEAR($A717)-1,MONTH($A717),DAY($A717)),$A:$A,0))=""),"",Q717/INDEX(Q:Q,MATCH(DATE(YEAR($A717)-1,MONTH($A717),DAY($A717)),$A:$A,0))-1),"")</f>
        <v/>
      </c>
      <c r="U717" s="23">
        <f>IFERROR(IF(OR(R717="",INDEX(R:R,MATCH(DATE(YEAR($A717)-1,MONTH($A717),DAY($A717)),$A:$A,0))=""),"",R717/INDEX(R:R,MATCH(DATE(YEAR($A717)-1,MONTH($A717),DAY($A717)),$A:$A,0))-1),"")</f>
        <v/>
      </c>
      <c r="V717" s="23">
        <f>IF(OR(P717="",P716=""),"",P717/P716-1)</f>
        <v/>
      </c>
      <c r="W717" s="23">
        <f>IF(OR(Q717="",Q716=""),"",Q717/Q716-1)</f>
        <v/>
      </c>
      <c r="X717" s="23">
        <f>IF(OR(R717="",R716=""),"",R717/R716-1)</f>
        <v/>
      </c>
      <c r="Y717" s="23">
        <f>IF(R717="","",P717/R717)</f>
        <v/>
      </c>
      <c r="Z717" s="23">
        <f>IF(R717="","",Q717/R717)</f>
        <v/>
      </c>
      <c r="AA717" s="24">
        <f>IF(SUMIFS('Daily NSE Equity Options'!$M:$M,'Daily NSE Equity Options'!$A:$A,$A717)=0,"",SUMIFS('Daily NSE Equity Options'!$M:$M,'Daily NSE Equity Options'!$A:$A,$A717))</f>
        <v/>
      </c>
      <c r="AB717" s="9">
        <f>IF(SUMIFS('Daily BSE Equity Options'!$M:$M,'Daily BSE Equity Options'!$A:$A,$A717)=0,"",SUMIFS('Daily BSE Equity Options'!$M:$M,'Daily BSE Equity Options'!$A:$A,$A717))</f>
        <v/>
      </c>
      <c r="AC717" s="9">
        <f>IF(OR(AA717="",AB717=""),"",AA717+AB717)</f>
        <v/>
      </c>
      <c r="AD717" s="26">
        <f>IFERROR(IF(OR(AA717="",INDEX(AA:AA,MATCH(DATE(YEAR($A717)-1,MONTH($A717),DAY($A717)),$A:$A,0))=""),"",AA717/INDEX(AA:AA,MATCH(DATE(YEAR($A717)-1,MONTH($A717),DAY($A717)),$A:$A,0))-1),"")</f>
        <v/>
      </c>
      <c r="AE717" s="26">
        <f>IFERROR(IF(OR(AB717="",INDEX(AB:AB,MATCH(DATE(YEAR($A717)-1,MONTH($A717),DAY($A717)),$A:$A,0))=""),"",AB717/INDEX(AB:AB,MATCH(DATE(YEAR($A717)-1,MONTH($A717),DAY($A717)),$A:$A,0))-1),"")</f>
        <v/>
      </c>
      <c r="AF717" s="26">
        <f>IFERROR(IF(OR(AC717="",INDEX(AC:AC,MATCH(DATE(YEAR($A717)-1,MONTH($A717),DAY($A717)),$A:$A,0))=""),"",AC717/INDEX(AC:AC,MATCH(DATE(YEAR($A717)-1,MONTH($A717),DAY($A717)),$A:$A,0))-1),"")</f>
        <v/>
      </c>
      <c r="AG717" s="26">
        <f>IF(OR(AA717="",AA716=""),"",AA717/AA716-1)</f>
        <v/>
      </c>
      <c r="AH717" s="26">
        <f>IF(OR(AB717="",AB716=""),"",AB717/AB716-1)</f>
        <v/>
      </c>
      <c r="AI717" s="26">
        <f>IF(OR(AC717="",AC716=""),"",AC717/AC716-1)</f>
        <v/>
      </c>
      <c r="AJ717" s="26">
        <f>IF(AC717="","",AA717/AC717)</f>
        <v/>
      </c>
      <c r="AK717" s="26">
        <f>IF(AC717="","",AB717/AC717)</f>
        <v/>
      </c>
      <c r="AL717" s="29" t="n">
        <v>13.4525</v>
      </c>
      <c r="AM717" s="30" t="n">
        <v>13.4525</v>
      </c>
      <c r="AN717" s="30" t="n">
        <v>11.28</v>
      </c>
      <c r="AO717" s="30" t="n">
        <v>12.86</v>
      </c>
      <c r="AP717" s="31" t="n">
        <v>-0.044</v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18">
        <f>IF(SUMIFS('Daily NSE Equity Options'!$K:$K,'Daily NSE Equity Options'!$A:$A,$A718)=0,"",SUMIFS('Daily NSE Equity Options'!$K:$K,'Daily NSE Equity Options'!$A:$A,$A718))</f>
        <v/>
      </c>
      <c r="F718" s="7">
        <f>IF(SUMIFS('Daily BSE Equity Options'!$K:$K,'Daily BSE Equity Options'!$A:$A,$A718)=0,"",SUMIFS('Daily BSE Equity Options'!$K:$K,'Daily BSE Equity Options'!$A:$A,$A718))</f>
        <v/>
      </c>
      <c r="G718" s="7">
        <f>IF(OR(E718="",F718=""),"",E718+F718)</f>
        <v/>
      </c>
      <c r="H718" s="20">
        <f>IFERROR(IF(OR(E718="",INDEX(E:E,MATCH(DATE(YEAR($A718)-1,MONTH($A718),DAY($A718)),$A:$A,0))=""),"",E718/INDEX(E:E,MATCH(DATE(YEAR($A718)-1,MONTH($A718),DAY($A718)),$A:$A,0))-1),"")</f>
        <v/>
      </c>
      <c r="I718" s="20">
        <f>IFERROR(IF(OR(F718="",INDEX(F:F,MATCH(DATE(YEAR($A718)-1,MONTH($A718),DAY($A718)),$A:$A,0))=""),"",F718/INDEX(F:F,MATCH(DATE(YEAR($A718)-1,MONTH($A718),DAY($A718)),$A:$A,0))-1),"")</f>
        <v/>
      </c>
      <c r="J718" s="20">
        <f>IFERROR(IF(OR(G718="",INDEX(G:G,MATCH(DATE(YEAR($A718)-1,MONTH($A718),DAY($A718)),$A:$A,0))=""),"",G718/INDEX(G:G,MATCH(DATE(YEAR($A718)-1,MONTH($A718),DAY($A718)),$A:$A,0))-1),"")</f>
        <v/>
      </c>
      <c r="K718" s="20">
        <f>IF(OR(E718="",E717=""),"",E718/E717-1)</f>
        <v/>
      </c>
      <c r="L718" s="20">
        <f>IF(OR(F718="",F717=""),"",F718/F717-1)</f>
        <v/>
      </c>
      <c r="M718" s="20">
        <f>IF(OR(G718="",G717=""),"",G718/G717-1)</f>
        <v/>
      </c>
      <c r="N718" s="20">
        <f>IF(G718="","",E718/G718)</f>
        <v/>
      </c>
      <c r="O718" s="20">
        <f>IF(G718="","",F718/G718)</f>
        <v/>
      </c>
      <c r="P718" s="21">
        <f>IF(SUMIFS('Daily NSE Equity Options'!$L:$L,'Daily NSE Equity Options'!$A:$A,$A718)=0,"",SUMIFS('Daily NSE Equity Options'!$L:$L,'Daily NSE Equity Options'!$A:$A,$A718))</f>
        <v/>
      </c>
      <c r="Q718" s="8">
        <f>IF(SUMIFS('Daily BSE Equity Options'!$L:$L,'Daily BSE Equity Options'!$A:$A,$A718)=0,"",SUMIFS('Daily BSE Equity Options'!$L:$L,'Daily BSE Equity Options'!$A:$A,$A718))</f>
        <v/>
      </c>
      <c r="R718" s="8">
        <f>IF(OR(P718="",Q718=""),"",P718+Q718)</f>
        <v/>
      </c>
      <c r="S718" s="23">
        <f>IFERROR(IF(OR(P718="",INDEX(P:P,MATCH(DATE(YEAR($A718)-1,MONTH($A718),DAY($A718)),$A:$A,0))=""),"",P718/INDEX(P:P,MATCH(DATE(YEAR($A718)-1,MONTH($A718),DAY($A718)),$A:$A,0))-1),"")</f>
        <v/>
      </c>
      <c r="T718" s="23">
        <f>IFERROR(IF(OR(Q718="",INDEX(Q:Q,MATCH(DATE(YEAR($A718)-1,MONTH($A718),DAY($A718)),$A:$A,0))=""),"",Q718/INDEX(Q:Q,MATCH(DATE(YEAR($A718)-1,MONTH($A718),DAY($A718)),$A:$A,0))-1),"")</f>
        <v/>
      </c>
      <c r="U718" s="23">
        <f>IFERROR(IF(OR(R718="",INDEX(R:R,MATCH(DATE(YEAR($A718)-1,MONTH($A718),DAY($A718)),$A:$A,0))=""),"",R718/INDEX(R:R,MATCH(DATE(YEAR($A718)-1,MONTH($A718),DAY($A718)),$A:$A,0))-1),"")</f>
        <v/>
      </c>
      <c r="V718" s="23">
        <f>IF(OR(P718="",P717=""),"",P718/P717-1)</f>
        <v/>
      </c>
      <c r="W718" s="23">
        <f>IF(OR(Q718="",Q717=""),"",Q718/Q717-1)</f>
        <v/>
      </c>
      <c r="X718" s="23">
        <f>IF(OR(R718="",R717=""),"",R718/R717-1)</f>
        <v/>
      </c>
      <c r="Y718" s="23">
        <f>IF(R718="","",P718/R718)</f>
        <v/>
      </c>
      <c r="Z718" s="23">
        <f>IF(R718="","",Q718/R718)</f>
        <v/>
      </c>
      <c r="AA718" s="24">
        <f>IF(SUMIFS('Daily NSE Equity Options'!$M:$M,'Daily NSE Equity Options'!$A:$A,$A718)=0,"",SUMIFS('Daily NSE Equity Options'!$M:$M,'Daily NSE Equity Options'!$A:$A,$A718))</f>
        <v/>
      </c>
      <c r="AB718" s="9">
        <f>IF(SUMIFS('Daily BSE Equity Options'!$M:$M,'Daily BSE Equity Options'!$A:$A,$A718)=0,"",SUMIFS('Daily BSE Equity Options'!$M:$M,'Daily BSE Equity Options'!$A:$A,$A718))</f>
        <v/>
      </c>
      <c r="AC718" s="9">
        <f>IF(OR(AA718="",AB718=""),"",AA718+AB718)</f>
        <v/>
      </c>
      <c r="AD718" s="26">
        <f>IFERROR(IF(OR(AA718="",INDEX(AA:AA,MATCH(DATE(YEAR($A718)-1,MONTH($A718),DAY($A718)),$A:$A,0))=""),"",AA718/INDEX(AA:AA,MATCH(DATE(YEAR($A718)-1,MONTH($A718),DAY($A718)),$A:$A,0))-1),"")</f>
        <v/>
      </c>
      <c r="AE718" s="26">
        <f>IFERROR(IF(OR(AB718="",INDEX(AB:AB,MATCH(DATE(YEAR($A718)-1,MONTH($A718),DAY($A718)),$A:$A,0))=""),"",AB718/INDEX(AB:AB,MATCH(DATE(YEAR($A718)-1,MONTH($A718),DAY($A718)),$A:$A,0))-1),"")</f>
        <v/>
      </c>
      <c r="AF718" s="26">
        <f>IFERROR(IF(OR(AC718="",INDEX(AC:AC,MATCH(DATE(YEAR($A718)-1,MONTH($A718),DAY($A718)),$A:$A,0))=""),"",AC718/INDEX(AC:AC,MATCH(DATE(YEAR($A718)-1,MONTH($A718),DAY($A718)),$A:$A,0))-1),"")</f>
        <v/>
      </c>
      <c r="AG718" s="26">
        <f>IF(OR(AA718="",AA717=""),"",AA718/AA717-1)</f>
        <v/>
      </c>
      <c r="AH718" s="26">
        <f>IF(OR(AB718="",AB717=""),"",AB718/AB717-1)</f>
        <v/>
      </c>
      <c r="AI718" s="26">
        <f>IF(OR(AC718="",AC717=""),"",AC718/AC717-1)</f>
        <v/>
      </c>
      <c r="AJ718" s="26">
        <f>IF(AC718="","",AA718/AC718)</f>
        <v/>
      </c>
      <c r="AK718" s="26">
        <f>IF(AC718="","",AB718/AC718)</f>
        <v/>
      </c>
      <c r="AL718" s="29" t="n">
        <v>12.86</v>
      </c>
      <c r="AM718" s="30" t="n">
        <v>13.1625</v>
      </c>
      <c r="AN718" s="30" t="n">
        <v>10.1725</v>
      </c>
      <c r="AO718" s="30" t="n">
        <v>12.89</v>
      </c>
      <c r="AP718" s="31" t="n">
        <v>0.0023</v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18">
        <f>IF(SUMIFS('Daily NSE Equity Options'!$K:$K,'Daily NSE Equity Options'!$A:$A,$A719)=0,"",SUMIFS('Daily NSE Equity Options'!$K:$K,'Daily NSE Equity Options'!$A:$A,$A719))</f>
        <v/>
      </c>
      <c r="F719" s="7">
        <f>IF(SUMIFS('Daily BSE Equity Options'!$K:$K,'Daily BSE Equity Options'!$A:$A,$A719)=0,"",SUMIFS('Daily BSE Equity Options'!$K:$K,'Daily BSE Equity Options'!$A:$A,$A719))</f>
        <v/>
      </c>
      <c r="G719" s="7">
        <f>IF(OR(E719="",F719=""),"",E719+F719)</f>
        <v/>
      </c>
      <c r="H719" s="20">
        <f>IFERROR(IF(OR(E719="",INDEX(E:E,MATCH(DATE(YEAR($A719)-1,MONTH($A719),DAY($A719)),$A:$A,0))=""),"",E719/INDEX(E:E,MATCH(DATE(YEAR($A719)-1,MONTH($A719),DAY($A719)),$A:$A,0))-1),"")</f>
        <v/>
      </c>
      <c r="I719" s="20">
        <f>IFERROR(IF(OR(F719="",INDEX(F:F,MATCH(DATE(YEAR($A719)-1,MONTH($A719),DAY($A719)),$A:$A,0))=""),"",F719/INDEX(F:F,MATCH(DATE(YEAR($A719)-1,MONTH($A719),DAY($A719)),$A:$A,0))-1),"")</f>
        <v/>
      </c>
      <c r="J719" s="20">
        <f>IFERROR(IF(OR(G719="",INDEX(G:G,MATCH(DATE(YEAR($A719)-1,MONTH($A719),DAY($A719)),$A:$A,0))=""),"",G719/INDEX(G:G,MATCH(DATE(YEAR($A719)-1,MONTH($A719),DAY($A719)),$A:$A,0))-1),"")</f>
        <v/>
      </c>
      <c r="K719" s="20">
        <f>IF(OR(E719="",E718=""),"",E719/E718-1)</f>
        <v/>
      </c>
      <c r="L719" s="20">
        <f>IF(OR(F719="",F718=""),"",F719/F718-1)</f>
        <v/>
      </c>
      <c r="M719" s="20">
        <f>IF(OR(G719="",G718=""),"",G719/G718-1)</f>
        <v/>
      </c>
      <c r="N719" s="20">
        <f>IF(G719="","",E719/G719)</f>
        <v/>
      </c>
      <c r="O719" s="20">
        <f>IF(G719="","",F719/G719)</f>
        <v/>
      </c>
      <c r="P719" s="21">
        <f>IF(SUMIFS('Daily NSE Equity Options'!$L:$L,'Daily NSE Equity Options'!$A:$A,$A719)=0,"",SUMIFS('Daily NSE Equity Options'!$L:$L,'Daily NSE Equity Options'!$A:$A,$A719))</f>
        <v/>
      </c>
      <c r="Q719" s="8">
        <f>IF(SUMIFS('Daily BSE Equity Options'!$L:$L,'Daily BSE Equity Options'!$A:$A,$A719)=0,"",SUMIFS('Daily BSE Equity Options'!$L:$L,'Daily BSE Equity Options'!$A:$A,$A719))</f>
        <v/>
      </c>
      <c r="R719" s="8">
        <f>IF(OR(P719="",Q719=""),"",P719+Q719)</f>
        <v/>
      </c>
      <c r="S719" s="23">
        <f>IFERROR(IF(OR(P719="",INDEX(P:P,MATCH(DATE(YEAR($A719)-1,MONTH($A719),DAY($A719)),$A:$A,0))=""),"",P719/INDEX(P:P,MATCH(DATE(YEAR($A719)-1,MONTH($A719),DAY($A719)),$A:$A,0))-1),"")</f>
        <v/>
      </c>
      <c r="T719" s="23">
        <f>IFERROR(IF(OR(Q719="",INDEX(Q:Q,MATCH(DATE(YEAR($A719)-1,MONTH($A719),DAY($A719)),$A:$A,0))=""),"",Q719/INDEX(Q:Q,MATCH(DATE(YEAR($A719)-1,MONTH($A719),DAY($A719)),$A:$A,0))-1),"")</f>
        <v/>
      </c>
      <c r="U719" s="23">
        <f>IFERROR(IF(OR(R719="",INDEX(R:R,MATCH(DATE(YEAR($A719)-1,MONTH($A719),DAY($A719)),$A:$A,0))=""),"",R719/INDEX(R:R,MATCH(DATE(YEAR($A719)-1,MONTH($A719),DAY($A719)),$A:$A,0))-1),"")</f>
        <v/>
      </c>
      <c r="V719" s="23">
        <f>IF(OR(P719="",P718=""),"",P719/P718-1)</f>
        <v/>
      </c>
      <c r="W719" s="23">
        <f>IF(OR(Q719="",Q718=""),"",Q719/Q718-1)</f>
        <v/>
      </c>
      <c r="X719" s="23">
        <f>IF(OR(R719="",R718=""),"",R719/R718-1)</f>
        <v/>
      </c>
      <c r="Y719" s="23">
        <f>IF(R719="","",P719/R719)</f>
        <v/>
      </c>
      <c r="Z719" s="23">
        <f>IF(R719="","",Q719/R719)</f>
        <v/>
      </c>
      <c r="AA719" s="24">
        <f>IF(SUMIFS('Daily NSE Equity Options'!$M:$M,'Daily NSE Equity Options'!$A:$A,$A719)=0,"",SUMIFS('Daily NSE Equity Options'!$M:$M,'Daily NSE Equity Options'!$A:$A,$A719))</f>
        <v/>
      </c>
      <c r="AB719" s="9">
        <f>IF(SUMIFS('Daily BSE Equity Options'!$M:$M,'Daily BSE Equity Options'!$A:$A,$A719)=0,"",SUMIFS('Daily BSE Equity Options'!$M:$M,'Daily BSE Equity Options'!$A:$A,$A719))</f>
        <v/>
      </c>
      <c r="AC719" s="9">
        <f>IF(OR(AA719="",AB719=""),"",AA719+AB719)</f>
        <v/>
      </c>
      <c r="AD719" s="26">
        <f>IFERROR(IF(OR(AA719="",INDEX(AA:AA,MATCH(DATE(YEAR($A719)-1,MONTH($A719),DAY($A719)),$A:$A,0))=""),"",AA719/INDEX(AA:AA,MATCH(DATE(YEAR($A719)-1,MONTH($A719),DAY($A719)),$A:$A,0))-1),"")</f>
        <v/>
      </c>
      <c r="AE719" s="26">
        <f>IFERROR(IF(OR(AB719="",INDEX(AB:AB,MATCH(DATE(YEAR($A719)-1,MONTH($A719),DAY($A719)),$A:$A,0))=""),"",AB719/INDEX(AB:AB,MATCH(DATE(YEAR($A719)-1,MONTH($A719),DAY($A719)),$A:$A,0))-1),"")</f>
        <v/>
      </c>
      <c r="AF719" s="26">
        <f>IFERROR(IF(OR(AC719="",INDEX(AC:AC,MATCH(DATE(YEAR($A719)-1,MONTH($A719),DAY($A719)),$A:$A,0))=""),"",AC719/INDEX(AC:AC,MATCH(DATE(YEAR($A719)-1,MONTH($A719),DAY($A719)),$A:$A,0))-1),"")</f>
        <v/>
      </c>
      <c r="AG719" s="26">
        <f>IF(OR(AA719="",AA718=""),"",AA719/AA718-1)</f>
        <v/>
      </c>
      <c r="AH719" s="26">
        <f>IF(OR(AB719="",AB718=""),"",AB719/AB718-1)</f>
        <v/>
      </c>
      <c r="AI719" s="26">
        <f>IF(OR(AC719="",AC718=""),"",AC719/AC718-1)</f>
        <v/>
      </c>
      <c r="AJ719" s="26">
        <f>IF(AC719="","",AA719/AC719)</f>
        <v/>
      </c>
      <c r="AK719" s="26">
        <f>IF(AC719="","",AB719/AC719)</f>
        <v/>
      </c>
      <c r="AL719" s="29" t="n">
        <v>12.89</v>
      </c>
      <c r="AM719" s="30" t="n">
        <v>13.52</v>
      </c>
      <c r="AN719" s="30" t="n">
        <v>10.8025</v>
      </c>
      <c r="AO719" s="30" t="n">
        <v>13.085</v>
      </c>
      <c r="AP719" s="31" t="n">
        <v>0.0151</v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18">
        <f>IF(SUMIFS('Daily NSE Equity Options'!$K:$K,'Daily NSE Equity Options'!$A:$A,$A720)=0,"",SUMIFS('Daily NSE Equity Options'!$K:$K,'Daily NSE Equity Options'!$A:$A,$A720))</f>
        <v/>
      </c>
      <c r="F720" s="7">
        <f>IF(SUMIFS('Daily BSE Equity Options'!$K:$K,'Daily BSE Equity Options'!$A:$A,$A720)=0,"",SUMIFS('Daily BSE Equity Options'!$K:$K,'Daily BSE Equity Options'!$A:$A,$A720))</f>
        <v/>
      </c>
      <c r="G720" s="7">
        <f>IF(OR(E720="",F720=""),"",E720+F720)</f>
        <v/>
      </c>
      <c r="H720" s="20">
        <f>IFERROR(IF(OR(E720="",INDEX(E:E,MATCH(DATE(YEAR($A720)-1,MONTH($A720),DAY($A720)),$A:$A,0))=""),"",E720/INDEX(E:E,MATCH(DATE(YEAR($A720)-1,MONTH($A720),DAY($A720)),$A:$A,0))-1),"")</f>
        <v/>
      </c>
      <c r="I720" s="20">
        <f>IFERROR(IF(OR(F720="",INDEX(F:F,MATCH(DATE(YEAR($A720)-1,MONTH($A720),DAY($A720)),$A:$A,0))=""),"",F720/INDEX(F:F,MATCH(DATE(YEAR($A720)-1,MONTH($A720),DAY($A720)),$A:$A,0))-1),"")</f>
        <v/>
      </c>
      <c r="J720" s="20">
        <f>IFERROR(IF(OR(G720="",INDEX(G:G,MATCH(DATE(YEAR($A720)-1,MONTH($A720),DAY($A720)),$A:$A,0))=""),"",G720/INDEX(G:G,MATCH(DATE(YEAR($A720)-1,MONTH($A720),DAY($A720)),$A:$A,0))-1),"")</f>
        <v/>
      </c>
      <c r="K720" s="20">
        <f>IF(OR(E720="",E719=""),"",E720/E719-1)</f>
        <v/>
      </c>
      <c r="L720" s="20">
        <f>IF(OR(F720="",F719=""),"",F720/F719-1)</f>
        <v/>
      </c>
      <c r="M720" s="20">
        <f>IF(OR(G720="",G719=""),"",G720/G719-1)</f>
        <v/>
      </c>
      <c r="N720" s="20">
        <f>IF(G720="","",E720/G720)</f>
        <v/>
      </c>
      <c r="O720" s="20">
        <f>IF(G720="","",F720/G720)</f>
        <v/>
      </c>
      <c r="P720" s="21">
        <f>IF(SUMIFS('Daily NSE Equity Options'!$L:$L,'Daily NSE Equity Options'!$A:$A,$A720)=0,"",SUMIFS('Daily NSE Equity Options'!$L:$L,'Daily NSE Equity Options'!$A:$A,$A720))</f>
        <v/>
      </c>
      <c r="Q720" s="8">
        <f>IF(SUMIFS('Daily BSE Equity Options'!$L:$L,'Daily BSE Equity Options'!$A:$A,$A720)=0,"",SUMIFS('Daily BSE Equity Options'!$L:$L,'Daily BSE Equity Options'!$A:$A,$A720))</f>
        <v/>
      </c>
      <c r="R720" s="8">
        <f>IF(OR(P720="",Q720=""),"",P720+Q720)</f>
        <v/>
      </c>
      <c r="S720" s="23">
        <f>IFERROR(IF(OR(P720="",INDEX(P:P,MATCH(DATE(YEAR($A720)-1,MONTH($A720),DAY($A720)),$A:$A,0))=""),"",P720/INDEX(P:P,MATCH(DATE(YEAR($A720)-1,MONTH($A720),DAY($A720)),$A:$A,0))-1),"")</f>
        <v/>
      </c>
      <c r="T720" s="23">
        <f>IFERROR(IF(OR(Q720="",INDEX(Q:Q,MATCH(DATE(YEAR($A720)-1,MONTH($A720),DAY($A720)),$A:$A,0))=""),"",Q720/INDEX(Q:Q,MATCH(DATE(YEAR($A720)-1,MONTH($A720),DAY($A720)),$A:$A,0))-1),"")</f>
        <v/>
      </c>
      <c r="U720" s="23">
        <f>IFERROR(IF(OR(R720="",INDEX(R:R,MATCH(DATE(YEAR($A720)-1,MONTH($A720),DAY($A720)),$A:$A,0))=""),"",R720/INDEX(R:R,MATCH(DATE(YEAR($A720)-1,MONTH($A720),DAY($A720)),$A:$A,0))-1),"")</f>
        <v/>
      </c>
      <c r="V720" s="23">
        <f>IF(OR(P720="",P719=""),"",P720/P719-1)</f>
        <v/>
      </c>
      <c r="W720" s="23">
        <f>IF(OR(Q720="",Q719=""),"",Q720/Q719-1)</f>
        <v/>
      </c>
      <c r="X720" s="23">
        <f>IF(OR(R720="",R719=""),"",R720/R719-1)</f>
        <v/>
      </c>
      <c r="Y720" s="23">
        <f>IF(R720="","",P720/R720)</f>
        <v/>
      </c>
      <c r="Z720" s="23">
        <f>IF(R720="","",Q720/R720)</f>
        <v/>
      </c>
      <c r="AA720" s="24">
        <f>IF(SUMIFS('Daily NSE Equity Options'!$M:$M,'Daily NSE Equity Options'!$A:$A,$A720)=0,"",SUMIFS('Daily NSE Equity Options'!$M:$M,'Daily NSE Equity Options'!$A:$A,$A720))</f>
        <v/>
      </c>
      <c r="AB720" s="9">
        <f>IF(SUMIFS('Daily BSE Equity Options'!$M:$M,'Daily BSE Equity Options'!$A:$A,$A720)=0,"",SUMIFS('Daily BSE Equity Options'!$M:$M,'Daily BSE Equity Options'!$A:$A,$A720))</f>
        <v/>
      </c>
      <c r="AC720" s="9">
        <f>IF(OR(AA720="",AB720=""),"",AA720+AB720)</f>
        <v/>
      </c>
      <c r="AD720" s="26">
        <f>IFERROR(IF(OR(AA720="",INDEX(AA:AA,MATCH(DATE(YEAR($A720)-1,MONTH($A720),DAY($A720)),$A:$A,0))=""),"",AA720/INDEX(AA:AA,MATCH(DATE(YEAR($A720)-1,MONTH($A720),DAY($A720)),$A:$A,0))-1),"")</f>
        <v/>
      </c>
      <c r="AE720" s="26">
        <f>IFERROR(IF(OR(AB720="",INDEX(AB:AB,MATCH(DATE(YEAR($A720)-1,MONTH($A720),DAY($A720)),$A:$A,0))=""),"",AB720/INDEX(AB:AB,MATCH(DATE(YEAR($A720)-1,MONTH($A720),DAY($A720)),$A:$A,0))-1),"")</f>
        <v/>
      </c>
      <c r="AF720" s="26">
        <f>IFERROR(IF(OR(AC720="",INDEX(AC:AC,MATCH(DATE(YEAR($A720)-1,MONTH($A720),DAY($A720)),$A:$A,0))=""),"",AC720/INDEX(AC:AC,MATCH(DATE(YEAR($A720)-1,MONTH($A720),DAY($A720)),$A:$A,0))-1),"")</f>
        <v/>
      </c>
      <c r="AG720" s="26">
        <f>IF(OR(AA720="",AA719=""),"",AA720/AA719-1)</f>
        <v/>
      </c>
      <c r="AH720" s="26">
        <f>IF(OR(AB720="",AB719=""),"",AB720/AB719-1)</f>
        <v/>
      </c>
      <c r="AI720" s="26">
        <f>IF(OR(AC720="",AC719=""),"",AC720/AC719-1)</f>
        <v/>
      </c>
      <c r="AJ720" s="26">
        <f>IF(AC720="","",AA720/AC720)</f>
        <v/>
      </c>
      <c r="AK720" s="26">
        <f>IF(AC720="","",AB720/AC720)</f>
        <v/>
      </c>
      <c r="AL720" s="29" t="n">
        <v>13.085</v>
      </c>
      <c r="AM720" s="30" t="n">
        <v>13.7075</v>
      </c>
      <c r="AN720" s="30" t="n">
        <v>10.9225</v>
      </c>
      <c r="AO720" s="30" t="n">
        <v>13.3825</v>
      </c>
      <c r="AP720" s="31" t="n">
        <v>0.0227</v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18">
        <f>IF(SUMIFS('Daily NSE Equity Options'!$K:$K,'Daily NSE Equity Options'!$A:$A,$A721)=0,"",SUMIFS('Daily NSE Equity Options'!$K:$K,'Daily NSE Equity Options'!$A:$A,$A721))</f>
        <v/>
      </c>
      <c r="F721" s="7">
        <f>IF(SUMIFS('Daily BSE Equity Options'!$K:$K,'Daily BSE Equity Options'!$A:$A,$A721)=0,"",SUMIFS('Daily BSE Equity Options'!$K:$K,'Daily BSE Equity Options'!$A:$A,$A721))</f>
        <v/>
      </c>
      <c r="G721" s="7">
        <f>IF(OR(E721="",F721=""),"",E721+F721)</f>
        <v/>
      </c>
      <c r="H721" s="20">
        <f>IFERROR(IF(OR(E721="",INDEX(E:E,MATCH(DATE(YEAR($A721)-1,MONTH($A721),DAY($A721)),$A:$A,0))=""),"",E721/INDEX(E:E,MATCH(DATE(YEAR($A721)-1,MONTH($A721),DAY($A721)),$A:$A,0))-1),"")</f>
        <v/>
      </c>
      <c r="I721" s="20">
        <f>IFERROR(IF(OR(F721="",INDEX(F:F,MATCH(DATE(YEAR($A721)-1,MONTH($A721),DAY($A721)),$A:$A,0))=""),"",F721/INDEX(F:F,MATCH(DATE(YEAR($A721)-1,MONTH($A721),DAY($A721)),$A:$A,0))-1),"")</f>
        <v/>
      </c>
      <c r="J721" s="20">
        <f>IFERROR(IF(OR(G721="",INDEX(G:G,MATCH(DATE(YEAR($A721)-1,MONTH($A721),DAY($A721)),$A:$A,0))=""),"",G721/INDEX(G:G,MATCH(DATE(YEAR($A721)-1,MONTH($A721),DAY($A721)),$A:$A,0))-1),"")</f>
        <v/>
      </c>
      <c r="K721" s="20">
        <f>IF(OR(E721="",E720=""),"",E721/E720-1)</f>
        <v/>
      </c>
      <c r="L721" s="20">
        <f>IF(OR(F721="",F720=""),"",F721/F720-1)</f>
        <v/>
      </c>
      <c r="M721" s="20">
        <f>IF(OR(G721="",G720=""),"",G721/G720-1)</f>
        <v/>
      </c>
      <c r="N721" s="20">
        <f>IF(G721="","",E721/G721)</f>
        <v/>
      </c>
      <c r="O721" s="20">
        <f>IF(G721="","",F721/G721)</f>
        <v/>
      </c>
      <c r="P721" s="21">
        <f>IF(SUMIFS('Daily NSE Equity Options'!$L:$L,'Daily NSE Equity Options'!$A:$A,$A721)=0,"",SUMIFS('Daily NSE Equity Options'!$L:$L,'Daily NSE Equity Options'!$A:$A,$A721))</f>
        <v/>
      </c>
      <c r="Q721" s="8">
        <f>IF(SUMIFS('Daily BSE Equity Options'!$L:$L,'Daily BSE Equity Options'!$A:$A,$A721)=0,"",SUMIFS('Daily BSE Equity Options'!$L:$L,'Daily BSE Equity Options'!$A:$A,$A721))</f>
        <v/>
      </c>
      <c r="R721" s="8">
        <f>IF(OR(P721="",Q721=""),"",P721+Q721)</f>
        <v/>
      </c>
      <c r="S721" s="23">
        <f>IFERROR(IF(OR(P721="",INDEX(P:P,MATCH(DATE(YEAR($A721)-1,MONTH($A721),DAY($A721)),$A:$A,0))=""),"",P721/INDEX(P:P,MATCH(DATE(YEAR($A721)-1,MONTH($A721),DAY($A721)),$A:$A,0))-1),"")</f>
        <v/>
      </c>
      <c r="T721" s="23">
        <f>IFERROR(IF(OR(Q721="",INDEX(Q:Q,MATCH(DATE(YEAR($A721)-1,MONTH($A721),DAY($A721)),$A:$A,0))=""),"",Q721/INDEX(Q:Q,MATCH(DATE(YEAR($A721)-1,MONTH($A721),DAY($A721)),$A:$A,0))-1),"")</f>
        <v/>
      </c>
      <c r="U721" s="23">
        <f>IFERROR(IF(OR(R721="",INDEX(R:R,MATCH(DATE(YEAR($A721)-1,MONTH($A721),DAY($A721)),$A:$A,0))=""),"",R721/INDEX(R:R,MATCH(DATE(YEAR($A721)-1,MONTH($A721),DAY($A721)),$A:$A,0))-1),"")</f>
        <v/>
      </c>
      <c r="V721" s="23">
        <f>IF(OR(P721="",P720=""),"",P721/P720-1)</f>
        <v/>
      </c>
      <c r="W721" s="23">
        <f>IF(OR(Q721="",Q720=""),"",Q721/Q720-1)</f>
        <v/>
      </c>
      <c r="X721" s="23">
        <f>IF(OR(R721="",R720=""),"",R721/R720-1)</f>
        <v/>
      </c>
      <c r="Y721" s="23">
        <f>IF(R721="","",P721/R721)</f>
        <v/>
      </c>
      <c r="Z721" s="23">
        <f>IF(R721="","",Q721/R721)</f>
        <v/>
      </c>
      <c r="AA721" s="24">
        <f>IF(SUMIFS('Daily NSE Equity Options'!$M:$M,'Daily NSE Equity Options'!$A:$A,$A721)=0,"",SUMIFS('Daily NSE Equity Options'!$M:$M,'Daily NSE Equity Options'!$A:$A,$A721))</f>
        <v/>
      </c>
      <c r="AB721" s="9">
        <f>IF(SUMIFS('Daily BSE Equity Options'!$M:$M,'Daily BSE Equity Options'!$A:$A,$A721)=0,"",SUMIFS('Daily BSE Equity Options'!$M:$M,'Daily BSE Equity Options'!$A:$A,$A721))</f>
        <v/>
      </c>
      <c r="AC721" s="9">
        <f>IF(OR(AA721="",AB721=""),"",AA721+AB721)</f>
        <v/>
      </c>
      <c r="AD721" s="26">
        <f>IFERROR(IF(OR(AA721="",INDEX(AA:AA,MATCH(DATE(YEAR($A721)-1,MONTH($A721),DAY($A721)),$A:$A,0))=""),"",AA721/INDEX(AA:AA,MATCH(DATE(YEAR($A721)-1,MONTH($A721),DAY($A721)),$A:$A,0))-1),"")</f>
        <v/>
      </c>
      <c r="AE721" s="26">
        <f>IFERROR(IF(OR(AB721="",INDEX(AB:AB,MATCH(DATE(YEAR($A721)-1,MONTH($A721),DAY($A721)),$A:$A,0))=""),"",AB721/INDEX(AB:AB,MATCH(DATE(YEAR($A721)-1,MONTH($A721),DAY($A721)),$A:$A,0))-1),"")</f>
        <v/>
      </c>
      <c r="AF721" s="26">
        <f>IFERROR(IF(OR(AC721="",INDEX(AC:AC,MATCH(DATE(YEAR($A721)-1,MONTH($A721),DAY($A721)),$A:$A,0))=""),"",AC721/INDEX(AC:AC,MATCH(DATE(YEAR($A721)-1,MONTH($A721),DAY($A721)),$A:$A,0))-1),"")</f>
        <v/>
      </c>
      <c r="AG721" s="26">
        <f>IF(OR(AA721="",AA720=""),"",AA721/AA720-1)</f>
        <v/>
      </c>
      <c r="AH721" s="26">
        <f>IF(OR(AB721="",AB720=""),"",AB721/AB720-1)</f>
        <v/>
      </c>
      <c r="AI721" s="26">
        <f>IF(OR(AC721="",AC720=""),"",AC721/AC720-1)</f>
        <v/>
      </c>
      <c r="AJ721" s="26">
        <f>IF(AC721="","",AA721/AC721)</f>
        <v/>
      </c>
      <c r="AK721" s="26">
        <f>IF(AC721="","",AB721/AC721)</f>
        <v/>
      </c>
      <c r="AL721" s="29" t="n">
        <v>13.3825</v>
      </c>
      <c r="AM721" s="30" t="n">
        <v>14.295</v>
      </c>
      <c r="AN721" s="30" t="n">
        <v>13.3825</v>
      </c>
      <c r="AO721" s="30" t="n">
        <v>14.0075</v>
      </c>
      <c r="AP721" s="31" t="n">
        <v>0.0467</v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18">
        <f>IF(SUMIFS('Daily NSE Equity Options'!$K:$K,'Daily NSE Equity Options'!$A:$A,$A722)=0,"",SUMIFS('Daily NSE Equity Options'!$K:$K,'Daily NSE Equity Options'!$A:$A,$A722))</f>
        <v/>
      </c>
      <c r="F722" s="7">
        <f>IF(SUMIFS('Daily BSE Equity Options'!$K:$K,'Daily BSE Equity Options'!$A:$A,$A722)=0,"",SUMIFS('Daily BSE Equity Options'!$K:$K,'Daily BSE Equity Options'!$A:$A,$A722))</f>
        <v/>
      </c>
      <c r="G722" s="7">
        <f>IF(OR(E722="",F722=""),"",E722+F722)</f>
        <v/>
      </c>
      <c r="H722" s="20">
        <f>IFERROR(IF(OR(E722="",INDEX(E:E,MATCH(DATE(YEAR($A722)-1,MONTH($A722),DAY($A722)),$A:$A,0))=""),"",E722/INDEX(E:E,MATCH(DATE(YEAR($A722)-1,MONTH($A722),DAY($A722)),$A:$A,0))-1),"")</f>
        <v/>
      </c>
      <c r="I722" s="20">
        <f>IFERROR(IF(OR(F722="",INDEX(F:F,MATCH(DATE(YEAR($A722)-1,MONTH($A722),DAY($A722)),$A:$A,0))=""),"",F722/INDEX(F:F,MATCH(DATE(YEAR($A722)-1,MONTH($A722),DAY($A722)),$A:$A,0))-1),"")</f>
        <v/>
      </c>
      <c r="J722" s="20">
        <f>IFERROR(IF(OR(G722="",INDEX(G:G,MATCH(DATE(YEAR($A722)-1,MONTH($A722),DAY($A722)),$A:$A,0))=""),"",G722/INDEX(G:G,MATCH(DATE(YEAR($A722)-1,MONTH($A722),DAY($A722)),$A:$A,0))-1),"")</f>
        <v/>
      </c>
      <c r="K722" s="20">
        <f>IF(OR(E722="",E721=""),"",E722/E721-1)</f>
        <v/>
      </c>
      <c r="L722" s="20">
        <f>IF(OR(F722="",F721=""),"",F722/F721-1)</f>
        <v/>
      </c>
      <c r="M722" s="20">
        <f>IF(OR(G722="",G721=""),"",G722/G721-1)</f>
        <v/>
      </c>
      <c r="N722" s="20">
        <f>IF(G722="","",E722/G722)</f>
        <v/>
      </c>
      <c r="O722" s="20">
        <f>IF(G722="","",F722/G722)</f>
        <v/>
      </c>
      <c r="P722" s="21">
        <f>IF(SUMIFS('Daily NSE Equity Options'!$L:$L,'Daily NSE Equity Options'!$A:$A,$A722)=0,"",SUMIFS('Daily NSE Equity Options'!$L:$L,'Daily NSE Equity Options'!$A:$A,$A722))</f>
        <v/>
      </c>
      <c r="Q722" s="8">
        <f>IF(SUMIFS('Daily BSE Equity Options'!$L:$L,'Daily BSE Equity Options'!$A:$A,$A722)=0,"",SUMIFS('Daily BSE Equity Options'!$L:$L,'Daily BSE Equity Options'!$A:$A,$A722))</f>
        <v/>
      </c>
      <c r="R722" s="8">
        <f>IF(OR(P722="",Q722=""),"",P722+Q722)</f>
        <v/>
      </c>
      <c r="S722" s="23">
        <f>IFERROR(IF(OR(P722="",INDEX(P:P,MATCH(DATE(YEAR($A722)-1,MONTH($A722),DAY($A722)),$A:$A,0))=""),"",P722/INDEX(P:P,MATCH(DATE(YEAR($A722)-1,MONTH($A722),DAY($A722)),$A:$A,0))-1),"")</f>
        <v/>
      </c>
      <c r="T722" s="23">
        <f>IFERROR(IF(OR(Q722="",INDEX(Q:Q,MATCH(DATE(YEAR($A722)-1,MONTH($A722),DAY($A722)),$A:$A,0))=""),"",Q722/INDEX(Q:Q,MATCH(DATE(YEAR($A722)-1,MONTH($A722),DAY($A722)),$A:$A,0))-1),"")</f>
        <v/>
      </c>
      <c r="U722" s="23">
        <f>IFERROR(IF(OR(R722="",INDEX(R:R,MATCH(DATE(YEAR($A722)-1,MONTH($A722),DAY($A722)),$A:$A,0))=""),"",R722/INDEX(R:R,MATCH(DATE(YEAR($A722)-1,MONTH($A722),DAY($A722)),$A:$A,0))-1),"")</f>
        <v/>
      </c>
      <c r="V722" s="23">
        <f>IF(OR(P722="",P721=""),"",P722/P721-1)</f>
        <v/>
      </c>
      <c r="W722" s="23">
        <f>IF(OR(Q722="",Q721=""),"",Q722/Q721-1)</f>
        <v/>
      </c>
      <c r="X722" s="23">
        <f>IF(OR(R722="",R721=""),"",R722/R721-1)</f>
        <v/>
      </c>
      <c r="Y722" s="23">
        <f>IF(R722="","",P722/R722)</f>
        <v/>
      </c>
      <c r="Z722" s="23">
        <f>IF(R722="","",Q722/R722)</f>
        <v/>
      </c>
      <c r="AA722" s="24">
        <f>IF(SUMIFS('Daily NSE Equity Options'!$M:$M,'Daily NSE Equity Options'!$A:$A,$A722)=0,"",SUMIFS('Daily NSE Equity Options'!$M:$M,'Daily NSE Equity Options'!$A:$A,$A722))</f>
        <v/>
      </c>
      <c r="AB722" s="9">
        <f>IF(SUMIFS('Daily BSE Equity Options'!$M:$M,'Daily BSE Equity Options'!$A:$A,$A722)=0,"",SUMIFS('Daily BSE Equity Options'!$M:$M,'Daily BSE Equity Options'!$A:$A,$A722))</f>
        <v/>
      </c>
      <c r="AC722" s="9">
        <f>IF(OR(AA722="",AB722=""),"",AA722+AB722)</f>
        <v/>
      </c>
      <c r="AD722" s="26">
        <f>IFERROR(IF(OR(AA722="",INDEX(AA:AA,MATCH(DATE(YEAR($A722)-1,MONTH($A722),DAY($A722)),$A:$A,0))=""),"",AA722/INDEX(AA:AA,MATCH(DATE(YEAR($A722)-1,MONTH($A722),DAY($A722)),$A:$A,0))-1),"")</f>
        <v/>
      </c>
      <c r="AE722" s="26">
        <f>IFERROR(IF(OR(AB722="",INDEX(AB:AB,MATCH(DATE(YEAR($A722)-1,MONTH($A722),DAY($A722)),$A:$A,0))=""),"",AB722/INDEX(AB:AB,MATCH(DATE(YEAR($A722)-1,MONTH($A722),DAY($A722)),$A:$A,0))-1),"")</f>
        <v/>
      </c>
      <c r="AF722" s="26">
        <f>IFERROR(IF(OR(AC722="",INDEX(AC:AC,MATCH(DATE(YEAR($A722)-1,MONTH($A722),DAY($A722)),$A:$A,0))=""),"",AC722/INDEX(AC:AC,MATCH(DATE(YEAR($A722)-1,MONTH($A722),DAY($A722)),$A:$A,0))-1),"")</f>
        <v/>
      </c>
      <c r="AG722" s="26">
        <f>IF(OR(AA722="",AA721=""),"",AA722/AA721-1)</f>
        <v/>
      </c>
      <c r="AH722" s="26">
        <f>IF(OR(AB722="",AB721=""),"",AB722/AB721-1)</f>
        <v/>
      </c>
      <c r="AI722" s="26">
        <f>IF(OR(AC722="",AC721=""),"",AC722/AC721-1)</f>
        <v/>
      </c>
      <c r="AJ722" s="26">
        <f>IF(AC722="","",AA722/AC722)</f>
        <v/>
      </c>
      <c r="AK722" s="26">
        <f>IF(AC722="","",AB722/AC722)</f>
        <v/>
      </c>
      <c r="AL722" s="29" t="n">
        <v>14.0075</v>
      </c>
      <c r="AM722" s="30" t="n">
        <v>15.915</v>
      </c>
      <c r="AN722" s="30" t="n">
        <v>12.3775</v>
      </c>
      <c r="AO722" s="30" t="n">
        <v>15.5875</v>
      </c>
      <c r="AP722" s="31" t="n">
        <v>0.1128</v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18">
        <f>IF(SUMIFS('Daily NSE Equity Options'!$K:$K,'Daily NSE Equity Options'!$A:$A,$A723)=0,"",SUMIFS('Daily NSE Equity Options'!$K:$K,'Daily NSE Equity Options'!$A:$A,$A723))</f>
        <v/>
      </c>
      <c r="F723" s="7">
        <f>IF(SUMIFS('Daily BSE Equity Options'!$K:$K,'Daily BSE Equity Options'!$A:$A,$A723)=0,"",SUMIFS('Daily BSE Equity Options'!$K:$K,'Daily BSE Equity Options'!$A:$A,$A723))</f>
        <v/>
      </c>
      <c r="G723" s="7">
        <f>IF(OR(E723="",F723=""),"",E723+F723)</f>
        <v/>
      </c>
      <c r="H723" s="20">
        <f>IFERROR(IF(OR(E723="",INDEX(E:E,MATCH(DATE(YEAR($A723)-1,MONTH($A723),DAY($A723)),$A:$A,0))=""),"",E723/INDEX(E:E,MATCH(DATE(YEAR($A723)-1,MONTH($A723),DAY($A723)),$A:$A,0))-1),"")</f>
        <v/>
      </c>
      <c r="I723" s="20">
        <f>IFERROR(IF(OR(F723="",INDEX(F:F,MATCH(DATE(YEAR($A723)-1,MONTH($A723),DAY($A723)),$A:$A,0))=""),"",F723/INDEX(F:F,MATCH(DATE(YEAR($A723)-1,MONTH($A723),DAY($A723)),$A:$A,0))-1),"")</f>
        <v/>
      </c>
      <c r="J723" s="20">
        <f>IFERROR(IF(OR(G723="",INDEX(G:G,MATCH(DATE(YEAR($A723)-1,MONTH($A723),DAY($A723)),$A:$A,0))=""),"",G723/INDEX(G:G,MATCH(DATE(YEAR($A723)-1,MONTH($A723),DAY($A723)),$A:$A,0))-1),"")</f>
        <v/>
      </c>
      <c r="K723" s="20">
        <f>IF(OR(E723="",E722=""),"",E723/E722-1)</f>
        <v/>
      </c>
      <c r="L723" s="20">
        <f>IF(OR(F723="",F722=""),"",F723/F722-1)</f>
        <v/>
      </c>
      <c r="M723" s="20">
        <f>IF(OR(G723="",G722=""),"",G723/G722-1)</f>
        <v/>
      </c>
      <c r="N723" s="20">
        <f>IF(G723="","",E723/G723)</f>
        <v/>
      </c>
      <c r="O723" s="20">
        <f>IF(G723="","",F723/G723)</f>
        <v/>
      </c>
      <c r="P723" s="21">
        <f>IF(SUMIFS('Daily NSE Equity Options'!$L:$L,'Daily NSE Equity Options'!$A:$A,$A723)=0,"",SUMIFS('Daily NSE Equity Options'!$L:$L,'Daily NSE Equity Options'!$A:$A,$A723))</f>
        <v/>
      </c>
      <c r="Q723" s="8">
        <f>IF(SUMIFS('Daily BSE Equity Options'!$L:$L,'Daily BSE Equity Options'!$A:$A,$A723)=0,"",SUMIFS('Daily BSE Equity Options'!$L:$L,'Daily BSE Equity Options'!$A:$A,$A723))</f>
        <v/>
      </c>
      <c r="R723" s="8">
        <f>IF(OR(P723="",Q723=""),"",P723+Q723)</f>
        <v/>
      </c>
      <c r="S723" s="23">
        <f>IFERROR(IF(OR(P723="",INDEX(P:P,MATCH(DATE(YEAR($A723)-1,MONTH($A723),DAY($A723)),$A:$A,0))=""),"",P723/INDEX(P:P,MATCH(DATE(YEAR($A723)-1,MONTH($A723),DAY($A723)),$A:$A,0))-1),"")</f>
        <v/>
      </c>
      <c r="T723" s="23">
        <f>IFERROR(IF(OR(Q723="",INDEX(Q:Q,MATCH(DATE(YEAR($A723)-1,MONTH($A723),DAY($A723)),$A:$A,0))=""),"",Q723/INDEX(Q:Q,MATCH(DATE(YEAR($A723)-1,MONTH($A723),DAY($A723)),$A:$A,0))-1),"")</f>
        <v/>
      </c>
      <c r="U723" s="23">
        <f>IFERROR(IF(OR(R723="",INDEX(R:R,MATCH(DATE(YEAR($A723)-1,MONTH($A723),DAY($A723)),$A:$A,0))=""),"",R723/INDEX(R:R,MATCH(DATE(YEAR($A723)-1,MONTH($A723),DAY($A723)),$A:$A,0))-1),"")</f>
        <v/>
      </c>
      <c r="V723" s="23">
        <f>IF(OR(P723="",P722=""),"",P723/P722-1)</f>
        <v/>
      </c>
      <c r="W723" s="23">
        <f>IF(OR(Q723="",Q722=""),"",Q723/Q722-1)</f>
        <v/>
      </c>
      <c r="X723" s="23">
        <f>IF(OR(R723="",R722=""),"",R723/R722-1)</f>
        <v/>
      </c>
      <c r="Y723" s="23">
        <f>IF(R723="","",P723/R723)</f>
        <v/>
      </c>
      <c r="Z723" s="23">
        <f>IF(R723="","",Q723/R723)</f>
        <v/>
      </c>
      <c r="AA723" s="24">
        <f>IF(SUMIFS('Daily NSE Equity Options'!$M:$M,'Daily NSE Equity Options'!$A:$A,$A723)=0,"",SUMIFS('Daily NSE Equity Options'!$M:$M,'Daily NSE Equity Options'!$A:$A,$A723))</f>
        <v/>
      </c>
      <c r="AB723" s="9">
        <f>IF(SUMIFS('Daily BSE Equity Options'!$M:$M,'Daily BSE Equity Options'!$A:$A,$A723)=0,"",SUMIFS('Daily BSE Equity Options'!$M:$M,'Daily BSE Equity Options'!$A:$A,$A723))</f>
        <v/>
      </c>
      <c r="AC723" s="9">
        <f>IF(OR(AA723="",AB723=""),"",AA723+AB723)</f>
        <v/>
      </c>
      <c r="AD723" s="26">
        <f>IFERROR(IF(OR(AA723="",INDEX(AA:AA,MATCH(DATE(YEAR($A723)-1,MONTH($A723),DAY($A723)),$A:$A,0))=""),"",AA723/INDEX(AA:AA,MATCH(DATE(YEAR($A723)-1,MONTH($A723),DAY($A723)),$A:$A,0))-1),"")</f>
        <v/>
      </c>
      <c r="AE723" s="26">
        <f>IFERROR(IF(OR(AB723="",INDEX(AB:AB,MATCH(DATE(YEAR($A723)-1,MONTH($A723),DAY($A723)),$A:$A,0))=""),"",AB723/INDEX(AB:AB,MATCH(DATE(YEAR($A723)-1,MONTH($A723),DAY($A723)),$A:$A,0))-1),"")</f>
        <v/>
      </c>
      <c r="AF723" s="26">
        <f>IFERROR(IF(OR(AC723="",INDEX(AC:AC,MATCH(DATE(YEAR($A723)-1,MONTH($A723),DAY($A723)),$A:$A,0))=""),"",AC723/INDEX(AC:AC,MATCH(DATE(YEAR($A723)-1,MONTH($A723),DAY($A723)),$A:$A,0))-1),"")</f>
        <v/>
      </c>
      <c r="AG723" s="26">
        <f>IF(OR(AA723="",AA722=""),"",AA723/AA722-1)</f>
        <v/>
      </c>
      <c r="AH723" s="26">
        <f>IF(OR(AB723="",AB722=""),"",AB723/AB722-1)</f>
        <v/>
      </c>
      <c r="AI723" s="26">
        <f>IF(OR(AC723="",AC722=""),"",AC723/AC722-1)</f>
        <v/>
      </c>
      <c r="AJ723" s="26">
        <f>IF(AC723="","",AA723/AC723)</f>
        <v/>
      </c>
      <c r="AK723" s="26">
        <f>IF(AC723="","",AB723/AC723)</f>
        <v/>
      </c>
      <c r="AL723" s="29" t="n">
        <v>15.5875</v>
      </c>
      <c r="AM723" s="30" t="n">
        <v>16.01</v>
      </c>
      <c r="AN723" s="30" t="n">
        <v>14.5175</v>
      </c>
      <c r="AO723" s="30" t="n">
        <v>15.075</v>
      </c>
      <c r="AP723" s="31" t="n">
        <v>-0.0329</v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18">
        <f>IF(SUMIFS('Daily NSE Equity Options'!$K:$K,'Daily NSE Equity Options'!$A:$A,$A724)=0,"",SUMIFS('Daily NSE Equity Options'!$K:$K,'Daily NSE Equity Options'!$A:$A,$A724))</f>
        <v/>
      </c>
      <c r="F724" s="7">
        <f>IF(SUMIFS('Daily BSE Equity Options'!$K:$K,'Daily BSE Equity Options'!$A:$A,$A724)=0,"",SUMIFS('Daily BSE Equity Options'!$K:$K,'Daily BSE Equity Options'!$A:$A,$A724))</f>
        <v/>
      </c>
      <c r="G724" s="7">
        <f>IF(OR(E724="",F724=""),"",E724+F724)</f>
        <v/>
      </c>
      <c r="H724" s="20">
        <f>IFERROR(IF(OR(E724="",INDEX(E:E,MATCH(DATE(YEAR($A724)-1,MONTH($A724),DAY($A724)),$A:$A,0))=""),"",E724/INDEX(E:E,MATCH(DATE(YEAR($A724)-1,MONTH($A724),DAY($A724)),$A:$A,0))-1),"")</f>
        <v/>
      </c>
      <c r="I724" s="20">
        <f>IFERROR(IF(OR(F724="",INDEX(F:F,MATCH(DATE(YEAR($A724)-1,MONTH($A724),DAY($A724)),$A:$A,0))=""),"",F724/INDEX(F:F,MATCH(DATE(YEAR($A724)-1,MONTH($A724),DAY($A724)),$A:$A,0))-1),"")</f>
        <v/>
      </c>
      <c r="J724" s="20">
        <f>IFERROR(IF(OR(G724="",INDEX(G:G,MATCH(DATE(YEAR($A724)-1,MONTH($A724),DAY($A724)),$A:$A,0))=""),"",G724/INDEX(G:G,MATCH(DATE(YEAR($A724)-1,MONTH($A724),DAY($A724)),$A:$A,0))-1),"")</f>
        <v/>
      </c>
      <c r="K724" s="20">
        <f>IF(OR(E724="",E723=""),"",E724/E723-1)</f>
        <v/>
      </c>
      <c r="L724" s="20">
        <f>IF(OR(F724="",F723=""),"",F724/F723-1)</f>
        <v/>
      </c>
      <c r="M724" s="20">
        <f>IF(OR(G724="",G723=""),"",G724/G723-1)</f>
        <v/>
      </c>
      <c r="N724" s="20">
        <f>IF(G724="","",E724/G724)</f>
        <v/>
      </c>
      <c r="O724" s="20">
        <f>IF(G724="","",F724/G724)</f>
        <v/>
      </c>
      <c r="P724" s="21">
        <f>IF(SUMIFS('Daily NSE Equity Options'!$L:$L,'Daily NSE Equity Options'!$A:$A,$A724)=0,"",SUMIFS('Daily NSE Equity Options'!$L:$L,'Daily NSE Equity Options'!$A:$A,$A724))</f>
        <v/>
      </c>
      <c r="Q724" s="8">
        <f>IF(SUMIFS('Daily BSE Equity Options'!$L:$L,'Daily BSE Equity Options'!$A:$A,$A724)=0,"",SUMIFS('Daily BSE Equity Options'!$L:$L,'Daily BSE Equity Options'!$A:$A,$A724))</f>
        <v/>
      </c>
      <c r="R724" s="8">
        <f>IF(OR(P724="",Q724=""),"",P724+Q724)</f>
        <v/>
      </c>
      <c r="S724" s="23">
        <f>IFERROR(IF(OR(P724="",INDEX(P:P,MATCH(DATE(YEAR($A724)-1,MONTH($A724),DAY($A724)),$A:$A,0))=""),"",P724/INDEX(P:P,MATCH(DATE(YEAR($A724)-1,MONTH($A724),DAY($A724)),$A:$A,0))-1),"")</f>
        <v/>
      </c>
      <c r="T724" s="23">
        <f>IFERROR(IF(OR(Q724="",INDEX(Q:Q,MATCH(DATE(YEAR($A724)-1,MONTH($A724),DAY($A724)),$A:$A,0))=""),"",Q724/INDEX(Q:Q,MATCH(DATE(YEAR($A724)-1,MONTH($A724),DAY($A724)),$A:$A,0))-1),"")</f>
        <v/>
      </c>
      <c r="U724" s="23">
        <f>IFERROR(IF(OR(R724="",INDEX(R:R,MATCH(DATE(YEAR($A724)-1,MONTH($A724),DAY($A724)),$A:$A,0))=""),"",R724/INDEX(R:R,MATCH(DATE(YEAR($A724)-1,MONTH($A724),DAY($A724)),$A:$A,0))-1),"")</f>
        <v/>
      </c>
      <c r="V724" s="23">
        <f>IF(OR(P724="",P723=""),"",P724/P723-1)</f>
        <v/>
      </c>
      <c r="W724" s="23">
        <f>IF(OR(Q724="",Q723=""),"",Q724/Q723-1)</f>
        <v/>
      </c>
      <c r="X724" s="23">
        <f>IF(OR(R724="",R723=""),"",R724/R723-1)</f>
        <v/>
      </c>
      <c r="Y724" s="23">
        <f>IF(R724="","",P724/R724)</f>
        <v/>
      </c>
      <c r="Z724" s="23">
        <f>IF(R724="","",Q724/R724)</f>
        <v/>
      </c>
      <c r="AA724" s="24">
        <f>IF(SUMIFS('Daily NSE Equity Options'!$M:$M,'Daily NSE Equity Options'!$A:$A,$A724)=0,"",SUMIFS('Daily NSE Equity Options'!$M:$M,'Daily NSE Equity Options'!$A:$A,$A724))</f>
        <v/>
      </c>
      <c r="AB724" s="9">
        <f>IF(SUMIFS('Daily BSE Equity Options'!$M:$M,'Daily BSE Equity Options'!$A:$A,$A724)=0,"",SUMIFS('Daily BSE Equity Options'!$M:$M,'Daily BSE Equity Options'!$A:$A,$A724))</f>
        <v/>
      </c>
      <c r="AC724" s="9">
        <f>IF(OR(AA724="",AB724=""),"",AA724+AB724)</f>
        <v/>
      </c>
      <c r="AD724" s="26">
        <f>IFERROR(IF(OR(AA724="",INDEX(AA:AA,MATCH(DATE(YEAR($A724)-1,MONTH($A724),DAY($A724)),$A:$A,0))=""),"",AA724/INDEX(AA:AA,MATCH(DATE(YEAR($A724)-1,MONTH($A724),DAY($A724)),$A:$A,0))-1),"")</f>
        <v/>
      </c>
      <c r="AE724" s="26">
        <f>IFERROR(IF(OR(AB724="",INDEX(AB:AB,MATCH(DATE(YEAR($A724)-1,MONTH($A724),DAY($A724)),$A:$A,0))=""),"",AB724/INDEX(AB:AB,MATCH(DATE(YEAR($A724)-1,MONTH($A724),DAY($A724)),$A:$A,0))-1),"")</f>
        <v/>
      </c>
      <c r="AF724" s="26">
        <f>IFERROR(IF(OR(AC724="",INDEX(AC:AC,MATCH(DATE(YEAR($A724)-1,MONTH($A724),DAY($A724)),$A:$A,0))=""),"",AC724/INDEX(AC:AC,MATCH(DATE(YEAR($A724)-1,MONTH($A724),DAY($A724)),$A:$A,0))-1),"")</f>
        <v/>
      </c>
      <c r="AG724" s="26">
        <f>IF(OR(AA724="",AA723=""),"",AA724/AA723-1)</f>
        <v/>
      </c>
      <c r="AH724" s="26">
        <f>IF(OR(AB724="",AB723=""),"",AB724/AB723-1)</f>
        <v/>
      </c>
      <c r="AI724" s="26">
        <f>IF(OR(AC724="",AC723=""),"",AC724/AC723-1)</f>
        <v/>
      </c>
      <c r="AJ724" s="26">
        <f>IF(AC724="","",AA724/AC724)</f>
        <v/>
      </c>
      <c r="AK724" s="26">
        <f>IF(AC724="","",AB724/AC724)</f>
        <v/>
      </c>
      <c r="AL724" s="29" t="n">
        <v>15.075</v>
      </c>
      <c r="AM724" s="30" t="n">
        <v>15.1425</v>
      </c>
      <c r="AN724" s="30" t="n">
        <v>14.0075</v>
      </c>
      <c r="AO724" s="30" t="n">
        <v>14.185</v>
      </c>
      <c r="AP724" s="31" t="n">
        <v>-0.059</v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18">
        <f>IF(SUMIFS('Daily NSE Equity Options'!$K:$K,'Daily NSE Equity Options'!$A:$A,$A725)=0,"",SUMIFS('Daily NSE Equity Options'!$K:$K,'Daily NSE Equity Options'!$A:$A,$A725))</f>
        <v/>
      </c>
      <c r="F725" s="7">
        <f>IF(SUMIFS('Daily BSE Equity Options'!$K:$K,'Daily BSE Equity Options'!$A:$A,$A725)=0,"",SUMIFS('Daily BSE Equity Options'!$K:$K,'Daily BSE Equity Options'!$A:$A,$A725))</f>
        <v/>
      </c>
      <c r="G725" s="7">
        <f>IF(OR(E725="",F725=""),"",E725+F725)</f>
        <v/>
      </c>
      <c r="H725" s="20">
        <f>IFERROR(IF(OR(E725="",INDEX(E:E,MATCH(DATE(YEAR($A725)-1,MONTH($A725),DAY($A725)),$A:$A,0))=""),"",E725/INDEX(E:E,MATCH(DATE(YEAR($A725)-1,MONTH($A725),DAY($A725)),$A:$A,0))-1),"")</f>
        <v/>
      </c>
      <c r="I725" s="20">
        <f>IFERROR(IF(OR(F725="",INDEX(F:F,MATCH(DATE(YEAR($A725)-1,MONTH($A725),DAY($A725)),$A:$A,0))=""),"",F725/INDEX(F:F,MATCH(DATE(YEAR($A725)-1,MONTH($A725),DAY($A725)),$A:$A,0))-1),"")</f>
        <v/>
      </c>
      <c r="J725" s="20">
        <f>IFERROR(IF(OR(G725="",INDEX(G:G,MATCH(DATE(YEAR($A725)-1,MONTH($A725),DAY($A725)),$A:$A,0))=""),"",G725/INDEX(G:G,MATCH(DATE(YEAR($A725)-1,MONTH($A725),DAY($A725)),$A:$A,0))-1),"")</f>
        <v/>
      </c>
      <c r="K725" s="20">
        <f>IF(OR(E725="",E724=""),"",E725/E724-1)</f>
        <v/>
      </c>
      <c r="L725" s="20">
        <f>IF(OR(F725="",F724=""),"",F725/F724-1)</f>
        <v/>
      </c>
      <c r="M725" s="20">
        <f>IF(OR(G725="",G724=""),"",G725/G724-1)</f>
        <v/>
      </c>
      <c r="N725" s="20">
        <f>IF(G725="","",E725/G725)</f>
        <v/>
      </c>
      <c r="O725" s="20">
        <f>IF(G725="","",F725/G725)</f>
        <v/>
      </c>
      <c r="P725" s="21">
        <f>IF(SUMIFS('Daily NSE Equity Options'!$L:$L,'Daily NSE Equity Options'!$A:$A,$A725)=0,"",SUMIFS('Daily NSE Equity Options'!$L:$L,'Daily NSE Equity Options'!$A:$A,$A725))</f>
        <v/>
      </c>
      <c r="Q725" s="8">
        <f>IF(SUMIFS('Daily BSE Equity Options'!$L:$L,'Daily BSE Equity Options'!$A:$A,$A725)=0,"",SUMIFS('Daily BSE Equity Options'!$L:$L,'Daily BSE Equity Options'!$A:$A,$A725))</f>
        <v/>
      </c>
      <c r="R725" s="8">
        <f>IF(OR(P725="",Q725=""),"",P725+Q725)</f>
        <v/>
      </c>
      <c r="S725" s="23">
        <f>IFERROR(IF(OR(P725="",INDEX(P:P,MATCH(DATE(YEAR($A725)-1,MONTH($A725),DAY($A725)),$A:$A,0))=""),"",P725/INDEX(P:P,MATCH(DATE(YEAR($A725)-1,MONTH($A725),DAY($A725)),$A:$A,0))-1),"")</f>
        <v/>
      </c>
      <c r="T725" s="23">
        <f>IFERROR(IF(OR(Q725="",INDEX(Q:Q,MATCH(DATE(YEAR($A725)-1,MONTH($A725),DAY($A725)),$A:$A,0))=""),"",Q725/INDEX(Q:Q,MATCH(DATE(YEAR($A725)-1,MONTH($A725),DAY($A725)),$A:$A,0))-1),"")</f>
        <v/>
      </c>
      <c r="U725" s="23">
        <f>IFERROR(IF(OR(R725="",INDEX(R:R,MATCH(DATE(YEAR($A725)-1,MONTH($A725),DAY($A725)),$A:$A,0))=""),"",R725/INDEX(R:R,MATCH(DATE(YEAR($A725)-1,MONTH($A725),DAY($A725)),$A:$A,0))-1),"")</f>
        <v/>
      </c>
      <c r="V725" s="23">
        <f>IF(OR(P725="",P724=""),"",P725/P724-1)</f>
        <v/>
      </c>
      <c r="W725" s="23">
        <f>IF(OR(Q725="",Q724=""),"",Q725/Q724-1)</f>
        <v/>
      </c>
      <c r="X725" s="23">
        <f>IF(OR(R725="",R724=""),"",R725/R724-1)</f>
        <v/>
      </c>
      <c r="Y725" s="23">
        <f>IF(R725="","",P725/R725)</f>
        <v/>
      </c>
      <c r="Z725" s="23">
        <f>IF(R725="","",Q725/R725)</f>
        <v/>
      </c>
      <c r="AA725" s="24">
        <f>IF(SUMIFS('Daily NSE Equity Options'!$M:$M,'Daily NSE Equity Options'!$A:$A,$A725)=0,"",SUMIFS('Daily NSE Equity Options'!$M:$M,'Daily NSE Equity Options'!$A:$A,$A725))</f>
        <v/>
      </c>
      <c r="AB725" s="9">
        <f>IF(SUMIFS('Daily BSE Equity Options'!$M:$M,'Daily BSE Equity Options'!$A:$A,$A725)=0,"",SUMIFS('Daily BSE Equity Options'!$M:$M,'Daily BSE Equity Options'!$A:$A,$A725))</f>
        <v/>
      </c>
      <c r="AC725" s="9">
        <f>IF(OR(AA725="",AB725=""),"",AA725+AB725)</f>
        <v/>
      </c>
      <c r="AD725" s="26">
        <f>IFERROR(IF(OR(AA725="",INDEX(AA:AA,MATCH(DATE(YEAR($A725)-1,MONTH($A725),DAY($A725)),$A:$A,0))=""),"",AA725/INDEX(AA:AA,MATCH(DATE(YEAR($A725)-1,MONTH($A725),DAY($A725)),$A:$A,0))-1),"")</f>
        <v/>
      </c>
      <c r="AE725" s="26">
        <f>IFERROR(IF(OR(AB725="",INDEX(AB:AB,MATCH(DATE(YEAR($A725)-1,MONTH($A725),DAY($A725)),$A:$A,0))=""),"",AB725/INDEX(AB:AB,MATCH(DATE(YEAR($A725)-1,MONTH($A725),DAY($A725)),$A:$A,0))-1),"")</f>
        <v/>
      </c>
      <c r="AF725" s="26">
        <f>IFERROR(IF(OR(AC725="",INDEX(AC:AC,MATCH(DATE(YEAR($A725)-1,MONTH($A725),DAY($A725)),$A:$A,0))=""),"",AC725/INDEX(AC:AC,MATCH(DATE(YEAR($A725)-1,MONTH($A725),DAY($A725)),$A:$A,0))-1),"")</f>
        <v/>
      </c>
      <c r="AG725" s="26">
        <f>IF(OR(AA725="",AA724=""),"",AA725/AA724-1)</f>
        <v/>
      </c>
      <c r="AH725" s="26">
        <f>IF(OR(AB725="",AB724=""),"",AB725/AB724-1)</f>
        <v/>
      </c>
      <c r="AI725" s="26">
        <f>IF(OR(AC725="",AC724=""),"",AC725/AC724-1)</f>
        <v/>
      </c>
      <c r="AJ725" s="26">
        <f>IF(AC725="","",AA725/AC725)</f>
        <v/>
      </c>
      <c r="AK725" s="26">
        <f>IF(AC725="","",AB725/AC725)</f>
        <v/>
      </c>
      <c r="AL725" s="29" t="n">
        <v>14.185</v>
      </c>
      <c r="AM725" s="30" t="n">
        <v>15.0975</v>
      </c>
      <c r="AN725" s="30" t="n">
        <v>13.75</v>
      </c>
      <c r="AO725" s="30" t="n">
        <v>13.875</v>
      </c>
      <c r="AP725" s="31" t="n">
        <v>-0.0219</v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18">
        <f>IF(SUMIFS('Daily NSE Equity Options'!$K:$K,'Daily NSE Equity Options'!$A:$A,$A726)=0,"",SUMIFS('Daily NSE Equity Options'!$K:$K,'Daily NSE Equity Options'!$A:$A,$A726))</f>
        <v/>
      </c>
      <c r="F726" s="7">
        <f>IF(SUMIFS('Daily BSE Equity Options'!$K:$K,'Daily BSE Equity Options'!$A:$A,$A726)=0,"",SUMIFS('Daily BSE Equity Options'!$K:$K,'Daily BSE Equity Options'!$A:$A,$A726))</f>
        <v/>
      </c>
      <c r="G726" s="7">
        <f>IF(OR(E726="",F726=""),"",E726+F726)</f>
        <v/>
      </c>
      <c r="H726" s="20">
        <f>IFERROR(IF(OR(E726="",INDEX(E:E,MATCH(DATE(YEAR($A726)-1,MONTH($A726),DAY($A726)),$A:$A,0))=""),"",E726/INDEX(E:E,MATCH(DATE(YEAR($A726)-1,MONTH($A726),DAY($A726)),$A:$A,0))-1),"")</f>
        <v/>
      </c>
      <c r="I726" s="20">
        <f>IFERROR(IF(OR(F726="",INDEX(F:F,MATCH(DATE(YEAR($A726)-1,MONTH($A726),DAY($A726)),$A:$A,0))=""),"",F726/INDEX(F:F,MATCH(DATE(YEAR($A726)-1,MONTH($A726),DAY($A726)),$A:$A,0))-1),"")</f>
        <v/>
      </c>
      <c r="J726" s="20">
        <f>IFERROR(IF(OR(G726="",INDEX(G:G,MATCH(DATE(YEAR($A726)-1,MONTH($A726),DAY($A726)),$A:$A,0))=""),"",G726/INDEX(G:G,MATCH(DATE(YEAR($A726)-1,MONTH($A726),DAY($A726)),$A:$A,0))-1),"")</f>
        <v/>
      </c>
      <c r="K726" s="20">
        <f>IF(OR(E726="",E725=""),"",E726/E725-1)</f>
        <v/>
      </c>
      <c r="L726" s="20">
        <f>IF(OR(F726="",F725=""),"",F726/F725-1)</f>
        <v/>
      </c>
      <c r="M726" s="20">
        <f>IF(OR(G726="",G725=""),"",G726/G725-1)</f>
        <v/>
      </c>
      <c r="N726" s="20">
        <f>IF(G726="","",E726/G726)</f>
        <v/>
      </c>
      <c r="O726" s="20">
        <f>IF(G726="","",F726/G726)</f>
        <v/>
      </c>
      <c r="P726" s="21">
        <f>IF(SUMIFS('Daily NSE Equity Options'!$L:$L,'Daily NSE Equity Options'!$A:$A,$A726)=0,"",SUMIFS('Daily NSE Equity Options'!$L:$L,'Daily NSE Equity Options'!$A:$A,$A726))</f>
        <v/>
      </c>
      <c r="Q726" s="8">
        <f>IF(SUMIFS('Daily BSE Equity Options'!$L:$L,'Daily BSE Equity Options'!$A:$A,$A726)=0,"",SUMIFS('Daily BSE Equity Options'!$L:$L,'Daily BSE Equity Options'!$A:$A,$A726))</f>
        <v/>
      </c>
      <c r="R726" s="8">
        <f>IF(OR(P726="",Q726=""),"",P726+Q726)</f>
        <v/>
      </c>
      <c r="S726" s="23">
        <f>IFERROR(IF(OR(P726="",INDEX(P:P,MATCH(DATE(YEAR($A726)-1,MONTH($A726),DAY($A726)),$A:$A,0))=""),"",P726/INDEX(P:P,MATCH(DATE(YEAR($A726)-1,MONTH($A726),DAY($A726)),$A:$A,0))-1),"")</f>
        <v/>
      </c>
      <c r="T726" s="23">
        <f>IFERROR(IF(OR(Q726="",INDEX(Q:Q,MATCH(DATE(YEAR($A726)-1,MONTH($A726),DAY($A726)),$A:$A,0))=""),"",Q726/INDEX(Q:Q,MATCH(DATE(YEAR($A726)-1,MONTH($A726),DAY($A726)),$A:$A,0))-1),"")</f>
        <v/>
      </c>
      <c r="U726" s="23">
        <f>IFERROR(IF(OR(R726="",INDEX(R:R,MATCH(DATE(YEAR($A726)-1,MONTH($A726),DAY($A726)),$A:$A,0))=""),"",R726/INDEX(R:R,MATCH(DATE(YEAR($A726)-1,MONTH($A726),DAY($A726)),$A:$A,0))-1),"")</f>
        <v/>
      </c>
      <c r="V726" s="23">
        <f>IF(OR(P726="",P725=""),"",P726/P725-1)</f>
        <v/>
      </c>
      <c r="W726" s="23">
        <f>IF(OR(Q726="",Q725=""),"",Q726/Q725-1)</f>
        <v/>
      </c>
      <c r="X726" s="23">
        <f>IF(OR(R726="",R725=""),"",R726/R725-1)</f>
        <v/>
      </c>
      <c r="Y726" s="23">
        <f>IF(R726="","",P726/R726)</f>
        <v/>
      </c>
      <c r="Z726" s="23">
        <f>IF(R726="","",Q726/R726)</f>
        <v/>
      </c>
      <c r="AA726" s="24">
        <f>IF(SUMIFS('Daily NSE Equity Options'!$M:$M,'Daily NSE Equity Options'!$A:$A,$A726)=0,"",SUMIFS('Daily NSE Equity Options'!$M:$M,'Daily NSE Equity Options'!$A:$A,$A726))</f>
        <v/>
      </c>
      <c r="AB726" s="9">
        <f>IF(SUMIFS('Daily BSE Equity Options'!$M:$M,'Daily BSE Equity Options'!$A:$A,$A726)=0,"",SUMIFS('Daily BSE Equity Options'!$M:$M,'Daily BSE Equity Options'!$A:$A,$A726))</f>
        <v/>
      </c>
      <c r="AC726" s="9">
        <f>IF(OR(AA726="",AB726=""),"",AA726+AB726)</f>
        <v/>
      </c>
      <c r="AD726" s="26">
        <f>IFERROR(IF(OR(AA726="",INDEX(AA:AA,MATCH(DATE(YEAR($A726)-1,MONTH($A726),DAY($A726)),$A:$A,0))=""),"",AA726/INDEX(AA:AA,MATCH(DATE(YEAR($A726)-1,MONTH($A726),DAY($A726)),$A:$A,0))-1),"")</f>
        <v/>
      </c>
      <c r="AE726" s="26">
        <f>IFERROR(IF(OR(AB726="",INDEX(AB:AB,MATCH(DATE(YEAR($A726)-1,MONTH($A726),DAY($A726)),$A:$A,0))=""),"",AB726/INDEX(AB:AB,MATCH(DATE(YEAR($A726)-1,MONTH($A726),DAY($A726)),$A:$A,0))-1),"")</f>
        <v/>
      </c>
      <c r="AF726" s="26">
        <f>IFERROR(IF(OR(AC726="",INDEX(AC:AC,MATCH(DATE(YEAR($A726)-1,MONTH($A726),DAY($A726)),$A:$A,0))=""),"",AC726/INDEX(AC:AC,MATCH(DATE(YEAR($A726)-1,MONTH($A726),DAY($A726)),$A:$A,0))-1),"")</f>
        <v/>
      </c>
      <c r="AG726" s="26">
        <f>IF(OR(AA726="",AA725=""),"",AA726/AA725-1)</f>
        <v/>
      </c>
      <c r="AH726" s="26">
        <f>IF(OR(AB726="",AB725=""),"",AB726/AB725-1)</f>
        <v/>
      </c>
      <c r="AI726" s="26">
        <f>IF(OR(AC726="",AC725=""),"",AC726/AC725-1)</f>
        <v/>
      </c>
      <c r="AJ726" s="26">
        <f>IF(AC726="","",AA726/AC726)</f>
        <v/>
      </c>
      <c r="AK726" s="26">
        <f>IF(AC726="","",AB726/AC726)</f>
        <v/>
      </c>
      <c r="AL726" s="29" t="n">
        <v>13.875</v>
      </c>
      <c r="AM726" s="30" t="n">
        <v>14.5675</v>
      </c>
      <c r="AN726" s="30" t="n">
        <v>13.5</v>
      </c>
      <c r="AO726" s="30" t="n">
        <v>14.02</v>
      </c>
      <c r="AP726" s="31" t="n">
        <v>0.0105</v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>
        <f>IF(SUMIFS('Daily NSE Equity Options'!$K:$K,'Daily NSE Equity Options'!$A:$A,$A727)=0,"",SUMIFS('Daily NSE Equity Options'!$K:$K,'Daily NSE Equity Options'!$A:$A,$A727))</f>
        <v/>
      </c>
      <c r="F727" s="7">
        <f>IF(SUMIFS('Daily BSE Equity Options'!$K:$K,'Daily BSE Equity Options'!$A:$A,$A727)=0,"",SUMIFS('Daily BSE Equity Options'!$K:$K,'Daily BSE Equity Options'!$A:$A,$A727))</f>
        <v/>
      </c>
      <c r="G727" s="7">
        <f>IF(OR(E727="",F727=""),"",E727+F727)</f>
        <v/>
      </c>
      <c r="H727" s="20">
        <f>IFERROR(IF(OR(E727="",INDEX(E:E,MATCH(DATE(YEAR($A727)-1,MONTH($A727),DAY($A727)),$A:$A,0))=""),"",E727/INDEX(E:E,MATCH(DATE(YEAR($A727)-1,MONTH($A727),DAY($A727)),$A:$A,0))-1),"")</f>
        <v/>
      </c>
      <c r="I727" s="20">
        <f>IFERROR(IF(OR(F727="",INDEX(F:F,MATCH(DATE(YEAR($A727)-1,MONTH($A727),DAY($A727)),$A:$A,0))=""),"",F727/INDEX(F:F,MATCH(DATE(YEAR($A727)-1,MONTH($A727),DAY($A727)),$A:$A,0))-1),"")</f>
        <v/>
      </c>
      <c r="J727" s="20">
        <f>IFERROR(IF(OR(G727="",INDEX(G:G,MATCH(DATE(YEAR($A727)-1,MONTH($A727),DAY($A727)),$A:$A,0))=""),"",G727/INDEX(G:G,MATCH(DATE(YEAR($A727)-1,MONTH($A727),DAY($A727)),$A:$A,0))-1),"")</f>
        <v/>
      </c>
      <c r="K727" s="20">
        <f>IF(OR(E727="",E726=""),"",E727/E726-1)</f>
        <v/>
      </c>
      <c r="L727" s="20">
        <f>IF(OR(F727="",F726=""),"",F727/F726-1)</f>
        <v/>
      </c>
      <c r="M727" s="20">
        <f>IF(OR(G727="",G726=""),"",G727/G726-1)</f>
        <v/>
      </c>
      <c r="N727" s="20">
        <f>IF(G727="","",E727/G727)</f>
        <v/>
      </c>
      <c r="O727" s="20">
        <f>IF(G727="","",F727/G727)</f>
        <v/>
      </c>
      <c r="P727" s="21">
        <f>IF(SUMIFS('Daily NSE Equity Options'!$L:$L,'Daily NSE Equity Options'!$A:$A,$A727)=0,"",SUMIFS('Daily NSE Equity Options'!$L:$L,'Daily NSE Equity Options'!$A:$A,$A727))</f>
        <v/>
      </c>
      <c r="Q727" s="8">
        <f>IF(SUMIFS('Daily BSE Equity Options'!$L:$L,'Daily BSE Equity Options'!$A:$A,$A727)=0,"",SUMIFS('Daily BSE Equity Options'!$L:$L,'Daily BSE Equity Options'!$A:$A,$A727))</f>
        <v/>
      </c>
      <c r="R727" s="8">
        <f>IF(OR(P727="",Q727=""),"",P727+Q727)</f>
        <v/>
      </c>
      <c r="S727" s="23">
        <f>IFERROR(IF(OR(P727="",INDEX(P:P,MATCH(DATE(YEAR($A727)-1,MONTH($A727),DAY($A727)),$A:$A,0))=""),"",P727/INDEX(P:P,MATCH(DATE(YEAR($A727)-1,MONTH($A727),DAY($A727)),$A:$A,0))-1),"")</f>
        <v/>
      </c>
      <c r="T727" s="23">
        <f>IFERROR(IF(OR(Q727="",INDEX(Q:Q,MATCH(DATE(YEAR($A727)-1,MONTH($A727),DAY($A727)),$A:$A,0))=""),"",Q727/INDEX(Q:Q,MATCH(DATE(YEAR($A727)-1,MONTH($A727),DAY($A727)),$A:$A,0))-1),"")</f>
        <v/>
      </c>
      <c r="U727" s="23">
        <f>IFERROR(IF(OR(R727="",INDEX(R:R,MATCH(DATE(YEAR($A727)-1,MONTH($A727),DAY($A727)),$A:$A,0))=""),"",R727/INDEX(R:R,MATCH(DATE(YEAR($A727)-1,MONTH($A727),DAY($A727)),$A:$A,0))-1),"")</f>
        <v/>
      </c>
      <c r="V727" s="23">
        <f>IF(OR(P727="",P726=""),"",P727/P726-1)</f>
        <v/>
      </c>
      <c r="W727" s="23">
        <f>IF(OR(Q727="",Q726=""),"",Q727/Q726-1)</f>
        <v/>
      </c>
      <c r="X727" s="23">
        <f>IF(OR(R727="",R726=""),"",R727/R726-1)</f>
        <v/>
      </c>
      <c r="Y727" s="23">
        <f>IF(R727="","",P727/R727)</f>
        <v/>
      </c>
      <c r="Z727" s="23">
        <f>IF(R727="","",Q727/R727)</f>
        <v/>
      </c>
      <c r="AA727" s="24">
        <f>IF(SUMIFS('Daily NSE Equity Options'!$M:$M,'Daily NSE Equity Options'!$A:$A,$A727)=0,"",SUMIFS('Daily NSE Equity Options'!$M:$M,'Daily NSE Equity Options'!$A:$A,$A727))</f>
        <v/>
      </c>
      <c r="AB727" s="9">
        <f>IF(SUMIFS('Daily BSE Equity Options'!$M:$M,'Daily BSE Equity Options'!$A:$A,$A727)=0,"",SUMIFS('Daily BSE Equity Options'!$M:$M,'Daily BSE Equity Options'!$A:$A,$A727))</f>
        <v/>
      </c>
      <c r="AC727" s="9">
        <f>IF(OR(AA727="",AB727=""),"",AA727+AB727)</f>
        <v/>
      </c>
      <c r="AD727" s="26">
        <f>IFERROR(IF(OR(AA727="",INDEX(AA:AA,MATCH(DATE(YEAR($A727)-1,MONTH($A727),DAY($A727)),$A:$A,0))=""),"",AA727/INDEX(AA:AA,MATCH(DATE(YEAR($A727)-1,MONTH($A727),DAY($A727)),$A:$A,0))-1),"")</f>
        <v/>
      </c>
      <c r="AE727" s="26">
        <f>IFERROR(IF(OR(AB727="",INDEX(AB:AB,MATCH(DATE(YEAR($A727)-1,MONTH($A727),DAY($A727)),$A:$A,0))=""),"",AB727/INDEX(AB:AB,MATCH(DATE(YEAR($A727)-1,MONTH($A727),DAY($A727)),$A:$A,0))-1),"")</f>
        <v/>
      </c>
      <c r="AF727" s="26">
        <f>IFERROR(IF(OR(AC727="",INDEX(AC:AC,MATCH(DATE(YEAR($A727)-1,MONTH($A727),DAY($A727)),$A:$A,0))=""),"",AC727/INDEX(AC:AC,MATCH(DATE(YEAR($A727)-1,MONTH($A727),DAY($A727)),$A:$A,0))-1),"")</f>
        <v/>
      </c>
      <c r="AG727" s="26">
        <f>IF(OR(AA727="",AA726=""),"",AA727/AA726-1)</f>
        <v/>
      </c>
      <c r="AH727" s="26">
        <f>IF(OR(AB727="",AB726=""),"",AB727/AB726-1)</f>
        <v/>
      </c>
      <c r="AI727" s="26">
        <f>IF(OR(AC727="",AC726=""),"",AC727/AC726-1)</f>
        <v/>
      </c>
      <c r="AJ727" s="26">
        <f>IF(AC727="","",AA727/AC727)</f>
        <v/>
      </c>
      <c r="AK727" s="26">
        <f>IF(AC727="","",AB727/AC727)</f>
        <v/>
      </c>
      <c r="AL727" s="29" t="n">
        <v>14.02</v>
      </c>
      <c r="AM727" s="30" t="n">
        <v>14.02</v>
      </c>
      <c r="AN727" s="30" t="n">
        <v>12.275</v>
      </c>
      <c r="AO727" s="30" t="n">
        <v>12.995</v>
      </c>
      <c r="AP727" s="31" t="n">
        <v>-0.0731</v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18">
        <f>IF(SUMIFS('Daily NSE Equity Options'!$K:$K,'Daily NSE Equity Options'!$A:$A,$A728)=0,"",SUMIFS('Daily NSE Equity Options'!$K:$K,'Daily NSE Equity Options'!$A:$A,$A728))</f>
        <v/>
      </c>
      <c r="F728" s="7">
        <f>IF(SUMIFS('Daily BSE Equity Options'!$K:$K,'Daily BSE Equity Options'!$A:$A,$A728)=0,"",SUMIFS('Daily BSE Equity Options'!$K:$K,'Daily BSE Equity Options'!$A:$A,$A728))</f>
        <v/>
      </c>
      <c r="G728" s="7">
        <f>IF(OR(E728="",F728=""),"",E728+F728)</f>
        <v/>
      </c>
      <c r="H728" s="20">
        <f>IFERROR(IF(OR(E728="",INDEX(E:E,MATCH(DATE(YEAR($A728)-1,MONTH($A728),DAY($A728)),$A:$A,0))=""),"",E728/INDEX(E:E,MATCH(DATE(YEAR($A728)-1,MONTH($A728),DAY($A728)),$A:$A,0))-1),"")</f>
        <v/>
      </c>
      <c r="I728" s="20">
        <f>IFERROR(IF(OR(F728="",INDEX(F:F,MATCH(DATE(YEAR($A728)-1,MONTH($A728),DAY($A728)),$A:$A,0))=""),"",F728/INDEX(F:F,MATCH(DATE(YEAR($A728)-1,MONTH($A728),DAY($A728)),$A:$A,0))-1),"")</f>
        <v/>
      </c>
      <c r="J728" s="20">
        <f>IFERROR(IF(OR(G728="",INDEX(G:G,MATCH(DATE(YEAR($A728)-1,MONTH($A728),DAY($A728)),$A:$A,0))=""),"",G728/INDEX(G:G,MATCH(DATE(YEAR($A728)-1,MONTH($A728),DAY($A728)),$A:$A,0))-1),"")</f>
        <v/>
      </c>
      <c r="K728" s="20">
        <f>IF(OR(E728="",E727=""),"",E728/E727-1)</f>
        <v/>
      </c>
      <c r="L728" s="20">
        <f>IF(OR(F728="",F727=""),"",F728/F727-1)</f>
        <v/>
      </c>
      <c r="M728" s="20">
        <f>IF(OR(G728="",G727=""),"",G728/G727-1)</f>
        <v/>
      </c>
      <c r="N728" s="20">
        <f>IF(G728="","",E728/G728)</f>
        <v/>
      </c>
      <c r="O728" s="20">
        <f>IF(G728="","",F728/G728)</f>
        <v/>
      </c>
      <c r="P728" s="21">
        <f>IF(SUMIFS('Daily NSE Equity Options'!$L:$L,'Daily NSE Equity Options'!$A:$A,$A728)=0,"",SUMIFS('Daily NSE Equity Options'!$L:$L,'Daily NSE Equity Options'!$A:$A,$A728))</f>
        <v/>
      </c>
      <c r="Q728" s="8">
        <f>IF(SUMIFS('Daily BSE Equity Options'!$L:$L,'Daily BSE Equity Options'!$A:$A,$A728)=0,"",SUMIFS('Daily BSE Equity Options'!$L:$L,'Daily BSE Equity Options'!$A:$A,$A728))</f>
        <v/>
      </c>
      <c r="R728" s="8">
        <f>IF(OR(P728="",Q728=""),"",P728+Q728)</f>
        <v/>
      </c>
      <c r="S728" s="23">
        <f>IFERROR(IF(OR(P728="",INDEX(P:P,MATCH(DATE(YEAR($A728)-1,MONTH($A728),DAY($A728)),$A:$A,0))=""),"",P728/INDEX(P:P,MATCH(DATE(YEAR($A728)-1,MONTH($A728),DAY($A728)),$A:$A,0))-1),"")</f>
        <v/>
      </c>
      <c r="T728" s="23">
        <f>IFERROR(IF(OR(Q728="",INDEX(Q:Q,MATCH(DATE(YEAR($A728)-1,MONTH($A728),DAY($A728)),$A:$A,0))=""),"",Q728/INDEX(Q:Q,MATCH(DATE(YEAR($A728)-1,MONTH($A728),DAY($A728)),$A:$A,0))-1),"")</f>
        <v/>
      </c>
      <c r="U728" s="23">
        <f>IFERROR(IF(OR(R728="",INDEX(R:R,MATCH(DATE(YEAR($A728)-1,MONTH($A728),DAY($A728)),$A:$A,0))=""),"",R728/INDEX(R:R,MATCH(DATE(YEAR($A728)-1,MONTH($A728),DAY($A728)),$A:$A,0))-1),"")</f>
        <v/>
      </c>
      <c r="V728" s="23">
        <f>IF(OR(P728="",P727=""),"",P728/P727-1)</f>
        <v/>
      </c>
      <c r="W728" s="23">
        <f>IF(OR(Q728="",Q727=""),"",Q728/Q727-1)</f>
        <v/>
      </c>
      <c r="X728" s="23">
        <f>IF(OR(R728="",R727=""),"",R728/R727-1)</f>
        <v/>
      </c>
      <c r="Y728" s="23">
        <f>IF(R728="","",P728/R728)</f>
        <v/>
      </c>
      <c r="Z728" s="23">
        <f>IF(R728="","",Q728/R728)</f>
        <v/>
      </c>
      <c r="AA728" s="24">
        <f>IF(SUMIFS('Daily NSE Equity Options'!$M:$M,'Daily NSE Equity Options'!$A:$A,$A728)=0,"",SUMIFS('Daily NSE Equity Options'!$M:$M,'Daily NSE Equity Options'!$A:$A,$A728))</f>
        <v/>
      </c>
      <c r="AB728" s="9">
        <f>IF(SUMIFS('Daily BSE Equity Options'!$M:$M,'Daily BSE Equity Options'!$A:$A,$A728)=0,"",SUMIFS('Daily BSE Equity Options'!$M:$M,'Daily BSE Equity Options'!$A:$A,$A728))</f>
        <v/>
      </c>
      <c r="AC728" s="9">
        <f>IF(OR(AA728="",AB728=""),"",AA728+AB728)</f>
        <v/>
      </c>
      <c r="AD728" s="26">
        <f>IFERROR(IF(OR(AA728="",INDEX(AA:AA,MATCH(DATE(YEAR($A728)-1,MONTH($A728),DAY($A728)),$A:$A,0))=""),"",AA728/INDEX(AA:AA,MATCH(DATE(YEAR($A728)-1,MONTH($A728),DAY($A728)),$A:$A,0))-1),"")</f>
        <v/>
      </c>
      <c r="AE728" s="26">
        <f>IFERROR(IF(OR(AB728="",INDEX(AB:AB,MATCH(DATE(YEAR($A728)-1,MONTH($A728),DAY($A728)),$A:$A,0))=""),"",AB728/INDEX(AB:AB,MATCH(DATE(YEAR($A728)-1,MONTH($A728),DAY($A728)),$A:$A,0))-1),"")</f>
        <v/>
      </c>
      <c r="AF728" s="26">
        <f>IFERROR(IF(OR(AC728="",INDEX(AC:AC,MATCH(DATE(YEAR($A728)-1,MONTH($A728),DAY($A728)),$A:$A,0))=""),"",AC728/INDEX(AC:AC,MATCH(DATE(YEAR($A728)-1,MONTH($A728),DAY($A728)),$A:$A,0))-1),"")</f>
        <v/>
      </c>
      <c r="AG728" s="26">
        <f>IF(OR(AA728="",AA727=""),"",AA728/AA727-1)</f>
        <v/>
      </c>
      <c r="AH728" s="26">
        <f>IF(OR(AB728="",AB727=""),"",AB728/AB727-1)</f>
        <v/>
      </c>
      <c r="AI728" s="26">
        <f>IF(OR(AC728="",AC727=""),"",AC728/AC727-1)</f>
        <v/>
      </c>
      <c r="AJ728" s="26">
        <f>IF(AC728="","",AA728/AC728)</f>
        <v/>
      </c>
      <c r="AK728" s="26">
        <f>IF(AC728="","",AB728/AC728)</f>
        <v/>
      </c>
      <c r="AL728" s="29" t="n">
        <v>12.995</v>
      </c>
      <c r="AM728" s="30" t="n">
        <v>13.55</v>
      </c>
      <c r="AN728" s="30" t="n">
        <v>11.1</v>
      </c>
      <c r="AO728" s="30" t="n">
        <v>12.97</v>
      </c>
      <c r="AP728" s="31" t="n">
        <v>-0.0019</v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18">
        <f>IF(SUMIFS('Daily NSE Equity Options'!$K:$K,'Daily NSE Equity Options'!$A:$A,$A729)=0,"",SUMIFS('Daily NSE Equity Options'!$K:$K,'Daily NSE Equity Options'!$A:$A,$A729))</f>
        <v/>
      </c>
      <c r="F729" s="7">
        <f>IF(SUMIFS('Daily BSE Equity Options'!$K:$K,'Daily BSE Equity Options'!$A:$A,$A729)=0,"",SUMIFS('Daily BSE Equity Options'!$K:$K,'Daily BSE Equity Options'!$A:$A,$A729))</f>
        <v/>
      </c>
      <c r="G729" s="7">
        <f>IF(OR(E729="",F729=""),"",E729+F729)</f>
        <v/>
      </c>
      <c r="H729" s="20">
        <f>IFERROR(IF(OR(E729="",INDEX(E:E,MATCH(DATE(YEAR($A729)-1,MONTH($A729),DAY($A729)),$A:$A,0))=""),"",E729/INDEX(E:E,MATCH(DATE(YEAR($A729)-1,MONTH($A729),DAY($A729)),$A:$A,0))-1),"")</f>
        <v/>
      </c>
      <c r="I729" s="20">
        <f>IFERROR(IF(OR(F729="",INDEX(F:F,MATCH(DATE(YEAR($A729)-1,MONTH($A729),DAY($A729)),$A:$A,0))=""),"",F729/INDEX(F:F,MATCH(DATE(YEAR($A729)-1,MONTH($A729),DAY($A729)),$A:$A,0))-1),"")</f>
        <v/>
      </c>
      <c r="J729" s="20">
        <f>IFERROR(IF(OR(G729="",INDEX(G:G,MATCH(DATE(YEAR($A729)-1,MONTH($A729),DAY($A729)),$A:$A,0))=""),"",G729/INDEX(G:G,MATCH(DATE(YEAR($A729)-1,MONTH($A729),DAY($A729)),$A:$A,0))-1),"")</f>
        <v/>
      </c>
      <c r="K729" s="20">
        <f>IF(OR(E729="",E728=""),"",E729/E728-1)</f>
        <v/>
      </c>
      <c r="L729" s="20">
        <f>IF(OR(F729="",F728=""),"",F729/F728-1)</f>
        <v/>
      </c>
      <c r="M729" s="20">
        <f>IF(OR(G729="",G728=""),"",G729/G728-1)</f>
        <v/>
      </c>
      <c r="N729" s="20">
        <f>IF(G729="","",E729/G729)</f>
        <v/>
      </c>
      <c r="O729" s="20">
        <f>IF(G729="","",F729/G729)</f>
        <v/>
      </c>
      <c r="P729" s="21">
        <f>IF(SUMIFS('Daily NSE Equity Options'!$L:$L,'Daily NSE Equity Options'!$A:$A,$A729)=0,"",SUMIFS('Daily NSE Equity Options'!$L:$L,'Daily NSE Equity Options'!$A:$A,$A729))</f>
        <v/>
      </c>
      <c r="Q729" s="8">
        <f>IF(SUMIFS('Daily BSE Equity Options'!$L:$L,'Daily BSE Equity Options'!$A:$A,$A729)=0,"",SUMIFS('Daily BSE Equity Options'!$L:$L,'Daily BSE Equity Options'!$A:$A,$A729))</f>
        <v/>
      </c>
      <c r="R729" s="8">
        <f>IF(OR(P729="",Q729=""),"",P729+Q729)</f>
        <v/>
      </c>
      <c r="S729" s="23">
        <f>IFERROR(IF(OR(P729="",INDEX(P:P,MATCH(DATE(YEAR($A729)-1,MONTH($A729),DAY($A729)),$A:$A,0))=""),"",P729/INDEX(P:P,MATCH(DATE(YEAR($A729)-1,MONTH($A729),DAY($A729)),$A:$A,0))-1),"")</f>
        <v/>
      </c>
      <c r="T729" s="23">
        <f>IFERROR(IF(OR(Q729="",INDEX(Q:Q,MATCH(DATE(YEAR($A729)-1,MONTH($A729),DAY($A729)),$A:$A,0))=""),"",Q729/INDEX(Q:Q,MATCH(DATE(YEAR($A729)-1,MONTH($A729),DAY($A729)),$A:$A,0))-1),"")</f>
        <v/>
      </c>
      <c r="U729" s="23">
        <f>IFERROR(IF(OR(R729="",INDEX(R:R,MATCH(DATE(YEAR($A729)-1,MONTH($A729),DAY($A729)),$A:$A,0))=""),"",R729/INDEX(R:R,MATCH(DATE(YEAR($A729)-1,MONTH($A729),DAY($A729)),$A:$A,0))-1),"")</f>
        <v/>
      </c>
      <c r="V729" s="23">
        <f>IF(OR(P729="",P728=""),"",P729/P728-1)</f>
        <v/>
      </c>
      <c r="W729" s="23">
        <f>IF(OR(Q729="",Q728=""),"",Q729/Q728-1)</f>
        <v/>
      </c>
      <c r="X729" s="23">
        <f>IF(OR(R729="",R728=""),"",R729/R728-1)</f>
        <v/>
      </c>
      <c r="Y729" s="23">
        <f>IF(R729="","",P729/R729)</f>
        <v/>
      </c>
      <c r="Z729" s="23">
        <f>IF(R729="","",Q729/R729)</f>
        <v/>
      </c>
      <c r="AA729" s="24">
        <f>IF(SUMIFS('Daily NSE Equity Options'!$M:$M,'Daily NSE Equity Options'!$A:$A,$A729)=0,"",SUMIFS('Daily NSE Equity Options'!$M:$M,'Daily NSE Equity Options'!$A:$A,$A729))</f>
        <v/>
      </c>
      <c r="AB729" s="9">
        <f>IF(SUMIFS('Daily BSE Equity Options'!$M:$M,'Daily BSE Equity Options'!$A:$A,$A729)=0,"",SUMIFS('Daily BSE Equity Options'!$M:$M,'Daily BSE Equity Options'!$A:$A,$A729))</f>
        <v/>
      </c>
      <c r="AC729" s="9">
        <f>IF(OR(AA729="",AB729=""),"",AA729+AB729)</f>
        <v/>
      </c>
      <c r="AD729" s="26">
        <f>IFERROR(IF(OR(AA729="",INDEX(AA:AA,MATCH(DATE(YEAR($A729)-1,MONTH($A729),DAY($A729)),$A:$A,0))=""),"",AA729/INDEX(AA:AA,MATCH(DATE(YEAR($A729)-1,MONTH($A729),DAY($A729)),$A:$A,0))-1),"")</f>
        <v/>
      </c>
      <c r="AE729" s="26">
        <f>IFERROR(IF(OR(AB729="",INDEX(AB:AB,MATCH(DATE(YEAR($A729)-1,MONTH($A729),DAY($A729)),$A:$A,0))=""),"",AB729/INDEX(AB:AB,MATCH(DATE(YEAR($A729)-1,MONTH($A729),DAY($A729)),$A:$A,0))-1),"")</f>
        <v/>
      </c>
      <c r="AF729" s="26">
        <f>IFERROR(IF(OR(AC729="",INDEX(AC:AC,MATCH(DATE(YEAR($A729)-1,MONTH($A729),DAY($A729)),$A:$A,0))=""),"",AC729/INDEX(AC:AC,MATCH(DATE(YEAR($A729)-1,MONTH($A729),DAY($A729)),$A:$A,0))-1),"")</f>
        <v/>
      </c>
      <c r="AG729" s="26">
        <f>IF(OR(AA729="",AA728=""),"",AA729/AA728-1)</f>
        <v/>
      </c>
      <c r="AH729" s="26">
        <f>IF(OR(AB729="",AB728=""),"",AB729/AB728-1)</f>
        <v/>
      </c>
      <c r="AI729" s="26">
        <f>IF(OR(AC729="",AC728=""),"",AC729/AC728-1)</f>
        <v/>
      </c>
      <c r="AJ729" s="26">
        <f>IF(AC729="","",AA729/AC729)</f>
        <v/>
      </c>
      <c r="AK729" s="26">
        <f>IF(AC729="","",AB729/AC729)</f>
        <v/>
      </c>
      <c r="AL729" s="29" t="n">
        <v>12.97</v>
      </c>
      <c r="AM729" s="30" t="n">
        <v>12.97</v>
      </c>
      <c r="AN729" s="30" t="n">
        <v>11.98</v>
      </c>
      <c r="AO729" s="30" t="n">
        <v>12.18</v>
      </c>
      <c r="AP729" s="31" t="n">
        <v>-0.0609</v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18">
        <f>IF(SUMIFS('Daily NSE Equity Options'!$K:$K,'Daily NSE Equity Options'!$A:$A,$A730)=0,"",SUMIFS('Daily NSE Equity Options'!$K:$K,'Daily NSE Equity Options'!$A:$A,$A730))</f>
        <v/>
      </c>
      <c r="F730" s="7">
        <f>IF(SUMIFS('Daily BSE Equity Options'!$K:$K,'Daily BSE Equity Options'!$A:$A,$A730)=0,"",SUMIFS('Daily BSE Equity Options'!$K:$K,'Daily BSE Equity Options'!$A:$A,$A730))</f>
        <v/>
      </c>
      <c r="G730" s="7">
        <f>IF(OR(E730="",F730=""),"",E730+F730)</f>
        <v/>
      </c>
      <c r="H730" s="20">
        <f>IFERROR(IF(OR(E730="",INDEX(E:E,MATCH(DATE(YEAR($A730)-1,MONTH($A730),DAY($A730)),$A:$A,0))=""),"",E730/INDEX(E:E,MATCH(DATE(YEAR($A730)-1,MONTH($A730),DAY($A730)),$A:$A,0))-1),"")</f>
        <v/>
      </c>
      <c r="I730" s="20">
        <f>IFERROR(IF(OR(F730="",INDEX(F:F,MATCH(DATE(YEAR($A730)-1,MONTH($A730),DAY($A730)),$A:$A,0))=""),"",F730/INDEX(F:F,MATCH(DATE(YEAR($A730)-1,MONTH($A730),DAY($A730)),$A:$A,0))-1),"")</f>
        <v/>
      </c>
      <c r="J730" s="20">
        <f>IFERROR(IF(OR(G730="",INDEX(G:G,MATCH(DATE(YEAR($A730)-1,MONTH($A730),DAY($A730)),$A:$A,0))=""),"",G730/INDEX(G:G,MATCH(DATE(YEAR($A730)-1,MONTH($A730),DAY($A730)),$A:$A,0))-1),"")</f>
        <v/>
      </c>
      <c r="K730" s="20">
        <f>IF(OR(E730="",E729=""),"",E730/E729-1)</f>
        <v/>
      </c>
      <c r="L730" s="20">
        <f>IF(OR(F730="",F729=""),"",F730/F729-1)</f>
        <v/>
      </c>
      <c r="M730" s="20">
        <f>IF(OR(G730="",G729=""),"",G730/G729-1)</f>
        <v/>
      </c>
      <c r="N730" s="20">
        <f>IF(G730="","",E730/G730)</f>
        <v/>
      </c>
      <c r="O730" s="20">
        <f>IF(G730="","",F730/G730)</f>
        <v/>
      </c>
      <c r="P730" s="21">
        <f>IF(SUMIFS('Daily NSE Equity Options'!$L:$L,'Daily NSE Equity Options'!$A:$A,$A730)=0,"",SUMIFS('Daily NSE Equity Options'!$L:$L,'Daily NSE Equity Options'!$A:$A,$A730))</f>
        <v/>
      </c>
      <c r="Q730" s="8">
        <f>IF(SUMIFS('Daily BSE Equity Options'!$L:$L,'Daily BSE Equity Options'!$A:$A,$A730)=0,"",SUMIFS('Daily BSE Equity Options'!$L:$L,'Daily BSE Equity Options'!$A:$A,$A730))</f>
        <v/>
      </c>
      <c r="R730" s="8">
        <f>IF(OR(P730="",Q730=""),"",P730+Q730)</f>
        <v/>
      </c>
      <c r="S730" s="23">
        <f>IFERROR(IF(OR(P730="",INDEX(P:P,MATCH(DATE(YEAR($A730)-1,MONTH($A730),DAY($A730)),$A:$A,0))=""),"",P730/INDEX(P:P,MATCH(DATE(YEAR($A730)-1,MONTH($A730),DAY($A730)),$A:$A,0))-1),"")</f>
        <v/>
      </c>
      <c r="T730" s="23">
        <f>IFERROR(IF(OR(Q730="",INDEX(Q:Q,MATCH(DATE(YEAR($A730)-1,MONTH($A730),DAY($A730)),$A:$A,0))=""),"",Q730/INDEX(Q:Q,MATCH(DATE(YEAR($A730)-1,MONTH($A730),DAY($A730)),$A:$A,0))-1),"")</f>
        <v/>
      </c>
      <c r="U730" s="23">
        <f>IFERROR(IF(OR(R730="",INDEX(R:R,MATCH(DATE(YEAR($A730)-1,MONTH($A730),DAY($A730)),$A:$A,0))=""),"",R730/INDEX(R:R,MATCH(DATE(YEAR($A730)-1,MONTH($A730),DAY($A730)),$A:$A,0))-1),"")</f>
        <v/>
      </c>
      <c r="V730" s="23">
        <f>IF(OR(P730="",P729=""),"",P730/P729-1)</f>
        <v/>
      </c>
      <c r="W730" s="23">
        <f>IF(OR(Q730="",Q729=""),"",Q730/Q729-1)</f>
        <v/>
      </c>
      <c r="X730" s="23">
        <f>IF(OR(R730="",R729=""),"",R730/R729-1)</f>
        <v/>
      </c>
      <c r="Y730" s="23">
        <f>IF(R730="","",P730/R730)</f>
        <v/>
      </c>
      <c r="Z730" s="23">
        <f>IF(R730="","",Q730/R730)</f>
        <v/>
      </c>
      <c r="AA730" s="24">
        <f>IF(SUMIFS('Daily NSE Equity Options'!$M:$M,'Daily NSE Equity Options'!$A:$A,$A730)=0,"",SUMIFS('Daily NSE Equity Options'!$M:$M,'Daily NSE Equity Options'!$A:$A,$A730))</f>
        <v/>
      </c>
      <c r="AB730" s="9">
        <f>IF(SUMIFS('Daily BSE Equity Options'!$M:$M,'Daily BSE Equity Options'!$A:$A,$A730)=0,"",SUMIFS('Daily BSE Equity Options'!$M:$M,'Daily BSE Equity Options'!$A:$A,$A730))</f>
        <v/>
      </c>
      <c r="AC730" s="9">
        <f>IF(OR(AA730="",AB730=""),"",AA730+AB730)</f>
        <v/>
      </c>
      <c r="AD730" s="26">
        <f>IFERROR(IF(OR(AA730="",INDEX(AA:AA,MATCH(DATE(YEAR($A730)-1,MONTH($A730),DAY($A730)),$A:$A,0))=""),"",AA730/INDEX(AA:AA,MATCH(DATE(YEAR($A730)-1,MONTH($A730),DAY($A730)),$A:$A,0))-1),"")</f>
        <v/>
      </c>
      <c r="AE730" s="26">
        <f>IFERROR(IF(OR(AB730="",INDEX(AB:AB,MATCH(DATE(YEAR($A730)-1,MONTH($A730),DAY($A730)),$A:$A,0))=""),"",AB730/INDEX(AB:AB,MATCH(DATE(YEAR($A730)-1,MONTH($A730),DAY($A730)),$A:$A,0))-1),"")</f>
        <v/>
      </c>
      <c r="AF730" s="26">
        <f>IFERROR(IF(OR(AC730="",INDEX(AC:AC,MATCH(DATE(YEAR($A730)-1,MONTH($A730),DAY($A730)),$A:$A,0))=""),"",AC730/INDEX(AC:AC,MATCH(DATE(YEAR($A730)-1,MONTH($A730),DAY($A730)),$A:$A,0))-1),"")</f>
        <v/>
      </c>
      <c r="AG730" s="26">
        <f>IF(OR(AA730="",AA729=""),"",AA730/AA729-1)</f>
        <v/>
      </c>
      <c r="AH730" s="26">
        <f>IF(OR(AB730="",AB729=""),"",AB730/AB729-1)</f>
        <v/>
      </c>
      <c r="AI730" s="26">
        <f>IF(OR(AC730="",AC729=""),"",AC730/AC729-1)</f>
        <v/>
      </c>
      <c r="AJ730" s="26">
        <f>IF(AC730="","",AA730/AC730)</f>
        <v/>
      </c>
      <c r="AK730" s="26">
        <f>IF(AC730="","",AB730/AC730)</f>
        <v/>
      </c>
      <c r="AL730" s="29" t="n">
        <v>12.18</v>
      </c>
      <c r="AM730" s="30" t="n">
        <v>12.4725</v>
      </c>
      <c r="AN730" s="30" t="n">
        <v>11.8375</v>
      </c>
      <c r="AO730" s="30" t="n">
        <v>12.2675</v>
      </c>
      <c r="AP730" s="31" t="n">
        <v>0.0072</v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18">
        <f>IF(SUMIFS('Daily NSE Equity Options'!$K:$K,'Daily NSE Equity Options'!$A:$A,$A731)=0,"",SUMIFS('Daily NSE Equity Options'!$K:$K,'Daily NSE Equity Options'!$A:$A,$A731))</f>
        <v/>
      </c>
      <c r="F731" s="7">
        <f>IF(SUMIFS('Daily BSE Equity Options'!$K:$K,'Daily BSE Equity Options'!$A:$A,$A731)=0,"",SUMIFS('Daily BSE Equity Options'!$K:$K,'Daily BSE Equity Options'!$A:$A,$A731))</f>
        <v/>
      </c>
      <c r="G731" s="7">
        <f>IF(OR(E731="",F731=""),"",E731+F731)</f>
        <v/>
      </c>
      <c r="H731" s="20">
        <f>IFERROR(IF(OR(E731="",INDEX(E:E,MATCH(DATE(YEAR($A731)-1,MONTH($A731),DAY($A731)),$A:$A,0))=""),"",E731/INDEX(E:E,MATCH(DATE(YEAR($A731)-1,MONTH($A731),DAY($A731)),$A:$A,0))-1),"")</f>
        <v/>
      </c>
      <c r="I731" s="20">
        <f>IFERROR(IF(OR(F731="",INDEX(F:F,MATCH(DATE(YEAR($A731)-1,MONTH($A731),DAY($A731)),$A:$A,0))=""),"",F731/INDEX(F:F,MATCH(DATE(YEAR($A731)-1,MONTH($A731),DAY($A731)),$A:$A,0))-1),"")</f>
        <v/>
      </c>
      <c r="J731" s="20">
        <f>IFERROR(IF(OR(G731="",INDEX(G:G,MATCH(DATE(YEAR($A731)-1,MONTH($A731),DAY($A731)),$A:$A,0))=""),"",G731/INDEX(G:G,MATCH(DATE(YEAR($A731)-1,MONTH($A731),DAY($A731)),$A:$A,0))-1),"")</f>
        <v/>
      </c>
      <c r="K731" s="20">
        <f>IF(OR(E731="",E730=""),"",E731/E730-1)</f>
        <v/>
      </c>
      <c r="L731" s="20">
        <f>IF(OR(F731="",F730=""),"",F731/F730-1)</f>
        <v/>
      </c>
      <c r="M731" s="20">
        <f>IF(OR(G731="",G730=""),"",G731/G730-1)</f>
        <v/>
      </c>
      <c r="N731" s="20">
        <f>IF(G731="","",E731/G731)</f>
        <v/>
      </c>
      <c r="O731" s="20">
        <f>IF(G731="","",F731/G731)</f>
        <v/>
      </c>
      <c r="P731" s="21">
        <f>IF(SUMIFS('Daily NSE Equity Options'!$L:$L,'Daily NSE Equity Options'!$A:$A,$A731)=0,"",SUMIFS('Daily NSE Equity Options'!$L:$L,'Daily NSE Equity Options'!$A:$A,$A731))</f>
        <v/>
      </c>
      <c r="Q731" s="8">
        <f>IF(SUMIFS('Daily BSE Equity Options'!$L:$L,'Daily BSE Equity Options'!$A:$A,$A731)=0,"",SUMIFS('Daily BSE Equity Options'!$L:$L,'Daily BSE Equity Options'!$A:$A,$A731))</f>
        <v/>
      </c>
      <c r="R731" s="8">
        <f>IF(OR(P731="",Q731=""),"",P731+Q731)</f>
        <v/>
      </c>
      <c r="S731" s="23">
        <f>IFERROR(IF(OR(P731="",INDEX(P:P,MATCH(DATE(YEAR($A731)-1,MONTH($A731),DAY($A731)),$A:$A,0))=""),"",P731/INDEX(P:P,MATCH(DATE(YEAR($A731)-1,MONTH($A731),DAY($A731)),$A:$A,0))-1),"")</f>
        <v/>
      </c>
      <c r="T731" s="23">
        <f>IFERROR(IF(OR(Q731="",INDEX(Q:Q,MATCH(DATE(YEAR($A731)-1,MONTH($A731),DAY($A731)),$A:$A,0))=""),"",Q731/INDEX(Q:Q,MATCH(DATE(YEAR($A731)-1,MONTH($A731),DAY($A731)),$A:$A,0))-1),"")</f>
        <v/>
      </c>
      <c r="U731" s="23">
        <f>IFERROR(IF(OR(R731="",INDEX(R:R,MATCH(DATE(YEAR($A731)-1,MONTH($A731),DAY($A731)),$A:$A,0))=""),"",R731/INDEX(R:R,MATCH(DATE(YEAR($A731)-1,MONTH($A731),DAY($A731)),$A:$A,0))-1),"")</f>
        <v/>
      </c>
      <c r="V731" s="23">
        <f>IF(OR(P731="",P730=""),"",P731/P730-1)</f>
        <v/>
      </c>
      <c r="W731" s="23">
        <f>IF(OR(Q731="",Q730=""),"",Q731/Q730-1)</f>
        <v/>
      </c>
      <c r="X731" s="23">
        <f>IF(OR(R731="",R730=""),"",R731/R730-1)</f>
        <v/>
      </c>
      <c r="Y731" s="23">
        <f>IF(R731="","",P731/R731)</f>
        <v/>
      </c>
      <c r="Z731" s="23">
        <f>IF(R731="","",Q731/R731)</f>
        <v/>
      </c>
      <c r="AA731" s="24">
        <f>IF(SUMIFS('Daily NSE Equity Options'!$M:$M,'Daily NSE Equity Options'!$A:$A,$A731)=0,"",SUMIFS('Daily NSE Equity Options'!$M:$M,'Daily NSE Equity Options'!$A:$A,$A731))</f>
        <v/>
      </c>
      <c r="AB731" s="9">
        <f>IF(SUMIFS('Daily BSE Equity Options'!$M:$M,'Daily BSE Equity Options'!$A:$A,$A731)=0,"",SUMIFS('Daily BSE Equity Options'!$M:$M,'Daily BSE Equity Options'!$A:$A,$A731))</f>
        <v/>
      </c>
      <c r="AC731" s="9">
        <f>IF(OR(AA731="",AB731=""),"",AA731+AB731)</f>
        <v/>
      </c>
      <c r="AD731" s="26">
        <f>IFERROR(IF(OR(AA731="",INDEX(AA:AA,MATCH(DATE(YEAR($A731)-1,MONTH($A731),DAY($A731)),$A:$A,0))=""),"",AA731/INDEX(AA:AA,MATCH(DATE(YEAR($A731)-1,MONTH($A731),DAY($A731)),$A:$A,0))-1),"")</f>
        <v/>
      </c>
      <c r="AE731" s="26">
        <f>IFERROR(IF(OR(AB731="",INDEX(AB:AB,MATCH(DATE(YEAR($A731)-1,MONTH($A731),DAY($A731)),$A:$A,0))=""),"",AB731/INDEX(AB:AB,MATCH(DATE(YEAR($A731)-1,MONTH($A731),DAY($A731)),$A:$A,0))-1),"")</f>
        <v/>
      </c>
      <c r="AF731" s="26">
        <f>IFERROR(IF(OR(AC731="",INDEX(AC:AC,MATCH(DATE(YEAR($A731)-1,MONTH($A731),DAY($A731)),$A:$A,0))=""),"",AC731/INDEX(AC:AC,MATCH(DATE(YEAR($A731)-1,MONTH($A731),DAY($A731)),$A:$A,0))-1),"")</f>
        <v/>
      </c>
      <c r="AG731" s="26">
        <f>IF(OR(AA731="",AA730=""),"",AA731/AA730-1)</f>
        <v/>
      </c>
      <c r="AH731" s="26">
        <f>IF(OR(AB731="",AB730=""),"",AB731/AB730-1)</f>
        <v/>
      </c>
      <c r="AI731" s="26">
        <f>IF(OR(AC731="",AC730=""),"",AC731/AC730-1)</f>
        <v/>
      </c>
      <c r="AJ731" s="26">
        <f>IF(AC731="","",AA731/AC731)</f>
        <v/>
      </c>
      <c r="AK731" s="26">
        <f>IF(AC731="","",AB731/AC731)</f>
        <v/>
      </c>
      <c r="AL731" s="29" t="n">
        <v>12.2675</v>
      </c>
      <c r="AM731" s="30" t="n">
        <v>12.8475</v>
      </c>
      <c r="AN731" s="30" t="n">
        <v>11.8975</v>
      </c>
      <c r="AO731" s="30" t="n">
        <v>12.45</v>
      </c>
      <c r="AP731" s="31" t="n">
        <v>0.0149</v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18">
        <f>IF(SUMIFS('Daily NSE Equity Options'!$K:$K,'Daily NSE Equity Options'!$A:$A,$A732)=0,"",SUMIFS('Daily NSE Equity Options'!$K:$K,'Daily NSE Equity Options'!$A:$A,$A732))</f>
        <v/>
      </c>
      <c r="F732" s="7">
        <f>IF(SUMIFS('Daily BSE Equity Options'!$K:$K,'Daily BSE Equity Options'!$A:$A,$A732)=0,"",SUMIFS('Daily BSE Equity Options'!$K:$K,'Daily BSE Equity Options'!$A:$A,$A732))</f>
        <v/>
      </c>
      <c r="G732" s="7">
        <f>IF(OR(E732="",F732=""),"",E732+F732)</f>
        <v/>
      </c>
      <c r="H732" s="20">
        <f>IFERROR(IF(OR(E732="",INDEX(E:E,MATCH(DATE(YEAR($A732)-1,MONTH($A732),DAY($A732)),$A:$A,0))=""),"",E732/INDEX(E:E,MATCH(DATE(YEAR($A732)-1,MONTH($A732),DAY($A732)),$A:$A,0))-1),"")</f>
        <v/>
      </c>
      <c r="I732" s="20">
        <f>IFERROR(IF(OR(F732="",INDEX(F:F,MATCH(DATE(YEAR($A732)-1,MONTH($A732),DAY($A732)),$A:$A,0))=""),"",F732/INDEX(F:F,MATCH(DATE(YEAR($A732)-1,MONTH($A732),DAY($A732)),$A:$A,0))-1),"")</f>
        <v/>
      </c>
      <c r="J732" s="20">
        <f>IFERROR(IF(OR(G732="",INDEX(G:G,MATCH(DATE(YEAR($A732)-1,MONTH($A732),DAY($A732)),$A:$A,0))=""),"",G732/INDEX(G:G,MATCH(DATE(YEAR($A732)-1,MONTH($A732),DAY($A732)),$A:$A,0))-1),"")</f>
        <v/>
      </c>
      <c r="K732" s="20">
        <f>IF(OR(E732="",E731=""),"",E732/E731-1)</f>
        <v/>
      </c>
      <c r="L732" s="20">
        <f>IF(OR(F732="",F731=""),"",F732/F731-1)</f>
        <v/>
      </c>
      <c r="M732" s="20">
        <f>IF(OR(G732="",G731=""),"",G732/G731-1)</f>
        <v/>
      </c>
      <c r="N732" s="20">
        <f>IF(G732="","",E732/G732)</f>
        <v/>
      </c>
      <c r="O732" s="20">
        <f>IF(G732="","",F732/G732)</f>
        <v/>
      </c>
      <c r="P732" s="21">
        <f>IF(SUMIFS('Daily NSE Equity Options'!$L:$L,'Daily NSE Equity Options'!$A:$A,$A732)=0,"",SUMIFS('Daily NSE Equity Options'!$L:$L,'Daily NSE Equity Options'!$A:$A,$A732))</f>
        <v/>
      </c>
      <c r="Q732" s="8">
        <f>IF(SUMIFS('Daily BSE Equity Options'!$L:$L,'Daily BSE Equity Options'!$A:$A,$A732)=0,"",SUMIFS('Daily BSE Equity Options'!$L:$L,'Daily BSE Equity Options'!$A:$A,$A732))</f>
        <v/>
      </c>
      <c r="R732" s="8">
        <f>IF(OR(P732="",Q732=""),"",P732+Q732)</f>
        <v/>
      </c>
      <c r="S732" s="23">
        <f>IFERROR(IF(OR(P732="",INDEX(P:P,MATCH(DATE(YEAR($A732)-1,MONTH($A732),DAY($A732)),$A:$A,0))=""),"",P732/INDEX(P:P,MATCH(DATE(YEAR($A732)-1,MONTH($A732),DAY($A732)),$A:$A,0))-1),"")</f>
        <v/>
      </c>
      <c r="T732" s="23">
        <f>IFERROR(IF(OR(Q732="",INDEX(Q:Q,MATCH(DATE(YEAR($A732)-1,MONTH($A732),DAY($A732)),$A:$A,0))=""),"",Q732/INDEX(Q:Q,MATCH(DATE(YEAR($A732)-1,MONTH($A732),DAY($A732)),$A:$A,0))-1),"")</f>
        <v/>
      </c>
      <c r="U732" s="23">
        <f>IFERROR(IF(OR(R732="",INDEX(R:R,MATCH(DATE(YEAR($A732)-1,MONTH($A732),DAY($A732)),$A:$A,0))=""),"",R732/INDEX(R:R,MATCH(DATE(YEAR($A732)-1,MONTH($A732),DAY($A732)),$A:$A,0))-1),"")</f>
        <v/>
      </c>
      <c r="V732" s="23">
        <f>IF(OR(P732="",P731=""),"",P732/P731-1)</f>
        <v/>
      </c>
      <c r="W732" s="23">
        <f>IF(OR(Q732="",Q731=""),"",Q732/Q731-1)</f>
        <v/>
      </c>
      <c r="X732" s="23">
        <f>IF(OR(R732="",R731=""),"",R732/R731-1)</f>
        <v/>
      </c>
      <c r="Y732" s="23">
        <f>IF(R732="","",P732/R732)</f>
        <v/>
      </c>
      <c r="Z732" s="23">
        <f>IF(R732="","",Q732/R732)</f>
        <v/>
      </c>
      <c r="AA732" s="24">
        <f>IF(SUMIFS('Daily NSE Equity Options'!$M:$M,'Daily NSE Equity Options'!$A:$A,$A732)=0,"",SUMIFS('Daily NSE Equity Options'!$M:$M,'Daily NSE Equity Options'!$A:$A,$A732))</f>
        <v/>
      </c>
      <c r="AB732" s="9">
        <f>IF(SUMIFS('Daily BSE Equity Options'!$M:$M,'Daily BSE Equity Options'!$A:$A,$A732)=0,"",SUMIFS('Daily BSE Equity Options'!$M:$M,'Daily BSE Equity Options'!$A:$A,$A732))</f>
        <v/>
      </c>
      <c r="AC732" s="9">
        <f>IF(OR(AA732="",AB732=""),"",AA732+AB732)</f>
        <v/>
      </c>
      <c r="AD732" s="26">
        <f>IFERROR(IF(OR(AA732="",INDEX(AA:AA,MATCH(DATE(YEAR($A732)-1,MONTH($A732),DAY($A732)),$A:$A,0))=""),"",AA732/INDEX(AA:AA,MATCH(DATE(YEAR($A732)-1,MONTH($A732),DAY($A732)),$A:$A,0))-1),"")</f>
        <v/>
      </c>
      <c r="AE732" s="26">
        <f>IFERROR(IF(OR(AB732="",INDEX(AB:AB,MATCH(DATE(YEAR($A732)-1,MONTH($A732),DAY($A732)),$A:$A,0))=""),"",AB732/INDEX(AB:AB,MATCH(DATE(YEAR($A732)-1,MONTH($A732),DAY($A732)),$A:$A,0))-1),"")</f>
        <v/>
      </c>
      <c r="AF732" s="26">
        <f>IFERROR(IF(OR(AC732="",INDEX(AC:AC,MATCH(DATE(YEAR($A732)-1,MONTH($A732),DAY($A732)),$A:$A,0))=""),"",AC732/INDEX(AC:AC,MATCH(DATE(YEAR($A732)-1,MONTH($A732),DAY($A732)),$A:$A,0))-1),"")</f>
        <v/>
      </c>
      <c r="AG732" s="26">
        <f>IF(OR(AA732="",AA731=""),"",AA732/AA731-1)</f>
        <v/>
      </c>
      <c r="AH732" s="26">
        <f>IF(OR(AB732="",AB731=""),"",AB732/AB731-1)</f>
        <v/>
      </c>
      <c r="AI732" s="26">
        <f>IF(OR(AC732="",AC731=""),"",AC732/AC731-1)</f>
        <v/>
      </c>
      <c r="AJ732" s="26">
        <f>IF(AC732="","",AA732/AC732)</f>
        <v/>
      </c>
      <c r="AK732" s="26">
        <f>IF(AC732="","",AB732/AC732)</f>
        <v/>
      </c>
      <c r="AL732" s="29" t="n">
        <v>12.45</v>
      </c>
      <c r="AM732" s="30" t="n">
        <v>12.8425</v>
      </c>
      <c r="AN732" s="30" t="n">
        <v>11.78</v>
      </c>
      <c r="AO732" s="30" t="n">
        <v>12.725</v>
      </c>
      <c r="AP732" s="31" t="n">
        <v>0.0221</v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18">
        <f>IF(SUMIFS('Daily NSE Equity Options'!$K:$K,'Daily NSE Equity Options'!$A:$A,$A733)=0,"",SUMIFS('Daily NSE Equity Options'!$K:$K,'Daily NSE Equity Options'!$A:$A,$A733))</f>
        <v/>
      </c>
      <c r="F733" s="7">
        <f>IF(SUMIFS('Daily BSE Equity Options'!$K:$K,'Daily BSE Equity Options'!$A:$A,$A733)=0,"",SUMIFS('Daily BSE Equity Options'!$K:$K,'Daily BSE Equity Options'!$A:$A,$A733))</f>
        <v/>
      </c>
      <c r="G733" s="7">
        <f>IF(OR(E733="",F733=""),"",E733+F733)</f>
        <v/>
      </c>
      <c r="H733" s="20">
        <f>IFERROR(IF(OR(E733="",INDEX(E:E,MATCH(DATE(YEAR($A733)-1,MONTH($A733),DAY($A733)),$A:$A,0))=""),"",E733/INDEX(E:E,MATCH(DATE(YEAR($A733)-1,MONTH($A733),DAY($A733)),$A:$A,0))-1),"")</f>
        <v/>
      </c>
      <c r="I733" s="20">
        <f>IFERROR(IF(OR(F733="",INDEX(F:F,MATCH(DATE(YEAR($A733)-1,MONTH($A733),DAY($A733)),$A:$A,0))=""),"",F733/INDEX(F:F,MATCH(DATE(YEAR($A733)-1,MONTH($A733),DAY($A733)),$A:$A,0))-1),"")</f>
        <v/>
      </c>
      <c r="J733" s="20">
        <f>IFERROR(IF(OR(G733="",INDEX(G:G,MATCH(DATE(YEAR($A733)-1,MONTH($A733),DAY($A733)),$A:$A,0))=""),"",G733/INDEX(G:G,MATCH(DATE(YEAR($A733)-1,MONTH($A733),DAY($A733)),$A:$A,0))-1),"")</f>
        <v/>
      </c>
      <c r="K733" s="20">
        <f>IF(OR(E733="",E732=""),"",E733/E732-1)</f>
        <v/>
      </c>
      <c r="L733" s="20">
        <f>IF(OR(F733="",F732=""),"",F733/F732-1)</f>
        <v/>
      </c>
      <c r="M733" s="20">
        <f>IF(OR(G733="",G732=""),"",G733/G732-1)</f>
        <v/>
      </c>
      <c r="N733" s="20">
        <f>IF(G733="","",E733/G733)</f>
        <v/>
      </c>
      <c r="O733" s="20">
        <f>IF(G733="","",F733/G733)</f>
        <v/>
      </c>
      <c r="P733" s="21">
        <f>IF(SUMIFS('Daily NSE Equity Options'!$L:$L,'Daily NSE Equity Options'!$A:$A,$A733)=0,"",SUMIFS('Daily NSE Equity Options'!$L:$L,'Daily NSE Equity Options'!$A:$A,$A733))</f>
        <v/>
      </c>
      <c r="Q733" s="8">
        <f>IF(SUMIFS('Daily BSE Equity Options'!$L:$L,'Daily BSE Equity Options'!$A:$A,$A733)=0,"",SUMIFS('Daily BSE Equity Options'!$L:$L,'Daily BSE Equity Options'!$A:$A,$A733))</f>
        <v/>
      </c>
      <c r="R733" s="8">
        <f>IF(OR(P733="",Q733=""),"",P733+Q733)</f>
        <v/>
      </c>
      <c r="S733" s="23">
        <f>IFERROR(IF(OR(P733="",INDEX(P:P,MATCH(DATE(YEAR($A733)-1,MONTH($A733),DAY($A733)),$A:$A,0))=""),"",P733/INDEX(P:P,MATCH(DATE(YEAR($A733)-1,MONTH($A733),DAY($A733)),$A:$A,0))-1),"")</f>
        <v/>
      </c>
      <c r="T733" s="23">
        <f>IFERROR(IF(OR(Q733="",INDEX(Q:Q,MATCH(DATE(YEAR($A733)-1,MONTH($A733),DAY($A733)),$A:$A,0))=""),"",Q733/INDEX(Q:Q,MATCH(DATE(YEAR($A733)-1,MONTH($A733),DAY($A733)),$A:$A,0))-1),"")</f>
        <v/>
      </c>
      <c r="U733" s="23">
        <f>IFERROR(IF(OR(R733="",INDEX(R:R,MATCH(DATE(YEAR($A733)-1,MONTH($A733),DAY($A733)),$A:$A,0))=""),"",R733/INDEX(R:R,MATCH(DATE(YEAR($A733)-1,MONTH($A733),DAY($A733)),$A:$A,0))-1),"")</f>
        <v/>
      </c>
      <c r="V733" s="23">
        <f>IF(OR(P733="",P732=""),"",P733/P732-1)</f>
        <v/>
      </c>
      <c r="W733" s="23">
        <f>IF(OR(Q733="",Q732=""),"",Q733/Q732-1)</f>
        <v/>
      </c>
      <c r="X733" s="23">
        <f>IF(OR(R733="",R732=""),"",R733/R732-1)</f>
        <v/>
      </c>
      <c r="Y733" s="23">
        <f>IF(R733="","",P733/R733)</f>
        <v/>
      </c>
      <c r="Z733" s="23">
        <f>IF(R733="","",Q733/R733)</f>
        <v/>
      </c>
      <c r="AA733" s="24">
        <f>IF(SUMIFS('Daily NSE Equity Options'!$M:$M,'Daily NSE Equity Options'!$A:$A,$A733)=0,"",SUMIFS('Daily NSE Equity Options'!$M:$M,'Daily NSE Equity Options'!$A:$A,$A733))</f>
        <v/>
      </c>
      <c r="AB733" s="9">
        <f>IF(SUMIFS('Daily BSE Equity Options'!$M:$M,'Daily BSE Equity Options'!$A:$A,$A733)=0,"",SUMIFS('Daily BSE Equity Options'!$M:$M,'Daily BSE Equity Options'!$A:$A,$A733))</f>
        <v/>
      </c>
      <c r="AC733" s="9">
        <f>IF(OR(AA733="",AB733=""),"",AA733+AB733)</f>
        <v/>
      </c>
      <c r="AD733" s="26">
        <f>IFERROR(IF(OR(AA733="",INDEX(AA:AA,MATCH(DATE(YEAR($A733)-1,MONTH($A733),DAY($A733)),$A:$A,0))=""),"",AA733/INDEX(AA:AA,MATCH(DATE(YEAR($A733)-1,MONTH($A733),DAY($A733)),$A:$A,0))-1),"")</f>
        <v/>
      </c>
      <c r="AE733" s="26">
        <f>IFERROR(IF(OR(AB733="",INDEX(AB:AB,MATCH(DATE(YEAR($A733)-1,MONTH($A733),DAY($A733)),$A:$A,0))=""),"",AB733/INDEX(AB:AB,MATCH(DATE(YEAR($A733)-1,MONTH($A733),DAY($A733)),$A:$A,0))-1),"")</f>
        <v/>
      </c>
      <c r="AF733" s="26">
        <f>IFERROR(IF(OR(AC733="",INDEX(AC:AC,MATCH(DATE(YEAR($A733)-1,MONTH($A733),DAY($A733)),$A:$A,0))=""),"",AC733/INDEX(AC:AC,MATCH(DATE(YEAR($A733)-1,MONTH($A733),DAY($A733)),$A:$A,0))-1),"")</f>
        <v/>
      </c>
      <c r="AG733" s="26">
        <f>IF(OR(AA733="",AA732=""),"",AA733/AA732-1)</f>
        <v/>
      </c>
      <c r="AH733" s="26">
        <f>IF(OR(AB733="",AB732=""),"",AB733/AB732-1)</f>
        <v/>
      </c>
      <c r="AI733" s="26">
        <f>IF(OR(AC733="",AC732=""),"",AC733/AC732-1)</f>
        <v/>
      </c>
      <c r="AJ733" s="26">
        <f>IF(AC733="","",AA733/AC733)</f>
        <v/>
      </c>
      <c r="AK733" s="26">
        <f>IF(AC733="","",AB733/AC733)</f>
        <v/>
      </c>
      <c r="AL733" s="29" t="n">
        <v>12.725</v>
      </c>
      <c r="AM733" s="30" t="n">
        <v>13.8175</v>
      </c>
      <c r="AN733" s="30" t="n">
        <v>12.725</v>
      </c>
      <c r="AO733" s="30" t="n">
        <v>13.4125</v>
      </c>
      <c r="AP733" s="31" t="n">
        <v>0.054</v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18">
        <f>IF(SUMIFS('Daily NSE Equity Options'!$K:$K,'Daily NSE Equity Options'!$A:$A,$A734)=0,"",SUMIFS('Daily NSE Equity Options'!$K:$K,'Daily NSE Equity Options'!$A:$A,$A734))</f>
        <v/>
      </c>
      <c r="F734" s="7">
        <f>IF(SUMIFS('Daily BSE Equity Options'!$K:$K,'Daily BSE Equity Options'!$A:$A,$A734)=0,"",SUMIFS('Daily BSE Equity Options'!$K:$K,'Daily BSE Equity Options'!$A:$A,$A734))</f>
        <v/>
      </c>
      <c r="G734" s="7">
        <f>IF(OR(E734="",F734=""),"",E734+F734)</f>
        <v/>
      </c>
      <c r="H734" s="20">
        <f>IFERROR(IF(OR(E734="",INDEX(E:E,MATCH(DATE(YEAR($A734)-1,MONTH($A734),DAY($A734)),$A:$A,0))=""),"",E734/INDEX(E:E,MATCH(DATE(YEAR($A734)-1,MONTH($A734),DAY($A734)),$A:$A,0))-1),"")</f>
        <v/>
      </c>
      <c r="I734" s="20">
        <f>IFERROR(IF(OR(F734="",INDEX(F:F,MATCH(DATE(YEAR($A734)-1,MONTH($A734),DAY($A734)),$A:$A,0))=""),"",F734/INDEX(F:F,MATCH(DATE(YEAR($A734)-1,MONTH($A734),DAY($A734)),$A:$A,0))-1),"")</f>
        <v/>
      </c>
      <c r="J734" s="20">
        <f>IFERROR(IF(OR(G734="",INDEX(G:G,MATCH(DATE(YEAR($A734)-1,MONTH($A734),DAY($A734)),$A:$A,0))=""),"",G734/INDEX(G:G,MATCH(DATE(YEAR($A734)-1,MONTH($A734),DAY($A734)),$A:$A,0))-1),"")</f>
        <v/>
      </c>
      <c r="K734" s="20">
        <f>IF(OR(E734="",E733=""),"",E734/E733-1)</f>
        <v/>
      </c>
      <c r="L734" s="20">
        <f>IF(OR(F734="",F733=""),"",F734/F733-1)</f>
        <v/>
      </c>
      <c r="M734" s="20">
        <f>IF(OR(G734="",G733=""),"",G734/G733-1)</f>
        <v/>
      </c>
      <c r="N734" s="20">
        <f>IF(G734="","",E734/G734)</f>
        <v/>
      </c>
      <c r="O734" s="20">
        <f>IF(G734="","",F734/G734)</f>
        <v/>
      </c>
      <c r="P734" s="21">
        <f>IF(SUMIFS('Daily NSE Equity Options'!$L:$L,'Daily NSE Equity Options'!$A:$A,$A734)=0,"",SUMIFS('Daily NSE Equity Options'!$L:$L,'Daily NSE Equity Options'!$A:$A,$A734))</f>
        <v/>
      </c>
      <c r="Q734" s="8">
        <f>IF(SUMIFS('Daily BSE Equity Options'!$L:$L,'Daily BSE Equity Options'!$A:$A,$A734)=0,"",SUMIFS('Daily BSE Equity Options'!$L:$L,'Daily BSE Equity Options'!$A:$A,$A734))</f>
        <v/>
      </c>
      <c r="R734" s="8">
        <f>IF(OR(P734="",Q734=""),"",P734+Q734)</f>
        <v/>
      </c>
      <c r="S734" s="23">
        <f>IFERROR(IF(OR(P734="",INDEX(P:P,MATCH(DATE(YEAR($A734)-1,MONTH($A734),DAY($A734)),$A:$A,0))=""),"",P734/INDEX(P:P,MATCH(DATE(YEAR($A734)-1,MONTH($A734),DAY($A734)),$A:$A,0))-1),"")</f>
        <v/>
      </c>
      <c r="T734" s="23">
        <f>IFERROR(IF(OR(Q734="",INDEX(Q:Q,MATCH(DATE(YEAR($A734)-1,MONTH($A734),DAY($A734)),$A:$A,0))=""),"",Q734/INDEX(Q:Q,MATCH(DATE(YEAR($A734)-1,MONTH($A734),DAY($A734)),$A:$A,0))-1),"")</f>
        <v/>
      </c>
      <c r="U734" s="23">
        <f>IFERROR(IF(OR(R734="",INDEX(R:R,MATCH(DATE(YEAR($A734)-1,MONTH($A734),DAY($A734)),$A:$A,0))=""),"",R734/INDEX(R:R,MATCH(DATE(YEAR($A734)-1,MONTH($A734),DAY($A734)),$A:$A,0))-1),"")</f>
        <v/>
      </c>
      <c r="V734" s="23">
        <f>IF(OR(P734="",P733=""),"",P734/P733-1)</f>
        <v/>
      </c>
      <c r="W734" s="23">
        <f>IF(OR(Q734="",Q733=""),"",Q734/Q733-1)</f>
        <v/>
      </c>
      <c r="X734" s="23">
        <f>IF(OR(R734="",R733=""),"",R734/R733-1)</f>
        <v/>
      </c>
      <c r="Y734" s="23">
        <f>IF(R734="","",P734/R734)</f>
        <v/>
      </c>
      <c r="Z734" s="23">
        <f>IF(R734="","",Q734/R734)</f>
        <v/>
      </c>
      <c r="AA734" s="24">
        <f>IF(SUMIFS('Daily NSE Equity Options'!$M:$M,'Daily NSE Equity Options'!$A:$A,$A734)=0,"",SUMIFS('Daily NSE Equity Options'!$M:$M,'Daily NSE Equity Options'!$A:$A,$A734))</f>
        <v/>
      </c>
      <c r="AB734" s="9">
        <f>IF(SUMIFS('Daily BSE Equity Options'!$M:$M,'Daily BSE Equity Options'!$A:$A,$A734)=0,"",SUMIFS('Daily BSE Equity Options'!$M:$M,'Daily BSE Equity Options'!$A:$A,$A734))</f>
        <v/>
      </c>
      <c r="AC734" s="9">
        <f>IF(OR(AA734="",AB734=""),"",AA734+AB734)</f>
        <v/>
      </c>
      <c r="AD734" s="26">
        <f>IFERROR(IF(OR(AA734="",INDEX(AA:AA,MATCH(DATE(YEAR($A734)-1,MONTH($A734),DAY($A734)),$A:$A,0))=""),"",AA734/INDEX(AA:AA,MATCH(DATE(YEAR($A734)-1,MONTH($A734),DAY($A734)),$A:$A,0))-1),"")</f>
        <v/>
      </c>
      <c r="AE734" s="26">
        <f>IFERROR(IF(OR(AB734="",INDEX(AB:AB,MATCH(DATE(YEAR($A734)-1,MONTH($A734),DAY($A734)),$A:$A,0))=""),"",AB734/INDEX(AB:AB,MATCH(DATE(YEAR($A734)-1,MONTH($A734),DAY($A734)),$A:$A,0))-1),"")</f>
        <v/>
      </c>
      <c r="AF734" s="26">
        <f>IFERROR(IF(OR(AC734="",INDEX(AC:AC,MATCH(DATE(YEAR($A734)-1,MONTH($A734),DAY($A734)),$A:$A,0))=""),"",AC734/INDEX(AC:AC,MATCH(DATE(YEAR($A734)-1,MONTH($A734),DAY($A734)),$A:$A,0))-1),"")</f>
        <v/>
      </c>
      <c r="AG734" s="26">
        <f>IF(OR(AA734="",AA733=""),"",AA734/AA733-1)</f>
        <v/>
      </c>
      <c r="AH734" s="26">
        <f>IF(OR(AB734="",AB733=""),"",AB734/AB733-1)</f>
        <v/>
      </c>
      <c r="AI734" s="26">
        <f>IF(OR(AC734="",AC733=""),"",AC734/AC733-1)</f>
        <v/>
      </c>
      <c r="AJ734" s="26">
        <f>IF(AC734="","",AA734/AC734)</f>
        <v/>
      </c>
      <c r="AK734" s="26">
        <f>IF(AC734="","",AB734/AC734)</f>
        <v/>
      </c>
      <c r="AL734" s="29" t="n">
        <v>13.4125</v>
      </c>
      <c r="AM734" s="30" t="n">
        <v>16.4275</v>
      </c>
      <c r="AN734" s="30" t="n">
        <v>13.4125</v>
      </c>
      <c r="AO734" s="30" t="n">
        <v>16.215</v>
      </c>
      <c r="AP734" s="31" t="n">
        <v>0.2089</v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18">
        <f>IF(SUMIFS('Daily NSE Equity Options'!$K:$K,'Daily NSE Equity Options'!$A:$A,$A735)=0,"",SUMIFS('Daily NSE Equity Options'!$K:$K,'Daily NSE Equity Options'!$A:$A,$A735))</f>
        <v/>
      </c>
      <c r="F735" s="7">
        <f>IF(SUMIFS('Daily BSE Equity Options'!$K:$K,'Daily BSE Equity Options'!$A:$A,$A735)=0,"",SUMIFS('Daily BSE Equity Options'!$K:$K,'Daily BSE Equity Options'!$A:$A,$A735))</f>
        <v/>
      </c>
      <c r="G735" s="7">
        <f>IF(OR(E735="",F735=""),"",E735+F735)</f>
        <v/>
      </c>
      <c r="H735" s="20">
        <f>IFERROR(IF(OR(E735="",INDEX(E:E,MATCH(DATE(YEAR($A735)-1,MONTH($A735),DAY($A735)),$A:$A,0))=""),"",E735/INDEX(E:E,MATCH(DATE(YEAR($A735)-1,MONTH($A735),DAY($A735)),$A:$A,0))-1),"")</f>
        <v/>
      </c>
      <c r="I735" s="20">
        <f>IFERROR(IF(OR(F735="",INDEX(F:F,MATCH(DATE(YEAR($A735)-1,MONTH($A735),DAY($A735)),$A:$A,0))=""),"",F735/INDEX(F:F,MATCH(DATE(YEAR($A735)-1,MONTH($A735),DAY($A735)),$A:$A,0))-1),"")</f>
        <v/>
      </c>
      <c r="J735" s="20">
        <f>IFERROR(IF(OR(G735="",INDEX(G:G,MATCH(DATE(YEAR($A735)-1,MONTH($A735),DAY($A735)),$A:$A,0))=""),"",G735/INDEX(G:G,MATCH(DATE(YEAR($A735)-1,MONTH($A735),DAY($A735)),$A:$A,0))-1),"")</f>
        <v/>
      </c>
      <c r="K735" s="20">
        <f>IF(OR(E735="",E734=""),"",E735/E734-1)</f>
        <v/>
      </c>
      <c r="L735" s="20">
        <f>IF(OR(F735="",F734=""),"",F735/F734-1)</f>
        <v/>
      </c>
      <c r="M735" s="20">
        <f>IF(OR(G735="",G734=""),"",G735/G734-1)</f>
        <v/>
      </c>
      <c r="N735" s="20">
        <f>IF(G735="","",E735/G735)</f>
        <v/>
      </c>
      <c r="O735" s="20">
        <f>IF(G735="","",F735/G735)</f>
        <v/>
      </c>
      <c r="P735" s="21">
        <f>IF(SUMIFS('Daily NSE Equity Options'!$L:$L,'Daily NSE Equity Options'!$A:$A,$A735)=0,"",SUMIFS('Daily NSE Equity Options'!$L:$L,'Daily NSE Equity Options'!$A:$A,$A735))</f>
        <v/>
      </c>
      <c r="Q735" s="8">
        <f>IF(SUMIFS('Daily BSE Equity Options'!$L:$L,'Daily BSE Equity Options'!$A:$A,$A735)=0,"",SUMIFS('Daily BSE Equity Options'!$L:$L,'Daily BSE Equity Options'!$A:$A,$A735))</f>
        <v/>
      </c>
      <c r="R735" s="8">
        <f>IF(OR(P735="",Q735=""),"",P735+Q735)</f>
        <v/>
      </c>
      <c r="S735" s="23">
        <f>IFERROR(IF(OR(P735="",INDEX(P:P,MATCH(DATE(YEAR($A735)-1,MONTH($A735),DAY($A735)),$A:$A,0))=""),"",P735/INDEX(P:P,MATCH(DATE(YEAR($A735)-1,MONTH($A735),DAY($A735)),$A:$A,0))-1),"")</f>
        <v/>
      </c>
      <c r="T735" s="23">
        <f>IFERROR(IF(OR(Q735="",INDEX(Q:Q,MATCH(DATE(YEAR($A735)-1,MONTH($A735),DAY($A735)),$A:$A,0))=""),"",Q735/INDEX(Q:Q,MATCH(DATE(YEAR($A735)-1,MONTH($A735),DAY($A735)),$A:$A,0))-1),"")</f>
        <v/>
      </c>
      <c r="U735" s="23">
        <f>IFERROR(IF(OR(R735="",INDEX(R:R,MATCH(DATE(YEAR($A735)-1,MONTH($A735),DAY($A735)),$A:$A,0))=""),"",R735/INDEX(R:R,MATCH(DATE(YEAR($A735)-1,MONTH($A735),DAY($A735)),$A:$A,0))-1),"")</f>
        <v/>
      </c>
      <c r="V735" s="23">
        <f>IF(OR(P735="",P734=""),"",P735/P734-1)</f>
        <v/>
      </c>
      <c r="W735" s="23">
        <f>IF(OR(Q735="",Q734=""),"",Q735/Q734-1)</f>
        <v/>
      </c>
      <c r="X735" s="23">
        <f>IF(OR(R735="",R734=""),"",R735/R734-1)</f>
        <v/>
      </c>
      <c r="Y735" s="23">
        <f>IF(R735="","",P735/R735)</f>
        <v/>
      </c>
      <c r="Z735" s="23">
        <f>IF(R735="","",Q735/R735)</f>
        <v/>
      </c>
      <c r="AA735" s="24">
        <f>IF(SUMIFS('Daily NSE Equity Options'!$M:$M,'Daily NSE Equity Options'!$A:$A,$A735)=0,"",SUMIFS('Daily NSE Equity Options'!$M:$M,'Daily NSE Equity Options'!$A:$A,$A735))</f>
        <v/>
      </c>
      <c r="AB735" s="9">
        <f>IF(SUMIFS('Daily BSE Equity Options'!$M:$M,'Daily BSE Equity Options'!$A:$A,$A735)=0,"",SUMIFS('Daily BSE Equity Options'!$M:$M,'Daily BSE Equity Options'!$A:$A,$A735))</f>
        <v/>
      </c>
      <c r="AC735" s="9">
        <f>IF(OR(AA735="",AB735=""),"",AA735+AB735)</f>
        <v/>
      </c>
      <c r="AD735" s="26">
        <f>IFERROR(IF(OR(AA735="",INDEX(AA:AA,MATCH(DATE(YEAR($A735)-1,MONTH($A735),DAY($A735)),$A:$A,0))=""),"",AA735/INDEX(AA:AA,MATCH(DATE(YEAR($A735)-1,MONTH($A735),DAY($A735)),$A:$A,0))-1),"")</f>
        <v/>
      </c>
      <c r="AE735" s="26">
        <f>IFERROR(IF(OR(AB735="",INDEX(AB:AB,MATCH(DATE(YEAR($A735)-1,MONTH($A735),DAY($A735)),$A:$A,0))=""),"",AB735/INDEX(AB:AB,MATCH(DATE(YEAR($A735)-1,MONTH($A735),DAY($A735)),$A:$A,0))-1),"")</f>
        <v/>
      </c>
      <c r="AF735" s="26">
        <f>IFERROR(IF(OR(AC735="",INDEX(AC:AC,MATCH(DATE(YEAR($A735)-1,MONTH($A735),DAY($A735)),$A:$A,0))=""),"",AC735/INDEX(AC:AC,MATCH(DATE(YEAR($A735)-1,MONTH($A735),DAY($A735)),$A:$A,0))-1),"")</f>
        <v/>
      </c>
      <c r="AG735" s="26">
        <f>IF(OR(AA735="",AA734=""),"",AA735/AA734-1)</f>
        <v/>
      </c>
      <c r="AH735" s="26">
        <f>IF(OR(AB735="",AB734=""),"",AB735/AB734-1)</f>
        <v/>
      </c>
      <c r="AI735" s="26">
        <f>IF(OR(AC735="",AC734=""),"",AC735/AC734-1)</f>
        <v/>
      </c>
      <c r="AJ735" s="26">
        <f>IF(AC735="","",AA735/AC735)</f>
        <v/>
      </c>
      <c r="AK735" s="26">
        <f>IF(AC735="","",AB735/AC735)</f>
        <v/>
      </c>
      <c r="AL735" s="29" t="n">
        <v>16.215</v>
      </c>
      <c r="AM735" s="30" t="n">
        <v>16.6425</v>
      </c>
      <c r="AN735" s="30" t="n">
        <v>15.0025</v>
      </c>
      <c r="AO735" s="30" t="n">
        <v>16.2175</v>
      </c>
      <c r="AP735" s="31" t="n">
        <v>0.0002</v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18">
        <f>IF(SUMIFS('Daily NSE Equity Options'!$K:$K,'Daily NSE Equity Options'!$A:$A,$A736)=0,"",SUMIFS('Daily NSE Equity Options'!$K:$K,'Daily NSE Equity Options'!$A:$A,$A736))</f>
        <v/>
      </c>
      <c r="F736" s="7">
        <f>IF(SUMIFS('Daily BSE Equity Options'!$K:$K,'Daily BSE Equity Options'!$A:$A,$A736)=0,"",SUMIFS('Daily BSE Equity Options'!$K:$K,'Daily BSE Equity Options'!$A:$A,$A736))</f>
        <v/>
      </c>
      <c r="G736" s="7">
        <f>IF(OR(E736="",F736=""),"",E736+F736)</f>
        <v/>
      </c>
      <c r="H736" s="20">
        <f>IFERROR(IF(OR(E736="",INDEX(E:E,MATCH(DATE(YEAR($A736)-1,MONTH($A736),DAY($A736)),$A:$A,0))=""),"",E736/INDEX(E:E,MATCH(DATE(YEAR($A736)-1,MONTH($A736),DAY($A736)),$A:$A,0))-1),"")</f>
        <v/>
      </c>
      <c r="I736" s="20">
        <f>IFERROR(IF(OR(F736="",INDEX(F:F,MATCH(DATE(YEAR($A736)-1,MONTH($A736),DAY($A736)),$A:$A,0))=""),"",F736/INDEX(F:F,MATCH(DATE(YEAR($A736)-1,MONTH($A736),DAY($A736)),$A:$A,0))-1),"")</f>
        <v/>
      </c>
      <c r="J736" s="20">
        <f>IFERROR(IF(OR(G736="",INDEX(G:G,MATCH(DATE(YEAR($A736)-1,MONTH($A736),DAY($A736)),$A:$A,0))=""),"",G736/INDEX(G:G,MATCH(DATE(YEAR($A736)-1,MONTH($A736),DAY($A736)),$A:$A,0))-1),"")</f>
        <v/>
      </c>
      <c r="K736" s="20">
        <f>IF(OR(E736="",E735=""),"",E736/E735-1)</f>
        <v/>
      </c>
      <c r="L736" s="20">
        <f>IF(OR(F736="",F735=""),"",F736/F735-1)</f>
        <v/>
      </c>
      <c r="M736" s="20">
        <f>IF(OR(G736="",G735=""),"",G736/G735-1)</f>
        <v/>
      </c>
      <c r="N736" s="20">
        <f>IF(G736="","",E736/G736)</f>
        <v/>
      </c>
      <c r="O736" s="20">
        <f>IF(G736="","",F736/G736)</f>
        <v/>
      </c>
      <c r="P736" s="21">
        <f>IF(SUMIFS('Daily NSE Equity Options'!$L:$L,'Daily NSE Equity Options'!$A:$A,$A736)=0,"",SUMIFS('Daily NSE Equity Options'!$L:$L,'Daily NSE Equity Options'!$A:$A,$A736))</f>
        <v/>
      </c>
      <c r="Q736" s="8">
        <f>IF(SUMIFS('Daily BSE Equity Options'!$L:$L,'Daily BSE Equity Options'!$A:$A,$A736)=0,"",SUMIFS('Daily BSE Equity Options'!$L:$L,'Daily BSE Equity Options'!$A:$A,$A736))</f>
        <v/>
      </c>
      <c r="R736" s="8">
        <f>IF(OR(P736="",Q736=""),"",P736+Q736)</f>
        <v/>
      </c>
      <c r="S736" s="23">
        <f>IFERROR(IF(OR(P736="",INDEX(P:P,MATCH(DATE(YEAR($A736)-1,MONTH($A736),DAY($A736)),$A:$A,0))=""),"",P736/INDEX(P:P,MATCH(DATE(YEAR($A736)-1,MONTH($A736),DAY($A736)),$A:$A,0))-1),"")</f>
        <v/>
      </c>
      <c r="T736" s="23">
        <f>IFERROR(IF(OR(Q736="",INDEX(Q:Q,MATCH(DATE(YEAR($A736)-1,MONTH($A736),DAY($A736)),$A:$A,0))=""),"",Q736/INDEX(Q:Q,MATCH(DATE(YEAR($A736)-1,MONTH($A736),DAY($A736)),$A:$A,0))-1),"")</f>
        <v/>
      </c>
      <c r="U736" s="23">
        <f>IFERROR(IF(OR(R736="",INDEX(R:R,MATCH(DATE(YEAR($A736)-1,MONTH($A736),DAY($A736)),$A:$A,0))=""),"",R736/INDEX(R:R,MATCH(DATE(YEAR($A736)-1,MONTH($A736),DAY($A736)),$A:$A,0))-1),"")</f>
        <v/>
      </c>
      <c r="V736" s="23">
        <f>IF(OR(P736="",P735=""),"",P736/P735-1)</f>
        <v/>
      </c>
      <c r="W736" s="23">
        <f>IF(OR(Q736="",Q735=""),"",Q736/Q735-1)</f>
        <v/>
      </c>
      <c r="X736" s="23">
        <f>IF(OR(R736="",R735=""),"",R736/R735-1)</f>
        <v/>
      </c>
      <c r="Y736" s="23">
        <f>IF(R736="","",P736/R736)</f>
        <v/>
      </c>
      <c r="Z736" s="23">
        <f>IF(R736="","",Q736/R736)</f>
        <v/>
      </c>
      <c r="AA736" s="24">
        <f>IF(SUMIFS('Daily NSE Equity Options'!$M:$M,'Daily NSE Equity Options'!$A:$A,$A736)=0,"",SUMIFS('Daily NSE Equity Options'!$M:$M,'Daily NSE Equity Options'!$A:$A,$A736))</f>
        <v/>
      </c>
      <c r="AB736" s="9">
        <f>IF(SUMIFS('Daily BSE Equity Options'!$M:$M,'Daily BSE Equity Options'!$A:$A,$A736)=0,"",SUMIFS('Daily BSE Equity Options'!$M:$M,'Daily BSE Equity Options'!$A:$A,$A736))</f>
        <v/>
      </c>
      <c r="AC736" s="9">
        <f>IF(OR(AA736="",AB736=""),"",AA736+AB736)</f>
        <v/>
      </c>
      <c r="AD736" s="26">
        <f>IFERROR(IF(OR(AA736="",INDEX(AA:AA,MATCH(DATE(YEAR($A736)-1,MONTH($A736),DAY($A736)),$A:$A,0))=""),"",AA736/INDEX(AA:AA,MATCH(DATE(YEAR($A736)-1,MONTH($A736),DAY($A736)),$A:$A,0))-1),"")</f>
        <v/>
      </c>
      <c r="AE736" s="26">
        <f>IFERROR(IF(OR(AB736="",INDEX(AB:AB,MATCH(DATE(YEAR($A736)-1,MONTH($A736),DAY($A736)),$A:$A,0))=""),"",AB736/INDEX(AB:AB,MATCH(DATE(YEAR($A736)-1,MONTH($A736),DAY($A736)),$A:$A,0))-1),"")</f>
        <v/>
      </c>
      <c r="AF736" s="26">
        <f>IFERROR(IF(OR(AC736="",INDEX(AC:AC,MATCH(DATE(YEAR($A736)-1,MONTH($A736),DAY($A736)),$A:$A,0))=""),"",AC736/INDEX(AC:AC,MATCH(DATE(YEAR($A736)-1,MONTH($A736),DAY($A736)),$A:$A,0))-1),"")</f>
        <v/>
      </c>
      <c r="AG736" s="26">
        <f>IF(OR(AA736="",AA735=""),"",AA736/AA735-1)</f>
        <v/>
      </c>
      <c r="AH736" s="26">
        <f>IF(OR(AB736="",AB735=""),"",AB736/AB735-1)</f>
        <v/>
      </c>
      <c r="AI736" s="26">
        <f>IF(OR(AC736="",AC735=""),"",AC736/AC735-1)</f>
        <v/>
      </c>
      <c r="AJ736" s="26">
        <f>IF(AC736="","",AA736/AC736)</f>
        <v/>
      </c>
      <c r="AK736" s="26">
        <f>IF(AC736="","",AB736/AC736)</f>
        <v/>
      </c>
      <c r="AL736" s="29" t="n">
        <v>16.2175</v>
      </c>
      <c r="AM736" s="30" t="n">
        <v>16.505</v>
      </c>
      <c r="AN736" s="30" t="n">
        <v>14.5175</v>
      </c>
      <c r="AO736" s="30" t="n">
        <v>16.295</v>
      </c>
      <c r="AP736" s="31" t="n">
        <v>0.0048</v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18">
        <f>IF(SUMIFS('Daily NSE Equity Options'!$K:$K,'Daily NSE Equity Options'!$A:$A,$A737)=0,"",SUMIFS('Daily NSE Equity Options'!$K:$K,'Daily NSE Equity Options'!$A:$A,$A737))</f>
        <v/>
      </c>
      <c r="F737" s="7">
        <f>IF(SUMIFS('Daily BSE Equity Options'!$K:$K,'Daily BSE Equity Options'!$A:$A,$A737)=0,"",SUMIFS('Daily BSE Equity Options'!$K:$K,'Daily BSE Equity Options'!$A:$A,$A737))</f>
        <v/>
      </c>
      <c r="G737" s="7">
        <f>IF(OR(E737="",F737=""),"",E737+F737)</f>
        <v/>
      </c>
      <c r="H737" s="20">
        <f>IFERROR(IF(OR(E737="",INDEX(E:E,MATCH(DATE(YEAR($A737)-1,MONTH($A737),DAY($A737)),$A:$A,0))=""),"",E737/INDEX(E:E,MATCH(DATE(YEAR($A737)-1,MONTH($A737),DAY($A737)),$A:$A,0))-1),"")</f>
        <v/>
      </c>
      <c r="I737" s="20">
        <f>IFERROR(IF(OR(F737="",INDEX(F:F,MATCH(DATE(YEAR($A737)-1,MONTH($A737),DAY($A737)),$A:$A,0))=""),"",F737/INDEX(F:F,MATCH(DATE(YEAR($A737)-1,MONTH($A737),DAY($A737)),$A:$A,0))-1),"")</f>
        <v/>
      </c>
      <c r="J737" s="20">
        <f>IFERROR(IF(OR(G737="",INDEX(G:G,MATCH(DATE(YEAR($A737)-1,MONTH($A737),DAY($A737)),$A:$A,0))=""),"",G737/INDEX(G:G,MATCH(DATE(YEAR($A737)-1,MONTH($A737),DAY($A737)),$A:$A,0))-1),"")</f>
        <v/>
      </c>
      <c r="K737" s="20">
        <f>IF(OR(E737="",E736=""),"",E737/E736-1)</f>
        <v/>
      </c>
      <c r="L737" s="20">
        <f>IF(OR(F737="",F736=""),"",F737/F736-1)</f>
        <v/>
      </c>
      <c r="M737" s="20">
        <f>IF(OR(G737="",G736=""),"",G737/G736-1)</f>
        <v/>
      </c>
      <c r="N737" s="20">
        <f>IF(G737="","",E737/G737)</f>
        <v/>
      </c>
      <c r="O737" s="20">
        <f>IF(G737="","",F737/G737)</f>
        <v/>
      </c>
      <c r="P737" s="21">
        <f>IF(SUMIFS('Daily NSE Equity Options'!$L:$L,'Daily NSE Equity Options'!$A:$A,$A737)=0,"",SUMIFS('Daily NSE Equity Options'!$L:$L,'Daily NSE Equity Options'!$A:$A,$A737))</f>
        <v/>
      </c>
      <c r="Q737" s="8">
        <f>IF(SUMIFS('Daily BSE Equity Options'!$L:$L,'Daily BSE Equity Options'!$A:$A,$A737)=0,"",SUMIFS('Daily BSE Equity Options'!$L:$L,'Daily BSE Equity Options'!$A:$A,$A737))</f>
        <v/>
      </c>
      <c r="R737" s="8">
        <f>IF(OR(P737="",Q737=""),"",P737+Q737)</f>
        <v/>
      </c>
      <c r="S737" s="23">
        <f>IFERROR(IF(OR(P737="",INDEX(P:P,MATCH(DATE(YEAR($A737)-1,MONTH($A737),DAY($A737)),$A:$A,0))=""),"",P737/INDEX(P:P,MATCH(DATE(YEAR($A737)-1,MONTH($A737),DAY($A737)),$A:$A,0))-1),"")</f>
        <v/>
      </c>
      <c r="T737" s="23">
        <f>IFERROR(IF(OR(Q737="",INDEX(Q:Q,MATCH(DATE(YEAR($A737)-1,MONTH($A737),DAY($A737)),$A:$A,0))=""),"",Q737/INDEX(Q:Q,MATCH(DATE(YEAR($A737)-1,MONTH($A737),DAY($A737)),$A:$A,0))-1),"")</f>
        <v/>
      </c>
      <c r="U737" s="23">
        <f>IFERROR(IF(OR(R737="",INDEX(R:R,MATCH(DATE(YEAR($A737)-1,MONTH($A737),DAY($A737)),$A:$A,0))=""),"",R737/INDEX(R:R,MATCH(DATE(YEAR($A737)-1,MONTH($A737),DAY($A737)),$A:$A,0))-1),"")</f>
        <v/>
      </c>
      <c r="V737" s="23">
        <f>IF(OR(P737="",P736=""),"",P737/P736-1)</f>
        <v/>
      </c>
      <c r="W737" s="23">
        <f>IF(OR(Q737="",Q736=""),"",Q737/Q736-1)</f>
        <v/>
      </c>
      <c r="X737" s="23">
        <f>IF(OR(R737="",R736=""),"",R737/R736-1)</f>
        <v/>
      </c>
      <c r="Y737" s="23">
        <f>IF(R737="","",P737/R737)</f>
        <v/>
      </c>
      <c r="Z737" s="23">
        <f>IF(R737="","",Q737/R737)</f>
        <v/>
      </c>
      <c r="AA737" s="24">
        <f>IF(SUMIFS('Daily NSE Equity Options'!$M:$M,'Daily NSE Equity Options'!$A:$A,$A737)=0,"",SUMIFS('Daily NSE Equity Options'!$M:$M,'Daily NSE Equity Options'!$A:$A,$A737))</f>
        <v/>
      </c>
      <c r="AB737" s="9">
        <f>IF(SUMIFS('Daily BSE Equity Options'!$M:$M,'Daily BSE Equity Options'!$A:$A,$A737)=0,"",SUMIFS('Daily BSE Equity Options'!$M:$M,'Daily BSE Equity Options'!$A:$A,$A737))</f>
        <v/>
      </c>
      <c r="AC737" s="9">
        <f>IF(OR(AA737="",AB737=""),"",AA737+AB737)</f>
        <v/>
      </c>
      <c r="AD737" s="26">
        <f>IFERROR(IF(OR(AA737="",INDEX(AA:AA,MATCH(DATE(YEAR($A737)-1,MONTH($A737),DAY($A737)),$A:$A,0))=""),"",AA737/INDEX(AA:AA,MATCH(DATE(YEAR($A737)-1,MONTH($A737),DAY($A737)),$A:$A,0))-1),"")</f>
        <v/>
      </c>
      <c r="AE737" s="26">
        <f>IFERROR(IF(OR(AB737="",INDEX(AB:AB,MATCH(DATE(YEAR($A737)-1,MONTH($A737),DAY($A737)),$A:$A,0))=""),"",AB737/INDEX(AB:AB,MATCH(DATE(YEAR($A737)-1,MONTH($A737),DAY($A737)),$A:$A,0))-1),"")</f>
        <v/>
      </c>
      <c r="AF737" s="26">
        <f>IFERROR(IF(OR(AC737="",INDEX(AC:AC,MATCH(DATE(YEAR($A737)-1,MONTH($A737),DAY($A737)),$A:$A,0))=""),"",AC737/INDEX(AC:AC,MATCH(DATE(YEAR($A737)-1,MONTH($A737),DAY($A737)),$A:$A,0))-1),"")</f>
        <v/>
      </c>
      <c r="AG737" s="26">
        <f>IF(OR(AA737="",AA736=""),"",AA737/AA736-1)</f>
        <v/>
      </c>
      <c r="AH737" s="26">
        <f>IF(OR(AB737="",AB736=""),"",AB737/AB736-1)</f>
        <v/>
      </c>
      <c r="AI737" s="26">
        <f>IF(OR(AC737="",AC736=""),"",AC737/AC736-1)</f>
        <v/>
      </c>
      <c r="AJ737" s="26">
        <f>IF(AC737="","",AA737/AC737)</f>
        <v/>
      </c>
      <c r="AK737" s="26">
        <f>IF(AC737="","",AB737/AC737)</f>
        <v/>
      </c>
      <c r="AL737" s="29" t="n">
        <v>16.295</v>
      </c>
      <c r="AM737" s="30" t="n">
        <v>17.355</v>
      </c>
      <c r="AN737" s="30" t="n">
        <v>13.95</v>
      </c>
      <c r="AO737" s="30" t="n">
        <v>16.2175</v>
      </c>
      <c r="AP737" s="31" t="n">
        <v>-0.0048</v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18">
        <f>IF(SUMIFS('Daily NSE Equity Options'!$K:$K,'Daily NSE Equity Options'!$A:$A,$A738)=0,"",SUMIFS('Daily NSE Equity Options'!$K:$K,'Daily NSE Equity Options'!$A:$A,$A738))</f>
        <v/>
      </c>
      <c r="F738" s="7">
        <f>IF(SUMIFS('Daily BSE Equity Options'!$K:$K,'Daily BSE Equity Options'!$A:$A,$A738)=0,"",SUMIFS('Daily BSE Equity Options'!$K:$K,'Daily BSE Equity Options'!$A:$A,$A738))</f>
        <v/>
      </c>
      <c r="G738" s="7">
        <f>IF(OR(E738="",F738=""),"",E738+F738)</f>
        <v/>
      </c>
      <c r="H738" s="20">
        <f>IFERROR(IF(OR(E738="",INDEX(E:E,MATCH(DATE(YEAR($A738)-1,MONTH($A738),DAY($A738)),$A:$A,0))=""),"",E738/INDEX(E:E,MATCH(DATE(YEAR($A738)-1,MONTH($A738),DAY($A738)),$A:$A,0))-1),"")</f>
        <v/>
      </c>
      <c r="I738" s="20">
        <f>IFERROR(IF(OR(F738="",INDEX(F:F,MATCH(DATE(YEAR($A738)-1,MONTH($A738),DAY($A738)),$A:$A,0))=""),"",F738/INDEX(F:F,MATCH(DATE(YEAR($A738)-1,MONTH($A738),DAY($A738)),$A:$A,0))-1),"")</f>
        <v/>
      </c>
      <c r="J738" s="20">
        <f>IFERROR(IF(OR(G738="",INDEX(G:G,MATCH(DATE(YEAR($A738)-1,MONTH($A738),DAY($A738)),$A:$A,0))=""),"",G738/INDEX(G:G,MATCH(DATE(YEAR($A738)-1,MONTH($A738),DAY($A738)),$A:$A,0))-1),"")</f>
        <v/>
      </c>
      <c r="K738" s="20">
        <f>IF(OR(E738="",E737=""),"",E738/E737-1)</f>
        <v/>
      </c>
      <c r="L738" s="20">
        <f>IF(OR(F738="",F737=""),"",F738/F737-1)</f>
        <v/>
      </c>
      <c r="M738" s="20">
        <f>IF(OR(G738="",G737=""),"",G738/G737-1)</f>
        <v/>
      </c>
      <c r="N738" s="20">
        <f>IF(G738="","",E738/G738)</f>
        <v/>
      </c>
      <c r="O738" s="20">
        <f>IF(G738="","",F738/G738)</f>
        <v/>
      </c>
      <c r="P738" s="21">
        <f>IF(SUMIFS('Daily NSE Equity Options'!$L:$L,'Daily NSE Equity Options'!$A:$A,$A738)=0,"",SUMIFS('Daily NSE Equity Options'!$L:$L,'Daily NSE Equity Options'!$A:$A,$A738))</f>
        <v/>
      </c>
      <c r="Q738" s="8">
        <f>IF(SUMIFS('Daily BSE Equity Options'!$L:$L,'Daily BSE Equity Options'!$A:$A,$A738)=0,"",SUMIFS('Daily BSE Equity Options'!$L:$L,'Daily BSE Equity Options'!$A:$A,$A738))</f>
        <v/>
      </c>
      <c r="R738" s="8">
        <f>IF(OR(P738="",Q738=""),"",P738+Q738)</f>
        <v/>
      </c>
      <c r="S738" s="23">
        <f>IFERROR(IF(OR(P738="",INDEX(P:P,MATCH(DATE(YEAR($A738)-1,MONTH($A738),DAY($A738)),$A:$A,0))=""),"",P738/INDEX(P:P,MATCH(DATE(YEAR($A738)-1,MONTH($A738),DAY($A738)),$A:$A,0))-1),"")</f>
        <v/>
      </c>
      <c r="T738" s="23">
        <f>IFERROR(IF(OR(Q738="",INDEX(Q:Q,MATCH(DATE(YEAR($A738)-1,MONTH($A738),DAY($A738)),$A:$A,0))=""),"",Q738/INDEX(Q:Q,MATCH(DATE(YEAR($A738)-1,MONTH($A738),DAY($A738)),$A:$A,0))-1),"")</f>
        <v/>
      </c>
      <c r="U738" s="23">
        <f>IFERROR(IF(OR(R738="",INDEX(R:R,MATCH(DATE(YEAR($A738)-1,MONTH($A738),DAY($A738)),$A:$A,0))=""),"",R738/INDEX(R:R,MATCH(DATE(YEAR($A738)-1,MONTH($A738),DAY($A738)),$A:$A,0))-1),"")</f>
        <v/>
      </c>
      <c r="V738" s="23">
        <f>IF(OR(P738="",P737=""),"",P738/P737-1)</f>
        <v/>
      </c>
      <c r="W738" s="23">
        <f>IF(OR(Q738="",Q737=""),"",Q738/Q737-1)</f>
        <v/>
      </c>
      <c r="X738" s="23">
        <f>IF(OR(R738="",R737=""),"",R738/R737-1)</f>
        <v/>
      </c>
      <c r="Y738" s="23">
        <f>IF(R738="","",P738/R738)</f>
        <v/>
      </c>
      <c r="Z738" s="23">
        <f>IF(R738="","",Q738/R738)</f>
        <v/>
      </c>
      <c r="AA738" s="24">
        <f>IF(SUMIFS('Daily NSE Equity Options'!$M:$M,'Daily NSE Equity Options'!$A:$A,$A738)=0,"",SUMIFS('Daily NSE Equity Options'!$M:$M,'Daily NSE Equity Options'!$A:$A,$A738))</f>
        <v/>
      </c>
      <c r="AB738" s="9">
        <f>IF(SUMIFS('Daily BSE Equity Options'!$M:$M,'Daily BSE Equity Options'!$A:$A,$A738)=0,"",SUMIFS('Daily BSE Equity Options'!$M:$M,'Daily BSE Equity Options'!$A:$A,$A738))</f>
        <v/>
      </c>
      <c r="AC738" s="9">
        <f>IF(OR(AA738="",AB738=""),"",AA738+AB738)</f>
        <v/>
      </c>
      <c r="AD738" s="26">
        <f>IFERROR(IF(OR(AA738="",INDEX(AA:AA,MATCH(DATE(YEAR($A738)-1,MONTH($A738),DAY($A738)),$A:$A,0))=""),"",AA738/INDEX(AA:AA,MATCH(DATE(YEAR($A738)-1,MONTH($A738),DAY($A738)),$A:$A,0))-1),"")</f>
        <v/>
      </c>
      <c r="AE738" s="26">
        <f>IFERROR(IF(OR(AB738="",INDEX(AB:AB,MATCH(DATE(YEAR($A738)-1,MONTH($A738),DAY($A738)),$A:$A,0))=""),"",AB738/INDEX(AB:AB,MATCH(DATE(YEAR($A738)-1,MONTH($A738),DAY($A738)),$A:$A,0))-1),"")</f>
        <v/>
      </c>
      <c r="AF738" s="26">
        <f>IFERROR(IF(OR(AC738="",INDEX(AC:AC,MATCH(DATE(YEAR($A738)-1,MONTH($A738),DAY($A738)),$A:$A,0))=""),"",AC738/INDEX(AC:AC,MATCH(DATE(YEAR($A738)-1,MONTH($A738),DAY($A738)),$A:$A,0))-1),"")</f>
        <v/>
      </c>
      <c r="AG738" s="26">
        <f>IF(OR(AA738="",AA737=""),"",AA738/AA737-1)</f>
        <v/>
      </c>
      <c r="AH738" s="26">
        <f>IF(OR(AB738="",AB737=""),"",AB738/AB737-1)</f>
        <v/>
      </c>
      <c r="AI738" s="26">
        <f>IF(OR(AC738="",AC737=""),"",AC738/AC737-1)</f>
        <v/>
      </c>
      <c r="AJ738" s="26">
        <f>IF(AC738="","",AA738/AC738)</f>
        <v/>
      </c>
      <c r="AK738" s="26">
        <f>IF(AC738="","",AB738/AC738)</f>
        <v/>
      </c>
      <c r="AL738" s="29" t="n">
        <v>16.2175</v>
      </c>
      <c r="AM738" s="30" t="n">
        <v>16.2175</v>
      </c>
      <c r="AN738" s="30" t="n">
        <v>14.6</v>
      </c>
      <c r="AO738" s="30" t="n">
        <v>14.7675</v>
      </c>
      <c r="AP738" s="31" t="n">
        <v>-0.08939999999999999</v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18">
        <f>IF(SUMIFS('Daily NSE Equity Options'!$K:$K,'Daily NSE Equity Options'!$A:$A,$A739)=0,"",SUMIFS('Daily NSE Equity Options'!$K:$K,'Daily NSE Equity Options'!$A:$A,$A739))</f>
        <v/>
      </c>
      <c r="F739" s="7">
        <f>IF(SUMIFS('Daily BSE Equity Options'!$K:$K,'Daily BSE Equity Options'!$A:$A,$A739)=0,"",SUMIFS('Daily BSE Equity Options'!$K:$K,'Daily BSE Equity Options'!$A:$A,$A739))</f>
        <v/>
      </c>
      <c r="G739" s="7">
        <f>IF(OR(E739="",F739=""),"",E739+F739)</f>
        <v/>
      </c>
      <c r="H739" s="20">
        <f>IFERROR(IF(OR(E739="",INDEX(E:E,MATCH(DATE(YEAR($A739)-1,MONTH($A739),DAY($A739)),$A:$A,0))=""),"",E739/INDEX(E:E,MATCH(DATE(YEAR($A739)-1,MONTH($A739),DAY($A739)),$A:$A,0))-1),"")</f>
        <v/>
      </c>
      <c r="I739" s="20">
        <f>IFERROR(IF(OR(F739="",INDEX(F:F,MATCH(DATE(YEAR($A739)-1,MONTH($A739),DAY($A739)),$A:$A,0))=""),"",F739/INDEX(F:F,MATCH(DATE(YEAR($A739)-1,MONTH($A739),DAY($A739)),$A:$A,0))-1),"")</f>
        <v/>
      </c>
      <c r="J739" s="20">
        <f>IFERROR(IF(OR(G739="",INDEX(G:G,MATCH(DATE(YEAR($A739)-1,MONTH($A739),DAY($A739)),$A:$A,0))=""),"",G739/INDEX(G:G,MATCH(DATE(YEAR($A739)-1,MONTH($A739),DAY($A739)),$A:$A,0))-1),"")</f>
        <v/>
      </c>
      <c r="K739" s="20">
        <f>IF(OR(E739="",E738=""),"",E739/E738-1)</f>
        <v/>
      </c>
      <c r="L739" s="20">
        <f>IF(OR(F739="",F738=""),"",F739/F738-1)</f>
        <v/>
      </c>
      <c r="M739" s="20">
        <f>IF(OR(G739="",G738=""),"",G739/G738-1)</f>
        <v/>
      </c>
      <c r="N739" s="20">
        <f>IF(G739="","",E739/G739)</f>
        <v/>
      </c>
      <c r="O739" s="20">
        <f>IF(G739="","",F739/G739)</f>
        <v/>
      </c>
      <c r="P739" s="21">
        <f>IF(SUMIFS('Daily NSE Equity Options'!$L:$L,'Daily NSE Equity Options'!$A:$A,$A739)=0,"",SUMIFS('Daily NSE Equity Options'!$L:$L,'Daily NSE Equity Options'!$A:$A,$A739))</f>
        <v/>
      </c>
      <c r="Q739" s="8">
        <f>IF(SUMIFS('Daily BSE Equity Options'!$L:$L,'Daily BSE Equity Options'!$A:$A,$A739)=0,"",SUMIFS('Daily BSE Equity Options'!$L:$L,'Daily BSE Equity Options'!$A:$A,$A739))</f>
        <v/>
      </c>
      <c r="R739" s="8">
        <f>IF(OR(P739="",Q739=""),"",P739+Q739)</f>
        <v/>
      </c>
      <c r="S739" s="23">
        <f>IFERROR(IF(OR(P739="",INDEX(P:P,MATCH(DATE(YEAR($A739)-1,MONTH($A739),DAY($A739)),$A:$A,0))=""),"",P739/INDEX(P:P,MATCH(DATE(YEAR($A739)-1,MONTH($A739),DAY($A739)),$A:$A,0))-1),"")</f>
        <v/>
      </c>
      <c r="T739" s="23">
        <f>IFERROR(IF(OR(Q739="",INDEX(Q:Q,MATCH(DATE(YEAR($A739)-1,MONTH($A739),DAY($A739)),$A:$A,0))=""),"",Q739/INDEX(Q:Q,MATCH(DATE(YEAR($A739)-1,MONTH($A739),DAY($A739)),$A:$A,0))-1),"")</f>
        <v/>
      </c>
      <c r="U739" s="23">
        <f>IFERROR(IF(OR(R739="",INDEX(R:R,MATCH(DATE(YEAR($A739)-1,MONTH($A739),DAY($A739)),$A:$A,0))=""),"",R739/INDEX(R:R,MATCH(DATE(YEAR($A739)-1,MONTH($A739),DAY($A739)),$A:$A,0))-1),"")</f>
        <v/>
      </c>
      <c r="V739" s="23">
        <f>IF(OR(P739="",P738=""),"",P739/P738-1)</f>
        <v/>
      </c>
      <c r="W739" s="23">
        <f>IF(OR(Q739="",Q738=""),"",Q739/Q738-1)</f>
        <v/>
      </c>
      <c r="X739" s="23">
        <f>IF(OR(R739="",R738=""),"",R739/R738-1)</f>
        <v/>
      </c>
      <c r="Y739" s="23">
        <f>IF(R739="","",P739/R739)</f>
        <v/>
      </c>
      <c r="Z739" s="23">
        <f>IF(R739="","",Q739/R739)</f>
        <v/>
      </c>
      <c r="AA739" s="24">
        <f>IF(SUMIFS('Daily NSE Equity Options'!$M:$M,'Daily NSE Equity Options'!$A:$A,$A739)=0,"",SUMIFS('Daily NSE Equity Options'!$M:$M,'Daily NSE Equity Options'!$A:$A,$A739))</f>
        <v/>
      </c>
      <c r="AB739" s="9">
        <f>IF(SUMIFS('Daily BSE Equity Options'!$M:$M,'Daily BSE Equity Options'!$A:$A,$A739)=0,"",SUMIFS('Daily BSE Equity Options'!$M:$M,'Daily BSE Equity Options'!$A:$A,$A739))</f>
        <v/>
      </c>
      <c r="AC739" s="9">
        <f>IF(OR(AA739="",AB739=""),"",AA739+AB739)</f>
        <v/>
      </c>
      <c r="AD739" s="26">
        <f>IFERROR(IF(OR(AA739="",INDEX(AA:AA,MATCH(DATE(YEAR($A739)-1,MONTH($A739),DAY($A739)),$A:$A,0))=""),"",AA739/INDEX(AA:AA,MATCH(DATE(YEAR($A739)-1,MONTH($A739),DAY($A739)),$A:$A,0))-1),"")</f>
        <v/>
      </c>
      <c r="AE739" s="26">
        <f>IFERROR(IF(OR(AB739="",INDEX(AB:AB,MATCH(DATE(YEAR($A739)-1,MONTH($A739),DAY($A739)),$A:$A,0))=""),"",AB739/INDEX(AB:AB,MATCH(DATE(YEAR($A739)-1,MONTH($A739),DAY($A739)),$A:$A,0))-1),"")</f>
        <v/>
      </c>
      <c r="AF739" s="26">
        <f>IFERROR(IF(OR(AC739="",INDEX(AC:AC,MATCH(DATE(YEAR($A739)-1,MONTH($A739),DAY($A739)),$A:$A,0))=""),"",AC739/INDEX(AC:AC,MATCH(DATE(YEAR($A739)-1,MONTH($A739),DAY($A739)),$A:$A,0))-1),"")</f>
        <v/>
      </c>
      <c r="AG739" s="26">
        <f>IF(OR(AA739="",AA738=""),"",AA739/AA738-1)</f>
        <v/>
      </c>
      <c r="AH739" s="26">
        <f>IF(OR(AB739="",AB738=""),"",AB739/AB738-1)</f>
        <v/>
      </c>
      <c r="AI739" s="26">
        <f>IF(OR(AC739="",AC738=""),"",AC739/AC738-1)</f>
        <v/>
      </c>
      <c r="AJ739" s="26">
        <f>IF(AC739="","",AA739/AC739)</f>
        <v/>
      </c>
      <c r="AK739" s="26">
        <f>IF(AC739="","",AB739/AC739)</f>
        <v/>
      </c>
      <c r="AL739" s="29" t="n">
        <v>14.7675</v>
      </c>
      <c r="AM739" s="30" t="n">
        <v>17.22</v>
      </c>
      <c r="AN739" s="30" t="n">
        <v>14.52</v>
      </c>
      <c r="AO739" s="30" t="n">
        <v>16.0075</v>
      </c>
      <c r="AP739" s="31" t="n">
        <v>0.08400000000000001</v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18">
        <f>IF(SUMIFS('Daily NSE Equity Options'!$K:$K,'Daily NSE Equity Options'!$A:$A,$A740)=0,"",SUMIFS('Daily NSE Equity Options'!$K:$K,'Daily NSE Equity Options'!$A:$A,$A740))</f>
        <v/>
      </c>
      <c r="F740" s="7">
        <f>IF(SUMIFS('Daily BSE Equity Options'!$K:$K,'Daily BSE Equity Options'!$A:$A,$A740)=0,"",SUMIFS('Daily BSE Equity Options'!$K:$K,'Daily BSE Equity Options'!$A:$A,$A740))</f>
        <v/>
      </c>
      <c r="G740" s="7">
        <f>IF(OR(E740="",F740=""),"",E740+F740)</f>
        <v/>
      </c>
      <c r="H740" s="20">
        <f>IFERROR(IF(OR(E740="",INDEX(E:E,MATCH(DATE(YEAR($A740)-1,MONTH($A740),DAY($A740)),$A:$A,0))=""),"",E740/INDEX(E:E,MATCH(DATE(YEAR($A740)-1,MONTH($A740),DAY($A740)),$A:$A,0))-1),"")</f>
        <v/>
      </c>
      <c r="I740" s="20">
        <f>IFERROR(IF(OR(F740="",INDEX(F:F,MATCH(DATE(YEAR($A740)-1,MONTH($A740),DAY($A740)),$A:$A,0))=""),"",F740/INDEX(F:F,MATCH(DATE(YEAR($A740)-1,MONTH($A740),DAY($A740)),$A:$A,0))-1),"")</f>
        <v/>
      </c>
      <c r="J740" s="20">
        <f>IFERROR(IF(OR(G740="",INDEX(G:G,MATCH(DATE(YEAR($A740)-1,MONTH($A740),DAY($A740)),$A:$A,0))=""),"",G740/INDEX(G:G,MATCH(DATE(YEAR($A740)-1,MONTH($A740),DAY($A740)),$A:$A,0))-1),"")</f>
        <v/>
      </c>
      <c r="K740" s="20">
        <f>IF(OR(E740="",E739=""),"",E740/E739-1)</f>
        <v/>
      </c>
      <c r="L740" s="20">
        <f>IF(OR(F740="",F739=""),"",F740/F739-1)</f>
        <v/>
      </c>
      <c r="M740" s="20">
        <f>IF(OR(G740="",G739=""),"",G740/G739-1)</f>
        <v/>
      </c>
      <c r="N740" s="20">
        <f>IF(G740="","",E740/G740)</f>
        <v/>
      </c>
      <c r="O740" s="20">
        <f>IF(G740="","",F740/G740)</f>
        <v/>
      </c>
      <c r="P740" s="21">
        <f>IF(SUMIFS('Daily NSE Equity Options'!$L:$L,'Daily NSE Equity Options'!$A:$A,$A740)=0,"",SUMIFS('Daily NSE Equity Options'!$L:$L,'Daily NSE Equity Options'!$A:$A,$A740))</f>
        <v/>
      </c>
      <c r="Q740" s="8">
        <f>IF(SUMIFS('Daily BSE Equity Options'!$L:$L,'Daily BSE Equity Options'!$A:$A,$A740)=0,"",SUMIFS('Daily BSE Equity Options'!$L:$L,'Daily BSE Equity Options'!$A:$A,$A740))</f>
        <v/>
      </c>
      <c r="R740" s="8">
        <f>IF(OR(P740="",Q740=""),"",P740+Q740)</f>
        <v/>
      </c>
      <c r="S740" s="23">
        <f>IFERROR(IF(OR(P740="",INDEX(P:P,MATCH(DATE(YEAR($A740)-1,MONTH($A740),DAY($A740)),$A:$A,0))=""),"",P740/INDEX(P:P,MATCH(DATE(YEAR($A740)-1,MONTH($A740),DAY($A740)),$A:$A,0))-1),"")</f>
        <v/>
      </c>
      <c r="T740" s="23">
        <f>IFERROR(IF(OR(Q740="",INDEX(Q:Q,MATCH(DATE(YEAR($A740)-1,MONTH($A740),DAY($A740)),$A:$A,0))=""),"",Q740/INDEX(Q:Q,MATCH(DATE(YEAR($A740)-1,MONTH($A740),DAY($A740)),$A:$A,0))-1),"")</f>
        <v/>
      </c>
      <c r="U740" s="23">
        <f>IFERROR(IF(OR(R740="",INDEX(R:R,MATCH(DATE(YEAR($A740)-1,MONTH($A740),DAY($A740)),$A:$A,0))=""),"",R740/INDEX(R:R,MATCH(DATE(YEAR($A740)-1,MONTH($A740),DAY($A740)),$A:$A,0))-1),"")</f>
        <v/>
      </c>
      <c r="V740" s="23">
        <f>IF(OR(P740="",P739=""),"",P740/P739-1)</f>
        <v/>
      </c>
      <c r="W740" s="23">
        <f>IF(OR(Q740="",Q739=""),"",Q740/Q739-1)</f>
        <v/>
      </c>
      <c r="X740" s="23">
        <f>IF(OR(R740="",R739=""),"",R740/R739-1)</f>
        <v/>
      </c>
      <c r="Y740" s="23">
        <f>IF(R740="","",P740/R740)</f>
        <v/>
      </c>
      <c r="Z740" s="23">
        <f>IF(R740="","",Q740/R740)</f>
        <v/>
      </c>
      <c r="AA740" s="24">
        <f>IF(SUMIFS('Daily NSE Equity Options'!$M:$M,'Daily NSE Equity Options'!$A:$A,$A740)=0,"",SUMIFS('Daily NSE Equity Options'!$M:$M,'Daily NSE Equity Options'!$A:$A,$A740))</f>
        <v/>
      </c>
      <c r="AB740" s="9">
        <f>IF(SUMIFS('Daily BSE Equity Options'!$M:$M,'Daily BSE Equity Options'!$A:$A,$A740)=0,"",SUMIFS('Daily BSE Equity Options'!$M:$M,'Daily BSE Equity Options'!$A:$A,$A740))</f>
        <v/>
      </c>
      <c r="AC740" s="9">
        <f>IF(OR(AA740="",AB740=""),"",AA740+AB740)</f>
        <v/>
      </c>
      <c r="AD740" s="26">
        <f>IFERROR(IF(OR(AA740="",INDEX(AA:AA,MATCH(DATE(YEAR($A740)-1,MONTH($A740),DAY($A740)),$A:$A,0))=""),"",AA740/INDEX(AA:AA,MATCH(DATE(YEAR($A740)-1,MONTH($A740),DAY($A740)),$A:$A,0))-1),"")</f>
        <v/>
      </c>
      <c r="AE740" s="26">
        <f>IFERROR(IF(OR(AB740="",INDEX(AB:AB,MATCH(DATE(YEAR($A740)-1,MONTH($A740),DAY($A740)),$A:$A,0))=""),"",AB740/INDEX(AB:AB,MATCH(DATE(YEAR($A740)-1,MONTH($A740),DAY($A740)),$A:$A,0))-1),"")</f>
        <v/>
      </c>
      <c r="AF740" s="26">
        <f>IFERROR(IF(OR(AC740="",INDEX(AC:AC,MATCH(DATE(YEAR($A740)-1,MONTH($A740),DAY($A740)),$A:$A,0))=""),"",AC740/INDEX(AC:AC,MATCH(DATE(YEAR($A740)-1,MONTH($A740),DAY($A740)),$A:$A,0))-1),"")</f>
        <v/>
      </c>
      <c r="AG740" s="26">
        <f>IF(OR(AA740="",AA739=""),"",AA740/AA739-1)</f>
        <v/>
      </c>
      <c r="AH740" s="26">
        <f>IF(OR(AB740="",AB739=""),"",AB740/AB739-1)</f>
        <v/>
      </c>
      <c r="AI740" s="26">
        <f>IF(OR(AC740="",AC739=""),"",AC740/AC739-1)</f>
        <v/>
      </c>
      <c r="AJ740" s="26">
        <f>IF(AC740="","",AA740/AC740)</f>
        <v/>
      </c>
      <c r="AK740" s="26">
        <f>IF(AC740="","",AB740/AC740)</f>
        <v/>
      </c>
      <c r="AL740" s="29" t="n">
        <v>16.0075</v>
      </c>
      <c r="AM740" s="30" t="n">
        <v>16.035</v>
      </c>
      <c r="AN740" s="30" t="n">
        <v>14.0825</v>
      </c>
      <c r="AO740" s="30" t="n">
        <v>15.0825</v>
      </c>
      <c r="AP740" s="31" t="n">
        <v>-0.0578</v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18">
        <f>IF(SUMIFS('Daily NSE Equity Options'!$K:$K,'Daily NSE Equity Options'!$A:$A,$A741)=0,"",SUMIFS('Daily NSE Equity Options'!$K:$K,'Daily NSE Equity Options'!$A:$A,$A741))</f>
        <v/>
      </c>
      <c r="F741" s="7">
        <f>IF(SUMIFS('Daily BSE Equity Options'!$K:$K,'Daily BSE Equity Options'!$A:$A,$A741)=0,"",SUMIFS('Daily BSE Equity Options'!$K:$K,'Daily BSE Equity Options'!$A:$A,$A741))</f>
        <v/>
      </c>
      <c r="G741" s="7">
        <f>IF(OR(E741="",F741=""),"",E741+F741)</f>
        <v/>
      </c>
      <c r="H741" s="20">
        <f>IFERROR(IF(OR(E741="",INDEX(E:E,MATCH(DATE(YEAR($A741)-1,MONTH($A741),DAY($A741)),$A:$A,0))=""),"",E741/INDEX(E:E,MATCH(DATE(YEAR($A741)-1,MONTH($A741),DAY($A741)),$A:$A,0))-1),"")</f>
        <v/>
      </c>
      <c r="I741" s="20">
        <f>IFERROR(IF(OR(F741="",INDEX(F:F,MATCH(DATE(YEAR($A741)-1,MONTH($A741),DAY($A741)),$A:$A,0))=""),"",F741/INDEX(F:F,MATCH(DATE(YEAR($A741)-1,MONTH($A741),DAY($A741)),$A:$A,0))-1),"")</f>
        <v/>
      </c>
      <c r="J741" s="20">
        <f>IFERROR(IF(OR(G741="",INDEX(G:G,MATCH(DATE(YEAR($A741)-1,MONTH($A741),DAY($A741)),$A:$A,0))=""),"",G741/INDEX(G:G,MATCH(DATE(YEAR($A741)-1,MONTH($A741),DAY($A741)),$A:$A,0))-1),"")</f>
        <v/>
      </c>
      <c r="K741" s="20">
        <f>IF(OR(E741="",E740=""),"",E741/E740-1)</f>
        <v/>
      </c>
      <c r="L741" s="20">
        <f>IF(OR(F741="",F740=""),"",F741/F740-1)</f>
        <v/>
      </c>
      <c r="M741" s="20">
        <f>IF(OR(G741="",G740=""),"",G741/G740-1)</f>
        <v/>
      </c>
      <c r="N741" s="20">
        <f>IF(G741="","",E741/G741)</f>
        <v/>
      </c>
      <c r="O741" s="20">
        <f>IF(G741="","",F741/G741)</f>
        <v/>
      </c>
      <c r="P741" s="21">
        <f>IF(SUMIFS('Daily NSE Equity Options'!$L:$L,'Daily NSE Equity Options'!$A:$A,$A741)=0,"",SUMIFS('Daily NSE Equity Options'!$L:$L,'Daily NSE Equity Options'!$A:$A,$A741))</f>
        <v/>
      </c>
      <c r="Q741" s="8">
        <f>IF(SUMIFS('Daily BSE Equity Options'!$L:$L,'Daily BSE Equity Options'!$A:$A,$A741)=0,"",SUMIFS('Daily BSE Equity Options'!$L:$L,'Daily BSE Equity Options'!$A:$A,$A741))</f>
        <v/>
      </c>
      <c r="R741" s="8">
        <f>IF(OR(P741="",Q741=""),"",P741+Q741)</f>
        <v/>
      </c>
      <c r="S741" s="23">
        <f>IFERROR(IF(OR(P741="",INDEX(P:P,MATCH(DATE(YEAR($A741)-1,MONTH($A741),DAY($A741)),$A:$A,0))=""),"",P741/INDEX(P:P,MATCH(DATE(YEAR($A741)-1,MONTH($A741),DAY($A741)),$A:$A,0))-1),"")</f>
        <v/>
      </c>
      <c r="T741" s="23">
        <f>IFERROR(IF(OR(Q741="",INDEX(Q:Q,MATCH(DATE(YEAR($A741)-1,MONTH($A741),DAY($A741)),$A:$A,0))=""),"",Q741/INDEX(Q:Q,MATCH(DATE(YEAR($A741)-1,MONTH($A741),DAY($A741)),$A:$A,0))-1),"")</f>
        <v/>
      </c>
      <c r="U741" s="23">
        <f>IFERROR(IF(OR(R741="",INDEX(R:R,MATCH(DATE(YEAR($A741)-1,MONTH($A741),DAY($A741)),$A:$A,0))=""),"",R741/INDEX(R:R,MATCH(DATE(YEAR($A741)-1,MONTH($A741),DAY($A741)),$A:$A,0))-1),"")</f>
        <v/>
      </c>
      <c r="V741" s="23">
        <f>IF(OR(P741="",P740=""),"",P741/P740-1)</f>
        <v/>
      </c>
      <c r="W741" s="23">
        <f>IF(OR(Q741="",Q740=""),"",Q741/Q740-1)</f>
        <v/>
      </c>
      <c r="X741" s="23">
        <f>IF(OR(R741="",R740=""),"",R741/R740-1)</f>
        <v/>
      </c>
      <c r="Y741" s="23">
        <f>IF(R741="","",P741/R741)</f>
        <v/>
      </c>
      <c r="Z741" s="23">
        <f>IF(R741="","",Q741/R741)</f>
        <v/>
      </c>
      <c r="AA741" s="24">
        <f>IF(SUMIFS('Daily NSE Equity Options'!$M:$M,'Daily NSE Equity Options'!$A:$A,$A741)=0,"",SUMIFS('Daily NSE Equity Options'!$M:$M,'Daily NSE Equity Options'!$A:$A,$A741))</f>
        <v/>
      </c>
      <c r="AB741" s="9">
        <f>IF(SUMIFS('Daily BSE Equity Options'!$M:$M,'Daily BSE Equity Options'!$A:$A,$A741)=0,"",SUMIFS('Daily BSE Equity Options'!$M:$M,'Daily BSE Equity Options'!$A:$A,$A741))</f>
        <v/>
      </c>
      <c r="AC741" s="9">
        <f>IF(OR(AA741="",AB741=""),"",AA741+AB741)</f>
        <v/>
      </c>
      <c r="AD741" s="26">
        <f>IFERROR(IF(OR(AA741="",INDEX(AA:AA,MATCH(DATE(YEAR($A741)-1,MONTH($A741),DAY($A741)),$A:$A,0))=""),"",AA741/INDEX(AA:AA,MATCH(DATE(YEAR($A741)-1,MONTH($A741),DAY($A741)),$A:$A,0))-1),"")</f>
        <v/>
      </c>
      <c r="AE741" s="26">
        <f>IFERROR(IF(OR(AB741="",INDEX(AB:AB,MATCH(DATE(YEAR($A741)-1,MONTH($A741),DAY($A741)),$A:$A,0))=""),"",AB741/INDEX(AB:AB,MATCH(DATE(YEAR($A741)-1,MONTH($A741),DAY($A741)),$A:$A,0))-1),"")</f>
        <v/>
      </c>
      <c r="AF741" s="26">
        <f>IFERROR(IF(OR(AC741="",INDEX(AC:AC,MATCH(DATE(YEAR($A741)-1,MONTH($A741),DAY($A741)),$A:$A,0))=""),"",AC741/INDEX(AC:AC,MATCH(DATE(YEAR($A741)-1,MONTH($A741),DAY($A741)),$A:$A,0))-1),"")</f>
        <v/>
      </c>
      <c r="AG741" s="26">
        <f>IF(OR(AA741="",AA740=""),"",AA741/AA740-1)</f>
        <v/>
      </c>
      <c r="AH741" s="26">
        <f>IF(OR(AB741="",AB740=""),"",AB741/AB740-1)</f>
        <v/>
      </c>
      <c r="AI741" s="26">
        <f>IF(OR(AC741="",AC740=""),"",AC741/AC740-1)</f>
        <v/>
      </c>
      <c r="AJ741" s="26">
        <f>IF(AC741="","",AA741/AC741)</f>
        <v/>
      </c>
      <c r="AK741" s="26">
        <f>IF(AC741="","",AB741/AC741)</f>
        <v/>
      </c>
      <c r="AL741" s="29" t="n">
        <v>15.0825</v>
      </c>
      <c r="AM741" s="30" t="n">
        <v>15.0925</v>
      </c>
      <c r="AN741" s="30" t="n">
        <v>14.2425</v>
      </c>
      <c r="AO741" s="30" t="n">
        <v>14.8075</v>
      </c>
      <c r="AP741" s="31" t="n">
        <v>-0.0182</v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18">
        <f>IF(SUMIFS('Daily NSE Equity Options'!$K:$K,'Daily NSE Equity Options'!$A:$A,$A742)=0,"",SUMIFS('Daily NSE Equity Options'!$K:$K,'Daily NSE Equity Options'!$A:$A,$A742))</f>
        <v/>
      </c>
      <c r="F742" s="7">
        <f>IF(SUMIFS('Daily BSE Equity Options'!$K:$K,'Daily BSE Equity Options'!$A:$A,$A742)=0,"",SUMIFS('Daily BSE Equity Options'!$K:$K,'Daily BSE Equity Options'!$A:$A,$A742))</f>
        <v/>
      </c>
      <c r="G742" s="7">
        <f>IF(OR(E742="",F742=""),"",E742+F742)</f>
        <v/>
      </c>
      <c r="H742" s="20">
        <f>IFERROR(IF(OR(E742="",INDEX(E:E,MATCH(DATE(YEAR($A742)-1,MONTH($A742),DAY($A742)),$A:$A,0))=""),"",E742/INDEX(E:E,MATCH(DATE(YEAR($A742)-1,MONTH($A742),DAY($A742)),$A:$A,0))-1),"")</f>
        <v/>
      </c>
      <c r="I742" s="20">
        <f>IFERROR(IF(OR(F742="",INDEX(F:F,MATCH(DATE(YEAR($A742)-1,MONTH($A742),DAY($A742)),$A:$A,0))=""),"",F742/INDEX(F:F,MATCH(DATE(YEAR($A742)-1,MONTH($A742),DAY($A742)),$A:$A,0))-1),"")</f>
        <v/>
      </c>
      <c r="J742" s="20">
        <f>IFERROR(IF(OR(G742="",INDEX(G:G,MATCH(DATE(YEAR($A742)-1,MONTH($A742),DAY($A742)),$A:$A,0))=""),"",G742/INDEX(G:G,MATCH(DATE(YEAR($A742)-1,MONTH($A742),DAY($A742)),$A:$A,0))-1),"")</f>
        <v/>
      </c>
      <c r="K742" s="20">
        <f>IF(OR(E742="",E741=""),"",E742/E741-1)</f>
        <v/>
      </c>
      <c r="L742" s="20">
        <f>IF(OR(F742="",F741=""),"",F742/F741-1)</f>
        <v/>
      </c>
      <c r="M742" s="20">
        <f>IF(OR(G742="",G741=""),"",G742/G741-1)</f>
        <v/>
      </c>
      <c r="N742" s="20">
        <f>IF(G742="","",E742/G742)</f>
        <v/>
      </c>
      <c r="O742" s="20">
        <f>IF(G742="","",F742/G742)</f>
        <v/>
      </c>
      <c r="P742" s="21">
        <f>IF(SUMIFS('Daily NSE Equity Options'!$L:$L,'Daily NSE Equity Options'!$A:$A,$A742)=0,"",SUMIFS('Daily NSE Equity Options'!$L:$L,'Daily NSE Equity Options'!$A:$A,$A742))</f>
        <v/>
      </c>
      <c r="Q742" s="8">
        <f>IF(SUMIFS('Daily BSE Equity Options'!$L:$L,'Daily BSE Equity Options'!$A:$A,$A742)=0,"",SUMIFS('Daily BSE Equity Options'!$L:$L,'Daily BSE Equity Options'!$A:$A,$A742))</f>
        <v/>
      </c>
      <c r="R742" s="8">
        <f>IF(OR(P742="",Q742=""),"",P742+Q742)</f>
        <v/>
      </c>
      <c r="S742" s="23">
        <f>IFERROR(IF(OR(P742="",INDEX(P:P,MATCH(DATE(YEAR($A742)-1,MONTH($A742),DAY($A742)),$A:$A,0))=""),"",P742/INDEX(P:P,MATCH(DATE(YEAR($A742)-1,MONTH($A742),DAY($A742)),$A:$A,0))-1),"")</f>
        <v/>
      </c>
      <c r="T742" s="23">
        <f>IFERROR(IF(OR(Q742="",INDEX(Q:Q,MATCH(DATE(YEAR($A742)-1,MONTH($A742),DAY($A742)),$A:$A,0))=""),"",Q742/INDEX(Q:Q,MATCH(DATE(YEAR($A742)-1,MONTH($A742),DAY($A742)),$A:$A,0))-1),"")</f>
        <v/>
      </c>
      <c r="U742" s="23">
        <f>IFERROR(IF(OR(R742="",INDEX(R:R,MATCH(DATE(YEAR($A742)-1,MONTH($A742),DAY($A742)),$A:$A,0))=""),"",R742/INDEX(R:R,MATCH(DATE(YEAR($A742)-1,MONTH($A742),DAY($A742)),$A:$A,0))-1),"")</f>
        <v/>
      </c>
      <c r="V742" s="23">
        <f>IF(OR(P742="",P741=""),"",P742/P741-1)</f>
        <v/>
      </c>
      <c r="W742" s="23">
        <f>IF(OR(Q742="",Q741=""),"",Q742/Q741-1)</f>
        <v/>
      </c>
      <c r="X742" s="23">
        <f>IF(OR(R742="",R741=""),"",R742/R741-1)</f>
        <v/>
      </c>
      <c r="Y742" s="23">
        <f>IF(R742="","",P742/R742)</f>
        <v/>
      </c>
      <c r="Z742" s="23">
        <f>IF(R742="","",Q742/R742)</f>
        <v/>
      </c>
      <c r="AA742" s="24">
        <f>IF(SUMIFS('Daily NSE Equity Options'!$M:$M,'Daily NSE Equity Options'!$A:$A,$A742)=0,"",SUMIFS('Daily NSE Equity Options'!$M:$M,'Daily NSE Equity Options'!$A:$A,$A742))</f>
        <v/>
      </c>
      <c r="AB742" s="9">
        <f>IF(SUMIFS('Daily BSE Equity Options'!$M:$M,'Daily BSE Equity Options'!$A:$A,$A742)=0,"",SUMIFS('Daily BSE Equity Options'!$M:$M,'Daily BSE Equity Options'!$A:$A,$A742))</f>
        <v/>
      </c>
      <c r="AC742" s="9">
        <f>IF(OR(AA742="",AB742=""),"",AA742+AB742)</f>
        <v/>
      </c>
      <c r="AD742" s="26">
        <f>IFERROR(IF(OR(AA742="",INDEX(AA:AA,MATCH(DATE(YEAR($A742)-1,MONTH($A742),DAY($A742)),$A:$A,0))=""),"",AA742/INDEX(AA:AA,MATCH(DATE(YEAR($A742)-1,MONTH($A742),DAY($A742)),$A:$A,0))-1),"")</f>
        <v/>
      </c>
      <c r="AE742" s="26">
        <f>IFERROR(IF(OR(AB742="",INDEX(AB:AB,MATCH(DATE(YEAR($A742)-1,MONTH($A742),DAY($A742)),$A:$A,0))=""),"",AB742/INDEX(AB:AB,MATCH(DATE(YEAR($A742)-1,MONTH($A742),DAY($A742)),$A:$A,0))-1),"")</f>
        <v/>
      </c>
      <c r="AF742" s="26">
        <f>IFERROR(IF(OR(AC742="",INDEX(AC:AC,MATCH(DATE(YEAR($A742)-1,MONTH($A742),DAY($A742)),$A:$A,0))=""),"",AC742/INDEX(AC:AC,MATCH(DATE(YEAR($A742)-1,MONTH($A742),DAY($A742)),$A:$A,0))-1),"")</f>
        <v/>
      </c>
      <c r="AG742" s="26">
        <f>IF(OR(AA742="",AA741=""),"",AA742/AA741-1)</f>
        <v/>
      </c>
      <c r="AH742" s="26">
        <f>IF(OR(AB742="",AB741=""),"",AB742/AB741-1)</f>
        <v/>
      </c>
      <c r="AI742" s="26">
        <f>IF(OR(AC742="",AC741=""),"",AC742/AC741-1)</f>
        <v/>
      </c>
      <c r="AJ742" s="26">
        <f>IF(AC742="","",AA742/AC742)</f>
        <v/>
      </c>
      <c r="AK742" s="26">
        <f>IF(AC742="","",AB742/AC742)</f>
        <v/>
      </c>
      <c r="AL742" s="29" t="n">
        <v>14.8075</v>
      </c>
      <c r="AM742" s="30" t="n">
        <v>15.0575</v>
      </c>
      <c r="AN742" s="30" t="n">
        <v>13.9025</v>
      </c>
      <c r="AO742" s="30" t="n">
        <v>14.49</v>
      </c>
      <c r="AP742" s="31" t="n">
        <v>-0.0214</v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18">
        <f>IF(SUMIFS('Daily NSE Equity Options'!$K:$K,'Daily NSE Equity Options'!$A:$A,$A743)=0,"",SUMIFS('Daily NSE Equity Options'!$K:$K,'Daily NSE Equity Options'!$A:$A,$A743))</f>
        <v/>
      </c>
      <c r="F743" s="7">
        <f>IF(SUMIFS('Daily BSE Equity Options'!$K:$K,'Daily BSE Equity Options'!$A:$A,$A743)=0,"",SUMIFS('Daily BSE Equity Options'!$K:$K,'Daily BSE Equity Options'!$A:$A,$A743))</f>
        <v/>
      </c>
      <c r="G743" s="7">
        <f>IF(OR(E743="",F743=""),"",E743+F743)</f>
        <v/>
      </c>
      <c r="H743" s="20">
        <f>IFERROR(IF(OR(E743="",INDEX(E:E,MATCH(DATE(YEAR($A743)-1,MONTH($A743),DAY($A743)),$A:$A,0))=""),"",E743/INDEX(E:E,MATCH(DATE(YEAR($A743)-1,MONTH($A743),DAY($A743)),$A:$A,0))-1),"")</f>
        <v/>
      </c>
      <c r="I743" s="20">
        <f>IFERROR(IF(OR(F743="",INDEX(F:F,MATCH(DATE(YEAR($A743)-1,MONTH($A743),DAY($A743)),$A:$A,0))=""),"",F743/INDEX(F:F,MATCH(DATE(YEAR($A743)-1,MONTH($A743),DAY($A743)),$A:$A,0))-1),"")</f>
        <v/>
      </c>
      <c r="J743" s="20">
        <f>IFERROR(IF(OR(G743="",INDEX(G:G,MATCH(DATE(YEAR($A743)-1,MONTH($A743),DAY($A743)),$A:$A,0))=""),"",G743/INDEX(G:G,MATCH(DATE(YEAR($A743)-1,MONTH($A743),DAY($A743)),$A:$A,0))-1),"")</f>
        <v/>
      </c>
      <c r="K743" s="20">
        <f>IF(OR(E743="",E742=""),"",E743/E742-1)</f>
        <v/>
      </c>
      <c r="L743" s="20">
        <f>IF(OR(F743="",F742=""),"",F743/F742-1)</f>
        <v/>
      </c>
      <c r="M743" s="20">
        <f>IF(OR(G743="",G742=""),"",G743/G742-1)</f>
        <v/>
      </c>
      <c r="N743" s="20">
        <f>IF(G743="","",E743/G743)</f>
        <v/>
      </c>
      <c r="O743" s="20">
        <f>IF(G743="","",F743/G743)</f>
        <v/>
      </c>
      <c r="P743" s="21">
        <f>IF(SUMIFS('Daily NSE Equity Options'!$L:$L,'Daily NSE Equity Options'!$A:$A,$A743)=0,"",SUMIFS('Daily NSE Equity Options'!$L:$L,'Daily NSE Equity Options'!$A:$A,$A743))</f>
        <v/>
      </c>
      <c r="Q743" s="8">
        <f>IF(SUMIFS('Daily BSE Equity Options'!$L:$L,'Daily BSE Equity Options'!$A:$A,$A743)=0,"",SUMIFS('Daily BSE Equity Options'!$L:$L,'Daily BSE Equity Options'!$A:$A,$A743))</f>
        <v/>
      </c>
      <c r="R743" s="8">
        <f>IF(OR(P743="",Q743=""),"",P743+Q743)</f>
        <v/>
      </c>
      <c r="S743" s="23">
        <f>IFERROR(IF(OR(P743="",INDEX(P:P,MATCH(DATE(YEAR($A743)-1,MONTH($A743),DAY($A743)),$A:$A,0))=""),"",P743/INDEX(P:P,MATCH(DATE(YEAR($A743)-1,MONTH($A743),DAY($A743)),$A:$A,0))-1),"")</f>
        <v/>
      </c>
      <c r="T743" s="23">
        <f>IFERROR(IF(OR(Q743="",INDEX(Q:Q,MATCH(DATE(YEAR($A743)-1,MONTH($A743),DAY($A743)),$A:$A,0))=""),"",Q743/INDEX(Q:Q,MATCH(DATE(YEAR($A743)-1,MONTH($A743),DAY($A743)),$A:$A,0))-1),"")</f>
        <v/>
      </c>
      <c r="U743" s="23">
        <f>IFERROR(IF(OR(R743="",INDEX(R:R,MATCH(DATE(YEAR($A743)-1,MONTH($A743),DAY($A743)),$A:$A,0))=""),"",R743/INDEX(R:R,MATCH(DATE(YEAR($A743)-1,MONTH($A743),DAY($A743)),$A:$A,0))-1),"")</f>
        <v/>
      </c>
      <c r="V743" s="23">
        <f>IF(OR(P743="",P742=""),"",P743/P742-1)</f>
        <v/>
      </c>
      <c r="W743" s="23">
        <f>IF(OR(Q743="",Q742=""),"",Q743/Q742-1)</f>
        <v/>
      </c>
      <c r="X743" s="23">
        <f>IF(OR(R743="",R742=""),"",R743/R742-1)</f>
        <v/>
      </c>
      <c r="Y743" s="23">
        <f>IF(R743="","",P743/R743)</f>
        <v/>
      </c>
      <c r="Z743" s="23">
        <f>IF(R743="","",Q743/R743)</f>
        <v/>
      </c>
      <c r="AA743" s="24">
        <f>IF(SUMIFS('Daily NSE Equity Options'!$M:$M,'Daily NSE Equity Options'!$A:$A,$A743)=0,"",SUMIFS('Daily NSE Equity Options'!$M:$M,'Daily NSE Equity Options'!$A:$A,$A743))</f>
        <v/>
      </c>
      <c r="AB743" s="9">
        <f>IF(SUMIFS('Daily BSE Equity Options'!$M:$M,'Daily BSE Equity Options'!$A:$A,$A743)=0,"",SUMIFS('Daily BSE Equity Options'!$M:$M,'Daily BSE Equity Options'!$A:$A,$A743))</f>
        <v/>
      </c>
      <c r="AC743" s="9">
        <f>IF(OR(AA743="",AB743=""),"",AA743+AB743)</f>
        <v/>
      </c>
      <c r="AD743" s="26">
        <f>IFERROR(IF(OR(AA743="",INDEX(AA:AA,MATCH(DATE(YEAR($A743)-1,MONTH($A743),DAY($A743)),$A:$A,0))=""),"",AA743/INDEX(AA:AA,MATCH(DATE(YEAR($A743)-1,MONTH($A743),DAY($A743)),$A:$A,0))-1),"")</f>
        <v/>
      </c>
      <c r="AE743" s="26">
        <f>IFERROR(IF(OR(AB743="",INDEX(AB:AB,MATCH(DATE(YEAR($A743)-1,MONTH($A743),DAY($A743)),$A:$A,0))=""),"",AB743/INDEX(AB:AB,MATCH(DATE(YEAR($A743)-1,MONTH($A743),DAY($A743)),$A:$A,0))-1),"")</f>
        <v/>
      </c>
      <c r="AF743" s="26">
        <f>IFERROR(IF(OR(AC743="",INDEX(AC:AC,MATCH(DATE(YEAR($A743)-1,MONTH($A743),DAY($A743)),$A:$A,0))=""),"",AC743/INDEX(AC:AC,MATCH(DATE(YEAR($A743)-1,MONTH($A743),DAY($A743)),$A:$A,0))-1),"")</f>
        <v/>
      </c>
      <c r="AG743" s="26">
        <f>IF(OR(AA743="",AA742=""),"",AA743/AA742-1)</f>
        <v/>
      </c>
      <c r="AH743" s="26">
        <f>IF(OR(AB743="",AB742=""),"",AB743/AB742-1)</f>
        <v/>
      </c>
      <c r="AI743" s="26">
        <f>IF(OR(AC743="",AC742=""),"",AC743/AC742-1)</f>
        <v/>
      </c>
      <c r="AJ743" s="26">
        <f>IF(AC743="","",AA743/AC743)</f>
        <v/>
      </c>
      <c r="AK743" s="26">
        <f>IF(AC743="","",AB743/AC743)</f>
        <v/>
      </c>
      <c r="AL743" s="29" t="n">
        <v>14.49</v>
      </c>
      <c r="AM743" s="30" t="n">
        <v>15.43</v>
      </c>
      <c r="AN743" s="30" t="n">
        <v>14.2025</v>
      </c>
      <c r="AO743" s="30" t="n">
        <v>15.24</v>
      </c>
      <c r="AP743" s="31" t="n">
        <v>0.0518</v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18">
        <f>IF(SUMIFS('Daily NSE Equity Options'!$K:$K,'Daily NSE Equity Options'!$A:$A,$A744)=0,"",SUMIFS('Daily NSE Equity Options'!$K:$K,'Daily NSE Equity Options'!$A:$A,$A744))</f>
        <v/>
      </c>
      <c r="F744" s="7">
        <f>IF(SUMIFS('Daily BSE Equity Options'!$K:$K,'Daily BSE Equity Options'!$A:$A,$A744)=0,"",SUMIFS('Daily BSE Equity Options'!$K:$K,'Daily BSE Equity Options'!$A:$A,$A744))</f>
        <v/>
      </c>
      <c r="G744" s="7">
        <f>IF(OR(E744="",F744=""),"",E744+F744)</f>
        <v/>
      </c>
      <c r="H744" s="20">
        <f>IFERROR(IF(OR(E744="",INDEX(E:E,MATCH(DATE(YEAR($A744)-1,MONTH($A744),DAY($A744)),$A:$A,0))=""),"",E744/INDEX(E:E,MATCH(DATE(YEAR($A744)-1,MONTH($A744),DAY($A744)),$A:$A,0))-1),"")</f>
        <v/>
      </c>
      <c r="I744" s="20">
        <f>IFERROR(IF(OR(F744="",INDEX(F:F,MATCH(DATE(YEAR($A744)-1,MONTH($A744),DAY($A744)),$A:$A,0))=""),"",F744/INDEX(F:F,MATCH(DATE(YEAR($A744)-1,MONTH($A744),DAY($A744)),$A:$A,0))-1),"")</f>
        <v/>
      </c>
      <c r="J744" s="20">
        <f>IFERROR(IF(OR(G744="",INDEX(G:G,MATCH(DATE(YEAR($A744)-1,MONTH($A744),DAY($A744)),$A:$A,0))=""),"",G744/INDEX(G:G,MATCH(DATE(YEAR($A744)-1,MONTH($A744),DAY($A744)),$A:$A,0))-1),"")</f>
        <v/>
      </c>
      <c r="K744" s="20">
        <f>IF(OR(E744="",E743=""),"",E744/E743-1)</f>
        <v/>
      </c>
      <c r="L744" s="20">
        <f>IF(OR(F744="",F743=""),"",F744/F743-1)</f>
        <v/>
      </c>
      <c r="M744" s="20">
        <f>IF(OR(G744="",G743=""),"",G744/G743-1)</f>
        <v/>
      </c>
      <c r="N744" s="20">
        <f>IF(G744="","",E744/G744)</f>
        <v/>
      </c>
      <c r="O744" s="20">
        <f>IF(G744="","",F744/G744)</f>
        <v/>
      </c>
      <c r="P744" s="21">
        <f>IF(SUMIFS('Daily NSE Equity Options'!$L:$L,'Daily NSE Equity Options'!$A:$A,$A744)=0,"",SUMIFS('Daily NSE Equity Options'!$L:$L,'Daily NSE Equity Options'!$A:$A,$A744))</f>
        <v/>
      </c>
      <c r="Q744" s="8">
        <f>IF(SUMIFS('Daily BSE Equity Options'!$L:$L,'Daily BSE Equity Options'!$A:$A,$A744)=0,"",SUMIFS('Daily BSE Equity Options'!$L:$L,'Daily BSE Equity Options'!$A:$A,$A744))</f>
        <v/>
      </c>
      <c r="R744" s="8">
        <f>IF(OR(P744="",Q744=""),"",P744+Q744)</f>
        <v/>
      </c>
      <c r="S744" s="23">
        <f>IFERROR(IF(OR(P744="",INDEX(P:P,MATCH(DATE(YEAR($A744)-1,MONTH($A744),DAY($A744)),$A:$A,0))=""),"",P744/INDEX(P:P,MATCH(DATE(YEAR($A744)-1,MONTH($A744),DAY($A744)),$A:$A,0))-1),"")</f>
        <v/>
      </c>
      <c r="T744" s="23">
        <f>IFERROR(IF(OR(Q744="",INDEX(Q:Q,MATCH(DATE(YEAR($A744)-1,MONTH($A744),DAY($A744)),$A:$A,0))=""),"",Q744/INDEX(Q:Q,MATCH(DATE(YEAR($A744)-1,MONTH($A744),DAY($A744)),$A:$A,0))-1),"")</f>
        <v/>
      </c>
      <c r="U744" s="23">
        <f>IFERROR(IF(OR(R744="",INDEX(R:R,MATCH(DATE(YEAR($A744)-1,MONTH($A744),DAY($A744)),$A:$A,0))=""),"",R744/INDEX(R:R,MATCH(DATE(YEAR($A744)-1,MONTH($A744),DAY($A744)),$A:$A,0))-1),"")</f>
        <v/>
      </c>
      <c r="V744" s="23">
        <f>IF(OR(P744="",P743=""),"",P744/P743-1)</f>
        <v/>
      </c>
      <c r="W744" s="23">
        <f>IF(OR(Q744="",Q743=""),"",Q744/Q743-1)</f>
        <v/>
      </c>
      <c r="X744" s="23">
        <f>IF(OR(R744="",R743=""),"",R744/R743-1)</f>
        <v/>
      </c>
      <c r="Y744" s="23">
        <f>IF(R744="","",P744/R744)</f>
        <v/>
      </c>
      <c r="Z744" s="23">
        <f>IF(R744="","",Q744/R744)</f>
        <v/>
      </c>
      <c r="AA744" s="24">
        <f>IF(SUMIFS('Daily NSE Equity Options'!$M:$M,'Daily NSE Equity Options'!$A:$A,$A744)=0,"",SUMIFS('Daily NSE Equity Options'!$M:$M,'Daily NSE Equity Options'!$A:$A,$A744))</f>
        <v/>
      </c>
      <c r="AB744" s="9">
        <f>IF(SUMIFS('Daily BSE Equity Options'!$M:$M,'Daily BSE Equity Options'!$A:$A,$A744)=0,"",SUMIFS('Daily BSE Equity Options'!$M:$M,'Daily BSE Equity Options'!$A:$A,$A744))</f>
        <v/>
      </c>
      <c r="AC744" s="9">
        <f>IF(OR(AA744="",AB744=""),"",AA744+AB744)</f>
        <v/>
      </c>
      <c r="AD744" s="26">
        <f>IFERROR(IF(OR(AA744="",INDEX(AA:AA,MATCH(DATE(YEAR($A744)-1,MONTH($A744),DAY($A744)),$A:$A,0))=""),"",AA744/INDEX(AA:AA,MATCH(DATE(YEAR($A744)-1,MONTH($A744),DAY($A744)),$A:$A,0))-1),"")</f>
        <v/>
      </c>
      <c r="AE744" s="26">
        <f>IFERROR(IF(OR(AB744="",INDEX(AB:AB,MATCH(DATE(YEAR($A744)-1,MONTH($A744),DAY($A744)),$A:$A,0))=""),"",AB744/INDEX(AB:AB,MATCH(DATE(YEAR($A744)-1,MONTH($A744),DAY($A744)),$A:$A,0))-1),"")</f>
        <v/>
      </c>
      <c r="AF744" s="26">
        <f>IFERROR(IF(OR(AC744="",INDEX(AC:AC,MATCH(DATE(YEAR($A744)-1,MONTH($A744),DAY($A744)),$A:$A,0))=""),"",AC744/INDEX(AC:AC,MATCH(DATE(YEAR($A744)-1,MONTH($A744),DAY($A744)),$A:$A,0))-1),"")</f>
        <v/>
      </c>
      <c r="AG744" s="26">
        <f>IF(OR(AA744="",AA743=""),"",AA744/AA743-1)</f>
        <v/>
      </c>
      <c r="AH744" s="26">
        <f>IF(OR(AB744="",AB743=""),"",AB744/AB743-1)</f>
        <v/>
      </c>
      <c r="AI744" s="26">
        <f>IF(OR(AC744="",AC743=""),"",AC744/AC743-1)</f>
        <v/>
      </c>
      <c r="AJ744" s="26">
        <f>IF(AC744="","",AA744/AC744)</f>
        <v/>
      </c>
      <c r="AK744" s="26">
        <f>IF(AC744="","",AB744/AC744)</f>
        <v/>
      </c>
      <c r="AL744" s="29" t="n">
        <v>15.24</v>
      </c>
      <c r="AM744" s="30" t="n">
        <v>16.0925</v>
      </c>
      <c r="AN744" s="30" t="n">
        <v>15.0975</v>
      </c>
      <c r="AO744" s="30" t="n">
        <v>15.445</v>
      </c>
      <c r="AP744" s="31" t="n">
        <v>0.0135</v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18">
        <f>IF(SUMIFS('Daily NSE Equity Options'!$K:$K,'Daily NSE Equity Options'!$A:$A,$A745)=0,"",SUMIFS('Daily NSE Equity Options'!$K:$K,'Daily NSE Equity Options'!$A:$A,$A745))</f>
        <v/>
      </c>
      <c r="F745" s="7">
        <f>IF(SUMIFS('Daily BSE Equity Options'!$K:$K,'Daily BSE Equity Options'!$A:$A,$A745)=0,"",SUMIFS('Daily BSE Equity Options'!$K:$K,'Daily BSE Equity Options'!$A:$A,$A745))</f>
        <v/>
      </c>
      <c r="G745" s="7">
        <f>IF(OR(E745="",F745=""),"",E745+F745)</f>
        <v/>
      </c>
      <c r="H745" s="20">
        <f>IFERROR(IF(OR(E745="",INDEX(E:E,MATCH(DATE(YEAR($A745)-1,MONTH($A745),DAY($A745)),$A:$A,0))=""),"",E745/INDEX(E:E,MATCH(DATE(YEAR($A745)-1,MONTH($A745),DAY($A745)),$A:$A,0))-1),"")</f>
        <v/>
      </c>
      <c r="I745" s="20">
        <f>IFERROR(IF(OR(F745="",INDEX(F:F,MATCH(DATE(YEAR($A745)-1,MONTH($A745),DAY($A745)),$A:$A,0))=""),"",F745/INDEX(F:F,MATCH(DATE(YEAR($A745)-1,MONTH($A745),DAY($A745)),$A:$A,0))-1),"")</f>
        <v/>
      </c>
      <c r="J745" s="20">
        <f>IFERROR(IF(OR(G745="",INDEX(G:G,MATCH(DATE(YEAR($A745)-1,MONTH($A745),DAY($A745)),$A:$A,0))=""),"",G745/INDEX(G:G,MATCH(DATE(YEAR($A745)-1,MONTH($A745),DAY($A745)),$A:$A,0))-1),"")</f>
        <v/>
      </c>
      <c r="K745" s="20">
        <f>IF(OR(E745="",E744=""),"",E745/E744-1)</f>
        <v/>
      </c>
      <c r="L745" s="20">
        <f>IF(OR(F745="",F744=""),"",F745/F744-1)</f>
        <v/>
      </c>
      <c r="M745" s="20">
        <f>IF(OR(G745="",G744=""),"",G745/G744-1)</f>
        <v/>
      </c>
      <c r="N745" s="20">
        <f>IF(G745="","",E745/G745)</f>
        <v/>
      </c>
      <c r="O745" s="20">
        <f>IF(G745="","",F745/G745)</f>
        <v/>
      </c>
      <c r="P745" s="21">
        <f>IF(SUMIFS('Daily NSE Equity Options'!$L:$L,'Daily NSE Equity Options'!$A:$A,$A745)=0,"",SUMIFS('Daily NSE Equity Options'!$L:$L,'Daily NSE Equity Options'!$A:$A,$A745))</f>
        <v/>
      </c>
      <c r="Q745" s="8">
        <f>IF(SUMIFS('Daily BSE Equity Options'!$L:$L,'Daily BSE Equity Options'!$A:$A,$A745)=0,"",SUMIFS('Daily BSE Equity Options'!$L:$L,'Daily BSE Equity Options'!$A:$A,$A745))</f>
        <v/>
      </c>
      <c r="R745" s="8">
        <f>IF(OR(P745="",Q745=""),"",P745+Q745)</f>
        <v/>
      </c>
      <c r="S745" s="23">
        <f>IFERROR(IF(OR(P745="",INDEX(P:P,MATCH(DATE(YEAR($A745)-1,MONTH($A745),DAY($A745)),$A:$A,0))=""),"",P745/INDEX(P:P,MATCH(DATE(YEAR($A745)-1,MONTH($A745),DAY($A745)),$A:$A,0))-1),"")</f>
        <v/>
      </c>
      <c r="T745" s="23">
        <f>IFERROR(IF(OR(Q745="",INDEX(Q:Q,MATCH(DATE(YEAR($A745)-1,MONTH($A745),DAY($A745)),$A:$A,0))=""),"",Q745/INDEX(Q:Q,MATCH(DATE(YEAR($A745)-1,MONTH($A745),DAY($A745)),$A:$A,0))-1),"")</f>
        <v/>
      </c>
      <c r="U745" s="23">
        <f>IFERROR(IF(OR(R745="",INDEX(R:R,MATCH(DATE(YEAR($A745)-1,MONTH($A745),DAY($A745)),$A:$A,0))=""),"",R745/INDEX(R:R,MATCH(DATE(YEAR($A745)-1,MONTH($A745),DAY($A745)),$A:$A,0))-1),"")</f>
        <v/>
      </c>
      <c r="V745" s="23">
        <f>IF(OR(P745="",P744=""),"",P745/P744-1)</f>
        <v/>
      </c>
      <c r="W745" s="23">
        <f>IF(OR(Q745="",Q744=""),"",Q745/Q744-1)</f>
        <v/>
      </c>
      <c r="X745" s="23">
        <f>IF(OR(R745="",R744=""),"",R745/R744-1)</f>
        <v/>
      </c>
      <c r="Y745" s="23">
        <f>IF(R745="","",P745/R745)</f>
        <v/>
      </c>
      <c r="Z745" s="23">
        <f>IF(R745="","",Q745/R745)</f>
        <v/>
      </c>
      <c r="AA745" s="24">
        <f>IF(SUMIFS('Daily NSE Equity Options'!$M:$M,'Daily NSE Equity Options'!$A:$A,$A745)=0,"",SUMIFS('Daily NSE Equity Options'!$M:$M,'Daily NSE Equity Options'!$A:$A,$A745))</f>
        <v/>
      </c>
      <c r="AB745" s="9">
        <f>IF(SUMIFS('Daily BSE Equity Options'!$M:$M,'Daily BSE Equity Options'!$A:$A,$A745)=0,"",SUMIFS('Daily BSE Equity Options'!$M:$M,'Daily BSE Equity Options'!$A:$A,$A745))</f>
        <v/>
      </c>
      <c r="AC745" s="9">
        <f>IF(OR(AA745="",AB745=""),"",AA745+AB745)</f>
        <v/>
      </c>
      <c r="AD745" s="26">
        <f>IFERROR(IF(OR(AA745="",INDEX(AA:AA,MATCH(DATE(YEAR($A745)-1,MONTH($A745),DAY($A745)),$A:$A,0))=""),"",AA745/INDEX(AA:AA,MATCH(DATE(YEAR($A745)-1,MONTH($A745),DAY($A745)),$A:$A,0))-1),"")</f>
        <v/>
      </c>
      <c r="AE745" s="26">
        <f>IFERROR(IF(OR(AB745="",INDEX(AB:AB,MATCH(DATE(YEAR($A745)-1,MONTH($A745),DAY($A745)),$A:$A,0))=""),"",AB745/INDEX(AB:AB,MATCH(DATE(YEAR($A745)-1,MONTH($A745),DAY($A745)),$A:$A,0))-1),"")</f>
        <v/>
      </c>
      <c r="AF745" s="26">
        <f>IFERROR(IF(OR(AC745="",INDEX(AC:AC,MATCH(DATE(YEAR($A745)-1,MONTH($A745),DAY($A745)),$A:$A,0))=""),"",AC745/INDEX(AC:AC,MATCH(DATE(YEAR($A745)-1,MONTH($A745),DAY($A745)),$A:$A,0))-1),"")</f>
        <v/>
      </c>
      <c r="AG745" s="26">
        <f>IF(OR(AA745="",AA744=""),"",AA745/AA744-1)</f>
        <v/>
      </c>
      <c r="AH745" s="26">
        <f>IF(OR(AB745="",AB744=""),"",AB745/AB744-1)</f>
        <v/>
      </c>
      <c r="AI745" s="26">
        <f>IF(OR(AC745="",AC744=""),"",AC745/AC744-1)</f>
        <v/>
      </c>
      <c r="AJ745" s="26">
        <f>IF(AC745="","",AA745/AC745)</f>
        <v/>
      </c>
      <c r="AK745" s="26">
        <f>IF(AC745="","",AB745/AC745)</f>
        <v/>
      </c>
      <c r="AL745" s="29" t="n">
        <v>15.445</v>
      </c>
      <c r="AM745" s="30" t="n">
        <v>15.6075</v>
      </c>
      <c r="AN745" s="30" t="n">
        <v>14.865</v>
      </c>
      <c r="AO745" s="30" t="n">
        <v>15.1</v>
      </c>
      <c r="AP745" s="31" t="n">
        <v>-0.0223</v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18">
        <f>IF(SUMIFS('Daily NSE Equity Options'!$K:$K,'Daily NSE Equity Options'!$A:$A,$A746)=0,"",SUMIFS('Daily NSE Equity Options'!$K:$K,'Daily NSE Equity Options'!$A:$A,$A746))</f>
        <v/>
      </c>
      <c r="F746" s="7">
        <f>IF(SUMIFS('Daily BSE Equity Options'!$K:$K,'Daily BSE Equity Options'!$A:$A,$A746)=0,"",SUMIFS('Daily BSE Equity Options'!$K:$K,'Daily BSE Equity Options'!$A:$A,$A746))</f>
        <v/>
      </c>
      <c r="G746" s="7">
        <f>IF(OR(E746="",F746=""),"",E746+F746)</f>
        <v/>
      </c>
      <c r="H746" s="20">
        <f>IFERROR(IF(OR(E746="",INDEX(E:E,MATCH(DATE(YEAR($A746)-1,MONTH($A746),DAY($A746)),$A:$A,0))=""),"",E746/INDEX(E:E,MATCH(DATE(YEAR($A746)-1,MONTH($A746),DAY($A746)),$A:$A,0))-1),"")</f>
        <v/>
      </c>
      <c r="I746" s="20">
        <f>IFERROR(IF(OR(F746="",INDEX(F:F,MATCH(DATE(YEAR($A746)-1,MONTH($A746),DAY($A746)),$A:$A,0))=""),"",F746/INDEX(F:F,MATCH(DATE(YEAR($A746)-1,MONTH($A746),DAY($A746)),$A:$A,0))-1),"")</f>
        <v/>
      </c>
      <c r="J746" s="20">
        <f>IFERROR(IF(OR(G746="",INDEX(G:G,MATCH(DATE(YEAR($A746)-1,MONTH($A746),DAY($A746)),$A:$A,0))=""),"",G746/INDEX(G:G,MATCH(DATE(YEAR($A746)-1,MONTH($A746),DAY($A746)),$A:$A,0))-1),"")</f>
        <v/>
      </c>
      <c r="K746" s="20">
        <f>IF(OR(E746="",E745=""),"",E746/E745-1)</f>
        <v/>
      </c>
      <c r="L746" s="20">
        <f>IF(OR(F746="",F745=""),"",F746/F745-1)</f>
        <v/>
      </c>
      <c r="M746" s="20">
        <f>IF(OR(G746="",G745=""),"",G746/G745-1)</f>
        <v/>
      </c>
      <c r="N746" s="20">
        <f>IF(G746="","",E746/G746)</f>
        <v/>
      </c>
      <c r="O746" s="20">
        <f>IF(G746="","",F746/G746)</f>
        <v/>
      </c>
      <c r="P746" s="21">
        <f>IF(SUMIFS('Daily NSE Equity Options'!$L:$L,'Daily NSE Equity Options'!$A:$A,$A746)=0,"",SUMIFS('Daily NSE Equity Options'!$L:$L,'Daily NSE Equity Options'!$A:$A,$A746))</f>
        <v/>
      </c>
      <c r="Q746" s="8">
        <f>IF(SUMIFS('Daily BSE Equity Options'!$L:$L,'Daily BSE Equity Options'!$A:$A,$A746)=0,"",SUMIFS('Daily BSE Equity Options'!$L:$L,'Daily BSE Equity Options'!$A:$A,$A746))</f>
        <v/>
      </c>
      <c r="R746" s="8">
        <f>IF(OR(P746="",Q746=""),"",P746+Q746)</f>
        <v/>
      </c>
      <c r="S746" s="23">
        <f>IFERROR(IF(OR(P746="",INDEX(P:P,MATCH(DATE(YEAR($A746)-1,MONTH($A746),DAY($A746)),$A:$A,0))=""),"",P746/INDEX(P:P,MATCH(DATE(YEAR($A746)-1,MONTH($A746),DAY($A746)),$A:$A,0))-1),"")</f>
        <v/>
      </c>
      <c r="T746" s="23">
        <f>IFERROR(IF(OR(Q746="",INDEX(Q:Q,MATCH(DATE(YEAR($A746)-1,MONTH($A746),DAY($A746)),$A:$A,0))=""),"",Q746/INDEX(Q:Q,MATCH(DATE(YEAR($A746)-1,MONTH($A746),DAY($A746)),$A:$A,0))-1),"")</f>
        <v/>
      </c>
      <c r="U746" s="23">
        <f>IFERROR(IF(OR(R746="",INDEX(R:R,MATCH(DATE(YEAR($A746)-1,MONTH($A746),DAY($A746)),$A:$A,0))=""),"",R746/INDEX(R:R,MATCH(DATE(YEAR($A746)-1,MONTH($A746),DAY($A746)),$A:$A,0))-1),"")</f>
        <v/>
      </c>
      <c r="V746" s="23">
        <f>IF(OR(P746="",P745=""),"",P746/P745-1)</f>
        <v/>
      </c>
      <c r="W746" s="23">
        <f>IF(OR(Q746="",Q745=""),"",Q746/Q745-1)</f>
        <v/>
      </c>
      <c r="X746" s="23">
        <f>IF(OR(R746="",R745=""),"",R746/R745-1)</f>
        <v/>
      </c>
      <c r="Y746" s="23">
        <f>IF(R746="","",P746/R746)</f>
        <v/>
      </c>
      <c r="Z746" s="23">
        <f>IF(R746="","",Q746/R746)</f>
        <v/>
      </c>
      <c r="AA746" s="24">
        <f>IF(SUMIFS('Daily NSE Equity Options'!$M:$M,'Daily NSE Equity Options'!$A:$A,$A746)=0,"",SUMIFS('Daily NSE Equity Options'!$M:$M,'Daily NSE Equity Options'!$A:$A,$A746))</f>
        <v/>
      </c>
      <c r="AB746" s="9">
        <f>IF(SUMIFS('Daily BSE Equity Options'!$M:$M,'Daily BSE Equity Options'!$A:$A,$A746)=0,"",SUMIFS('Daily BSE Equity Options'!$M:$M,'Daily BSE Equity Options'!$A:$A,$A746))</f>
        <v/>
      </c>
      <c r="AC746" s="9">
        <f>IF(OR(AA746="",AB746=""),"",AA746+AB746)</f>
        <v/>
      </c>
      <c r="AD746" s="26">
        <f>IFERROR(IF(OR(AA746="",INDEX(AA:AA,MATCH(DATE(YEAR($A746)-1,MONTH($A746),DAY($A746)),$A:$A,0))=""),"",AA746/INDEX(AA:AA,MATCH(DATE(YEAR($A746)-1,MONTH($A746),DAY($A746)),$A:$A,0))-1),"")</f>
        <v/>
      </c>
      <c r="AE746" s="26">
        <f>IFERROR(IF(OR(AB746="",INDEX(AB:AB,MATCH(DATE(YEAR($A746)-1,MONTH($A746),DAY($A746)),$A:$A,0))=""),"",AB746/INDEX(AB:AB,MATCH(DATE(YEAR($A746)-1,MONTH($A746),DAY($A746)),$A:$A,0))-1),"")</f>
        <v/>
      </c>
      <c r="AF746" s="26">
        <f>IFERROR(IF(OR(AC746="",INDEX(AC:AC,MATCH(DATE(YEAR($A746)-1,MONTH($A746),DAY($A746)),$A:$A,0))=""),"",AC746/INDEX(AC:AC,MATCH(DATE(YEAR($A746)-1,MONTH($A746),DAY($A746)),$A:$A,0))-1),"")</f>
        <v/>
      </c>
      <c r="AG746" s="26">
        <f>IF(OR(AA746="",AA745=""),"",AA746/AA745-1)</f>
        <v/>
      </c>
      <c r="AH746" s="26">
        <f>IF(OR(AB746="",AB745=""),"",AB746/AB745-1)</f>
        <v/>
      </c>
      <c r="AI746" s="26">
        <f>IF(OR(AC746="",AC745=""),"",AC746/AC745-1)</f>
        <v/>
      </c>
      <c r="AJ746" s="26">
        <f>IF(AC746="","",AA746/AC746)</f>
        <v/>
      </c>
      <c r="AK746" s="26">
        <f>IF(AC746="","",AB746/AC746)</f>
        <v/>
      </c>
      <c r="AL746" s="29" t="n">
        <v>15.1</v>
      </c>
      <c r="AM746" s="30" t="n">
        <v>15.1</v>
      </c>
      <c r="AN746" s="30" t="n">
        <v>13.32</v>
      </c>
      <c r="AO746" s="30" t="n">
        <v>13.6275</v>
      </c>
      <c r="AP746" s="31" t="n">
        <v>-0.0975</v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18">
        <f>IF(SUMIFS('Daily NSE Equity Options'!$K:$K,'Daily NSE Equity Options'!$A:$A,$A747)=0,"",SUMIFS('Daily NSE Equity Options'!$K:$K,'Daily NSE Equity Options'!$A:$A,$A747))</f>
        <v/>
      </c>
      <c r="F747" s="7">
        <f>IF(SUMIFS('Daily BSE Equity Options'!$K:$K,'Daily BSE Equity Options'!$A:$A,$A747)=0,"",SUMIFS('Daily BSE Equity Options'!$K:$K,'Daily BSE Equity Options'!$A:$A,$A747))</f>
        <v/>
      </c>
      <c r="G747" s="7">
        <f>IF(OR(E747="",F747=""),"",E747+F747)</f>
        <v/>
      </c>
      <c r="H747" s="20">
        <f>IFERROR(IF(OR(E747="",INDEX(E:E,MATCH(DATE(YEAR($A747)-1,MONTH($A747),DAY($A747)),$A:$A,0))=""),"",E747/INDEX(E:E,MATCH(DATE(YEAR($A747)-1,MONTH($A747),DAY($A747)),$A:$A,0))-1),"")</f>
        <v/>
      </c>
      <c r="I747" s="20">
        <f>IFERROR(IF(OR(F747="",INDEX(F:F,MATCH(DATE(YEAR($A747)-1,MONTH($A747),DAY($A747)),$A:$A,0))=""),"",F747/INDEX(F:F,MATCH(DATE(YEAR($A747)-1,MONTH($A747),DAY($A747)),$A:$A,0))-1),"")</f>
        <v/>
      </c>
      <c r="J747" s="20">
        <f>IFERROR(IF(OR(G747="",INDEX(G:G,MATCH(DATE(YEAR($A747)-1,MONTH($A747),DAY($A747)),$A:$A,0))=""),"",G747/INDEX(G:G,MATCH(DATE(YEAR($A747)-1,MONTH($A747),DAY($A747)),$A:$A,0))-1),"")</f>
        <v/>
      </c>
      <c r="K747" s="20">
        <f>IF(OR(E747="",E746=""),"",E747/E746-1)</f>
        <v/>
      </c>
      <c r="L747" s="20">
        <f>IF(OR(F747="",F746=""),"",F747/F746-1)</f>
        <v/>
      </c>
      <c r="M747" s="20">
        <f>IF(OR(G747="",G746=""),"",G747/G746-1)</f>
        <v/>
      </c>
      <c r="N747" s="20">
        <f>IF(G747="","",E747/G747)</f>
        <v/>
      </c>
      <c r="O747" s="20">
        <f>IF(G747="","",F747/G747)</f>
        <v/>
      </c>
      <c r="P747" s="21">
        <f>IF(SUMIFS('Daily NSE Equity Options'!$L:$L,'Daily NSE Equity Options'!$A:$A,$A747)=0,"",SUMIFS('Daily NSE Equity Options'!$L:$L,'Daily NSE Equity Options'!$A:$A,$A747))</f>
        <v/>
      </c>
      <c r="Q747" s="8">
        <f>IF(SUMIFS('Daily BSE Equity Options'!$L:$L,'Daily BSE Equity Options'!$A:$A,$A747)=0,"",SUMIFS('Daily BSE Equity Options'!$L:$L,'Daily BSE Equity Options'!$A:$A,$A747))</f>
        <v/>
      </c>
      <c r="R747" s="8">
        <f>IF(OR(P747="",Q747=""),"",P747+Q747)</f>
        <v/>
      </c>
      <c r="S747" s="23">
        <f>IFERROR(IF(OR(P747="",INDEX(P:P,MATCH(DATE(YEAR($A747)-1,MONTH($A747),DAY($A747)),$A:$A,0))=""),"",P747/INDEX(P:P,MATCH(DATE(YEAR($A747)-1,MONTH($A747),DAY($A747)),$A:$A,0))-1),"")</f>
        <v/>
      </c>
      <c r="T747" s="23">
        <f>IFERROR(IF(OR(Q747="",INDEX(Q:Q,MATCH(DATE(YEAR($A747)-1,MONTH($A747),DAY($A747)),$A:$A,0))=""),"",Q747/INDEX(Q:Q,MATCH(DATE(YEAR($A747)-1,MONTH($A747),DAY($A747)),$A:$A,0))-1),"")</f>
        <v/>
      </c>
      <c r="U747" s="23">
        <f>IFERROR(IF(OR(R747="",INDEX(R:R,MATCH(DATE(YEAR($A747)-1,MONTH($A747),DAY($A747)),$A:$A,0))=""),"",R747/INDEX(R:R,MATCH(DATE(YEAR($A747)-1,MONTH($A747),DAY($A747)),$A:$A,0))-1),"")</f>
        <v/>
      </c>
      <c r="V747" s="23">
        <f>IF(OR(P747="",P746=""),"",P747/P746-1)</f>
        <v/>
      </c>
      <c r="W747" s="23">
        <f>IF(OR(Q747="",Q746=""),"",Q747/Q746-1)</f>
        <v/>
      </c>
      <c r="X747" s="23">
        <f>IF(OR(R747="",R746=""),"",R747/R746-1)</f>
        <v/>
      </c>
      <c r="Y747" s="23">
        <f>IF(R747="","",P747/R747)</f>
        <v/>
      </c>
      <c r="Z747" s="23">
        <f>IF(R747="","",Q747/R747)</f>
        <v/>
      </c>
      <c r="AA747" s="24">
        <f>IF(SUMIFS('Daily NSE Equity Options'!$M:$M,'Daily NSE Equity Options'!$A:$A,$A747)=0,"",SUMIFS('Daily NSE Equity Options'!$M:$M,'Daily NSE Equity Options'!$A:$A,$A747))</f>
        <v/>
      </c>
      <c r="AB747" s="9">
        <f>IF(SUMIFS('Daily BSE Equity Options'!$M:$M,'Daily BSE Equity Options'!$A:$A,$A747)=0,"",SUMIFS('Daily BSE Equity Options'!$M:$M,'Daily BSE Equity Options'!$A:$A,$A747))</f>
        <v/>
      </c>
      <c r="AC747" s="9">
        <f>IF(OR(AA747="",AB747=""),"",AA747+AB747)</f>
        <v/>
      </c>
      <c r="AD747" s="26">
        <f>IFERROR(IF(OR(AA747="",INDEX(AA:AA,MATCH(DATE(YEAR($A747)-1,MONTH($A747),DAY($A747)),$A:$A,0))=""),"",AA747/INDEX(AA:AA,MATCH(DATE(YEAR($A747)-1,MONTH($A747),DAY($A747)),$A:$A,0))-1),"")</f>
        <v/>
      </c>
      <c r="AE747" s="26">
        <f>IFERROR(IF(OR(AB747="",INDEX(AB:AB,MATCH(DATE(YEAR($A747)-1,MONTH($A747),DAY($A747)),$A:$A,0))=""),"",AB747/INDEX(AB:AB,MATCH(DATE(YEAR($A747)-1,MONTH($A747),DAY($A747)),$A:$A,0))-1),"")</f>
        <v/>
      </c>
      <c r="AF747" s="26">
        <f>IFERROR(IF(OR(AC747="",INDEX(AC:AC,MATCH(DATE(YEAR($A747)-1,MONTH($A747),DAY($A747)),$A:$A,0))=""),"",AC747/INDEX(AC:AC,MATCH(DATE(YEAR($A747)-1,MONTH($A747),DAY($A747)),$A:$A,0))-1),"")</f>
        <v/>
      </c>
      <c r="AG747" s="26">
        <f>IF(OR(AA747="",AA746=""),"",AA747/AA746-1)</f>
        <v/>
      </c>
      <c r="AH747" s="26">
        <f>IF(OR(AB747="",AB746=""),"",AB747/AB746-1)</f>
        <v/>
      </c>
      <c r="AI747" s="26">
        <f>IF(OR(AC747="",AC746=""),"",AC747/AC746-1)</f>
        <v/>
      </c>
      <c r="AJ747" s="26">
        <f>IF(AC747="","",AA747/AC747)</f>
        <v/>
      </c>
      <c r="AK747" s="26">
        <f>IF(AC747="","",AB747/AC747)</f>
        <v/>
      </c>
      <c r="AL747" s="29" t="n">
        <v>13.6275</v>
      </c>
      <c r="AM747" s="30" t="n">
        <v>13.6275</v>
      </c>
      <c r="AN747" s="30" t="n">
        <v>12.0725</v>
      </c>
      <c r="AO747" s="30" t="n">
        <v>12.935</v>
      </c>
      <c r="AP747" s="31" t="n">
        <v>-0.0508</v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18">
        <f>IF(SUMIFS('Daily NSE Equity Options'!$K:$K,'Daily NSE Equity Options'!$A:$A,$A748)=0,"",SUMIFS('Daily NSE Equity Options'!$K:$K,'Daily NSE Equity Options'!$A:$A,$A748))</f>
        <v/>
      </c>
      <c r="F748" s="7">
        <f>IF(SUMIFS('Daily BSE Equity Options'!$K:$K,'Daily BSE Equity Options'!$A:$A,$A748)=0,"",SUMIFS('Daily BSE Equity Options'!$K:$K,'Daily BSE Equity Options'!$A:$A,$A748))</f>
        <v/>
      </c>
      <c r="G748" s="7">
        <f>IF(OR(E748="",F748=""),"",E748+F748)</f>
        <v/>
      </c>
      <c r="H748" s="20">
        <f>IFERROR(IF(OR(E748="",INDEX(E:E,MATCH(DATE(YEAR($A748)-1,MONTH($A748),DAY($A748)),$A:$A,0))=""),"",E748/INDEX(E:E,MATCH(DATE(YEAR($A748)-1,MONTH($A748),DAY($A748)),$A:$A,0))-1),"")</f>
        <v/>
      </c>
      <c r="I748" s="20">
        <f>IFERROR(IF(OR(F748="",INDEX(F:F,MATCH(DATE(YEAR($A748)-1,MONTH($A748),DAY($A748)),$A:$A,0))=""),"",F748/INDEX(F:F,MATCH(DATE(YEAR($A748)-1,MONTH($A748),DAY($A748)),$A:$A,0))-1),"")</f>
        <v/>
      </c>
      <c r="J748" s="20">
        <f>IFERROR(IF(OR(G748="",INDEX(G:G,MATCH(DATE(YEAR($A748)-1,MONTH($A748),DAY($A748)),$A:$A,0))=""),"",G748/INDEX(G:G,MATCH(DATE(YEAR($A748)-1,MONTH($A748),DAY($A748)),$A:$A,0))-1),"")</f>
        <v/>
      </c>
      <c r="K748" s="20">
        <f>IF(OR(E748="",E747=""),"",E748/E747-1)</f>
        <v/>
      </c>
      <c r="L748" s="20">
        <f>IF(OR(F748="",F747=""),"",F748/F747-1)</f>
        <v/>
      </c>
      <c r="M748" s="20">
        <f>IF(OR(G748="",G747=""),"",G748/G747-1)</f>
        <v/>
      </c>
      <c r="N748" s="20">
        <f>IF(G748="","",E748/G748)</f>
        <v/>
      </c>
      <c r="O748" s="20">
        <f>IF(G748="","",F748/G748)</f>
        <v/>
      </c>
      <c r="P748" s="21">
        <f>IF(SUMIFS('Daily NSE Equity Options'!$L:$L,'Daily NSE Equity Options'!$A:$A,$A748)=0,"",SUMIFS('Daily NSE Equity Options'!$L:$L,'Daily NSE Equity Options'!$A:$A,$A748))</f>
        <v/>
      </c>
      <c r="Q748" s="8">
        <f>IF(SUMIFS('Daily BSE Equity Options'!$L:$L,'Daily BSE Equity Options'!$A:$A,$A748)=0,"",SUMIFS('Daily BSE Equity Options'!$L:$L,'Daily BSE Equity Options'!$A:$A,$A748))</f>
        <v/>
      </c>
      <c r="R748" s="8">
        <f>IF(OR(P748="",Q748=""),"",P748+Q748)</f>
        <v/>
      </c>
      <c r="S748" s="23">
        <f>IFERROR(IF(OR(P748="",INDEX(P:P,MATCH(DATE(YEAR($A748)-1,MONTH($A748),DAY($A748)),$A:$A,0))=""),"",P748/INDEX(P:P,MATCH(DATE(YEAR($A748)-1,MONTH($A748),DAY($A748)),$A:$A,0))-1),"")</f>
        <v/>
      </c>
      <c r="T748" s="23">
        <f>IFERROR(IF(OR(Q748="",INDEX(Q:Q,MATCH(DATE(YEAR($A748)-1,MONTH($A748),DAY($A748)),$A:$A,0))=""),"",Q748/INDEX(Q:Q,MATCH(DATE(YEAR($A748)-1,MONTH($A748),DAY($A748)),$A:$A,0))-1),"")</f>
        <v/>
      </c>
      <c r="U748" s="23">
        <f>IFERROR(IF(OR(R748="",INDEX(R:R,MATCH(DATE(YEAR($A748)-1,MONTH($A748),DAY($A748)),$A:$A,0))=""),"",R748/INDEX(R:R,MATCH(DATE(YEAR($A748)-1,MONTH($A748),DAY($A748)),$A:$A,0))-1),"")</f>
        <v/>
      </c>
      <c r="V748" s="23">
        <f>IF(OR(P748="",P747=""),"",P748/P747-1)</f>
        <v/>
      </c>
      <c r="W748" s="23">
        <f>IF(OR(Q748="",Q747=""),"",Q748/Q747-1)</f>
        <v/>
      </c>
      <c r="X748" s="23">
        <f>IF(OR(R748="",R747=""),"",R748/R747-1)</f>
        <v/>
      </c>
      <c r="Y748" s="23">
        <f>IF(R748="","",P748/R748)</f>
        <v/>
      </c>
      <c r="Z748" s="23">
        <f>IF(R748="","",Q748/R748)</f>
        <v/>
      </c>
      <c r="AA748" s="24">
        <f>IF(SUMIFS('Daily NSE Equity Options'!$M:$M,'Daily NSE Equity Options'!$A:$A,$A748)=0,"",SUMIFS('Daily NSE Equity Options'!$M:$M,'Daily NSE Equity Options'!$A:$A,$A748))</f>
        <v/>
      </c>
      <c r="AB748" s="9">
        <f>IF(SUMIFS('Daily BSE Equity Options'!$M:$M,'Daily BSE Equity Options'!$A:$A,$A748)=0,"",SUMIFS('Daily BSE Equity Options'!$M:$M,'Daily BSE Equity Options'!$A:$A,$A748))</f>
        <v/>
      </c>
      <c r="AC748" s="9">
        <f>IF(OR(AA748="",AB748=""),"",AA748+AB748)</f>
        <v/>
      </c>
      <c r="AD748" s="26">
        <f>IFERROR(IF(OR(AA748="",INDEX(AA:AA,MATCH(DATE(YEAR($A748)-1,MONTH($A748),DAY($A748)),$A:$A,0))=""),"",AA748/INDEX(AA:AA,MATCH(DATE(YEAR($A748)-1,MONTH($A748),DAY($A748)),$A:$A,0))-1),"")</f>
        <v/>
      </c>
      <c r="AE748" s="26">
        <f>IFERROR(IF(OR(AB748="",INDEX(AB:AB,MATCH(DATE(YEAR($A748)-1,MONTH($A748),DAY($A748)),$A:$A,0))=""),"",AB748/INDEX(AB:AB,MATCH(DATE(YEAR($A748)-1,MONTH($A748),DAY($A748)),$A:$A,0))-1),"")</f>
        <v/>
      </c>
      <c r="AF748" s="26">
        <f>IFERROR(IF(OR(AC748="",INDEX(AC:AC,MATCH(DATE(YEAR($A748)-1,MONTH($A748),DAY($A748)),$A:$A,0))=""),"",AC748/INDEX(AC:AC,MATCH(DATE(YEAR($A748)-1,MONTH($A748),DAY($A748)),$A:$A,0))-1),"")</f>
        <v/>
      </c>
      <c r="AG748" s="26">
        <f>IF(OR(AA748="",AA747=""),"",AA748/AA747-1)</f>
        <v/>
      </c>
      <c r="AH748" s="26">
        <f>IF(OR(AB748="",AB747=""),"",AB748/AB747-1)</f>
        <v/>
      </c>
      <c r="AI748" s="26">
        <f>IF(OR(AC748="",AC747=""),"",AC748/AC747-1)</f>
        <v/>
      </c>
      <c r="AJ748" s="26">
        <f>IF(AC748="","",AA748/AC748)</f>
        <v/>
      </c>
      <c r="AK748" s="26">
        <f>IF(AC748="","",AB748/AC748)</f>
        <v/>
      </c>
      <c r="AL748" s="29" t="n">
        <v>12.935</v>
      </c>
      <c r="AM748" s="30" t="n">
        <v>13.49</v>
      </c>
      <c r="AN748" s="30" t="n">
        <v>12.465</v>
      </c>
      <c r="AO748" s="30" t="n">
        <v>12.585</v>
      </c>
      <c r="AP748" s="31" t="n">
        <v>-0.0271</v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18">
        <f>IF(SUMIFS('Daily NSE Equity Options'!$K:$K,'Daily NSE Equity Options'!$A:$A,$A749)=0,"",SUMIFS('Daily NSE Equity Options'!$K:$K,'Daily NSE Equity Options'!$A:$A,$A749))</f>
        <v/>
      </c>
      <c r="F749" s="7">
        <f>IF(SUMIFS('Daily BSE Equity Options'!$K:$K,'Daily BSE Equity Options'!$A:$A,$A749)=0,"",SUMIFS('Daily BSE Equity Options'!$K:$K,'Daily BSE Equity Options'!$A:$A,$A749))</f>
        <v/>
      </c>
      <c r="G749" s="7">
        <f>IF(OR(E749="",F749=""),"",E749+F749)</f>
        <v/>
      </c>
      <c r="H749" s="20">
        <f>IFERROR(IF(OR(E749="",INDEX(E:E,MATCH(DATE(YEAR($A749)-1,MONTH($A749),DAY($A749)),$A:$A,0))=""),"",E749/INDEX(E:E,MATCH(DATE(YEAR($A749)-1,MONTH($A749),DAY($A749)),$A:$A,0))-1),"")</f>
        <v/>
      </c>
      <c r="I749" s="20">
        <f>IFERROR(IF(OR(F749="",INDEX(F:F,MATCH(DATE(YEAR($A749)-1,MONTH($A749),DAY($A749)),$A:$A,0))=""),"",F749/INDEX(F:F,MATCH(DATE(YEAR($A749)-1,MONTH($A749),DAY($A749)),$A:$A,0))-1),"")</f>
        <v/>
      </c>
      <c r="J749" s="20">
        <f>IFERROR(IF(OR(G749="",INDEX(G:G,MATCH(DATE(YEAR($A749)-1,MONTH($A749),DAY($A749)),$A:$A,0))=""),"",G749/INDEX(G:G,MATCH(DATE(YEAR($A749)-1,MONTH($A749),DAY($A749)),$A:$A,0))-1),"")</f>
        <v/>
      </c>
      <c r="K749" s="20">
        <f>IF(OR(E749="",E748=""),"",E749/E748-1)</f>
        <v/>
      </c>
      <c r="L749" s="20">
        <f>IF(OR(F749="",F748=""),"",F749/F748-1)</f>
        <v/>
      </c>
      <c r="M749" s="20">
        <f>IF(OR(G749="",G748=""),"",G749/G748-1)</f>
        <v/>
      </c>
      <c r="N749" s="20">
        <f>IF(G749="","",E749/G749)</f>
        <v/>
      </c>
      <c r="O749" s="20">
        <f>IF(G749="","",F749/G749)</f>
        <v/>
      </c>
      <c r="P749" s="21">
        <f>IF(SUMIFS('Daily NSE Equity Options'!$L:$L,'Daily NSE Equity Options'!$A:$A,$A749)=0,"",SUMIFS('Daily NSE Equity Options'!$L:$L,'Daily NSE Equity Options'!$A:$A,$A749))</f>
        <v/>
      </c>
      <c r="Q749" s="8">
        <f>IF(SUMIFS('Daily BSE Equity Options'!$L:$L,'Daily BSE Equity Options'!$A:$A,$A749)=0,"",SUMIFS('Daily BSE Equity Options'!$L:$L,'Daily BSE Equity Options'!$A:$A,$A749))</f>
        <v/>
      </c>
      <c r="R749" s="8">
        <f>IF(OR(P749="",Q749=""),"",P749+Q749)</f>
        <v/>
      </c>
      <c r="S749" s="23">
        <f>IFERROR(IF(OR(P749="",INDEX(P:P,MATCH(DATE(YEAR($A749)-1,MONTH($A749),DAY($A749)),$A:$A,0))=""),"",P749/INDEX(P:P,MATCH(DATE(YEAR($A749)-1,MONTH($A749),DAY($A749)),$A:$A,0))-1),"")</f>
        <v/>
      </c>
      <c r="T749" s="23">
        <f>IFERROR(IF(OR(Q749="",INDEX(Q:Q,MATCH(DATE(YEAR($A749)-1,MONTH($A749),DAY($A749)),$A:$A,0))=""),"",Q749/INDEX(Q:Q,MATCH(DATE(YEAR($A749)-1,MONTH($A749),DAY($A749)),$A:$A,0))-1),"")</f>
        <v/>
      </c>
      <c r="U749" s="23">
        <f>IFERROR(IF(OR(R749="",INDEX(R:R,MATCH(DATE(YEAR($A749)-1,MONTH($A749),DAY($A749)),$A:$A,0))=""),"",R749/INDEX(R:R,MATCH(DATE(YEAR($A749)-1,MONTH($A749),DAY($A749)),$A:$A,0))-1),"")</f>
        <v/>
      </c>
      <c r="V749" s="23">
        <f>IF(OR(P749="",P748=""),"",P749/P748-1)</f>
        <v/>
      </c>
      <c r="W749" s="23">
        <f>IF(OR(Q749="",Q748=""),"",Q749/Q748-1)</f>
        <v/>
      </c>
      <c r="X749" s="23">
        <f>IF(OR(R749="",R748=""),"",R749/R748-1)</f>
        <v/>
      </c>
      <c r="Y749" s="23">
        <f>IF(R749="","",P749/R749)</f>
        <v/>
      </c>
      <c r="Z749" s="23">
        <f>IF(R749="","",Q749/R749)</f>
        <v/>
      </c>
      <c r="AA749" s="24">
        <f>IF(SUMIFS('Daily NSE Equity Options'!$M:$M,'Daily NSE Equity Options'!$A:$A,$A749)=0,"",SUMIFS('Daily NSE Equity Options'!$M:$M,'Daily NSE Equity Options'!$A:$A,$A749))</f>
        <v/>
      </c>
      <c r="AB749" s="9">
        <f>IF(SUMIFS('Daily BSE Equity Options'!$M:$M,'Daily BSE Equity Options'!$A:$A,$A749)=0,"",SUMIFS('Daily BSE Equity Options'!$M:$M,'Daily BSE Equity Options'!$A:$A,$A749))</f>
        <v/>
      </c>
      <c r="AC749" s="9">
        <f>IF(OR(AA749="",AB749=""),"",AA749+AB749)</f>
        <v/>
      </c>
      <c r="AD749" s="26">
        <f>IFERROR(IF(OR(AA749="",INDEX(AA:AA,MATCH(DATE(YEAR($A749)-1,MONTH($A749),DAY($A749)),$A:$A,0))=""),"",AA749/INDEX(AA:AA,MATCH(DATE(YEAR($A749)-1,MONTH($A749),DAY($A749)),$A:$A,0))-1),"")</f>
        <v/>
      </c>
      <c r="AE749" s="26">
        <f>IFERROR(IF(OR(AB749="",INDEX(AB:AB,MATCH(DATE(YEAR($A749)-1,MONTH($A749),DAY($A749)),$A:$A,0))=""),"",AB749/INDEX(AB:AB,MATCH(DATE(YEAR($A749)-1,MONTH($A749),DAY($A749)),$A:$A,0))-1),"")</f>
        <v/>
      </c>
      <c r="AF749" s="26">
        <f>IFERROR(IF(OR(AC749="",INDEX(AC:AC,MATCH(DATE(YEAR($A749)-1,MONTH($A749),DAY($A749)),$A:$A,0))=""),"",AC749/INDEX(AC:AC,MATCH(DATE(YEAR($A749)-1,MONTH($A749),DAY($A749)),$A:$A,0))-1),"")</f>
        <v/>
      </c>
      <c r="AG749" s="26">
        <f>IF(OR(AA749="",AA748=""),"",AA749/AA748-1)</f>
        <v/>
      </c>
      <c r="AH749" s="26">
        <f>IF(OR(AB749="",AB748=""),"",AB749/AB748-1)</f>
        <v/>
      </c>
      <c r="AI749" s="26">
        <f>IF(OR(AC749="",AC748=""),"",AC749/AC748-1)</f>
        <v/>
      </c>
      <c r="AJ749" s="26">
        <f>IF(AC749="","",AA749/AC749)</f>
        <v/>
      </c>
      <c r="AK749" s="26">
        <f>IF(AC749="","",AB749/AC749)</f>
        <v/>
      </c>
      <c r="AL749" s="29" t="n">
        <v>12.585</v>
      </c>
      <c r="AM749" s="30" t="n">
        <v>12.805</v>
      </c>
      <c r="AN749" s="30" t="n">
        <v>12.0525</v>
      </c>
      <c r="AO749" s="30" t="n">
        <v>12.4125</v>
      </c>
      <c r="AP749" s="31" t="n">
        <v>-0.0137</v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18">
        <f>IF(SUMIFS('Daily NSE Equity Options'!$K:$K,'Daily NSE Equity Options'!$A:$A,$A750)=0,"",SUMIFS('Daily NSE Equity Options'!$K:$K,'Daily NSE Equity Options'!$A:$A,$A750))</f>
        <v/>
      </c>
      <c r="F750" s="7">
        <f>IF(SUMIFS('Daily BSE Equity Options'!$K:$K,'Daily BSE Equity Options'!$A:$A,$A750)=0,"",SUMIFS('Daily BSE Equity Options'!$K:$K,'Daily BSE Equity Options'!$A:$A,$A750))</f>
        <v/>
      </c>
      <c r="G750" s="7">
        <f>IF(OR(E750="",F750=""),"",E750+F750)</f>
        <v/>
      </c>
      <c r="H750" s="20">
        <f>IFERROR(IF(OR(E750="",INDEX(E:E,MATCH(DATE(YEAR($A750)-1,MONTH($A750),DAY($A750)),$A:$A,0))=""),"",E750/INDEX(E:E,MATCH(DATE(YEAR($A750)-1,MONTH($A750),DAY($A750)),$A:$A,0))-1),"")</f>
        <v/>
      </c>
      <c r="I750" s="20">
        <f>IFERROR(IF(OR(F750="",INDEX(F:F,MATCH(DATE(YEAR($A750)-1,MONTH($A750),DAY($A750)),$A:$A,0))=""),"",F750/INDEX(F:F,MATCH(DATE(YEAR($A750)-1,MONTH($A750),DAY($A750)),$A:$A,0))-1),"")</f>
        <v/>
      </c>
      <c r="J750" s="20">
        <f>IFERROR(IF(OR(G750="",INDEX(G:G,MATCH(DATE(YEAR($A750)-1,MONTH($A750),DAY($A750)),$A:$A,0))=""),"",G750/INDEX(G:G,MATCH(DATE(YEAR($A750)-1,MONTH($A750),DAY($A750)),$A:$A,0))-1),"")</f>
        <v/>
      </c>
      <c r="K750" s="20">
        <f>IF(OR(E750="",E749=""),"",E750/E749-1)</f>
        <v/>
      </c>
      <c r="L750" s="20">
        <f>IF(OR(F750="",F749=""),"",F750/F749-1)</f>
        <v/>
      </c>
      <c r="M750" s="20">
        <f>IF(OR(G750="",G749=""),"",G750/G749-1)</f>
        <v/>
      </c>
      <c r="N750" s="20">
        <f>IF(G750="","",E750/G750)</f>
        <v/>
      </c>
      <c r="O750" s="20">
        <f>IF(G750="","",F750/G750)</f>
        <v/>
      </c>
      <c r="P750" s="21">
        <f>IF(SUMIFS('Daily NSE Equity Options'!$L:$L,'Daily NSE Equity Options'!$A:$A,$A750)=0,"",SUMIFS('Daily NSE Equity Options'!$L:$L,'Daily NSE Equity Options'!$A:$A,$A750))</f>
        <v/>
      </c>
      <c r="Q750" s="8">
        <f>IF(SUMIFS('Daily BSE Equity Options'!$L:$L,'Daily BSE Equity Options'!$A:$A,$A750)=0,"",SUMIFS('Daily BSE Equity Options'!$L:$L,'Daily BSE Equity Options'!$A:$A,$A750))</f>
        <v/>
      </c>
      <c r="R750" s="8">
        <f>IF(OR(P750="",Q750=""),"",P750+Q750)</f>
        <v/>
      </c>
      <c r="S750" s="23">
        <f>IFERROR(IF(OR(P750="",INDEX(P:P,MATCH(DATE(YEAR($A750)-1,MONTH($A750),DAY($A750)),$A:$A,0))=""),"",P750/INDEX(P:P,MATCH(DATE(YEAR($A750)-1,MONTH($A750),DAY($A750)),$A:$A,0))-1),"")</f>
        <v/>
      </c>
      <c r="T750" s="23">
        <f>IFERROR(IF(OR(Q750="",INDEX(Q:Q,MATCH(DATE(YEAR($A750)-1,MONTH($A750),DAY($A750)),$A:$A,0))=""),"",Q750/INDEX(Q:Q,MATCH(DATE(YEAR($A750)-1,MONTH($A750),DAY($A750)),$A:$A,0))-1),"")</f>
        <v/>
      </c>
      <c r="U750" s="23">
        <f>IFERROR(IF(OR(R750="",INDEX(R:R,MATCH(DATE(YEAR($A750)-1,MONTH($A750),DAY($A750)),$A:$A,0))=""),"",R750/INDEX(R:R,MATCH(DATE(YEAR($A750)-1,MONTH($A750),DAY($A750)),$A:$A,0))-1),"")</f>
        <v/>
      </c>
      <c r="V750" s="23">
        <f>IF(OR(P750="",P749=""),"",P750/P749-1)</f>
        <v/>
      </c>
      <c r="W750" s="23">
        <f>IF(OR(Q750="",Q749=""),"",Q750/Q749-1)</f>
        <v/>
      </c>
      <c r="X750" s="23">
        <f>IF(OR(R750="",R749=""),"",R750/R749-1)</f>
        <v/>
      </c>
      <c r="Y750" s="23">
        <f>IF(R750="","",P750/R750)</f>
        <v/>
      </c>
      <c r="Z750" s="23">
        <f>IF(R750="","",Q750/R750)</f>
        <v/>
      </c>
      <c r="AA750" s="24">
        <f>IF(SUMIFS('Daily NSE Equity Options'!$M:$M,'Daily NSE Equity Options'!$A:$A,$A750)=0,"",SUMIFS('Daily NSE Equity Options'!$M:$M,'Daily NSE Equity Options'!$A:$A,$A750))</f>
        <v/>
      </c>
      <c r="AB750" s="9">
        <f>IF(SUMIFS('Daily BSE Equity Options'!$M:$M,'Daily BSE Equity Options'!$A:$A,$A750)=0,"",SUMIFS('Daily BSE Equity Options'!$M:$M,'Daily BSE Equity Options'!$A:$A,$A750))</f>
        <v/>
      </c>
      <c r="AC750" s="9">
        <f>IF(OR(AA750="",AB750=""),"",AA750+AB750)</f>
        <v/>
      </c>
      <c r="AD750" s="26">
        <f>IFERROR(IF(OR(AA750="",INDEX(AA:AA,MATCH(DATE(YEAR($A750)-1,MONTH($A750),DAY($A750)),$A:$A,0))=""),"",AA750/INDEX(AA:AA,MATCH(DATE(YEAR($A750)-1,MONTH($A750),DAY($A750)),$A:$A,0))-1),"")</f>
        <v/>
      </c>
      <c r="AE750" s="26">
        <f>IFERROR(IF(OR(AB750="",INDEX(AB:AB,MATCH(DATE(YEAR($A750)-1,MONTH($A750),DAY($A750)),$A:$A,0))=""),"",AB750/INDEX(AB:AB,MATCH(DATE(YEAR($A750)-1,MONTH($A750),DAY($A750)),$A:$A,0))-1),"")</f>
        <v/>
      </c>
      <c r="AF750" s="26">
        <f>IFERROR(IF(OR(AC750="",INDEX(AC:AC,MATCH(DATE(YEAR($A750)-1,MONTH($A750),DAY($A750)),$A:$A,0))=""),"",AC750/INDEX(AC:AC,MATCH(DATE(YEAR($A750)-1,MONTH($A750),DAY($A750)),$A:$A,0))-1),"")</f>
        <v/>
      </c>
      <c r="AG750" s="26">
        <f>IF(OR(AA750="",AA749=""),"",AA750/AA749-1)</f>
        <v/>
      </c>
      <c r="AH750" s="26">
        <f>IF(OR(AB750="",AB749=""),"",AB750/AB749-1)</f>
        <v/>
      </c>
      <c r="AI750" s="26">
        <f>IF(OR(AC750="",AC749=""),"",AC750/AC749-1)</f>
        <v/>
      </c>
      <c r="AJ750" s="26">
        <f>IF(AC750="","",AA750/AC750)</f>
        <v/>
      </c>
      <c r="AK750" s="26">
        <f>IF(AC750="","",AB750/AC750)</f>
        <v/>
      </c>
      <c r="AL750" s="29" t="n">
        <v>12.4125</v>
      </c>
      <c r="AM750" s="30" t="n">
        <v>12.57</v>
      </c>
      <c r="AN750" s="30" t="n">
        <v>11.65</v>
      </c>
      <c r="AO750" s="30" t="n">
        <v>11.7975</v>
      </c>
      <c r="AP750" s="31" t="n">
        <v>-0.0495</v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18">
        <f>IF(SUMIFS('Daily NSE Equity Options'!$K:$K,'Daily NSE Equity Options'!$A:$A,$A751)=0,"",SUMIFS('Daily NSE Equity Options'!$K:$K,'Daily NSE Equity Options'!$A:$A,$A751))</f>
        <v/>
      </c>
      <c r="F751" s="7">
        <f>IF(SUMIFS('Daily BSE Equity Options'!$K:$K,'Daily BSE Equity Options'!$A:$A,$A751)=0,"",SUMIFS('Daily BSE Equity Options'!$K:$K,'Daily BSE Equity Options'!$A:$A,$A751))</f>
        <v/>
      </c>
      <c r="G751" s="7">
        <f>IF(OR(E751="",F751=""),"",E751+F751)</f>
        <v/>
      </c>
      <c r="H751" s="20">
        <f>IFERROR(IF(OR(E751="",INDEX(E:E,MATCH(DATE(YEAR($A751)-1,MONTH($A751),DAY($A751)),$A:$A,0))=""),"",E751/INDEX(E:E,MATCH(DATE(YEAR($A751)-1,MONTH($A751),DAY($A751)),$A:$A,0))-1),"")</f>
        <v/>
      </c>
      <c r="I751" s="20">
        <f>IFERROR(IF(OR(F751="",INDEX(F:F,MATCH(DATE(YEAR($A751)-1,MONTH($A751),DAY($A751)),$A:$A,0))=""),"",F751/INDEX(F:F,MATCH(DATE(YEAR($A751)-1,MONTH($A751),DAY($A751)),$A:$A,0))-1),"")</f>
        <v/>
      </c>
      <c r="J751" s="20">
        <f>IFERROR(IF(OR(G751="",INDEX(G:G,MATCH(DATE(YEAR($A751)-1,MONTH($A751),DAY($A751)),$A:$A,0))=""),"",G751/INDEX(G:G,MATCH(DATE(YEAR($A751)-1,MONTH($A751),DAY($A751)),$A:$A,0))-1),"")</f>
        <v/>
      </c>
      <c r="K751" s="20">
        <f>IF(OR(E751="",E750=""),"",E751/E750-1)</f>
        <v/>
      </c>
      <c r="L751" s="20">
        <f>IF(OR(F751="",F750=""),"",F751/F750-1)</f>
        <v/>
      </c>
      <c r="M751" s="20">
        <f>IF(OR(G751="",G750=""),"",G751/G750-1)</f>
        <v/>
      </c>
      <c r="N751" s="20">
        <f>IF(G751="","",E751/G751)</f>
        <v/>
      </c>
      <c r="O751" s="20">
        <f>IF(G751="","",F751/G751)</f>
        <v/>
      </c>
      <c r="P751" s="21">
        <f>IF(SUMIFS('Daily NSE Equity Options'!$L:$L,'Daily NSE Equity Options'!$A:$A,$A751)=0,"",SUMIFS('Daily NSE Equity Options'!$L:$L,'Daily NSE Equity Options'!$A:$A,$A751))</f>
        <v/>
      </c>
      <c r="Q751" s="8">
        <f>IF(SUMIFS('Daily BSE Equity Options'!$L:$L,'Daily BSE Equity Options'!$A:$A,$A751)=0,"",SUMIFS('Daily BSE Equity Options'!$L:$L,'Daily BSE Equity Options'!$A:$A,$A751))</f>
        <v/>
      </c>
      <c r="R751" s="8">
        <f>IF(OR(P751="",Q751=""),"",P751+Q751)</f>
        <v/>
      </c>
      <c r="S751" s="23">
        <f>IFERROR(IF(OR(P751="",INDEX(P:P,MATCH(DATE(YEAR($A751)-1,MONTH($A751),DAY($A751)),$A:$A,0))=""),"",P751/INDEX(P:P,MATCH(DATE(YEAR($A751)-1,MONTH($A751),DAY($A751)),$A:$A,0))-1),"")</f>
        <v/>
      </c>
      <c r="T751" s="23">
        <f>IFERROR(IF(OR(Q751="",INDEX(Q:Q,MATCH(DATE(YEAR($A751)-1,MONTH($A751),DAY($A751)),$A:$A,0))=""),"",Q751/INDEX(Q:Q,MATCH(DATE(YEAR($A751)-1,MONTH($A751),DAY($A751)),$A:$A,0))-1),"")</f>
        <v/>
      </c>
      <c r="U751" s="23">
        <f>IFERROR(IF(OR(R751="",INDEX(R:R,MATCH(DATE(YEAR($A751)-1,MONTH($A751),DAY($A751)),$A:$A,0))=""),"",R751/INDEX(R:R,MATCH(DATE(YEAR($A751)-1,MONTH($A751),DAY($A751)),$A:$A,0))-1),"")</f>
        <v/>
      </c>
      <c r="V751" s="23">
        <f>IF(OR(P751="",P750=""),"",P751/P750-1)</f>
        <v/>
      </c>
      <c r="W751" s="23">
        <f>IF(OR(Q751="",Q750=""),"",Q751/Q750-1)</f>
        <v/>
      </c>
      <c r="X751" s="23">
        <f>IF(OR(R751="",R750=""),"",R751/R750-1)</f>
        <v/>
      </c>
      <c r="Y751" s="23">
        <f>IF(R751="","",P751/R751)</f>
        <v/>
      </c>
      <c r="Z751" s="23">
        <f>IF(R751="","",Q751/R751)</f>
        <v/>
      </c>
      <c r="AA751" s="24">
        <f>IF(SUMIFS('Daily NSE Equity Options'!$M:$M,'Daily NSE Equity Options'!$A:$A,$A751)=0,"",SUMIFS('Daily NSE Equity Options'!$M:$M,'Daily NSE Equity Options'!$A:$A,$A751))</f>
        <v/>
      </c>
      <c r="AB751" s="9">
        <f>IF(SUMIFS('Daily BSE Equity Options'!$M:$M,'Daily BSE Equity Options'!$A:$A,$A751)=0,"",SUMIFS('Daily BSE Equity Options'!$M:$M,'Daily BSE Equity Options'!$A:$A,$A751))</f>
        <v/>
      </c>
      <c r="AC751" s="9">
        <f>IF(OR(AA751="",AB751=""),"",AA751+AB751)</f>
        <v/>
      </c>
      <c r="AD751" s="26">
        <f>IFERROR(IF(OR(AA751="",INDEX(AA:AA,MATCH(DATE(YEAR($A751)-1,MONTH($A751),DAY($A751)),$A:$A,0))=""),"",AA751/INDEX(AA:AA,MATCH(DATE(YEAR($A751)-1,MONTH($A751),DAY($A751)),$A:$A,0))-1),"")</f>
        <v/>
      </c>
      <c r="AE751" s="26">
        <f>IFERROR(IF(OR(AB751="",INDEX(AB:AB,MATCH(DATE(YEAR($A751)-1,MONTH($A751),DAY($A751)),$A:$A,0))=""),"",AB751/INDEX(AB:AB,MATCH(DATE(YEAR($A751)-1,MONTH($A751),DAY($A751)),$A:$A,0))-1),"")</f>
        <v/>
      </c>
      <c r="AF751" s="26">
        <f>IFERROR(IF(OR(AC751="",INDEX(AC:AC,MATCH(DATE(YEAR($A751)-1,MONTH($A751),DAY($A751)),$A:$A,0))=""),"",AC751/INDEX(AC:AC,MATCH(DATE(YEAR($A751)-1,MONTH($A751),DAY($A751)),$A:$A,0))-1),"")</f>
        <v/>
      </c>
      <c r="AG751" s="26">
        <f>IF(OR(AA751="",AA750=""),"",AA751/AA750-1)</f>
        <v/>
      </c>
      <c r="AH751" s="26">
        <f>IF(OR(AB751="",AB750=""),"",AB751/AB750-1)</f>
        <v/>
      </c>
      <c r="AI751" s="26">
        <f>IF(OR(AC751="",AC750=""),"",AC751/AC750-1)</f>
        <v/>
      </c>
      <c r="AJ751" s="26">
        <f>IF(AC751="","",AA751/AC751)</f>
        <v/>
      </c>
      <c r="AK751" s="26">
        <f>IF(AC751="","",AB751/AC751)</f>
        <v/>
      </c>
      <c r="AL751" s="29" t="n">
        <v>11.7975</v>
      </c>
      <c r="AM751" s="30" t="n">
        <v>12.5625</v>
      </c>
      <c r="AN751" s="30" t="n">
        <v>11.7975</v>
      </c>
      <c r="AO751" s="30" t="n">
        <v>12.2725</v>
      </c>
      <c r="AP751" s="31" t="n">
        <v>0.0403</v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18">
        <f>IF(SUMIFS('Daily NSE Equity Options'!$K:$K,'Daily NSE Equity Options'!$A:$A,$A752)=0,"",SUMIFS('Daily NSE Equity Options'!$K:$K,'Daily NSE Equity Options'!$A:$A,$A752))</f>
        <v/>
      </c>
      <c r="F752" s="7">
        <f>IF(SUMIFS('Daily BSE Equity Options'!$K:$K,'Daily BSE Equity Options'!$A:$A,$A752)=0,"",SUMIFS('Daily BSE Equity Options'!$K:$K,'Daily BSE Equity Options'!$A:$A,$A752))</f>
        <v/>
      </c>
      <c r="G752" s="7">
        <f>IF(OR(E752="",F752=""),"",E752+F752)</f>
        <v/>
      </c>
      <c r="H752" s="20">
        <f>IFERROR(IF(OR(E752="",INDEX(E:E,MATCH(DATE(YEAR($A752)-1,MONTH($A752),DAY($A752)),$A:$A,0))=""),"",E752/INDEX(E:E,MATCH(DATE(YEAR($A752)-1,MONTH($A752),DAY($A752)),$A:$A,0))-1),"")</f>
        <v/>
      </c>
      <c r="I752" s="20">
        <f>IFERROR(IF(OR(F752="",INDEX(F:F,MATCH(DATE(YEAR($A752)-1,MONTH($A752),DAY($A752)),$A:$A,0))=""),"",F752/INDEX(F:F,MATCH(DATE(YEAR($A752)-1,MONTH($A752),DAY($A752)),$A:$A,0))-1),"")</f>
        <v/>
      </c>
      <c r="J752" s="20">
        <f>IFERROR(IF(OR(G752="",INDEX(G:G,MATCH(DATE(YEAR($A752)-1,MONTH($A752),DAY($A752)),$A:$A,0))=""),"",G752/INDEX(G:G,MATCH(DATE(YEAR($A752)-1,MONTH($A752),DAY($A752)),$A:$A,0))-1),"")</f>
        <v/>
      </c>
      <c r="K752" s="20">
        <f>IF(OR(E752="",E751=""),"",E752/E751-1)</f>
        <v/>
      </c>
      <c r="L752" s="20">
        <f>IF(OR(F752="",F751=""),"",F752/F751-1)</f>
        <v/>
      </c>
      <c r="M752" s="20">
        <f>IF(OR(G752="",G751=""),"",G752/G751-1)</f>
        <v/>
      </c>
      <c r="N752" s="20">
        <f>IF(G752="","",E752/G752)</f>
        <v/>
      </c>
      <c r="O752" s="20">
        <f>IF(G752="","",F752/G752)</f>
        <v/>
      </c>
      <c r="P752" s="21">
        <f>IF(SUMIFS('Daily NSE Equity Options'!$L:$L,'Daily NSE Equity Options'!$A:$A,$A752)=0,"",SUMIFS('Daily NSE Equity Options'!$L:$L,'Daily NSE Equity Options'!$A:$A,$A752))</f>
        <v/>
      </c>
      <c r="Q752" s="8">
        <f>IF(SUMIFS('Daily BSE Equity Options'!$L:$L,'Daily BSE Equity Options'!$A:$A,$A752)=0,"",SUMIFS('Daily BSE Equity Options'!$L:$L,'Daily BSE Equity Options'!$A:$A,$A752))</f>
        <v/>
      </c>
      <c r="R752" s="8">
        <f>IF(OR(P752="",Q752=""),"",P752+Q752)</f>
        <v/>
      </c>
      <c r="S752" s="23">
        <f>IFERROR(IF(OR(P752="",INDEX(P:P,MATCH(DATE(YEAR($A752)-1,MONTH($A752),DAY($A752)),$A:$A,0))=""),"",P752/INDEX(P:P,MATCH(DATE(YEAR($A752)-1,MONTH($A752),DAY($A752)),$A:$A,0))-1),"")</f>
        <v/>
      </c>
      <c r="T752" s="23">
        <f>IFERROR(IF(OR(Q752="",INDEX(Q:Q,MATCH(DATE(YEAR($A752)-1,MONTH($A752),DAY($A752)),$A:$A,0))=""),"",Q752/INDEX(Q:Q,MATCH(DATE(YEAR($A752)-1,MONTH($A752),DAY($A752)),$A:$A,0))-1),"")</f>
        <v/>
      </c>
      <c r="U752" s="23">
        <f>IFERROR(IF(OR(R752="",INDEX(R:R,MATCH(DATE(YEAR($A752)-1,MONTH($A752),DAY($A752)),$A:$A,0))=""),"",R752/INDEX(R:R,MATCH(DATE(YEAR($A752)-1,MONTH($A752),DAY($A752)),$A:$A,0))-1),"")</f>
        <v/>
      </c>
      <c r="V752" s="23">
        <f>IF(OR(P752="",P751=""),"",P752/P751-1)</f>
        <v/>
      </c>
      <c r="W752" s="23">
        <f>IF(OR(Q752="",Q751=""),"",Q752/Q751-1)</f>
        <v/>
      </c>
      <c r="X752" s="23">
        <f>IF(OR(R752="",R751=""),"",R752/R751-1)</f>
        <v/>
      </c>
      <c r="Y752" s="23">
        <f>IF(R752="","",P752/R752)</f>
        <v/>
      </c>
      <c r="Z752" s="23">
        <f>IF(R752="","",Q752/R752)</f>
        <v/>
      </c>
      <c r="AA752" s="24">
        <f>IF(SUMIFS('Daily NSE Equity Options'!$M:$M,'Daily NSE Equity Options'!$A:$A,$A752)=0,"",SUMIFS('Daily NSE Equity Options'!$M:$M,'Daily NSE Equity Options'!$A:$A,$A752))</f>
        <v/>
      </c>
      <c r="AB752" s="9">
        <f>IF(SUMIFS('Daily BSE Equity Options'!$M:$M,'Daily BSE Equity Options'!$A:$A,$A752)=0,"",SUMIFS('Daily BSE Equity Options'!$M:$M,'Daily BSE Equity Options'!$A:$A,$A752))</f>
        <v/>
      </c>
      <c r="AC752" s="9">
        <f>IF(OR(AA752="",AB752=""),"",AA752+AB752)</f>
        <v/>
      </c>
      <c r="AD752" s="26">
        <f>IFERROR(IF(OR(AA752="",INDEX(AA:AA,MATCH(DATE(YEAR($A752)-1,MONTH($A752),DAY($A752)),$A:$A,0))=""),"",AA752/INDEX(AA:AA,MATCH(DATE(YEAR($A752)-1,MONTH($A752),DAY($A752)),$A:$A,0))-1),"")</f>
        <v/>
      </c>
      <c r="AE752" s="26">
        <f>IFERROR(IF(OR(AB752="",INDEX(AB:AB,MATCH(DATE(YEAR($A752)-1,MONTH($A752),DAY($A752)),$A:$A,0))=""),"",AB752/INDEX(AB:AB,MATCH(DATE(YEAR($A752)-1,MONTH($A752),DAY($A752)),$A:$A,0))-1),"")</f>
        <v/>
      </c>
      <c r="AF752" s="26">
        <f>IFERROR(IF(OR(AC752="",INDEX(AC:AC,MATCH(DATE(YEAR($A752)-1,MONTH($A752),DAY($A752)),$A:$A,0))=""),"",AC752/INDEX(AC:AC,MATCH(DATE(YEAR($A752)-1,MONTH($A752),DAY($A752)),$A:$A,0))-1),"")</f>
        <v/>
      </c>
      <c r="AG752" s="26">
        <f>IF(OR(AA752="",AA751=""),"",AA752/AA751-1)</f>
        <v/>
      </c>
      <c r="AH752" s="26">
        <f>IF(OR(AB752="",AB751=""),"",AB752/AB751-1)</f>
        <v/>
      </c>
      <c r="AI752" s="26">
        <f>IF(OR(AC752="",AC751=""),"",AC752/AC751-1)</f>
        <v/>
      </c>
      <c r="AJ752" s="26">
        <f>IF(AC752="","",AA752/AC752)</f>
        <v/>
      </c>
      <c r="AK752" s="26">
        <f>IF(AC752="","",AB752/AC752)</f>
        <v/>
      </c>
      <c r="AL752" s="29" t="n">
        <v>12.2725</v>
      </c>
      <c r="AM752" s="30" t="n">
        <v>12.2725</v>
      </c>
      <c r="AN752" s="30" t="n">
        <v>11.665</v>
      </c>
      <c r="AO752" s="30" t="n">
        <v>11.975</v>
      </c>
      <c r="AP752" s="31" t="n">
        <v>-0.0242</v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18">
        <f>IF(SUMIFS('Daily NSE Equity Options'!$K:$K,'Daily NSE Equity Options'!$A:$A,$A753)=0,"",SUMIFS('Daily NSE Equity Options'!$K:$K,'Daily NSE Equity Options'!$A:$A,$A753))</f>
        <v/>
      </c>
      <c r="F753" s="7">
        <f>IF(SUMIFS('Daily BSE Equity Options'!$K:$K,'Daily BSE Equity Options'!$A:$A,$A753)=0,"",SUMIFS('Daily BSE Equity Options'!$K:$K,'Daily BSE Equity Options'!$A:$A,$A753))</f>
        <v/>
      </c>
      <c r="G753" s="7">
        <f>IF(OR(E753="",F753=""),"",E753+F753)</f>
        <v/>
      </c>
      <c r="H753" s="20">
        <f>IFERROR(IF(OR(E753="",INDEX(E:E,MATCH(DATE(YEAR($A753)-1,MONTH($A753),DAY($A753)),$A:$A,0))=""),"",E753/INDEX(E:E,MATCH(DATE(YEAR($A753)-1,MONTH($A753),DAY($A753)),$A:$A,0))-1),"")</f>
        <v/>
      </c>
      <c r="I753" s="20">
        <f>IFERROR(IF(OR(F753="",INDEX(F:F,MATCH(DATE(YEAR($A753)-1,MONTH($A753),DAY($A753)),$A:$A,0))=""),"",F753/INDEX(F:F,MATCH(DATE(YEAR($A753)-1,MONTH($A753),DAY($A753)),$A:$A,0))-1),"")</f>
        <v/>
      </c>
      <c r="J753" s="20">
        <f>IFERROR(IF(OR(G753="",INDEX(G:G,MATCH(DATE(YEAR($A753)-1,MONTH($A753),DAY($A753)),$A:$A,0))=""),"",G753/INDEX(G:G,MATCH(DATE(YEAR($A753)-1,MONTH($A753),DAY($A753)),$A:$A,0))-1),"")</f>
        <v/>
      </c>
      <c r="K753" s="20">
        <f>IF(OR(E753="",E752=""),"",E753/E752-1)</f>
        <v/>
      </c>
      <c r="L753" s="20">
        <f>IF(OR(F753="",F752=""),"",F753/F752-1)</f>
        <v/>
      </c>
      <c r="M753" s="20">
        <f>IF(OR(G753="",G752=""),"",G753/G752-1)</f>
        <v/>
      </c>
      <c r="N753" s="20">
        <f>IF(G753="","",E753/G753)</f>
        <v/>
      </c>
      <c r="O753" s="20">
        <f>IF(G753="","",F753/G753)</f>
        <v/>
      </c>
      <c r="P753" s="21">
        <f>IF(SUMIFS('Daily NSE Equity Options'!$L:$L,'Daily NSE Equity Options'!$A:$A,$A753)=0,"",SUMIFS('Daily NSE Equity Options'!$L:$L,'Daily NSE Equity Options'!$A:$A,$A753))</f>
        <v/>
      </c>
      <c r="Q753" s="8">
        <f>IF(SUMIFS('Daily BSE Equity Options'!$L:$L,'Daily BSE Equity Options'!$A:$A,$A753)=0,"",SUMIFS('Daily BSE Equity Options'!$L:$L,'Daily BSE Equity Options'!$A:$A,$A753))</f>
        <v/>
      </c>
      <c r="R753" s="8">
        <f>IF(OR(P753="",Q753=""),"",P753+Q753)</f>
        <v/>
      </c>
      <c r="S753" s="23">
        <f>IFERROR(IF(OR(P753="",INDEX(P:P,MATCH(DATE(YEAR($A753)-1,MONTH($A753),DAY($A753)),$A:$A,0))=""),"",P753/INDEX(P:P,MATCH(DATE(YEAR($A753)-1,MONTH($A753),DAY($A753)),$A:$A,0))-1),"")</f>
        <v/>
      </c>
      <c r="T753" s="23">
        <f>IFERROR(IF(OR(Q753="",INDEX(Q:Q,MATCH(DATE(YEAR($A753)-1,MONTH($A753),DAY($A753)),$A:$A,0))=""),"",Q753/INDEX(Q:Q,MATCH(DATE(YEAR($A753)-1,MONTH($A753),DAY($A753)),$A:$A,0))-1),"")</f>
        <v/>
      </c>
      <c r="U753" s="23">
        <f>IFERROR(IF(OR(R753="",INDEX(R:R,MATCH(DATE(YEAR($A753)-1,MONTH($A753),DAY($A753)),$A:$A,0))=""),"",R753/INDEX(R:R,MATCH(DATE(YEAR($A753)-1,MONTH($A753),DAY($A753)),$A:$A,0))-1),"")</f>
        <v/>
      </c>
      <c r="V753" s="23">
        <f>IF(OR(P753="",P752=""),"",P753/P752-1)</f>
        <v/>
      </c>
      <c r="W753" s="23">
        <f>IF(OR(Q753="",Q752=""),"",Q753/Q752-1)</f>
        <v/>
      </c>
      <c r="X753" s="23">
        <f>IF(OR(R753="",R752=""),"",R753/R752-1)</f>
        <v/>
      </c>
      <c r="Y753" s="23">
        <f>IF(R753="","",P753/R753)</f>
        <v/>
      </c>
      <c r="Z753" s="23">
        <f>IF(R753="","",Q753/R753)</f>
        <v/>
      </c>
      <c r="AA753" s="24">
        <f>IF(SUMIFS('Daily NSE Equity Options'!$M:$M,'Daily NSE Equity Options'!$A:$A,$A753)=0,"",SUMIFS('Daily NSE Equity Options'!$M:$M,'Daily NSE Equity Options'!$A:$A,$A753))</f>
        <v/>
      </c>
      <c r="AB753" s="9">
        <f>IF(SUMIFS('Daily BSE Equity Options'!$M:$M,'Daily BSE Equity Options'!$A:$A,$A753)=0,"",SUMIFS('Daily BSE Equity Options'!$M:$M,'Daily BSE Equity Options'!$A:$A,$A753))</f>
        <v/>
      </c>
      <c r="AC753" s="9">
        <f>IF(OR(AA753="",AB753=""),"",AA753+AB753)</f>
        <v/>
      </c>
      <c r="AD753" s="26">
        <f>IFERROR(IF(OR(AA753="",INDEX(AA:AA,MATCH(DATE(YEAR($A753)-1,MONTH($A753),DAY($A753)),$A:$A,0))=""),"",AA753/INDEX(AA:AA,MATCH(DATE(YEAR($A753)-1,MONTH($A753),DAY($A753)),$A:$A,0))-1),"")</f>
        <v/>
      </c>
      <c r="AE753" s="26">
        <f>IFERROR(IF(OR(AB753="",INDEX(AB:AB,MATCH(DATE(YEAR($A753)-1,MONTH($A753),DAY($A753)),$A:$A,0))=""),"",AB753/INDEX(AB:AB,MATCH(DATE(YEAR($A753)-1,MONTH($A753),DAY($A753)),$A:$A,0))-1),"")</f>
        <v/>
      </c>
      <c r="AF753" s="26">
        <f>IFERROR(IF(OR(AC753="",INDEX(AC:AC,MATCH(DATE(YEAR($A753)-1,MONTH($A753),DAY($A753)),$A:$A,0))=""),"",AC753/INDEX(AC:AC,MATCH(DATE(YEAR($A753)-1,MONTH($A753),DAY($A753)),$A:$A,0))-1),"")</f>
        <v/>
      </c>
      <c r="AG753" s="26">
        <f>IF(OR(AA753="",AA752=""),"",AA753/AA752-1)</f>
        <v/>
      </c>
      <c r="AH753" s="26">
        <f>IF(OR(AB753="",AB752=""),"",AB753/AB752-1)</f>
        <v/>
      </c>
      <c r="AI753" s="26">
        <f>IF(OR(AC753="",AC752=""),"",AC753/AC752-1)</f>
        <v/>
      </c>
      <c r="AJ753" s="26">
        <f>IF(AC753="","",AA753/AC753)</f>
        <v/>
      </c>
      <c r="AK753" s="26">
        <f>IF(AC753="","",AB753/AC753)</f>
        <v/>
      </c>
      <c r="AL753" s="29" t="n">
        <v>11.975</v>
      </c>
      <c r="AM753" s="30" t="n">
        <v>12.395</v>
      </c>
      <c r="AN753" s="30" t="n">
        <v>11.975</v>
      </c>
      <c r="AO753" s="30" t="n">
        <v>12.2725</v>
      </c>
      <c r="AP753" s="31" t="n">
        <v>0.0248</v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18">
        <f>IF(SUMIFS('Daily NSE Equity Options'!$K:$K,'Daily NSE Equity Options'!$A:$A,$A754)=0,"",SUMIFS('Daily NSE Equity Options'!$K:$K,'Daily NSE Equity Options'!$A:$A,$A754))</f>
        <v/>
      </c>
      <c r="F754" s="7">
        <f>IF(SUMIFS('Daily BSE Equity Options'!$K:$K,'Daily BSE Equity Options'!$A:$A,$A754)=0,"",SUMIFS('Daily BSE Equity Options'!$K:$K,'Daily BSE Equity Options'!$A:$A,$A754))</f>
        <v/>
      </c>
      <c r="G754" s="7">
        <f>IF(OR(E754="",F754=""),"",E754+F754)</f>
        <v/>
      </c>
      <c r="H754" s="20">
        <f>IFERROR(IF(OR(E754="",INDEX(E:E,MATCH(DATE(YEAR($A754)-1,MONTH($A754),DAY($A754)),$A:$A,0))=""),"",E754/INDEX(E:E,MATCH(DATE(YEAR($A754)-1,MONTH($A754),DAY($A754)),$A:$A,0))-1),"")</f>
        <v/>
      </c>
      <c r="I754" s="20">
        <f>IFERROR(IF(OR(F754="",INDEX(F:F,MATCH(DATE(YEAR($A754)-1,MONTH($A754),DAY($A754)),$A:$A,0))=""),"",F754/INDEX(F:F,MATCH(DATE(YEAR($A754)-1,MONTH($A754),DAY($A754)),$A:$A,0))-1),"")</f>
        <v/>
      </c>
      <c r="J754" s="20">
        <f>IFERROR(IF(OR(G754="",INDEX(G:G,MATCH(DATE(YEAR($A754)-1,MONTH($A754),DAY($A754)),$A:$A,0))=""),"",G754/INDEX(G:G,MATCH(DATE(YEAR($A754)-1,MONTH($A754),DAY($A754)),$A:$A,0))-1),"")</f>
        <v/>
      </c>
      <c r="K754" s="20">
        <f>IF(OR(E754="",E753=""),"",E754/E753-1)</f>
        <v/>
      </c>
      <c r="L754" s="20">
        <f>IF(OR(F754="",F753=""),"",F754/F753-1)</f>
        <v/>
      </c>
      <c r="M754" s="20">
        <f>IF(OR(G754="",G753=""),"",G754/G753-1)</f>
        <v/>
      </c>
      <c r="N754" s="20">
        <f>IF(G754="","",E754/G754)</f>
        <v/>
      </c>
      <c r="O754" s="20">
        <f>IF(G754="","",F754/G754)</f>
        <v/>
      </c>
      <c r="P754" s="21">
        <f>IF(SUMIFS('Daily NSE Equity Options'!$L:$L,'Daily NSE Equity Options'!$A:$A,$A754)=0,"",SUMIFS('Daily NSE Equity Options'!$L:$L,'Daily NSE Equity Options'!$A:$A,$A754))</f>
        <v/>
      </c>
      <c r="Q754" s="8">
        <f>IF(SUMIFS('Daily BSE Equity Options'!$L:$L,'Daily BSE Equity Options'!$A:$A,$A754)=0,"",SUMIFS('Daily BSE Equity Options'!$L:$L,'Daily BSE Equity Options'!$A:$A,$A754))</f>
        <v/>
      </c>
      <c r="R754" s="8">
        <f>IF(OR(P754="",Q754=""),"",P754+Q754)</f>
        <v/>
      </c>
      <c r="S754" s="23">
        <f>IFERROR(IF(OR(P754="",INDEX(P:P,MATCH(DATE(YEAR($A754)-1,MONTH($A754),DAY($A754)),$A:$A,0))=""),"",P754/INDEX(P:P,MATCH(DATE(YEAR($A754)-1,MONTH($A754),DAY($A754)),$A:$A,0))-1),"")</f>
        <v/>
      </c>
      <c r="T754" s="23">
        <f>IFERROR(IF(OR(Q754="",INDEX(Q:Q,MATCH(DATE(YEAR($A754)-1,MONTH($A754),DAY($A754)),$A:$A,0))=""),"",Q754/INDEX(Q:Q,MATCH(DATE(YEAR($A754)-1,MONTH($A754),DAY($A754)),$A:$A,0))-1),"")</f>
        <v/>
      </c>
      <c r="U754" s="23">
        <f>IFERROR(IF(OR(R754="",INDEX(R:R,MATCH(DATE(YEAR($A754)-1,MONTH($A754),DAY($A754)),$A:$A,0))=""),"",R754/INDEX(R:R,MATCH(DATE(YEAR($A754)-1,MONTH($A754),DAY($A754)),$A:$A,0))-1),"")</f>
        <v/>
      </c>
      <c r="V754" s="23">
        <f>IF(OR(P754="",P753=""),"",P754/P753-1)</f>
        <v/>
      </c>
      <c r="W754" s="23">
        <f>IF(OR(Q754="",Q753=""),"",Q754/Q753-1)</f>
        <v/>
      </c>
      <c r="X754" s="23">
        <f>IF(OR(R754="",R753=""),"",R754/R753-1)</f>
        <v/>
      </c>
      <c r="Y754" s="23">
        <f>IF(R754="","",P754/R754)</f>
        <v/>
      </c>
      <c r="Z754" s="23">
        <f>IF(R754="","",Q754/R754)</f>
        <v/>
      </c>
      <c r="AA754" s="24">
        <f>IF(SUMIFS('Daily NSE Equity Options'!$M:$M,'Daily NSE Equity Options'!$A:$A,$A754)=0,"",SUMIFS('Daily NSE Equity Options'!$M:$M,'Daily NSE Equity Options'!$A:$A,$A754))</f>
        <v/>
      </c>
      <c r="AB754" s="9">
        <f>IF(SUMIFS('Daily BSE Equity Options'!$M:$M,'Daily BSE Equity Options'!$A:$A,$A754)=0,"",SUMIFS('Daily BSE Equity Options'!$M:$M,'Daily BSE Equity Options'!$A:$A,$A754))</f>
        <v/>
      </c>
      <c r="AC754" s="9">
        <f>IF(OR(AA754="",AB754=""),"",AA754+AB754)</f>
        <v/>
      </c>
      <c r="AD754" s="26">
        <f>IFERROR(IF(OR(AA754="",INDEX(AA:AA,MATCH(DATE(YEAR($A754)-1,MONTH($A754),DAY($A754)),$A:$A,0))=""),"",AA754/INDEX(AA:AA,MATCH(DATE(YEAR($A754)-1,MONTH($A754),DAY($A754)),$A:$A,0))-1),"")</f>
        <v/>
      </c>
      <c r="AE754" s="26">
        <f>IFERROR(IF(OR(AB754="",INDEX(AB:AB,MATCH(DATE(YEAR($A754)-1,MONTH($A754),DAY($A754)),$A:$A,0))=""),"",AB754/INDEX(AB:AB,MATCH(DATE(YEAR($A754)-1,MONTH($A754),DAY($A754)),$A:$A,0))-1),"")</f>
        <v/>
      </c>
      <c r="AF754" s="26">
        <f>IFERROR(IF(OR(AC754="",INDEX(AC:AC,MATCH(DATE(YEAR($A754)-1,MONTH($A754),DAY($A754)),$A:$A,0))=""),"",AC754/INDEX(AC:AC,MATCH(DATE(YEAR($A754)-1,MONTH($A754),DAY($A754)),$A:$A,0))-1),"")</f>
        <v/>
      </c>
      <c r="AG754" s="26">
        <f>IF(OR(AA754="",AA753=""),"",AA754/AA753-1)</f>
        <v/>
      </c>
      <c r="AH754" s="26">
        <f>IF(OR(AB754="",AB753=""),"",AB754/AB753-1)</f>
        <v/>
      </c>
      <c r="AI754" s="26">
        <f>IF(OR(AC754="",AC753=""),"",AC754/AC753-1)</f>
        <v/>
      </c>
      <c r="AJ754" s="26">
        <f>IF(AC754="","",AA754/AC754)</f>
        <v/>
      </c>
      <c r="AK754" s="26">
        <f>IF(AC754="","",AB754/AC754)</f>
        <v/>
      </c>
      <c r="AL754" s="29" t="n">
        <v>12.2725</v>
      </c>
      <c r="AM754" s="30" t="n">
        <v>12.51</v>
      </c>
      <c r="AN754" s="30" t="n">
        <v>11.84</v>
      </c>
      <c r="AO754" s="30" t="n">
        <v>11.9075</v>
      </c>
      <c r="AP754" s="31" t="n">
        <v>-0.0297</v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18">
        <f>IF(SUMIFS('Daily NSE Equity Options'!$K:$K,'Daily NSE Equity Options'!$A:$A,$A755)=0,"",SUMIFS('Daily NSE Equity Options'!$K:$K,'Daily NSE Equity Options'!$A:$A,$A755))</f>
        <v/>
      </c>
      <c r="F755" s="7">
        <f>IF(SUMIFS('Daily BSE Equity Options'!$K:$K,'Daily BSE Equity Options'!$A:$A,$A755)=0,"",SUMIFS('Daily BSE Equity Options'!$K:$K,'Daily BSE Equity Options'!$A:$A,$A755))</f>
        <v/>
      </c>
      <c r="G755" s="7">
        <f>IF(OR(E755="",F755=""),"",E755+F755)</f>
        <v/>
      </c>
      <c r="H755" s="20">
        <f>IFERROR(IF(OR(E755="",INDEX(E:E,MATCH(DATE(YEAR($A755)-1,MONTH($A755),DAY($A755)),$A:$A,0))=""),"",E755/INDEX(E:E,MATCH(DATE(YEAR($A755)-1,MONTH($A755),DAY($A755)),$A:$A,0))-1),"")</f>
        <v/>
      </c>
      <c r="I755" s="20">
        <f>IFERROR(IF(OR(F755="",INDEX(F:F,MATCH(DATE(YEAR($A755)-1,MONTH($A755),DAY($A755)),$A:$A,0))=""),"",F755/INDEX(F:F,MATCH(DATE(YEAR($A755)-1,MONTH($A755),DAY($A755)),$A:$A,0))-1),"")</f>
        <v/>
      </c>
      <c r="J755" s="20">
        <f>IFERROR(IF(OR(G755="",INDEX(G:G,MATCH(DATE(YEAR($A755)-1,MONTH($A755),DAY($A755)),$A:$A,0))=""),"",G755/INDEX(G:G,MATCH(DATE(YEAR($A755)-1,MONTH($A755),DAY($A755)),$A:$A,0))-1),"")</f>
        <v/>
      </c>
      <c r="K755" s="20">
        <f>IF(OR(E755="",E754=""),"",E755/E754-1)</f>
        <v/>
      </c>
      <c r="L755" s="20">
        <f>IF(OR(F755="",F754=""),"",F755/F754-1)</f>
        <v/>
      </c>
      <c r="M755" s="20">
        <f>IF(OR(G755="",G754=""),"",G755/G754-1)</f>
        <v/>
      </c>
      <c r="N755" s="20">
        <f>IF(G755="","",E755/G755)</f>
        <v/>
      </c>
      <c r="O755" s="20">
        <f>IF(G755="","",F755/G755)</f>
        <v/>
      </c>
      <c r="P755" s="21">
        <f>IF(SUMIFS('Daily NSE Equity Options'!$L:$L,'Daily NSE Equity Options'!$A:$A,$A755)=0,"",SUMIFS('Daily NSE Equity Options'!$L:$L,'Daily NSE Equity Options'!$A:$A,$A755))</f>
        <v/>
      </c>
      <c r="Q755" s="8">
        <f>IF(SUMIFS('Daily BSE Equity Options'!$L:$L,'Daily BSE Equity Options'!$A:$A,$A755)=0,"",SUMIFS('Daily BSE Equity Options'!$L:$L,'Daily BSE Equity Options'!$A:$A,$A755))</f>
        <v/>
      </c>
      <c r="R755" s="8">
        <f>IF(OR(P755="",Q755=""),"",P755+Q755)</f>
        <v/>
      </c>
      <c r="S755" s="23">
        <f>IFERROR(IF(OR(P755="",INDEX(P:P,MATCH(DATE(YEAR($A755)-1,MONTH($A755),DAY($A755)),$A:$A,0))=""),"",P755/INDEX(P:P,MATCH(DATE(YEAR($A755)-1,MONTH($A755),DAY($A755)),$A:$A,0))-1),"")</f>
        <v/>
      </c>
      <c r="T755" s="23">
        <f>IFERROR(IF(OR(Q755="",INDEX(Q:Q,MATCH(DATE(YEAR($A755)-1,MONTH($A755),DAY($A755)),$A:$A,0))=""),"",Q755/INDEX(Q:Q,MATCH(DATE(YEAR($A755)-1,MONTH($A755),DAY($A755)),$A:$A,0))-1),"")</f>
        <v/>
      </c>
      <c r="U755" s="23">
        <f>IFERROR(IF(OR(R755="",INDEX(R:R,MATCH(DATE(YEAR($A755)-1,MONTH($A755),DAY($A755)),$A:$A,0))=""),"",R755/INDEX(R:R,MATCH(DATE(YEAR($A755)-1,MONTH($A755),DAY($A755)),$A:$A,0))-1),"")</f>
        <v/>
      </c>
      <c r="V755" s="23">
        <f>IF(OR(P755="",P754=""),"",P755/P754-1)</f>
        <v/>
      </c>
      <c r="W755" s="23">
        <f>IF(OR(Q755="",Q754=""),"",Q755/Q754-1)</f>
        <v/>
      </c>
      <c r="X755" s="23">
        <f>IF(OR(R755="",R754=""),"",R755/R754-1)</f>
        <v/>
      </c>
      <c r="Y755" s="23">
        <f>IF(R755="","",P755/R755)</f>
        <v/>
      </c>
      <c r="Z755" s="23">
        <f>IF(R755="","",Q755/R755)</f>
        <v/>
      </c>
      <c r="AA755" s="24">
        <f>IF(SUMIFS('Daily NSE Equity Options'!$M:$M,'Daily NSE Equity Options'!$A:$A,$A755)=0,"",SUMIFS('Daily NSE Equity Options'!$M:$M,'Daily NSE Equity Options'!$A:$A,$A755))</f>
        <v/>
      </c>
      <c r="AB755" s="9">
        <f>IF(SUMIFS('Daily BSE Equity Options'!$M:$M,'Daily BSE Equity Options'!$A:$A,$A755)=0,"",SUMIFS('Daily BSE Equity Options'!$M:$M,'Daily BSE Equity Options'!$A:$A,$A755))</f>
        <v/>
      </c>
      <c r="AC755" s="9">
        <f>IF(OR(AA755="",AB755=""),"",AA755+AB755)</f>
        <v/>
      </c>
      <c r="AD755" s="26">
        <f>IFERROR(IF(OR(AA755="",INDEX(AA:AA,MATCH(DATE(YEAR($A755)-1,MONTH($A755),DAY($A755)),$A:$A,0))=""),"",AA755/INDEX(AA:AA,MATCH(DATE(YEAR($A755)-1,MONTH($A755),DAY($A755)),$A:$A,0))-1),"")</f>
        <v/>
      </c>
      <c r="AE755" s="26">
        <f>IFERROR(IF(OR(AB755="",INDEX(AB:AB,MATCH(DATE(YEAR($A755)-1,MONTH($A755),DAY($A755)),$A:$A,0))=""),"",AB755/INDEX(AB:AB,MATCH(DATE(YEAR($A755)-1,MONTH($A755),DAY($A755)),$A:$A,0))-1),"")</f>
        <v/>
      </c>
      <c r="AF755" s="26">
        <f>IFERROR(IF(OR(AC755="",INDEX(AC:AC,MATCH(DATE(YEAR($A755)-1,MONTH($A755),DAY($A755)),$A:$A,0))=""),"",AC755/INDEX(AC:AC,MATCH(DATE(YEAR($A755)-1,MONTH($A755),DAY($A755)),$A:$A,0))-1),"")</f>
        <v/>
      </c>
      <c r="AG755" s="26">
        <f>IF(OR(AA755="",AA754=""),"",AA755/AA754-1)</f>
        <v/>
      </c>
      <c r="AH755" s="26">
        <f>IF(OR(AB755="",AB754=""),"",AB755/AB754-1)</f>
        <v/>
      </c>
      <c r="AI755" s="26">
        <f>IF(OR(AC755="",AC754=""),"",AC755/AC754-1)</f>
        <v/>
      </c>
      <c r="AJ755" s="26">
        <f>IF(AC755="","",AA755/AC755)</f>
        <v/>
      </c>
      <c r="AK755" s="26">
        <f>IF(AC755="","",AB755/AC755)</f>
        <v/>
      </c>
      <c r="AL755" s="29" t="n">
        <v>11.9075</v>
      </c>
      <c r="AM755" s="30" t="n">
        <v>13.2725</v>
      </c>
      <c r="AN755" s="30" t="n">
        <v>11.9075</v>
      </c>
      <c r="AO755" s="30" t="n">
        <v>12.265</v>
      </c>
      <c r="AP755" s="31" t="n">
        <v>0.03</v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18">
        <f>IF(SUMIFS('Daily NSE Equity Options'!$K:$K,'Daily NSE Equity Options'!$A:$A,$A756)=0,"",SUMIFS('Daily NSE Equity Options'!$K:$K,'Daily NSE Equity Options'!$A:$A,$A756))</f>
        <v/>
      </c>
      <c r="F756" s="7">
        <f>IF(SUMIFS('Daily BSE Equity Options'!$K:$K,'Daily BSE Equity Options'!$A:$A,$A756)=0,"",SUMIFS('Daily BSE Equity Options'!$K:$K,'Daily BSE Equity Options'!$A:$A,$A756))</f>
        <v/>
      </c>
      <c r="G756" s="7">
        <f>IF(OR(E756="",F756=""),"",E756+F756)</f>
        <v/>
      </c>
      <c r="H756" s="20">
        <f>IFERROR(IF(OR(E756="",INDEX(E:E,MATCH(DATE(YEAR($A756)-1,MONTH($A756),DAY($A756)),$A:$A,0))=""),"",E756/INDEX(E:E,MATCH(DATE(YEAR($A756)-1,MONTH($A756),DAY($A756)),$A:$A,0))-1),"")</f>
        <v/>
      </c>
      <c r="I756" s="20">
        <f>IFERROR(IF(OR(F756="",INDEX(F:F,MATCH(DATE(YEAR($A756)-1,MONTH($A756),DAY($A756)),$A:$A,0))=""),"",F756/INDEX(F:F,MATCH(DATE(YEAR($A756)-1,MONTH($A756),DAY($A756)),$A:$A,0))-1),"")</f>
        <v/>
      </c>
      <c r="J756" s="20">
        <f>IFERROR(IF(OR(G756="",INDEX(G:G,MATCH(DATE(YEAR($A756)-1,MONTH($A756),DAY($A756)),$A:$A,0))=""),"",G756/INDEX(G:G,MATCH(DATE(YEAR($A756)-1,MONTH($A756),DAY($A756)),$A:$A,0))-1),"")</f>
        <v/>
      </c>
      <c r="K756" s="20">
        <f>IF(OR(E756="",E755=""),"",E756/E755-1)</f>
        <v/>
      </c>
      <c r="L756" s="20">
        <f>IF(OR(F756="",F755=""),"",F756/F755-1)</f>
        <v/>
      </c>
      <c r="M756" s="20">
        <f>IF(OR(G756="",G755=""),"",G756/G755-1)</f>
        <v/>
      </c>
      <c r="N756" s="20">
        <f>IF(G756="","",E756/G756)</f>
        <v/>
      </c>
      <c r="O756" s="20">
        <f>IF(G756="","",F756/G756)</f>
        <v/>
      </c>
      <c r="P756" s="21">
        <f>IF(SUMIFS('Daily NSE Equity Options'!$L:$L,'Daily NSE Equity Options'!$A:$A,$A756)=0,"",SUMIFS('Daily NSE Equity Options'!$L:$L,'Daily NSE Equity Options'!$A:$A,$A756))</f>
        <v/>
      </c>
      <c r="Q756" s="8">
        <f>IF(SUMIFS('Daily BSE Equity Options'!$L:$L,'Daily BSE Equity Options'!$A:$A,$A756)=0,"",SUMIFS('Daily BSE Equity Options'!$L:$L,'Daily BSE Equity Options'!$A:$A,$A756))</f>
        <v/>
      </c>
      <c r="R756" s="8">
        <f>IF(OR(P756="",Q756=""),"",P756+Q756)</f>
        <v/>
      </c>
      <c r="S756" s="23">
        <f>IFERROR(IF(OR(P756="",INDEX(P:P,MATCH(DATE(YEAR($A756)-1,MONTH($A756),DAY($A756)),$A:$A,0))=""),"",P756/INDEX(P:P,MATCH(DATE(YEAR($A756)-1,MONTH($A756),DAY($A756)),$A:$A,0))-1),"")</f>
        <v/>
      </c>
      <c r="T756" s="23">
        <f>IFERROR(IF(OR(Q756="",INDEX(Q:Q,MATCH(DATE(YEAR($A756)-1,MONTH($A756),DAY($A756)),$A:$A,0))=""),"",Q756/INDEX(Q:Q,MATCH(DATE(YEAR($A756)-1,MONTH($A756),DAY($A756)),$A:$A,0))-1),"")</f>
        <v/>
      </c>
      <c r="U756" s="23">
        <f>IFERROR(IF(OR(R756="",INDEX(R:R,MATCH(DATE(YEAR($A756)-1,MONTH($A756),DAY($A756)),$A:$A,0))=""),"",R756/INDEX(R:R,MATCH(DATE(YEAR($A756)-1,MONTH($A756),DAY($A756)),$A:$A,0))-1),"")</f>
        <v/>
      </c>
      <c r="V756" s="23">
        <f>IF(OR(P756="",P755=""),"",P756/P755-1)</f>
        <v/>
      </c>
      <c r="W756" s="23">
        <f>IF(OR(Q756="",Q755=""),"",Q756/Q755-1)</f>
        <v/>
      </c>
      <c r="X756" s="23">
        <f>IF(OR(R756="",R755=""),"",R756/R755-1)</f>
        <v/>
      </c>
      <c r="Y756" s="23">
        <f>IF(R756="","",P756/R756)</f>
        <v/>
      </c>
      <c r="Z756" s="23">
        <f>IF(R756="","",Q756/R756)</f>
        <v/>
      </c>
      <c r="AA756" s="24">
        <f>IF(SUMIFS('Daily NSE Equity Options'!$M:$M,'Daily NSE Equity Options'!$A:$A,$A756)=0,"",SUMIFS('Daily NSE Equity Options'!$M:$M,'Daily NSE Equity Options'!$A:$A,$A756))</f>
        <v/>
      </c>
      <c r="AB756" s="9">
        <f>IF(SUMIFS('Daily BSE Equity Options'!$M:$M,'Daily BSE Equity Options'!$A:$A,$A756)=0,"",SUMIFS('Daily BSE Equity Options'!$M:$M,'Daily BSE Equity Options'!$A:$A,$A756))</f>
        <v/>
      </c>
      <c r="AC756" s="9">
        <f>IF(OR(AA756="",AB756=""),"",AA756+AB756)</f>
        <v/>
      </c>
      <c r="AD756" s="26">
        <f>IFERROR(IF(OR(AA756="",INDEX(AA:AA,MATCH(DATE(YEAR($A756)-1,MONTH($A756),DAY($A756)),$A:$A,0))=""),"",AA756/INDEX(AA:AA,MATCH(DATE(YEAR($A756)-1,MONTH($A756),DAY($A756)),$A:$A,0))-1),"")</f>
        <v/>
      </c>
      <c r="AE756" s="26">
        <f>IFERROR(IF(OR(AB756="",INDEX(AB:AB,MATCH(DATE(YEAR($A756)-1,MONTH($A756),DAY($A756)),$A:$A,0))=""),"",AB756/INDEX(AB:AB,MATCH(DATE(YEAR($A756)-1,MONTH($A756),DAY($A756)),$A:$A,0))-1),"")</f>
        <v/>
      </c>
      <c r="AF756" s="26">
        <f>IFERROR(IF(OR(AC756="",INDEX(AC:AC,MATCH(DATE(YEAR($A756)-1,MONTH($A756),DAY($A756)),$A:$A,0))=""),"",AC756/INDEX(AC:AC,MATCH(DATE(YEAR($A756)-1,MONTH($A756),DAY($A756)),$A:$A,0))-1),"")</f>
        <v/>
      </c>
      <c r="AG756" s="26">
        <f>IF(OR(AA756="",AA755=""),"",AA756/AA755-1)</f>
        <v/>
      </c>
      <c r="AH756" s="26">
        <f>IF(OR(AB756="",AB755=""),"",AB756/AB755-1)</f>
        <v/>
      </c>
      <c r="AI756" s="26">
        <f>IF(OR(AC756="",AC755=""),"",AC756/AC755-1)</f>
        <v/>
      </c>
      <c r="AJ756" s="26">
        <f>IF(AC756="","",AA756/AC756)</f>
        <v/>
      </c>
      <c r="AK756" s="26">
        <f>IF(AC756="","",AB756/AC756)</f>
        <v/>
      </c>
      <c r="AL756" s="29" t="n">
        <v>12.265</v>
      </c>
      <c r="AM756" s="30" t="n">
        <v>12.525</v>
      </c>
      <c r="AN756" s="30" t="n">
        <v>11.8625</v>
      </c>
      <c r="AO756" s="30" t="n">
        <v>12.075</v>
      </c>
      <c r="AP756" s="31" t="n">
        <v>-0.0155</v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18">
        <f>IF(SUMIFS('Daily NSE Equity Options'!$K:$K,'Daily NSE Equity Options'!$A:$A,$A757)=0,"",SUMIFS('Daily NSE Equity Options'!$K:$K,'Daily NSE Equity Options'!$A:$A,$A757))</f>
        <v/>
      </c>
      <c r="F757" s="7">
        <f>IF(SUMIFS('Daily BSE Equity Options'!$K:$K,'Daily BSE Equity Options'!$A:$A,$A757)=0,"",SUMIFS('Daily BSE Equity Options'!$K:$K,'Daily BSE Equity Options'!$A:$A,$A757))</f>
        <v/>
      </c>
      <c r="G757" s="7">
        <f>IF(OR(E757="",F757=""),"",E757+F757)</f>
        <v/>
      </c>
      <c r="H757" s="20">
        <f>IFERROR(IF(OR(E757="",INDEX(E:E,MATCH(DATE(YEAR($A757)-1,MONTH($A757),DAY($A757)),$A:$A,0))=""),"",E757/INDEX(E:E,MATCH(DATE(YEAR($A757)-1,MONTH($A757),DAY($A757)),$A:$A,0))-1),"")</f>
        <v/>
      </c>
      <c r="I757" s="20">
        <f>IFERROR(IF(OR(F757="",INDEX(F:F,MATCH(DATE(YEAR($A757)-1,MONTH($A757),DAY($A757)),$A:$A,0))=""),"",F757/INDEX(F:F,MATCH(DATE(YEAR($A757)-1,MONTH($A757),DAY($A757)),$A:$A,0))-1),"")</f>
        <v/>
      </c>
      <c r="J757" s="20">
        <f>IFERROR(IF(OR(G757="",INDEX(G:G,MATCH(DATE(YEAR($A757)-1,MONTH($A757),DAY($A757)),$A:$A,0))=""),"",G757/INDEX(G:G,MATCH(DATE(YEAR($A757)-1,MONTH($A757),DAY($A757)),$A:$A,0))-1),"")</f>
        <v/>
      </c>
      <c r="K757" s="20">
        <f>IF(OR(E757="",E756=""),"",E757/E756-1)</f>
        <v/>
      </c>
      <c r="L757" s="20">
        <f>IF(OR(F757="",F756=""),"",F757/F756-1)</f>
        <v/>
      </c>
      <c r="M757" s="20">
        <f>IF(OR(G757="",G756=""),"",G757/G756-1)</f>
        <v/>
      </c>
      <c r="N757" s="20">
        <f>IF(G757="","",E757/G757)</f>
        <v/>
      </c>
      <c r="O757" s="20">
        <f>IF(G757="","",F757/G757)</f>
        <v/>
      </c>
      <c r="P757" s="21">
        <f>IF(SUMIFS('Daily NSE Equity Options'!$L:$L,'Daily NSE Equity Options'!$A:$A,$A757)=0,"",SUMIFS('Daily NSE Equity Options'!$L:$L,'Daily NSE Equity Options'!$A:$A,$A757))</f>
        <v/>
      </c>
      <c r="Q757" s="8">
        <f>IF(SUMIFS('Daily BSE Equity Options'!$L:$L,'Daily BSE Equity Options'!$A:$A,$A757)=0,"",SUMIFS('Daily BSE Equity Options'!$L:$L,'Daily BSE Equity Options'!$A:$A,$A757))</f>
        <v/>
      </c>
      <c r="R757" s="8">
        <f>IF(OR(P757="",Q757=""),"",P757+Q757)</f>
        <v/>
      </c>
      <c r="S757" s="23">
        <f>IFERROR(IF(OR(P757="",INDEX(P:P,MATCH(DATE(YEAR($A757)-1,MONTH($A757),DAY($A757)),$A:$A,0))=""),"",P757/INDEX(P:P,MATCH(DATE(YEAR($A757)-1,MONTH($A757),DAY($A757)),$A:$A,0))-1),"")</f>
        <v/>
      </c>
      <c r="T757" s="23">
        <f>IFERROR(IF(OR(Q757="",INDEX(Q:Q,MATCH(DATE(YEAR($A757)-1,MONTH($A757),DAY($A757)),$A:$A,0))=""),"",Q757/INDEX(Q:Q,MATCH(DATE(YEAR($A757)-1,MONTH($A757),DAY($A757)),$A:$A,0))-1),"")</f>
        <v/>
      </c>
      <c r="U757" s="23">
        <f>IFERROR(IF(OR(R757="",INDEX(R:R,MATCH(DATE(YEAR($A757)-1,MONTH($A757),DAY($A757)),$A:$A,0))=""),"",R757/INDEX(R:R,MATCH(DATE(YEAR($A757)-1,MONTH($A757),DAY($A757)),$A:$A,0))-1),"")</f>
        <v/>
      </c>
      <c r="V757" s="23">
        <f>IF(OR(P757="",P756=""),"",P757/P756-1)</f>
        <v/>
      </c>
      <c r="W757" s="23">
        <f>IF(OR(Q757="",Q756=""),"",Q757/Q756-1)</f>
        <v/>
      </c>
      <c r="X757" s="23">
        <f>IF(OR(R757="",R756=""),"",R757/R756-1)</f>
        <v/>
      </c>
      <c r="Y757" s="23">
        <f>IF(R757="","",P757/R757)</f>
        <v/>
      </c>
      <c r="Z757" s="23">
        <f>IF(R757="","",Q757/R757)</f>
        <v/>
      </c>
      <c r="AA757" s="24">
        <f>IF(SUMIFS('Daily NSE Equity Options'!$M:$M,'Daily NSE Equity Options'!$A:$A,$A757)=0,"",SUMIFS('Daily NSE Equity Options'!$M:$M,'Daily NSE Equity Options'!$A:$A,$A757))</f>
        <v/>
      </c>
      <c r="AB757" s="9">
        <f>IF(SUMIFS('Daily BSE Equity Options'!$M:$M,'Daily BSE Equity Options'!$A:$A,$A757)=0,"",SUMIFS('Daily BSE Equity Options'!$M:$M,'Daily BSE Equity Options'!$A:$A,$A757))</f>
        <v/>
      </c>
      <c r="AC757" s="9">
        <f>IF(OR(AA757="",AB757=""),"",AA757+AB757)</f>
        <v/>
      </c>
      <c r="AD757" s="26">
        <f>IFERROR(IF(OR(AA757="",INDEX(AA:AA,MATCH(DATE(YEAR($A757)-1,MONTH($A757),DAY($A757)),$A:$A,0))=""),"",AA757/INDEX(AA:AA,MATCH(DATE(YEAR($A757)-1,MONTH($A757),DAY($A757)),$A:$A,0))-1),"")</f>
        <v/>
      </c>
      <c r="AE757" s="26">
        <f>IFERROR(IF(OR(AB757="",INDEX(AB:AB,MATCH(DATE(YEAR($A757)-1,MONTH($A757),DAY($A757)),$A:$A,0))=""),"",AB757/INDEX(AB:AB,MATCH(DATE(YEAR($A757)-1,MONTH($A757),DAY($A757)),$A:$A,0))-1),"")</f>
        <v/>
      </c>
      <c r="AF757" s="26">
        <f>IFERROR(IF(OR(AC757="",INDEX(AC:AC,MATCH(DATE(YEAR($A757)-1,MONTH($A757),DAY($A757)),$A:$A,0))=""),"",AC757/INDEX(AC:AC,MATCH(DATE(YEAR($A757)-1,MONTH($A757),DAY($A757)),$A:$A,0))-1),"")</f>
        <v/>
      </c>
      <c r="AG757" s="26">
        <f>IF(OR(AA757="",AA756=""),"",AA757/AA756-1)</f>
        <v/>
      </c>
      <c r="AH757" s="26">
        <f>IF(OR(AB757="",AB756=""),"",AB757/AB756-1)</f>
        <v/>
      </c>
      <c r="AI757" s="26">
        <f>IF(OR(AC757="",AC756=""),"",AC757/AC756-1)</f>
        <v/>
      </c>
      <c r="AJ757" s="26">
        <f>IF(AC757="","",AA757/AC757)</f>
        <v/>
      </c>
      <c r="AK757" s="26">
        <f>IF(AC757="","",AB757/AC757)</f>
        <v/>
      </c>
      <c r="AL757" s="29" t="n">
        <v>12.075</v>
      </c>
      <c r="AM757" s="30" t="n">
        <v>12.47</v>
      </c>
      <c r="AN757" s="30" t="n">
        <v>11.1075</v>
      </c>
      <c r="AO757" s="30" t="n">
        <v>12.1525</v>
      </c>
      <c r="AP757" s="31" t="n">
        <v>0.0064</v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18">
        <f>IF(SUMIFS('Daily NSE Equity Options'!$K:$K,'Daily NSE Equity Options'!$A:$A,$A758)=0,"",SUMIFS('Daily NSE Equity Options'!$K:$K,'Daily NSE Equity Options'!$A:$A,$A758))</f>
        <v/>
      </c>
      <c r="F758" s="7">
        <f>IF(SUMIFS('Daily BSE Equity Options'!$K:$K,'Daily BSE Equity Options'!$A:$A,$A758)=0,"",SUMIFS('Daily BSE Equity Options'!$K:$K,'Daily BSE Equity Options'!$A:$A,$A758))</f>
        <v/>
      </c>
      <c r="G758" s="7">
        <f>IF(OR(E758="",F758=""),"",E758+F758)</f>
        <v/>
      </c>
      <c r="H758" s="20">
        <f>IFERROR(IF(OR(E758="",INDEX(E:E,MATCH(DATE(YEAR($A758)-1,MONTH($A758),DAY($A758)),$A:$A,0))=""),"",E758/INDEX(E:E,MATCH(DATE(YEAR($A758)-1,MONTH($A758),DAY($A758)),$A:$A,0))-1),"")</f>
        <v/>
      </c>
      <c r="I758" s="20">
        <f>IFERROR(IF(OR(F758="",INDEX(F:F,MATCH(DATE(YEAR($A758)-1,MONTH($A758),DAY($A758)),$A:$A,0))=""),"",F758/INDEX(F:F,MATCH(DATE(YEAR($A758)-1,MONTH($A758),DAY($A758)),$A:$A,0))-1),"")</f>
        <v/>
      </c>
      <c r="J758" s="20">
        <f>IFERROR(IF(OR(G758="",INDEX(G:G,MATCH(DATE(YEAR($A758)-1,MONTH($A758),DAY($A758)),$A:$A,0))=""),"",G758/INDEX(G:G,MATCH(DATE(YEAR($A758)-1,MONTH($A758),DAY($A758)),$A:$A,0))-1),"")</f>
        <v/>
      </c>
      <c r="K758" s="20">
        <f>IF(OR(E758="",E757=""),"",E758/E757-1)</f>
        <v/>
      </c>
      <c r="L758" s="20">
        <f>IF(OR(F758="",F757=""),"",F758/F757-1)</f>
        <v/>
      </c>
      <c r="M758" s="20">
        <f>IF(OR(G758="",G757=""),"",G758/G757-1)</f>
        <v/>
      </c>
      <c r="N758" s="20">
        <f>IF(G758="","",E758/G758)</f>
        <v/>
      </c>
      <c r="O758" s="20">
        <f>IF(G758="","",F758/G758)</f>
        <v/>
      </c>
      <c r="P758" s="21">
        <f>IF(SUMIFS('Daily NSE Equity Options'!$L:$L,'Daily NSE Equity Options'!$A:$A,$A758)=0,"",SUMIFS('Daily NSE Equity Options'!$L:$L,'Daily NSE Equity Options'!$A:$A,$A758))</f>
        <v/>
      </c>
      <c r="Q758" s="8">
        <f>IF(SUMIFS('Daily BSE Equity Options'!$L:$L,'Daily BSE Equity Options'!$A:$A,$A758)=0,"",SUMIFS('Daily BSE Equity Options'!$L:$L,'Daily BSE Equity Options'!$A:$A,$A758))</f>
        <v/>
      </c>
      <c r="R758" s="8">
        <f>IF(OR(P758="",Q758=""),"",P758+Q758)</f>
        <v/>
      </c>
      <c r="S758" s="23">
        <f>IFERROR(IF(OR(P758="",INDEX(P:P,MATCH(DATE(YEAR($A758)-1,MONTH($A758),DAY($A758)),$A:$A,0))=""),"",P758/INDEX(P:P,MATCH(DATE(YEAR($A758)-1,MONTH($A758),DAY($A758)),$A:$A,0))-1),"")</f>
        <v/>
      </c>
      <c r="T758" s="23">
        <f>IFERROR(IF(OR(Q758="",INDEX(Q:Q,MATCH(DATE(YEAR($A758)-1,MONTH($A758),DAY($A758)),$A:$A,0))=""),"",Q758/INDEX(Q:Q,MATCH(DATE(YEAR($A758)-1,MONTH($A758),DAY($A758)),$A:$A,0))-1),"")</f>
        <v/>
      </c>
      <c r="U758" s="23">
        <f>IFERROR(IF(OR(R758="",INDEX(R:R,MATCH(DATE(YEAR($A758)-1,MONTH($A758),DAY($A758)),$A:$A,0))=""),"",R758/INDEX(R:R,MATCH(DATE(YEAR($A758)-1,MONTH($A758),DAY($A758)),$A:$A,0))-1),"")</f>
        <v/>
      </c>
      <c r="V758" s="23">
        <f>IF(OR(P758="",P757=""),"",P758/P757-1)</f>
        <v/>
      </c>
      <c r="W758" s="23">
        <f>IF(OR(Q758="",Q757=""),"",Q758/Q757-1)</f>
        <v/>
      </c>
      <c r="X758" s="23">
        <f>IF(OR(R758="",R757=""),"",R758/R757-1)</f>
        <v/>
      </c>
      <c r="Y758" s="23">
        <f>IF(R758="","",P758/R758)</f>
        <v/>
      </c>
      <c r="Z758" s="23">
        <f>IF(R758="","",Q758/R758)</f>
        <v/>
      </c>
      <c r="AA758" s="24">
        <f>IF(SUMIFS('Daily NSE Equity Options'!$M:$M,'Daily NSE Equity Options'!$A:$A,$A758)=0,"",SUMIFS('Daily NSE Equity Options'!$M:$M,'Daily NSE Equity Options'!$A:$A,$A758))</f>
        <v/>
      </c>
      <c r="AB758" s="9">
        <f>IF(SUMIFS('Daily BSE Equity Options'!$M:$M,'Daily BSE Equity Options'!$A:$A,$A758)=0,"",SUMIFS('Daily BSE Equity Options'!$M:$M,'Daily BSE Equity Options'!$A:$A,$A758))</f>
        <v/>
      </c>
      <c r="AC758" s="9">
        <f>IF(OR(AA758="",AB758=""),"",AA758+AB758)</f>
        <v/>
      </c>
      <c r="AD758" s="26">
        <f>IFERROR(IF(OR(AA758="",INDEX(AA:AA,MATCH(DATE(YEAR($A758)-1,MONTH($A758),DAY($A758)),$A:$A,0))=""),"",AA758/INDEX(AA:AA,MATCH(DATE(YEAR($A758)-1,MONTH($A758),DAY($A758)),$A:$A,0))-1),"")</f>
        <v/>
      </c>
      <c r="AE758" s="26">
        <f>IFERROR(IF(OR(AB758="",INDEX(AB:AB,MATCH(DATE(YEAR($A758)-1,MONTH($A758),DAY($A758)),$A:$A,0))=""),"",AB758/INDEX(AB:AB,MATCH(DATE(YEAR($A758)-1,MONTH($A758),DAY($A758)),$A:$A,0))-1),"")</f>
        <v/>
      </c>
      <c r="AF758" s="26">
        <f>IFERROR(IF(OR(AC758="",INDEX(AC:AC,MATCH(DATE(YEAR($A758)-1,MONTH($A758),DAY($A758)),$A:$A,0))=""),"",AC758/INDEX(AC:AC,MATCH(DATE(YEAR($A758)-1,MONTH($A758),DAY($A758)),$A:$A,0))-1),"")</f>
        <v/>
      </c>
      <c r="AG758" s="26">
        <f>IF(OR(AA758="",AA757=""),"",AA758/AA757-1)</f>
        <v/>
      </c>
      <c r="AH758" s="26">
        <f>IF(OR(AB758="",AB757=""),"",AB758/AB757-1)</f>
        <v/>
      </c>
      <c r="AI758" s="26">
        <f>IF(OR(AC758="",AC757=""),"",AC758/AC757-1)</f>
        <v/>
      </c>
      <c r="AJ758" s="26">
        <f>IF(AC758="","",AA758/AC758)</f>
        <v/>
      </c>
      <c r="AK758" s="26">
        <f>IF(AC758="","",AB758/AC758)</f>
        <v/>
      </c>
      <c r="AL758" s="29" t="n">
        <v>12.1525</v>
      </c>
      <c r="AM758" s="30" t="n">
        <v>12.3975</v>
      </c>
      <c r="AN758" s="30" t="n">
        <v>11.58</v>
      </c>
      <c r="AO758" s="30" t="n">
        <v>11.94</v>
      </c>
      <c r="AP758" s="31" t="n">
        <v>-0.0175</v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18">
        <f>IF(SUMIFS('Daily NSE Equity Options'!$K:$K,'Daily NSE Equity Options'!$A:$A,$A759)=0,"",SUMIFS('Daily NSE Equity Options'!$K:$K,'Daily NSE Equity Options'!$A:$A,$A759))</f>
        <v/>
      </c>
      <c r="F759" s="7">
        <f>IF(SUMIFS('Daily BSE Equity Options'!$K:$K,'Daily BSE Equity Options'!$A:$A,$A759)=0,"",SUMIFS('Daily BSE Equity Options'!$K:$K,'Daily BSE Equity Options'!$A:$A,$A759))</f>
        <v/>
      </c>
      <c r="G759" s="7">
        <f>IF(OR(E759="",F759=""),"",E759+F759)</f>
        <v/>
      </c>
      <c r="H759" s="20">
        <f>IFERROR(IF(OR(E759="",INDEX(E:E,MATCH(DATE(YEAR($A759)-1,MONTH($A759),DAY($A759)),$A:$A,0))=""),"",E759/INDEX(E:E,MATCH(DATE(YEAR($A759)-1,MONTH($A759),DAY($A759)),$A:$A,0))-1),"")</f>
        <v/>
      </c>
      <c r="I759" s="20">
        <f>IFERROR(IF(OR(F759="",INDEX(F:F,MATCH(DATE(YEAR($A759)-1,MONTH($A759),DAY($A759)),$A:$A,0))=""),"",F759/INDEX(F:F,MATCH(DATE(YEAR($A759)-1,MONTH($A759),DAY($A759)),$A:$A,0))-1),"")</f>
        <v/>
      </c>
      <c r="J759" s="20">
        <f>IFERROR(IF(OR(G759="",INDEX(G:G,MATCH(DATE(YEAR($A759)-1,MONTH($A759),DAY($A759)),$A:$A,0))=""),"",G759/INDEX(G:G,MATCH(DATE(YEAR($A759)-1,MONTH($A759),DAY($A759)),$A:$A,0))-1),"")</f>
        <v/>
      </c>
      <c r="K759" s="20">
        <f>IF(OR(E759="",E758=""),"",E759/E758-1)</f>
        <v/>
      </c>
      <c r="L759" s="20">
        <f>IF(OR(F759="",F758=""),"",F759/F758-1)</f>
        <v/>
      </c>
      <c r="M759" s="20">
        <f>IF(OR(G759="",G758=""),"",G759/G758-1)</f>
        <v/>
      </c>
      <c r="N759" s="20">
        <f>IF(G759="","",E759/G759)</f>
        <v/>
      </c>
      <c r="O759" s="20">
        <f>IF(G759="","",F759/G759)</f>
        <v/>
      </c>
      <c r="P759" s="21">
        <f>IF(SUMIFS('Daily NSE Equity Options'!$L:$L,'Daily NSE Equity Options'!$A:$A,$A759)=0,"",SUMIFS('Daily NSE Equity Options'!$L:$L,'Daily NSE Equity Options'!$A:$A,$A759))</f>
        <v/>
      </c>
      <c r="Q759" s="8">
        <f>IF(SUMIFS('Daily BSE Equity Options'!$L:$L,'Daily BSE Equity Options'!$A:$A,$A759)=0,"",SUMIFS('Daily BSE Equity Options'!$L:$L,'Daily BSE Equity Options'!$A:$A,$A759))</f>
        <v/>
      </c>
      <c r="R759" s="8">
        <f>IF(OR(P759="",Q759=""),"",P759+Q759)</f>
        <v/>
      </c>
      <c r="S759" s="23">
        <f>IFERROR(IF(OR(P759="",INDEX(P:P,MATCH(DATE(YEAR($A759)-1,MONTH($A759),DAY($A759)),$A:$A,0))=""),"",P759/INDEX(P:P,MATCH(DATE(YEAR($A759)-1,MONTH($A759),DAY($A759)),$A:$A,0))-1),"")</f>
        <v/>
      </c>
      <c r="T759" s="23">
        <f>IFERROR(IF(OR(Q759="",INDEX(Q:Q,MATCH(DATE(YEAR($A759)-1,MONTH($A759),DAY($A759)),$A:$A,0))=""),"",Q759/INDEX(Q:Q,MATCH(DATE(YEAR($A759)-1,MONTH($A759),DAY($A759)),$A:$A,0))-1),"")</f>
        <v/>
      </c>
      <c r="U759" s="23">
        <f>IFERROR(IF(OR(R759="",INDEX(R:R,MATCH(DATE(YEAR($A759)-1,MONTH($A759),DAY($A759)),$A:$A,0))=""),"",R759/INDEX(R:R,MATCH(DATE(YEAR($A759)-1,MONTH($A759),DAY($A759)),$A:$A,0))-1),"")</f>
        <v/>
      </c>
      <c r="V759" s="23">
        <f>IF(OR(P759="",P758=""),"",P759/P758-1)</f>
        <v/>
      </c>
      <c r="W759" s="23">
        <f>IF(OR(Q759="",Q758=""),"",Q759/Q758-1)</f>
        <v/>
      </c>
      <c r="X759" s="23">
        <f>IF(OR(R759="",R758=""),"",R759/R758-1)</f>
        <v/>
      </c>
      <c r="Y759" s="23">
        <f>IF(R759="","",P759/R759)</f>
        <v/>
      </c>
      <c r="Z759" s="23">
        <f>IF(R759="","",Q759/R759)</f>
        <v/>
      </c>
      <c r="AA759" s="24">
        <f>IF(SUMIFS('Daily NSE Equity Options'!$M:$M,'Daily NSE Equity Options'!$A:$A,$A759)=0,"",SUMIFS('Daily NSE Equity Options'!$M:$M,'Daily NSE Equity Options'!$A:$A,$A759))</f>
        <v/>
      </c>
      <c r="AB759" s="9">
        <f>IF(SUMIFS('Daily BSE Equity Options'!$M:$M,'Daily BSE Equity Options'!$A:$A,$A759)=0,"",SUMIFS('Daily BSE Equity Options'!$M:$M,'Daily BSE Equity Options'!$A:$A,$A759))</f>
        <v/>
      </c>
      <c r="AC759" s="9">
        <f>IF(OR(AA759="",AB759=""),"",AA759+AB759)</f>
        <v/>
      </c>
      <c r="AD759" s="26">
        <f>IFERROR(IF(OR(AA759="",INDEX(AA:AA,MATCH(DATE(YEAR($A759)-1,MONTH($A759),DAY($A759)),$A:$A,0))=""),"",AA759/INDEX(AA:AA,MATCH(DATE(YEAR($A759)-1,MONTH($A759),DAY($A759)),$A:$A,0))-1),"")</f>
        <v/>
      </c>
      <c r="AE759" s="26">
        <f>IFERROR(IF(OR(AB759="",INDEX(AB:AB,MATCH(DATE(YEAR($A759)-1,MONTH($A759),DAY($A759)),$A:$A,0))=""),"",AB759/INDEX(AB:AB,MATCH(DATE(YEAR($A759)-1,MONTH($A759),DAY($A759)),$A:$A,0))-1),"")</f>
        <v/>
      </c>
      <c r="AF759" s="26">
        <f>IFERROR(IF(OR(AC759="",INDEX(AC:AC,MATCH(DATE(YEAR($A759)-1,MONTH($A759),DAY($A759)),$A:$A,0))=""),"",AC759/INDEX(AC:AC,MATCH(DATE(YEAR($A759)-1,MONTH($A759),DAY($A759)),$A:$A,0))-1),"")</f>
        <v/>
      </c>
      <c r="AG759" s="26">
        <f>IF(OR(AA759="",AA758=""),"",AA759/AA758-1)</f>
        <v/>
      </c>
      <c r="AH759" s="26">
        <f>IF(OR(AB759="",AB758=""),"",AB759/AB758-1)</f>
        <v/>
      </c>
      <c r="AI759" s="26">
        <f>IF(OR(AC759="",AC758=""),"",AC759/AC758-1)</f>
        <v/>
      </c>
      <c r="AJ759" s="26">
        <f>IF(AC759="","",AA759/AC759)</f>
        <v/>
      </c>
      <c r="AK759" s="26">
        <f>IF(AC759="","",AB759/AC759)</f>
        <v/>
      </c>
      <c r="AL759" s="29" t="n">
        <v>11.94</v>
      </c>
      <c r="AM759" s="30" t="n">
        <v>12.04</v>
      </c>
      <c r="AN759" s="30" t="n">
        <v>11.52</v>
      </c>
      <c r="AO759" s="30" t="n">
        <v>11.63</v>
      </c>
      <c r="AP759" s="31" t="n">
        <v>-0.026</v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18">
        <f>IF(SUMIFS('Daily NSE Equity Options'!$K:$K,'Daily NSE Equity Options'!$A:$A,$A760)=0,"",SUMIFS('Daily NSE Equity Options'!$K:$K,'Daily NSE Equity Options'!$A:$A,$A760))</f>
        <v/>
      </c>
      <c r="F760" s="7">
        <f>IF(SUMIFS('Daily BSE Equity Options'!$K:$K,'Daily BSE Equity Options'!$A:$A,$A760)=0,"",SUMIFS('Daily BSE Equity Options'!$K:$K,'Daily BSE Equity Options'!$A:$A,$A760))</f>
        <v/>
      </c>
      <c r="G760" s="7">
        <f>IF(OR(E760="",F760=""),"",E760+F760)</f>
        <v/>
      </c>
      <c r="H760" s="20">
        <f>IFERROR(IF(OR(E760="",INDEX(E:E,MATCH(DATE(YEAR($A760)-1,MONTH($A760),DAY($A760)),$A:$A,0))=""),"",E760/INDEX(E:E,MATCH(DATE(YEAR($A760)-1,MONTH($A760),DAY($A760)),$A:$A,0))-1),"")</f>
        <v/>
      </c>
      <c r="I760" s="20">
        <f>IFERROR(IF(OR(F760="",INDEX(F:F,MATCH(DATE(YEAR($A760)-1,MONTH($A760),DAY($A760)),$A:$A,0))=""),"",F760/INDEX(F:F,MATCH(DATE(YEAR($A760)-1,MONTH($A760),DAY($A760)),$A:$A,0))-1),"")</f>
        <v/>
      </c>
      <c r="J760" s="20">
        <f>IFERROR(IF(OR(G760="",INDEX(G:G,MATCH(DATE(YEAR($A760)-1,MONTH($A760),DAY($A760)),$A:$A,0))=""),"",G760/INDEX(G:G,MATCH(DATE(YEAR($A760)-1,MONTH($A760),DAY($A760)),$A:$A,0))-1),"")</f>
        <v/>
      </c>
      <c r="K760" s="20">
        <f>IF(OR(E760="",E759=""),"",E760/E759-1)</f>
        <v/>
      </c>
      <c r="L760" s="20">
        <f>IF(OR(F760="",F759=""),"",F760/F759-1)</f>
        <v/>
      </c>
      <c r="M760" s="20">
        <f>IF(OR(G760="",G759=""),"",G760/G759-1)</f>
        <v/>
      </c>
      <c r="N760" s="20">
        <f>IF(G760="","",E760/G760)</f>
        <v/>
      </c>
      <c r="O760" s="20">
        <f>IF(G760="","",F760/G760)</f>
        <v/>
      </c>
      <c r="P760" s="21">
        <f>IF(SUMIFS('Daily NSE Equity Options'!$L:$L,'Daily NSE Equity Options'!$A:$A,$A760)=0,"",SUMIFS('Daily NSE Equity Options'!$L:$L,'Daily NSE Equity Options'!$A:$A,$A760))</f>
        <v/>
      </c>
      <c r="Q760" s="8">
        <f>IF(SUMIFS('Daily BSE Equity Options'!$L:$L,'Daily BSE Equity Options'!$A:$A,$A760)=0,"",SUMIFS('Daily BSE Equity Options'!$L:$L,'Daily BSE Equity Options'!$A:$A,$A760))</f>
        <v/>
      </c>
      <c r="R760" s="8">
        <f>IF(OR(P760="",Q760=""),"",P760+Q760)</f>
        <v/>
      </c>
      <c r="S760" s="23">
        <f>IFERROR(IF(OR(P760="",INDEX(P:P,MATCH(DATE(YEAR($A760)-1,MONTH($A760),DAY($A760)),$A:$A,0))=""),"",P760/INDEX(P:P,MATCH(DATE(YEAR($A760)-1,MONTH($A760),DAY($A760)),$A:$A,0))-1),"")</f>
        <v/>
      </c>
      <c r="T760" s="23">
        <f>IFERROR(IF(OR(Q760="",INDEX(Q:Q,MATCH(DATE(YEAR($A760)-1,MONTH($A760),DAY($A760)),$A:$A,0))=""),"",Q760/INDEX(Q:Q,MATCH(DATE(YEAR($A760)-1,MONTH($A760),DAY($A760)),$A:$A,0))-1),"")</f>
        <v/>
      </c>
      <c r="U760" s="23">
        <f>IFERROR(IF(OR(R760="",INDEX(R:R,MATCH(DATE(YEAR($A760)-1,MONTH($A760),DAY($A760)),$A:$A,0))=""),"",R760/INDEX(R:R,MATCH(DATE(YEAR($A760)-1,MONTH($A760),DAY($A760)),$A:$A,0))-1),"")</f>
        <v/>
      </c>
      <c r="V760" s="23">
        <f>IF(OR(P760="",P759=""),"",P760/P759-1)</f>
        <v/>
      </c>
      <c r="W760" s="23">
        <f>IF(OR(Q760="",Q759=""),"",Q760/Q759-1)</f>
        <v/>
      </c>
      <c r="X760" s="23">
        <f>IF(OR(R760="",R759=""),"",R760/R759-1)</f>
        <v/>
      </c>
      <c r="Y760" s="23">
        <f>IF(R760="","",P760/R760)</f>
        <v/>
      </c>
      <c r="Z760" s="23">
        <f>IF(R760="","",Q760/R760)</f>
        <v/>
      </c>
      <c r="AA760" s="24">
        <f>IF(SUMIFS('Daily NSE Equity Options'!$M:$M,'Daily NSE Equity Options'!$A:$A,$A760)=0,"",SUMIFS('Daily NSE Equity Options'!$M:$M,'Daily NSE Equity Options'!$A:$A,$A760))</f>
        <v/>
      </c>
      <c r="AB760" s="9">
        <f>IF(SUMIFS('Daily BSE Equity Options'!$M:$M,'Daily BSE Equity Options'!$A:$A,$A760)=0,"",SUMIFS('Daily BSE Equity Options'!$M:$M,'Daily BSE Equity Options'!$A:$A,$A760))</f>
        <v/>
      </c>
      <c r="AC760" s="9">
        <f>IF(OR(AA760="",AB760=""),"",AA760+AB760)</f>
        <v/>
      </c>
      <c r="AD760" s="26">
        <f>IFERROR(IF(OR(AA760="",INDEX(AA:AA,MATCH(DATE(YEAR($A760)-1,MONTH($A760),DAY($A760)),$A:$A,0))=""),"",AA760/INDEX(AA:AA,MATCH(DATE(YEAR($A760)-1,MONTH($A760),DAY($A760)),$A:$A,0))-1),"")</f>
        <v/>
      </c>
      <c r="AE760" s="26">
        <f>IFERROR(IF(OR(AB760="",INDEX(AB:AB,MATCH(DATE(YEAR($A760)-1,MONTH($A760),DAY($A760)),$A:$A,0))=""),"",AB760/INDEX(AB:AB,MATCH(DATE(YEAR($A760)-1,MONTH($A760),DAY($A760)),$A:$A,0))-1),"")</f>
        <v/>
      </c>
      <c r="AF760" s="26">
        <f>IFERROR(IF(OR(AC760="",INDEX(AC:AC,MATCH(DATE(YEAR($A760)-1,MONTH($A760),DAY($A760)),$A:$A,0))=""),"",AC760/INDEX(AC:AC,MATCH(DATE(YEAR($A760)-1,MONTH($A760),DAY($A760)),$A:$A,0))-1),"")</f>
        <v/>
      </c>
      <c r="AG760" s="26">
        <f>IF(OR(AA760="",AA759=""),"",AA760/AA759-1)</f>
        <v/>
      </c>
      <c r="AH760" s="26">
        <f>IF(OR(AB760="",AB759=""),"",AB760/AB759-1)</f>
        <v/>
      </c>
      <c r="AI760" s="26">
        <f>IF(OR(AC760="",AC759=""),"",AC760/AC759-1)</f>
        <v/>
      </c>
      <c r="AJ760" s="26">
        <f>IF(AC760="","",AA760/AC760)</f>
        <v/>
      </c>
      <c r="AK760" s="26">
        <f>IF(AC760="","",AB760/AC760)</f>
        <v/>
      </c>
      <c r="AL760" s="29" t="n">
        <v>11.63</v>
      </c>
      <c r="AM760" s="30" t="n">
        <v>12.205</v>
      </c>
      <c r="AN760" s="30" t="n">
        <v>11.58</v>
      </c>
      <c r="AO760" s="30" t="n">
        <v>11.6675</v>
      </c>
      <c r="AP760" s="31" t="n">
        <v>0.0032</v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18">
        <f>IF(SUMIFS('Daily NSE Equity Options'!$K:$K,'Daily NSE Equity Options'!$A:$A,$A761)=0,"",SUMIFS('Daily NSE Equity Options'!$K:$K,'Daily NSE Equity Options'!$A:$A,$A761))</f>
        <v/>
      </c>
      <c r="F761" s="7">
        <f>IF(SUMIFS('Daily BSE Equity Options'!$K:$K,'Daily BSE Equity Options'!$A:$A,$A761)=0,"",SUMIFS('Daily BSE Equity Options'!$K:$K,'Daily BSE Equity Options'!$A:$A,$A761))</f>
        <v/>
      </c>
      <c r="G761" s="7">
        <f>IF(OR(E761="",F761=""),"",E761+F761)</f>
        <v/>
      </c>
      <c r="H761" s="20">
        <f>IFERROR(IF(OR(E761="",INDEX(E:E,MATCH(DATE(YEAR($A761)-1,MONTH($A761),DAY($A761)),$A:$A,0))=""),"",E761/INDEX(E:E,MATCH(DATE(YEAR($A761)-1,MONTH($A761),DAY($A761)),$A:$A,0))-1),"")</f>
        <v/>
      </c>
      <c r="I761" s="20">
        <f>IFERROR(IF(OR(F761="",INDEX(F:F,MATCH(DATE(YEAR($A761)-1,MONTH($A761),DAY($A761)),$A:$A,0))=""),"",F761/INDEX(F:F,MATCH(DATE(YEAR($A761)-1,MONTH($A761),DAY($A761)),$A:$A,0))-1),"")</f>
        <v/>
      </c>
      <c r="J761" s="20">
        <f>IFERROR(IF(OR(G761="",INDEX(G:G,MATCH(DATE(YEAR($A761)-1,MONTH($A761),DAY($A761)),$A:$A,0))=""),"",G761/INDEX(G:G,MATCH(DATE(YEAR($A761)-1,MONTH($A761),DAY($A761)),$A:$A,0))-1),"")</f>
        <v/>
      </c>
      <c r="K761" s="20">
        <f>IF(OR(E761="",E760=""),"",E761/E760-1)</f>
        <v/>
      </c>
      <c r="L761" s="20">
        <f>IF(OR(F761="",F760=""),"",F761/F760-1)</f>
        <v/>
      </c>
      <c r="M761" s="20">
        <f>IF(OR(G761="",G760=""),"",G761/G760-1)</f>
        <v/>
      </c>
      <c r="N761" s="20">
        <f>IF(G761="","",E761/G761)</f>
        <v/>
      </c>
      <c r="O761" s="20">
        <f>IF(G761="","",F761/G761)</f>
        <v/>
      </c>
      <c r="P761" s="21">
        <f>IF(SUMIFS('Daily NSE Equity Options'!$L:$L,'Daily NSE Equity Options'!$A:$A,$A761)=0,"",SUMIFS('Daily NSE Equity Options'!$L:$L,'Daily NSE Equity Options'!$A:$A,$A761))</f>
        <v/>
      </c>
      <c r="Q761" s="8">
        <f>IF(SUMIFS('Daily BSE Equity Options'!$L:$L,'Daily BSE Equity Options'!$A:$A,$A761)=0,"",SUMIFS('Daily BSE Equity Options'!$L:$L,'Daily BSE Equity Options'!$A:$A,$A761))</f>
        <v/>
      </c>
      <c r="R761" s="8">
        <f>IF(OR(P761="",Q761=""),"",P761+Q761)</f>
        <v/>
      </c>
      <c r="S761" s="23">
        <f>IFERROR(IF(OR(P761="",INDEX(P:P,MATCH(DATE(YEAR($A761)-1,MONTH($A761),DAY($A761)),$A:$A,0))=""),"",P761/INDEX(P:P,MATCH(DATE(YEAR($A761)-1,MONTH($A761),DAY($A761)),$A:$A,0))-1),"")</f>
        <v/>
      </c>
      <c r="T761" s="23">
        <f>IFERROR(IF(OR(Q761="",INDEX(Q:Q,MATCH(DATE(YEAR($A761)-1,MONTH($A761),DAY($A761)),$A:$A,0))=""),"",Q761/INDEX(Q:Q,MATCH(DATE(YEAR($A761)-1,MONTH($A761),DAY($A761)),$A:$A,0))-1),"")</f>
        <v/>
      </c>
      <c r="U761" s="23">
        <f>IFERROR(IF(OR(R761="",INDEX(R:R,MATCH(DATE(YEAR($A761)-1,MONTH($A761),DAY($A761)),$A:$A,0))=""),"",R761/INDEX(R:R,MATCH(DATE(YEAR($A761)-1,MONTH($A761),DAY($A761)),$A:$A,0))-1),"")</f>
        <v/>
      </c>
      <c r="V761" s="23">
        <f>IF(OR(P761="",P760=""),"",P761/P760-1)</f>
        <v/>
      </c>
      <c r="W761" s="23">
        <f>IF(OR(Q761="",Q760=""),"",Q761/Q760-1)</f>
        <v/>
      </c>
      <c r="X761" s="23">
        <f>IF(OR(R761="",R760=""),"",R761/R760-1)</f>
        <v/>
      </c>
      <c r="Y761" s="23">
        <f>IF(R761="","",P761/R761)</f>
        <v/>
      </c>
      <c r="Z761" s="23">
        <f>IF(R761="","",Q761/R761)</f>
        <v/>
      </c>
      <c r="AA761" s="24">
        <f>IF(SUMIFS('Daily NSE Equity Options'!$M:$M,'Daily NSE Equity Options'!$A:$A,$A761)=0,"",SUMIFS('Daily NSE Equity Options'!$M:$M,'Daily NSE Equity Options'!$A:$A,$A761))</f>
        <v/>
      </c>
      <c r="AB761" s="9">
        <f>IF(SUMIFS('Daily BSE Equity Options'!$M:$M,'Daily BSE Equity Options'!$A:$A,$A761)=0,"",SUMIFS('Daily BSE Equity Options'!$M:$M,'Daily BSE Equity Options'!$A:$A,$A761))</f>
        <v/>
      </c>
      <c r="AC761" s="9">
        <f>IF(OR(AA761="",AB761=""),"",AA761+AB761)</f>
        <v/>
      </c>
      <c r="AD761" s="26">
        <f>IFERROR(IF(OR(AA761="",INDEX(AA:AA,MATCH(DATE(YEAR($A761)-1,MONTH($A761),DAY($A761)),$A:$A,0))=""),"",AA761/INDEX(AA:AA,MATCH(DATE(YEAR($A761)-1,MONTH($A761),DAY($A761)),$A:$A,0))-1),"")</f>
        <v/>
      </c>
      <c r="AE761" s="26">
        <f>IFERROR(IF(OR(AB761="",INDEX(AB:AB,MATCH(DATE(YEAR($A761)-1,MONTH($A761),DAY($A761)),$A:$A,0))=""),"",AB761/INDEX(AB:AB,MATCH(DATE(YEAR($A761)-1,MONTH($A761),DAY($A761)),$A:$A,0))-1),"")</f>
        <v/>
      </c>
      <c r="AF761" s="26">
        <f>IFERROR(IF(OR(AC761="",INDEX(AC:AC,MATCH(DATE(YEAR($A761)-1,MONTH($A761),DAY($A761)),$A:$A,0))=""),"",AC761/INDEX(AC:AC,MATCH(DATE(YEAR($A761)-1,MONTH($A761),DAY($A761)),$A:$A,0))-1),"")</f>
        <v/>
      </c>
      <c r="AG761" s="26">
        <f>IF(OR(AA761="",AA760=""),"",AA761/AA760-1)</f>
        <v/>
      </c>
      <c r="AH761" s="26">
        <f>IF(OR(AB761="",AB760=""),"",AB761/AB760-1)</f>
        <v/>
      </c>
      <c r="AI761" s="26">
        <f>IF(OR(AC761="",AC760=""),"",AC761/AC760-1)</f>
        <v/>
      </c>
      <c r="AJ761" s="26">
        <f>IF(AC761="","",AA761/AC761)</f>
        <v/>
      </c>
      <c r="AK761" s="26">
        <f>IF(AC761="","",AB761/AC761)</f>
        <v/>
      </c>
      <c r="AL761" s="29" t="n">
        <v>11.6675</v>
      </c>
      <c r="AM761" s="30" t="n">
        <v>11.8125</v>
      </c>
      <c r="AN761" s="30" t="n">
        <v>11.425</v>
      </c>
      <c r="AO761" s="30" t="n">
        <v>11.52</v>
      </c>
      <c r="AP761" s="31" t="n">
        <v>-0.0126</v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18">
        <f>IF(SUMIFS('Daily NSE Equity Options'!$K:$K,'Daily NSE Equity Options'!$A:$A,$A762)=0,"",SUMIFS('Daily NSE Equity Options'!$K:$K,'Daily NSE Equity Options'!$A:$A,$A762))</f>
        <v/>
      </c>
      <c r="F762" s="7">
        <f>IF(SUMIFS('Daily BSE Equity Options'!$K:$K,'Daily BSE Equity Options'!$A:$A,$A762)=0,"",SUMIFS('Daily BSE Equity Options'!$K:$K,'Daily BSE Equity Options'!$A:$A,$A762))</f>
        <v/>
      </c>
      <c r="G762" s="7">
        <f>IF(OR(E762="",F762=""),"",E762+F762)</f>
        <v/>
      </c>
      <c r="H762" s="20">
        <f>IFERROR(IF(OR(E762="",INDEX(E:E,MATCH(DATE(YEAR($A762)-1,MONTH($A762),DAY($A762)),$A:$A,0))=""),"",E762/INDEX(E:E,MATCH(DATE(YEAR($A762)-1,MONTH($A762),DAY($A762)),$A:$A,0))-1),"")</f>
        <v/>
      </c>
      <c r="I762" s="20">
        <f>IFERROR(IF(OR(F762="",INDEX(F:F,MATCH(DATE(YEAR($A762)-1,MONTH($A762),DAY($A762)),$A:$A,0))=""),"",F762/INDEX(F:F,MATCH(DATE(YEAR($A762)-1,MONTH($A762),DAY($A762)),$A:$A,0))-1),"")</f>
        <v/>
      </c>
      <c r="J762" s="20">
        <f>IFERROR(IF(OR(G762="",INDEX(G:G,MATCH(DATE(YEAR($A762)-1,MONTH($A762),DAY($A762)),$A:$A,0))=""),"",G762/INDEX(G:G,MATCH(DATE(YEAR($A762)-1,MONTH($A762),DAY($A762)),$A:$A,0))-1),"")</f>
        <v/>
      </c>
      <c r="K762" s="20">
        <f>IF(OR(E762="",E761=""),"",E762/E761-1)</f>
        <v/>
      </c>
      <c r="L762" s="20">
        <f>IF(OR(F762="",F761=""),"",F762/F761-1)</f>
        <v/>
      </c>
      <c r="M762" s="20">
        <f>IF(OR(G762="",G761=""),"",G762/G761-1)</f>
        <v/>
      </c>
      <c r="N762" s="20">
        <f>IF(G762="","",E762/G762)</f>
        <v/>
      </c>
      <c r="O762" s="20">
        <f>IF(G762="","",F762/G762)</f>
        <v/>
      </c>
      <c r="P762" s="21">
        <f>IF(SUMIFS('Daily NSE Equity Options'!$L:$L,'Daily NSE Equity Options'!$A:$A,$A762)=0,"",SUMIFS('Daily NSE Equity Options'!$L:$L,'Daily NSE Equity Options'!$A:$A,$A762))</f>
        <v/>
      </c>
      <c r="Q762" s="8">
        <f>IF(SUMIFS('Daily BSE Equity Options'!$L:$L,'Daily BSE Equity Options'!$A:$A,$A762)=0,"",SUMIFS('Daily BSE Equity Options'!$L:$L,'Daily BSE Equity Options'!$A:$A,$A762))</f>
        <v/>
      </c>
      <c r="R762" s="8">
        <f>IF(OR(P762="",Q762=""),"",P762+Q762)</f>
        <v/>
      </c>
      <c r="S762" s="23">
        <f>IFERROR(IF(OR(P762="",INDEX(P:P,MATCH(DATE(YEAR($A762)-1,MONTH($A762),DAY($A762)),$A:$A,0))=""),"",P762/INDEX(P:P,MATCH(DATE(YEAR($A762)-1,MONTH($A762),DAY($A762)),$A:$A,0))-1),"")</f>
        <v/>
      </c>
      <c r="T762" s="23">
        <f>IFERROR(IF(OR(Q762="",INDEX(Q:Q,MATCH(DATE(YEAR($A762)-1,MONTH($A762),DAY($A762)),$A:$A,0))=""),"",Q762/INDEX(Q:Q,MATCH(DATE(YEAR($A762)-1,MONTH($A762),DAY($A762)),$A:$A,0))-1),"")</f>
        <v/>
      </c>
      <c r="U762" s="23">
        <f>IFERROR(IF(OR(R762="",INDEX(R:R,MATCH(DATE(YEAR($A762)-1,MONTH($A762),DAY($A762)),$A:$A,0))=""),"",R762/INDEX(R:R,MATCH(DATE(YEAR($A762)-1,MONTH($A762),DAY($A762)),$A:$A,0))-1),"")</f>
        <v/>
      </c>
      <c r="V762" s="23">
        <f>IF(OR(P762="",P761=""),"",P762/P761-1)</f>
        <v/>
      </c>
      <c r="W762" s="23">
        <f>IF(OR(Q762="",Q761=""),"",Q762/Q761-1)</f>
        <v/>
      </c>
      <c r="X762" s="23">
        <f>IF(OR(R762="",R761=""),"",R762/R761-1)</f>
        <v/>
      </c>
      <c r="Y762" s="23">
        <f>IF(R762="","",P762/R762)</f>
        <v/>
      </c>
      <c r="Z762" s="23">
        <f>IF(R762="","",Q762/R762)</f>
        <v/>
      </c>
      <c r="AA762" s="24">
        <f>IF(SUMIFS('Daily NSE Equity Options'!$M:$M,'Daily NSE Equity Options'!$A:$A,$A762)=0,"",SUMIFS('Daily NSE Equity Options'!$M:$M,'Daily NSE Equity Options'!$A:$A,$A762))</f>
        <v/>
      </c>
      <c r="AB762" s="9">
        <f>IF(SUMIFS('Daily BSE Equity Options'!$M:$M,'Daily BSE Equity Options'!$A:$A,$A762)=0,"",SUMIFS('Daily BSE Equity Options'!$M:$M,'Daily BSE Equity Options'!$A:$A,$A762))</f>
        <v/>
      </c>
      <c r="AC762" s="9">
        <f>IF(OR(AA762="",AB762=""),"",AA762+AB762)</f>
        <v/>
      </c>
      <c r="AD762" s="26">
        <f>IFERROR(IF(OR(AA762="",INDEX(AA:AA,MATCH(DATE(YEAR($A762)-1,MONTH($A762),DAY($A762)),$A:$A,0))=""),"",AA762/INDEX(AA:AA,MATCH(DATE(YEAR($A762)-1,MONTH($A762),DAY($A762)),$A:$A,0))-1),"")</f>
        <v/>
      </c>
      <c r="AE762" s="26">
        <f>IFERROR(IF(OR(AB762="",INDEX(AB:AB,MATCH(DATE(YEAR($A762)-1,MONTH($A762),DAY($A762)),$A:$A,0))=""),"",AB762/INDEX(AB:AB,MATCH(DATE(YEAR($A762)-1,MONTH($A762),DAY($A762)),$A:$A,0))-1),"")</f>
        <v/>
      </c>
      <c r="AF762" s="26">
        <f>IFERROR(IF(OR(AC762="",INDEX(AC:AC,MATCH(DATE(YEAR($A762)-1,MONTH($A762),DAY($A762)),$A:$A,0))=""),"",AC762/INDEX(AC:AC,MATCH(DATE(YEAR($A762)-1,MONTH($A762),DAY($A762)),$A:$A,0))-1),"")</f>
        <v/>
      </c>
      <c r="AG762" s="26">
        <f>IF(OR(AA762="",AA761=""),"",AA762/AA761-1)</f>
        <v/>
      </c>
      <c r="AH762" s="26">
        <f>IF(OR(AB762="",AB761=""),"",AB762/AB761-1)</f>
        <v/>
      </c>
      <c r="AI762" s="26">
        <f>IF(OR(AC762="",AC761=""),"",AC762/AC761-1)</f>
        <v/>
      </c>
      <c r="AJ762" s="26">
        <f>IF(AC762="","",AA762/AC762)</f>
        <v/>
      </c>
      <c r="AK762" s="26">
        <f>IF(AC762="","",AB762/AC762)</f>
        <v/>
      </c>
      <c r="AL762" s="29" t="n">
        <v>11.52</v>
      </c>
      <c r="AM762" s="30" t="n">
        <v>11.8975</v>
      </c>
      <c r="AN762" s="30" t="n">
        <v>11.2975</v>
      </c>
      <c r="AO762" s="30" t="n">
        <v>11.6525</v>
      </c>
      <c r="AP762" s="31" t="n">
        <v>0.0115</v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18">
        <f>IF(SUMIFS('Daily NSE Equity Options'!$K:$K,'Daily NSE Equity Options'!$A:$A,$A763)=0,"",SUMIFS('Daily NSE Equity Options'!$K:$K,'Daily NSE Equity Options'!$A:$A,$A763))</f>
        <v/>
      </c>
      <c r="F763" s="7">
        <f>IF(SUMIFS('Daily BSE Equity Options'!$K:$K,'Daily BSE Equity Options'!$A:$A,$A763)=0,"",SUMIFS('Daily BSE Equity Options'!$K:$K,'Daily BSE Equity Options'!$A:$A,$A763))</f>
        <v/>
      </c>
      <c r="G763" s="7">
        <f>IF(OR(E763="",F763=""),"",E763+F763)</f>
        <v/>
      </c>
      <c r="H763" s="20">
        <f>IFERROR(IF(OR(E763="",INDEX(E:E,MATCH(DATE(YEAR($A763)-1,MONTH($A763),DAY($A763)),$A:$A,0))=""),"",E763/INDEX(E:E,MATCH(DATE(YEAR($A763)-1,MONTH($A763),DAY($A763)),$A:$A,0))-1),"")</f>
        <v/>
      </c>
      <c r="I763" s="20">
        <f>IFERROR(IF(OR(F763="",INDEX(F:F,MATCH(DATE(YEAR($A763)-1,MONTH($A763),DAY($A763)),$A:$A,0))=""),"",F763/INDEX(F:F,MATCH(DATE(YEAR($A763)-1,MONTH($A763),DAY($A763)),$A:$A,0))-1),"")</f>
        <v/>
      </c>
      <c r="J763" s="20">
        <f>IFERROR(IF(OR(G763="",INDEX(G:G,MATCH(DATE(YEAR($A763)-1,MONTH($A763),DAY($A763)),$A:$A,0))=""),"",G763/INDEX(G:G,MATCH(DATE(YEAR($A763)-1,MONTH($A763),DAY($A763)),$A:$A,0))-1),"")</f>
        <v/>
      </c>
      <c r="K763" s="20">
        <f>IF(OR(E763="",E762=""),"",E763/E762-1)</f>
        <v/>
      </c>
      <c r="L763" s="20">
        <f>IF(OR(F763="",F762=""),"",F763/F762-1)</f>
        <v/>
      </c>
      <c r="M763" s="20">
        <f>IF(OR(G763="",G762=""),"",G763/G762-1)</f>
        <v/>
      </c>
      <c r="N763" s="20">
        <f>IF(G763="","",E763/G763)</f>
        <v/>
      </c>
      <c r="O763" s="20">
        <f>IF(G763="","",F763/G763)</f>
        <v/>
      </c>
      <c r="P763" s="21">
        <f>IF(SUMIFS('Daily NSE Equity Options'!$L:$L,'Daily NSE Equity Options'!$A:$A,$A763)=0,"",SUMIFS('Daily NSE Equity Options'!$L:$L,'Daily NSE Equity Options'!$A:$A,$A763))</f>
        <v/>
      </c>
      <c r="Q763" s="8">
        <f>IF(SUMIFS('Daily BSE Equity Options'!$L:$L,'Daily BSE Equity Options'!$A:$A,$A763)=0,"",SUMIFS('Daily BSE Equity Options'!$L:$L,'Daily BSE Equity Options'!$A:$A,$A763))</f>
        <v/>
      </c>
      <c r="R763" s="8">
        <f>IF(OR(P763="",Q763=""),"",P763+Q763)</f>
        <v/>
      </c>
      <c r="S763" s="23">
        <f>IFERROR(IF(OR(P763="",INDEX(P:P,MATCH(DATE(YEAR($A763)-1,MONTH($A763),DAY($A763)),$A:$A,0))=""),"",P763/INDEX(P:P,MATCH(DATE(YEAR($A763)-1,MONTH($A763),DAY($A763)),$A:$A,0))-1),"")</f>
        <v/>
      </c>
      <c r="T763" s="23">
        <f>IFERROR(IF(OR(Q763="",INDEX(Q:Q,MATCH(DATE(YEAR($A763)-1,MONTH($A763),DAY($A763)),$A:$A,0))=""),"",Q763/INDEX(Q:Q,MATCH(DATE(YEAR($A763)-1,MONTH($A763),DAY($A763)),$A:$A,0))-1),"")</f>
        <v/>
      </c>
      <c r="U763" s="23">
        <f>IFERROR(IF(OR(R763="",INDEX(R:R,MATCH(DATE(YEAR($A763)-1,MONTH($A763),DAY($A763)),$A:$A,0))=""),"",R763/INDEX(R:R,MATCH(DATE(YEAR($A763)-1,MONTH($A763),DAY($A763)),$A:$A,0))-1),"")</f>
        <v/>
      </c>
      <c r="V763" s="23">
        <f>IF(OR(P763="",P762=""),"",P763/P762-1)</f>
        <v/>
      </c>
      <c r="W763" s="23">
        <f>IF(OR(Q763="",Q762=""),"",Q763/Q762-1)</f>
        <v/>
      </c>
      <c r="X763" s="23">
        <f>IF(OR(R763="",R762=""),"",R763/R762-1)</f>
        <v/>
      </c>
      <c r="Y763" s="23">
        <f>IF(R763="","",P763/R763)</f>
        <v/>
      </c>
      <c r="Z763" s="23">
        <f>IF(R763="","",Q763/R763)</f>
        <v/>
      </c>
      <c r="AA763" s="24">
        <f>IF(SUMIFS('Daily NSE Equity Options'!$M:$M,'Daily NSE Equity Options'!$A:$A,$A763)=0,"",SUMIFS('Daily NSE Equity Options'!$M:$M,'Daily NSE Equity Options'!$A:$A,$A763))</f>
        <v/>
      </c>
      <c r="AB763" s="9">
        <f>IF(SUMIFS('Daily BSE Equity Options'!$M:$M,'Daily BSE Equity Options'!$A:$A,$A763)=0,"",SUMIFS('Daily BSE Equity Options'!$M:$M,'Daily BSE Equity Options'!$A:$A,$A763))</f>
        <v/>
      </c>
      <c r="AC763" s="9">
        <f>IF(OR(AA763="",AB763=""),"",AA763+AB763)</f>
        <v/>
      </c>
      <c r="AD763" s="26">
        <f>IFERROR(IF(OR(AA763="",INDEX(AA:AA,MATCH(DATE(YEAR($A763)-1,MONTH($A763),DAY($A763)),$A:$A,0))=""),"",AA763/INDEX(AA:AA,MATCH(DATE(YEAR($A763)-1,MONTH($A763),DAY($A763)),$A:$A,0))-1),"")</f>
        <v/>
      </c>
      <c r="AE763" s="26">
        <f>IFERROR(IF(OR(AB763="",INDEX(AB:AB,MATCH(DATE(YEAR($A763)-1,MONTH($A763),DAY($A763)),$A:$A,0))=""),"",AB763/INDEX(AB:AB,MATCH(DATE(YEAR($A763)-1,MONTH($A763),DAY($A763)),$A:$A,0))-1),"")</f>
        <v/>
      </c>
      <c r="AF763" s="26">
        <f>IFERROR(IF(OR(AC763="",INDEX(AC:AC,MATCH(DATE(YEAR($A763)-1,MONTH($A763),DAY($A763)),$A:$A,0))=""),"",AC763/INDEX(AC:AC,MATCH(DATE(YEAR($A763)-1,MONTH($A763),DAY($A763)),$A:$A,0))-1),"")</f>
        <v/>
      </c>
      <c r="AG763" s="26">
        <f>IF(OR(AA763="",AA762=""),"",AA763/AA762-1)</f>
        <v/>
      </c>
      <c r="AH763" s="26">
        <f>IF(OR(AB763="",AB762=""),"",AB763/AB762-1)</f>
        <v/>
      </c>
      <c r="AI763" s="26">
        <f>IF(OR(AC763="",AC762=""),"",AC763/AC762-1)</f>
        <v/>
      </c>
      <c r="AJ763" s="26">
        <f>IF(AC763="","",AA763/AC763)</f>
        <v/>
      </c>
      <c r="AK763" s="26">
        <f>IF(AC763="","",AB763/AC763)</f>
        <v/>
      </c>
      <c r="AL763" s="29" t="n">
        <v>11.6525</v>
      </c>
      <c r="AM763" s="30" t="n">
        <v>12.02</v>
      </c>
      <c r="AN763" s="30" t="n">
        <v>10.96</v>
      </c>
      <c r="AO763" s="30" t="n">
        <v>11.425</v>
      </c>
      <c r="AP763" s="31" t="n">
        <v>-0.0195</v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18">
        <f>IF(SUMIFS('Daily NSE Equity Options'!$K:$K,'Daily NSE Equity Options'!$A:$A,$A764)=0,"",SUMIFS('Daily NSE Equity Options'!$K:$K,'Daily NSE Equity Options'!$A:$A,$A764))</f>
        <v/>
      </c>
      <c r="F764" s="7">
        <f>IF(SUMIFS('Daily BSE Equity Options'!$K:$K,'Daily BSE Equity Options'!$A:$A,$A764)=0,"",SUMIFS('Daily BSE Equity Options'!$K:$K,'Daily BSE Equity Options'!$A:$A,$A764))</f>
        <v/>
      </c>
      <c r="G764" s="7">
        <f>IF(OR(E764="",F764=""),"",E764+F764)</f>
        <v/>
      </c>
      <c r="H764" s="20">
        <f>IFERROR(IF(OR(E764="",INDEX(E:E,MATCH(DATE(YEAR($A764)-1,MONTH($A764),DAY($A764)),$A:$A,0))=""),"",E764/INDEX(E:E,MATCH(DATE(YEAR($A764)-1,MONTH($A764),DAY($A764)),$A:$A,0))-1),"")</f>
        <v/>
      </c>
      <c r="I764" s="20">
        <f>IFERROR(IF(OR(F764="",INDEX(F:F,MATCH(DATE(YEAR($A764)-1,MONTH($A764),DAY($A764)),$A:$A,0))=""),"",F764/INDEX(F:F,MATCH(DATE(YEAR($A764)-1,MONTH($A764),DAY($A764)),$A:$A,0))-1),"")</f>
        <v/>
      </c>
      <c r="J764" s="20">
        <f>IFERROR(IF(OR(G764="",INDEX(G:G,MATCH(DATE(YEAR($A764)-1,MONTH($A764),DAY($A764)),$A:$A,0))=""),"",G764/INDEX(G:G,MATCH(DATE(YEAR($A764)-1,MONTH($A764),DAY($A764)),$A:$A,0))-1),"")</f>
        <v/>
      </c>
      <c r="K764" s="20">
        <f>IF(OR(E764="",E763=""),"",E764/E763-1)</f>
        <v/>
      </c>
      <c r="L764" s="20">
        <f>IF(OR(F764="",F763=""),"",F764/F763-1)</f>
        <v/>
      </c>
      <c r="M764" s="20">
        <f>IF(OR(G764="",G763=""),"",G764/G763-1)</f>
        <v/>
      </c>
      <c r="N764" s="20">
        <f>IF(G764="","",E764/G764)</f>
        <v/>
      </c>
      <c r="O764" s="20">
        <f>IF(G764="","",F764/G764)</f>
        <v/>
      </c>
      <c r="P764" s="21">
        <f>IF(SUMIFS('Daily NSE Equity Options'!$L:$L,'Daily NSE Equity Options'!$A:$A,$A764)=0,"",SUMIFS('Daily NSE Equity Options'!$L:$L,'Daily NSE Equity Options'!$A:$A,$A764))</f>
        <v/>
      </c>
      <c r="Q764" s="8">
        <f>IF(SUMIFS('Daily BSE Equity Options'!$L:$L,'Daily BSE Equity Options'!$A:$A,$A764)=0,"",SUMIFS('Daily BSE Equity Options'!$L:$L,'Daily BSE Equity Options'!$A:$A,$A764))</f>
        <v/>
      </c>
      <c r="R764" s="8">
        <f>IF(OR(P764="",Q764=""),"",P764+Q764)</f>
        <v/>
      </c>
      <c r="S764" s="23">
        <f>IFERROR(IF(OR(P764="",INDEX(P:P,MATCH(DATE(YEAR($A764)-1,MONTH($A764),DAY($A764)),$A:$A,0))=""),"",P764/INDEX(P:P,MATCH(DATE(YEAR($A764)-1,MONTH($A764),DAY($A764)),$A:$A,0))-1),"")</f>
        <v/>
      </c>
      <c r="T764" s="23">
        <f>IFERROR(IF(OR(Q764="",INDEX(Q:Q,MATCH(DATE(YEAR($A764)-1,MONTH($A764),DAY($A764)),$A:$A,0))=""),"",Q764/INDEX(Q:Q,MATCH(DATE(YEAR($A764)-1,MONTH($A764),DAY($A764)),$A:$A,0))-1),"")</f>
        <v/>
      </c>
      <c r="U764" s="23">
        <f>IFERROR(IF(OR(R764="",INDEX(R:R,MATCH(DATE(YEAR($A764)-1,MONTH($A764),DAY($A764)),$A:$A,0))=""),"",R764/INDEX(R:R,MATCH(DATE(YEAR($A764)-1,MONTH($A764),DAY($A764)),$A:$A,0))-1),"")</f>
        <v/>
      </c>
      <c r="V764" s="23">
        <f>IF(OR(P764="",P763=""),"",P764/P763-1)</f>
        <v/>
      </c>
      <c r="W764" s="23">
        <f>IF(OR(Q764="",Q763=""),"",Q764/Q763-1)</f>
        <v/>
      </c>
      <c r="X764" s="23">
        <f>IF(OR(R764="",R763=""),"",R764/R763-1)</f>
        <v/>
      </c>
      <c r="Y764" s="23">
        <f>IF(R764="","",P764/R764)</f>
        <v/>
      </c>
      <c r="Z764" s="23">
        <f>IF(R764="","",Q764/R764)</f>
        <v/>
      </c>
      <c r="AA764" s="24">
        <f>IF(SUMIFS('Daily NSE Equity Options'!$M:$M,'Daily NSE Equity Options'!$A:$A,$A764)=0,"",SUMIFS('Daily NSE Equity Options'!$M:$M,'Daily NSE Equity Options'!$A:$A,$A764))</f>
        <v/>
      </c>
      <c r="AB764" s="9">
        <f>IF(SUMIFS('Daily BSE Equity Options'!$M:$M,'Daily BSE Equity Options'!$A:$A,$A764)=0,"",SUMIFS('Daily BSE Equity Options'!$M:$M,'Daily BSE Equity Options'!$A:$A,$A764))</f>
        <v/>
      </c>
      <c r="AC764" s="9">
        <f>IF(OR(AA764="",AB764=""),"",AA764+AB764)</f>
        <v/>
      </c>
      <c r="AD764" s="26">
        <f>IFERROR(IF(OR(AA764="",INDEX(AA:AA,MATCH(DATE(YEAR($A764)-1,MONTH($A764),DAY($A764)),$A:$A,0))=""),"",AA764/INDEX(AA:AA,MATCH(DATE(YEAR($A764)-1,MONTH($A764),DAY($A764)),$A:$A,0))-1),"")</f>
        <v/>
      </c>
      <c r="AE764" s="26">
        <f>IFERROR(IF(OR(AB764="",INDEX(AB:AB,MATCH(DATE(YEAR($A764)-1,MONTH($A764),DAY($A764)),$A:$A,0))=""),"",AB764/INDEX(AB:AB,MATCH(DATE(YEAR($A764)-1,MONTH($A764),DAY($A764)),$A:$A,0))-1),"")</f>
        <v/>
      </c>
      <c r="AF764" s="26">
        <f>IFERROR(IF(OR(AC764="",INDEX(AC:AC,MATCH(DATE(YEAR($A764)-1,MONTH($A764),DAY($A764)),$A:$A,0))=""),"",AC764/INDEX(AC:AC,MATCH(DATE(YEAR($A764)-1,MONTH($A764),DAY($A764)),$A:$A,0))-1),"")</f>
        <v/>
      </c>
      <c r="AG764" s="26">
        <f>IF(OR(AA764="",AA763=""),"",AA764/AA763-1)</f>
        <v/>
      </c>
      <c r="AH764" s="26">
        <f>IF(OR(AB764="",AB763=""),"",AB764/AB763-1)</f>
        <v/>
      </c>
      <c r="AI764" s="26">
        <f>IF(OR(AC764="",AC763=""),"",AC764/AC763-1)</f>
        <v/>
      </c>
      <c r="AJ764" s="26">
        <f>IF(AC764="","",AA764/AC764)</f>
        <v/>
      </c>
      <c r="AK764" s="26">
        <f>IF(AC764="","",AB764/AC764)</f>
        <v/>
      </c>
      <c r="AL764" s="29" t="n">
        <v>11.425</v>
      </c>
      <c r="AM764" s="30" t="n">
        <v>11.5425</v>
      </c>
      <c r="AN764" s="30" t="n">
        <v>10.7875</v>
      </c>
      <c r="AO764" s="30" t="n">
        <v>10.9475</v>
      </c>
      <c r="AP764" s="31" t="n">
        <v>-0.0418</v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18">
        <f>IF(SUMIFS('Daily NSE Equity Options'!$K:$K,'Daily NSE Equity Options'!$A:$A,$A765)=0,"",SUMIFS('Daily NSE Equity Options'!$K:$K,'Daily NSE Equity Options'!$A:$A,$A765))</f>
        <v/>
      </c>
      <c r="F765" s="7">
        <f>IF(SUMIFS('Daily BSE Equity Options'!$K:$K,'Daily BSE Equity Options'!$A:$A,$A765)=0,"",SUMIFS('Daily BSE Equity Options'!$K:$K,'Daily BSE Equity Options'!$A:$A,$A765))</f>
        <v/>
      </c>
      <c r="G765" s="7">
        <f>IF(OR(E765="",F765=""),"",E765+F765)</f>
        <v/>
      </c>
      <c r="H765" s="20">
        <f>IFERROR(IF(OR(E765="",INDEX(E:E,MATCH(DATE(YEAR($A765)-1,MONTH($A765),DAY($A765)),$A:$A,0))=""),"",E765/INDEX(E:E,MATCH(DATE(YEAR($A765)-1,MONTH($A765),DAY($A765)),$A:$A,0))-1),"")</f>
        <v/>
      </c>
      <c r="I765" s="20">
        <f>IFERROR(IF(OR(F765="",INDEX(F:F,MATCH(DATE(YEAR($A765)-1,MONTH($A765),DAY($A765)),$A:$A,0))=""),"",F765/INDEX(F:F,MATCH(DATE(YEAR($A765)-1,MONTH($A765),DAY($A765)),$A:$A,0))-1),"")</f>
        <v/>
      </c>
      <c r="J765" s="20">
        <f>IFERROR(IF(OR(G765="",INDEX(G:G,MATCH(DATE(YEAR($A765)-1,MONTH($A765),DAY($A765)),$A:$A,0))=""),"",G765/INDEX(G:G,MATCH(DATE(YEAR($A765)-1,MONTH($A765),DAY($A765)),$A:$A,0))-1),"")</f>
        <v/>
      </c>
      <c r="K765" s="20">
        <f>IF(OR(E765="",E764=""),"",E765/E764-1)</f>
        <v/>
      </c>
      <c r="L765" s="20">
        <f>IF(OR(F765="",F764=""),"",F765/F764-1)</f>
        <v/>
      </c>
      <c r="M765" s="20">
        <f>IF(OR(G765="",G764=""),"",G765/G764-1)</f>
        <v/>
      </c>
      <c r="N765" s="20">
        <f>IF(G765="","",E765/G765)</f>
        <v/>
      </c>
      <c r="O765" s="20">
        <f>IF(G765="","",F765/G765)</f>
        <v/>
      </c>
      <c r="P765" s="21">
        <f>IF(SUMIFS('Daily NSE Equity Options'!$L:$L,'Daily NSE Equity Options'!$A:$A,$A765)=0,"",SUMIFS('Daily NSE Equity Options'!$L:$L,'Daily NSE Equity Options'!$A:$A,$A765))</f>
        <v/>
      </c>
      <c r="Q765" s="8">
        <f>IF(SUMIFS('Daily BSE Equity Options'!$L:$L,'Daily BSE Equity Options'!$A:$A,$A765)=0,"",SUMIFS('Daily BSE Equity Options'!$L:$L,'Daily BSE Equity Options'!$A:$A,$A765))</f>
        <v/>
      </c>
      <c r="R765" s="8">
        <f>IF(OR(P765="",Q765=""),"",P765+Q765)</f>
        <v/>
      </c>
      <c r="S765" s="23">
        <f>IFERROR(IF(OR(P765="",INDEX(P:P,MATCH(DATE(YEAR($A765)-1,MONTH($A765),DAY($A765)),$A:$A,0))=""),"",P765/INDEX(P:P,MATCH(DATE(YEAR($A765)-1,MONTH($A765),DAY($A765)),$A:$A,0))-1),"")</f>
        <v/>
      </c>
      <c r="T765" s="23">
        <f>IFERROR(IF(OR(Q765="",INDEX(Q:Q,MATCH(DATE(YEAR($A765)-1,MONTH($A765),DAY($A765)),$A:$A,0))=""),"",Q765/INDEX(Q:Q,MATCH(DATE(YEAR($A765)-1,MONTH($A765),DAY($A765)),$A:$A,0))-1),"")</f>
        <v/>
      </c>
      <c r="U765" s="23">
        <f>IFERROR(IF(OR(R765="",INDEX(R:R,MATCH(DATE(YEAR($A765)-1,MONTH($A765),DAY($A765)),$A:$A,0))=""),"",R765/INDEX(R:R,MATCH(DATE(YEAR($A765)-1,MONTH($A765),DAY($A765)),$A:$A,0))-1),"")</f>
        <v/>
      </c>
      <c r="V765" s="23">
        <f>IF(OR(P765="",P764=""),"",P765/P764-1)</f>
        <v/>
      </c>
      <c r="W765" s="23">
        <f>IF(OR(Q765="",Q764=""),"",Q765/Q764-1)</f>
        <v/>
      </c>
      <c r="X765" s="23">
        <f>IF(OR(R765="",R764=""),"",R765/R764-1)</f>
        <v/>
      </c>
      <c r="Y765" s="23">
        <f>IF(R765="","",P765/R765)</f>
        <v/>
      </c>
      <c r="Z765" s="23">
        <f>IF(R765="","",Q765/R765)</f>
        <v/>
      </c>
      <c r="AA765" s="24">
        <f>IF(SUMIFS('Daily NSE Equity Options'!$M:$M,'Daily NSE Equity Options'!$A:$A,$A765)=0,"",SUMIFS('Daily NSE Equity Options'!$M:$M,'Daily NSE Equity Options'!$A:$A,$A765))</f>
        <v/>
      </c>
      <c r="AB765" s="9">
        <f>IF(SUMIFS('Daily BSE Equity Options'!$M:$M,'Daily BSE Equity Options'!$A:$A,$A765)=0,"",SUMIFS('Daily BSE Equity Options'!$M:$M,'Daily BSE Equity Options'!$A:$A,$A765))</f>
        <v/>
      </c>
      <c r="AC765" s="9">
        <f>IF(OR(AA765="",AB765=""),"",AA765+AB765)</f>
        <v/>
      </c>
      <c r="AD765" s="26">
        <f>IFERROR(IF(OR(AA765="",INDEX(AA:AA,MATCH(DATE(YEAR($A765)-1,MONTH($A765),DAY($A765)),$A:$A,0))=""),"",AA765/INDEX(AA:AA,MATCH(DATE(YEAR($A765)-1,MONTH($A765),DAY($A765)),$A:$A,0))-1),"")</f>
        <v/>
      </c>
      <c r="AE765" s="26">
        <f>IFERROR(IF(OR(AB765="",INDEX(AB:AB,MATCH(DATE(YEAR($A765)-1,MONTH($A765),DAY($A765)),$A:$A,0))=""),"",AB765/INDEX(AB:AB,MATCH(DATE(YEAR($A765)-1,MONTH($A765),DAY($A765)),$A:$A,0))-1),"")</f>
        <v/>
      </c>
      <c r="AF765" s="26">
        <f>IFERROR(IF(OR(AC765="",INDEX(AC:AC,MATCH(DATE(YEAR($A765)-1,MONTH($A765),DAY($A765)),$A:$A,0))=""),"",AC765/INDEX(AC:AC,MATCH(DATE(YEAR($A765)-1,MONTH($A765),DAY($A765)),$A:$A,0))-1),"")</f>
        <v/>
      </c>
      <c r="AG765" s="26">
        <f>IF(OR(AA765="",AA764=""),"",AA765/AA764-1)</f>
        <v/>
      </c>
      <c r="AH765" s="26">
        <f>IF(OR(AB765="",AB764=""),"",AB765/AB764-1)</f>
        <v/>
      </c>
      <c r="AI765" s="26">
        <f>IF(OR(AC765="",AC764=""),"",AC765/AC764-1)</f>
        <v/>
      </c>
      <c r="AJ765" s="26">
        <f>IF(AC765="","",AA765/AC765)</f>
        <v/>
      </c>
      <c r="AK765" s="26">
        <f>IF(AC765="","",AB765/AC765)</f>
        <v/>
      </c>
      <c r="AL765" s="29" t="n">
        <v>10.9475</v>
      </c>
      <c r="AM765" s="30" t="n">
        <v>12.0625</v>
      </c>
      <c r="AN765" s="30" t="n">
        <v>10.9475</v>
      </c>
      <c r="AO765" s="30" t="n">
        <v>11.8975</v>
      </c>
      <c r="AP765" s="31" t="n">
        <v>0.0868</v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18">
        <f>IF(SUMIFS('Daily NSE Equity Options'!$K:$K,'Daily NSE Equity Options'!$A:$A,$A766)=0,"",SUMIFS('Daily NSE Equity Options'!$K:$K,'Daily NSE Equity Options'!$A:$A,$A766))</f>
        <v/>
      </c>
      <c r="F766" s="7">
        <f>IF(SUMIFS('Daily BSE Equity Options'!$K:$K,'Daily BSE Equity Options'!$A:$A,$A766)=0,"",SUMIFS('Daily BSE Equity Options'!$K:$K,'Daily BSE Equity Options'!$A:$A,$A766))</f>
        <v/>
      </c>
      <c r="G766" s="7">
        <f>IF(OR(E766="",F766=""),"",E766+F766)</f>
        <v/>
      </c>
      <c r="H766" s="20">
        <f>IFERROR(IF(OR(E766="",INDEX(E:E,MATCH(DATE(YEAR($A766)-1,MONTH($A766),DAY($A766)),$A:$A,0))=""),"",E766/INDEX(E:E,MATCH(DATE(YEAR($A766)-1,MONTH($A766),DAY($A766)),$A:$A,0))-1),"")</f>
        <v/>
      </c>
      <c r="I766" s="20">
        <f>IFERROR(IF(OR(F766="",INDEX(F:F,MATCH(DATE(YEAR($A766)-1,MONTH($A766),DAY($A766)),$A:$A,0))=""),"",F766/INDEX(F:F,MATCH(DATE(YEAR($A766)-1,MONTH($A766),DAY($A766)),$A:$A,0))-1),"")</f>
        <v/>
      </c>
      <c r="J766" s="20">
        <f>IFERROR(IF(OR(G766="",INDEX(G:G,MATCH(DATE(YEAR($A766)-1,MONTH($A766),DAY($A766)),$A:$A,0))=""),"",G766/INDEX(G:G,MATCH(DATE(YEAR($A766)-1,MONTH($A766),DAY($A766)),$A:$A,0))-1),"")</f>
        <v/>
      </c>
      <c r="K766" s="20">
        <f>IF(OR(E766="",E765=""),"",E766/E765-1)</f>
        <v/>
      </c>
      <c r="L766" s="20">
        <f>IF(OR(F766="",F765=""),"",F766/F765-1)</f>
        <v/>
      </c>
      <c r="M766" s="20">
        <f>IF(OR(G766="",G765=""),"",G766/G765-1)</f>
        <v/>
      </c>
      <c r="N766" s="20">
        <f>IF(G766="","",E766/G766)</f>
        <v/>
      </c>
      <c r="O766" s="20">
        <f>IF(G766="","",F766/G766)</f>
        <v/>
      </c>
      <c r="P766" s="21">
        <f>IF(SUMIFS('Daily NSE Equity Options'!$L:$L,'Daily NSE Equity Options'!$A:$A,$A766)=0,"",SUMIFS('Daily NSE Equity Options'!$L:$L,'Daily NSE Equity Options'!$A:$A,$A766))</f>
        <v/>
      </c>
      <c r="Q766" s="8">
        <f>IF(SUMIFS('Daily BSE Equity Options'!$L:$L,'Daily BSE Equity Options'!$A:$A,$A766)=0,"",SUMIFS('Daily BSE Equity Options'!$L:$L,'Daily BSE Equity Options'!$A:$A,$A766))</f>
        <v/>
      </c>
      <c r="R766" s="8">
        <f>IF(OR(P766="",Q766=""),"",P766+Q766)</f>
        <v/>
      </c>
      <c r="S766" s="23">
        <f>IFERROR(IF(OR(P766="",INDEX(P:P,MATCH(DATE(YEAR($A766)-1,MONTH($A766),DAY($A766)),$A:$A,0))=""),"",P766/INDEX(P:P,MATCH(DATE(YEAR($A766)-1,MONTH($A766),DAY($A766)),$A:$A,0))-1),"")</f>
        <v/>
      </c>
      <c r="T766" s="23">
        <f>IFERROR(IF(OR(Q766="",INDEX(Q:Q,MATCH(DATE(YEAR($A766)-1,MONTH($A766),DAY($A766)),$A:$A,0))=""),"",Q766/INDEX(Q:Q,MATCH(DATE(YEAR($A766)-1,MONTH($A766),DAY($A766)),$A:$A,0))-1),"")</f>
        <v/>
      </c>
      <c r="U766" s="23">
        <f>IFERROR(IF(OR(R766="",INDEX(R:R,MATCH(DATE(YEAR($A766)-1,MONTH($A766),DAY($A766)),$A:$A,0))=""),"",R766/INDEX(R:R,MATCH(DATE(YEAR($A766)-1,MONTH($A766),DAY($A766)),$A:$A,0))-1),"")</f>
        <v/>
      </c>
      <c r="V766" s="23">
        <f>IF(OR(P766="",P765=""),"",P766/P765-1)</f>
        <v/>
      </c>
      <c r="W766" s="23">
        <f>IF(OR(Q766="",Q765=""),"",Q766/Q765-1)</f>
        <v/>
      </c>
      <c r="X766" s="23">
        <f>IF(OR(R766="",R765=""),"",R766/R765-1)</f>
        <v/>
      </c>
      <c r="Y766" s="23">
        <f>IF(R766="","",P766/R766)</f>
        <v/>
      </c>
      <c r="Z766" s="23">
        <f>IF(R766="","",Q766/R766)</f>
        <v/>
      </c>
      <c r="AA766" s="24">
        <f>IF(SUMIFS('Daily NSE Equity Options'!$M:$M,'Daily NSE Equity Options'!$A:$A,$A766)=0,"",SUMIFS('Daily NSE Equity Options'!$M:$M,'Daily NSE Equity Options'!$A:$A,$A766))</f>
        <v/>
      </c>
      <c r="AB766" s="9">
        <f>IF(SUMIFS('Daily BSE Equity Options'!$M:$M,'Daily BSE Equity Options'!$A:$A,$A766)=0,"",SUMIFS('Daily BSE Equity Options'!$M:$M,'Daily BSE Equity Options'!$A:$A,$A766))</f>
        <v/>
      </c>
      <c r="AC766" s="9">
        <f>IF(OR(AA766="",AB766=""),"",AA766+AB766)</f>
        <v/>
      </c>
      <c r="AD766" s="26">
        <f>IFERROR(IF(OR(AA766="",INDEX(AA:AA,MATCH(DATE(YEAR($A766)-1,MONTH($A766),DAY($A766)),$A:$A,0))=""),"",AA766/INDEX(AA:AA,MATCH(DATE(YEAR($A766)-1,MONTH($A766),DAY($A766)),$A:$A,0))-1),"")</f>
        <v/>
      </c>
      <c r="AE766" s="26">
        <f>IFERROR(IF(OR(AB766="",INDEX(AB:AB,MATCH(DATE(YEAR($A766)-1,MONTH($A766),DAY($A766)),$A:$A,0))=""),"",AB766/INDEX(AB:AB,MATCH(DATE(YEAR($A766)-1,MONTH($A766),DAY($A766)),$A:$A,0))-1),"")</f>
        <v/>
      </c>
      <c r="AF766" s="26">
        <f>IFERROR(IF(OR(AC766="",INDEX(AC:AC,MATCH(DATE(YEAR($A766)-1,MONTH($A766),DAY($A766)),$A:$A,0))=""),"",AC766/INDEX(AC:AC,MATCH(DATE(YEAR($A766)-1,MONTH($A766),DAY($A766)),$A:$A,0))-1),"")</f>
        <v/>
      </c>
      <c r="AG766" s="26">
        <f>IF(OR(AA766="",AA765=""),"",AA766/AA765-1)</f>
        <v/>
      </c>
      <c r="AH766" s="26">
        <f>IF(OR(AB766="",AB765=""),"",AB766/AB765-1)</f>
        <v/>
      </c>
      <c r="AI766" s="26">
        <f>IF(OR(AC766="",AC765=""),"",AC766/AC765-1)</f>
        <v/>
      </c>
      <c r="AJ766" s="26">
        <f>IF(AC766="","",AA766/AC766)</f>
        <v/>
      </c>
      <c r="AK766" s="26">
        <f>IF(AC766="","",AB766/AC766)</f>
        <v/>
      </c>
      <c r="AL766" s="29" t="n">
        <v>11.8975</v>
      </c>
      <c r="AM766" s="30" t="n">
        <v>12.25</v>
      </c>
      <c r="AN766" s="30" t="n">
        <v>11.13</v>
      </c>
      <c r="AO766" s="30" t="n">
        <v>11.84</v>
      </c>
      <c r="AP766" s="31" t="n">
        <v>-0.0048</v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18">
        <f>IF(SUMIFS('Daily NSE Equity Options'!$K:$K,'Daily NSE Equity Options'!$A:$A,$A767)=0,"",SUMIFS('Daily NSE Equity Options'!$K:$K,'Daily NSE Equity Options'!$A:$A,$A767))</f>
        <v/>
      </c>
      <c r="F767" s="7">
        <f>IF(SUMIFS('Daily BSE Equity Options'!$K:$K,'Daily BSE Equity Options'!$A:$A,$A767)=0,"",SUMIFS('Daily BSE Equity Options'!$K:$K,'Daily BSE Equity Options'!$A:$A,$A767))</f>
        <v/>
      </c>
      <c r="G767" s="7">
        <f>IF(OR(E767="",F767=""),"",E767+F767)</f>
        <v/>
      </c>
      <c r="H767" s="20">
        <f>IFERROR(IF(OR(E767="",INDEX(E:E,MATCH(DATE(YEAR($A767)-1,MONTH($A767),DAY($A767)),$A:$A,0))=""),"",E767/INDEX(E:E,MATCH(DATE(YEAR($A767)-1,MONTH($A767),DAY($A767)),$A:$A,0))-1),"")</f>
        <v/>
      </c>
      <c r="I767" s="20">
        <f>IFERROR(IF(OR(F767="",INDEX(F:F,MATCH(DATE(YEAR($A767)-1,MONTH($A767),DAY($A767)),$A:$A,0))=""),"",F767/INDEX(F:F,MATCH(DATE(YEAR($A767)-1,MONTH($A767),DAY($A767)),$A:$A,0))-1),"")</f>
        <v/>
      </c>
      <c r="J767" s="20">
        <f>IFERROR(IF(OR(G767="",INDEX(G:G,MATCH(DATE(YEAR($A767)-1,MONTH($A767),DAY($A767)),$A:$A,0))=""),"",G767/INDEX(G:G,MATCH(DATE(YEAR($A767)-1,MONTH($A767),DAY($A767)),$A:$A,0))-1),"")</f>
        <v/>
      </c>
      <c r="K767" s="20">
        <f>IF(OR(E767="",E766=""),"",E767/E766-1)</f>
        <v/>
      </c>
      <c r="L767" s="20">
        <f>IF(OR(F767="",F766=""),"",F767/F766-1)</f>
        <v/>
      </c>
      <c r="M767" s="20">
        <f>IF(OR(G767="",G766=""),"",G767/G766-1)</f>
        <v/>
      </c>
      <c r="N767" s="20">
        <f>IF(G767="","",E767/G767)</f>
        <v/>
      </c>
      <c r="O767" s="20">
        <f>IF(G767="","",F767/G767)</f>
        <v/>
      </c>
      <c r="P767" s="21">
        <f>IF(SUMIFS('Daily NSE Equity Options'!$L:$L,'Daily NSE Equity Options'!$A:$A,$A767)=0,"",SUMIFS('Daily NSE Equity Options'!$L:$L,'Daily NSE Equity Options'!$A:$A,$A767))</f>
        <v/>
      </c>
      <c r="Q767" s="8">
        <f>IF(SUMIFS('Daily BSE Equity Options'!$L:$L,'Daily BSE Equity Options'!$A:$A,$A767)=0,"",SUMIFS('Daily BSE Equity Options'!$L:$L,'Daily BSE Equity Options'!$A:$A,$A767))</f>
        <v/>
      </c>
      <c r="R767" s="8">
        <f>IF(OR(P767="",Q767=""),"",P767+Q767)</f>
        <v/>
      </c>
      <c r="S767" s="23">
        <f>IFERROR(IF(OR(P767="",INDEX(P:P,MATCH(DATE(YEAR($A767)-1,MONTH($A767),DAY($A767)),$A:$A,0))=""),"",P767/INDEX(P:P,MATCH(DATE(YEAR($A767)-1,MONTH($A767),DAY($A767)),$A:$A,0))-1),"")</f>
        <v/>
      </c>
      <c r="T767" s="23">
        <f>IFERROR(IF(OR(Q767="",INDEX(Q:Q,MATCH(DATE(YEAR($A767)-1,MONTH($A767),DAY($A767)),$A:$A,0))=""),"",Q767/INDEX(Q:Q,MATCH(DATE(YEAR($A767)-1,MONTH($A767),DAY($A767)),$A:$A,0))-1),"")</f>
        <v/>
      </c>
      <c r="U767" s="23">
        <f>IFERROR(IF(OR(R767="",INDEX(R:R,MATCH(DATE(YEAR($A767)-1,MONTH($A767),DAY($A767)),$A:$A,0))=""),"",R767/INDEX(R:R,MATCH(DATE(YEAR($A767)-1,MONTH($A767),DAY($A767)),$A:$A,0))-1),"")</f>
        <v/>
      </c>
      <c r="V767" s="23">
        <f>IF(OR(P767="",P766=""),"",P767/P766-1)</f>
        <v/>
      </c>
      <c r="W767" s="23">
        <f>IF(OR(Q767="",Q766=""),"",Q767/Q766-1)</f>
        <v/>
      </c>
      <c r="X767" s="23">
        <f>IF(OR(R767="",R766=""),"",R767/R766-1)</f>
        <v/>
      </c>
      <c r="Y767" s="23">
        <f>IF(R767="","",P767/R767)</f>
        <v/>
      </c>
      <c r="Z767" s="23">
        <f>IF(R767="","",Q767/R767)</f>
        <v/>
      </c>
      <c r="AA767" s="24">
        <f>IF(SUMIFS('Daily NSE Equity Options'!$M:$M,'Daily NSE Equity Options'!$A:$A,$A767)=0,"",SUMIFS('Daily NSE Equity Options'!$M:$M,'Daily NSE Equity Options'!$A:$A,$A767))</f>
        <v/>
      </c>
      <c r="AB767" s="9">
        <f>IF(SUMIFS('Daily BSE Equity Options'!$M:$M,'Daily BSE Equity Options'!$A:$A,$A767)=0,"",SUMIFS('Daily BSE Equity Options'!$M:$M,'Daily BSE Equity Options'!$A:$A,$A767))</f>
        <v/>
      </c>
      <c r="AC767" s="9">
        <f>IF(OR(AA767="",AB767=""),"",AA767+AB767)</f>
        <v/>
      </c>
      <c r="AD767" s="26">
        <f>IFERROR(IF(OR(AA767="",INDEX(AA:AA,MATCH(DATE(YEAR($A767)-1,MONTH($A767),DAY($A767)),$A:$A,0))=""),"",AA767/INDEX(AA:AA,MATCH(DATE(YEAR($A767)-1,MONTH($A767),DAY($A767)),$A:$A,0))-1),"")</f>
        <v/>
      </c>
      <c r="AE767" s="26">
        <f>IFERROR(IF(OR(AB767="",INDEX(AB:AB,MATCH(DATE(YEAR($A767)-1,MONTH($A767),DAY($A767)),$A:$A,0))=""),"",AB767/INDEX(AB:AB,MATCH(DATE(YEAR($A767)-1,MONTH($A767),DAY($A767)),$A:$A,0))-1),"")</f>
        <v/>
      </c>
      <c r="AF767" s="26">
        <f>IFERROR(IF(OR(AC767="",INDEX(AC:AC,MATCH(DATE(YEAR($A767)-1,MONTH($A767),DAY($A767)),$A:$A,0))=""),"",AC767/INDEX(AC:AC,MATCH(DATE(YEAR($A767)-1,MONTH($A767),DAY($A767)),$A:$A,0))-1),"")</f>
        <v/>
      </c>
      <c r="AG767" s="26">
        <f>IF(OR(AA767="",AA766=""),"",AA767/AA766-1)</f>
        <v/>
      </c>
      <c r="AH767" s="26">
        <f>IF(OR(AB767="",AB766=""),"",AB767/AB766-1)</f>
        <v/>
      </c>
      <c r="AI767" s="26">
        <f>IF(OR(AC767="",AC766=""),"",AC767/AC766-1)</f>
        <v/>
      </c>
      <c r="AJ767" s="26">
        <f>IF(AC767="","",AA767/AC767)</f>
        <v/>
      </c>
      <c r="AK767" s="26">
        <f>IF(AC767="","",AB767/AC767)</f>
        <v/>
      </c>
      <c r="AL767" s="29" t="n">
        <v>11.84</v>
      </c>
      <c r="AM767" s="30" t="n">
        <v>12.03</v>
      </c>
      <c r="AN767" s="30" t="n">
        <v>11.185</v>
      </c>
      <c r="AO767" s="30" t="n">
        <v>11.7325</v>
      </c>
      <c r="AP767" s="31" t="n">
        <v>-0.0091</v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18">
        <f>IF(SUMIFS('Daily NSE Equity Options'!$K:$K,'Daily NSE Equity Options'!$A:$A,$A768)=0,"",SUMIFS('Daily NSE Equity Options'!$K:$K,'Daily NSE Equity Options'!$A:$A,$A768))</f>
        <v/>
      </c>
      <c r="F768" s="7">
        <f>IF(SUMIFS('Daily BSE Equity Options'!$K:$K,'Daily BSE Equity Options'!$A:$A,$A768)=0,"",SUMIFS('Daily BSE Equity Options'!$K:$K,'Daily BSE Equity Options'!$A:$A,$A768))</f>
        <v/>
      </c>
      <c r="G768" s="7">
        <f>IF(OR(E768="",F768=""),"",E768+F768)</f>
        <v/>
      </c>
      <c r="H768" s="20">
        <f>IFERROR(IF(OR(E768="",INDEX(E:E,MATCH(DATE(YEAR($A768)-1,MONTH($A768),DAY($A768)),$A:$A,0))=""),"",E768/INDEX(E:E,MATCH(DATE(YEAR($A768)-1,MONTH($A768),DAY($A768)),$A:$A,0))-1),"")</f>
        <v/>
      </c>
      <c r="I768" s="20">
        <f>IFERROR(IF(OR(F768="",INDEX(F:F,MATCH(DATE(YEAR($A768)-1,MONTH($A768),DAY($A768)),$A:$A,0))=""),"",F768/INDEX(F:F,MATCH(DATE(YEAR($A768)-1,MONTH($A768),DAY($A768)),$A:$A,0))-1),"")</f>
        <v/>
      </c>
      <c r="J768" s="20">
        <f>IFERROR(IF(OR(G768="",INDEX(G:G,MATCH(DATE(YEAR($A768)-1,MONTH($A768),DAY($A768)),$A:$A,0))=""),"",G768/INDEX(G:G,MATCH(DATE(YEAR($A768)-1,MONTH($A768),DAY($A768)),$A:$A,0))-1),"")</f>
        <v/>
      </c>
      <c r="K768" s="20">
        <f>IF(OR(E768="",E767=""),"",E768/E767-1)</f>
        <v/>
      </c>
      <c r="L768" s="20">
        <f>IF(OR(F768="",F767=""),"",F768/F767-1)</f>
        <v/>
      </c>
      <c r="M768" s="20">
        <f>IF(OR(G768="",G767=""),"",G768/G767-1)</f>
        <v/>
      </c>
      <c r="N768" s="20">
        <f>IF(G768="","",E768/G768)</f>
        <v/>
      </c>
      <c r="O768" s="20">
        <f>IF(G768="","",F768/G768)</f>
        <v/>
      </c>
      <c r="P768" s="21">
        <f>IF(SUMIFS('Daily NSE Equity Options'!$L:$L,'Daily NSE Equity Options'!$A:$A,$A768)=0,"",SUMIFS('Daily NSE Equity Options'!$L:$L,'Daily NSE Equity Options'!$A:$A,$A768))</f>
        <v/>
      </c>
      <c r="Q768" s="8">
        <f>IF(SUMIFS('Daily BSE Equity Options'!$L:$L,'Daily BSE Equity Options'!$A:$A,$A768)=0,"",SUMIFS('Daily BSE Equity Options'!$L:$L,'Daily BSE Equity Options'!$A:$A,$A768))</f>
        <v/>
      </c>
      <c r="R768" s="8">
        <f>IF(OR(P768="",Q768=""),"",P768+Q768)</f>
        <v/>
      </c>
      <c r="S768" s="23">
        <f>IFERROR(IF(OR(P768="",INDEX(P:P,MATCH(DATE(YEAR($A768)-1,MONTH($A768),DAY($A768)),$A:$A,0))=""),"",P768/INDEX(P:P,MATCH(DATE(YEAR($A768)-1,MONTH($A768),DAY($A768)),$A:$A,0))-1),"")</f>
        <v/>
      </c>
      <c r="T768" s="23">
        <f>IFERROR(IF(OR(Q768="",INDEX(Q:Q,MATCH(DATE(YEAR($A768)-1,MONTH($A768),DAY($A768)),$A:$A,0))=""),"",Q768/INDEX(Q:Q,MATCH(DATE(YEAR($A768)-1,MONTH($A768),DAY($A768)),$A:$A,0))-1),"")</f>
        <v/>
      </c>
      <c r="U768" s="23">
        <f>IFERROR(IF(OR(R768="",INDEX(R:R,MATCH(DATE(YEAR($A768)-1,MONTH($A768),DAY($A768)),$A:$A,0))=""),"",R768/INDEX(R:R,MATCH(DATE(YEAR($A768)-1,MONTH($A768),DAY($A768)),$A:$A,0))-1),"")</f>
        <v/>
      </c>
      <c r="V768" s="23">
        <f>IF(OR(P768="",P767=""),"",P768/P767-1)</f>
        <v/>
      </c>
      <c r="W768" s="23">
        <f>IF(OR(Q768="",Q767=""),"",Q768/Q767-1)</f>
        <v/>
      </c>
      <c r="X768" s="23">
        <f>IF(OR(R768="",R767=""),"",R768/R767-1)</f>
        <v/>
      </c>
      <c r="Y768" s="23">
        <f>IF(R768="","",P768/R768)</f>
        <v/>
      </c>
      <c r="Z768" s="23">
        <f>IF(R768="","",Q768/R768)</f>
        <v/>
      </c>
      <c r="AA768" s="24">
        <f>IF(SUMIFS('Daily NSE Equity Options'!$M:$M,'Daily NSE Equity Options'!$A:$A,$A768)=0,"",SUMIFS('Daily NSE Equity Options'!$M:$M,'Daily NSE Equity Options'!$A:$A,$A768))</f>
        <v/>
      </c>
      <c r="AB768" s="9">
        <f>IF(SUMIFS('Daily BSE Equity Options'!$M:$M,'Daily BSE Equity Options'!$A:$A,$A768)=0,"",SUMIFS('Daily BSE Equity Options'!$M:$M,'Daily BSE Equity Options'!$A:$A,$A768))</f>
        <v/>
      </c>
      <c r="AC768" s="9">
        <f>IF(OR(AA768="",AB768=""),"",AA768+AB768)</f>
        <v/>
      </c>
      <c r="AD768" s="26">
        <f>IFERROR(IF(OR(AA768="",INDEX(AA:AA,MATCH(DATE(YEAR($A768)-1,MONTH($A768),DAY($A768)),$A:$A,0))=""),"",AA768/INDEX(AA:AA,MATCH(DATE(YEAR($A768)-1,MONTH($A768),DAY($A768)),$A:$A,0))-1),"")</f>
        <v/>
      </c>
      <c r="AE768" s="26">
        <f>IFERROR(IF(OR(AB768="",INDEX(AB:AB,MATCH(DATE(YEAR($A768)-1,MONTH($A768),DAY($A768)),$A:$A,0))=""),"",AB768/INDEX(AB:AB,MATCH(DATE(YEAR($A768)-1,MONTH($A768),DAY($A768)),$A:$A,0))-1),"")</f>
        <v/>
      </c>
      <c r="AF768" s="26">
        <f>IFERROR(IF(OR(AC768="",INDEX(AC:AC,MATCH(DATE(YEAR($A768)-1,MONTH($A768),DAY($A768)),$A:$A,0))=""),"",AC768/INDEX(AC:AC,MATCH(DATE(YEAR($A768)-1,MONTH($A768),DAY($A768)),$A:$A,0))-1),"")</f>
        <v/>
      </c>
      <c r="AG768" s="26">
        <f>IF(OR(AA768="",AA767=""),"",AA768/AA767-1)</f>
        <v/>
      </c>
      <c r="AH768" s="26">
        <f>IF(OR(AB768="",AB767=""),"",AB768/AB767-1)</f>
        <v/>
      </c>
      <c r="AI768" s="26">
        <f>IF(OR(AC768="",AC767=""),"",AC768/AC767-1)</f>
        <v/>
      </c>
      <c r="AJ768" s="26">
        <f>IF(AC768="","",AA768/AC768)</f>
        <v/>
      </c>
      <c r="AK768" s="26">
        <f>IF(AC768="","",AB768/AC768)</f>
        <v/>
      </c>
      <c r="AL768" s="29" t="n">
        <v>11.7325</v>
      </c>
      <c r="AM768" s="30" t="n">
        <v>12.375</v>
      </c>
      <c r="AN768" s="30" t="n">
        <v>11.53</v>
      </c>
      <c r="AO768" s="30" t="n">
        <v>12.295</v>
      </c>
      <c r="AP768" s="31" t="n">
        <v>0.0479</v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18">
        <f>IF(SUMIFS('Daily NSE Equity Options'!$K:$K,'Daily NSE Equity Options'!$A:$A,$A769)=0,"",SUMIFS('Daily NSE Equity Options'!$K:$K,'Daily NSE Equity Options'!$A:$A,$A769))</f>
        <v/>
      </c>
      <c r="F769" s="7">
        <f>IF(SUMIFS('Daily BSE Equity Options'!$K:$K,'Daily BSE Equity Options'!$A:$A,$A769)=0,"",SUMIFS('Daily BSE Equity Options'!$K:$K,'Daily BSE Equity Options'!$A:$A,$A769))</f>
        <v/>
      </c>
      <c r="G769" s="7">
        <f>IF(OR(E769="",F769=""),"",E769+F769)</f>
        <v/>
      </c>
      <c r="H769" s="20">
        <f>IFERROR(IF(OR(E769="",INDEX(E:E,MATCH(DATE(YEAR($A769)-1,MONTH($A769),DAY($A769)),$A:$A,0))=""),"",E769/INDEX(E:E,MATCH(DATE(YEAR($A769)-1,MONTH($A769),DAY($A769)),$A:$A,0))-1),"")</f>
        <v/>
      </c>
      <c r="I769" s="20">
        <f>IFERROR(IF(OR(F769="",INDEX(F:F,MATCH(DATE(YEAR($A769)-1,MONTH($A769),DAY($A769)),$A:$A,0))=""),"",F769/INDEX(F:F,MATCH(DATE(YEAR($A769)-1,MONTH($A769),DAY($A769)),$A:$A,0))-1),"")</f>
        <v/>
      </c>
      <c r="J769" s="20">
        <f>IFERROR(IF(OR(G769="",INDEX(G:G,MATCH(DATE(YEAR($A769)-1,MONTH($A769),DAY($A769)),$A:$A,0))=""),"",G769/INDEX(G:G,MATCH(DATE(YEAR($A769)-1,MONTH($A769),DAY($A769)),$A:$A,0))-1),"")</f>
        <v/>
      </c>
      <c r="K769" s="20">
        <f>IF(OR(E769="",E768=""),"",E769/E768-1)</f>
        <v/>
      </c>
      <c r="L769" s="20">
        <f>IF(OR(F769="",F768=""),"",F769/F768-1)</f>
        <v/>
      </c>
      <c r="M769" s="20">
        <f>IF(OR(G769="",G768=""),"",G769/G768-1)</f>
        <v/>
      </c>
      <c r="N769" s="20">
        <f>IF(G769="","",E769/G769)</f>
        <v/>
      </c>
      <c r="O769" s="20">
        <f>IF(G769="","",F769/G769)</f>
        <v/>
      </c>
      <c r="P769" s="21">
        <f>IF(SUMIFS('Daily NSE Equity Options'!$L:$L,'Daily NSE Equity Options'!$A:$A,$A769)=0,"",SUMIFS('Daily NSE Equity Options'!$L:$L,'Daily NSE Equity Options'!$A:$A,$A769))</f>
        <v/>
      </c>
      <c r="Q769" s="8">
        <f>IF(SUMIFS('Daily BSE Equity Options'!$L:$L,'Daily BSE Equity Options'!$A:$A,$A769)=0,"",SUMIFS('Daily BSE Equity Options'!$L:$L,'Daily BSE Equity Options'!$A:$A,$A769))</f>
        <v/>
      </c>
      <c r="R769" s="8">
        <f>IF(OR(P769="",Q769=""),"",P769+Q769)</f>
        <v/>
      </c>
      <c r="S769" s="23">
        <f>IFERROR(IF(OR(P769="",INDEX(P:P,MATCH(DATE(YEAR($A769)-1,MONTH($A769),DAY($A769)),$A:$A,0))=""),"",P769/INDEX(P:P,MATCH(DATE(YEAR($A769)-1,MONTH($A769),DAY($A769)),$A:$A,0))-1),"")</f>
        <v/>
      </c>
      <c r="T769" s="23">
        <f>IFERROR(IF(OR(Q769="",INDEX(Q:Q,MATCH(DATE(YEAR($A769)-1,MONTH($A769),DAY($A769)),$A:$A,0))=""),"",Q769/INDEX(Q:Q,MATCH(DATE(YEAR($A769)-1,MONTH($A769),DAY($A769)),$A:$A,0))-1),"")</f>
        <v/>
      </c>
      <c r="U769" s="23">
        <f>IFERROR(IF(OR(R769="",INDEX(R:R,MATCH(DATE(YEAR($A769)-1,MONTH($A769),DAY($A769)),$A:$A,0))=""),"",R769/INDEX(R:R,MATCH(DATE(YEAR($A769)-1,MONTH($A769),DAY($A769)),$A:$A,0))-1),"")</f>
        <v/>
      </c>
      <c r="V769" s="23">
        <f>IF(OR(P769="",P768=""),"",P769/P768-1)</f>
        <v/>
      </c>
      <c r="W769" s="23">
        <f>IF(OR(Q769="",Q768=""),"",Q769/Q768-1)</f>
        <v/>
      </c>
      <c r="X769" s="23">
        <f>IF(OR(R769="",R768=""),"",R769/R768-1)</f>
        <v/>
      </c>
      <c r="Y769" s="23">
        <f>IF(R769="","",P769/R769)</f>
        <v/>
      </c>
      <c r="Z769" s="23">
        <f>IF(R769="","",Q769/R769)</f>
        <v/>
      </c>
      <c r="AA769" s="24">
        <f>IF(SUMIFS('Daily NSE Equity Options'!$M:$M,'Daily NSE Equity Options'!$A:$A,$A769)=0,"",SUMIFS('Daily NSE Equity Options'!$M:$M,'Daily NSE Equity Options'!$A:$A,$A769))</f>
        <v/>
      </c>
      <c r="AB769" s="9">
        <f>IF(SUMIFS('Daily BSE Equity Options'!$M:$M,'Daily BSE Equity Options'!$A:$A,$A769)=0,"",SUMIFS('Daily BSE Equity Options'!$M:$M,'Daily BSE Equity Options'!$A:$A,$A769))</f>
        <v/>
      </c>
      <c r="AC769" s="9">
        <f>IF(OR(AA769="",AB769=""),"",AA769+AB769)</f>
        <v/>
      </c>
      <c r="AD769" s="26">
        <f>IFERROR(IF(OR(AA769="",INDEX(AA:AA,MATCH(DATE(YEAR($A769)-1,MONTH($A769),DAY($A769)),$A:$A,0))=""),"",AA769/INDEX(AA:AA,MATCH(DATE(YEAR($A769)-1,MONTH($A769),DAY($A769)),$A:$A,0))-1),"")</f>
        <v/>
      </c>
      <c r="AE769" s="26">
        <f>IFERROR(IF(OR(AB769="",INDEX(AB:AB,MATCH(DATE(YEAR($A769)-1,MONTH($A769),DAY($A769)),$A:$A,0))=""),"",AB769/INDEX(AB:AB,MATCH(DATE(YEAR($A769)-1,MONTH($A769),DAY($A769)),$A:$A,0))-1),"")</f>
        <v/>
      </c>
      <c r="AF769" s="26">
        <f>IFERROR(IF(OR(AC769="",INDEX(AC:AC,MATCH(DATE(YEAR($A769)-1,MONTH($A769),DAY($A769)),$A:$A,0))=""),"",AC769/INDEX(AC:AC,MATCH(DATE(YEAR($A769)-1,MONTH($A769),DAY($A769)),$A:$A,0))-1),"")</f>
        <v/>
      </c>
      <c r="AG769" s="26">
        <f>IF(OR(AA769="",AA768=""),"",AA769/AA768-1)</f>
        <v/>
      </c>
      <c r="AH769" s="26">
        <f>IF(OR(AB769="",AB768=""),"",AB769/AB768-1)</f>
        <v/>
      </c>
      <c r="AI769" s="26">
        <f>IF(OR(AC769="",AC768=""),"",AC769/AC768-1)</f>
        <v/>
      </c>
      <c r="AJ769" s="26">
        <f>IF(AC769="","",AA769/AC769)</f>
        <v/>
      </c>
      <c r="AK769" s="26">
        <f>IF(AC769="","",AB769/AC769)</f>
        <v/>
      </c>
      <c r="AL769" s="29" t="n">
        <v>12.295</v>
      </c>
      <c r="AM769" s="30" t="n">
        <v>12.91</v>
      </c>
      <c r="AN769" s="30" t="n">
        <v>11.7225</v>
      </c>
      <c r="AO769" s="30" t="n">
        <v>12.635</v>
      </c>
      <c r="AP769" s="31" t="n">
        <v>0.0277</v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18">
        <f>IF(SUMIFS('Daily NSE Equity Options'!$K:$K,'Daily NSE Equity Options'!$A:$A,$A770)=0,"",SUMIFS('Daily NSE Equity Options'!$K:$K,'Daily NSE Equity Options'!$A:$A,$A770))</f>
        <v/>
      </c>
      <c r="F770" s="7">
        <f>IF(SUMIFS('Daily BSE Equity Options'!$K:$K,'Daily BSE Equity Options'!$A:$A,$A770)=0,"",SUMIFS('Daily BSE Equity Options'!$K:$K,'Daily BSE Equity Options'!$A:$A,$A770))</f>
        <v/>
      </c>
      <c r="G770" s="7">
        <f>IF(OR(E770="",F770=""),"",E770+F770)</f>
        <v/>
      </c>
      <c r="H770" s="20">
        <f>IFERROR(IF(OR(E770="",INDEX(E:E,MATCH(DATE(YEAR($A770)-1,MONTH($A770),DAY($A770)),$A:$A,0))=""),"",E770/INDEX(E:E,MATCH(DATE(YEAR($A770)-1,MONTH($A770),DAY($A770)),$A:$A,0))-1),"")</f>
        <v/>
      </c>
      <c r="I770" s="20">
        <f>IFERROR(IF(OR(F770="",INDEX(F:F,MATCH(DATE(YEAR($A770)-1,MONTH($A770),DAY($A770)),$A:$A,0))=""),"",F770/INDEX(F:F,MATCH(DATE(YEAR($A770)-1,MONTH($A770),DAY($A770)),$A:$A,0))-1),"")</f>
        <v/>
      </c>
      <c r="J770" s="20">
        <f>IFERROR(IF(OR(G770="",INDEX(G:G,MATCH(DATE(YEAR($A770)-1,MONTH($A770),DAY($A770)),$A:$A,0))=""),"",G770/INDEX(G:G,MATCH(DATE(YEAR($A770)-1,MONTH($A770),DAY($A770)),$A:$A,0))-1),"")</f>
        <v/>
      </c>
      <c r="K770" s="20">
        <f>IF(OR(E770="",E769=""),"",E770/E769-1)</f>
        <v/>
      </c>
      <c r="L770" s="20">
        <f>IF(OR(F770="",F769=""),"",F770/F769-1)</f>
        <v/>
      </c>
      <c r="M770" s="20">
        <f>IF(OR(G770="",G769=""),"",G770/G769-1)</f>
        <v/>
      </c>
      <c r="N770" s="20">
        <f>IF(G770="","",E770/G770)</f>
        <v/>
      </c>
      <c r="O770" s="20">
        <f>IF(G770="","",F770/G770)</f>
        <v/>
      </c>
      <c r="P770" s="21">
        <f>IF(SUMIFS('Daily NSE Equity Options'!$L:$L,'Daily NSE Equity Options'!$A:$A,$A770)=0,"",SUMIFS('Daily NSE Equity Options'!$L:$L,'Daily NSE Equity Options'!$A:$A,$A770))</f>
        <v/>
      </c>
      <c r="Q770" s="8">
        <f>IF(SUMIFS('Daily BSE Equity Options'!$L:$L,'Daily BSE Equity Options'!$A:$A,$A770)=0,"",SUMIFS('Daily BSE Equity Options'!$L:$L,'Daily BSE Equity Options'!$A:$A,$A770))</f>
        <v/>
      </c>
      <c r="R770" s="8">
        <f>IF(OR(P770="",Q770=""),"",P770+Q770)</f>
        <v/>
      </c>
      <c r="S770" s="23">
        <f>IFERROR(IF(OR(P770="",INDEX(P:P,MATCH(DATE(YEAR($A770)-1,MONTH($A770),DAY($A770)),$A:$A,0))=""),"",P770/INDEX(P:P,MATCH(DATE(YEAR($A770)-1,MONTH($A770),DAY($A770)),$A:$A,0))-1),"")</f>
        <v/>
      </c>
      <c r="T770" s="23">
        <f>IFERROR(IF(OR(Q770="",INDEX(Q:Q,MATCH(DATE(YEAR($A770)-1,MONTH($A770),DAY($A770)),$A:$A,0))=""),"",Q770/INDEX(Q:Q,MATCH(DATE(YEAR($A770)-1,MONTH($A770),DAY($A770)),$A:$A,0))-1),"")</f>
        <v/>
      </c>
      <c r="U770" s="23">
        <f>IFERROR(IF(OR(R770="",INDEX(R:R,MATCH(DATE(YEAR($A770)-1,MONTH($A770),DAY($A770)),$A:$A,0))=""),"",R770/INDEX(R:R,MATCH(DATE(YEAR($A770)-1,MONTH($A770),DAY($A770)),$A:$A,0))-1),"")</f>
        <v/>
      </c>
      <c r="V770" s="23">
        <f>IF(OR(P770="",P769=""),"",P770/P769-1)</f>
        <v/>
      </c>
      <c r="W770" s="23">
        <f>IF(OR(Q770="",Q769=""),"",Q770/Q769-1)</f>
        <v/>
      </c>
      <c r="X770" s="23">
        <f>IF(OR(R770="",R769=""),"",R770/R769-1)</f>
        <v/>
      </c>
      <c r="Y770" s="23">
        <f>IF(R770="","",P770/R770)</f>
        <v/>
      </c>
      <c r="Z770" s="23">
        <f>IF(R770="","",Q770/R770)</f>
        <v/>
      </c>
      <c r="AA770" s="24">
        <f>IF(SUMIFS('Daily NSE Equity Options'!$M:$M,'Daily NSE Equity Options'!$A:$A,$A770)=0,"",SUMIFS('Daily NSE Equity Options'!$M:$M,'Daily NSE Equity Options'!$A:$A,$A770))</f>
        <v/>
      </c>
      <c r="AB770" s="9">
        <f>IF(SUMIFS('Daily BSE Equity Options'!$M:$M,'Daily BSE Equity Options'!$A:$A,$A770)=0,"",SUMIFS('Daily BSE Equity Options'!$M:$M,'Daily BSE Equity Options'!$A:$A,$A770))</f>
        <v/>
      </c>
      <c r="AC770" s="9">
        <f>IF(OR(AA770="",AB770=""),"",AA770+AB770)</f>
        <v/>
      </c>
      <c r="AD770" s="26">
        <f>IFERROR(IF(OR(AA770="",INDEX(AA:AA,MATCH(DATE(YEAR($A770)-1,MONTH($A770),DAY($A770)),$A:$A,0))=""),"",AA770/INDEX(AA:AA,MATCH(DATE(YEAR($A770)-1,MONTH($A770),DAY($A770)),$A:$A,0))-1),"")</f>
        <v/>
      </c>
      <c r="AE770" s="26">
        <f>IFERROR(IF(OR(AB770="",INDEX(AB:AB,MATCH(DATE(YEAR($A770)-1,MONTH($A770),DAY($A770)),$A:$A,0))=""),"",AB770/INDEX(AB:AB,MATCH(DATE(YEAR($A770)-1,MONTH($A770),DAY($A770)),$A:$A,0))-1),"")</f>
        <v/>
      </c>
      <c r="AF770" s="26">
        <f>IFERROR(IF(OR(AC770="",INDEX(AC:AC,MATCH(DATE(YEAR($A770)-1,MONTH($A770),DAY($A770)),$A:$A,0))=""),"",AC770/INDEX(AC:AC,MATCH(DATE(YEAR($A770)-1,MONTH($A770),DAY($A770)),$A:$A,0))-1),"")</f>
        <v/>
      </c>
      <c r="AG770" s="26">
        <f>IF(OR(AA770="",AA769=""),"",AA770/AA769-1)</f>
        <v/>
      </c>
      <c r="AH770" s="26">
        <f>IF(OR(AB770="",AB769=""),"",AB770/AB769-1)</f>
        <v/>
      </c>
      <c r="AI770" s="26">
        <f>IF(OR(AC770="",AC769=""),"",AC770/AC769-1)</f>
        <v/>
      </c>
      <c r="AJ770" s="26">
        <f>IF(AC770="","",AA770/AC770)</f>
        <v/>
      </c>
      <c r="AK770" s="26">
        <f>IF(AC770="","",AB770/AC770)</f>
        <v/>
      </c>
      <c r="AL770" s="29" t="n">
        <v>12.635</v>
      </c>
      <c r="AM770" s="30" t="n">
        <v>12.815</v>
      </c>
      <c r="AN770" s="30" t="n">
        <v>11.6575</v>
      </c>
      <c r="AO770" s="30" t="n">
        <v>12.6775</v>
      </c>
      <c r="AP770" s="31" t="n">
        <v>0.0034</v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18">
        <f>IF(SUMIFS('Daily NSE Equity Options'!$K:$K,'Daily NSE Equity Options'!$A:$A,$A771)=0,"",SUMIFS('Daily NSE Equity Options'!$K:$K,'Daily NSE Equity Options'!$A:$A,$A771))</f>
        <v/>
      </c>
      <c r="F771" s="7">
        <f>IF(SUMIFS('Daily BSE Equity Options'!$K:$K,'Daily BSE Equity Options'!$A:$A,$A771)=0,"",SUMIFS('Daily BSE Equity Options'!$K:$K,'Daily BSE Equity Options'!$A:$A,$A771))</f>
        <v/>
      </c>
      <c r="G771" s="7">
        <f>IF(OR(E771="",F771=""),"",E771+F771)</f>
        <v/>
      </c>
      <c r="H771" s="20">
        <f>IFERROR(IF(OR(E771="",INDEX(E:E,MATCH(DATE(YEAR($A771)-1,MONTH($A771),DAY($A771)),$A:$A,0))=""),"",E771/INDEX(E:E,MATCH(DATE(YEAR($A771)-1,MONTH($A771),DAY($A771)),$A:$A,0))-1),"")</f>
        <v/>
      </c>
      <c r="I771" s="20">
        <f>IFERROR(IF(OR(F771="",INDEX(F:F,MATCH(DATE(YEAR($A771)-1,MONTH($A771),DAY($A771)),$A:$A,0))=""),"",F771/INDEX(F:F,MATCH(DATE(YEAR($A771)-1,MONTH($A771),DAY($A771)),$A:$A,0))-1),"")</f>
        <v/>
      </c>
      <c r="J771" s="20">
        <f>IFERROR(IF(OR(G771="",INDEX(G:G,MATCH(DATE(YEAR($A771)-1,MONTH($A771),DAY($A771)),$A:$A,0))=""),"",G771/INDEX(G:G,MATCH(DATE(YEAR($A771)-1,MONTH($A771),DAY($A771)),$A:$A,0))-1),"")</f>
        <v/>
      </c>
      <c r="K771" s="20">
        <f>IF(OR(E771="",E770=""),"",E771/E770-1)</f>
        <v/>
      </c>
      <c r="L771" s="20">
        <f>IF(OR(F771="",F770=""),"",F771/F770-1)</f>
        <v/>
      </c>
      <c r="M771" s="20">
        <f>IF(OR(G771="",G770=""),"",G771/G770-1)</f>
        <v/>
      </c>
      <c r="N771" s="20">
        <f>IF(G771="","",E771/G771)</f>
        <v/>
      </c>
      <c r="O771" s="20">
        <f>IF(G771="","",F771/G771)</f>
        <v/>
      </c>
      <c r="P771" s="21">
        <f>IF(SUMIFS('Daily NSE Equity Options'!$L:$L,'Daily NSE Equity Options'!$A:$A,$A771)=0,"",SUMIFS('Daily NSE Equity Options'!$L:$L,'Daily NSE Equity Options'!$A:$A,$A771))</f>
        <v/>
      </c>
      <c r="Q771" s="8">
        <f>IF(SUMIFS('Daily BSE Equity Options'!$L:$L,'Daily BSE Equity Options'!$A:$A,$A771)=0,"",SUMIFS('Daily BSE Equity Options'!$L:$L,'Daily BSE Equity Options'!$A:$A,$A771))</f>
        <v/>
      </c>
      <c r="R771" s="8">
        <f>IF(OR(P771="",Q771=""),"",P771+Q771)</f>
        <v/>
      </c>
      <c r="S771" s="23">
        <f>IFERROR(IF(OR(P771="",INDEX(P:P,MATCH(DATE(YEAR($A771)-1,MONTH($A771),DAY($A771)),$A:$A,0))=""),"",P771/INDEX(P:P,MATCH(DATE(YEAR($A771)-1,MONTH($A771),DAY($A771)),$A:$A,0))-1),"")</f>
        <v/>
      </c>
      <c r="T771" s="23">
        <f>IFERROR(IF(OR(Q771="",INDEX(Q:Q,MATCH(DATE(YEAR($A771)-1,MONTH($A771),DAY($A771)),$A:$A,0))=""),"",Q771/INDEX(Q:Q,MATCH(DATE(YEAR($A771)-1,MONTH($A771),DAY($A771)),$A:$A,0))-1),"")</f>
        <v/>
      </c>
      <c r="U771" s="23">
        <f>IFERROR(IF(OR(R771="",INDEX(R:R,MATCH(DATE(YEAR($A771)-1,MONTH($A771),DAY($A771)),$A:$A,0))=""),"",R771/INDEX(R:R,MATCH(DATE(YEAR($A771)-1,MONTH($A771),DAY($A771)),$A:$A,0))-1),"")</f>
        <v/>
      </c>
      <c r="V771" s="23">
        <f>IF(OR(P771="",P770=""),"",P771/P770-1)</f>
        <v/>
      </c>
      <c r="W771" s="23">
        <f>IF(OR(Q771="",Q770=""),"",Q771/Q770-1)</f>
        <v/>
      </c>
      <c r="X771" s="23">
        <f>IF(OR(R771="",R770=""),"",R771/R770-1)</f>
        <v/>
      </c>
      <c r="Y771" s="23">
        <f>IF(R771="","",P771/R771)</f>
        <v/>
      </c>
      <c r="Z771" s="23">
        <f>IF(R771="","",Q771/R771)</f>
        <v/>
      </c>
      <c r="AA771" s="24">
        <f>IF(SUMIFS('Daily NSE Equity Options'!$M:$M,'Daily NSE Equity Options'!$A:$A,$A771)=0,"",SUMIFS('Daily NSE Equity Options'!$M:$M,'Daily NSE Equity Options'!$A:$A,$A771))</f>
        <v/>
      </c>
      <c r="AB771" s="9">
        <f>IF(SUMIFS('Daily BSE Equity Options'!$M:$M,'Daily BSE Equity Options'!$A:$A,$A771)=0,"",SUMIFS('Daily BSE Equity Options'!$M:$M,'Daily BSE Equity Options'!$A:$A,$A771))</f>
        <v/>
      </c>
      <c r="AC771" s="9">
        <f>IF(OR(AA771="",AB771=""),"",AA771+AB771)</f>
        <v/>
      </c>
      <c r="AD771" s="26">
        <f>IFERROR(IF(OR(AA771="",INDEX(AA:AA,MATCH(DATE(YEAR($A771)-1,MONTH($A771),DAY($A771)),$A:$A,0))=""),"",AA771/INDEX(AA:AA,MATCH(DATE(YEAR($A771)-1,MONTH($A771),DAY($A771)),$A:$A,0))-1),"")</f>
        <v/>
      </c>
      <c r="AE771" s="26">
        <f>IFERROR(IF(OR(AB771="",INDEX(AB:AB,MATCH(DATE(YEAR($A771)-1,MONTH($A771),DAY($A771)),$A:$A,0))=""),"",AB771/INDEX(AB:AB,MATCH(DATE(YEAR($A771)-1,MONTH($A771),DAY($A771)),$A:$A,0))-1),"")</f>
        <v/>
      </c>
      <c r="AF771" s="26">
        <f>IFERROR(IF(OR(AC771="",INDEX(AC:AC,MATCH(DATE(YEAR($A771)-1,MONTH($A771),DAY($A771)),$A:$A,0))=""),"",AC771/INDEX(AC:AC,MATCH(DATE(YEAR($A771)-1,MONTH($A771),DAY($A771)),$A:$A,0))-1),"")</f>
        <v/>
      </c>
      <c r="AG771" s="26">
        <f>IF(OR(AA771="",AA770=""),"",AA771/AA770-1)</f>
        <v/>
      </c>
      <c r="AH771" s="26">
        <f>IF(OR(AB771="",AB770=""),"",AB771/AB770-1)</f>
        <v/>
      </c>
      <c r="AI771" s="26">
        <f>IF(OR(AC771="",AC770=""),"",AC771/AC770-1)</f>
        <v/>
      </c>
      <c r="AJ771" s="26">
        <f>IF(AC771="","",AA771/AC771)</f>
        <v/>
      </c>
      <c r="AK771" s="26">
        <f>IF(AC771="","",AB771/AC771)</f>
        <v/>
      </c>
      <c r="AL771" s="29" t="n">
        <v>12.6775</v>
      </c>
      <c r="AM771" s="30" t="n">
        <v>13.2975</v>
      </c>
      <c r="AN771" s="30" t="n">
        <v>11.5425</v>
      </c>
      <c r="AO771" s="30" t="n">
        <v>13.0825</v>
      </c>
      <c r="AP771" s="31" t="n">
        <v>0.0319</v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18">
        <f>IF(SUMIFS('Daily NSE Equity Options'!$K:$K,'Daily NSE Equity Options'!$A:$A,$A772)=0,"",SUMIFS('Daily NSE Equity Options'!$K:$K,'Daily NSE Equity Options'!$A:$A,$A772))</f>
        <v/>
      </c>
      <c r="F772" s="7">
        <f>IF(SUMIFS('Daily BSE Equity Options'!$K:$K,'Daily BSE Equity Options'!$A:$A,$A772)=0,"",SUMIFS('Daily BSE Equity Options'!$K:$K,'Daily BSE Equity Options'!$A:$A,$A772))</f>
        <v/>
      </c>
      <c r="G772" s="7">
        <f>IF(OR(E772="",F772=""),"",E772+F772)</f>
        <v/>
      </c>
      <c r="H772" s="20">
        <f>IFERROR(IF(OR(E772="",INDEX(E:E,MATCH(DATE(YEAR($A772)-1,MONTH($A772),DAY($A772)),$A:$A,0))=""),"",E772/INDEX(E:E,MATCH(DATE(YEAR($A772)-1,MONTH($A772),DAY($A772)),$A:$A,0))-1),"")</f>
        <v/>
      </c>
      <c r="I772" s="20">
        <f>IFERROR(IF(OR(F772="",INDEX(F:F,MATCH(DATE(YEAR($A772)-1,MONTH($A772),DAY($A772)),$A:$A,0))=""),"",F772/INDEX(F:F,MATCH(DATE(YEAR($A772)-1,MONTH($A772),DAY($A772)),$A:$A,0))-1),"")</f>
        <v/>
      </c>
      <c r="J772" s="20">
        <f>IFERROR(IF(OR(G772="",INDEX(G:G,MATCH(DATE(YEAR($A772)-1,MONTH($A772),DAY($A772)),$A:$A,0))=""),"",G772/INDEX(G:G,MATCH(DATE(YEAR($A772)-1,MONTH($A772),DAY($A772)),$A:$A,0))-1),"")</f>
        <v/>
      </c>
      <c r="K772" s="20">
        <f>IF(OR(E772="",E771=""),"",E772/E771-1)</f>
        <v/>
      </c>
      <c r="L772" s="20">
        <f>IF(OR(F772="",F771=""),"",F772/F771-1)</f>
        <v/>
      </c>
      <c r="M772" s="20">
        <f>IF(OR(G772="",G771=""),"",G772/G771-1)</f>
        <v/>
      </c>
      <c r="N772" s="20">
        <f>IF(G772="","",E772/G772)</f>
        <v/>
      </c>
      <c r="O772" s="20">
        <f>IF(G772="","",F772/G772)</f>
        <v/>
      </c>
      <c r="P772" s="21">
        <f>IF(SUMIFS('Daily NSE Equity Options'!$L:$L,'Daily NSE Equity Options'!$A:$A,$A772)=0,"",SUMIFS('Daily NSE Equity Options'!$L:$L,'Daily NSE Equity Options'!$A:$A,$A772))</f>
        <v/>
      </c>
      <c r="Q772" s="8">
        <f>IF(SUMIFS('Daily BSE Equity Options'!$L:$L,'Daily BSE Equity Options'!$A:$A,$A772)=0,"",SUMIFS('Daily BSE Equity Options'!$L:$L,'Daily BSE Equity Options'!$A:$A,$A772))</f>
        <v/>
      </c>
      <c r="R772" s="8">
        <f>IF(OR(P772="",Q772=""),"",P772+Q772)</f>
        <v/>
      </c>
      <c r="S772" s="23">
        <f>IFERROR(IF(OR(P772="",INDEX(P:P,MATCH(DATE(YEAR($A772)-1,MONTH($A772),DAY($A772)),$A:$A,0))=""),"",P772/INDEX(P:P,MATCH(DATE(YEAR($A772)-1,MONTH($A772),DAY($A772)),$A:$A,0))-1),"")</f>
        <v/>
      </c>
      <c r="T772" s="23">
        <f>IFERROR(IF(OR(Q772="",INDEX(Q:Q,MATCH(DATE(YEAR($A772)-1,MONTH($A772),DAY($A772)),$A:$A,0))=""),"",Q772/INDEX(Q:Q,MATCH(DATE(YEAR($A772)-1,MONTH($A772),DAY($A772)),$A:$A,0))-1),"")</f>
        <v/>
      </c>
      <c r="U772" s="23">
        <f>IFERROR(IF(OR(R772="",INDEX(R:R,MATCH(DATE(YEAR($A772)-1,MONTH($A772),DAY($A772)),$A:$A,0))=""),"",R772/INDEX(R:R,MATCH(DATE(YEAR($A772)-1,MONTH($A772),DAY($A772)),$A:$A,0))-1),"")</f>
        <v/>
      </c>
      <c r="V772" s="23">
        <f>IF(OR(P772="",P771=""),"",P772/P771-1)</f>
        <v/>
      </c>
      <c r="W772" s="23">
        <f>IF(OR(Q772="",Q771=""),"",Q772/Q771-1)</f>
        <v/>
      </c>
      <c r="X772" s="23">
        <f>IF(OR(R772="",R771=""),"",R772/R771-1)</f>
        <v/>
      </c>
      <c r="Y772" s="23">
        <f>IF(R772="","",P772/R772)</f>
        <v/>
      </c>
      <c r="Z772" s="23">
        <f>IF(R772="","",Q772/R772)</f>
        <v/>
      </c>
      <c r="AA772" s="24">
        <f>IF(SUMIFS('Daily NSE Equity Options'!$M:$M,'Daily NSE Equity Options'!$A:$A,$A772)=0,"",SUMIFS('Daily NSE Equity Options'!$M:$M,'Daily NSE Equity Options'!$A:$A,$A772))</f>
        <v/>
      </c>
      <c r="AB772" s="9">
        <f>IF(SUMIFS('Daily BSE Equity Options'!$M:$M,'Daily BSE Equity Options'!$A:$A,$A772)=0,"",SUMIFS('Daily BSE Equity Options'!$M:$M,'Daily BSE Equity Options'!$A:$A,$A772))</f>
        <v/>
      </c>
      <c r="AC772" s="9">
        <f>IF(OR(AA772="",AB772=""),"",AA772+AB772)</f>
        <v/>
      </c>
      <c r="AD772" s="26">
        <f>IFERROR(IF(OR(AA772="",INDEX(AA:AA,MATCH(DATE(YEAR($A772)-1,MONTH($A772),DAY($A772)),$A:$A,0))=""),"",AA772/INDEX(AA:AA,MATCH(DATE(YEAR($A772)-1,MONTH($A772),DAY($A772)),$A:$A,0))-1),"")</f>
        <v/>
      </c>
      <c r="AE772" s="26">
        <f>IFERROR(IF(OR(AB772="",INDEX(AB:AB,MATCH(DATE(YEAR($A772)-1,MONTH($A772),DAY($A772)),$A:$A,0))=""),"",AB772/INDEX(AB:AB,MATCH(DATE(YEAR($A772)-1,MONTH($A772),DAY($A772)),$A:$A,0))-1),"")</f>
        <v/>
      </c>
      <c r="AF772" s="26">
        <f>IFERROR(IF(OR(AC772="",INDEX(AC:AC,MATCH(DATE(YEAR($A772)-1,MONTH($A772),DAY($A772)),$A:$A,0))=""),"",AC772/INDEX(AC:AC,MATCH(DATE(YEAR($A772)-1,MONTH($A772),DAY($A772)),$A:$A,0))-1),"")</f>
        <v/>
      </c>
      <c r="AG772" s="26">
        <f>IF(OR(AA772="",AA771=""),"",AA772/AA771-1)</f>
        <v/>
      </c>
      <c r="AH772" s="26">
        <f>IF(OR(AB772="",AB771=""),"",AB772/AB771-1)</f>
        <v/>
      </c>
      <c r="AI772" s="26">
        <f>IF(OR(AC772="",AC771=""),"",AC772/AC771-1)</f>
        <v/>
      </c>
      <c r="AJ772" s="26">
        <f>IF(AC772="","",AA772/AC772)</f>
        <v/>
      </c>
      <c r="AK772" s="26">
        <f>IF(AC772="","",AB772/AC772)</f>
        <v/>
      </c>
      <c r="AL772" s="29" t="n">
        <v>13.0825</v>
      </c>
      <c r="AM772" s="30" t="n">
        <v>13.74</v>
      </c>
      <c r="AN772" s="30" t="n">
        <v>12.815</v>
      </c>
      <c r="AO772" s="30" t="n">
        <v>13.215</v>
      </c>
      <c r="AP772" s="31" t="n">
        <v>0.0101</v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18">
        <f>IF(SUMIFS('Daily NSE Equity Options'!$K:$K,'Daily NSE Equity Options'!$A:$A,$A773)=0,"",SUMIFS('Daily NSE Equity Options'!$K:$K,'Daily NSE Equity Options'!$A:$A,$A773))</f>
        <v/>
      </c>
      <c r="F773" s="7">
        <f>IF(SUMIFS('Daily BSE Equity Options'!$K:$K,'Daily BSE Equity Options'!$A:$A,$A773)=0,"",SUMIFS('Daily BSE Equity Options'!$K:$K,'Daily BSE Equity Options'!$A:$A,$A773))</f>
        <v/>
      </c>
      <c r="G773" s="7">
        <f>IF(OR(E773="",F773=""),"",E773+F773)</f>
        <v/>
      </c>
      <c r="H773" s="20">
        <f>IFERROR(IF(OR(E773="",INDEX(E:E,MATCH(DATE(YEAR($A773)-1,MONTH($A773),DAY($A773)),$A:$A,0))=""),"",E773/INDEX(E:E,MATCH(DATE(YEAR($A773)-1,MONTH($A773),DAY($A773)),$A:$A,0))-1),"")</f>
        <v/>
      </c>
      <c r="I773" s="20">
        <f>IFERROR(IF(OR(F773="",INDEX(F:F,MATCH(DATE(YEAR($A773)-1,MONTH($A773),DAY($A773)),$A:$A,0))=""),"",F773/INDEX(F:F,MATCH(DATE(YEAR($A773)-1,MONTH($A773),DAY($A773)),$A:$A,0))-1),"")</f>
        <v/>
      </c>
      <c r="J773" s="20">
        <f>IFERROR(IF(OR(G773="",INDEX(G:G,MATCH(DATE(YEAR($A773)-1,MONTH($A773),DAY($A773)),$A:$A,0))=""),"",G773/INDEX(G:G,MATCH(DATE(YEAR($A773)-1,MONTH($A773),DAY($A773)),$A:$A,0))-1),"")</f>
        <v/>
      </c>
      <c r="K773" s="20">
        <f>IF(OR(E773="",E772=""),"",E773/E772-1)</f>
        <v/>
      </c>
      <c r="L773" s="20">
        <f>IF(OR(F773="",F772=""),"",F773/F772-1)</f>
        <v/>
      </c>
      <c r="M773" s="20">
        <f>IF(OR(G773="",G772=""),"",G773/G772-1)</f>
        <v/>
      </c>
      <c r="N773" s="20">
        <f>IF(G773="","",E773/G773)</f>
        <v/>
      </c>
      <c r="O773" s="20">
        <f>IF(G773="","",F773/G773)</f>
        <v/>
      </c>
      <c r="P773" s="21">
        <f>IF(SUMIFS('Daily NSE Equity Options'!$L:$L,'Daily NSE Equity Options'!$A:$A,$A773)=0,"",SUMIFS('Daily NSE Equity Options'!$L:$L,'Daily NSE Equity Options'!$A:$A,$A773))</f>
        <v/>
      </c>
      <c r="Q773" s="8">
        <f>IF(SUMIFS('Daily BSE Equity Options'!$L:$L,'Daily BSE Equity Options'!$A:$A,$A773)=0,"",SUMIFS('Daily BSE Equity Options'!$L:$L,'Daily BSE Equity Options'!$A:$A,$A773))</f>
        <v/>
      </c>
      <c r="R773" s="8">
        <f>IF(OR(P773="",Q773=""),"",P773+Q773)</f>
        <v/>
      </c>
      <c r="S773" s="23">
        <f>IFERROR(IF(OR(P773="",INDEX(P:P,MATCH(DATE(YEAR($A773)-1,MONTH($A773),DAY($A773)),$A:$A,0))=""),"",P773/INDEX(P:P,MATCH(DATE(YEAR($A773)-1,MONTH($A773),DAY($A773)),$A:$A,0))-1),"")</f>
        <v/>
      </c>
      <c r="T773" s="23">
        <f>IFERROR(IF(OR(Q773="",INDEX(Q:Q,MATCH(DATE(YEAR($A773)-1,MONTH($A773),DAY($A773)),$A:$A,0))=""),"",Q773/INDEX(Q:Q,MATCH(DATE(YEAR($A773)-1,MONTH($A773),DAY($A773)),$A:$A,0))-1),"")</f>
        <v/>
      </c>
      <c r="U773" s="23">
        <f>IFERROR(IF(OR(R773="",INDEX(R:R,MATCH(DATE(YEAR($A773)-1,MONTH($A773),DAY($A773)),$A:$A,0))=""),"",R773/INDEX(R:R,MATCH(DATE(YEAR($A773)-1,MONTH($A773),DAY($A773)),$A:$A,0))-1),"")</f>
        <v/>
      </c>
      <c r="V773" s="23">
        <f>IF(OR(P773="",P772=""),"",P773/P772-1)</f>
        <v/>
      </c>
      <c r="W773" s="23">
        <f>IF(OR(Q773="",Q772=""),"",Q773/Q772-1)</f>
        <v/>
      </c>
      <c r="X773" s="23">
        <f>IF(OR(R773="",R772=""),"",R773/R772-1)</f>
        <v/>
      </c>
      <c r="Y773" s="23">
        <f>IF(R773="","",P773/R773)</f>
        <v/>
      </c>
      <c r="Z773" s="23">
        <f>IF(R773="","",Q773/R773)</f>
        <v/>
      </c>
      <c r="AA773" s="24">
        <f>IF(SUMIFS('Daily NSE Equity Options'!$M:$M,'Daily NSE Equity Options'!$A:$A,$A773)=0,"",SUMIFS('Daily NSE Equity Options'!$M:$M,'Daily NSE Equity Options'!$A:$A,$A773))</f>
        <v/>
      </c>
      <c r="AB773" s="9">
        <f>IF(SUMIFS('Daily BSE Equity Options'!$M:$M,'Daily BSE Equity Options'!$A:$A,$A773)=0,"",SUMIFS('Daily BSE Equity Options'!$M:$M,'Daily BSE Equity Options'!$A:$A,$A773))</f>
        <v/>
      </c>
      <c r="AC773" s="9">
        <f>IF(OR(AA773="",AB773=""),"",AA773+AB773)</f>
        <v/>
      </c>
      <c r="AD773" s="26">
        <f>IFERROR(IF(OR(AA773="",INDEX(AA:AA,MATCH(DATE(YEAR($A773)-1,MONTH($A773),DAY($A773)),$A:$A,0))=""),"",AA773/INDEX(AA:AA,MATCH(DATE(YEAR($A773)-1,MONTH($A773),DAY($A773)),$A:$A,0))-1),"")</f>
        <v/>
      </c>
      <c r="AE773" s="26">
        <f>IFERROR(IF(OR(AB773="",INDEX(AB:AB,MATCH(DATE(YEAR($A773)-1,MONTH($A773),DAY($A773)),$A:$A,0))=""),"",AB773/INDEX(AB:AB,MATCH(DATE(YEAR($A773)-1,MONTH($A773),DAY($A773)),$A:$A,0))-1),"")</f>
        <v/>
      </c>
      <c r="AF773" s="26">
        <f>IFERROR(IF(OR(AC773="",INDEX(AC:AC,MATCH(DATE(YEAR($A773)-1,MONTH($A773),DAY($A773)),$A:$A,0))=""),"",AC773/INDEX(AC:AC,MATCH(DATE(YEAR($A773)-1,MONTH($A773),DAY($A773)),$A:$A,0))-1),"")</f>
        <v/>
      </c>
      <c r="AG773" s="26">
        <f>IF(OR(AA773="",AA772=""),"",AA773/AA772-1)</f>
        <v/>
      </c>
      <c r="AH773" s="26">
        <f>IF(OR(AB773="",AB772=""),"",AB773/AB772-1)</f>
        <v/>
      </c>
      <c r="AI773" s="26">
        <f>IF(OR(AC773="",AC772=""),"",AC773/AC772-1)</f>
        <v/>
      </c>
      <c r="AJ773" s="26">
        <f>IF(AC773="","",AA773/AC773)</f>
        <v/>
      </c>
      <c r="AK773" s="26">
        <f>IF(AC773="","",AB773/AC773)</f>
        <v/>
      </c>
      <c r="AL773" s="29" t="n">
        <v>13.215</v>
      </c>
      <c r="AM773" s="30" t="n">
        <v>13.51</v>
      </c>
      <c r="AN773" s="30" t="n">
        <v>12.7375</v>
      </c>
      <c r="AO773" s="30" t="n">
        <v>12.8525</v>
      </c>
      <c r="AP773" s="31" t="n">
        <v>-0.0274</v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18">
        <f>IF(SUMIFS('Daily NSE Equity Options'!$K:$K,'Daily NSE Equity Options'!$A:$A,$A774)=0,"",SUMIFS('Daily NSE Equity Options'!$K:$K,'Daily NSE Equity Options'!$A:$A,$A774))</f>
        <v/>
      </c>
      <c r="F774" s="7">
        <f>IF(SUMIFS('Daily BSE Equity Options'!$K:$K,'Daily BSE Equity Options'!$A:$A,$A774)=0,"",SUMIFS('Daily BSE Equity Options'!$K:$K,'Daily BSE Equity Options'!$A:$A,$A774))</f>
        <v/>
      </c>
      <c r="G774" s="7">
        <f>IF(OR(E774="",F774=""),"",E774+F774)</f>
        <v/>
      </c>
      <c r="H774" s="20">
        <f>IFERROR(IF(OR(E774="",INDEX(E:E,MATCH(DATE(YEAR($A774)-1,MONTH($A774),DAY($A774)),$A:$A,0))=""),"",E774/INDEX(E:E,MATCH(DATE(YEAR($A774)-1,MONTH($A774),DAY($A774)),$A:$A,0))-1),"")</f>
        <v/>
      </c>
      <c r="I774" s="20">
        <f>IFERROR(IF(OR(F774="",INDEX(F:F,MATCH(DATE(YEAR($A774)-1,MONTH($A774),DAY($A774)),$A:$A,0))=""),"",F774/INDEX(F:F,MATCH(DATE(YEAR($A774)-1,MONTH($A774),DAY($A774)),$A:$A,0))-1),"")</f>
        <v/>
      </c>
      <c r="J774" s="20">
        <f>IFERROR(IF(OR(G774="",INDEX(G:G,MATCH(DATE(YEAR($A774)-1,MONTH($A774),DAY($A774)),$A:$A,0))=""),"",G774/INDEX(G:G,MATCH(DATE(YEAR($A774)-1,MONTH($A774),DAY($A774)),$A:$A,0))-1),"")</f>
        <v/>
      </c>
      <c r="K774" s="20">
        <f>IF(OR(E774="",E773=""),"",E774/E773-1)</f>
        <v/>
      </c>
      <c r="L774" s="20">
        <f>IF(OR(F774="",F773=""),"",F774/F773-1)</f>
        <v/>
      </c>
      <c r="M774" s="20">
        <f>IF(OR(G774="",G773=""),"",G774/G773-1)</f>
        <v/>
      </c>
      <c r="N774" s="20">
        <f>IF(G774="","",E774/G774)</f>
        <v/>
      </c>
      <c r="O774" s="20">
        <f>IF(G774="","",F774/G774)</f>
        <v/>
      </c>
      <c r="P774" s="21">
        <f>IF(SUMIFS('Daily NSE Equity Options'!$L:$L,'Daily NSE Equity Options'!$A:$A,$A774)=0,"",SUMIFS('Daily NSE Equity Options'!$L:$L,'Daily NSE Equity Options'!$A:$A,$A774))</f>
        <v/>
      </c>
      <c r="Q774" s="8">
        <f>IF(SUMIFS('Daily BSE Equity Options'!$L:$L,'Daily BSE Equity Options'!$A:$A,$A774)=0,"",SUMIFS('Daily BSE Equity Options'!$L:$L,'Daily BSE Equity Options'!$A:$A,$A774))</f>
        <v/>
      </c>
      <c r="R774" s="8">
        <f>IF(OR(P774="",Q774=""),"",P774+Q774)</f>
        <v/>
      </c>
      <c r="S774" s="23">
        <f>IFERROR(IF(OR(P774="",INDEX(P:P,MATCH(DATE(YEAR($A774)-1,MONTH($A774),DAY($A774)),$A:$A,0))=""),"",P774/INDEX(P:P,MATCH(DATE(YEAR($A774)-1,MONTH($A774),DAY($A774)),$A:$A,0))-1),"")</f>
        <v/>
      </c>
      <c r="T774" s="23">
        <f>IFERROR(IF(OR(Q774="",INDEX(Q:Q,MATCH(DATE(YEAR($A774)-1,MONTH($A774),DAY($A774)),$A:$A,0))=""),"",Q774/INDEX(Q:Q,MATCH(DATE(YEAR($A774)-1,MONTH($A774),DAY($A774)),$A:$A,0))-1),"")</f>
        <v/>
      </c>
      <c r="U774" s="23">
        <f>IFERROR(IF(OR(R774="",INDEX(R:R,MATCH(DATE(YEAR($A774)-1,MONTH($A774),DAY($A774)),$A:$A,0))=""),"",R774/INDEX(R:R,MATCH(DATE(YEAR($A774)-1,MONTH($A774),DAY($A774)),$A:$A,0))-1),"")</f>
        <v/>
      </c>
      <c r="V774" s="23">
        <f>IF(OR(P774="",P773=""),"",P774/P773-1)</f>
        <v/>
      </c>
      <c r="W774" s="23">
        <f>IF(OR(Q774="",Q773=""),"",Q774/Q773-1)</f>
        <v/>
      </c>
      <c r="X774" s="23">
        <f>IF(OR(R774="",R773=""),"",R774/R773-1)</f>
        <v/>
      </c>
      <c r="Y774" s="23">
        <f>IF(R774="","",P774/R774)</f>
        <v/>
      </c>
      <c r="Z774" s="23">
        <f>IF(R774="","",Q774/R774)</f>
        <v/>
      </c>
      <c r="AA774" s="24">
        <f>IF(SUMIFS('Daily NSE Equity Options'!$M:$M,'Daily NSE Equity Options'!$A:$A,$A774)=0,"",SUMIFS('Daily NSE Equity Options'!$M:$M,'Daily NSE Equity Options'!$A:$A,$A774))</f>
        <v/>
      </c>
      <c r="AB774" s="9">
        <f>IF(SUMIFS('Daily BSE Equity Options'!$M:$M,'Daily BSE Equity Options'!$A:$A,$A774)=0,"",SUMIFS('Daily BSE Equity Options'!$M:$M,'Daily BSE Equity Options'!$A:$A,$A774))</f>
        <v/>
      </c>
      <c r="AC774" s="9">
        <f>IF(OR(AA774="",AB774=""),"",AA774+AB774)</f>
        <v/>
      </c>
      <c r="AD774" s="26">
        <f>IFERROR(IF(OR(AA774="",INDEX(AA:AA,MATCH(DATE(YEAR($A774)-1,MONTH($A774),DAY($A774)),$A:$A,0))=""),"",AA774/INDEX(AA:AA,MATCH(DATE(YEAR($A774)-1,MONTH($A774),DAY($A774)),$A:$A,0))-1),"")</f>
        <v/>
      </c>
      <c r="AE774" s="26">
        <f>IFERROR(IF(OR(AB774="",INDEX(AB:AB,MATCH(DATE(YEAR($A774)-1,MONTH($A774),DAY($A774)),$A:$A,0))=""),"",AB774/INDEX(AB:AB,MATCH(DATE(YEAR($A774)-1,MONTH($A774),DAY($A774)),$A:$A,0))-1),"")</f>
        <v/>
      </c>
      <c r="AF774" s="26">
        <f>IFERROR(IF(OR(AC774="",INDEX(AC:AC,MATCH(DATE(YEAR($A774)-1,MONTH($A774),DAY($A774)),$A:$A,0))=""),"",AC774/INDEX(AC:AC,MATCH(DATE(YEAR($A774)-1,MONTH($A774),DAY($A774)),$A:$A,0))-1),"")</f>
        <v/>
      </c>
      <c r="AG774" s="26">
        <f>IF(OR(AA774="",AA773=""),"",AA774/AA773-1)</f>
        <v/>
      </c>
      <c r="AH774" s="26">
        <f>IF(OR(AB774="",AB773=""),"",AB774/AB773-1)</f>
        <v/>
      </c>
      <c r="AI774" s="26">
        <f>IF(OR(AC774="",AC773=""),"",AC774/AC773-1)</f>
        <v/>
      </c>
      <c r="AJ774" s="26">
        <f>IF(AC774="","",AA774/AC774)</f>
        <v/>
      </c>
      <c r="AK774" s="26">
        <f>IF(AC774="","",AB774/AC774)</f>
        <v/>
      </c>
      <c r="AL774" s="29" t="n">
        <v>12.8525</v>
      </c>
      <c r="AM774" s="30" t="n">
        <v>13.615</v>
      </c>
      <c r="AN774" s="30" t="n">
        <v>12.5375</v>
      </c>
      <c r="AO774" s="30" t="n">
        <v>13.1725</v>
      </c>
      <c r="AP774" s="31" t="n">
        <v>0.0249</v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18">
        <f>IF(SUMIFS('Daily NSE Equity Options'!$K:$K,'Daily NSE Equity Options'!$A:$A,$A775)=0,"",SUMIFS('Daily NSE Equity Options'!$K:$K,'Daily NSE Equity Options'!$A:$A,$A775))</f>
        <v/>
      </c>
      <c r="F775" s="7">
        <f>IF(SUMIFS('Daily BSE Equity Options'!$K:$K,'Daily BSE Equity Options'!$A:$A,$A775)=0,"",SUMIFS('Daily BSE Equity Options'!$K:$K,'Daily BSE Equity Options'!$A:$A,$A775))</f>
        <v/>
      </c>
      <c r="G775" s="7">
        <f>IF(OR(E775="",F775=""),"",E775+F775)</f>
        <v/>
      </c>
      <c r="H775" s="20">
        <f>IFERROR(IF(OR(E775="",INDEX(E:E,MATCH(DATE(YEAR($A775)-1,MONTH($A775),DAY($A775)),$A:$A,0))=""),"",E775/INDEX(E:E,MATCH(DATE(YEAR($A775)-1,MONTH($A775),DAY($A775)),$A:$A,0))-1),"")</f>
        <v/>
      </c>
      <c r="I775" s="20">
        <f>IFERROR(IF(OR(F775="",INDEX(F:F,MATCH(DATE(YEAR($A775)-1,MONTH($A775),DAY($A775)),$A:$A,0))=""),"",F775/INDEX(F:F,MATCH(DATE(YEAR($A775)-1,MONTH($A775),DAY($A775)),$A:$A,0))-1),"")</f>
        <v/>
      </c>
      <c r="J775" s="20">
        <f>IFERROR(IF(OR(G775="",INDEX(G:G,MATCH(DATE(YEAR($A775)-1,MONTH($A775),DAY($A775)),$A:$A,0))=""),"",G775/INDEX(G:G,MATCH(DATE(YEAR($A775)-1,MONTH($A775),DAY($A775)),$A:$A,0))-1),"")</f>
        <v/>
      </c>
      <c r="K775" s="20">
        <f>IF(OR(E775="",E774=""),"",E775/E774-1)</f>
        <v/>
      </c>
      <c r="L775" s="20">
        <f>IF(OR(F775="",F774=""),"",F775/F774-1)</f>
        <v/>
      </c>
      <c r="M775" s="20">
        <f>IF(OR(G775="",G774=""),"",G775/G774-1)</f>
        <v/>
      </c>
      <c r="N775" s="20">
        <f>IF(G775="","",E775/G775)</f>
        <v/>
      </c>
      <c r="O775" s="20">
        <f>IF(G775="","",F775/G775)</f>
        <v/>
      </c>
      <c r="P775" s="21">
        <f>IF(SUMIFS('Daily NSE Equity Options'!$L:$L,'Daily NSE Equity Options'!$A:$A,$A775)=0,"",SUMIFS('Daily NSE Equity Options'!$L:$L,'Daily NSE Equity Options'!$A:$A,$A775))</f>
        <v/>
      </c>
      <c r="Q775" s="8">
        <f>IF(SUMIFS('Daily BSE Equity Options'!$L:$L,'Daily BSE Equity Options'!$A:$A,$A775)=0,"",SUMIFS('Daily BSE Equity Options'!$L:$L,'Daily BSE Equity Options'!$A:$A,$A775))</f>
        <v/>
      </c>
      <c r="R775" s="8">
        <f>IF(OR(P775="",Q775=""),"",P775+Q775)</f>
        <v/>
      </c>
      <c r="S775" s="23">
        <f>IFERROR(IF(OR(P775="",INDEX(P:P,MATCH(DATE(YEAR($A775)-1,MONTH($A775),DAY($A775)),$A:$A,0))=""),"",P775/INDEX(P:P,MATCH(DATE(YEAR($A775)-1,MONTH($A775),DAY($A775)),$A:$A,0))-1),"")</f>
        <v/>
      </c>
      <c r="T775" s="23">
        <f>IFERROR(IF(OR(Q775="",INDEX(Q:Q,MATCH(DATE(YEAR($A775)-1,MONTH($A775),DAY($A775)),$A:$A,0))=""),"",Q775/INDEX(Q:Q,MATCH(DATE(YEAR($A775)-1,MONTH($A775),DAY($A775)),$A:$A,0))-1),"")</f>
        <v/>
      </c>
      <c r="U775" s="23">
        <f>IFERROR(IF(OR(R775="",INDEX(R:R,MATCH(DATE(YEAR($A775)-1,MONTH($A775),DAY($A775)),$A:$A,0))=""),"",R775/INDEX(R:R,MATCH(DATE(YEAR($A775)-1,MONTH($A775),DAY($A775)),$A:$A,0))-1),"")</f>
        <v/>
      </c>
      <c r="V775" s="23">
        <f>IF(OR(P775="",P774=""),"",P775/P774-1)</f>
        <v/>
      </c>
      <c r="W775" s="23">
        <f>IF(OR(Q775="",Q774=""),"",Q775/Q774-1)</f>
        <v/>
      </c>
      <c r="X775" s="23">
        <f>IF(OR(R775="",R774=""),"",R775/R774-1)</f>
        <v/>
      </c>
      <c r="Y775" s="23">
        <f>IF(R775="","",P775/R775)</f>
        <v/>
      </c>
      <c r="Z775" s="23">
        <f>IF(R775="","",Q775/R775)</f>
        <v/>
      </c>
      <c r="AA775" s="24">
        <f>IF(SUMIFS('Daily NSE Equity Options'!$M:$M,'Daily NSE Equity Options'!$A:$A,$A775)=0,"",SUMIFS('Daily NSE Equity Options'!$M:$M,'Daily NSE Equity Options'!$A:$A,$A775))</f>
        <v/>
      </c>
      <c r="AB775" s="9">
        <f>IF(SUMIFS('Daily BSE Equity Options'!$M:$M,'Daily BSE Equity Options'!$A:$A,$A775)=0,"",SUMIFS('Daily BSE Equity Options'!$M:$M,'Daily BSE Equity Options'!$A:$A,$A775))</f>
        <v/>
      </c>
      <c r="AC775" s="9">
        <f>IF(OR(AA775="",AB775=""),"",AA775+AB775)</f>
        <v/>
      </c>
      <c r="AD775" s="26">
        <f>IFERROR(IF(OR(AA775="",INDEX(AA:AA,MATCH(DATE(YEAR($A775)-1,MONTH($A775),DAY($A775)),$A:$A,0))=""),"",AA775/INDEX(AA:AA,MATCH(DATE(YEAR($A775)-1,MONTH($A775),DAY($A775)),$A:$A,0))-1),"")</f>
        <v/>
      </c>
      <c r="AE775" s="26">
        <f>IFERROR(IF(OR(AB775="",INDEX(AB:AB,MATCH(DATE(YEAR($A775)-1,MONTH($A775),DAY($A775)),$A:$A,0))=""),"",AB775/INDEX(AB:AB,MATCH(DATE(YEAR($A775)-1,MONTH($A775),DAY($A775)),$A:$A,0))-1),"")</f>
        <v/>
      </c>
      <c r="AF775" s="26">
        <f>IFERROR(IF(OR(AC775="",INDEX(AC:AC,MATCH(DATE(YEAR($A775)-1,MONTH($A775),DAY($A775)),$A:$A,0))=""),"",AC775/INDEX(AC:AC,MATCH(DATE(YEAR($A775)-1,MONTH($A775),DAY($A775)),$A:$A,0))-1),"")</f>
        <v/>
      </c>
      <c r="AG775" s="26">
        <f>IF(OR(AA775="",AA774=""),"",AA775/AA774-1)</f>
        <v/>
      </c>
      <c r="AH775" s="26">
        <f>IF(OR(AB775="",AB774=""),"",AB775/AB774-1)</f>
        <v/>
      </c>
      <c r="AI775" s="26">
        <f>IF(OR(AC775="",AC774=""),"",AC775/AC774-1)</f>
        <v/>
      </c>
      <c r="AJ775" s="26">
        <f>IF(AC775="","",AA775/AC775)</f>
        <v/>
      </c>
      <c r="AK775" s="26">
        <f>IF(AC775="","",AB775/AC775)</f>
        <v/>
      </c>
      <c r="AL775" s="29" t="n">
        <v>13.1725</v>
      </c>
      <c r="AM775" s="30" t="n">
        <v>13.485</v>
      </c>
      <c r="AN775" s="30" t="n">
        <v>11.71</v>
      </c>
      <c r="AO775" s="30" t="n">
        <v>13.2925</v>
      </c>
      <c r="AP775" s="31" t="n">
        <v>0.0091</v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18">
        <f>IF(SUMIFS('Daily NSE Equity Options'!$K:$K,'Daily NSE Equity Options'!$A:$A,$A776)=0,"",SUMIFS('Daily NSE Equity Options'!$K:$K,'Daily NSE Equity Options'!$A:$A,$A776))</f>
        <v/>
      </c>
      <c r="F776" s="7">
        <f>IF(SUMIFS('Daily BSE Equity Options'!$K:$K,'Daily BSE Equity Options'!$A:$A,$A776)=0,"",SUMIFS('Daily BSE Equity Options'!$K:$K,'Daily BSE Equity Options'!$A:$A,$A776))</f>
        <v/>
      </c>
      <c r="G776" s="7">
        <f>IF(OR(E776="",F776=""),"",E776+F776)</f>
        <v/>
      </c>
      <c r="H776" s="20">
        <f>IFERROR(IF(OR(E776="",INDEX(E:E,MATCH(DATE(YEAR($A776)-1,MONTH($A776),DAY($A776)),$A:$A,0))=""),"",E776/INDEX(E:E,MATCH(DATE(YEAR($A776)-1,MONTH($A776),DAY($A776)),$A:$A,0))-1),"")</f>
        <v/>
      </c>
      <c r="I776" s="20">
        <f>IFERROR(IF(OR(F776="",INDEX(F:F,MATCH(DATE(YEAR($A776)-1,MONTH($A776),DAY($A776)),$A:$A,0))=""),"",F776/INDEX(F:F,MATCH(DATE(YEAR($A776)-1,MONTH($A776),DAY($A776)),$A:$A,0))-1),"")</f>
        <v/>
      </c>
      <c r="J776" s="20">
        <f>IFERROR(IF(OR(G776="",INDEX(G:G,MATCH(DATE(YEAR($A776)-1,MONTH($A776),DAY($A776)),$A:$A,0))=""),"",G776/INDEX(G:G,MATCH(DATE(YEAR($A776)-1,MONTH($A776),DAY($A776)),$A:$A,0))-1),"")</f>
        <v/>
      </c>
      <c r="K776" s="20">
        <f>IF(OR(E776="",E775=""),"",E776/E775-1)</f>
        <v/>
      </c>
      <c r="L776" s="20">
        <f>IF(OR(F776="",F775=""),"",F776/F775-1)</f>
        <v/>
      </c>
      <c r="M776" s="20">
        <f>IF(OR(G776="",G775=""),"",G776/G775-1)</f>
        <v/>
      </c>
      <c r="N776" s="20">
        <f>IF(G776="","",E776/G776)</f>
        <v/>
      </c>
      <c r="O776" s="20">
        <f>IF(G776="","",F776/G776)</f>
        <v/>
      </c>
      <c r="P776" s="21">
        <f>IF(SUMIFS('Daily NSE Equity Options'!$L:$L,'Daily NSE Equity Options'!$A:$A,$A776)=0,"",SUMIFS('Daily NSE Equity Options'!$L:$L,'Daily NSE Equity Options'!$A:$A,$A776))</f>
        <v/>
      </c>
      <c r="Q776" s="8">
        <f>IF(SUMIFS('Daily BSE Equity Options'!$L:$L,'Daily BSE Equity Options'!$A:$A,$A776)=0,"",SUMIFS('Daily BSE Equity Options'!$L:$L,'Daily BSE Equity Options'!$A:$A,$A776))</f>
        <v/>
      </c>
      <c r="R776" s="8">
        <f>IF(OR(P776="",Q776=""),"",P776+Q776)</f>
        <v/>
      </c>
      <c r="S776" s="23">
        <f>IFERROR(IF(OR(P776="",INDEX(P:P,MATCH(DATE(YEAR($A776)-1,MONTH($A776),DAY($A776)),$A:$A,0))=""),"",P776/INDEX(P:P,MATCH(DATE(YEAR($A776)-1,MONTH($A776),DAY($A776)),$A:$A,0))-1),"")</f>
        <v/>
      </c>
      <c r="T776" s="23">
        <f>IFERROR(IF(OR(Q776="",INDEX(Q:Q,MATCH(DATE(YEAR($A776)-1,MONTH($A776),DAY($A776)),$A:$A,0))=""),"",Q776/INDEX(Q:Q,MATCH(DATE(YEAR($A776)-1,MONTH($A776),DAY($A776)),$A:$A,0))-1),"")</f>
        <v/>
      </c>
      <c r="U776" s="23">
        <f>IFERROR(IF(OR(R776="",INDEX(R:R,MATCH(DATE(YEAR($A776)-1,MONTH($A776),DAY($A776)),$A:$A,0))=""),"",R776/INDEX(R:R,MATCH(DATE(YEAR($A776)-1,MONTH($A776),DAY($A776)),$A:$A,0))-1),"")</f>
        <v/>
      </c>
      <c r="V776" s="23">
        <f>IF(OR(P776="",P775=""),"",P776/P775-1)</f>
        <v/>
      </c>
      <c r="W776" s="23">
        <f>IF(OR(Q776="",Q775=""),"",Q776/Q775-1)</f>
        <v/>
      </c>
      <c r="X776" s="23">
        <f>IF(OR(R776="",R775=""),"",R776/R775-1)</f>
        <v/>
      </c>
      <c r="Y776" s="23">
        <f>IF(R776="","",P776/R776)</f>
        <v/>
      </c>
      <c r="Z776" s="23">
        <f>IF(R776="","",Q776/R776)</f>
        <v/>
      </c>
      <c r="AA776" s="24">
        <f>IF(SUMIFS('Daily NSE Equity Options'!$M:$M,'Daily NSE Equity Options'!$A:$A,$A776)=0,"",SUMIFS('Daily NSE Equity Options'!$M:$M,'Daily NSE Equity Options'!$A:$A,$A776))</f>
        <v/>
      </c>
      <c r="AB776" s="9">
        <f>IF(SUMIFS('Daily BSE Equity Options'!$M:$M,'Daily BSE Equity Options'!$A:$A,$A776)=0,"",SUMIFS('Daily BSE Equity Options'!$M:$M,'Daily BSE Equity Options'!$A:$A,$A776))</f>
        <v/>
      </c>
      <c r="AC776" s="9">
        <f>IF(OR(AA776="",AB776=""),"",AA776+AB776)</f>
        <v/>
      </c>
      <c r="AD776" s="26">
        <f>IFERROR(IF(OR(AA776="",INDEX(AA:AA,MATCH(DATE(YEAR($A776)-1,MONTH($A776),DAY($A776)),$A:$A,0))=""),"",AA776/INDEX(AA:AA,MATCH(DATE(YEAR($A776)-1,MONTH($A776),DAY($A776)),$A:$A,0))-1),"")</f>
        <v/>
      </c>
      <c r="AE776" s="26">
        <f>IFERROR(IF(OR(AB776="",INDEX(AB:AB,MATCH(DATE(YEAR($A776)-1,MONTH($A776),DAY($A776)),$A:$A,0))=""),"",AB776/INDEX(AB:AB,MATCH(DATE(YEAR($A776)-1,MONTH($A776),DAY($A776)),$A:$A,0))-1),"")</f>
        <v/>
      </c>
      <c r="AF776" s="26">
        <f>IFERROR(IF(OR(AC776="",INDEX(AC:AC,MATCH(DATE(YEAR($A776)-1,MONTH($A776),DAY($A776)),$A:$A,0))=""),"",AC776/INDEX(AC:AC,MATCH(DATE(YEAR($A776)-1,MONTH($A776),DAY($A776)),$A:$A,0))-1),"")</f>
        <v/>
      </c>
      <c r="AG776" s="26">
        <f>IF(OR(AA776="",AA775=""),"",AA776/AA775-1)</f>
        <v/>
      </c>
      <c r="AH776" s="26">
        <f>IF(OR(AB776="",AB775=""),"",AB776/AB775-1)</f>
        <v/>
      </c>
      <c r="AI776" s="26">
        <f>IF(OR(AC776="",AC775=""),"",AC776/AC775-1)</f>
        <v/>
      </c>
      <c r="AJ776" s="26">
        <f>IF(AC776="","",AA776/AC776)</f>
        <v/>
      </c>
      <c r="AK776" s="26">
        <f>IF(AC776="","",AB776/AC776)</f>
        <v/>
      </c>
      <c r="AL776" s="29" t="n">
        <v>13.2925</v>
      </c>
      <c r="AM776" s="30" t="n">
        <v>13.58</v>
      </c>
      <c r="AN776" s="30" t="n">
        <v>11.895</v>
      </c>
      <c r="AO776" s="30" t="n">
        <v>13.105</v>
      </c>
      <c r="AP776" s="31" t="n">
        <v>-0.0141</v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18">
        <f>IF(SUMIFS('Daily NSE Equity Options'!$K:$K,'Daily NSE Equity Options'!$A:$A,$A777)=0,"",SUMIFS('Daily NSE Equity Options'!$K:$K,'Daily NSE Equity Options'!$A:$A,$A777))</f>
        <v/>
      </c>
      <c r="F777" s="7">
        <f>IF(SUMIFS('Daily BSE Equity Options'!$K:$K,'Daily BSE Equity Options'!$A:$A,$A777)=0,"",SUMIFS('Daily BSE Equity Options'!$K:$K,'Daily BSE Equity Options'!$A:$A,$A777))</f>
        <v/>
      </c>
      <c r="G777" s="7">
        <f>IF(OR(E777="",F777=""),"",E777+F777)</f>
        <v/>
      </c>
      <c r="H777" s="20">
        <f>IFERROR(IF(OR(E777="",INDEX(E:E,MATCH(DATE(YEAR($A777)-1,MONTH($A777),DAY($A777)),$A:$A,0))=""),"",E777/INDEX(E:E,MATCH(DATE(YEAR($A777)-1,MONTH($A777),DAY($A777)),$A:$A,0))-1),"")</f>
        <v/>
      </c>
      <c r="I777" s="20">
        <f>IFERROR(IF(OR(F777="",INDEX(F:F,MATCH(DATE(YEAR($A777)-1,MONTH($A777),DAY($A777)),$A:$A,0))=""),"",F777/INDEX(F:F,MATCH(DATE(YEAR($A777)-1,MONTH($A777),DAY($A777)),$A:$A,0))-1),"")</f>
        <v/>
      </c>
      <c r="J777" s="20">
        <f>IFERROR(IF(OR(G777="",INDEX(G:G,MATCH(DATE(YEAR($A777)-1,MONTH($A777),DAY($A777)),$A:$A,0))=""),"",G777/INDEX(G:G,MATCH(DATE(YEAR($A777)-1,MONTH($A777),DAY($A777)),$A:$A,0))-1),"")</f>
        <v/>
      </c>
      <c r="K777" s="20">
        <f>IF(OR(E777="",E776=""),"",E777/E776-1)</f>
        <v/>
      </c>
      <c r="L777" s="20">
        <f>IF(OR(F777="",F776=""),"",F777/F776-1)</f>
        <v/>
      </c>
      <c r="M777" s="20">
        <f>IF(OR(G777="",G776=""),"",G777/G776-1)</f>
        <v/>
      </c>
      <c r="N777" s="20">
        <f>IF(G777="","",E777/G777)</f>
        <v/>
      </c>
      <c r="O777" s="20">
        <f>IF(G777="","",F777/G777)</f>
        <v/>
      </c>
      <c r="P777" s="21">
        <f>IF(SUMIFS('Daily NSE Equity Options'!$L:$L,'Daily NSE Equity Options'!$A:$A,$A777)=0,"",SUMIFS('Daily NSE Equity Options'!$L:$L,'Daily NSE Equity Options'!$A:$A,$A777))</f>
        <v/>
      </c>
      <c r="Q777" s="8">
        <f>IF(SUMIFS('Daily BSE Equity Options'!$L:$L,'Daily BSE Equity Options'!$A:$A,$A777)=0,"",SUMIFS('Daily BSE Equity Options'!$L:$L,'Daily BSE Equity Options'!$A:$A,$A777))</f>
        <v/>
      </c>
      <c r="R777" s="8">
        <f>IF(OR(P777="",Q777=""),"",P777+Q777)</f>
        <v/>
      </c>
      <c r="S777" s="23">
        <f>IFERROR(IF(OR(P777="",INDEX(P:P,MATCH(DATE(YEAR($A777)-1,MONTH($A777),DAY($A777)),$A:$A,0))=""),"",P777/INDEX(P:P,MATCH(DATE(YEAR($A777)-1,MONTH($A777),DAY($A777)),$A:$A,0))-1),"")</f>
        <v/>
      </c>
      <c r="T777" s="23">
        <f>IFERROR(IF(OR(Q777="",INDEX(Q:Q,MATCH(DATE(YEAR($A777)-1,MONTH($A777),DAY($A777)),$A:$A,0))=""),"",Q777/INDEX(Q:Q,MATCH(DATE(YEAR($A777)-1,MONTH($A777),DAY($A777)),$A:$A,0))-1),"")</f>
        <v/>
      </c>
      <c r="U777" s="23">
        <f>IFERROR(IF(OR(R777="",INDEX(R:R,MATCH(DATE(YEAR($A777)-1,MONTH($A777),DAY($A777)),$A:$A,0))=""),"",R777/INDEX(R:R,MATCH(DATE(YEAR($A777)-1,MONTH($A777),DAY($A777)),$A:$A,0))-1),"")</f>
        <v/>
      </c>
      <c r="V777" s="23">
        <f>IF(OR(P777="",P776=""),"",P777/P776-1)</f>
        <v/>
      </c>
      <c r="W777" s="23">
        <f>IF(OR(Q777="",Q776=""),"",Q777/Q776-1)</f>
        <v/>
      </c>
      <c r="X777" s="23">
        <f>IF(OR(R777="",R776=""),"",R777/R776-1)</f>
        <v/>
      </c>
      <c r="Y777" s="23">
        <f>IF(R777="","",P777/R777)</f>
        <v/>
      </c>
      <c r="Z777" s="23">
        <f>IF(R777="","",Q777/R777)</f>
        <v/>
      </c>
      <c r="AA777" s="24">
        <f>IF(SUMIFS('Daily NSE Equity Options'!$M:$M,'Daily NSE Equity Options'!$A:$A,$A777)=0,"",SUMIFS('Daily NSE Equity Options'!$M:$M,'Daily NSE Equity Options'!$A:$A,$A777))</f>
        <v/>
      </c>
      <c r="AB777" s="9">
        <f>IF(SUMIFS('Daily BSE Equity Options'!$M:$M,'Daily BSE Equity Options'!$A:$A,$A777)=0,"",SUMIFS('Daily BSE Equity Options'!$M:$M,'Daily BSE Equity Options'!$A:$A,$A777))</f>
        <v/>
      </c>
      <c r="AC777" s="9">
        <f>IF(OR(AA777="",AB777=""),"",AA777+AB777)</f>
        <v/>
      </c>
      <c r="AD777" s="26">
        <f>IFERROR(IF(OR(AA777="",INDEX(AA:AA,MATCH(DATE(YEAR($A777)-1,MONTH($A777),DAY($A777)),$A:$A,0))=""),"",AA777/INDEX(AA:AA,MATCH(DATE(YEAR($A777)-1,MONTH($A777),DAY($A777)),$A:$A,0))-1),"")</f>
        <v/>
      </c>
      <c r="AE777" s="26">
        <f>IFERROR(IF(OR(AB777="",INDEX(AB:AB,MATCH(DATE(YEAR($A777)-1,MONTH($A777),DAY($A777)),$A:$A,0))=""),"",AB777/INDEX(AB:AB,MATCH(DATE(YEAR($A777)-1,MONTH($A777),DAY($A777)),$A:$A,0))-1),"")</f>
        <v/>
      </c>
      <c r="AF777" s="26">
        <f>IFERROR(IF(OR(AC777="",INDEX(AC:AC,MATCH(DATE(YEAR($A777)-1,MONTH($A777),DAY($A777)),$A:$A,0))=""),"",AC777/INDEX(AC:AC,MATCH(DATE(YEAR($A777)-1,MONTH($A777),DAY($A777)),$A:$A,0))-1),"")</f>
        <v/>
      </c>
      <c r="AG777" s="26">
        <f>IF(OR(AA777="",AA776=""),"",AA777/AA776-1)</f>
        <v/>
      </c>
      <c r="AH777" s="26">
        <f>IF(OR(AB777="",AB776=""),"",AB777/AB776-1)</f>
        <v/>
      </c>
      <c r="AI777" s="26">
        <f>IF(OR(AC777="",AC776=""),"",AC777/AC776-1)</f>
        <v/>
      </c>
      <c r="AJ777" s="26">
        <f>IF(AC777="","",AA777/AC777)</f>
        <v/>
      </c>
      <c r="AK777" s="26">
        <f>IF(AC777="","",AB777/AC777)</f>
        <v/>
      </c>
      <c r="AL777" s="29" t="n">
        <v>13.105</v>
      </c>
      <c r="AM777" s="30" t="n">
        <v>13.105</v>
      </c>
      <c r="AN777" s="30" t="n">
        <v>11.1375</v>
      </c>
      <c r="AO777" s="30" t="n">
        <v>12.795</v>
      </c>
      <c r="AP777" s="31" t="n">
        <v>-0.0237</v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18">
        <f>IF(SUMIFS('Daily NSE Equity Options'!$K:$K,'Daily NSE Equity Options'!$A:$A,$A778)=0,"",SUMIFS('Daily NSE Equity Options'!$K:$K,'Daily NSE Equity Options'!$A:$A,$A778))</f>
        <v/>
      </c>
      <c r="F778" s="7">
        <f>IF(SUMIFS('Daily BSE Equity Options'!$K:$K,'Daily BSE Equity Options'!$A:$A,$A778)=0,"",SUMIFS('Daily BSE Equity Options'!$K:$K,'Daily BSE Equity Options'!$A:$A,$A778))</f>
        <v/>
      </c>
      <c r="G778" s="7">
        <f>IF(OR(E778="",F778=""),"",E778+F778)</f>
        <v/>
      </c>
      <c r="H778" s="20">
        <f>IFERROR(IF(OR(E778="",INDEX(E:E,MATCH(DATE(YEAR($A778)-1,MONTH($A778),DAY($A778)),$A:$A,0))=""),"",E778/INDEX(E:E,MATCH(DATE(YEAR($A778)-1,MONTH($A778),DAY($A778)),$A:$A,0))-1),"")</f>
        <v/>
      </c>
      <c r="I778" s="20">
        <f>IFERROR(IF(OR(F778="",INDEX(F:F,MATCH(DATE(YEAR($A778)-1,MONTH($A778),DAY($A778)),$A:$A,0))=""),"",F778/INDEX(F:F,MATCH(DATE(YEAR($A778)-1,MONTH($A778),DAY($A778)),$A:$A,0))-1),"")</f>
        <v/>
      </c>
      <c r="J778" s="20">
        <f>IFERROR(IF(OR(G778="",INDEX(G:G,MATCH(DATE(YEAR($A778)-1,MONTH($A778),DAY($A778)),$A:$A,0))=""),"",G778/INDEX(G:G,MATCH(DATE(YEAR($A778)-1,MONTH($A778),DAY($A778)),$A:$A,0))-1),"")</f>
        <v/>
      </c>
      <c r="K778" s="20">
        <f>IF(OR(E778="",E777=""),"",E778/E777-1)</f>
        <v/>
      </c>
      <c r="L778" s="20">
        <f>IF(OR(F778="",F777=""),"",F778/F777-1)</f>
        <v/>
      </c>
      <c r="M778" s="20">
        <f>IF(OR(G778="",G777=""),"",G778/G777-1)</f>
        <v/>
      </c>
      <c r="N778" s="20">
        <f>IF(G778="","",E778/G778)</f>
        <v/>
      </c>
      <c r="O778" s="20">
        <f>IF(G778="","",F778/G778)</f>
        <v/>
      </c>
      <c r="P778" s="21">
        <f>IF(SUMIFS('Daily NSE Equity Options'!$L:$L,'Daily NSE Equity Options'!$A:$A,$A778)=0,"",SUMIFS('Daily NSE Equity Options'!$L:$L,'Daily NSE Equity Options'!$A:$A,$A778))</f>
        <v/>
      </c>
      <c r="Q778" s="8">
        <f>IF(SUMIFS('Daily BSE Equity Options'!$L:$L,'Daily BSE Equity Options'!$A:$A,$A778)=0,"",SUMIFS('Daily BSE Equity Options'!$L:$L,'Daily BSE Equity Options'!$A:$A,$A778))</f>
        <v/>
      </c>
      <c r="R778" s="8">
        <f>IF(OR(P778="",Q778=""),"",P778+Q778)</f>
        <v/>
      </c>
      <c r="S778" s="23">
        <f>IFERROR(IF(OR(P778="",INDEX(P:P,MATCH(DATE(YEAR($A778)-1,MONTH($A778),DAY($A778)),$A:$A,0))=""),"",P778/INDEX(P:P,MATCH(DATE(YEAR($A778)-1,MONTH($A778),DAY($A778)),$A:$A,0))-1),"")</f>
        <v/>
      </c>
      <c r="T778" s="23">
        <f>IFERROR(IF(OR(Q778="",INDEX(Q:Q,MATCH(DATE(YEAR($A778)-1,MONTH($A778),DAY($A778)),$A:$A,0))=""),"",Q778/INDEX(Q:Q,MATCH(DATE(YEAR($A778)-1,MONTH($A778),DAY($A778)),$A:$A,0))-1),"")</f>
        <v/>
      </c>
      <c r="U778" s="23">
        <f>IFERROR(IF(OR(R778="",INDEX(R:R,MATCH(DATE(YEAR($A778)-1,MONTH($A778),DAY($A778)),$A:$A,0))=""),"",R778/INDEX(R:R,MATCH(DATE(YEAR($A778)-1,MONTH($A778),DAY($A778)),$A:$A,0))-1),"")</f>
        <v/>
      </c>
      <c r="V778" s="23">
        <f>IF(OR(P778="",P777=""),"",P778/P777-1)</f>
        <v/>
      </c>
      <c r="W778" s="23">
        <f>IF(OR(Q778="",Q777=""),"",Q778/Q777-1)</f>
        <v/>
      </c>
      <c r="X778" s="23">
        <f>IF(OR(R778="",R777=""),"",R778/R777-1)</f>
        <v/>
      </c>
      <c r="Y778" s="23">
        <f>IF(R778="","",P778/R778)</f>
        <v/>
      </c>
      <c r="Z778" s="23">
        <f>IF(R778="","",Q778/R778)</f>
        <v/>
      </c>
      <c r="AA778" s="24">
        <f>IF(SUMIFS('Daily NSE Equity Options'!$M:$M,'Daily NSE Equity Options'!$A:$A,$A778)=0,"",SUMIFS('Daily NSE Equity Options'!$M:$M,'Daily NSE Equity Options'!$A:$A,$A778))</f>
        <v/>
      </c>
      <c r="AB778" s="9">
        <f>IF(SUMIFS('Daily BSE Equity Options'!$M:$M,'Daily BSE Equity Options'!$A:$A,$A778)=0,"",SUMIFS('Daily BSE Equity Options'!$M:$M,'Daily BSE Equity Options'!$A:$A,$A778))</f>
        <v/>
      </c>
      <c r="AC778" s="9">
        <f>IF(OR(AA778="",AB778=""),"",AA778+AB778)</f>
        <v/>
      </c>
      <c r="AD778" s="26">
        <f>IFERROR(IF(OR(AA778="",INDEX(AA:AA,MATCH(DATE(YEAR($A778)-1,MONTH($A778),DAY($A778)),$A:$A,0))=""),"",AA778/INDEX(AA:AA,MATCH(DATE(YEAR($A778)-1,MONTH($A778),DAY($A778)),$A:$A,0))-1),"")</f>
        <v/>
      </c>
      <c r="AE778" s="26">
        <f>IFERROR(IF(OR(AB778="",INDEX(AB:AB,MATCH(DATE(YEAR($A778)-1,MONTH($A778),DAY($A778)),$A:$A,0))=""),"",AB778/INDEX(AB:AB,MATCH(DATE(YEAR($A778)-1,MONTH($A778),DAY($A778)),$A:$A,0))-1),"")</f>
        <v/>
      </c>
      <c r="AF778" s="26">
        <f>IFERROR(IF(OR(AC778="",INDEX(AC:AC,MATCH(DATE(YEAR($A778)-1,MONTH($A778),DAY($A778)),$A:$A,0))=""),"",AC778/INDEX(AC:AC,MATCH(DATE(YEAR($A778)-1,MONTH($A778),DAY($A778)),$A:$A,0))-1),"")</f>
        <v/>
      </c>
      <c r="AG778" s="26">
        <f>IF(OR(AA778="",AA777=""),"",AA778/AA777-1)</f>
        <v/>
      </c>
      <c r="AH778" s="26">
        <f>IF(OR(AB778="",AB777=""),"",AB778/AB777-1)</f>
        <v/>
      </c>
      <c r="AI778" s="26">
        <f>IF(OR(AC778="",AC777=""),"",AC778/AC777-1)</f>
        <v/>
      </c>
      <c r="AJ778" s="26">
        <f>IF(AC778="","",AA778/AC778)</f>
        <v/>
      </c>
      <c r="AK778" s="26">
        <f>IF(AC778="","",AB778/AC778)</f>
        <v/>
      </c>
      <c r="AL778" s="29" t="n">
        <v>12.795</v>
      </c>
      <c r="AM778" s="30" t="n">
        <v>12.82</v>
      </c>
      <c r="AN778" s="30" t="n">
        <v>11.6875</v>
      </c>
      <c r="AO778" s="30" t="n">
        <v>12.3025</v>
      </c>
      <c r="AP778" s="31" t="n">
        <v>-0.0385</v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18">
        <f>IF(SUMIFS('Daily NSE Equity Options'!$K:$K,'Daily NSE Equity Options'!$A:$A,$A779)=0,"",SUMIFS('Daily NSE Equity Options'!$K:$K,'Daily NSE Equity Options'!$A:$A,$A779))</f>
        <v/>
      </c>
      <c r="F779" s="7">
        <f>IF(SUMIFS('Daily BSE Equity Options'!$K:$K,'Daily BSE Equity Options'!$A:$A,$A779)=0,"",SUMIFS('Daily BSE Equity Options'!$K:$K,'Daily BSE Equity Options'!$A:$A,$A779))</f>
        <v/>
      </c>
      <c r="G779" s="7">
        <f>IF(OR(E779="",F779=""),"",E779+F779)</f>
        <v/>
      </c>
      <c r="H779" s="20">
        <f>IFERROR(IF(OR(E779="",INDEX(E:E,MATCH(DATE(YEAR($A779)-1,MONTH($A779),DAY($A779)),$A:$A,0))=""),"",E779/INDEX(E:E,MATCH(DATE(YEAR($A779)-1,MONTH($A779),DAY($A779)),$A:$A,0))-1),"")</f>
        <v/>
      </c>
      <c r="I779" s="20">
        <f>IFERROR(IF(OR(F779="",INDEX(F:F,MATCH(DATE(YEAR($A779)-1,MONTH($A779),DAY($A779)),$A:$A,0))=""),"",F779/INDEX(F:F,MATCH(DATE(YEAR($A779)-1,MONTH($A779),DAY($A779)),$A:$A,0))-1),"")</f>
        <v/>
      </c>
      <c r="J779" s="20">
        <f>IFERROR(IF(OR(G779="",INDEX(G:G,MATCH(DATE(YEAR($A779)-1,MONTH($A779),DAY($A779)),$A:$A,0))=""),"",G779/INDEX(G:G,MATCH(DATE(YEAR($A779)-1,MONTH($A779),DAY($A779)),$A:$A,0))-1),"")</f>
        <v/>
      </c>
      <c r="K779" s="20">
        <f>IF(OR(E779="",E778=""),"",E779/E778-1)</f>
        <v/>
      </c>
      <c r="L779" s="20">
        <f>IF(OR(F779="",F778=""),"",F779/F778-1)</f>
        <v/>
      </c>
      <c r="M779" s="20">
        <f>IF(OR(G779="",G778=""),"",G779/G778-1)</f>
        <v/>
      </c>
      <c r="N779" s="20">
        <f>IF(G779="","",E779/G779)</f>
        <v/>
      </c>
      <c r="O779" s="20">
        <f>IF(G779="","",F779/G779)</f>
        <v/>
      </c>
      <c r="P779" s="21">
        <f>IF(SUMIFS('Daily NSE Equity Options'!$L:$L,'Daily NSE Equity Options'!$A:$A,$A779)=0,"",SUMIFS('Daily NSE Equity Options'!$L:$L,'Daily NSE Equity Options'!$A:$A,$A779))</f>
        <v/>
      </c>
      <c r="Q779" s="8">
        <f>IF(SUMIFS('Daily BSE Equity Options'!$L:$L,'Daily BSE Equity Options'!$A:$A,$A779)=0,"",SUMIFS('Daily BSE Equity Options'!$L:$L,'Daily BSE Equity Options'!$A:$A,$A779))</f>
        <v/>
      </c>
      <c r="R779" s="8">
        <f>IF(OR(P779="",Q779=""),"",P779+Q779)</f>
        <v/>
      </c>
      <c r="S779" s="23">
        <f>IFERROR(IF(OR(P779="",INDEX(P:P,MATCH(DATE(YEAR($A779)-1,MONTH($A779),DAY($A779)),$A:$A,0))=""),"",P779/INDEX(P:P,MATCH(DATE(YEAR($A779)-1,MONTH($A779),DAY($A779)),$A:$A,0))-1),"")</f>
        <v/>
      </c>
      <c r="T779" s="23">
        <f>IFERROR(IF(OR(Q779="",INDEX(Q:Q,MATCH(DATE(YEAR($A779)-1,MONTH($A779),DAY($A779)),$A:$A,0))=""),"",Q779/INDEX(Q:Q,MATCH(DATE(YEAR($A779)-1,MONTH($A779),DAY($A779)),$A:$A,0))-1),"")</f>
        <v/>
      </c>
      <c r="U779" s="23">
        <f>IFERROR(IF(OR(R779="",INDEX(R:R,MATCH(DATE(YEAR($A779)-1,MONTH($A779),DAY($A779)),$A:$A,0))=""),"",R779/INDEX(R:R,MATCH(DATE(YEAR($A779)-1,MONTH($A779),DAY($A779)),$A:$A,0))-1),"")</f>
        <v/>
      </c>
      <c r="V779" s="23">
        <f>IF(OR(P779="",P778=""),"",P779/P778-1)</f>
        <v/>
      </c>
      <c r="W779" s="23">
        <f>IF(OR(Q779="",Q778=""),"",Q779/Q778-1)</f>
        <v/>
      </c>
      <c r="X779" s="23">
        <f>IF(OR(R779="",R778=""),"",R779/R778-1)</f>
        <v/>
      </c>
      <c r="Y779" s="23">
        <f>IF(R779="","",P779/R779)</f>
        <v/>
      </c>
      <c r="Z779" s="23">
        <f>IF(R779="","",Q779/R779)</f>
        <v/>
      </c>
      <c r="AA779" s="24">
        <f>IF(SUMIFS('Daily NSE Equity Options'!$M:$M,'Daily NSE Equity Options'!$A:$A,$A779)=0,"",SUMIFS('Daily NSE Equity Options'!$M:$M,'Daily NSE Equity Options'!$A:$A,$A779))</f>
        <v/>
      </c>
      <c r="AB779" s="9">
        <f>IF(SUMIFS('Daily BSE Equity Options'!$M:$M,'Daily BSE Equity Options'!$A:$A,$A779)=0,"",SUMIFS('Daily BSE Equity Options'!$M:$M,'Daily BSE Equity Options'!$A:$A,$A779))</f>
        <v/>
      </c>
      <c r="AC779" s="9">
        <f>IF(OR(AA779="",AB779=""),"",AA779+AB779)</f>
        <v/>
      </c>
      <c r="AD779" s="26">
        <f>IFERROR(IF(OR(AA779="",INDEX(AA:AA,MATCH(DATE(YEAR($A779)-1,MONTH($A779),DAY($A779)),$A:$A,0))=""),"",AA779/INDEX(AA:AA,MATCH(DATE(YEAR($A779)-1,MONTH($A779),DAY($A779)),$A:$A,0))-1),"")</f>
        <v/>
      </c>
      <c r="AE779" s="26">
        <f>IFERROR(IF(OR(AB779="",INDEX(AB:AB,MATCH(DATE(YEAR($A779)-1,MONTH($A779),DAY($A779)),$A:$A,0))=""),"",AB779/INDEX(AB:AB,MATCH(DATE(YEAR($A779)-1,MONTH($A779),DAY($A779)),$A:$A,0))-1),"")</f>
        <v/>
      </c>
      <c r="AF779" s="26">
        <f>IFERROR(IF(OR(AC779="",INDEX(AC:AC,MATCH(DATE(YEAR($A779)-1,MONTH($A779),DAY($A779)),$A:$A,0))=""),"",AC779/INDEX(AC:AC,MATCH(DATE(YEAR($A779)-1,MONTH($A779),DAY($A779)),$A:$A,0))-1),"")</f>
        <v/>
      </c>
      <c r="AG779" s="26">
        <f>IF(OR(AA779="",AA778=""),"",AA779/AA778-1)</f>
        <v/>
      </c>
      <c r="AH779" s="26">
        <f>IF(OR(AB779="",AB778=""),"",AB779/AB778-1)</f>
        <v/>
      </c>
      <c r="AI779" s="26">
        <f>IF(OR(AC779="",AC778=""),"",AC779/AC778-1)</f>
        <v/>
      </c>
      <c r="AJ779" s="26">
        <f>IF(AC779="","",AA779/AC779)</f>
        <v/>
      </c>
      <c r="AK779" s="26">
        <f>IF(AC779="","",AB779/AC779)</f>
        <v/>
      </c>
      <c r="AL779" s="29" t="n">
        <v>12.3025</v>
      </c>
      <c r="AM779" s="30" t="n">
        <v>12.82</v>
      </c>
      <c r="AN779" s="30" t="n">
        <v>11.555</v>
      </c>
      <c r="AO779" s="30" t="n">
        <v>12.57</v>
      </c>
      <c r="AP779" s="31" t="n">
        <v>0.0217</v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18">
        <f>IF(SUMIFS('Daily NSE Equity Options'!$K:$K,'Daily NSE Equity Options'!$A:$A,$A780)=0,"",SUMIFS('Daily NSE Equity Options'!$K:$K,'Daily NSE Equity Options'!$A:$A,$A780))</f>
        <v/>
      </c>
      <c r="F780" s="7">
        <f>IF(SUMIFS('Daily BSE Equity Options'!$K:$K,'Daily BSE Equity Options'!$A:$A,$A780)=0,"",SUMIFS('Daily BSE Equity Options'!$K:$K,'Daily BSE Equity Options'!$A:$A,$A780))</f>
        <v/>
      </c>
      <c r="G780" s="7">
        <f>IF(OR(E780="",F780=""),"",E780+F780)</f>
        <v/>
      </c>
      <c r="H780" s="20">
        <f>IFERROR(IF(OR(E780="",INDEX(E:E,MATCH(DATE(YEAR($A780)-1,MONTH($A780),DAY($A780)),$A:$A,0))=""),"",E780/INDEX(E:E,MATCH(DATE(YEAR($A780)-1,MONTH($A780),DAY($A780)),$A:$A,0))-1),"")</f>
        <v/>
      </c>
      <c r="I780" s="20">
        <f>IFERROR(IF(OR(F780="",INDEX(F:F,MATCH(DATE(YEAR($A780)-1,MONTH($A780),DAY($A780)),$A:$A,0))=""),"",F780/INDEX(F:F,MATCH(DATE(YEAR($A780)-1,MONTH($A780),DAY($A780)),$A:$A,0))-1),"")</f>
        <v/>
      </c>
      <c r="J780" s="20">
        <f>IFERROR(IF(OR(G780="",INDEX(G:G,MATCH(DATE(YEAR($A780)-1,MONTH($A780),DAY($A780)),$A:$A,0))=""),"",G780/INDEX(G:G,MATCH(DATE(YEAR($A780)-1,MONTH($A780),DAY($A780)),$A:$A,0))-1),"")</f>
        <v/>
      </c>
      <c r="K780" s="20">
        <f>IF(OR(E780="",E779=""),"",E780/E779-1)</f>
        <v/>
      </c>
      <c r="L780" s="20">
        <f>IF(OR(F780="",F779=""),"",F780/F779-1)</f>
        <v/>
      </c>
      <c r="M780" s="20">
        <f>IF(OR(G780="",G779=""),"",G780/G779-1)</f>
        <v/>
      </c>
      <c r="N780" s="20">
        <f>IF(G780="","",E780/G780)</f>
        <v/>
      </c>
      <c r="O780" s="20">
        <f>IF(G780="","",F780/G780)</f>
        <v/>
      </c>
      <c r="P780" s="21">
        <f>IF(SUMIFS('Daily NSE Equity Options'!$L:$L,'Daily NSE Equity Options'!$A:$A,$A780)=0,"",SUMIFS('Daily NSE Equity Options'!$L:$L,'Daily NSE Equity Options'!$A:$A,$A780))</f>
        <v/>
      </c>
      <c r="Q780" s="8">
        <f>IF(SUMIFS('Daily BSE Equity Options'!$L:$L,'Daily BSE Equity Options'!$A:$A,$A780)=0,"",SUMIFS('Daily BSE Equity Options'!$L:$L,'Daily BSE Equity Options'!$A:$A,$A780))</f>
        <v/>
      </c>
      <c r="R780" s="8">
        <f>IF(OR(P780="",Q780=""),"",P780+Q780)</f>
        <v/>
      </c>
      <c r="S780" s="23">
        <f>IFERROR(IF(OR(P780="",INDEX(P:P,MATCH(DATE(YEAR($A780)-1,MONTH($A780),DAY($A780)),$A:$A,0))=""),"",P780/INDEX(P:P,MATCH(DATE(YEAR($A780)-1,MONTH($A780),DAY($A780)),$A:$A,0))-1),"")</f>
        <v/>
      </c>
      <c r="T780" s="23">
        <f>IFERROR(IF(OR(Q780="",INDEX(Q:Q,MATCH(DATE(YEAR($A780)-1,MONTH($A780),DAY($A780)),$A:$A,0))=""),"",Q780/INDEX(Q:Q,MATCH(DATE(YEAR($A780)-1,MONTH($A780),DAY($A780)),$A:$A,0))-1),"")</f>
        <v/>
      </c>
      <c r="U780" s="23">
        <f>IFERROR(IF(OR(R780="",INDEX(R:R,MATCH(DATE(YEAR($A780)-1,MONTH($A780),DAY($A780)),$A:$A,0))=""),"",R780/INDEX(R:R,MATCH(DATE(YEAR($A780)-1,MONTH($A780),DAY($A780)),$A:$A,0))-1),"")</f>
        <v/>
      </c>
      <c r="V780" s="23">
        <f>IF(OR(P780="",P779=""),"",P780/P779-1)</f>
        <v/>
      </c>
      <c r="W780" s="23">
        <f>IF(OR(Q780="",Q779=""),"",Q780/Q779-1)</f>
        <v/>
      </c>
      <c r="X780" s="23">
        <f>IF(OR(R780="",R779=""),"",R780/R779-1)</f>
        <v/>
      </c>
      <c r="Y780" s="23">
        <f>IF(R780="","",P780/R780)</f>
        <v/>
      </c>
      <c r="Z780" s="23">
        <f>IF(R780="","",Q780/R780)</f>
        <v/>
      </c>
      <c r="AA780" s="24">
        <f>IF(SUMIFS('Daily NSE Equity Options'!$M:$M,'Daily NSE Equity Options'!$A:$A,$A780)=0,"",SUMIFS('Daily NSE Equity Options'!$M:$M,'Daily NSE Equity Options'!$A:$A,$A780))</f>
        <v/>
      </c>
      <c r="AB780" s="9">
        <f>IF(SUMIFS('Daily BSE Equity Options'!$M:$M,'Daily BSE Equity Options'!$A:$A,$A780)=0,"",SUMIFS('Daily BSE Equity Options'!$M:$M,'Daily BSE Equity Options'!$A:$A,$A780))</f>
        <v/>
      </c>
      <c r="AC780" s="9">
        <f>IF(OR(AA780="",AB780=""),"",AA780+AB780)</f>
        <v/>
      </c>
      <c r="AD780" s="26">
        <f>IFERROR(IF(OR(AA780="",INDEX(AA:AA,MATCH(DATE(YEAR($A780)-1,MONTH($A780),DAY($A780)),$A:$A,0))=""),"",AA780/INDEX(AA:AA,MATCH(DATE(YEAR($A780)-1,MONTH($A780),DAY($A780)),$A:$A,0))-1),"")</f>
        <v/>
      </c>
      <c r="AE780" s="26">
        <f>IFERROR(IF(OR(AB780="",INDEX(AB:AB,MATCH(DATE(YEAR($A780)-1,MONTH($A780),DAY($A780)),$A:$A,0))=""),"",AB780/INDEX(AB:AB,MATCH(DATE(YEAR($A780)-1,MONTH($A780),DAY($A780)),$A:$A,0))-1),"")</f>
        <v/>
      </c>
      <c r="AF780" s="26">
        <f>IFERROR(IF(OR(AC780="",INDEX(AC:AC,MATCH(DATE(YEAR($A780)-1,MONTH($A780),DAY($A780)),$A:$A,0))=""),"",AC780/INDEX(AC:AC,MATCH(DATE(YEAR($A780)-1,MONTH($A780),DAY($A780)),$A:$A,0))-1),"")</f>
        <v/>
      </c>
      <c r="AG780" s="26">
        <f>IF(OR(AA780="",AA779=""),"",AA780/AA779-1)</f>
        <v/>
      </c>
      <c r="AH780" s="26">
        <f>IF(OR(AB780="",AB779=""),"",AB780/AB779-1)</f>
        <v/>
      </c>
      <c r="AI780" s="26">
        <f>IF(OR(AC780="",AC779=""),"",AC780/AC779-1)</f>
        <v/>
      </c>
      <c r="AJ780" s="26">
        <f>IF(AC780="","",AA780/AC780)</f>
        <v/>
      </c>
      <c r="AK780" s="26">
        <f>IF(AC780="","",AB780/AC780)</f>
        <v/>
      </c>
      <c r="AL780" s="29" t="n">
        <v>12.57</v>
      </c>
      <c r="AM780" s="30" t="n">
        <v>13.075</v>
      </c>
      <c r="AN780" s="30" t="n">
        <v>12.3175</v>
      </c>
      <c r="AO780" s="30" t="n">
        <v>12.605</v>
      </c>
      <c r="AP780" s="31" t="n">
        <v>0.0028</v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18">
        <f>IF(SUMIFS('Daily NSE Equity Options'!$K:$K,'Daily NSE Equity Options'!$A:$A,$A781)=0,"",SUMIFS('Daily NSE Equity Options'!$K:$K,'Daily NSE Equity Options'!$A:$A,$A781))</f>
        <v/>
      </c>
      <c r="F781" s="7">
        <f>IF(SUMIFS('Daily BSE Equity Options'!$K:$K,'Daily BSE Equity Options'!$A:$A,$A781)=0,"",SUMIFS('Daily BSE Equity Options'!$K:$K,'Daily BSE Equity Options'!$A:$A,$A781))</f>
        <v/>
      </c>
      <c r="G781" s="7">
        <f>IF(OR(E781="",F781=""),"",E781+F781)</f>
        <v/>
      </c>
      <c r="H781" s="20">
        <f>IFERROR(IF(OR(E781="",INDEX(E:E,MATCH(DATE(YEAR($A781)-1,MONTH($A781),DAY($A781)),$A:$A,0))=""),"",E781/INDEX(E:E,MATCH(DATE(YEAR($A781)-1,MONTH($A781),DAY($A781)),$A:$A,0))-1),"")</f>
        <v/>
      </c>
      <c r="I781" s="20">
        <f>IFERROR(IF(OR(F781="",INDEX(F:F,MATCH(DATE(YEAR($A781)-1,MONTH($A781),DAY($A781)),$A:$A,0))=""),"",F781/INDEX(F:F,MATCH(DATE(YEAR($A781)-1,MONTH($A781),DAY($A781)),$A:$A,0))-1),"")</f>
        <v/>
      </c>
      <c r="J781" s="20">
        <f>IFERROR(IF(OR(G781="",INDEX(G:G,MATCH(DATE(YEAR($A781)-1,MONTH($A781),DAY($A781)),$A:$A,0))=""),"",G781/INDEX(G:G,MATCH(DATE(YEAR($A781)-1,MONTH($A781),DAY($A781)),$A:$A,0))-1),"")</f>
        <v/>
      </c>
      <c r="K781" s="20">
        <f>IF(OR(E781="",E780=""),"",E781/E780-1)</f>
        <v/>
      </c>
      <c r="L781" s="20">
        <f>IF(OR(F781="",F780=""),"",F781/F780-1)</f>
        <v/>
      </c>
      <c r="M781" s="20">
        <f>IF(OR(G781="",G780=""),"",G781/G780-1)</f>
        <v/>
      </c>
      <c r="N781" s="20">
        <f>IF(G781="","",E781/G781)</f>
        <v/>
      </c>
      <c r="O781" s="20">
        <f>IF(G781="","",F781/G781)</f>
        <v/>
      </c>
      <c r="P781" s="21">
        <f>IF(SUMIFS('Daily NSE Equity Options'!$L:$L,'Daily NSE Equity Options'!$A:$A,$A781)=0,"",SUMIFS('Daily NSE Equity Options'!$L:$L,'Daily NSE Equity Options'!$A:$A,$A781))</f>
        <v/>
      </c>
      <c r="Q781" s="8">
        <f>IF(SUMIFS('Daily BSE Equity Options'!$L:$L,'Daily BSE Equity Options'!$A:$A,$A781)=0,"",SUMIFS('Daily BSE Equity Options'!$L:$L,'Daily BSE Equity Options'!$A:$A,$A781))</f>
        <v/>
      </c>
      <c r="R781" s="8">
        <f>IF(OR(P781="",Q781=""),"",P781+Q781)</f>
        <v/>
      </c>
      <c r="S781" s="23">
        <f>IFERROR(IF(OR(P781="",INDEX(P:P,MATCH(DATE(YEAR($A781)-1,MONTH($A781),DAY($A781)),$A:$A,0))=""),"",P781/INDEX(P:P,MATCH(DATE(YEAR($A781)-1,MONTH($A781),DAY($A781)),$A:$A,0))-1),"")</f>
        <v/>
      </c>
      <c r="T781" s="23">
        <f>IFERROR(IF(OR(Q781="",INDEX(Q:Q,MATCH(DATE(YEAR($A781)-1,MONTH($A781),DAY($A781)),$A:$A,0))=""),"",Q781/INDEX(Q:Q,MATCH(DATE(YEAR($A781)-1,MONTH($A781),DAY($A781)),$A:$A,0))-1),"")</f>
        <v/>
      </c>
      <c r="U781" s="23">
        <f>IFERROR(IF(OR(R781="",INDEX(R:R,MATCH(DATE(YEAR($A781)-1,MONTH($A781),DAY($A781)),$A:$A,0))=""),"",R781/INDEX(R:R,MATCH(DATE(YEAR($A781)-1,MONTH($A781),DAY($A781)),$A:$A,0))-1),"")</f>
        <v/>
      </c>
      <c r="V781" s="23">
        <f>IF(OR(P781="",P780=""),"",P781/P780-1)</f>
        <v/>
      </c>
      <c r="W781" s="23">
        <f>IF(OR(Q781="",Q780=""),"",Q781/Q780-1)</f>
        <v/>
      </c>
      <c r="X781" s="23">
        <f>IF(OR(R781="",R780=""),"",R781/R780-1)</f>
        <v/>
      </c>
      <c r="Y781" s="23">
        <f>IF(R781="","",P781/R781)</f>
        <v/>
      </c>
      <c r="Z781" s="23">
        <f>IF(R781="","",Q781/R781)</f>
        <v/>
      </c>
      <c r="AA781" s="24">
        <f>IF(SUMIFS('Daily NSE Equity Options'!$M:$M,'Daily NSE Equity Options'!$A:$A,$A781)=0,"",SUMIFS('Daily NSE Equity Options'!$M:$M,'Daily NSE Equity Options'!$A:$A,$A781))</f>
        <v/>
      </c>
      <c r="AB781" s="9">
        <f>IF(SUMIFS('Daily BSE Equity Options'!$M:$M,'Daily BSE Equity Options'!$A:$A,$A781)=0,"",SUMIFS('Daily BSE Equity Options'!$M:$M,'Daily BSE Equity Options'!$A:$A,$A781))</f>
        <v/>
      </c>
      <c r="AC781" s="9">
        <f>IF(OR(AA781="",AB781=""),"",AA781+AB781)</f>
        <v/>
      </c>
      <c r="AD781" s="26">
        <f>IFERROR(IF(OR(AA781="",INDEX(AA:AA,MATCH(DATE(YEAR($A781)-1,MONTH($A781),DAY($A781)),$A:$A,0))=""),"",AA781/INDEX(AA:AA,MATCH(DATE(YEAR($A781)-1,MONTH($A781),DAY($A781)),$A:$A,0))-1),"")</f>
        <v/>
      </c>
      <c r="AE781" s="26">
        <f>IFERROR(IF(OR(AB781="",INDEX(AB:AB,MATCH(DATE(YEAR($A781)-1,MONTH($A781),DAY($A781)),$A:$A,0))=""),"",AB781/INDEX(AB:AB,MATCH(DATE(YEAR($A781)-1,MONTH($A781),DAY($A781)),$A:$A,0))-1),"")</f>
        <v/>
      </c>
      <c r="AF781" s="26">
        <f>IFERROR(IF(OR(AC781="",INDEX(AC:AC,MATCH(DATE(YEAR($A781)-1,MONTH($A781),DAY($A781)),$A:$A,0))=""),"",AC781/INDEX(AC:AC,MATCH(DATE(YEAR($A781)-1,MONTH($A781),DAY($A781)),$A:$A,0))-1),"")</f>
        <v/>
      </c>
      <c r="AG781" s="26">
        <f>IF(OR(AA781="",AA780=""),"",AA781/AA780-1)</f>
        <v/>
      </c>
      <c r="AH781" s="26">
        <f>IF(OR(AB781="",AB780=""),"",AB781/AB780-1)</f>
        <v/>
      </c>
      <c r="AI781" s="26">
        <f>IF(OR(AC781="",AC780=""),"",AC781/AC780-1)</f>
        <v/>
      </c>
      <c r="AJ781" s="26">
        <f>IF(AC781="","",AA781/AC781)</f>
        <v/>
      </c>
      <c r="AK781" s="26">
        <f>IF(AC781="","",AB781/AC781)</f>
        <v/>
      </c>
      <c r="AL781" s="29" t="n">
        <v>12.605</v>
      </c>
      <c r="AM781" s="30" t="n">
        <v>13.4375</v>
      </c>
      <c r="AN781" s="30" t="n">
        <v>12.41</v>
      </c>
      <c r="AO781" s="30" t="n">
        <v>13.1125</v>
      </c>
      <c r="AP781" s="31" t="n">
        <v>0.0403</v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18">
        <f>IF(SUMIFS('Daily NSE Equity Options'!$K:$K,'Daily NSE Equity Options'!$A:$A,$A782)=0,"",SUMIFS('Daily NSE Equity Options'!$K:$K,'Daily NSE Equity Options'!$A:$A,$A782))</f>
        <v/>
      </c>
      <c r="F782" s="7">
        <f>IF(SUMIFS('Daily BSE Equity Options'!$K:$K,'Daily BSE Equity Options'!$A:$A,$A782)=0,"",SUMIFS('Daily BSE Equity Options'!$K:$K,'Daily BSE Equity Options'!$A:$A,$A782))</f>
        <v/>
      </c>
      <c r="G782" s="7">
        <f>IF(OR(E782="",F782=""),"",E782+F782)</f>
        <v/>
      </c>
      <c r="H782" s="20">
        <f>IFERROR(IF(OR(E782="",INDEX(E:E,MATCH(DATE(YEAR($A782)-1,MONTH($A782),DAY($A782)),$A:$A,0))=""),"",E782/INDEX(E:E,MATCH(DATE(YEAR($A782)-1,MONTH($A782),DAY($A782)),$A:$A,0))-1),"")</f>
        <v/>
      </c>
      <c r="I782" s="20">
        <f>IFERROR(IF(OR(F782="",INDEX(F:F,MATCH(DATE(YEAR($A782)-1,MONTH($A782),DAY($A782)),$A:$A,0))=""),"",F782/INDEX(F:F,MATCH(DATE(YEAR($A782)-1,MONTH($A782),DAY($A782)),$A:$A,0))-1),"")</f>
        <v/>
      </c>
      <c r="J782" s="20">
        <f>IFERROR(IF(OR(G782="",INDEX(G:G,MATCH(DATE(YEAR($A782)-1,MONTH($A782),DAY($A782)),$A:$A,0))=""),"",G782/INDEX(G:G,MATCH(DATE(YEAR($A782)-1,MONTH($A782),DAY($A782)),$A:$A,0))-1),"")</f>
        <v/>
      </c>
      <c r="K782" s="20">
        <f>IF(OR(E782="",E781=""),"",E782/E781-1)</f>
        <v/>
      </c>
      <c r="L782" s="20">
        <f>IF(OR(F782="",F781=""),"",F782/F781-1)</f>
        <v/>
      </c>
      <c r="M782" s="20">
        <f>IF(OR(G782="",G781=""),"",G782/G781-1)</f>
        <v/>
      </c>
      <c r="N782" s="20">
        <f>IF(G782="","",E782/G782)</f>
        <v/>
      </c>
      <c r="O782" s="20">
        <f>IF(G782="","",F782/G782)</f>
        <v/>
      </c>
      <c r="P782" s="21">
        <f>IF(SUMIFS('Daily NSE Equity Options'!$L:$L,'Daily NSE Equity Options'!$A:$A,$A782)=0,"",SUMIFS('Daily NSE Equity Options'!$L:$L,'Daily NSE Equity Options'!$A:$A,$A782))</f>
        <v/>
      </c>
      <c r="Q782" s="8">
        <f>IF(SUMIFS('Daily BSE Equity Options'!$L:$L,'Daily BSE Equity Options'!$A:$A,$A782)=0,"",SUMIFS('Daily BSE Equity Options'!$L:$L,'Daily BSE Equity Options'!$A:$A,$A782))</f>
        <v/>
      </c>
      <c r="R782" s="8">
        <f>IF(OR(P782="",Q782=""),"",P782+Q782)</f>
        <v/>
      </c>
      <c r="S782" s="23">
        <f>IFERROR(IF(OR(P782="",INDEX(P:P,MATCH(DATE(YEAR($A782)-1,MONTH($A782),DAY($A782)),$A:$A,0))=""),"",P782/INDEX(P:P,MATCH(DATE(YEAR($A782)-1,MONTH($A782),DAY($A782)),$A:$A,0))-1),"")</f>
        <v/>
      </c>
      <c r="T782" s="23">
        <f>IFERROR(IF(OR(Q782="",INDEX(Q:Q,MATCH(DATE(YEAR($A782)-1,MONTH($A782),DAY($A782)),$A:$A,0))=""),"",Q782/INDEX(Q:Q,MATCH(DATE(YEAR($A782)-1,MONTH($A782),DAY($A782)),$A:$A,0))-1),"")</f>
        <v/>
      </c>
      <c r="U782" s="23">
        <f>IFERROR(IF(OR(R782="",INDEX(R:R,MATCH(DATE(YEAR($A782)-1,MONTH($A782),DAY($A782)),$A:$A,0))=""),"",R782/INDEX(R:R,MATCH(DATE(YEAR($A782)-1,MONTH($A782),DAY($A782)),$A:$A,0))-1),"")</f>
        <v/>
      </c>
      <c r="V782" s="23">
        <f>IF(OR(P782="",P781=""),"",P782/P781-1)</f>
        <v/>
      </c>
      <c r="W782" s="23">
        <f>IF(OR(Q782="",Q781=""),"",Q782/Q781-1)</f>
        <v/>
      </c>
      <c r="X782" s="23">
        <f>IF(OR(R782="",R781=""),"",R782/R781-1)</f>
        <v/>
      </c>
      <c r="Y782" s="23">
        <f>IF(R782="","",P782/R782)</f>
        <v/>
      </c>
      <c r="Z782" s="23">
        <f>IF(R782="","",Q782/R782)</f>
        <v/>
      </c>
      <c r="AA782" s="24">
        <f>IF(SUMIFS('Daily NSE Equity Options'!$M:$M,'Daily NSE Equity Options'!$A:$A,$A782)=0,"",SUMIFS('Daily NSE Equity Options'!$M:$M,'Daily NSE Equity Options'!$A:$A,$A782))</f>
        <v/>
      </c>
      <c r="AB782" s="9">
        <f>IF(SUMIFS('Daily BSE Equity Options'!$M:$M,'Daily BSE Equity Options'!$A:$A,$A782)=0,"",SUMIFS('Daily BSE Equity Options'!$M:$M,'Daily BSE Equity Options'!$A:$A,$A782))</f>
        <v/>
      </c>
      <c r="AC782" s="9">
        <f>IF(OR(AA782="",AB782=""),"",AA782+AB782)</f>
        <v/>
      </c>
      <c r="AD782" s="26">
        <f>IFERROR(IF(OR(AA782="",INDEX(AA:AA,MATCH(DATE(YEAR($A782)-1,MONTH($A782),DAY($A782)),$A:$A,0))=""),"",AA782/INDEX(AA:AA,MATCH(DATE(YEAR($A782)-1,MONTH($A782),DAY($A782)),$A:$A,0))-1),"")</f>
        <v/>
      </c>
      <c r="AE782" s="26">
        <f>IFERROR(IF(OR(AB782="",INDEX(AB:AB,MATCH(DATE(YEAR($A782)-1,MONTH($A782),DAY($A782)),$A:$A,0))=""),"",AB782/INDEX(AB:AB,MATCH(DATE(YEAR($A782)-1,MONTH($A782),DAY($A782)),$A:$A,0))-1),"")</f>
        <v/>
      </c>
      <c r="AF782" s="26">
        <f>IFERROR(IF(OR(AC782="",INDEX(AC:AC,MATCH(DATE(YEAR($A782)-1,MONTH($A782),DAY($A782)),$A:$A,0))=""),"",AC782/INDEX(AC:AC,MATCH(DATE(YEAR($A782)-1,MONTH($A782),DAY($A782)),$A:$A,0))-1),"")</f>
        <v/>
      </c>
      <c r="AG782" s="26">
        <f>IF(OR(AA782="",AA781=""),"",AA782/AA781-1)</f>
        <v/>
      </c>
      <c r="AH782" s="26">
        <f>IF(OR(AB782="",AB781=""),"",AB782/AB781-1)</f>
        <v/>
      </c>
      <c r="AI782" s="26">
        <f>IF(OR(AC782="",AC781=""),"",AC782/AC781-1)</f>
        <v/>
      </c>
      <c r="AJ782" s="26">
        <f>IF(AC782="","",AA782/AC782)</f>
        <v/>
      </c>
      <c r="AK782" s="26">
        <f>IF(AC782="","",AB782/AC782)</f>
        <v/>
      </c>
      <c r="AL782" s="29" t="n">
        <v>13.1125</v>
      </c>
      <c r="AM782" s="30" t="n">
        <v>13.1325</v>
      </c>
      <c r="AN782" s="30" t="n">
        <v>8.182499999999999</v>
      </c>
      <c r="AO782" s="30" t="n">
        <v>12.52</v>
      </c>
      <c r="AP782" s="31" t="n">
        <v>-0.0452</v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18">
        <f>IF(SUMIFS('Daily NSE Equity Options'!$K:$K,'Daily NSE Equity Options'!$A:$A,$A783)=0,"",SUMIFS('Daily NSE Equity Options'!$K:$K,'Daily NSE Equity Options'!$A:$A,$A783))</f>
        <v/>
      </c>
      <c r="F783" s="7">
        <f>IF(SUMIFS('Daily BSE Equity Options'!$K:$K,'Daily BSE Equity Options'!$A:$A,$A783)=0,"",SUMIFS('Daily BSE Equity Options'!$K:$K,'Daily BSE Equity Options'!$A:$A,$A783))</f>
        <v/>
      </c>
      <c r="G783" s="7">
        <f>IF(OR(E783="",F783=""),"",E783+F783)</f>
        <v/>
      </c>
      <c r="H783" s="20">
        <f>IFERROR(IF(OR(E783="",INDEX(E:E,MATCH(DATE(YEAR($A783)-1,MONTH($A783),DAY($A783)),$A:$A,0))=""),"",E783/INDEX(E:E,MATCH(DATE(YEAR($A783)-1,MONTH($A783),DAY($A783)),$A:$A,0))-1),"")</f>
        <v/>
      </c>
      <c r="I783" s="20">
        <f>IFERROR(IF(OR(F783="",INDEX(F:F,MATCH(DATE(YEAR($A783)-1,MONTH($A783),DAY($A783)),$A:$A,0))=""),"",F783/INDEX(F:F,MATCH(DATE(YEAR($A783)-1,MONTH($A783),DAY($A783)),$A:$A,0))-1),"")</f>
        <v/>
      </c>
      <c r="J783" s="20">
        <f>IFERROR(IF(OR(G783="",INDEX(G:G,MATCH(DATE(YEAR($A783)-1,MONTH($A783),DAY($A783)),$A:$A,0))=""),"",G783/INDEX(G:G,MATCH(DATE(YEAR($A783)-1,MONTH($A783),DAY($A783)),$A:$A,0))-1),"")</f>
        <v/>
      </c>
      <c r="K783" s="20">
        <f>IF(OR(E783="",E782=""),"",E783/E782-1)</f>
        <v/>
      </c>
      <c r="L783" s="20">
        <f>IF(OR(F783="",F782=""),"",F783/F782-1)</f>
        <v/>
      </c>
      <c r="M783" s="20">
        <f>IF(OR(G783="",G782=""),"",G783/G782-1)</f>
        <v/>
      </c>
      <c r="N783" s="20">
        <f>IF(G783="","",E783/G783)</f>
        <v/>
      </c>
      <c r="O783" s="20">
        <f>IF(G783="","",F783/G783)</f>
        <v/>
      </c>
      <c r="P783" s="21">
        <f>IF(SUMIFS('Daily NSE Equity Options'!$L:$L,'Daily NSE Equity Options'!$A:$A,$A783)=0,"",SUMIFS('Daily NSE Equity Options'!$L:$L,'Daily NSE Equity Options'!$A:$A,$A783))</f>
        <v/>
      </c>
      <c r="Q783" s="8">
        <f>IF(SUMIFS('Daily BSE Equity Options'!$L:$L,'Daily BSE Equity Options'!$A:$A,$A783)=0,"",SUMIFS('Daily BSE Equity Options'!$L:$L,'Daily BSE Equity Options'!$A:$A,$A783))</f>
        <v/>
      </c>
      <c r="R783" s="8">
        <f>IF(OR(P783="",Q783=""),"",P783+Q783)</f>
        <v/>
      </c>
      <c r="S783" s="23">
        <f>IFERROR(IF(OR(P783="",INDEX(P:P,MATCH(DATE(YEAR($A783)-1,MONTH($A783),DAY($A783)),$A:$A,0))=""),"",P783/INDEX(P:P,MATCH(DATE(YEAR($A783)-1,MONTH($A783),DAY($A783)),$A:$A,0))-1),"")</f>
        <v/>
      </c>
      <c r="T783" s="23">
        <f>IFERROR(IF(OR(Q783="",INDEX(Q:Q,MATCH(DATE(YEAR($A783)-1,MONTH($A783),DAY($A783)),$A:$A,0))=""),"",Q783/INDEX(Q:Q,MATCH(DATE(YEAR($A783)-1,MONTH($A783),DAY($A783)),$A:$A,0))-1),"")</f>
        <v/>
      </c>
      <c r="U783" s="23">
        <f>IFERROR(IF(OR(R783="",INDEX(R:R,MATCH(DATE(YEAR($A783)-1,MONTH($A783),DAY($A783)),$A:$A,0))=""),"",R783/INDEX(R:R,MATCH(DATE(YEAR($A783)-1,MONTH($A783),DAY($A783)),$A:$A,0))-1),"")</f>
        <v/>
      </c>
      <c r="V783" s="23">
        <f>IF(OR(P783="",P782=""),"",P783/P782-1)</f>
        <v/>
      </c>
      <c r="W783" s="23">
        <f>IF(OR(Q783="",Q782=""),"",Q783/Q782-1)</f>
        <v/>
      </c>
      <c r="X783" s="23">
        <f>IF(OR(R783="",R782=""),"",R783/R782-1)</f>
        <v/>
      </c>
      <c r="Y783" s="23">
        <f>IF(R783="","",P783/R783)</f>
        <v/>
      </c>
      <c r="Z783" s="23">
        <f>IF(R783="","",Q783/R783)</f>
        <v/>
      </c>
      <c r="AA783" s="24">
        <f>IF(SUMIFS('Daily NSE Equity Options'!$M:$M,'Daily NSE Equity Options'!$A:$A,$A783)=0,"",SUMIFS('Daily NSE Equity Options'!$M:$M,'Daily NSE Equity Options'!$A:$A,$A783))</f>
        <v/>
      </c>
      <c r="AB783" s="9">
        <f>IF(SUMIFS('Daily BSE Equity Options'!$M:$M,'Daily BSE Equity Options'!$A:$A,$A783)=0,"",SUMIFS('Daily BSE Equity Options'!$M:$M,'Daily BSE Equity Options'!$A:$A,$A783))</f>
        <v/>
      </c>
      <c r="AC783" s="9">
        <f>IF(OR(AA783="",AB783=""),"",AA783+AB783)</f>
        <v/>
      </c>
      <c r="AD783" s="26">
        <f>IFERROR(IF(OR(AA783="",INDEX(AA:AA,MATCH(DATE(YEAR($A783)-1,MONTH($A783),DAY($A783)),$A:$A,0))=""),"",AA783/INDEX(AA:AA,MATCH(DATE(YEAR($A783)-1,MONTH($A783),DAY($A783)),$A:$A,0))-1),"")</f>
        <v/>
      </c>
      <c r="AE783" s="26">
        <f>IFERROR(IF(OR(AB783="",INDEX(AB:AB,MATCH(DATE(YEAR($A783)-1,MONTH($A783),DAY($A783)),$A:$A,0))=""),"",AB783/INDEX(AB:AB,MATCH(DATE(YEAR($A783)-1,MONTH($A783),DAY($A783)),$A:$A,0))-1),"")</f>
        <v/>
      </c>
      <c r="AF783" s="26">
        <f>IFERROR(IF(OR(AC783="",INDEX(AC:AC,MATCH(DATE(YEAR($A783)-1,MONTH($A783),DAY($A783)),$A:$A,0))=""),"",AC783/INDEX(AC:AC,MATCH(DATE(YEAR($A783)-1,MONTH($A783),DAY($A783)),$A:$A,0))-1),"")</f>
        <v/>
      </c>
      <c r="AG783" s="26">
        <f>IF(OR(AA783="",AA782=""),"",AA783/AA782-1)</f>
        <v/>
      </c>
      <c r="AH783" s="26">
        <f>IF(OR(AB783="",AB782=""),"",AB783/AB782-1)</f>
        <v/>
      </c>
      <c r="AI783" s="26">
        <f>IF(OR(AC783="",AC782=""),"",AC783/AC782-1)</f>
        <v/>
      </c>
      <c r="AJ783" s="26">
        <f>IF(AC783="","",AA783/AC783)</f>
        <v/>
      </c>
      <c r="AK783" s="26">
        <f>IF(AC783="","",AB783/AC783)</f>
        <v/>
      </c>
      <c r="AL783" s="29" t="n">
        <v>12.52</v>
      </c>
      <c r="AM783" s="30" t="n">
        <v>12.8575</v>
      </c>
      <c r="AN783" s="30" t="n">
        <v>11.7</v>
      </c>
      <c r="AO783" s="30" t="n">
        <v>11.9</v>
      </c>
      <c r="AP783" s="31" t="n">
        <v>-0.0495</v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18">
        <f>IF(SUMIFS('Daily NSE Equity Options'!$K:$K,'Daily NSE Equity Options'!$A:$A,$A784)=0,"",SUMIFS('Daily NSE Equity Options'!$K:$K,'Daily NSE Equity Options'!$A:$A,$A784))</f>
        <v/>
      </c>
      <c r="F784" s="7">
        <f>IF(SUMIFS('Daily BSE Equity Options'!$K:$K,'Daily BSE Equity Options'!$A:$A,$A784)=0,"",SUMIFS('Daily BSE Equity Options'!$K:$K,'Daily BSE Equity Options'!$A:$A,$A784))</f>
        <v/>
      </c>
      <c r="G784" s="7">
        <f>IF(OR(E784="",F784=""),"",E784+F784)</f>
        <v/>
      </c>
      <c r="H784" s="20">
        <f>IFERROR(IF(OR(E784="",INDEX(E:E,MATCH(DATE(YEAR($A784)-1,MONTH($A784),DAY($A784)),$A:$A,0))=""),"",E784/INDEX(E:E,MATCH(DATE(YEAR($A784)-1,MONTH($A784),DAY($A784)),$A:$A,0))-1),"")</f>
        <v/>
      </c>
      <c r="I784" s="20">
        <f>IFERROR(IF(OR(F784="",INDEX(F:F,MATCH(DATE(YEAR($A784)-1,MONTH($A784),DAY($A784)),$A:$A,0))=""),"",F784/INDEX(F:F,MATCH(DATE(YEAR($A784)-1,MONTH($A784),DAY($A784)),$A:$A,0))-1),"")</f>
        <v/>
      </c>
      <c r="J784" s="20">
        <f>IFERROR(IF(OR(G784="",INDEX(G:G,MATCH(DATE(YEAR($A784)-1,MONTH($A784),DAY($A784)),$A:$A,0))=""),"",G784/INDEX(G:G,MATCH(DATE(YEAR($A784)-1,MONTH($A784),DAY($A784)),$A:$A,0))-1),"")</f>
        <v/>
      </c>
      <c r="K784" s="20">
        <f>IF(OR(E784="",E783=""),"",E784/E783-1)</f>
        <v/>
      </c>
      <c r="L784" s="20">
        <f>IF(OR(F784="",F783=""),"",F784/F783-1)</f>
        <v/>
      </c>
      <c r="M784" s="20">
        <f>IF(OR(G784="",G783=""),"",G784/G783-1)</f>
        <v/>
      </c>
      <c r="N784" s="20">
        <f>IF(G784="","",E784/G784)</f>
        <v/>
      </c>
      <c r="O784" s="20">
        <f>IF(G784="","",F784/G784)</f>
        <v/>
      </c>
      <c r="P784" s="21">
        <f>IF(SUMIFS('Daily NSE Equity Options'!$L:$L,'Daily NSE Equity Options'!$A:$A,$A784)=0,"",SUMIFS('Daily NSE Equity Options'!$L:$L,'Daily NSE Equity Options'!$A:$A,$A784))</f>
        <v/>
      </c>
      <c r="Q784" s="8">
        <f>IF(SUMIFS('Daily BSE Equity Options'!$L:$L,'Daily BSE Equity Options'!$A:$A,$A784)=0,"",SUMIFS('Daily BSE Equity Options'!$L:$L,'Daily BSE Equity Options'!$A:$A,$A784))</f>
        <v/>
      </c>
      <c r="R784" s="8">
        <f>IF(OR(P784="",Q784=""),"",P784+Q784)</f>
        <v/>
      </c>
      <c r="S784" s="23">
        <f>IFERROR(IF(OR(P784="",INDEX(P:P,MATCH(DATE(YEAR($A784)-1,MONTH($A784),DAY($A784)),$A:$A,0))=""),"",P784/INDEX(P:P,MATCH(DATE(YEAR($A784)-1,MONTH($A784),DAY($A784)),$A:$A,0))-1),"")</f>
        <v/>
      </c>
      <c r="T784" s="23">
        <f>IFERROR(IF(OR(Q784="",INDEX(Q:Q,MATCH(DATE(YEAR($A784)-1,MONTH($A784),DAY($A784)),$A:$A,0))=""),"",Q784/INDEX(Q:Q,MATCH(DATE(YEAR($A784)-1,MONTH($A784),DAY($A784)),$A:$A,0))-1),"")</f>
        <v/>
      </c>
      <c r="U784" s="23">
        <f>IFERROR(IF(OR(R784="",INDEX(R:R,MATCH(DATE(YEAR($A784)-1,MONTH($A784),DAY($A784)),$A:$A,0))=""),"",R784/INDEX(R:R,MATCH(DATE(YEAR($A784)-1,MONTH($A784),DAY($A784)),$A:$A,0))-1),"")</f>
        <v/>
      </c>
      <c r="V784" s="23">
        <f>IF(OR(P784="",P783=""),"",P784/P783-1)</f>
        <v/>
      </c>
      <c r="W784" s="23">
        <f>IF(OR(Q784="",Q783=""),"",Q784/Q783-1)</f>
        <v/>
      </c>
      <c r="X784" s="23">
        <f>IF(OR(R784="",R783=""),"",R784/R783-1)</f>
        <v/>
      </c>
      <c r="Y784" s="23">
        <f>IF(R784="","",P784/R784)</f>
        <v/>
      </c>
      <c r="Z784" s="23">
        <f>IF(R784="","",Q784/R784)</f>
        <v/>
      </c>
      <c r="AA784" s="24">
        <f>IF(SUMIFS('Daily NSE Equity Options'!$M:$M,'Daily NSE Equity Options'!$A:$A,$A784)=0,"",SUMIFS('Daily NSE Equity Options'!$M:$M,'Daily NSE Equity Options'!$A:$A,$A784))</f>
        <v/>
      </c>
      <c r="AB784" s="9">
        <f>IF(SUMIFS('Daily BSE Equity Options'!$M:$M,'Daily BSE Equity Options'!$A:$A,$A784)=0,"",SUMIFS('Daily BSE Equity Options'!$M:$M,'Daily BSE Equity Options'!$A:$A,$A784))</f>
        <v/>
      </c>
      <c r="AC784" s="9">
        <f>IF(OR(AA784="",AB784=""),"",AA784+AB784)</f>
        <v/>
      </c>
      <c r="AD784" s="26">
        <f>IFERROR(IF(OR(AA784="",INDEX(AA:AA,MATCH(DATE(YEAR($A784)-1,MONTH($A784),DAY($A784)),$A:$A,0))=""),"",AA784/INDEX(AA:AA,MATCH(DATE(YEAR($A784)-1,MONTH($A784),DAY($A784)),$A:$A,0))-1),"")</f>
        <v/>
      </c>
      <c r="AE784" s="26">
        <f>IFERROR(IF(OR(AB784="",INDEX(AB:AB,MATCH(DATE(YEAR($A784)-1,MONTH($A784),DAY($A784)),$A:$A,0))=""),"",AB784/INDEX(AB:AB,MATCH(DATE(YEAR($A784)-1,MONTH($A784),DAY($A784)),$A:$A,0))-1),"")</f>
        <v/>
      </c>
      <c r="AF784" s="26">
        <f>IFERROR(IF(OR(AC784="",INDEX(AC:AC,MATCH(DATE(YEAR($A784)-1,MONTH($A784),DAY($A784)),$A:$A,0))=""),"",AC784/INDEX(AC:AC,MATCH(DATE(YEAR($A784)-1,MONTH($A784),DAY($A784)),$A:$A,0))-1),"")</f>
        <v/>
      </c>
      <c r="AG784" s="26">
        <f>IF(OR(AA784="",AA783=""),"",AA784/AA783-1)</f>
        <v/>
      </c>
      <c r="AH784" s="26">
        <f>IF(OR(AB784="",AB783=""),"",AB784/AB783-1)</f>
        <v/>
      </c>
      <c r="AI784" s="26">
        <f>IF(OR(AC784="",AC783=""),"",AC784/AC783-1)</f>
        <v/>
      </c>
      <c r="AJ784" s="26">
        <f>IF(AC784="","",AA784/AC784)</f>
        <v/>
      </c>
      <c r="AK784" s="26">
        <f>IF(AC784="","",AB784/AC784)</f>
        <v/>
      </c>
      <c r="AL784" s="29" t="n">
        <v>11.9</v>
      </c>
      <c r="AM784" s="30" t="n">
        <v>12.4925</v>
      </c>
      <c r="AN784" s="30" t="n">
        <v>8.807499999999999</v>
      </c>
      <c r="AO784" s="30" t="n">
        <v>12.2975</v>
      </c>
      <c r="AP784" s="31" t="n">
        <v>0.0334</v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18">
        <f>IF(SUMIFS('Daily NSE Equity Options'!$K:$K,'Daily NSE Equity Options'!$A:$A,$A785)=0,"",SUMIFS('Daily NSE Equity Options'!$K:$K,'Daily NSE Equity Options'!$A:$A,$A785))</f>
        <v/>
      </c>
      <c r="F785" s="7">
        <f>IF(SUMIFS('Daily BSE Equity Options'!$K:$K,'Daily BSE Equity Options'!$A:$A,$A785)=0,"",SUMIFS('Daily BSE Equity Options'!$K:$K,'Daily BSE Equity Options'!$A:$A,$A785))</f>
        <v/>
      </c>
      <c r="G785" s="7">
        <f>IF(OR(E785="",F785=""),"",E785+F785)</f>
        <v/>
      </c>
      <c r="H785" s="20">
        <f>IFERROR(IF(OR(E785="",INDEX(E:E,MATCH(DATE(YEAR($A785)-1,MONTH($A785),DAY($A785)),$A:$A,0))=""),"",E785/INDEX(E:E,MATCH(DATE(YEAR($A785)-1,MONTH($A785),DAY($A785)),$A:$A,0))-1),"")</f>
        <v/>
      </c>
      <c r="I785" s="20">
        <f>IFERROR(IF(OR(F785="",INDEX(F:F,MATCH(DATE(YEAR($A785)-1,MONTH($A785),DAY($A785)),$A:$A,0))=""),"",F785/INDEX(F:F,MATCH(DATE(YEAR($A785)-1,MONTH($A785),DAY($A785)),$A:$A,0))-1),"")</f>
        <v/>
      </c>
      <c r="J785" s="20">
        <f>IFERROR(IF(OR(G785="",INDEX(G:G,MATCH(DATE(YEAR($A785)-1,MONTH($A785),DAY($A785)),$A:$A,0))=""),"",G785/INDEX(G:G,MATCH(DATE(YEAR($A785)-1,MONTH($A785),DAY($A785)),$A:$A,0))-1),"")</f>
        <v/>
      </c>
      <c r="K785" s="20">
        <f>IF(OR(E785="",E784=""),"",E785/E784-1)</f>
        <v/>
      </c>
      <c r="L785" s="20">
        <f>IF(OR(F785="",F784=""),"",F785/F784-1)</f>
        <v/>
      </c>
      <c r="M785" s="20">
        <f>IF(OR(G785="",G784=""),"",G785/G784-1)</f>
        <v/>
      </c>
      <c r="N785" s="20">
        <f>IF(G785="","",E785/G785)</f>
        <v/>
      </c>
      <c r="O785" s="20">
        <f>IF(G785="","",F785/G785)</f>
        <v/>
      </c>
      <c r="P785" s="21">
        <f>IF(SUMIFS('Daily NSE Equity Options'!$L:$L,'Daily NSE Equity Options'!$A:$A,$A785)=0,"",SUMIFS('Daily NSE Equity Options'!$L:$L,'Daily NSE Equity Options'!$A:$A,$A785))</f>
        <v/>
      </c>
      <c r="Q785" s="8">
        <f>IF(SUMIFS('Daily BSE Equity Options'!$L:$L,'Daily BSE Equity Options'!$A:$A,$A785)=0,"",SUMIFS('Daily BSE Equity Options'!$L:$L,'Daily BSE Equity Options'!$A:$A,$A785))</f>
        <v/>
      </c>
      <c r="R785" s="8">
        <f>IF(OR(P785="",Q785=""),"",P785+Q785)</f>
        <v/>
      </c>
      <c r="S785" s="23">
        <f>IFERROR(IF(OR(P785="",INDEX(P:P,MATCH(DATE(YEAR($A785)-1,MONTH($A785),DAY($A785)),$A:$A,0))=""),"",P785/INDEX(P:P,MATCH(DATE(YEAR($A785)-1,MONTH($A785),DAY($A785)),$A:$A,0))-1),"")</f>
        <v/>
      </c>
      <c r="T785" s="23">
        <f>IFERROR(IF(OR(Q785="",INDEX(Q:Q,MATCH(DATE(YEAR($A785)-1,MONTH($A785),DAY($A785)),$A:$A,0))=""),"",Q785/INDEX(Q:Q,MATCH(DATE(YEAR($A785)-1,MONTH($A785),DAY($A785)),$A:$A,0))-1),"")</f>
        <v/>
      </c>
      <c r="U785" s="23">
        <f>IFERROR(IF(OR(R785="",INDEX(R:R,MATCH(DATE(YEAR($A785)-1,MONTH($A785),DAY($A785)),$A:$A,0))=""),"",R785/INDEX(R:R,MATCH(DATE(YEAR($A785)-1,MONTH($A785),DAY($A785)),$A:$A,0))-1),"")</f>
        <v/>
      </c>
      <c r="V785" s="23">
        <f>IF(OR(P785="",P784=""),"",P785/P784-1)</f>
        <v/>
      </c>
      <c r="W785" s="23">
        <f>IF(OR(Q785="",Q784=""),"",Q785/Q784-1)</f>
        <v/>
      </c>
      <c r="X785" s="23">
        <f>IF(OR(R785="",R784=""),"",R785/R784-1)</f>
        <v/>
      </c>
      <c r="Y785" s="23">
        <f>IF(R785="","",P785/R785)</f>
        <v/>
      </c>
      <c r="Z785" s="23">
        <f>IF(R785="","",Q785/R785)</f>
        <v/>
      </c>
      <c r="AA785" s="24">
        <f>IF(SUMIFS('Daily NSE Equity Options'!$M:$M,'Daily NSE Equity Options'!$A:$A,$A785)=0,"",SUMIFS('Daily NSE Equity Options'!$M:$M,'Daily NSE Equity Options'!$A:$A,$A785))</f>
        <v/>
      </c>
      <c r="AB785" s="9">
        <f>IF(SUMIFS('Daily BSE Equity Options'!$M:$M,'Daily BSE Equity Options'!$A:$A,$A785)=0,"",SUMIFS('Daily BSE Equity Options'!$M:$M,'Daily BSE Equity Options'!$A:$A,$A785))</f>
        <v/>
      </c>
      <c r="AC785" s="9">
        <f>IF(OR(AA785="",AB785=""),"",AA785+AB785)</f>
        <v/>
      </c>
      <c r="AD785" s="26">
        <f>IFERROR(IF(OR(AA785="",INDEX(AA:AA,MATCH(DATE(YEAR($A785)-1,MONTH($A785),DAY($A785)),$A:$A,0))=""),"",AA785/INDEX(AA:AA,MATCH(DATE(YEAR($A785)-1,MONTH($A785),DAY($A785)),$A:$A,0))-1),"")</f>
        <v/>
      </c>
      <c r="AE785" s="26">
        <f>IFERROR(IF(OR(AB785="",INDEX(AB:AB,MATCH(DATE(YEAR($A785)-1,MONTH($A785),DAY($A785)),$A:$A,0))=""),"",AB785/INDEX(AB:AB,MATCH(DATE(YEAR($A785)-1,MONTH($A785),DAY($A785)),$A:$A,0))-1),"")</f>
        <v/>
      </c>
      <c r="AF785" s="26">
        <f>IFERROR(IF(OR(AC785="",INDEX(AC:AC,MATCH(DATE(YEAR($A785)-1,MONTH($A785),DAY($A785)),$A:$A,0))=""),"",AC785/INDEX(AC:AC,MATCH(DATE(YEAR($A785)-1,MONTH($A785),DAY($A785)),$A:$A,0))-1),"")</f>
        <v/>
      </c>
      <c r="AG785" s="26">
        <f>IF(OR(AA785="",AA784=""),"",AA785/AA784-1)</f>
        <v/>
      </c>
      <c r="AH785" s="26">
        <f>IF(OR(AB785="",AB784=""),"",AB785/AB784-1)</f>
        <v/>
      </c>
      <c r="AI785" s="26">
        <f>IF(OR(AC785="",AC784=""),"",AC785/AC784-1)</f>
        <v/>
      </c>
      <c r="AJ785" s="26">
        <f>IF(AC785="","",AA785/AC785)</f>
        <v/>
      </c>
      <c r="AK785" s="26">
        <f>IF(AC785="","",AB785/AC785)</f>
        <v/>
      </c>
      <c r="AL785" s="29" t="n">
        <v>12.2975</v>
      </c>
      <c r="AM785" s="30" t="n">
        <v>12.38</v>
      </c>
      <c r="AN785" s="30" t="n">
        <v>11.7675</v>
      </c>
      <c r="AO785" s="30" t="n">
        <v>12.01</v>
      </c>
      <c r="AP785" s="31" t="n">
        <v>-0.0234</v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18">
        <f>IF(SUMIFS('Daily NSE Equity Options'!$K:$K,'Daily NSE Equity Options'!$A:$A,$A786)=0,"",SUMIFS('Daily NSE Equity Options'!$K:$K,'Daily NSE Equity Options'!$A:$A,$A786))</f>
        <v/>
      </c>
      <c r="F786" s="7">
        <f>IF(SUMIFS('Daily BSE Equity Options'!$K:$K,'Daily BSE Equity Options'!$A:$A,$A786)=0,"",SUMIFS('Daily BSE Equity Options'!$K:$K,'Daily BSE Equity Options'!$A:$A,$A786))</f>
        <v/>
      </c>
      <c r="G786" s="7">
        <f>IF(OR(E786="",F786=""),"",E786+F786)</f>
        <v/>
      </c>
      <c r="H786" s="20">
        <f>IFERROR(IF(OR(E786="",INDEX(E:E,MATCH(DATE(YEAR($A786)-1,MONTH($A786),DAY($A786)),$A:$A,0))=""),"",E786/INDEX(E:E,MATCH(DATE(YEAR($A786)-1,MONTH($A786),DAY($A786)),$A:$A,0))-1),"")</f>
        <v/>
      </c>
      <c r="I786" s="20">
        <f>IFERROR(IF(OR(F786="",INDEX(F:F,MATCH(DATE(YEAR($A786)-1,MONTH($A786),DAY($A786)),$A:$A,0))=""),"",F786/INDEX(F:F,MATCH(DATE(YEAR($A786)-1,MONTH($A786),DAY($A786)),$A:$A,0))-1),"")</f>
        <v/>
      </c>
      <c r="J786" s="20">
        <f>IFERROR(IF(OR(G786="",INDEX(G:G,MATCH(DATE(YEAR($A786)-1,MONTH($A786),DAY($A786)),$A:$A,0))=""),"",G786/INDEX(G:G,MATCH(DATE(YEAR($A786)-1,MONTH($A786),DAY($A786)),$A:$A,0))-1),"")</f>
        <v/>
      </c>
      <c r="K786" s="20">
        <f>IF(OR(E786="",E785=""),"",E786/E785-1)</f>
        <v/>
      </c>
      <c r="L786" s="20">
        <f>IF(OR(F786="",F785=""),"",F786/F785-1)</f>
        <v/>
      </c>
      <c r="M786" s="20">
        <f>IF(OR(G786="",G785=""),"",G786/G785-1)</f>
        <v/>
      </c>
      <c r="N786" s="20">
        <f>IF(G786="","",E786/G786)</f>
        <v/>
      </c>
      <c r="O786" s="20">
        <f>IF(G786="","",F786/G786)</f>
        <v/>
      </c>
      <c r="P786" s="21">
        <f>IF(SUMIFS('Daily NSE Equity Options'!$L:$L,'Daily NSE Equity Options'!$A:$A,$A786)=0,"",SUMIFS('Daily NSE Equity Options'!$L:$L,'Daily NSE Equity Options'!$A:$A,$A786))</f>
        <v/>
      </c>
      <c r="Q786" s="8">
        <f>IF(SUMIFS('Daily BSE Equity Options'!$L:$L,'Daily BSE Equity Options'!$A:$A,$A786)=0,"",SUMIFS('Daily BSE Equity Options'!$L:$L,'Daily BSE Equity Options'!$A:$A,$A786))</f>
        <v/>
      </c>
      <c r="R786" s="8">
        <f>IF(OR(P786="",Q786=""),"",P786+Q786)</f>
        <v/>
      </c>
      <c r="S786" s="23">
        <f>IFERROR(IF(OR(P786="",INDEX(P:P,MATCH(DATE(YEAR($A786)-1,MONTH($A786),DAY($A786)),$A:$A,0))=""),"",P786/INDEX(P:P,MATCH(DATE(YEAR($A786)-1,MONTH($A786),DAY($A786)),$A:$A,0))-1),"")</f>
        <v/>
      </c>
      <c r="T786" s="23">
        <f>IFERROR(IF(OR(Q786="",INDEX(Q:Q,MATCH(DATE(YEAR($A786)-1,MONTH($A786),DAY($A786)),$A:$A,0))=""),"",Q786/INDEX(Q:Q,MATCH(DATE(YEAR($A786)-1,MONTH($A786),DAY($A786)),$A:$A,0))-1),"")</f>
        <v/>
      </c>
      <c r="U786" s="23">
        <f>IFERROR(IF(OR(R786="",INDEX(R:R,MATCH(DATE(YEAR($A786)-1,MONTH($A786),DAY($A786)),$A:$A,0))=""),"",R786/INDEX(R:R,MATCH(DATE(YEAR($A786)-1,MONTH($A786),DAY($A786)),$A:$A,0))-1),"")</f>
        <v/>
      </c>
      <c r="V786" s="23">
        <f>IF(OR(P786="",P785=""),"",P786/P785-1)</f>
        <v/>
      </c>
      <c r="W786" s="23">
        <f>IF(OR(Q786="",Q785=""),"",Q786/Q785-1)</f>
        <v/>
      </c>
      <c r="X786" s="23">
        <f>IF(OR(R786="",R785=""),"",R786/R785-1)</f>
        <v/>
      </c>
      <c r="Y786" s="23">
        <f>IF(R786="","",P786/R786)</f>
        <v/>
      </c>
      <c r="Z786" s="23">
        <f>IF(R786="","",Q786/R786)</f>
        <v/>
      </c>
      <c r="AA786" s="24">
        <f>IF(SUMIFS('Daily NSE Equity Options'!$M:$M,'Daily NSE Equity Options'!$A:$A,$A786)=0,"",SUMIFS('Daily NSE Equity Options'!$M:$M,'Daily NSE Equity Options'!$A:$A,$A786))</f>
        <v/>
      </c>
      <c r="AB786" s="9">
        <f>IF(SUMIFS('Daily BSE Equity Options'!$M:$M,'Daily BSE Equity Options'!$A:$A,$A786)=0,"",SUMIFS('Daily BSE Equity Options'!$M:$M,'Daily BSE Equity Options'!$A:$A,$A786))</f>
        <v/>
      </c>
      <c r="AC786" s="9">
        <f>IF(OR(AA786="",AB786=""),"",AA786+AB786)</f>
        <v/>
      </c>
      <c r="AD786" s="26">
        <f>IFERROR(IF(OR(AA786="",INDEX(AA:AA,MATCH(DATE(YEAR($A786)-1,MONTH($A786),DAY($A786)),$A:$A,0))=""),"",AA786/INDEX(AA:AA,MATCH(DATE(YEAR($A786)-1,MONTH($A786),DAY($A786)),$A:$A,0))-1),"")</f>
        <v/>
      </c>
      <c r="AE786" s="26">
        <f>IFERROR(IF(OR(AB786="",INDEX(AB:AB,MATCH(DATE(YEAR($A786)-1,MONTH($A786),DAY($A786)),$A:$A,0))=""),"",AB786/INDEX(AB:AB,MATCH(DATE(YEAR($A786)-1,MONTH($A786),DAY($A786)),$A:$A,0))-1),"")</f>
        <v/>
      </c>
      <c r="AF786" s="26">
        <f>IFERROR(IF(OR(AC786="",INDEX(AC:AC,MATCH(DATE(YEAR($A786)-1,MONTH($A786),DAY($A786)),$A:$A,0))=""),"",AC786/INDEX(AC:AC,MATCH(DATE(YEAR($A786)-1,MONTH($A786),DAY($A786)),$A:$A,0))-1),"")</f>
        <v/>
      </c>
      <c r="AG786" s="26">
        <f>IF(OR(AA786="",AA785=""),"",AA786/AA785-1)</f>
        <v/>
      </c>
      <c r="AH786" s="26">
        <f>IF(OR(AB786="",AB785=""),"",AB786/AB785-1)</f>
        <v/>
      </c>
      <c r="AI786" s="26">
        <f>IF(OR(AC786="",AC785=""),"",AC786/AC785-1)</f>
        <v/>
      </c>
      <c r="AJ786" s="26">
        <f>IF(AC786="","",AA786/AC786)</f>
        <v/>
      </c>
      <c r="AK786" s="26">
        <f>IF(AC786="","",AB786/AC786)</f>
        <v/>
      </c>
      <c r="AL786" s="29" t="n">
        <v>12.01</v>
      </c>
      <c r="AM786" s="30" t="n">
        <v>12.4675</v>
      </c>
      <c r="AN786" s="30" t="n">
        <v>11.58</v>
      </c>
      <c r="AO786" s="30" t="n">
        <v>11.9725</v>
      </c>
      <c r="AP786" s="31" t="n">
        <v>-0.0031</v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18">
        <f>IF(SUMIFS('Daily NSE Equity Options'!$K:$K,'Daily NSE Equity Options'!$A:$A,$A787)=0,"",SUMIFS('Daily NSE Equity Options'!$K:$K,'Daily NSE Equity Options'!$A:$A,$A787))</f>
        <v/>
      </c>
      <c r="F787" s="7">
        <f>IF(SUMIFS('Daily BSE Equity Options'!$K:$K,'Daily BSE Equity Options'!$A:$A,$A787)=0,"",SUMIFS('Daily BSE Equity Options'!$K:$K,'Daily BSE Equity Options'!$A:$A,$A787))</f>
        <v/>
      </c>
      <c r="G787" s="7">
        <f>IF(OR(E787="",F787=""),"",E787+F787)</f>
        <v/>
      </c>
      <c r="H787" s="20">
        <f>IFERROR(IF(OR(E787="",INDEX(E:E,MATCH(DATE(YEAR($A787)-1,MONTH($A787),DAY($A787)),$A:$A,0))=""),"",E787/INDEX(E:E,MATCH(DATE(YEAR($A787)-1,MONTH($A787),DAY($A787)),$A:$A,0))-1),"")</f>
        <v/>
      </c>
      <c r="I787" s="20">
        <f>IFERROR(IF(OR(F787="",INDEX(F:F,MATCH(DATE(YEAR($A787)-1,MONTH($A787),DAY($A787)),$A:$A,0))=""),"",F787/INDEX(F:F,MATCH(DATE(YEAR($A787)-1,MONTH($A787),DAY($A787)),$A:$A,0))-1),"")</f>
        <v/>
      </c>
      <c r="J787" s="20">
        <f>IFERROR(IF(OR(G787="",INDEX(G:G,MATCH(DATE(YEAR($A787)-1,MONTH($A787),DAY($A787)),$A:$A,0))=""),"",G787/INDEX(G:G,MATCH(DATE(YEAR($A787)-1,MONTH($A787),DAY($A787)),$A:$A,0))-1),"")</f>
        <v/>
      </c>
      <c r="K787" s="20">
        <f>IF(OR(E787="",E786=""),"",E787/E786-1)</f>
        <v/>
      </c>
      <c r="L787" s="20">
        <f>IF(OR(F787="",F786=""),"",F787/F786-1)</f>
        <v/>
      </c>
      <c r="M787" s="20">
        <f>IF(OR(G787="",G786=""),"",G787/G786-1)</f>
        <v/>
      </c>
      <c r="N787" s="20">
        <f>IF(G787="","",E787/G787)</f>
        <v/>
      </c>
      <c r="O787" s="20">
        <f>IF(G787="","",F787/G787)</f>
        <v/>
      </c>
      <c r="P787" s="21">
        <f>IF(SUMIFS('Daily NSE Equity Options'!$L:$L,'Daily NSE Equity Options'!$A:$A,$A787)=0,"",SUMIFS('Daily NSE Equity Options'!$L:$L,'Daily NSE Equity Options'!$A:$A,$A787))</f>
        <v/>
      </c>
      <c r="Q787" s="8">
        <f>IF(SUMIFS('Daily BSE Equity Options'!$L:$L,'Daily BSE Equity Options'!$A:$A,$A787)=0,"",SUMIFS('Daily BSE Equity Options'!$L:$L,'Daily BSE Equity Options'!$A:$A,$A787))</f>
        <v/>
      </c>
      <c r="R787" s="8">
        <f>IF(OR(P787="",Q787=""),"",P787+Q787)</f>
        <v/>
      </c>
      <c r="S787" s="23">
        <f>IFERROR(IF(OR(P787="",INDEX(P:P,MATCH(DATE(YEAR($A787)-1,MONTH($A787),DAY($A787)),$A:$A,0))=""),"",P787/INDEX(P:P,MATCH(DATE(YEAR($A787)-1,MONTH($A787),DAY($A787)),$A:$A,0))-1),"")</f>
        <v/>
      </c>
      <c r="T787" s="23">
        <f>IFERROR(IF(OR(Q787="",INDEX(Q:Q,MATCH(DATE(YEAR($A787)-1,MONTH($A787),DAY($A787)),$A:$A,0))=""),"",Q787/INDEX(Q:Q,MATCH(DATE(YEAR($A787)-1,MONTH($A787),DAY($A787)),$A:$A,0))-1),"")</f>
        <v/>
      </c>
      <c r="U787" s="23">
        <f>IFERROR(IF(OR(R787="",INDEX(R:R,MATCH(DATE(YEAR($A787)-1,MONTH($A787),DAY($A787)),$A:$A,0))=""),"",R787/INDEX(R:R,MATCH(DATE(YEAR($A787)-1,MONTH($A787),DAY($A787)),$A:$A,0))-1),"")</f>
        <v/>
      </c>
      <c r="V787" s="23">
        <f>IF(OR(P787="",P786=""),"",P787/P786-1)</f>
        <v/>
      </c>
      <c r="W787" s="23">
        <f>IF(OR(Q787="",Q786=""),"",Q787/Q786-1)</f>
        <v/>
      </c>
      <c r="X787" s="23">
        <f>IF(OR(R787="",R786=""),"",R787/R786-1)</f>
        <v/>
      </c>
      <c r="Y787" s="23">
        <f>IF(R787="","",P787/R787)</f>
        <v/>
      </c>
      <c r="Z787" s="23">
        <f>IF(R787="","",Q787/R787)</f>
        <v/>
      </c>
      <c r="AA787" s="24">
        <f>IF(SUMIFS('Daily NSE Equity Options'!$M:$M,'Daily NSE Equity Options'!$A:$A,$A787)=0,"",SUMIFS('Daily NSE Equity Options'!$M:$M,'Daily NSE Equity Options'!$A:$A,$A787))</f>
        <v/>
      </c>
      <c r="AB787" s="9">
        <f>IF(SUMIFS('Daily BSE Equity Options'!$M:$M,'Daily BSE Equity Options'!$A:$A,$A787)=0,"",SUMIFS('Daily BSE Equity Options'!$M:$M,'Daily BSE Equity Options'!$A:$A,$A787))</f>
        <v/>
      </c>
      <c r="AC787" s="9">
        <f>IF(OR(AA787="",AB787=""),"",AA787+AB787)</f>
        <v/>
      </c>
      <c r="AD787" s="26">
        <f>IFERROR(IF(OR(AA787="",INDEX(AA:AA,MATCH(DATE(YEAR($A787)-1,MONTH($A787),DAY($A787)),$A:$A,0))=""),"",AA787/INDEX(AA:AA,MATCH(DATE(YEAR($A787)-1,MONTH($A787),DAY($A787)),$A:$A,0))-1),"")</f>
        <v/>
      </c>
      <c r="AE787" s="26">
        <f>IFERROR(IF(OR(AB787="",INDEX(AB:AB,MATCH(DATE(YEAR($A787)-1,MONTH($A787),DAY($A787)),$A:$A,0))=""),"",AB787/INDEX(AB:AB,MATCH(DATE(YEAR($A787)-1,MONTH($A787),DAY($A787)),$A:$A,0))-1),"")</f>
        <v/>
      </c>
      <c r="AF787" s="26">
        <f>IFERROR(IF(OR(AC787="",INDEX(AC:AC,MATCH(DATE(YEAR($A787)-1,MONTH($A787),DAY($A787)),$A:$A,0))=""),"",AC787/INDEX(AC:AC,MATCH(DATE(YEAR($A787)-1,MONTH($A787),DAY($A787)),$A:$A,0))-1),"")</f>
        <v/>
      </c>
      <c r="AG787" s="26">
        <f>IF(OR(AA787="",AA786=""),"",AA787/AA786-1)</f>
        <v/>
      </c>
      <c r="AH787" s="26">
        <f>IF(OR(AB787="",AB786=""),"",AB787/AB786-1)</f>
        <v/>
      </c>
      <c r="AI787" s="26">
        <f>IF(OR(AC787="",AC786=""),"",AC787/AC786-1)</f>
        <v/>
      </c>
      <c r="AJ787" s="26">
        <f>IF(AC787="","",AA787/AC787)</f>
        <v/>
      </c>
      <c r="AK787" s="26">
        <f>IF(AC787="","",AB787/AC787)</f>
        <v/>
      </c>
      <c r="AL787" s="29" t="n">
        <v>11.9725</v>
      </c>
      <c r="AM787" s="30" t="n">
        <v>11.9725</v>
      </c>
      <c r="AN787" s="30" t="n">
        <v>11.22</v>
      </c>
      <c r="AO787" s="30" t="n">
        <v>11.5975</v>
      </c>
      <c r="AP787" s="31" t="n">
        <v>-0.0313</v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18">
        <f>IF(SUMIFS('Daily NSE Equity Options'!$K:$K,'Daily NSE Equity Options'!$A:$A,$A788)=0,"",SUMIFS('Daily NSE Equity Options'!$K:$K,'Daily NSE Equity Options'!$A:$A,$A788))</f>
        <v/>
      </c>
      <c r="F788" s="7">
        <f>IF(SUMIFS('Daily BSE Equity Options'!$K:$K,'Daily BSE Equity Options'!$A:$A,$A788)=0,"",SUMIFS('Daily BSE Equity Options'!$K:$K,'Daily BSE Equity Options'!$A:$A,$A788))</f>
        <v/>
      </c>
      <c r="G788" s="7">
        <f>IF(OR(E788="",F788=""),"",E788+F788)</f>
        <v/>
      </c>
      <c r="H788" s="20">
        <f>IFERROR(IF(OR(E788="",INDEX(E:E,MATCH(DATE(YEAR($A788)-1,MONTH($A788),DAY($A788)),$A:$A,0))=""),"",E788/INDEX(E:E,MATCH(DATE(YEAR($A788)-1,MONTH($A788),DAY($A788)),$A:$A,0))-1),"")</f>
        <v/>
      </c>
      <c r="I788" s="20">
        <f>IFERROR(IF(OR(F788="",INDEX(F:F,MATCH(DATE(YEAR($A788)-1,MONTH($A788),DAY($A788)),$A:$A,0))=""),"",F788/INDEX(F:F,MATCH(DATE(YEAR($A788)-1,MONTH($A788),DAY($A788)),$A:$A,0))-1),"")</f>
        <v/>
      </c>
      <c r="J788" s="20">
        <f>IFERROR(IF(OR(G788="",INDEX(G:G,MATCH(DATE(YEAR($A788)-1,MONTH($A788),DAY($A788)),$A:$A,0))=""),"",G788/INDEX(G:G,MATCH(DATE(YEAR($A788)-1,MONTH($A788),DAY($A788)),$A:$A,0))-1),"")</f>
        <v/>
      </c>
      <c r="K788" s="20">
        <f>IF(OR(E788="",E787=""),"",E788/E787-1)</f>
        <v/>
      </c>
      <c r="L788" s="20">
        <f>IF(OR(F788="",F787=""),"",F788/F787-1)</f>
        <v/>
      </c>
      <c r="M788" s="20">
        <f>IF(OR(G788="",G787=""),"",G788/G787-1)</f>
        <v/>
      </c>
      <c r="N788" s="20">
        <f>IF(G788="","",E788/G788)</f>
        <v/>
      </c>
      <c r="O788" s="20">
        <f>IF(G788="","",F788/G788)</f>
        <v/>
      </c>
      <c r="P788" s="21">
        <f>IF(SUMIFS('Daily NSE Equity Options'!$L:$L,'Daily NSE Equity Options'!$A:$A,$A788)=0,"",SUMIFS('Daily NSE Equity Options'!$L:$L,'Daily NSE Equity Options'!$A:$A,$A788))</f>
        <v/>
      </c>
      <c r="Q788" s="8">
        <f>IF(SUMIFS('Daily BSE Equity Options'!$L:$L,'Daily BSE Equity Options'!$A:$A,$A788)=0,"",SUMIFS('Daily BSE Equity Options'!$L:$L,'Daily BSE Equity Options'!$A:$A,$A788))</f>
        <v/>
      </c>
      <c r="R788" s="8">
        <f>IF(OR(P788="",Q788=""),"",P788+Q788)</f>
        <v/>
      </c>
      <c r="S788" s="23">
        <f>IFERROR(IF(OR(P788="",INDEX(P:P,MATCH(DATE(YEAR($A788)-1,MONTH($A788),DAY($A788)),$A:$A,0))=""),"",P788/INDEX(P:P,MATCH(DATE(YEAR($A788)-1,MONTH($A788),DAY($A788)),$A:$A,0))-1),"")</f>
        <v/>
      </c>
      <c r="T788" s="23">
        <f>IFERROR(IF(OR(Q788="",INDEX(Q:Q,MATCH(DATE(YEAR($A788)-1,MONTH($A788),DAY($A788)),$A:$A,0))=""),"",Q788/INDEX(Q:Q,MATCH(DATE(YEAR($A788)-1,MONTH($A788),DAY($A788)),$A:$A,0))-1),"")</f>
        <v/>
      </c>
      <c r="U788" s="23">
        <f>IFERROR(IF(OR(R788="",INDEX(R:R,MATCH(DATE(YEAR($A788)-1,MONTH($A788),DAY($A788)),$A:$A,0))=""),"",R788/INDEX(R:R,MATCH(DATE(YEAR($A788)-1,MONTH($A788),DAY($A788)),$A:$A,0))-1),"")</f>
        <v/>
      </c>
      <c r="V788" s="23">
        <f>IF(OR(P788="",P787=""),"",P788/P787-1)</f>
        <v/>
      </c>
      <c r="W788" s="23">
        <f>IF(OR(Q788="",Q787=""),"",Q788/Q787-1)</f>
        <v/>
      </c>
      <c r="X788" s="23">
        <f>IF(OR(R788="",R787=""),"",R788/R787-1)</f>
        <v/>
      </c>
      <c r="Y788" s="23">
        <f>IF(R788="","",P788/R788)</f>
        <v/>
      </c>
      <c r="Z788" s="23">
        <f>IF(R788="","",Q788/R788)</f>
        <v/>
      </c>
      <c r="AA788" s="24">
        <f>IF(SUMIFS('Daily NSE Equity Options'!$M:$M,'Daily NSE Equity Options'!$A:$A,$A788)=0,"",SUMIFS('Daily NSE Equity Options'!$M:$M,'Daily NSE Equity Options'!$A:$A,$A788))</f>
        <v/>
      </c>
      <c r="AB788" s="9">
        <f>IF(SUMIFS('Daily BSE Equity Options'!$M:$M,'Daily BSE Equity Options'!$A:$A,$A788)=0,"",SUMIFS('Daily BSE Equity Options'!$M:$M,'Daily BSE Equity Options'!$A:$A,$A788))</f>
        <v/>
      </c>
      <c r="AC788" s="9">
        <f>IF(OR(AA788="",AB788=""),"",AA788+AB788)</f>
        <v/>
      </c>
      <c r="AD788" s="26">
        <f>IFERROR(IF(OR(AA788="",INDEX(AA:AA,MATCH(DATE(YEAR($A788)-1,MONTH($A788),DAY($A788)),$A:$A,0))=""),"",AA788/INDEX(AA:AA,MATCH(DATE(YEAR($A788)-1,MONTH($A788),DAY($A788)),$A:$A,0))-1),"")</f>
        <v/>
      </c>
      <c r="AE788" s="26">
        <f>IFERROR(IF(OR(AB788="",INDEX(AB:AB,MATCH(DATE(YEAR($A788)-1,MONTH($A788),DAY($A788)),$A:$A,0))=""),"",AB788/INDEX(AB:AB,MATCH(DATE(YEAR($A788)-1,MONTH($A788),DAY($A788)),$A:$A,0))-1),"")</f>
        <v/>
      </c>
      <c r="AF788" s="26">
        <f>IFERROR(IF(OR(AC788="",INDEX(AC:AC,MATCH(DATE(YEAR($A788)-1,MONTH($A788),DAY($A788)),$A:$A,0))=""),"",AC788/INDEX(AC:AC,MATCH(DATE(YEAR($A788)-1,MONTH($A788),DAY($A788)),$A:$A,0))-1),"")</f>
        <v/>
      </c>
      <c r="AG788" s="26">
        <f>IF(OR(AA788="",AA787=""),"",AA788/AA787-1)</f>
        <v/>
      </c>
      <c r="AH788" s="26">
        <f>IF(OR(AB788="",AB787=""),"",AB788/AB787-1)</f>
        <v/>
      </c>
      <c r="AI788" s="26">
        <f>IF(OR(AC788="",AC787=""),"",AC788/AC787-1)</f>
        <v/>
      </c>
      <c r="AJ788" s="26">
        <f>IF(AC788="","",AA788/AC788)</f>
        <v/>
      </c>
      <c r="AK788" s="26">
        <f>IF(AC788="","",AB788/AC788)</f>
        <v/>
      </c>
      <c r="AL788" s="29" t="n">
        <v>11.5975</v>
      </c>
      <c r="AM788" s="30" t="n">
        <v>11.735</v>
      </c>
      <c r="AN788" s="30" t="n">
        <v>10.86</v>
      </c>
      <c r="AO788" s="30" t="n">
        <v>11.125</v>
      </c>
      <c r="AP788" s="31" t="n">
        <v>-0.0407</v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18">
        <f>IF(SUMIFS('Daily NSE Equity Options'!$K:$K,'Daily NSE Equity Options'!$A:$A,$A789)=0,"",SUMIFS('Daily NSE Equity Options'!$K:$K,'Daily NSE Equity Options'!$A:$A,$A789))</f>
        <v/>
      </c>
      <c r="F789" s="7">
        <f>IF(SUMIFS('Daily BSE Equity Options'!$K:$K,'Daily BSE Equity Options'!$A:$A,$A789)=0,"",SUMIFS('Daily BSE Equity Options'!$K:$K,'Daily BSE Equity Options'!$A:$A,$A789))</f>
        <v/>
      </c>
      <c r="G789" s="7">
        <f>IF(OR(E789="",F789=""),"",E789+F789)</f>
        <v/>
      </c>
      <c r="H789" s="20">
        <f>IFERROR(IF(OR(E789="",INDEX(E:E,MATCH(DATE(YEAR($A789)-1,MONTH($A789),DAY($A789)),$A:$A,0))=""),"",E789/INDEX(E:E,MATCH(DATE(YEAR($A789)-1,MONTH($A789),DAY($A789)),$A:$A,0))-1),"")</f>
        <v/>
      </c>
      <c r="I789" s="20">
        <f>IFERROR(IF(OR(F789="",INDEX(F:F,MATCH(DATE(YEAR($A789)-1,MONTH($A789),DAY($A789)),$A:$A,0))=""),"",F789/INDEX(F:F,MATCH(DATE(YEAR($A789)-1,MONTH($A789),DAY($A789)),$A:$A,0))-1),"")</f>
        <v/>
      </c>
      <c r="J789" s="20">
        <f>IFERROR(IF(OR(G789="",INDEX(G:G,MATCH(DATE(YEAR($A789)-1,MONTH($A789),DAY($A789)),$A:$A,0))=""),"",G789/INDEX(G:G,MATCH(DATE(YEAR($A789)-1,MONTH($A789),DAY($A789)),$A:$A,0))-1),"")</f>
        <v/>
      </c>
      <c r="K789" s="20">
        <f>IF(OR(E789="",E788=""),"",E789/E788-1)</f>
        <v/>
      </c>
      <c r="L789" s="20">
        <f>IF(OR(F789="",F788=""),"",F789/F788-1)</f>
        <v/>
      </c>
      <c r="M789" s="20">
        <f>IF(OR(G789="",G788=""),"",G789/G788-1)</f>
        <v/>
      </c>
      <c r="N789" s="20">
        <f>IF(G789="","",E789/G789)</f>
        <v/>
      </c>
      <c r="O789" s="20">
        <f>IF(G789="","",F789/G789)</f>
        <v/>
      </c>
      <c r="P789" s="21">
        <f>IF(SUMIFS('Daily NSE Equity Options'!$L:$L,'Daily NSE Equity Options'!$A:$A,$A789)=0,"",SUMIFS('Daily NSE Equity Options'!$L:$L,'Daily NSE Equity Options'!$A:$A,$A789))</f>
        <v/>
      </c>
      <c r="Q789" s="8">
        <f>IF(SUMIFS('Daily BSE Equity Options'!$L:$L,'Daily BSE Equity Options'!$A:$A,$A789)=0,"",SUMIFS('Daily BSE Equity Options'!$L:$L,'Daily BSE Equity Options'!$A:$A,$A789))</f>
        <v/>
      </c>
      <c r="R789" s="8">
        <f>IF(OR(P789="",Q789=""),"",P789+Q789)</f>
        <v/>
      </c>
      <c r="S789" s="23">
        <f>IFERROR(IF(OR(P789="",INDEX(P:P,MATCH(DATE(YEAR($A789)-1,MONTH($A789),DAY($A789)),$A:$A,0))=""),"",P789/INDEX(P:P,MATCH(DATE(YEAR($A789)-1,MONTH($A789),DAY($A789)),$A:$A,0))-1),"")</f>
        <v/>
      </c>
      <c r="T789" s="23">
        <f>IFERROR(IF(OR(Q789="",INDEX(Q:Q,MATCH(DATE(YEAR($A789)-1,MONTH($A789),DAY($A789)),$A:$A,0))=""),"",Q789/INDEX(Q:Q,MATCH(DATE(YEAR($A789)-1,MONTH($A789),DAY($A789)),$A:$A,0))-1),"")</f>
        <v/>
      </c>
      <c r="U789" s="23">
        <f>IFERROR(IF(OR(R789="",INDEX(R:R,MATCH(DATE(YEAR($A789)-1,MONTH($A789),DAY($A789)),$A:$A,0))=""),"",R789/INDEX(R:R,MATCH(DATE(YEAR($A789)-1,MONTH($A789),DAY($A789)),$A:$A,0))-1),"")</f>
        <v/>
      </c>
      <c r="V789" s="23">
        <f>IF(OR(P789="",P788=""),"",P789/P788-1)</f>
        <v/>
      </c>
      <c r="W789" s="23">
        <f>IF(OR(Q789="",Q788=""),"",Q789/Q788-1)</f>
        <v/>
      </c>
      <c r="X789" s="23">
        <f>IF(OR(R789="",R788=""),"",R789/R788-1)</f>
        <v/>
      </c>
      <c r="Y789" s="23">
        <f>IF(R789="","",P789/R789)</f>
        <v/>
      </c>
      <c r="Z789" s="23">
        <f>IF(R789="","",Q789/R789)</f>
        <v/>
      </c>
      <c r="AA789" s="24">
        <f>IF(SUMIFS('Daily NSE Equity Options'!$M:$M,'Daily NSE Equity Options'!$A:$A,$A789)=0,"",SUMIFS('Daily NSE Equity Options'!$M:$M,'Daily NSE Equity Options'!$A:$A,$A789))</f>
        <v/>
      </c>
      <c r="AB789" s="9">
        <f>IF(SUMIFS('Daily BSE Equity Options'!$M:$M,'Daily BSE Equity Options'!$A:$A,$A789)=0,"",SUMIFS('Daily BSE Equity Options'!$M:$M,'Daily BSE Equity Options'!$A:$A,$A789))</f>
        <v/>
      </c>
      <c r="AC789" s="9">
        <f>IF(OR(AA789="",AB789=""),"",AA789+AB789)</f>
        <v/>
      </c>
      <c r="AD789" s="26">
        <f>IFERROR(IF(OR(AA789="",INDEX(AA:AA,MATCH(DATE(YEAR($A789)-1,MONTH($A789),DAY($A789)),$A:$A,0))=""),"",AA789/INDEX(AA:AA,MATCH(DATE(YEAR($A789)-1,MONTH($A789),DAY($A789)),$A:$A,0))-1),"")</f>
        <v/>
      </c>
      <c r="AE789" s="26">
        <f>IFERROR(IF(OR(AB789="",INDEX(AB:AB,MATCH(DATE(YEAR($A789)-1,MONTH($A789),DAY($A789)),$A:$A,0))=""),"",AB789/INDEX(AB:AB,MATCH(DATE(YEAR($A789)-1,MONTH($A789),DAY($A789)),$A:$A,0))-1),"")</f>
        <v/>
      </c>
      <c r="AF789" s="26">
        <f>IFERROR(IF(OR(AC789="",INDEX(AC:AC,MATCH(DATE(YEAR($A789)-1,MONTH($A789),DAY($A789)),$A:$A,0))=""),"",AC789/INDEX(AC:AC,MATCH(DATE(YEAR($A789)-1,MONTH($A789),DAY($A789)),$A:$A,0))-1),"")</f>
        <v/>
      </c>
      <c r="AG789" s="26">
        <f>IF(OR(AA789="",AA788=""),"",AA789/AA788-1)</f>
        <v/>
      </c>
      <c r="AH789" s="26">
        <f>IF(OR(AB789="",AB788=""),"",AB789/AB788-1)</f>
        <v/>
      </c>
      <c r="AI789" s="26">
        <f>IF(OR(AC789="",AC788=""),"",AC789/AC788-1)</f>
        <v/>
      </c>
      <c r="AJ789" s="26">
        <f>IF(AC789="","",AA789/AC789)</f>
        <v/>
      </c>
      <c r="AK789" s="26">
        <f>IF(AC789="","",AB789/AC789)</f>
        <v/>
      </c>
      <c r="AL789" s="29" t="n">
        <v>11.125</v>
      </c>
      <c r="AM789" s="30" t="n">
        <v>11.335</v>
      </c>
      <c r="AN789" s="30" t="n">
        <v>10.3225</v>
      </c>
      <c r="AO789" s="30" t="n">
        <v>11.1375</v>
      </c>
      <c r="AP789" s="31" t="n">
        <v>0.0011</v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18">
        <f>IF(SUMIFS('Daily NSE Equity Options'!$K:$K,'Daily NSE Equity Options'!$A:$A,$A790)=0,"",SUMIFS('Daily NSE Equity Options'!$K:$K,'Daily NSE Equity Options'!$A:$A,$A790))</f>
        <v/>
      </c>
      <c r="F790" s="7">
        <f>IF(SUMIFS('Daily BSE Equity Options'!$K:$K,'Daily BSE Equity Options'!$A:$A,$A790)=0,"",SUMIFS('Daily BSE Equity Options'!$K:$K,'Daily BSE Equity Options'!$A:$A,$A790))</f>
        <v/>
      </c>
      <c r="G790" s="7">
        <f>IF(OR(E790="",F790=""),"",E790+F790)</f>
        <v/>
      </c>
      <c r="H790" s="20">
        <f>IFERROR(IF(OR(E790="",INDEX(E:E,MATCH(DATE(YEAR($A790)-1,MONTH($A790),DAY($A790)),$A:$A,0))=""),"",E790/INDEX(E:E,MATCH(DATE(YEAR($A790)-1,MONTH($A790),DAY($A790)),$A:$A,0))-1),"")</f>
        <v/>
      </c>
      <c r="I790" s="20">
        <f>IFERROR(IF(OR(F790="",INDEX(F:F,MATCH(DATE(YEAR($A790)-1,MONTH($A790),DAY($A790)),$A:$A,0))=""),"",F790/INDEX(F:F,MATCH(DATE(YEAR($A790)-1,MONTH($A790),DAY($A790)),$A:$A,0))-1),"")</f>
        <v/>
      </c>
      <c r="J790" s="20">
        <f>IFERROR(IF(OR(G790="",INDEX(G:G,MATCH(DATE(YEAR($A790)-1,MONTH($A790),DAY($A790)),$A:$A,0))=""),"",G790/INDEX(G:G,MATCH(DATE(YEAR($A790)-1,MONTH($A790),DAY($A790)),$A:$A,0))-1),"")</f>
        <v/>
      </c>
      <c r="K790" s="20">
        <f>IF(OR(E790="",E789=""),"",E790/E789-1)</f>
        <v/>
      </c>
      <c r="L790" s="20">
        <f>IF(OR(F790="",F789=""),"",F790/F789-1)</f>
        <v/>
      </c>
      <c r="M790" s="20">
        <f>IF(OR(G790="",G789=""),"",G790/G789-1)</f>
        <v/>
      </c>
      <c r="N790" s="20">
        <f>IF(G790="","",E790/G790)</f>
        <v/>
      </c>
      <c r="O790" s="20">
        <f>IF(G790="","",F790/G790)</f>
        <v/>
      </c>
      <c r="P790" s="21">
        <f>IF(SUMIFS('Daily NSE Equity Options'!$L:$L,'Daily NSE Equity Options'!$A:$A,$A790)=0,"",SUMIFS('Daily NSE Equity Options'!$L:$L,'Daily NSE Equity Options'!$A:$A,$A790))</f>
        <v/>
      </c>
      <c r="Q790" s="8">
        <f>IF(SUMIFS('Daily BSE Equity Options'!$L:$L,'Daily BSE Equity Options'!$A:$A,$A790)=0,"",SUMIFS('Daily BSE Equity Options'!$L:$L,'Daily BSE Equity Options'!$A:$A,$A790))</f>
        <v/>
      </c>
      <c r="R790" s="8">
        <f>IF(OR(P790="",Q790=""),"",P790+Q790)</f>
        <v/>
      </c>
      <c r="S790" s="23">
        <f>IFERROR(IF(OR(P790="",INDEX(P:P,MATCH(DATE(YEAR($A790)-1,MONTH($A790),DAY($A790)),$A:$A,0))=""),"",P790/INDEX(P:P,MATCH(DATE(YEAR($A790)-1,MONTH($A790),DAY($A790)),$A:$A,0))-1),"")</f>
        <v/>
      </c>
      <c r="T790" s="23">
        <f>IFERROR(IF(OR(Q790="",INDEX(Q:Q,MATCH(DATE(YEAR($A790)-1,MONTH($A790),DAY($A790)),$A:$A,0))=""),"",Q790/INDEX(Q:Q,MATCH(DATE(YEAR($A790)-1,MONTH($A790),DAY($A790)),$A:$A,0))-1),"")</f>
        <v/>
      </c>
      <c r="U790" s="23">
        <f>IFERROR(IF(OR(R790="",INDEX(R:R,MATCH(DATE(YEAR($A790)-1,MONTH($A790),DAY($A790)),$A:$A,0))=""),"",R790/INDEX(R:R,MATCH(DATE(YEAR($A790)-1,MONTH($A790),DAY($A790)),$A:$A,0))-1),"")</f>
        <v/>
      </c>
      <c r="V790" s="23">
        <f>IF(OR(P790="",P789=""),"",P790/P789-1)</f>
        <v/>
      </c>
      <c r="W790" s="23">
        <f>IF(OR(Q790="",Q789=""),"",Q790/Q789-1)</f>
        <v/>
      </c>
      <c r="X790" s="23">
        <f>IF(OR(R790="",R789=""),"",R790/R789-1)</f>
        <v/>
      </c>
      <c r="Y790" s="23">
        <f>IF(R790="","",P790/R790)</f>
        <v/>
      </c>
      <c r="Z790" s="23">
        <f>IF(R790="","",Q790/R790)</f>
        <v/>
      </c>
      <c r="AA790" s="24">
        <f>IF(SUMIFS('Daily NSE Equity Options'!$M:$M,'Daily NSE Equity Options'!$A:$A,$A790)=0,"",SUMIFS('Daily NSE Equity Options'!$M:$M,'Daily NSE Equity Options'!$A:$A,$A790))</f>
        <v/>
      </c>
      <c r="AB790" s="9">
        <f>IF(SUMIFS('Daily BSE Equity Options'!$M:$M,'Daily BSE Equity Options'!$A:$A,$A790)=0,"",SUMIFS('Daily BSE Equity Options'!$M:$M,'Daily BSE Equity Options'!$A:$A,$A790))</f>
        <v/>
      </c>
      <c r="AC790" s="9">
        <f>IF(OR(AA790="",AB790=""),"",AA790+AB790)</f>
        <v/>
      </c>
      <c r="AD790" s="26">
        <f>IFERROR(IF(OR(AA790="",INDEX(AA:AA,MATCH(DATE(YEAR($A790)-1,MONTH($A790),DAY($A790)),$A:$A,0))=""),"",AA790/INDEX(AA:AA,MATCH(DATE(YEAR($A790)-1,MONTH($A790),DAY($A790)),$A:$A,0))-1),"")</f>
        <v/>
      </c>
      <c r="AE790" s="26">
        <f>IFERROR(IF(OR(AB790="",INDEX(AB:AB,MATCH(DATE(YEAR($A790)-1,MONTH($A790),DAY($A790)),$A:$A,0))=""),"",AB790/INDEX(AB:AB,MATCH(DATE(YEAR($A790)-1,MONTH($A790),DAY($A790)),$A:$A,0))-1),"")</f>
        <v/>
      </c>
      <c r="AF790" s="26">
        <f>IFERROR(IF(OR(AC790="",INDEX(AC:AC,MATCH(DATE(YEAR($A790)-1,MONTH($A790),DAY($A790)),$A:$A,0))=""),"",AC790/INDEX(AC:AC,MATCH(DATE(YEAR($A790)-1,MONTH($A790),DAY($A790)),$A:$A,0))-1),"")</f>
        <v/>
      </c>
      <c r="AG790" s="26">
        <f>IF(OR(AA790="",AA789=""),"",AA790/AA789-1)</f>
        <v/>
      </c>
      <c r="AH790" s="26">
        <f>IF(OR(AB790="",AB789=""),"",AB790/AB789-1)</f>
        <v/>
      </c>
      <c r="AI790" s="26">
        <f>IF(OR(AC790="",AC789=""),"",AC790/AC789-1)</f>
        <v/>
      </c>
      <c r="AJ790" s="26">
        <f>IF(AC790="","",AA790/AC790)</f>
        <v/>
      </c>
      <c r="AK790" s="26">
        <f>IF(AC790="","",AB790/AC790)</f>
        <v/>
      </c>
      <c r="AL790" s="29" t="n">
        <v>11.1375</v>
      </c>
      <c r="AM790" s="30" t="n">
        <v>11.6175</v>
      </c>
      <c r="AN790" s="30" t="n">
        <v>10.465</v>
      </c>
      <c r="AO790" s="30" t="n">
        <v>11.38</v>
      </c>
      <c r="AP790" s="31" t="n">
        <v>0.0218</v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18">
        <f>IF(SUMIFS('Daily NSE Equity Options'!$K:$K,'Daily NSE Equity Options'!$A:$A,$A791)=0,"",SUMIFS('Daily NSE Equity Options'!$K:$K,'Daily NSE Equity Options'!$A:$A,$A791))</f>
        <v/>
      </c>
      <c r="F791" s="7">
        <f>IF(SUMIFS('Daily BSE Equity Options'!$K:$K,'Daily BSE Equity Options'!$A:$A,$A791)=0,"",SUMIFS('Daily BSE Equity Options'!$K:$K,'Daily BSE Equity Options'!$A:$A,$A791))</f>
        <v/>
      </c>
      <c r="G791" s="7">
        <f>IF(OR(E791="",F791=""),"",E791+F791)</f>
        <v/>
      </c>
      <c r="H791" s="20">
        <f>IFERROR(IF(OR(E791="",INDEX(E:E,MATCH(DATE(YEAR($A791)-1,MONTH($A791),DAY($A791)),$A:$A,0))=""),"",E791/INDEX(E:E,MATCH(DATE(YEAR($A791)-1,MONTH($A791),DAY($A791)),$A:$A,0))-1),"")</f>
        <v/>
      </c>
      <c r="I791" s="20">
        <f>IFERROR(IF(OR(F791="",INDEX(F:F,MATCH(DATE(YEAR($A791)-1,MONTH($A791),DAY($A791)),$A:$A,0))=""),"",F791/INDEX(F:F,MATCH(DATE(YEAR($A791)-1,MONTH($A791),DAY($A791)),$A:$A,0))-1),"")</f>
        <v/>
      </c>
      <c r="J791" s="20">
        <f>IFERROR(IF(OR(G791="",INDEX(G:G,MATCH(DATE(YEAR($A791)-1,MONTH($A791),DAY($A791)),$A:$A,0))=""),"",G791/INDEX(G:G,MATCH(DATE(YEAR($A791)-1,MONTH($A791),DAY($A791)),$A:$A,0))-1),"")</f>
        <v/>
      </c>
      <c r="K791" s="20">
        <f>IF(OR(E791="",E790=""),"",E791/E790-1)</f>
        <v/>
      </c>
      <c r="L791" s="20">
        <f>IF(OR(F791="",F790=""),"",F791/F790-1)</f>
        <v/>
      </c>
      <c r="M791" s="20">
        <f>IF(OR(G791="",G790=""),"",G791/G790-1)</f>
        <v/>
      </c>
      <c r="N791" s="20">
        <f>IF(G791="","",E791/G791)</f>
        <v/>
      </c>
      <c r="O791" s="20">
        <f>IF(G791="","",F791/G791)</f>
        <v/>
      </c>
      <c r="P791" s="21">
        <f>IF(SUMIFS('Daily NSE Equity Options'!$L:$L,'Daily NSE Equity Options'!$A:$A,$A791)=0,"",SUMIFS('Daily NSE Equity Options'!$L:$L,'Daily NSE Equity Options'!$A:$A,$A791))</f>
        <v/>
      </c>
      <c r="Q791" s="8">
        <f>IF(SUMIFS('Daily BSE Equity Options'!$L:$L,'Daily BSE Equity Options'!$A:$A,$A791)=0,"",SUMIFS('Daily BSE Equity Options'!$L:$L,'Daily BSE Equity Options'!$A:$A,$A791))</f>
        <v/>
      </c>
      <c r="R791" s="8">
        <f>IF(OR(P791="",Q791=""),"",P791+Q791)</f>
        <v/>
      </c>
      <c r="S791" s="23">
        <f>IFERROR(IF(OR(P791="",INDEX(P:P,MATCH(DATE(YEAR($A791)-1,MONTH($A791),DAY($A791)),$A:$A,0))=""),"",P791/INDEX(P:P,MATCH(DATE(YEAR($A791)-1,MONTH($A791),DAY($A791)),$A:$A,0))-1),"")</f>
        <v/>
      </c>
      <c r="T791" s="23">
        <f>IFERROR(IF(OR(Q791="",INDEX(Q:Q,MATCH(DATE(YEAR($A791)-1,MONTH($A791),DAY($A791)),$A:$A,0))=""),"",Q791/INDEX(Q:Q,MATCH(DATE(YEAR($A791)-1,MONTH($A791),DAY($A791)),$A:$A,0))-1),"")</f>
        <v/>
      </c>
      <c r="U791" s="23">
        <f>IFERROR(IF(OR(R791="",INDEX(R:R,MATCH(DATE(YEAR($A791)-1,MONTH($A791),DAY($A791)),$A:$A,0))=""),"",R791/INDEX(R:R,MATCH(DATE(YEAR($A791)-1,MONTH($A791),DAY($A791)),$A:$A,0))-1),"")</f>
        <v/>
      </c>
      <c r="V791" s="23">
        <f>IF(OR(P791="",P790=""),"",P791/P790-1)</f>
        <v/>
      </c>
      <c r="W791" s="23">
        <f>IF(OR(Q791="",Q790=""),"",Q791/Q790-1)</f>
        <v/>
      </c>
      <c r="X791" s="23">
        <f>IF(OR(R791="",R790=""),"",R791/R790-1)</f>
        <v/>
      </c>
      <c r="Y791" s="23">
        <f>IF(R791="","",P791/R791)</f>
        <v/>
      </c>
      <c r="Z791" s="23">
        <f>IF(R791="","",Q791/R791)</f>
        <v/>
      </c>
      <c r="AA791" s="24">
        <f>IF(SUMIFS('Daily NSE Equity Options'!$M:$M,'Daily NSE Equity Options'!$A:$A,$A791)=0,"",SUMIFS('Daily NSE Equity Options'!$M:$M,'Daily NSE Equity Options'!$A:$A,$A791))</f>
        <v/>
      </c>
      <c r="AB791" s="9">
        <f>IF(SUMIFS('Daily BSE Equity Options'!$M:$M,'Daily BSE Equity Options'!$A:$A,$A791)=0,"",SUMIFS('Daily BSE Equity Options'!$M:$M,'Daily BSE Equity Options'!$A:$A,$A791))</f>
        <v/>
      </c>
      <c r="AC791" s="9">
        <f>IF(OR(AA791="",AB791=""),"",AA791+AB791)</f>
        <v/>
      </c>
      <c r="AD791" s="26">
        <f>IFERROR(IF(OR(AA791="",INDEX(AA:AA,MATCH(DATE(YEAR($A791)-1,MONTH($A791),DAY($A791)),$A:$A,0))=""),"",AA791/INDEX(AA:AA,MATCH(DATE(YEAR($A791)-1,MONTH($A791),DAY($A791)),$A:$A,0))-1),"")</f>
        <v/>
      </c>
      <c r="AE791" s="26">
        <f>IFERROR(IF(OR(AB791="",INDEX(AB:AB,MATCH(DATE(YEAR($A791)-1,MONTH($A791),DAY($A791)),$A:$A,0))=""),"",AB791/INDEX(AB:AB,MATCH(DATE(YEAR($A791)-1,MONTH($A791),DAY($A791)),$A:$A,0))-1),"")</f>
        <v/>
      </c>
      <c r="AF791" s="26">
        <f>IFERROR(IF(OR(AC791="",INDEX(AC:AC,MATCH(DATE(YEAR($A791)-1,MONTH($A791),DAY($A791)),$A:$A,0))=""),"",AC791/INDEX(AC:AC,MATCH(DATE(YEAR($A791)-1,MONTH($A791),DAY($A791)),$A:$A,0))-1),"")</f>
        <v/>
      </c>
      <c r="AG791" s="26">
        <f>IF(OR(AA791="",AA790=""),"",AA791/AA790-1)</f>
        <v/>
      </c>
      <c r="AH791" s="26">
        <f>IF(OR(AB791="",AB790=""),"",AB791/AB790-1)</f>
        <v/>
      </c>
      <c r="AI791" s="26">
        <f>IF(OR(AC791="",AC790=""),"",AC791/AC790-1)</f>
        <v/>
      </c>
      <c r="AJ791" s="26">
        <f>IF(AC791="","",AA791/AC791)</f>
        <v/>
      </c>
      <c r="AK791" s="26">
        <f>IF(AC791="","",AB791/AC791)</f>
        <v/>
      </c>
      <c r="AL791" s="29" t="n">
        <v>11.38</v>
      </c>
      <c r="AM791" s="30" t="n">
        <v>11.5375</v>
      </c>
      <c r="AN791" s="30" t="n">
        <v>9.637499999999999</v>
      </c>
      <c r="AO791" s="30" t="n">
        <v>11.4425</v>
      </c>
      <c r="AP791" s="31" t="n">
        <v>0.0055</v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18">
        <f>IF(SUMIFS('Daily NSE Equity Options'!$K:$K,'Daily NSE Equity Options'!$A:$A,$A792)=0,"",SUMIFS('Daily NSE Equity Options'!$K:$K,'Daily NSE Equity Options'!$A:$A,$A792))</f>
        <v/>
      </c>
      <c r="F792" s="7">
        <f>IF(SUMIFS('Daily BSE Equity Options'!$K:$K,'Daily BSE Equity Options'!$A:$A,$A792)=0,"",SUMIFS('Daily BSE Equity Options'!$K:$K,'Daily BSE Equity Options'!$A:$A,$A792))</f>
        <v/>
      </c>
      <c r="G792" s="7">
        <f>IF(OR(E792="",F792=""),"",E792+F792)</f>
        <v/>
      </c>
      <c r="H792" s="20">
        <f>IFERROR(IF(OR(E792="",INDEX(E:E,MATCH(DATE(YEAR($A792)-1,MONTH($A792),DAY($A792)),$A:$A,0))=""),"",E792/INDEX(E:E,MATCH(DATE(YEAR($A792)-1,MONTH($A792),DAY($A792)),$A:$A,0))-1),"")</f>
        <v/>
      </c>
      <c r="I792" s="20">
        <f>IFERROR(IF(OR(F792="",INDEX(F:F,MATCH(DATE(YEAR($A792)-1,MONTH($A792),DAY($A792)),$A:$A,0))=""),"",F792/INDEX(F:F,MATCH(DATE(YEAR($A792)-1,MONTH($A792),DAY($A792)),$A:$A,0))-1),"")</f>
        <v/>
      </c>
      <c r="J792" s="20">
        <f>IFERROR(IF(OR(G792="",INDEX(G:G,MATCH(DATE(YEAR($A792)-1,MONTH($A792),DAY($A792)),$A:$A,0))=""),"",G792/INDEX(G:G,MATCH(DATE(YEAR($A792)-1,MONTH($A792),DAY($A792)),$A:$A,0))-1),"")</f>
        <v/>
      </c>
      <c r="K792" s="20">
        <f>IF(OR(E792="",E791=""),"",E792/E791-1)</f>
        <v/>
      </c>
      <c r="L792" s="20">
        <f>IF(OR(F792="",F791=""),"",F792/F791-1)</f>
        <v/>
      </c>
      <c r="M792" s="20">
        <f>IF(OR(G792="",G791=""),"",G792/G791-1)</f>
        <v/>
      </c>
      <c r="N792" s="20">
        <f>IF(G792="","",E792/G792)</f>
        <v/>
      </c>
      <c r="O792" s="20">
        <f>IF(G792="","",F792/G792)</f>
        <v/>
      </c>
      <c r="P792" s="21">
        <f>IF(SUMIFS('Daily NSE Equity Options'!$L:$L,'Daily NSE Equity Options'!$A:$A,$A792)=0,"",SUMIFS('Daily NSE Equity Options'!$L:$L,'Daily NSE Equity Options'!$A:$A,$A792))</f>
        <v/>
      </c>
      <c r="Q792" s="8">
        <f>IF(SUMIFS('Daily BSE Equity Options'!$L:$L,'Daily BSE Equity Options'!$A:$A,$A792)=0,"",SUMIFS('Daily BSE Equity Options'!$L:$L,'Daily BSE Equity Options'!$A:$A,$A792))</f>
        <v/>
      </c>
      <c r="R792" s="8">
        <f>IF(OR(P792="",Q792=""),"",P792+Q792)</f>
        <v/>
      </c>
      <c r="S792" s="23">
        <f>IFERROR(IF(OR(P792="",INDEX(P:P,MATCH(DATE(YEAR($A792)-1,MONTH($A792),DAY($A792)),$A:$A,0))=""),"",P792/INDEX(P:P,MATCH(DATE(YEAR($A792)-1,MONTH($A792),DAY($A792)),$A:$A,0))-1),"")</f>
        <v/>
      </c>
      <c r="T792" s="23">
        <f>IFERROR(IF(OR(Q792="",INDEX(Q:Q,MATCH(DATE(YEAR($A792)-1,MONTH($A792),DAY($A792)),$A:$A,0))=""),"",Q792/INDEX(Q:Q,MATCH(DATE(YEAR($A792)-1,MONTH($A792),DAY($A792)),$A:$A,0))-1),"")</f>
        <v/>
      </c>
      <c r="U792" s="23">
        <f>IFERROR(IF(OR(R792="",INDEX(R:R,MATCH(DATE(YEAR($A792)-1,MONTH($A792),DAY($A792)),$A:$A,0))=""),"",R792/INDEX(R:R,MATCH(DATE(YEAR($A792)-1,MONTH($A792),DAY($A792)),$A:$A,0))-1),"")</f>
        <v/>
      </c>
      <c r="V792" s="23">
        <f>IF(OR(P792="",P791=""),"",P792/P791-1)</f>
        <v/>
      </c>
      <c r="W792" s="23">
        <f>IF(OR(Q792="",Q791=""),"",Q792/Q791-1)</f>
        <v/>
      </c>
      <c r="X792" s="23">
        <f>IF(OR(R792="",R791=""),"",R792/R791-1)</f>
        <v/>
      </c>
      <c r="Y792" s="23">
        <f>IF(R792="","",P792/R792)</f>
        <v/>
      </c>
      <c r="Z792" s="23">
        <f>IF(R792="","",Q792/R792)</f>
        <v/>
      </c>
      <c r="AA792" s="24">
        <f>IF(SUMIFS('Daily NSE Equity Options'!$M:$M,'Daily NSE Equity Options'!$A:$A,$A792)=0,"",SUMIFS('Daily NSE Equity Options'!$M:$M,'Daily NSE Equity Options'!$A:$A,$A792))</f>
        <v/>
      </c>
      <c r="AB792" s="9">
        <f>IF(SUMIFS('Daily BSE Equity Options'!$M:$M,'Daily BSE Equity Options'!$A:$A,$A792)=0,"",SUMIFS('Daily BSE Equity Options'!$M:$M,'Daily BSE Equity Options'!$A:$A,$A792))</f>
        <v/>
      </c>
      <c r="AC792" s="9">
        <f>IF(OR(AA792="",AB792=""),"",AA792+AB792)</f>
        <v/>
      </c>
      <c r="AD792" s="26">
        <f>IFERROR(IF(OR(AA792="",INDEX(AA:AA,MATCH(DATE(YEAR($A792)-1,MONTH($A792),DAY($A792)),$A:$A,0))=""),"",AA792/INDEX(AA:AA,MATCH(DATE(YEAR($A792)-1,MONTH($A792),DAY($A792)),$A:$A,0))-1),"")</f>
        <v/>
      </c>
      <c r="AE792" s="26">
        <f>IFERROR(IF(OR(AB792="",INDEX(AB:AB,MATCH(DATE(YEAR($A792)-1,MONTH($A792),DAY($A792)),$A:$A,0))=""),"",AB792/INDEX(AB:AB,MATCH(DATE(YEAR($A792)-1,MONTH($A792),DAY($A792)),$A:$A,0))-1),"")</f>
        <v/>
      </c>
      <c r="AF792" s="26">
        <f>IFERROR(IF(OR(AC792="",INDEX(AC:AC,MATCH(DATE(YEAR($A792)-1,MONTH($A792),DAY($A792)),$A:$A,0))=""),"",AC792/INDEX(AC:AC,MATCH(DATE(YEAR($A792)-1,MONTH($A792),DAY($A792)),$A:$A,0))-1),"")</f>
        <v/>
      </c>
      <c r="AG792" s="26">
        <f>IF(OR(AA792="",AA791=""),"",AA792/AA791-1)</f>
        <v/>
      </c>
      <c r="AH792" s="26">
        <f>IF(OR(AB792="",AB791=""),"",AB792/AB791-1)</f>
        <v/>
      </c>
      <c r="AI792" s="26">
        <f>IF(OR(AC792="",AC791=""),"",AC792/AC791-1)</f>
        <v/>
      </c>
      <c r="AJ792" s="26">
        <f>IF(AC792="","",AA792/AC792)</f>
        <v/>
      </c>
      <c r="AK792" s="26">
        <f>IF(AC792="","",AB792/AC792)</f>
        <v/>
      </c>
      <c r="AL792" s="29" t="n">
        <v>11.4425</v>
      </c>
      <c r="AM792" s="30" t="n">
        <v>11.5675</v>
      </c>
      <c r="AN792" s="30" t="n">
        <v>10.13</v>
      </c>
      <c r="AO792" s="30" t="n">
        <v>11.2575</v>
      </c>
      <c r="AP792" s="31" t="n">
        <v>-0.0162</v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18">
        <f>IF(SUMIFS('Daily NSE Equity Options'!$K:$K,'Daily NSE Equity Options'!$A:$A,$A793)=0,"",SUMIFS('Daily NSE Equity Options'!$K:$K,'Daily NSE Equity Options'!$A:$A,$A793))</f>
        <v/>
      </c>
      <c r="F793" s="7">
        <f>IF(SUMIFS('Daily BSE Equity Options'!$K:$K,'Daily BSE Equity Options'!$A:$A,$A793)=0,"",SUMIFS('Daily BSE Equity Options'!$K:$K,'Daily BSE Equity Options'!$A:$A,$A793))</f>
        <v/>
      </c>
      <c r="G793" s="7">
        <f>IF(OR(E793="",F793=""),"",E793+F793)</f>
        <v/>
      </c>
      <c r="H793" s="20">
        <f>IFERROR(IF(OR(E793="",INDEX(E:E,MATCH(DATE(YEAR($A793)-1,MONTH($A793),DAY($A793)),$A:$A,0))=""),"",E793/INDEX(E:E,MATCH(DATE(YEAR($A793)-1,MONTH($A793),DAY($A793)),$A:$A,0))-1),"")</f>
        <v/>
      </c>
      <c r="I793" s="20">
        <f>IFERROR(IF(OR(F793="",INDEX(F:F,MATCH(DATE(YEAR($A793)-1,MONTH($A793),DAY($A793)),$A:$A,0))=""),"",F793/INDEX(F:F,MATCH(DATE(YEAR($A793)-1,MONTH($A793),DAY($A793)),$A:$A,0))-1),"")</f>
        <v/>
      </c>
      <c r="J793" s="20">
        <f>IFERROR(IF(OR(G793="",INDEX(G:G,MATCH(DATE(YEAR($A793)-1,MONTH($A793),DAY($A793)),$A:$A,0))=""),"",G793/INDEX(G:G,MATCH(DATE(YEAR($A793)-1,MONTH($A793),DAY($A793)),$A:$A,0))-1),"")</f>
        <v/>
      </c>
      <c r="K793" s="20">
        <f>IF(OR(E793="",E792=""),"",E793/E792-1)</f>
        <v/>
      </c>
      <c r="L793" s="20">
        <f>IF(OR(F793="",F792=""),"",F793/F792-1)</f>
        <v/>
      </c>
      <c r="M793" s="20">
        <f>IF(OR(G793="",G792=""),"",G793/G792-1)</f>
        <v/>
      </c>
      <c r="N793" s="20">
        <f>IF(G793="","",E793/G793)</f>
        <v/>
      </c>
      <c r="O793" s="20">
        <f>IF(G793="","",F793/G793)</f>
        <v/>
      </c>
      <c r="P793" s="21">
        <f>IF(SUMIFS('Daily NSE Equity Options'!$L:$L,'Daily NSE Equity Options'!$A:$A,$A793)=0,"",SUMIFS('Daily NSE Equity Options'!$L:$L,'Daily NSE Equity Options'!$A:$A,$A793))</f>
        <v/>
      </c>
      <c r="Q793" s="8">
        <f>IF(SUMIFS('Daily BSE Equity Options'!$L:$L,'Daily BSE Equity Options'!$A:$A,$A793)=0,"",SUMIFS('Daily BSE Equity Options'!$L:$L,'Daily BSE Equity Options'!$A:$A,$A793))</f>
        <v/>
      </c>
      <c r="R793" s="8">
        <f>IF(OR(P793="",Q793=""),"",P793+Q793)</f>
        <v/>
      </c>
      <c r="S793" s="23">
        <f>IFERROR(IF(OR(P793="",INDEX(P:P,MATCH(DATE(YEAR($A793)-1,MONTH($A793),DAY($A793)),$A:$A,0))=""),"",P793/INDEX(P:P,MATCH(DATE(YEAR($A793)-1,MONTH($A793),DAY($A793)),$A:$A,0))-1),"")</f>
        <v/>
      </c>
      <c r="T793" s="23">
        <f>IFERROR(IF(OR(Q793="",INDEX(Q:Q,MATCH(DATE(YEAR($A793)-1,MONTH($A793),DAY($A793)),$A:$A,0))=""),"",Q793/INDEX(Q:Q,MATCH(DATE(YEAR($A793)-1,MONTH($A793),DAY($A793)),$A:$A,0))-1),"")</f>
        <v/>
      </c>
      <c r="U793" s="23">
        <f>IFERROR(IF(OR(R793="",INDEX(R:R,MATCH(DATE(YEAR($A793)-1,MONTH($A793),DAY($A793)),$A:$A,0))=""),"",R793/INDEX(R:R,MATCH(DATE(YEAR($A793)-1,MONTH($A793),DAY($A793)),$A:$A,0))-1),"")</f>
        <v/>
      </c>
      <c r="V793" s="23">
        <f>IF(OR(P793="",P792=""),"",P793/P792-1)</f>
        <v/>
      </c>
      <c r="W793" s="23">
        <f>IF(OR(Q793="",Q792=""),"",Q793/Q792-1)</f>
        <v/>
      </c>
      <c r="X793" s="23">
        <f>IF(OR(R793="",R792=""),"",R793/R792-1)</f>
        <v/>
      </c>
      <c r="Y793" s="23">
        <f>IF(R793="","",P793/R793)</f>
        <v/>
      </c>
      <c r="Z793" s="23">
        <f>IF(R793="","",Q793/R793)</f>
        <v/>
      </c>
      <c r="AA793" s="24">
        <f>IF(SUMIFS('Daily NSE Equity Options'!$M:$M,'Daily NSE Equity Options'!$A:$A,$A793)=0,"",SUMIFS('Daily NSE Equity Options'!$M:$M,'Daily NSE Equity Options'!$A:$A,$A793))</f>
        <v/>
      </c>
      <c r="AB793" s="9">
        <f>IF(SUMIFS('Daily BSE Equity Options'!$M:$M,'Daily BSE Equity Options'!$A:$A,$A793)=0,"",SUMIFS('Daily BSE Equity Options'!$M:$M,'Daily BSE Equity Options'!$A:$A,$A793))</f>
        <v/>
      </c>
      <c r="AC793" s="9">
        <f>IF(OR(AA793="",AB793=""),"",AA793+AB793)</f>
        <v/>
      </c>
      <c r="AD793" s="26">
        <f>IFERROR(IF(OR(AA793="",INDEX(AA:AA,MATCH(DATE(YEAR($A793)-1,MONTH($A793),DAY($A793)),$A:$A,0))=""),"",AA793/INDEX(AA:AA,MATCH(DATE(YEAR($A793)-1,MONTH($A793),DAY($A793)),$A:$A,0))-1),"")</f>
        <v/>
      </c>
      <c r="AE793" s="26">
        <f>IFERROR(IF(OR(AB793="",INDEX(AB:AB,MATCH(DATE(YEAR($A793)-1,MONTH($A793),DAY($A793)),$A:$A,0))=""),"",AB793/INDEX(AB:AB,MATCH(DATE(YEAR($A793)-1,MONTH($A793),DAY($A793)),$A:$A,0))-1),"")</f>
        <v/>
      </c>
      <c r="AF793" s="26">
        <f>IFERROR(IF(OR(AC793="",INDEX(AC:AC,MATCH(DATE(YEAR($A793)-1,MONTH($A793),DAY($A793)),$A:$A,0))=""),"",AC793/INDEX(AC:AC,MATCH(DATE(YEAR($A793)-1,MONTH($A793),DAY($A793)),$A:$A,0))-1),"")</f>
        <v/>
      </c>
      <c r="AG793" s="26">
        <f>IF(OR(AA793="",AA792=""),"",AA793/AA792-1)</f>
        <v/>
      </c>
      <c r="AH793" s="26">
        <f>IF(OR(AB793="",AB792=""),"",AB793/AB792-1)</f>
        <v/>
      </c>
      <c r="AI793" s="26">
        <f>IF(OR(AC793="",AC792=""),"",AC793/AC792-1)</f>
        <v/>
      </c>
      <c r="AJ793" s="26">
        <f>IF(AC793="","",AA793/AC793)</f>
        <v/>
      </c>
      <c r="AK793" s="26">
        <f>IF(AC793="","",AB793/AC793)</f>
        <v/>
      </c>
      <c r="AL793" s="29" t="n">
        <v>11.2575</v>
      </c>
      <c r="AM793" s="30" t="n">
        <v>11.2975</v>
      </c>
      <c r="AN793" s="30" t="n">
        <v>10.3075</v>
      </c>
      <c r="AO793" s="30" t="n">
        <v>11.12</v>
      </c>
      <c r="AP793" s="31" t="n">
        <v>-0.0122</v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18">
        <f>IF(SUMIFS('Daily NSE Equity Options'!$K:$K,'Daily NSE Equity Options'!$A:$A,$A794)=0,"",SUMIFS('Daily NSE Equity Options'!$K:$K,'Daily NSE Equity Options'!$A:$A,$A794))</f>
        <v/>
      </c>
      <c r="F794" s="7">
        <f>IF(SUMIFS('Daily BSE Equity Options'!$K:$K,'Daily BSE Equity Options'!$A:$A,$A794)=0,"",SUMIFS('Daily BSE Equity Options'!$K:$K,'Daily BSE Equity Options'!$A:$A,$A794))</f>
        <v/>
      </c>
      <c r="G794" s="7">
        <f>IF(OR(E794="",F794=""),"",E794+F794)</f>
        <v/>
      </c>
      <c r="H794" s="20">
        <f>IFERROR(IF(OR(E794="",INDEX(E:E,MATCH(DATE(YEAR($A794)-1,MONTH($A794),DAY($A794)),$A:$A,0))=""),"",E794/INDEX(E:E,MATCH(DATE(YEAR($A794)-1,MONTH($A794),DAY($A794)),$A:$A,0))-1),"")</f>
        <v/>
      </c>
      <c r="I794" s="20">
        <f>IFERROR(IF(OR(F794="",INDEX(F:F,MATCH(DATE(YEAR($A794)-1,MONTH($A794),DAY($A794)),$A:$A,0))=""),"",F794/INDEX(F:F,MATCH(DATE(YEAR($A794)-1,MONTH($A794),DAY($A794)),$A:$A,0))-1),"")</f>
        <v/>
      </c>
      <c r="J794" s="20">
        <f>IFERROR(IF(OR(G794="",INDEX(G:G,MATCH(DATE(YEAR($A794)-1,MONTH($A794),DAY($A794)),$A:$A,0))=""),"",G794/INDEX(G:G,MATCH(DATE(YEAR($A794)-1,MONTH($A794),DAY($A794)),$A:$A,0))-1),"")</f>
        <v/>
      </c>
      <c r="K794" s="20">
        <f>IF(OR(E794="",E793=""),"",E794/E793-1)</f>
        <v/>
      </c>
      <c r="L794" s="20">
        <f>IF(OR(F794="",F793=""),"",F794/F793-1)</f>
        <v/>
      </c>
      <c r="M794" s="20">
        <f>IF(OR(G794="",G793=""),"",G794/G793-1)</f>
        <v/>
      </c>
      <c r="N794" s="20">
        <f>IF(G794="","",E794/G794)</f>
        <v/>
      </c>
      <c r="O794" s="20">
        <f>IF(G794="","",F794/G794)</f>
        <v/>
      </c>
      <c r="P794" s="21">
        <f>IF(SUMIFS('Daily NSE Equity Options'!$L:$L,'Daily NSE Equity Options'!$A:$A,$A794)=0,"",SUMIFS('Daily NSE Equity Options'!$L:$L,'Daily NSE Equity Options'!$A:$A,$A794))</f>
        <v/>
      </c>
      <c r="Q794" s="8">
        <f>IF(SUMIFS('Daily BSE Equity Options'!$L:$L,'Daily BSE Equity Options'!$A:$A,$A794)=0,"",SUMIFS('Daily BSE Equity Options'!$L:$L,'Daily BSE Equity Options'!$A:$A,$A794))</f>
        <v/>
      </c>
      <c r="R794" s="8">
        <f>IF(OR(P794="",Q794=""),"",P794+Q794)</f>
        <v/>
      </c>
      <c r="S794" s="23">
        <f>IFERROR(IF(OR(P794="",INDEX(P:P,MATCH(DATE(YEAR($A794)-1,MONTH($A794),DAY($A794)),$A:$A,0))=""),"",P794/INDEX(P:P,MATCH(DATE(YEAR($A794)-1,MONTH($A794),DAY($A794)),$A:$A,0))-1),"")</f>
        <v/>
      </c>
      <c r="T794" s="23">
        <f>IFERROR(IF(OR(Q794="",INDEX(Q:Q,MATCH(DATE(YEAR($A794)-1,MONTH($A794),DAY($A794)),$A:$A,0))=""),"",Q794/INDEX(Q:Q,MATCH(DATE(YEAR($A794)-1,MONTH($A794),DAY($A794)),$A:$A,0))-1),"")</f>
        <v/>
      </c>
      <c r="U794" s="23">
        <f>IFERROR(IF(OR(R794="",INDEX(R:R,MATCH(DATE(YEAR($A794)-1,MONTH($A794),DAY($A794)),$A:$A,0))=""),"",R794/INDEX(R:R,MATCH(DATE(YEAR($A794)-1,MONTH($A794),DAY($A794)),$A:$A,0))-1),"")</f>
        <v/>
      </c>
      <c r="V794" s="23">
        <f>IF(OR(P794="",P793=""),"",P794/P793-1)</f>
        <v/>
      </c>
      <c r="W794" s="23">
        <f>IF(OR(Q794="",Q793=""),"",Q794/Q793-1)</f>
        <v/>
      </c>
      <c r="X794" s="23">
        <f>IF(OR(R794="",R793=""),"",R794/R793-1)</f>
        <v/>
      </c>
      <c r="Y794" s="23">
        <f>IF(R794="","",P794/R794)</f>
        <v/>
      </c>
      <c r="Z794" s="23">
        <f>IF(R794="","",Q794/R794)</f>
        <v/>
      </c>
      <c r="AA794" s="24">
        <f>IF(SUMIFS('Daily NSE Equity Options'!$M:$M,'Daily NSE Equity Options'!$A:$A,$A794)=0,"",SUMIFS('Daily NSE Equity Options'!$M:$M,'Daily NSE Equity Options'!$A:$A,$A794))</f>
        <v/>
      </c>
      <c r="AB794" s="9">
        <f>IF(SUMIFS('Daily BSE Equity Options'!$M:$M,'Daily BSE Equity Options'!$A:$A,$A794)=0,"",SUMIFS('Daily BSE Equity Options'!$M:$M,'Daily BSE Equity Options'!$A:$A,$A794))</f>
        <v/>
      </c>
      <c r="AC794" s="9">
        <f>IF(OR(AA794="",AB794=""),"",AA794+AB794)</f>
        <v/>
      </c>
      <c r="AD794" s="26">
        <f>IFERROR(IF(OR(AA794="",INDEX(AA:AA,MATCH(DATE(YEAR($A794)-1,MONTH($A794),DAY($A794)),$A:$A,0))=""),"",AA794/INDEX(AA:AA,MATCH(DATE(YEAR($A794)-1,MONTH($A794),DAY($A794)),$A:$A,0))-1),"")</f>
        <v/>
      </c>
      <c r="AE794" s="26">
        <f>IFERROR(IF(OR(AB794="",INDEX(AB:AB,MATCH(DATE(YEAR($A794)-1,MONTH($A794),DAY($A794)),$A:$A,0))=""),"",AB794/INDEX(AB:AB,MATCH(DATE(YEAR($A794)-1,MONTH($A794),DAY($A794)),$A:$A,0))-1),"")</f>
        <v/>
      </c>
      <c r="AF794" s="26">
        <f>IFERROR(IF(OR(AC794="",INDEX(AC:AC,MATCH(DATE(YEAR($A794)-1,MONTH($A794),DAY($A794)),$A:$A,0))=""),"",AC794/INDEX(AC:AC,MATCH(DATE(YEAR($A794)-1,MONTH($A794),DAY($A794)),$A:$A,0))-1),"")</f>
        <v/>
      </c>
      <c r="AG794" s="26">
        <f>IF(OR(AA794="",AA793=""),"",AA794/AA793-1)</f>
        <v/>
      </c>
      <c r="AH794" s="26">
        <f>IF(OR(AB794="",AB793=""),"",AB794/AB793-1)</f>
        <v/>
      </c>
      <c r="AI794" s="26">
        <f>IF(OR(AC794="",AC793=""),"",AC794/AC793-1)</f>
        <v/>
      </c>
      <c r="AJ794" s="26">
        <f>IF(AC794="","",AA794/AC794)</f>
        <v/>
      </c>
      <c r="AK794" s="26">
        <f>IF(AC794="","",AB794/AC794)</f>
        <v/>
      </c>
      <c r="AL794" s="29" t="n">
        <v>11.12</v>
      </c>
      <c r="AM794" s="30" t="n">
        <v>11.8025</v>
      </c>
      <c r="AN794" s="30" t="n">
        <v>10.5825</v>
      </c>
      <c r="AO794" s="30" t="n">
        <v>11.245</v>
      </c>
      <c r="AP794" s="31" t="n">
        <v>0.0112</v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18">
        <f>IF(SUMIFS('Daily NSE Equity Options'!$K:$K,'Daily NSE Equity Options'!$A:$A,$A795)=0,"",SUMIFS('Daily NSE Equity Options'!$K:$K,'Daily NSE Equity Options'!$A:$A,$A795))</f>
        <v/>
      </c>
      <c r="F795" s="7">
        <f>IF(SUMIFS('Daily BSE Equity Options'!$K:$K,'Daily BSE Equity Options'!$A:$A,$A795)=0,"",SUMIFS('Daily BSE Equity Options'!$K:$K,'Daily BSE Equity Options'!$A:$A,$A795))</f>
        <v/>
      </c>
      <c r="G795" s="7">
        <f>IF(OR(E795="",F795=""),"",E795+F795)</f>
        <v/>
      </c>
      <c r="H795" s="20">
        <f>IFERROR(IF(OR(E795="",INDEX(E:E,MATCH(DATE(YEAR($A795)-1,MONTH($A795),DAY($A795)),$A:$A,0))=""),"",E795/INDEX(E:E,MATCH(DATE(YEAR($A795)-1,MONTH($A795),DAY($A795)),$A:$A,0))-1),"")</f>
        <v/>
      </c>
      <c r="I795" s="20">
        <f>IFERROR(IF(OR(F795="",INDEX(F:F,MATCH(DATE(YEAR($A795)-1,MONTH($A795),DAY($A795)),$A:$A,0))=""),"",F795/INDEX(F:F,MATCH(DATE(YEAR($A795)-1,MONTH($A795),DAY($A795)),$A:$A,0))-1),"")</f>
        <v/>
      </c>
      <c r="J795" s="20">
        <f>IFERROR(IF(OR(G795="",INDEX(G:G,MATCH(DATE(YEAR($A795)-1,MONTH($A795),DAY($A795)),$A:$A,0))=""),"",G795/INDEX(G:G,MATCH(DATE(YEAR($A795)-1,MONTH($A795),DAY($A795)),$A:$A,0))-1),"")</f>
        <v/>
      </c>
      <c r="K795" s="20">
        <f>IF(OR(E795="",E794=""),"",E795/E794-1)</f>
        <v/>
      </c>
      <c r="L795" s="20">
        <f>IF(OR(F795="",F794=""),"",F795/F794-1)</f>
        <v/>
      </c>
      <c r="M795" s="20">
        <f>IF(OR(G795="",G794=""),"",G795/G794-1)</f>
        <v/>
      </c>
      <c r="N795" s="20">
        <f>IF(G795="","",E795/G795)</f>
        <v/>
      </c>
      <c r="O795" s="20">
        <f>IF(G795="","",F795/G795)</f>
        <v/>
      </c>
      <c r="P795" s="21">
        <f>IF(SUMIFS('Daily NSE Equity Options'!$L:$L,'Daily NSE Equity Options'!$A:$A,$A795)=0,"",SUMIFS('Daily NSE Equity Options'!$L:$L,'Daily NSE Equity Options'!$A:$A,$A795))</f>
        <v/>
      </c>
      <c r="Q795" s="8">
        <f>IF(SUMIFS('Daily BSE Equity Options'!$L:$L,'Daily BSE Equity Options'!$A:$A,$A795)=0,"",SUMIFS('Daily BSE Equity Options'!$L:$L,'Daily BSE Equity Options'!$A:$A,$A795))</f>
        <v/>
      </c>
      <c r="R795" s="8">
        <f>IF(OR(P795="",Q795=""),"",P795+Q795)</f>
        <v/>
      </c>
      <c r="S795" s="23">
        <f>IFERROR(IF(OR(P795="",INDEX(P:P,MATCH(DATE(YEAR($A795)-1,MONTH($A795),DAY($A795)),$A:$A,0))=""),"",P795/INDEX(P:P,MATCH(DATE(YEAR($A795)-1,MONTH($A795),DAY($A795)),$A:$A,0))-1),"")</f>
        <v/>
      </c>
      <c r="T795" s="23">
        <f>IFERROR(IF(OR(Q795="",INDEX(Q:Q,MATCH(DATE(YEAR($A795)-1,MONTH($A795),DAY($A795)),$A:$A,0))=""),"",Q795/INDEX(Q:Q,MATCH(DATE(YEAR($A795)-1,MONTH($A795),DAY($A795)),$A:$A,0))-1),"")</f>
        <v/>
      </c>
      <c r="U795" s="23">
        <f>IFERROR(IF(OR(R795="",INDEX(R:R,MATCH(DATE(YEAR($A795)-1,MONTH($A795),DAY($A795)),$A:$A,0))=""),"",R795/INDEX(R:R,MATCH(DATE(YEAR($A795)-1,MONTH($A795),DAY($A795)),$A:$A,0))-1),"")</f>
        <v/>
      </c>
      <c r="V795" s="23">
        <f>IF(OR(P795="",P794=""),"",P795/P794-1)</f>
        <v/>
      </c>
      <c r="W795" s="23">
        <f>IF(OR(Q795="",Q794=""),"",Q795/Q794-1)</f>
        <v/>
      </c>
      <c r="X795" s="23">
        <f>IF(OR(R795="",R794=""),"",R795/R794-1)</f>
        <v/>
      </c>
      <c r="Y795" s="23">
        <f>IF(R795="","",P795/R795)</f>
        <v/>
      </c>
      <c r="Z795" s="23">
        <f>IF(R795="","",Q795/R795)</f>
        <v/>
      </c>
      <c r="AA795" s="24">
        <f>IF(SUMIFS('Daily NSE Equity Options'!$M:$M,'Daily NSE Equity Options'!$A:$A,$A795)=0,"",SUMIFS('Daily NSE Equity Options'!$M:$M,'Daily NSE Equity Options'!$A:$A,$A795))</f>
        <v/>
      </c>
      <c r="AB795" s="9">
        <f>IF(SUMIFS('Daily BSE Equity Options'!$M:$M,'Daily BSE Equity Options'!$A:$A,$A795)=0,"",SUMIFS('Daily BSE Equity Options'!$M:$M,'Daily BSE Equity Options'!$A:$A,$A795))</f>
        <v/>
      </c>
      <c r="AC795" s="9">
        <f>IF(OR(AA795="",AB795=""),"",AA795+AB795)</f>
        <v/>
      </c>
      <c r="AD795" s="26">
        <f>IFERROR(IF(OR(AA795="",INDEX(AA:AA,MATCH(DATE(YEAR($A795)-1,MONTH($A795),DAY($A795)),$A:$A,0))=""),"",AA795/INDEX(AA:AA,MATCH(DATE(YEAR($A795)-1,MONTH($A795),DAY($A795)),$A:$A,0))-1),"")</f>
        <v/>
      </c>
      <c r="AE795" s="26">
        <f>IFERROR(IF(OR(AB795="",INDEX(AB:AB,MATCH(DATE(YEAR($A795)-1,MONTH($A795),DAY($A795)),$A:$A,0))=""),"",AB795/INDEX(AB:AB,MATCH(DATE(YEAR($A795)-1,MONTH($A795),DAY($A795)),$A:$A,0))-1),"")</f>
        <v/>
      </c>
      <c r="AF795" s="26">
        <f>IFERROR(IF(OR(AC795="",INDEX(AC:AC,MATCH(DATE(YEAR($A795)-1,MONTH($A795),DAY($A795)),$A:$A,0))=""),"",AC795/INDEX(AC:AC,MATCH(DATE(YEAR($A795)-1,MONTH($A795),DAY($A795)),$A:$A,0))-1),"")</f>
        <v/>
      </c>
      <c r="AG795" s="26">
        <f>IF(OR(AA795="",AA794=""),"",AA795/AA794-1)</f>
        <v/>
      </c>
      <c r="AH795" s="26">
        <f>IF(OR(AB795="",AB794=""),"",AB795/AB794-1)</f>
        <v/>
      </c>
      <c r="AI795" s="26">
        <f>IF(OR(AC795="",AC794=""),"",AC795/AC794-1)</f>
        <v/>
      </c>
      <c r="AJ795" s="26">
        <f>IF(AC795="","",AA795/AC795)</f>
        <v/>
      </c>
      <c r="AK795" s="26">
        <f>IF(AC795="","",AB795/AC795)</f>
        <v/>
      </c>
      <c r="AL795" s="29" t="n">
        <v>11.245</v>
      </c>
      <c r="AM795" s="30" t="n">
        <v>11.25</v>
      </c>
      <c r="AN795" s="30" t="n">
        <v>9.99</v>
      </c>
      <c r="AO795" s="30" t="n">
        <v>11.11</v>
      </c>
      <c r="AP795" s="31" t="n">
        <v>-0.012</v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18">
        <f>IF(SUMIFS('Daily NSE Equity Options'!$K:$K,'Daily NSE Equity Options'!$A:$A,$A796)=0,"",SUMIFS('Daily NSE Equity Options'!$K:$K,'Daily NSE Equity Options'!$A:$A,$A796))</f>
        <v/>
      </c>
      <c r="F796" s="7">
        <f>IF(SUMIFS('Daily BSE Equity Options'!$K:$K,'Daily BSE Equity Options'!$A:$A,$A796)=0,"",SUMIFS('Daily BSE Equity Options'!$K:$K,'Daily BSE Equity Options'!$A:$A,$A796))</f>
        <v/>
      </c>
      <c r="G796" s="7">
        <f>IF(OR(E796="",F796=""),"",E796+F796)</f>
        <v/>
      </c>
      <c r="H796" s="20">
        <f>IFERROR(IF(OR(E796="",INDEX(E:E,MATCH(DATE(YEAR($A796)-1,MONTH($A796),DAY($A796)),$A:$A,0))=""),"",E796/INDEX(E:E,MATCH(DATE(YEAR($A796)-1,MONTH($A796),DAY($A796)),$A:$A,0))-1),"")</f>
        <v/>
      </c>
      <c r="I796" s="20">
        <f>IFERROR(IF(OR(F796="",INDEX(F:F,MATCH(DATE(YEAR($A796)-1,MONTH($A796),DAY($A796)),$A:$A,0))=""),"",F796/INDEX(F:F,MATCH(DATE(YEAR($A796)-1,MONTH($A796),DAY($A796)),$A:$A,0))-1),"")</f>
        <v/>
      </c>
      <c r="J796" s="20">
        <f>IFERROR(IF(OR(G796="",INDEX(G:G,MATCH(DATE(YEAR($A796)-1,MONTH($A796),DAY($A796)),$A:$A,0))=""),"",G796/INDEX(G:G,MATCH(DATE(YEAR($A796)-1,MONTH($A796),DAY($A796)),$A:$A,0))-1),"")</f>
        <v/>
      </c>
      <c r="K796" s="20">
        <f>IF(OR(E796="",E795=""),"",E796/E795-1)</f>
        <v/>
      </c>
      <c r="L796" s="20">
        <f>IF(OR(F796="",F795=""),"",F796/F795-1)</f>
        <v/>
      </c>
      <c r="M796" s="20">
        <f>IF(OR(G796="",G795=""),"",G796/G795-1)</f>
        <v/>
      </c>
      <c r="N796" s="20">
        <f>IF(G796="","",E796/G796)</f>
        <v/>
      </c>
      <c r="O796" s="20">
        <f>IF(G796="","",F796/G796)</f>
        <v/>
      </c>
      <c r="P796" s="21">
        <f>IF(SUMIFS('Daily NSE Equity Options'!$L:$L,'Daily NSE Equity Options'!$A:$A,$A796)=0,"",SUMIFS('Daily NSE Equity Options'!$L:$L,'Daily NSE Equity Options'!$A:$A,$A796))</f>
        <v/>
      </c>
      <c r="Q796" s="8">
        <f>IF(SUMIFS('Daily BSE Equity Options'!$L:$L,'Daily BSE Equity Options'!$A:$A,$A796)=0,"",SUMIFS('Daily BSE Equity Options'!$L:$L,'Daily BSE Equity Options'!$A:$A,$A796))</f>
        <v/>
      </c>
      <c r="R796" s="8">
        <f>IF(OR(P796="",Q796=""),"",P796+Q796)</f>
        <v/>
      </c>
      <c r="S796" s="23">
        <f>IFERROR(IF(OR(P796="",INDEX(P:P,MATCH(DATE(YEAR($A796)-1,MONTH($A796),DAY($A796)),$A:$A,0))=""),"",P796/INDEX(P:P,MATCH(DATE(YEAR($A796)-1,MONTH($A796),DAY($A796)),$A:$A,0))-1),"")</f>
        <v/>
      </c>
      <c r="T796" s="23">
        <f>IFERROR(IF(OR(Q796="",INDEX(Q:Q,MATCH(DATE(YEAR($A796)-1,MONTH($A796),DAY($A796)),$A:$A,0))=""),"",Q796/INDEX(Q:Q,MATCH(DATE(YEAR($A796)-1,MONTH($A796),DAY($A796)),$A:$A,0))-1),"")</f>
        <v/>
      </c>
      <c r="U796" s="23">
        <f>IFERROR(IF(OR(R796="",INDEX(R:R,MATCH(DATE(YEAR($A796)-1,MONTH($A796),DAY($A796)),$A:$A,0))=""),"",R796/INDEX(R:R,MATCH(DATE(YEAR($A796)-1,MONTH($A796),DAY($A796)),$A:$A,0))-1),"")</f>
        <v/>
      </c>
      <c r="V796" s="23">
        <f>IF(OR(P796="",P795=""),"",P796/P795-1)</f>
        <v/>
      </c>
      <c r="W796" s="23">
        <f>IF(OR(Q796="",Q795=""),"",Q796/Q795-1)</f>
        <v/>
      </c>
      <c r="X796" s="23">
        <f>IF(OR(R796="",R795=""),"",R796/R795-1)</f>
        <v/>
      </c>
      <c r="Y796" s="23">
        <f>IF(R796="","",P796/R796)</f>
        <v/>
      </c>
      <c r="Z796" s="23">
        <f>IF(R796="","",Q796/R796)</f>
        <v/>
      </c>
      <c r="AA796" s="24">
        <f>IF(SUMIFS('Daily NSE Equity Options'!$M:$M,'Daily NSE Equity Options'!$A:$A,$A796)=0,"",SUMIFS('Daily NSE Equity Options'!$M:$M,'Daily NSE Equity Options'!$A:$A,$A796))</f>
        <v/>
      </c>
      <c r="AB796" s="9">
        <f>IF(SUMIFS('Daily BSE Equity Options'!$M:$M,'Daily BSE Equity Options'!$A:$A,$A796)=0,"",SUMIFS('Daily BSE Equity Options'!$M:$M,'Daily BSE Equity Options'!$A:$A,$A796))</f>
        <v/>
      </c>
      <c r="AC796" s="9">
        <f>IF(OR(AA796="",AB796=""),"",AA796+AB796)</f>
        <v/>
      </c>
      <c r="AD796" s="26">
        <f>IFERROR(IF(OR(AA796="",INDEX(AA:AA,MATCH(DATE(YEAR($A796)-1,MONTH($A796),DAY($A796)),$A:$A,0))=""),"",AA796/INDEX(AA:AA,MATCH(DATE(YEAR($A796)-1,MONTH($A796),DAY($A796)),$A:$A,0))-1),"")</f>
        <v/>
      </c>
      <c r="AE796" s="26">
        <f>IFERROR(IF(OR(AB796="",INDEX(AB:AB,MATCH(DATE(YEAR($A796)-1,MONTH($A796),DAY($A796)),$A:$A,0))=""),"",AB796/INDEX(AB:AB,MATCH(DATE(YEAR($A796)-1,MONTH($A796),DAY($A796)),$A:$A,0))-1),"")</f>
        <v/>
      </c>
      <c r="AF796" s="26">
        <f>IFERROR(IF(OR(AC796="",INDEX(AC:AC,MATCH(DATE(YEAR($A796)-1,MONTH($A796),DAY($A796)),$A:$A,0))=""),"",AC796/INDEX(AC:AC,MATCH(DATE(YEAR($A796)-1,MONTH($A796),DAY($A796)),$A:$A,0))-1),"")</f>
        <v/>
      </c>
      <c r="AG796" s="26">
        <f>IF(OR(AA796="",AA795=""),"",AA796/AA795-1)</f>
        <v/>
      </c>
      <c r="AH796" s="26">
        <f>IF(OR(AB796="",AB795=""),"",AB796/AB795-1)</f>
        <v/>
      </c>
      <c r="AI796" s="26">
        <f>IF(OR(AC796="",AC795=""),"",AC796/AC795-1)</f>
        <v/>
      </c>
      <c r="AJ796" s="26">
        <f>IF(AC796="","",AA796/AC796)</f>
        <v/>
      </c>
      <c r="AK796" s="26">
        <f>IF(AC796="","",AB796/AC796)</f>
        <v/>
      </c>
      <c r="AL796" s="29" t="n">
        <v>11.11</v>
      </c>
      <c r="AM796" s="30" t="n">
        <v>11.3675</v>
      </c>
      <c r="AN796" s="30" t="n">
        <v>10.6325</v>
      </c>
      <c r="AO796" s="30" t="n">
        <v>11.1625</v>
      </c>
      <c r="AP796" s="31" t="n">
        <v>0.0047</v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18">
        <f>IF(SUMIFS('Daily NSE Equity Options'!$K:$K,'Daily NSE Equity Options'!$A:$A,$A797)=0,"",SUMIFS('Daily NSE Equity Options'!$K:$K,'Daily NSE Equity Options'!$A:$A,$A797))</f>
        <v/>
      </c>
      <c r="F797" s="7">
        <f>IF(SUMIFS('Daily BSE Equity Options'!$K:$K,'Daily BSE Equity Options'!$A:$A,$A797)=0,"",SUMIFS('Daily BSE Equity Options'!$K:$K,'Daily BSE Equity Options'!$A:$A,$A797))</f>
        <v/>
      </c>
      <c r="G797" s="7">
        <f>IF(OR(E797="",F797=""),"",E797+F797)</f>
        <v/>
      </c>
      <c r="H797" s="20">
        <f>IFERROR(IF(OR(E797="",INDEX(E:E,MATCH(DATE(YEAR($A797)-1,MONTH($A797),DAY($A797)),$A:$A,0))=""),"",E797/INDEX(E:E,MATCH(DATE(YEAR($A797)-1,MONTH($A797),DAY($A797)),$A:$A,0))-1),"")</f>
        <v/>
      </c>
      <c r="I797" s="20">
        <f>IFERROR(IF(OR(F797="",INDEX(F:F,MATCH(DATE(YEAR($A797)-1,MONTH($A797),DAY($A797)),$A:$A,0))=""),"",F797/INDEX(F:F,MATCH(DATE(YEAR($A797)-1,MONTH($A797),DAY($A797)),$A:$A,0))-1),"")</f>
        <v/>
      </c>
      <c r="J797" s="20">
        <f>IFERROR(IF(OR(G797="",INDEX(G:G,MATCH(DATE(YEAR($A797)-1,MONTH($A797),DAY($A797)),$A:$A,0))=""),"",G797/INDEX(G:G,MATCH(DATE(YEAR($A797)-1,MONTH($A797),DAY($A797)),$A:$A,0))-1),"")</f>
        <v/>
      </c>
      <c r="K797" s="20">
        <f>IF(OR(E797="",E796=""),"",E797/E796-1)</f>
        <v/>
      </c>
      <c r="L797" s="20">
        <f>IF(OR(F797="",F796=""),"",F797/F796-1)</f>
        <v/>
      </c>
      <c r="M797" s="20">
        <f>IF(OR(G797="",G796=""),"",G797/G796-1)</f>
        <v/>
      </c>
      <c r="N797" s="20">
        <f>IF(G797="","",E797/G797)</f>
        <v/>
      </c>
      <c r="O797" s="20">
        <f>IF(G797="","",F797/G797)</f>
        <v/>
      </c>
      <c r="P797" s="21">
        <f>IF(SUMIFS('Daily NSE Equity Options'!$L:$L,'Daily NSE Equity Options'!$A:$A,$A797)=0,"",SUMIFS('Daily NSE Equity Options'!$L:$L,'Daily NSE Equity Options'!$A:$A,$A797))</f>
        <v/>
      </c>
      <c r="Q797" s="8">
        <f>IF(SUMIFS('Daily BSE Equity Options'!$L:$L,'Daily BSE Equity Options'!$A:$A,$A797)=0,"",SUMIFS('Daily BSE Equity Options'!$L:$L,'Daily BSE Equity Options'!$A:$A,$A797))</f>
        <v/>
      </c>
      <c r="R797" s="8">
        <f>IF(OR(P797="",Q797=""),"",P797+Q797)</f>
        <v/>
      </c>
      <c r="S797" s="23">
        <f>IFERROR(IF(OR(P797="",INDEX(P:P,MATCH(DATE(YEAR($A797)-1,MONTH($A797),DAY($A797)),$A:$A,0))=""),"",P797/INDEX(P:P,MATCH(DATE(YEAR($A797)-1,MONTH($A797),DAY($A797)),$A:$A,0))-1),"")</f>
        <v/>
      </c>
      <c r="T797" s="23">
        <f>IFERROR(IF(OR(Q797="",INDEX(Q:Q,MATCH(DATE(YEAR($A797)-1,MONTH($A797),DAY($A797)),$A:$A,0))=""),"",Q797/INDEX(Q:Q,MATCH(DATE(YEAR($A797)-1,MONTH($A797),DAY($A797)),$A:$A,0))-1),"")</f>
        <v/>
      </c>
      <c r="U797" s="23">
        <f>IFERROR(IF(OR(R797="",INDEX(R:R,MATCH(DATE(YEAR($A797)-1,MONTH($A797),DAY($A797)),$A:$A,0))=""),"",R797/INDEX(R:R,MATCH(DATE(YEAR($A797)-1,MONTH($A797),DAY($A797)),$A:$A,0))-1),"")</f>
        <v/>
      </c>
      <c r="V797" s="23">
        <f>IF(OR(P797="",P796=""),"",P797/P796-1)</f>
        <v/>
      </c>
      <c r="W797" s="23">
        <f>IF(OR(Q797="",Q796=""),"",Q797/Q796-1)</f>
        <v/>
      </c>
      <c r="X797" s="23">
        <f>IF(OR(R797="",R796=""),"",R797/R796-1)</f>
        <v/>
      </c>
      <c r="Y797" s="23">
        <f>IF(R797="","",P797/R797)</f>
        <v/>
      </c>
      <c r="Z797" s="23">
        <f>IF(R797="","",Q797/R797)</f>
        <v/>
      </c>
      <c r="AA797" s="24">
        <f>IF(SUMIFS('Daily NSE Equity Options'!$M:$M,'Daily NSE Equity Options'!$A:$A,$A797)=0,"",SUMIFS('Daily NSE Equity Options'!$M:$M,'Daily NSE Equity Options'!$A:$A,$A797))</f>
        <v/>
      </c>
      <c r="AB797" s="9">
        <f>IF(SUMIFS('Daily BSE Equity Options'!$M:$M,'Daily BSE Equity Options'!$A:$A,$A797)=0,"",SUMIFS('Daily BSE Equity Options'!$M:$M,'Daily BSE Equity Options'!$A:$A,$A797))</f>
        <v/>
      </c>
      <c r="AC797" s="9">
        <f>IF(OR(AA797="",AB797=""),"",AA797+AB797)</f>
        <v/>
      </c>
      <c r="AD797" s="26">
        <f>IFERROR(IF(OR(AA797="",INDEX(AA:AA,MATCH(DATE(YEAR($A797)-1,MONTH($A797),DAY($A797)),$A:$A,0))=""),"",AA797/INDEX(AA:AA,MATCH(DATE(YEAR($A797)-1,MONTH($A797),DAY($A797)),$A:$A,0))-1),"")</f>
        <v/>
      </c>
      <c r="AE797" s="26">
        <f>IFERROR(IF(OR(AB797="",INDEX(AB:AB,MATCH(DATE(YEAR($A797)-1,MONTH($A797),DAY($A797)),$A:$A,0))=""),"",AB797/INDEX(AB:AB,MATCH(DATE(YEAR($A797)-1,MONTH($A797),DAY($A797)),$A:$A,0))-1),"")</f>
        <v/>
      </c>
      <c r="AF797" s="26">
        <f>IFERROR(IF(OR(AC797="",INDEX(AC:AC,MATCH(DATE(YEAR($A797)-1,MONTH($A797),DAY($A797)),$A:$A,0))=""),"",AC797/INDEX(AC:AC,MATCH(DATE(YEAR($A797)-1,MONTH($A797),DAY($A797)),$A:$A,0))-1),"")</f>
        <v/>
      </c>
      <c r="AG797" s="26">
        <f>IF(OR(AA797="",AA796=""),"",AA797/AA796-1)</f>
        <v/>
      </c>
      <c r="AH797" s="26">
        <f>IF(OR(AB797="",AB796=""),"",AB797/AB796-1)</f>
        <v/>
      </c>
      <c r="AI797" s="26">
        <f>IF(OR(AC797="",AC796=""),"",AC797/AC796-1)</f>
        <v/>
      </c>
      <c r="AJ797" s="26">
        <f>IF(AC797="","",AA797/AC797)</f>
        <v/>
      </c>
      <c r="AK797" s="26">
        <f>IF(AC797="","",AB797/AC797)</f>
        <v/>
      </c>
      <c r="AL797" s="29" t="n">
        <v>11.1625</v>
      </c>
      <c r="AM797" s="30" t="n">
        <v>11.37</v>
      </c>
      <c r="AN797" s="30" t="n">
        <v>9.692500000000001</v>
      </c>
      <c r="AO797" s="30" t="n">
        <v>11.08</v>
      </c>
      <c r="AP797" s="31" t="n">
        <v>-0.0074</v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18">
        <f>IF(SUMIFS('Daily NSE Equity Options'!$K:$K,'Daily NSE Equity Options'!$A:$A,$A798)=0,"",SUMIFS('Daily NSE Equity Options'!$K:$K,'Daily NSE Equity Options'!$A:$A,$A798))</f>
        <v/>
      </c>
      <c r="F798" s="7">
        <f>IF(SUMIFS('Daily BSE Equity Options'!$K:$K,'Daily BSE Equity Options'!$A:$A,$A798)=0,"",SUMIFS('Daily BSE Equity Options'!$K:$K,'Daily BSE Equity Options'!$A:$A,$A798))</f>
        <v/>
      </c>
      <c r="G798" s="7">
        <f>IF(OR(E798="",F798=""),"",E798+F798)</f>
        <v/>
      </c>
      <c r="H798" s="20">
        <f>IFERROR(IF(OR(E798="",INDEX(E:E,MATCH(DATE(YEAR($A798)-1,MONTH($A798),DAY($A798)),$A:$A,0))=""),"",E798/INDEX(E:E,MATCH(DATE(YEAR($A798)-1,MONTH($A798),DAY($A798)),$A:$A,0))-1),"")</f>
        <v/>
      </c>
      <c r="I798" s="20">
        <f>IFERROR(IF(OR(F798="",INDEX(F:F,MATCH(DATE(YEAR($A798)-1,MONTH($A798),DAY($A798)),$A:$A,0))=""),"",F798/INDEX(F:F,MATCH(DATE(YEAR($A798)-1,MONTH($A798),DAY($A798)),$A:$A,0))-1),"")</f>
        <v/>
      </c>
      <c r="J798" s="20">
        <f>IFERROR(IF(OR(G798="",INDEX(G:G,MATCH(DATE(YEAR($A798)-1,MONTH($A798),DAY($A798)),$A:$A,0))=""),"",G798/INDEX(G:G,MATCH(DATE(YEAR($A798)-1,MONTH($A798),DAY($A798)),$A:$A,0))-1),"")</f>
        <v/>
      </c>
      <c r="K798" s="20">
        <f>IF(OR(E798="",E797=""),"",E798/E797-1)</f>
        <v/>
      </c>
      <c r="L798" s="20">
        <f>IF(OR(F798="",F797=""),"",F798/F797-1)</f>
        <v/>
      </c>
      <c r="M798" s="20">
        <f>IF(OR(G798="",G797=""),"",G798/G797-1)</f>
        <v/>
      </c>
      <c r="N798" s="20">
        <f>IF(G798="","",E798/G798)</f>
        <v/>
      </c>
      <c r="O798" s="20">
        <f>IF(G798="","",F798/G798)</f>
        <v/>
      </c>
      <c r="P798" s="21">
        <f>IF(SUMIFS('Daily NSE Equity Options'!$L:$L,'Daily NSE Equity Options'!$A:$A,$A798)=0,"",SUMIFS('Daily NSE Equity Options'!$L:$L,'Daily NSE Equity Options'!$A:$A,$A798))</f>
        <v/>
      </c>
      <c r="Q798" s="8">
        <f>IF(SUMIFS('Daily BSE Equity Options'!$L:$L,'Daily BSE Equity Options'!$A:$A,$A798)=0,"",SUMIFS('Daily BSE Equity Options'!$L:$L,'Daily BSE Equity Options'!$A:$A,$A798))</f>
        <v/>
      </c>
      <c r="R798" s="8">
        <f>IF(OR(P798="",Q798=""),"",P798+Q798)</f>
        <v/>
      </c>
      <c r="S798" s="23">
        <f>IFERROR(IF(OR(P798="",INDEX(P:P,MATCH(DATE(YEAR($A798)-1,MONTH($A798),DAY($A798)),$A:$A,0))=""),"",P798/INDEX(P:P,MATCH(DATE(YEAR($A798)-1,MONTH($A798),DAY($A798)),$A:$A,0))-1),"")</f>
        <v/>
      </c>
      <c r="T798" s="23">
        <f>IFERROR(IF(OR(Q798="",INDEX(Q:Q,MATCH(DATE(YEAR($A798)-1,MONTH($A798),DAY($A798)),$A:$A,0))=""),"",Q798/INDEX(Q:Q,MATCH(DATE(YEAR($A798)-1,MONTH($A798),DAY($A798)),$A:$A,0))-1),"")</f>
        <v/>
      </c>
      <c r="U798" s="23">
        <f>IFERROR(IF(OR(R798="",INDEX(R:R,MATCH(DATE(YEAR($A798)-1,MONTH($A798),DAY($A798)),$A:$A,0))=""),"",R798/INDEX(R:R,MATCH(DATE(YEAR($A798)-1,MONTH($A798),DAY($A798)),$A:$A,0))-1),"")</f>
        <v/>
      </c>
      <c r="V798" s="23">
        <f>IF(OR(P798="",P797=""),"",P798/P797-1)</f>
        <v/>
      </c>
      <c r="W798" s="23">
        <f>IF(OR(Q798="",Q797=""),"",Q798/Q797-1)</f>
        <v/>
      </c>
      <c r="X798" s="23">
        <f>IF(OR(R798="",R797=""),"",R798/R797-1)</f>
        <v/>
      </c>
      <c r="Y798" s="23">
        <f>IF(R798="","",P798/R798)</f>
        <v/>
      </c>
      <c r="Z798" s="23">
        <f>IF(R798="","",Q798/R798)</f>
        <v/>
      </c>
      <c r="AA798" s="24">
        <f>IF(SUMIFS('Daily NSE Equity Options'!$M:$M,'Daily NSE Equity Options'!$A:$A,$A798)=0,"",SUMIFS('Daily NSE Equity Options'!$M:$M,'Daily NSE Equity Options'!$A:$A,$A798))</f>
        <v/>
      </c>
      <c r="AB798" s="9">
        <f>IF(SUMIFS('Daily BSE Equity Options'!$M:$M,'Daily BSE Equity Options'!$A:$A,$A798)=0,"",SUMIFS('Daily BSE Equity Options'!$M:$M,'Daily BSE Equity Options'!$A:$A,$A798))</f>
        <v/>
      </c>
      <c r="AC798" s="9">
        <f>IF(OR(AA798="",AB798=""),"",AA798+AB798)</f>
        <v/>
      </c>
      <c r="AD798" s="26">
        <f>IFERROR(IF(OR(AA798="",INDEX(AA:AA,MATCH(DATE(YEAR($A798)-1,MONTH($A798),DAY($A798)),$A:$A,0))=""),"",AA798/INDEX(AA:AA,MATCH(DATE(YEAR($A798)-1,MONTH($A798),DAY($A798)),$A:$A,0))-1),"")</f>
        <v/>
      </c>
      <c r="AE798" s="26">
        <f>IFERROR(IF(OR(AB798="",INDEX(AB:AB,MATCH(DATE(YEAR($A798)-1,MONTH($A798),DAY($A798)),$A:$A,0))=""),"",AB798/INDEX(AB:AB,MATCH(DATE(YEAR($A798)-1,MONTH($A798),DAY($A798)),$A:$A,0))-1),"")</f>
        <v/>
      </c>
      <c r="AF798" s="26">
        <f>IFERROR(IF(OR(AC798="",INDEX(AC:AC,MATCH(DATE(YEAR($A798)-1,MONTH($A798),DAY($A798)),$A:$A,0))=""),"",AC798/INDEX(AC:AC,MATCH(DATE(YEAR($A798)-1,MONTH($A798),DAY($A798)),$A:$A,0))-1),"")</f>
        <v/>
      </c>
      <c r="AG798" s="26">
        <f>IF(OR(AA798="",AA797=""),"",AA798/AA797-1)</f>
        <v/>
      </c>
      <c r="AH798" s="26">
        <f>IF(OR(AB798="",AB797=""),"",AB798/AB797-1)</f>
        <v/>
      </c>
      <c r="AI798" s="26">
        <f>IF(OR(AC798="",AC797=""),"",AC798/AC797-1)</f>
        <v/>
      </c>
      <c r="AJ798" s="26">
        <f>IF(AC798="","",AA798/AC798)</f>
        <v/>
      </c>
      <c r="AK798" s="26">
        <f>IF(AC798="","",AB798/AC798)</f>
        <v/>
      </c>
      <c r="AL798" s="29" t="n">
        <v>11.08</v>
      </c>
      <c r="AM798" s="30" t="n">
        <v>11.08</v>
      </c>
      <c r="AN798" s="30" t="n">
        <v>10.5575</v>
      </c>
      <c r="AO798" s="30" t="n">
        <v>10.84</v>
      </c>
      <c r="AP798" s="31" t="n">
        <v>-0.0217</v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18">
        <f>IF(SUMIFS('Daily NSE Equity Options'!$K:$K,'Daily NSE Equity Options'!$A:$A,$A799)=0,"",SUMIFS('Daily NSE Equity Options'!$K:$K,'Daily NSE Equity Options'!$A:$A,$A799))</f>
        <v/>
      </c>
      <c r="F799" s="7">
        <f>IF(SUMIFS('Daily BSE Equity Options'!$K:$K,'Daily BSE Equity Options'!$A:$A,$A799)=0,"",SUMIFS('Daily BSE Equity Options'!$K:$K,'Daily BSE Equity Options'!$A:$A,$A799))</f>
        <v/>
      </c>
      <c r="G799" s="7">
        <f>IF(OR(E799="",F799=""),"",E799+F799)</f>
        <v/>
      </c>
      <c r="H799" s="20">
        <f>IFERROR(IF(OR(E799="",INDEX(E:E,MATCH(DATE(YEAR($A799)-1,MONTH($A799),DAY($A799)),$A:$A,0))=""),"",E799/INDEX(E:E,MATCH(DATE(YEAR($A799)-1,MONTH($A799),DAY($A799)),$A:$A,0))-1),"")</f>
        <v/>
      </c>
      <c r="I799" s="20">
        <f>IFERROR(IF(OR(F799="",INDEX(F:F,MATCH(DATE(YEAR($A799)-1,MONTH($A799),DAY($A799)),$A:$A,0))=""),"",F799/INDEX(F:F,MATCH(DATE(YEAR($A799)-1,MONTH($A799),DAY($A799)),$A:$A,0))-1),"")</f>
        <v/>
      </c>
      <c r="J799" s="20">
        <f>IFERROR(IF(OR(G799="",INDEX(G:G,MATCH(DATE(YEAR($A799)-1,MONTH($A799),DAY($A799)),$A:$A,0))=""),"",G799/INDEX(G:G,MATCH(DATE(YEAR($A799)-1,MONTH($A799),DAY($A799)),$A:$A,0))-1),"")</f>
        <v/>
      </c>
      <c r="K799" s="20">
        <f>IF(OR(E799="",E798=""),"",E799/E798-1)</f>
        <v/>
      </c>
      <c r="L799" s="20">
        <f>IF(OR(F799="",F798=""),"",F799/F798-1)</f>
        <v/>
      </c>
      <c r="M799" s="20">
        <f>IF(OR(G799="",G798=""),"",G799/G798-1)</f>
        <v/>
      </c>
      <c r="N799" s="20">
        <f>IF(G799="","",E799/G799)</f>
        <v/>
      </c>
      <c r="O799" s="20">
        <f>IF(G799="","",F799/G799)</f>
        <v/>
      </c>
      <c r="P799" s="21">
        <f>IF(SUMIFS('Daily NSE Equity Options'!$L:$L,'Daily NSE Equity Options'!$A:$A,$A799)=0,"",SUMIFS('Daily NSE Equity Options'!$L:$L,'Daily NSE Equity Options'!$A:$A,$A799))</f>
        <v/>
      </c>
      <c r="Q799" s="8">
        <f>IF(SUMIFS('Daily BSE Equity Options'!$L:$L,'Daily BSE Equity Options'!$A:$A,$A799)=0,"",SUMIFS('Daily BSE Equity Options'!$L:$L,'Daily BSE Equity Options'!$A:$A,$A799))</f>
        <v/>
      </c>
      <c r="R799" s="8">
        <f>IF(OR(P799="",Q799=""),"",P799+Q799)</f>
        <v/>
      </c>
      <c r="S799" s="23">
        <f>IFERROR(IF(OR(P799="",INDEX(P:P,MATCH(DATE(YEAR($A799)-1,MONTH($A799),DAY($A799)),$A:$A,0))=""),"",P799/INDEX(P:P,MATCH(DATE(YEAR($A799)-1,MONTH($A799),DAY($A799)),$A:$A,0))-1),"")</f>
        <v/>
      </c>
      <c r="T799" s="23">
        <f>IFERROR(IF(OR(Q799="",INDEX(Q:Q,MATCH(DATE(YEAR($A799)-1,MONTH($A799),DAY($A799)),$A:$A,0))=""),"",Q799/INDEX(Q:Q,MATCH(DATE(YEAR($A799)-1,MONTH($A799),DAY($A799)),$A:$A,0))-1),"")</f>
        <v/>
      </c>
      <c r="U799" s="23">
        <f>IFERROR(IF(OR(R799="",INDEX(R:R,MATCH(DATE(YEAR($A799)-1,MONTH($A799),DAY($A799)),$A:$A,0))=""),"",R799/INDEX(R:R,MATCH(DATE(YEAR($A799)-1,MONTH($A799),DAY($A799)),$A:$A,0))-1),"")</f>
        <v/>
      </c>
      <c r="V799" s="23">
        <f>IF(OR(P799="",P798=""),"",P799/P798-1)</f>
        <v/>
      </c>
      <c r="W799" s="23">
        <f>IF(OR(Q799="",Q798=""),"",Q799/Q798-1)</f>
        <v/>
      </c>
      <c r="X799" s="23">
        <f>IF(OR(R799="",R798=""),"",R799/R798-1)</f>
        <v/>
      </c>
      <c r="Y799" s="23">
        <f>IF(R799="","",P799/R799)</f>
        <v/>
      </c>
      <c r="Z799" s="23">
        <f>IF(R799="","",Q799/R799)</f>
        <v/>
      </c>
      <c r="AA799" s="24">
        <f>IF(SUMIFS('Daily NSE Equity Options'!$M:$M,'Daily NSE Equity Options'!$A:$A,$A799)=0,"",SUMIFS('Daily NSE Equity Options'!$M:$M,'Daily NSE Equity Options'!$A:$A,$A799))</f>
        <v/>
      </c>
      <c r="AB799" s="9">
        <f>IF(SUMIFS('Daily BSE Equity Options'!$M:$M,'Daily BSE Equity Options'!$A:$A,$A799)=0,"",SUMIFS('Daily BSE Equity Options'!$M:$M,'Daily BSE Equity Options'!$A:$A,$A799))</f>
        <v/>
      </c>
      <c r="AC799" s="9">
        <f>IF(OR(AA799="",AB799=""),"",AA799+AB799)</f>
        <v/>
      </c>
      <c r="AD799" s="26">
        <f>IFERROR(IF(OR(AA799="",INDEX(AA:AA,MATCH(DATE(YEAR($A799)-1,MONTH($A799),DAY($A799)),$A:$A,0))=""),"",AA799/INDEX(AA:AA,MATCH(DATE(YEAR($A799)-1,MONTH($A799),DAY($A799)),$A:$A,0))-1),"")</f>
        <v/>
      </c>
      <c r="AE799" s="26">
        <f>IFERROR(IF(OR(AB799="",INDEX(AB:AB,MATCH(DATE(YEAR($A799)-1,MONTH($A799),DAY($A799)),$A:$A,0))=""),"",AB799/INDEX(AB:AB,MATCH(DATE(YEAR($A799)-1,MONTH($A799),DAY($A799)),$A:$A,0))-1),"")</f>
        <v/>
      </c>
      <c r="AF799" s="26">
        <f>IFERROR(IF(OR(AC799="",INDEX(AC:AC,MATCH(DATE(YEAR($A799)-1,MONTH($A799),DAY($A799)),$A:$A,0))=""),"",AC799/INDEX(AC:AC,MATCH(DATE(YEAR($A799)-1,MONTH($A799),DAY($A799)),$A:$A,0))-1),"")</f>
        <v/>
      </c>
      <c r="AG799" s="26">
        <f>IF(OR(AA799="",AA798=""),"",AA799/AA798-1)</f>
        <v/>
      </c>
      <c r="AH799" s="26">
        <f>IF(OR(AB799="",AB798=""),"",AB799/AB798-1)</f>
        <v/>
      </c>
      <c r="AI799" s="26">
        <f>IF(OR(AC799="",AC798=""),"",AC799/AC798-1)</f>
        <v/>
      </c>
      <c r="AJ799" s="26">
        <f>IF(AC799="","",AA799/AC799)</f>
        <v/>
      </c>
      <c r="AK799" s="26">
        <f>IF(AC799="","",AB799/AC799)</f>
        <v/>
      </c>
      <c r="AL799" s="29" t="n">
        <v>10.84</v>
      </c>
      <c r="AM799" s="30" t="n">
        <v>11.4975</v>
      </c>
      <c r="AN799" s="30" t="n">
        <v>10.33</v>
      </c>
      <c r="AO799" s="30" t="n">
        <v>11.225</v>
      </c>
      <c r="AP799" s="31" t="n">
        <v>0.0355</v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18">
        <f>IF(SUMIFS('Daily NSE Equity Options'!$K:$K,'Daily NSE Equity Options'!$A:$A,$A800)=0,"",SUMIFS('Daily NSE Equity Options'!$K:$K,'Daily NSE Equity Options'!$A:$A,$A800))</f>
        <v/>
      </c>
      <c r="F800" s="7">
        <f>IF(SUMIFS('Daily BSE Equity Options'!$K:$K,'Daily BSE Equity Options'!$A:$A,$A800)=0,"",SUMIFS('Daily BSE Equity Options'!$K:$K,'Daily BSE Equity Options'!$A:$A,$A800))</f>
        <v/>
      </c>
      <c r="G800" s="7">
        <f>IF(OR(E800="",F800=""),"",E800+F800)</f>
        <v/>
      </c>
      <c r="H800" s="20">
        <f>IFERROR(IF(OR(E800="",INDEX(E:E,MATCH(DATE(YEAR($A800)-1,MONTH($A800),DAY($A800)),$A:$A,0))=""),"",E800/INDEX(E:E,MATCH(DATE(YEAR($A800)-1,MONTH($A800),DAY($A800)),$A:$A,0))-1),"")</f>
        <v/>
      </c>
      <c r="I800" s="20">
        <f>IFERROR(IF(OR(F800="",INDEX(F:F,MATCH(DATE(YEAR($A800)-1,MONTH($A800),DAY($A800)),$A:$A,0))=""),"",F800/INDEX(F:F,MATCH(DATE(YEAR($A800)-1,MONTH($A800),DAY($A800)),$A:$A,0))-1),"")</f>
        <v/>
      </c>
      <c r="J800" s="20">
        <f>IFERROR(IF(OR(G800="",INDEX(G:G,MATCH(DATE(YEAR($A800)-1,MONTH($A800),DAY($A800)),$A:$A,0))=""),"",G800/INDEX(G:G,MATCH(DATE(YEAR($A800)-1,MONTH($A800),DAY($A800)),$A:$A,0))-1),"")</f>
        <v/>
      </c>
      <c r="K800" s="20">
        <f>IF(OR(E800="",E799=""),"",E800/E799-1)</f>
        <v/>
      </c>
      <c r="L800" s="20">
        <f>IF(OR(F800="",F799=""),"",F800/F799-1)</f>
        <v/>
      </c>
      <c r="M800" s="20">
        <f>IF(OR(G800="",G799=""),"",G800/G799-1)</f>
        <v/>
      </c>
      <c r="N800" s="20">
        <f>IF(G800="","",E800/G800)</f>
        <v/>
      </c>
      <c r="O800" s="20">
        <f>IF(G800="","",F800/G800)</f>
        <v/>
      </c>
      <c r="P800" s="21">
        <f>IF(SUMIFS('Daily NSE Equity Options'!$L:$L,'Daily NSE Equity Options'!$A:$A,$A800)=0,"",SUMIFS('Daily NSE Equity Options'!$L:$L,'Daily NSE Equity Options'!$A:$A,$A800))</f>
        <v/>
      </c>
      <c r="Q800" s="8">
        <f>IF(SUMIFS('Daily BSE Equity Options'!$L:$L,'Daily BSE Equity Options'!$A:$A,$A800)=0,"",SUMIFS('Daily BSE Equity Options'!$L:$L,'Daily BSE Equity Options'!$A:$A,$A800))</f>
        <v/>
      </c>
      <c r="R800" s="8">
        <f>IF(OR(P800="",Q800=""),"",P800+Q800)</f>
        <v/>
      </c>
      <c r="S800" s="23">
        <f>IFERROR(IF(OR(P800="",INDEX(P:P,MATCH(DATE(YEAR($A800)-1,MONTH($A800),DAY($A800)),$A:$A,0))=""),"",P800/INDEX(P:P,MATCH(DATE(YEAR($A800)-1,MONTH($A800),DAY($A800)),$A:$A,0))-1),"")</f>
        <v/>
      </c>
      <c r="T800" s="23">
        <f>IFERROR(IF(OR(Q800="",INDEX(Q:Q,MATCH(DATE(YEAR($A800)-1,MONTH($A800),DAY($A800)),$A:$A,0))=""),"",Q800/INDEX(Q:Q,MATCH(DATE(YEAR($A800)-1,MONTH($A800),DAY($A800)),$A:$A,0))-1),"")</f>
        <v/>
      </c>
      <c r="U800" s="23">
        <f>IFERROR(IF(OR(R800="",INDEX(R:R,MATCH(DATE(YEAR($A800)-1,MONTH($A800),DAY($A800)),$A:$A,0))=""),"",R800/INDEX(R:R,MATCH(DATE(YEAR($A800)-1,MONTH($A800),DAY($A800)),$A:$A,0))-1),"")</f>
        <v/>
      </c>
      <c r="V800" s="23">
        <f>IF(OR(P800="",P799=""),"",P800/P799-1)</f>
        <v/>
      </c>
      <c r="W800" s="23">
        <f>IF(OR(Q800="",Q799=""),"",Q800/Q799-1)</f>
        <v/>
      </c>
      <c r="X800" s="23">
        <f>IF(OR(R800="",R799=""),"",R800/R799-1)</f>
        <v/>
      </c>
      <c r="Y800" s="23">
        <f>IF(R800="","",P800/R800)</f>
        <v/>
      </c>
      <c r="Z800" s="23">
        <f>IF(R800="","",Q800/R800)</f>
        <v/>
      </c>
      <c r="AA800" s="24">
        <f>IF(SUMIFS('Daily NSE Equity Options'!$M:$M,'Daily NSE Equity Options'!$A:$A,$A800)=0,"",SUMIFS('Daily NSE Equity Options'!$M:$M,'Daily NSE Equity Options'!$A:$A,$A800))</f>
        <v/>
      </c>
      <c r="AB800" s="9">
        <f>IF(SUMIFS('Daily BSE Equity Options'!$M:$M,'Daily BSE Equity Options'!$A:$A,$A800)=0,"",SUMIFS('Daily BSE Equity Options'!$M:$M,'Daily BSE Equity Options'!$A:$A,$A800))</f>
        <v/>
      </c>
      <c r="AC800" s="9">
        <f>IF(OR(AA800="",AB800=""),"",AA800+AB800)</f>
        <v/>
      </c>
      <c r="AD800" s="26">
        <f>IFERROR(IF(OR(AA800="",INDEX(AA:AA,MATCH(DATE(YEAR($A800)-1,MONTH($A800),DAY($A800)),$A:$A,0))=""),"",AA800/INDEX(AA:AA,MATCH(DATE(YEAR($A800)-1,MONTH($A800),DAY($A800)),$A:$A,0))-1),"")</f>
        <v/>
      </c>
      <c r="AE800" s="26">
        <f>IFERROR(IF(OR(AB800="",INDEX(AB:AB,MATCH(DATE(YEAR($A800)-1,MONTH($A800),DAY($A800)),$A:$A,0))=""),"",AB800/INDEX(AB:AB,MATCH(DATE(YEAR($A800)-1,MONTH($A800),DAY($A800)),$A:$A,0))-1),"")</f>
        <v/>
      </c>
      <c r="AF800" s="26">
        <f>IFERROR(IF(OR(AC800="",INDEX(AC:AC,MATCH(DATE(YEAR($A800)-1,MONTH($A800),DAY($A800)),$A:$A,0))=""),"",AC800/INDEX(AC:AC,MATCH(DATE(YEAR($A800)-1,MONTH($A800),DAY($A800)),$A:$A,0))-1),"")</f>
        <v/>
      </c>
      <c r="AG800" s="26">
        <f>IF(OR(AA800="",AA799=""),"",AA800/AA799-1)</f>
        <v/>
      </c>
      <c r="AH800" s="26">
        <f>IF(OR(AB800="",AB799=""),"",AB800/AB799-1)</f>
        <v/>
      </c>
      <c r="AI800" s="26">
        <f>IF(OR(AC800="",AC799=""),"",AC800/AC799-1)</f>
        <v/>
      </c>
      <c r="AJ800" s="26">
        <f>IF(AC800="","",AA800/AC800)</f>
        <v/>
      </c>
      <c r="AK800" s="26">
        <f>IF(AC800="","",AB800/AC800)</f>
        <v/>
      </c>
      <c r="AL800" s="29" t="n">
        <v>11.225</v>
      </c>
      <c r="AM800" s="30" t="n">
        <v>11.4375</v>
      </c>
      <c r="AN800" s="30" t="n">
        <v>10.5675</v>
      </c>
      <c r="AO800" s="30" t="n">
        <v>11.1325</v>
      </c>
      <c r="AP800" s="31" t="n">
        <v>-0.008200000000000001</v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18">
        <f>IF(SUMIFS('Daily NSE Equity Options'!$K:$K,'Daily NSE Equity Options'!$A:$A,$A801)=0,"",SUMIFS('Daily NSE Equity Options'!$K:$K,'Daily NSE Equity Options'!$A:$A,$A801))</f>
        <v/>
      </c>
      <c r="F801" s="7">
        <f>IF(SUMIFS('Daily BSE Equity Options'!$K:$K,'Daily BSE Equity Options'!$A:$A,$A801)=0,"",SUMIFS('Daily BSE Equity Options'!$K:$K,'Daily BSE Equity Options'!$A:$A,$A801))</f>
        <v/>
      </c>
      <c r="G801" s="7">
        <f>IF(OR(E801="",F801=""),"",E801+F801)</f>
        <v/>
      </c>
      <c r="H801" s="20">
        <f>IFERROR(IF(OR(E801="",INDEX(E:E,MATCH(DATE(YEAR($A801)-1,MONTH($A801),DAY($A801)),$A:$A,0))=""),"",E801/INDEX(E:E,MATCH(DATE(YEAR($A801)-1,MONTH($A801),DAY($A801)),$A:$A,0))-1),"")</f>
        <v/>
      </c>
      <c r="I801" s="20">
        <f>IFERROR(IF(OR(F801="",INDEX(F:F,MATCH(DATE(YEAR($A801)-1,MONTH($A801),DAY($A801)),$A:$A,0))=""),"",F801/INDEX(F:F,MATCH(DATE(YEAR($A801)-1,MONTH($A801),DAY($A801)),$A:$A,0))-1),"")</f>
        <v/>
      </c>
      <c r="J801" s="20">
        <f>IFERROR(IF(OR(G801="",INDEX(G:G,MATCH(DATE(YEAR($A801)-1,MONTH($A801),DAY($A801)),$A:$A,0))=""),"",G801/INDEX(G:G,MATCH(DATE(YEAR($A801)-1,MONTH($A801),DAY($A801)),$A:$A,0))-1),"")</f>
        <v/>
      </c>
      <c r="K801" s="20">
        <f>IF(OR(E801="",E800=""),"",E801/E800-1)</f>
        <v/>
      </c>
      <c r="L801" s="20">
        <f>IF(OR(F801="",F800=""),"",F801/F800-1)</f>
        <v/>
      </c>
      <c r="M801" s="20">
        <f>IF(OR(G801="",G800=""),"",G801/G800-1)</f>
        <v/>
      </c>
      <c r="N801" s="20">
        <f>IF(G801="","",E801/G801)</f>
        <v/>
      </c>
      <c r="O801" s="20">
        <f>IF(G801="","",F801/G801)</f>
        <v/>
      </c>
      <c r="P801" s="21">
        <f>IF(SUMIFS('Daily NSE Equity Options'!$L:$L,'Daily NSE Equity Options'!$A:$A,$A801)=0,"",SUMIFS('Daily NSE Equity Options'!$L:$L,'Daily NSE Equity Options'!$A:$A,$A801))</f>
        <v/>
      </c>
      <c r="Q801" s="8">
        <f>IF(SUMIFS('Daily BSE Equity Options'!$L:$L,'Daily BSE Equity Options'!$A:$A,$A801)=0,"",SUMIFS('Daily BSE Equity Options'!$L:$L,'Daily BSE Equity Options'!$A:$A,$A801))</f>
        <v/>
      </c>
      <c r="R801" s="8">
        <f>IF(OR(P801="",Q801=""),"",P801+Q801)</f>
        <v/>
      </c>
      <c r="S801" s="23">
        <f>IFERROR(IF(OR(P801="",INDEX(P:P,MATCH(DATE(YEAR($A801)-1,MONTH($A801),DAY($A801)),$A:$A,0))=""),"",P801/INDEX(P:P,MATCH(DATE(YEAR($A801)-1,MONTH($A801),DAY($A801)),$A:$A,0))-1),"")</f>
        <v/>
      </c>
      <c r="T801" s="23">
        <f>IFERROR(IF(OR(Q801="",INDEX(Q:Q,MATCH(DATE(YEAR($A801)-1,MONTH($A801),DAY($A801)),$A:$A,0))=""),"",Q801/INDEX(Q:Q,MATCH(DATE(YEAR($A801)-1,MONTH($A801),DAY($A801)),$A:$A,0))-1),"")</f>
        <v/>
      </c>
      <c r="U801" s="23">
        <f>IFERROR(IF(OR(R801="",INDEX(R:R,MATCH(DATE(YEAR($A801)-1,MONTH($A801),DAY($A801)),$A:$A,0))=""),"",R801/INDEX(R:R,MATCH(DATE(YEAR($A801)-1,MONTH($A801),DAY($A801)),$A:$A,0))-1),"")</f>
        <v/>
      </c>
      <c r="V801" s="23">
        <f>IF(OR(P801="",P800=""),"",P801/P800-1)</f>
        <v/>
      </c>
      <c r="W801" s="23">
        <f>IF(OR(Q801="",Q800=""),"",Q801/Q800-1)</f>
        <v/>
      </c>
      <c r="X801" s="23">
        <f>IF(OR(R801="",R800=""),"",R801/R800-1)</f>
        <v/>
      </c>
      <c r="Y801" s="23">
        <f>IF(R801="","",P801/R801)</f>
        <v/>
      </c>
      <c r="Z801" s="23">
        <f>IF(R801="","",Q801/R801)</f>
        <v/>
      </c>
      <c r="AA801" s="24">
        <f>IF(SUMIFS('Daily NSE Equity Options'!$M:$M,'Daily NSE Equity Options'!$A:$A,$A801)=0,"",SUMIFS('Daily NSE Equity Options'!$M:$M,'Daily NSE Equity Options'!$A:$A,$A801))</f>
        <v/>
      </c>
      <c r="AB801" s="9">
        <f>IF(SUMIFS('Daily BSE Equity Options'!$M:$M,'Daily BSE Equity Options'!$A:$A,$A801)=0,"",SUMIFS('Daily BSE Equity Options'!$M:$M,'Daily BSE Equity Options'!$A:$A,$A801))</f>
        <v/>
      </c>
      <c r="AC801" s="9">
        <f>IF(OR(AA801="",AB801=""),"",AA801+AB801)</f>
        <v/>
      </c>
      <c r="AD801" s="26">
        <f>IFERROR(IF(OR(AA801="",INDEX(AA:AA,MATCH(DATE(YEAR($A801)-1,MONTH($A801),DAY($A801)),$A:$A,0))=""),"",AA801/INDEX(AA:AA,MATCH(DATE(YEAR($A801)-1,MONTH($A801),DAY($A801)),$A:$A,0))-1),"")</f>
        <v/>
      </c>
      <c r="AE801" s="26">
        <f>IFERROR(IF(OR(AB801="",INDEX(AB:AB,MATCH(DATE(YEAR($A801)-1,MONTH($A801),DAY($A801)),$A:$A,0))=""),"",AB801/INDEX(AB:AB,MATCH(DATE(YEAR($A801)-1,MONTH($A801),DAY($A801)),$A:$A,0))-1),"")</f>
        <v/>
      </c>
      <c r="AF801" s="26">
        <f>IFERROR(IF(OR(AC801="",INDEX(AC:AC,MATCH(DATE(YEAR($A801)-1,MONTH($A801),DAY($A801)),$A:$A,0))=""),"",AC801/INDEX(AC:AC,MATCH(DATE(YEAR($A801)-1,MONTH($A801),DAY($A801)),$A:$A,0))-1),"")</f>
        <v/>
      </c>
      <c r="AG801" s="26">
        <f>IF(OR(AA801="",AA800=""),"",AA801/AA800-1)</f>
        <v/>
      </c>
      <c r="AH801" s="26">
        <f>IF(OR(AB801="",AB800=""),"",AB801/AB800-1)</f>
        <v/>
      </c>
      <c r="AI801" s="26">
        <f>IF(OR(AC801="",AC800=""),"",AC801/AC800-1)</f>
        <v/>
      </c>
      <c r="AJ801" s="26">
        <f>IF(AC801="","",AA801/AC801)</f>
        <v/>
      </c>
      <c r="AK801" s="26">
        <f>IF(AC801="","",AB801/AC801)</f>
        <v/>
      </c>
      <c r="AL801" s="29" t="n">
        <v>11.1325</v>
      </c>
      <c r="AM801" s="30" t="n">
        <v>11.4325</v>
      </c>
      <c r="AN801" s="30" t="n">
        <v>10.77</v>
      </c>
      <c r="AO801" s="30" t="n">
        <v>11.2925</v>
      </c>
      <c r="AP801" s="31" t="n">
        <v>0.0144</v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18">
        <f>IF(SUMIFS('Daily NSE Equity Options'!$K:$K,'Daily NSE Equity Options'!$A:$A,$A802)=0,"",SUMIFS('Daily NSE Equity Options'!$K:$K,'Daily NSE Equity Options'!$A:$A,$A802))</f>
        <v/>
      </c>
      <c r="F802" s="7">
        <f>IF(SUMIFS('Daily BSE Equity Options'!$K:$K,'Daily BSE Equity Options'!$A:$A,$A802)=0,"",SUMIFS('Daily BSE Equity Options'!$K:$K,'Daily BSE Equity Options'!$A:$A,$A802))</f>
        <v/>
      </c>
      <c r="G802" s="7">
        <f>IF(OR(E802="",F802=""),"",E802+F802)</f>
        <v/>
      </c>
      <c r="H802" s="20">
        <f>IFERROR(IF(OR(E802="",INDEX(E:E,MATCH(DATE(YEAR($A802)-1,MONTH($A802),DAY($A802)),$A:$A,0))=""),"",E802/INDEX(E:E,MATCH(DATE(YEAR($A802)-1,MONTH($A802),DAY($A802)),$A:$A,0))-1),"")</f>
        <v/>
      </c>
      <c r="I802" s="20">
        <f>IFERROR(IF(OR(F802="",INDEX(F:F,MATCH(DATE(YEAR($A802)-1,MONTH($A802),DAY($A802)),$A:$A,0))=""),"",F802/INDEX(F:F,MATCH(DATE(YEAR($A802)-1,MONTH($A802),DAY($A802)),$A:$A,0))-1),"")</f>
        <v/>
      </c>
      <c r="J802" s="20">
        <f>IFERROR(IF(OR(G802="",INDEX(G:G,MATCH(DATE(YEAR($A802)-1,MONTH($A802),DAY($A802)),$A:$A,0))=""),"",G802/INDEX(G:G,MATCH(DATE(YEAR($A802)-1,MONTH($A802),DAY($A802)),$A:$A,0))-1),"")</f>
        <v/>
      </c>
      <c r="K802" s="20">
        <f>IF(OR(E802="",E801=""),"",E802/E801-1)</f>
        <v/>
      </c>
      <c r="L802" s="20">
        <f>IF(OR(F802="",F801=""),"",F802/F801-1)</f>
        <v/>
      </c>
      <c r="M802" s="20">
        <f>IF(OR(G802="",G801=""),"",G802/G801-1)</f>
        <v/>
      </c>
      <c r="N802" s="20">
        <f>IF(G802="","",E802/G802)</f>
        <v/>
      </c>
      <c r="O802" s="20">
        <f>IF(G802="","",F802/G802)</f>
        <v/>
      </c>
      <c r="P802" s="21">
        <f>IF(SUMIFS('Daily NSE Equity Options'!$L:$L,'Daily NSE Equity Options'!$A:$A,$A802)=0,"",SUMIFS('Daily NSE Equity Options'!$L:$L,'Daily NSE Equity Options'!$A:$A,$A802))</f>
        <v/>
      </c>
      <c r="Q802" s="8">
        <f>IF(SUMIFS('Daily BSE Equity Options'!$L:$L,'Daily BSE Equity Options'!$A:$A,$A802)=0,"",SUMIFS('Daily BSE Equity Options'!$L:$L,'Daily BSE Equity Options'!$A:$A,$A802))</f>
        <v/>
      </c>
      <c r="R802" s="8">
        <f>IF(OR(P802="",Q802=""),"",P802+Q802)</f>
        <v/>
      </c>
      <c r="S802" s="23">
        <f>IFERROR(IF(OR(P802="",INDEX(P:P,MATCH(DATE(YEAR($A802)-1,MONTH($A802),DAY($A802)),$A:$A,0))=""),"",P802/INDEX(P:P,MATCH(DATE(YEAR($A802)-1,MONTH($A802),DAY($A802)),$A:$A,0))-1),"")</f>
        <v/>
      </c>
      <c r="T802" s="23">
        <f>IFERROR(IF(OR(Q802="",INDEX(Q:Q,MATCH(DATE(YEAR($A802)-1,MONTH($A802),DAY($A802)),$A:$A,0))=""),"",Q802/INDEX(Q:Q,MATCH(DATE(YEAR($A802)-1,MONTH($A802),DAY($A802)),$A:$A,0))-1),"")</f>
        <v/>
      </c>
      <c r="U802" s="23">
        <f>IFERROR(IF(OR(R802="",INDEX(R:R,MATCH(DATE(YEAR($A802)-1,MONTH($A802),DAY($A802)),$A:$A,0))=""),"",R802/INDEX(R:R,MATCH(DATE(YEAR($A802)-1,MONTH($A802),DAY($A802)),$A:$A,0))-1),"")</f>
        <v/>
      </c>
      <c r="V802" s="23">
        <f>IF(OR(P802="",P801=""),"",P802/P801-1)</f>
        <v/>
      </c>
      <c r="W802" s="23">
        <f>IF(OR(Q802="",Q801=""),"",Q802/Q801-1)</f>
        <v/>
      </c>
      <c r="X802" s="23">
        <f>IF(OR(R802="",R801=""),"",R802/R801-1)</f>
        <v/>
      </c>
      <c r="Y802" s="23">
        <f>IF(R802="","",P802/R802)</f>
        <v/>
      </c>
      <c r="Z802" s="23">
        <f>IF(R802="","",Q802/R802)</f>
        <v/>
      </c>
      <c r="AA802" s="24">
        <f>IF(SUMIFS('Daily NSE Equity Options'!$M:$M,'Daily NSE Equity Options'!$A:$A,$A802)=0,"",SUMIFS('Daily NSE Equity Options'!$M:$M,'Daily NSE Equity Options'!$A:$A,$A802))</f>
        <v/>
      </c>
      <c r="AB802" s="9">
        <f>IF(SUMIFS('Daily BSE Equity Options'!$M:$M,'Daily BSE Equity Options'!$A:$A,$A802)=0,"",SUMIFS('Daily BSE Equity Options'!$M:$M,'Daily BSE Equity Options'!$A:$A,$A802))</f>
        <v/>
      </c>
      <c r="AC802" s="9">
        <f>IF(OR(AA802="",AB802=""),"",AA802+AB802)</f>
        <v/>
      </c>
      <c r="AD802" s="26">
        <f>IFERROR(IF(OR(AA802="",INDEX(AA:AA,MATCH(DATE(YEAR($A802)-1,MONTH($A802),DAY($A802)),$A:$A,0))=""),"",AA802/INDEX(AA:AA,MATCH(DATE(YEAR($A802)-1,MONTH($A802),DAY($A802)),$A:$A,0))-1),"")</f>
        <v/>
      </c>
      <c r="AE802" s="26">
        <f>IFERROR(IF(OR(AB802="",INDEX(AB:AB,MATCH(DATE(YEAR($A802)-1,MONTH($A802),DAY($A802)),$A:$A,0))=""),"",AB802/INDEX(AB:AB,MATCH(DATE(YEAR($A802)-1,MONTH($A802),DAY($A802)),$A:$A,0))-1),"")</f>
        <v/>
      </c>
      <c r="AF802" s="26">
        <f>IFERROR(IF(OR(AC802="",INDEX(AC:AC,MATCH(DATE(YEAR($A802)-1,MONTH($A802),DAY($A802)),$A:$A,0))=""),"",AC802/INDEX(AC:AC,MATCH(DATE(YEAR($A802)-1,MONTH($A802),DAY($A802)),$A:$A,0))-1),"")</f>
        <v/>
      </c>
      <c r="AG802" s="26">
        <f>IF(OR(AA802="",AA801=""),"",AA802/AA801-1)</f>
        <v/>
      </c>
      <c r="AH802" s="26">
        <f>IF(OR(AB802="",AB801=""),"",AB802/AB801-1)</f>
        <v/>
      </c>
      <c r="AI802" s="26">
        <f>IF(OR(AC802="",AC801=""),"",AC802/AC801-1)</f>
        <v/>
      </c>
      <c r="AJ802" s="26">
        <f>IF(AC802="","",AA802/AC802)</f>
        <v/>
      </c>
      <c r="AK802" s="26">
        <f>IF(AC802="","",AB802/AC802)</f>
        <v/>
      </c>
      <c r="AL802" s="29" t="n">
        <v>11.2925</v>
      </c>
      <c r="AM802" s="30" t="n">
        <v>11.7125</v>
      </c>
      <c r="AN802" s="30" t="n">
        <v>10.6925</v>
      </c>
      <c r="AO802" s="30" t="n">
        <v>11.5475</v>
      </c>
      <c r="AP802" s="31" t="n">
        <v>0.0226</v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18">
        <f>IF(SUMIFS('Daily NSE Equity Options'!$K:$K,'Daily NSE Equity Options'!$A:$A,$A803)=0,"",SUMIFS('Daily NSE Equity Options'!$K:$K,'Daily NSE Equity Options'!$A:$A,$A803))</f>
        <v/>
      </c>
      <c r="F803" s="7">
        <f>IF(SUMIFS('Daily BSE Equity Options'!$K:$K,'Daily BSE Equity Options'!$A:$A,$A803)=0,"",SUMIFS('Daily BSE Equity Options'!$K:$K,'Daily BSE Equity Options'!$A:$A,$A803))</f>
        <v/>
      </c>
      <c r="G803" s="7">
        <f>IF(OR(E803="",F803=""),"",E803+F803)</f>
        <v/>
      </c>
      <c r="H803" s="20">
        <f>IFERROR(IF(OR(E803="",INDEX(E:E,MATCH(DATE(YEAR($A803)-1,MONTH($A803),DAY($A803)),$A:$A,0))=""),"",E803/INDEX(E:E,MATCH(DATE(YEAR($A803)-1,MONTH($A803),DAY($A803)),$A:$A,0))-1),"")</f>
        <v/>
      </c>
      <c r="I803" s="20">
        <f>IFERROR(IF(OR(F803="",INDEX(F:F,MATCH(DATE(YEAR($A803)-1,MONTH($A803),DAY($A803)),$A:$A,0))=""),"",F803/INDEX(F:F,MATCH(DATE(YEAR($A803)-1,MONTH($A803),DAY($A803)),$A:$A,0))-1),"")</f>
        <v/>
      </c>
      <c r="J803" s="20">
        <f>IFERROR(IF(OR(G803="",INDEX(G:G,MATCH(DATE(YEAR($A803)-1,MONTH($A803),DAY($A803)),$A:$A,0))=""),"",G803/INDEX(G:G,MATCH(DATE(YEAR($A803)-1,MONTH($A803),DAY($A803)),$A:$A,0))-1),"")</f>
        <v/>
      </c>
      <c r="K803" s="20">
        <f>IF(OR(E803="",E802=""),"",E803/E802-1)</f>
        <v/>
      </c>
      <c r="L803" s="20">
        <f>IF(OR(F803="",F802=""),"",F803/F802-1)</f>
        <v/>
      </c>
      <c r="M803" s="20">
        <f>IF(OR(G803="",G802=""),"",G803/G802-1)</f>
        <v/>
      </c>
      <c r="N803" s="20">
        <f>IF(G803="","",E803/G803)</f>
        <v/>
      </c>
      <c r="O803" s="20">
        <f>IF(G803="","",F803/G803)</f>
        <v/>
      </c>
      <c r="P803" s="21">
        <f>IF(SUMIFS('Daily NSE Equity Options'!$L:$L,'Daily NSE Equity Options'!$A:$A,$A803)=0,"",SUMIFS('Daily NSE Equity Options'!$L:$L,'Daily NSE Equity Options'!$A:$A,$A803))</f>
        <v/>
      </c>
      <c r="Q803" s="8">
        <f>IF(SUMIFS('Daily BSE Equity Options'!$L:$L,'Daily BSE Equity Options'!$A:$A,$A803)=0,"",SUMIFS('Daily BSE Equity Options'!$L:$L,'Daily BSE Equity Options'!$A:$A,$A803))</f>
        <v/>
      </c>
      <c r="R803" s="8">
        <f>IF(OR(P803="",Q803=""),"",P803+Q803)</f>
        <v/>
      </c>
      <c r="S803" s="23">
        <f>IFERROR(IF(OR(P803="",INDEX(P:P,MATCH(DATE(YEAR($A803)-1,MONTH($A803),DAY($A803)),$A:$A,0))=""),"",P803/INDEX(P:P,MATCH(DATE(YEAR($A803)-1,MONTH($A803),DAY($A803)),$A:$A,0))-1),"")</f>
        <v/>
      </c>
      <c r="T803" s="23">
        <f>IFERROR(IF(OR(Q803="",INDEX(Q:Q,MATCH(DATE(YEAR($A803)-1,MONTH($A803),DAY($A803)),$A:$A,0))=""),"",Q803/INDEX(Q:Q,MATCH(DATE(YEAR($A803)-1,MONTH($A803),DAY($A803)),$A:$A,0))-1),"")</f>
        <v/>
      </c>
      <c r="U803" s="23">
        <f>IFERROR(IF(OR(R803="",INDEX(R:R,MATCH(DATE(YEAR($A803)-1,MONTH($A803),DAY($A803)),$A:$A,0))=""),"",R803/INDEX(R:R,MATCH(DATE(YEAR($A803)-1,MONTH($A803),DAY($A803)),$A:$A,0))-1),"")</f>
        <v/>
      </c>
      <c r="V803" s="23">
        <f>IF(OR(P803="",P802=""),"",P803/P802-1)</f>
        <v/>
      </c>
      <c r="W803" s="23">
        <f>IF(OR(Q803="",Q802=""),"",Q803/Q802-1)</f>
        <v/>
      </c>
      <c r="X803" s="23">
        <f>IF(OR(R803="",R802=""),"",R803/R802-1)</f>
        <v/>
      </c>
      <c r="Y803" s="23">
        <f>IF(R803="","",P803/R803)</f>
        <v/>
      </c>
      <c r="Z803" s="23">
        <f>IF(R803="","",Q803/R803)</f>
        <v/>
      </c>
      <c r="AA803" s="24">
        <f>IF(SUMIFS('Daily NSE Equity Options'!$M:$M,'Daily NSE Equity Options'!$A:$A,$A803)=0,"",SUMIFS('Daily NSE Equity Options'!$M:$M,'Daily NSE Equity Options'!$A:$A,$A803))</f>
        <v/>
      </c>
      <c r="AB803" s="9">
        <f>IF(SUMIFS('Daily BSE Equity Options'!$M:$M,'Daily BSE Equity Options'!$A:$A,$A803)=0,"",SUMIFS('Daily BSE Equity Options'!$M:$M,'Daily BSE Equity Options'!$A:$A,$A803))</f>
        <v/>
      </c>
      <c r="AC803" s="9">
        <f>IF(OR(AA803="",AB803=""),"",AA803+AB803)</f>
        <v/>
      </c>
      <c r="AD803" s="26">
        <f>IFERROR(IF(OR(AA803="",INDEX(AA:AA,MATCH(DATE(YEAR($A803)-1,MONTH($A803),DAY($A803)),$A:$A,0))=""),"",AA803/INDEX(AA:AA,MATCH(DATE(YEAR($A803)-1,MONTH($A803),DAY($A803)),$A:$A,0))-1),"")</f>
        <v/>
      </c>
      <c r="AE803" s="26">
        <f>IFERROR(IF(OR(AB803="",INDEX(AB:AB,MATCH(DATE(YEAR($A803)-1,MONTH($A803),DAY($A803)),$A:$A,0))=""),"",AB803/INDEX(AB:AB,MATCH(DATE(YEAR($A803)-1,MONTH($A803),DAY($A803)),$A:$A,0))-1),"")</f>
        <v/>
      </c>
      <c r="AF803" s="26">
        <f>IFERROR(IF(OR(AC803="",INDEX(AC:AC,MATCH(DATE(YEAR($A803)-1,MONTH($A803),DAY($A803)),$A:$A,0))=""),"",AC803/INDEX(AC:AC,MATCH(DATE(YEAR($A803)-1,MONTH($A803),DAY($A803)),$A:$A,0))-1),"")</f>
        <v/>
      </c>
      <c r="AG803" s="26">
        <f>IF(OR(AA803="",AA802=""),"",AA803/AA802-1)</f>
        <v/>
      </c>
      <c r="AH803" s="26">
        <f>IF(OR(AB803="",AB802=""),"",AB803/AB802-1)</f>
        <v/>
      </c>
      <c r="AI803" s="26">
        <f>IF(OR(AC803="",AC802=""),"",AC803/AC802-1)</f>
        <v/>
      </c>
      <c r="AJ803" s="26">
        <f>IF(AC803="","",AA803/AC803)</f>
        <v/>
      </c>
      <c r="AK803" s="26">
        <f>IF(AC803="","",AB803/AC803)</f>
        <v/>
      </c>
      <c r="AL803" s="29" t="n">
        <v>11.5475</v>
      </c>
      <c r="AM803" s="30" t="n">
        <v>11.8375</v>
      </c>
      <c r="AN803" s="30" t="n">
        <v>11.1425</v>
      </c>
      <c r="AO803" s="30" t="n">
        <v>11.235</v>
      </c>
      <c r="AP803" s="31" t="n">
        <v>-0.0271</v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18">
        <f>IF(SUMIFS('Daily NSE Equity Options'!$K:$K,'Daily NSE Equity Options'!$A:$A,$A804)=0,"",SUMIFS('Daily NSE Equity Options'!$K:$K,'Daily NSE Equity Options'!$A:$A,$A804))</f>
        <v/>
      </c>
      <c r="F804" s="7">
        <f>IF(SUMIFS('Daily BSE Equity Options'!$K:$K,'Daily BSE Equity Options'!$A:$A,$A804)=0,"",SUMIFS('Daily BSE Equity Options'!$K:$K,'Daily BSE Equity Options'!$A:$A,$A804))</f>
        <v/>
      </c>
      <c r="G804" s="7">
        <f>IF(OR(E804="",F804=""),"",E804+F804)</f>
        <v/>
      </c>
      <c r="H804" s="20">
        <f>IFERROR(IF(OR(E804="",INDEX(E:E,MATCH(DATE(YEAR($A804)-1,MONTH($A804),DAY($A804)),$A:$A,0))=""),"",E804/INDEX(E:E,MATCH(DATE(YEAR($A804)-1,MONTH($A804),DAY($A804)),$A:$A,0))-1),"")</f>
        <v/>
      </c>
      <c r="I804" s="20">
        <f>IFERROR(IF(OR(F804="",INDEX(F:F,MATCH(DATE(YEAR($A804)-1,MONTH($A804),DAY($A804)),$A:$A,0))=""),"",F804/INDEX(F:F,MATCH(DATE(YEAR($A804)-1,MONTH($A804),DAY($A804)),$A:$A,0))-1),"")</f>
        <v/>
      </c>
      <c r="J804" s="20">
        <f>IFERROR(IF(OR(G804="",INDEX(G:G,MATCH(DATE(YEAR($A804)-1,MONTH($A804),DAY($A804)),$A:$A,0))=""),"",G804/INDEX(G:G,MATCH(DATE(YEAR($A804)-1,MONTH($A804),DAY($A804)),$A:$A,0))-1),"")</f>
        <v/>
      </c>
      <c r="K804" s="20">
        <f>IF(OR(E804="",E803=""),"",E804/E803-1)</f>
        <v/>
      </c>
      <c r="L804" s="20">
        <f>IF(OR(F804="",F803=""),"",F804/F803-1)</f>
        <v/>
      </c>
      <c r="M804" s="20">
        <f>IF(OR(G804="",G803=""),"",G804/G803-1)</f>
        <v/>
      </c>
      <c r="N804" s="20">
        <f>IF(G804="","",E804/G804)</f>
        <v/>
      </c>
      <c r="O804" s="20">
        <f>IF(G804="","",F804/G804)</f>
        <v/>
      </c>
      <c r="P804" s="21">
        <f>IF(SUMIFS('Daily NSE Equity Options'!$L:$L,'Daily NSE Equity Options'!$A:$A,$A804)=0,"",SUMIFS('Daily NSE Equity Options'!$L:$L,'Daily NSE Equity Options'!$A:$A,$A804))</f>
        <v/>
      </c>
      <c r="Q804" s="8">
        <f>IF(SUMIFS('Daily BSE Equity Options'!$L:$L,'Daily BSE Equity Options'!$A:$A,$A804)=0,"",SUMIFS('Daily BSE Equity Options'!$L:$L,'Daily BSE Equity Options'!$A:$A,$A804))</f>
        <v/>
      </c>
      <c r="R804" s="8">
        <f>IF(OR(P804="",Q804=""),"",P804+Q804)</f>
        <v/>
      </c>
      <c r="S804" s="23">
        <f>IFERROR(IF(OR(P804="",INDEX(P:P,MATCH(DATE(YEAR($A804)-1,MONTH($A804),DAY($A804)),$A:$A,0))=""),"",P804/INDEX(P:P,MATCH(DATE(YEAR($A804)-1,MONTH($A804),DAY($A804)),$A:$A,0))-1),"")</f>
        <v/>
      </c>
      <c r="T804" s="23">
        <f>IFERROR(IF(OR(Q804="",INDEX(Q:Q,MATCH(DATE(YEAR($A804)-1,MONTH($A804),DAY($A804)),$A:$A,0))=""),"",Q804/INDEX(Q:Q,MATCH(DATE(YEAR($A804)-1,MONTH($A804),DAY($A804)),$A:$A,0))-1),"")</f>
        <v/>
      </c>
      <c r="U804" s="23">
        <f>IFERROR(IF(OR(R804="",INDEX(R:R,MATCH(DATE(YEAR($A804)-1,MONTH($A804),DAY($A804)),$A:$A,0))=""),"",R804/INDEX(R:R,MATCH(DATE(YEAR($A804)-1,MONTH($A804),DAY($A804)),$A:$A,0))-1),"")</f>
        <v/>
      </c>
      <c r="V804" s="23">
        <f>IF(OR(P804="",P803=""),"",P804/P803-1)</f>
        <v/>
      </c>
      <c r="W804" s="23">
        <f>IF(OR(Q804="",Q803=""),"",Q804/Q803-1)</f>
        <v/>
      </c>
      <c r="X804" s="23">
        <f>IF(OR(R804="",R803=""),"",R804/R803-1)</f>
        <v/>
      </c>
      <c r="Y804" s="23">
        <f>IF(R804="","",P804/R804)</f>
        <v/>
      </c>
      <c r="Z804" s="23">
        <f>IF(R804="","",Q804/R804)</f>
        <v/>
      </c>
      <c r="AA804" s="24">
        <f>IF(SUMIFS('Daily NSE Equity Options'!$M:$M,'Daily NSE Equity Options'!$A:$A,$A804)=0,"",SUMIFS('Daily NSE Equity Options'!$M:$M,'Daily NSE Equity Options'!$A:$A,$A804))</f>
        <v/>
      </c>
      <c r="AB804" s="9">
        <f>IF(SUMIFS('Daily BSE Equity Options'!$M:$M,'Daily BSE Equity Options'!$A:$A,$A804)=0,"",SUMIFS('Daily BSE Equity Options'!$M:$M,'Daily BSE Equity Options'!$A:$A,$A804))</f>
        <v/>
      </c>
      <c r="AC804" s="9">
        <f>IF(OR(AA804="",AB804=""),"",AA804+AB804)</f>
        <v/>
      </c>
      <c r="AD804" s="26">
        <f>IFERROR(IF(OR(AA804="",INDEX(AA:AA,MATCH(DATE(YEAR($A804)-1,MONTH($A804),DAY($A804)),$A:$A,0))=""),"",AA804/INDEX(AA:AA,MATCH(DATE(YEAR($A804)-1,MONTH($A804),DAY($A804)),$A:$A,0))-1),"")</f>
        <v/>
      </c>
      <c r="AE804" s="26">
        <f>IFERROR(IF(OR(AB804="",INDEX(AB:AB,MATCH(DATE(YEAR($A804)-1,MONTH($A804),DAY($A804)),$A:$A,0))=""),"",AB804/INDEX(AB:AB,MATCH(DATE(YEAR($A804)-1,MONTH($A804),DAY($A804)),$A:$A,0))-1),"")</f>
        <v/>
      </c>
      <c r="AF804" s="26">
        <f>IFERROR(IF(OR(AC804="",INDEX(AC:AC,MATCH(DATE(YEAR($A804)-1,MONTH($A804),DAY($A804)),$A:$A,0))=""),"",AC804/INDEX(AC:AC,MATCH(DATE(YEAR($A804)-1,MONTH($A804),DAY($A804)),$A:$A,0))-1),"")</f>
        <v/>
      </c>
      <c r="AG804" s="26">
        <f>IF(OR(AA804="",AA803=""),"",AA804/AA803-1)</f>
        <v/>
      </c>
      <c r="AH804" s="26">
        <f>IF(OR(AB804="",AB803=""),"",AB804/AB803-1)</f>
        <v/>
      </c>
      <c r="AI804" s="26">
        <f>IF(OR(AC804="",AC803=""),"",AC804/AC803-1)</f>
        <v/>
      </c>
      <c r="AJ804" s="26">
        <f>IF(AC804="","",AA804/AC804)</f>
        <v/>
      </c>
      <c r="AK804" s="26">
        <f>IF(AC804="","",AB804/AC804)</f>
        <v/>
      </c>
      <c r="AL804" s="29" t="n">
        <v>11.235</v>
      </c>
      <c r="AM804" s="30" t="n">
        <v>11.925</v>
      </c>
      <c r="AN804" s="30" t="n">
        <v>11.235</v>
      </c>
      <c r="AO804" s="30" t="n">
        <v>11.395</v>
      </c>
      <c r="AP804" s="31" t="n">
        <v>0.0142</v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18">
        <f>IF(SUMIFS('Daily NSE Equity Options'!$K:$K,'Daily NSE Equity Options'!$A:$A,$A805)=0,"",SUMIFS('Daily NSE Equity Options'!$K:$K,'Daily NSE Equity Options'!$A:$A,$A805))</f>
        <v/>
      </c>
      <c r="F805" s="7">
        <f>IF(SUMIFS('Daily BSE Equity Options'!$K:$K,'Daily BSE Equity Options'!$A:$A,$A805)=0,"",SUMIFS('Daily BSE Equity Options'!$K:$K,'Daily BSE Equity Options'!$A:$A,$A805))</f>
        <v/>
      </c>
      <c r="G805" s="7">
        <f>IF(OR(E805="",F805=""),"",E805+F805)</f>
        <v/>
      </c>
      <c r="H805" s="20">
        <f>IFERROR(IF(OR(E805="",INDEX(E:E,MATCH(DATE(YEAR($A805)-1,MONTH($A805),DAY($A805)),$A:$A,0))=""),"",E805/INDEX(E:E,MATCH(DATE(YEAR($A805)-1,MONTH($A805),DAY($A805)),$A:$A,0))-1),"")</f>
        <v/>
      </c>
      <c r="I805" s="20">
        <f>IFERROR(IF(OR(F805="",INDEX(F:F,MATCH(DATE(YEAR($A805)-1,MONTH($A805),DAY($A805)),$A:$A,0))=""),"",F805/INDEX(F:F,MATCH(DATE(YEAR($A805)-1,MONTH($A805),DAY($A805)),$A:$A,0))-1),"")</f>
        <v/>
      </c>
      <c r="J805" s="20">
        <f>IFERROR(IF(OR(G805="",INDEX(G:G,MATCH(DATE(YEAR($A805)-1,MONTH($A805),DAY($A805)),$A:$A,0))=""),"",G805/INDEX(G:G,MATCH(DATE(YEAR($A805)-1,MONTH($A805),DAY($A805)),$A:$A,0))-1),"")</f>
        <v/>
      </c>
      <c r="K805" s="20">
        <f>IF(OR(E805="",E804=""),"",E805/E804-1)</f>
        <v/>
      </c>
      <c r="L805" s="20">
        <f>IF(OR(F805="",F804=""),"",F805/F804-1)</f>
        <v/>
      </c>
      <c r="M805" s="20">
        <f>IF(OR(G805="",G804=""),"",G805/G804-1)</f>
        <v/>
      </c>
      <c r="N805" s="20">
        <f>IF(G805="","",E805/G805)</f>
        <v/>
      </c>
      <c r="O805" s="20">
        <f>IF(G805="","",F805/G805)</f>
        <v/>
      </c>
      <c r="P805" s="21">
        <f>IF(SUMIFS('Daily NSE Equity Options'!$L:$L,'Daily NSE Equity Options'!$A:$A,$A805)=0,"",SUMIFS('Daily NSE Equity Options'!$L:$L,'Daily NSE Equity Options'!$A:$A,$A805))</f>
        <v/>
      </c>
      <c r="Q805" s="8">
        <f>IF(SUMIFS('Daily BSE Equity Options'!$L:$L,'Daily BSE Equity Options'!$A:$A,$A805)=0,"",SUMIFS('Daily BSE Equity Options'!$L:$L,'Daily BSE Equity Options'!$A:$A,$A805))</f>
        <v/>
      </c>
      <c r="R805" s="8">
        <f>IF(OR(P805="",Q805=""),"",P805+Q805)</f>
        <v/>
      </c>
      <c r="S805" s="23">
        <f>IFERROR(IF(OR(P805="",INDEX(P:P,MATCH(DATE(YEAR($A805)-1,MONTH($A805),DAY($A805)),$A:$A,0))=""),"",P805/INDEX(P:P,MATCH(DATE(YEAR($A805)-1,MONTH($A805),DAY($A805)),$A:$A,0))-1),"")</f>
        <v/>
      </c>
      <c r="T805" s="23">
        <f>IFERROR(IF(OR(Q805="",INDEX(Q:Q,MATCH(DATE(YEAR($A805)-1,MONTH($A805),DAY($A805)),$A:$A,0))=""),"",Q805/INDEX(Q:Q,MATCH(DATE(YEAR($A805)-1,MONTH($A805),DAY($A805)),$A:$A,0))-1),"")</f>
        <v/>
      </c>
      <c r="U805" s="23">
        <f>IFERROR(IF(OR(R805="",INDEX(R:R,MATCH(DATE(YEAR($A805)-1,MONTH($A805),DAY($A805)),$A:$A,0))=""),"",R805/INDEX(R:R,MATCH(DATE(YEAR($A805)-1,MONTH($A805),DAY($A805)),$A:$A,0))-1),"")</f>
        <v/>
      </c>
      <c r="V805" s="23">
        <f>IF(OR(P805="",P804=""),"",P805/P804-1)</f>
        <v/>
      </c>
      <c r="W805" s="23">
        <f>IF(OR(Q805="",Q804=""),"",Q805/Q804-1)</f>
        <v/>
      </c>
      <c r="X805" s="23">
        <f>IF(OR(R805="",R804=""),"",R805/R804-1)</f>
        <v/>
      </c>
      <c r="Y805" s="23">
        <f>IF(R805="","",P805/R805)</f>
        <v/>
      </c>
      <c r="Z805" s="23">
        <f>IF(R805="","",Q805/R805)</f>
        <v/>
      </c>
      <c r="AA805" s="24">
        <f>IF(SUMIFS('Daily NSE Equity Options'!$M:$M,'Daily NSE Equity Options'!$A:$A,$A805)=0,"",SUMIFS('Daily NSE Equity Options'!$M:$M,'Daily NSE Equity Options'!$A:$A,$A805))</f>
        <v/>
      </c>
      <c r="AB805" s="9">
        <f>IF(SUMIFS('Daily BSE Equity Options'!$M:$M,'Daily BSE Equity Options'!$A:$A,$A805)=0,"",SUMIFS('Daily BSE Equity Options'!$M:$M,'Daily BSE Equity Options'!$A:$A,$A805))</f>
        <v/>
      </c>
      <c r="AC805" s="9">
        <f>IF(OR(AA805="",AB805=""),"",AA805+AB805)</f>
        <v/>
      </c>
      <c r="AD805" s="26">
        <f>IFERROR(IF(OR(AA805="",INDEX(AA:AA,MATCH(DATE(YEAR($A805)-1,MONTH($A805),DAY($A805)),$A:$A,0))=""),"",AA805/INDEX(AA:AA,MATCH(DATE(YEAR($A805)-1,MONTH($A805),DAY($A805)),$A:$A,0))-1),"")</f>
        <v/>
      </c>
      <c r="AE805" s="26">
        <f>IFERROR(IF(OR(AB805="",INDEX(AB:AB,MATCH(DATE(YEAR($A805)-1,MONTH($A805),DAY($A805)),$A:$A,0))=""),"",AB805/INDEX(AB:AB,MATCH(DATE(YEAR($A805)-1,MONTH($A805),DAY($A805)),$A:$A,0))-1),"")</f>
        <v/>
      </c>
      <c r="AF805" s="26">
        <f>IFERROR(IF(OR(AC805="",INDEX(AC:AC,MATCH(DATE(YEAR($A805)-1,MONTH($A805),DAY($A805)),$A:$A,0))=""),"",AC805/INDEX(AC:AC,MATCH(DATE(YEAR($A805)-1,MONTH($A805),DAY($A805)),$A:$A,0))-1),"")</f>
        <v/>
      </c>
      <c r="AG805" s="26">
        <f>IF(OR(AA805="",AA804=""),"",AA805/AA804-1)</f>
        <v/>
      </c>
      <c r="AH805" s="26">
        <f>IF(OR(AB805="",AB804=""),"",AB805/AB804-1)</f>
        <v/>
      </c>
      <c r="AI805" s="26">
        <f>IF(OR(AC805="",AC804=""),"",AC805/AC804-1)</f>
        <v/>
      </c>
      <c r="AJ805" s="26">
        <f>IF(AC805="","",AA805/AC805)</f>
        <v/>
      </c>
      <c r="AK805" s="26">
        <f>IF(AC805="","",AB805/AC805)</f>
        <v/>
      </c>
      <c r="AL805" s="29" t="n">
        <v>11.395</v>
      </c>
      <c r="AM805" s="30" t="n">
        <v>11.4225</v>
      </c>
      <c r="AN805" s="30" t="n">
        <v>10.6925</v>
      </c>
      <c r="AO805" s="30" t="n">
        <v>10.7775</v>
      </c>
      <c r="AP805" s="31" t="n">
        <v>-0.0542</v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18">
        <f>IF(SUMIFS('Daily NSE Equity Options'!$K:$K,'Daily NSE Equity Options'!$A:$A,$A806)=0,"",SUMIFS('Daily NSE Equity Options'!$K:$K,'Daily NSE Equity Options'!$A:$A,$A806))</f>
        <v/>
      </c>
      <c r="F806" s="7">
        <f>IF(SUMIFS('Daily BSE Equity Options'!$K:$K,'Daily BSE Equity Options'!$A:$A,$A806)=0,"",SUMIFS('Daily BSE Equity Options'!$K:$K,'Daily BSE Equity Options'!$A:$A,$A806))</f>
        <v/>
      </c>
      <c r="G806" s="7">
        <f>IF(OR(E806="",F806=""),"",E806+F806)</f>
        <v/>
      </c>
      <c r="H806" s="20">
        <f>IFERROR(IF(OR(E806="",INDEX(E:E,MATCH(DATE(YEAR($A806)-1,MONTH($A806),DAY($A806)),$A:$A,0))=""),"",E806/INDEX(E:E,MATCH(DATE(YEAR($A806)-1,MONTH($A806),DAY($A806)),$A:$A,0))-1),"")</f>
        <v/>
      </c>
      <c r="I806" s="20">
        <f>IFERROR(IF(OR(F806="",INDEX(F:F,MATCH(DATE(YEAR($A806)-1,MONTH($A806),DAY($A806)),$A:$A,0))=""),"",F806/INDEX(F:F,MATCH(DATE(YEAR($A806)-1,MONTH($A806),DAY($A806)),$A:$A,0))-1),"")</f>
        <v/>
      </c>
      <c r="J806" s="20">
        <f>IFERROR(IF(OR(G806="",INDEX(G:G,MATCH(DATE(YEAR($A806)-1,MONTH($A806),DAY($A806)),$A:$A,0))=""),"",G806/INDEX(G:G,MATCH(DATE(YEAR($A806)-1,MONTH($A806),DAY($A806)),$A:$A,0))-1),"")</f>
        <v/>
      </c>
      <c r="K806" s="20">
        <f>IF(OR(E806="",E805=""),"",E806/E805-1)</f>
        <v/>
      </c>
      <c r="L806" s="20">
        <f>IF(OR(F806="",F805=""),"",F806/F805-1)</f>
        <v/>
      </c>
      <c r="M806" s="20">
        <f>IF(OR(G806="",G805=""),"",G806/G805-1)</f>
        <v/>
      </c>
      <c r="N806" s="20">
        <f>IF(G806="","",E806/G806)</f>
        <v/>
      </c>
      <c r="O806" s="20">
        <f>IF(G806="","",F806/G806)</f>
        <v/>
      </c>
      <c r="P806" s="21">
        <f>IF(SUMIFS('Daily NSE Equity Options'!$L:$L,'Daily NSE Equity Options'!$A:$A,$A806)=0,"",SUMIFS('Daily NSE Equity Options'!$L:$L,'Daily NSE Equity Options'!$A:$A,$A806))</f>
        <v/>
      </c>
      <c r="Q806" s="8">
        <f>IF(SUMIFS('Daily BSE Equity Options'!$L:$L,'Daily BSE Equity Options'!$A:$A,$A806)=0,"",SUMIFS('Daily BSE Equity Options'!$L:$L,'Daily BSE Equity Options'!$A:$A,$A806))</f>
        <v/>
      </c>
      <c r="R806" s="8">
        <f>IF(OR(P806="",Q806=""),"",P806+Q806)</f>
        <v/>
      </c>
      <c r="S806" s="23">
        <f>IFERROR(IF(OR(P806="",INDEX(P:P,MATCH(DATE(YEAR($A806)-1,MONTH($A806),DAY($A806)),$A:$A,0))=""),"",P806/INDEX(P:P,MATCH(DATE(YEAR($A806)-1,MONTH($A806),DAY($A806)),$A:$A,0))-1),"")</f>
        <v/>
      </c>
      <c r="T806" s="23">
        <f>IFERROR(IF(OR(Q806="",INDEX(Q:Q,MATCH(DATE(YEAR($A806)-1,MONTH($A806),DAY($A806)),$A:$A,0))=""),"",Q806/INDEX(Q:Q,MATCH(DATE(YEAR($A806)-1,MONTH($A806),DAY($A806)),$A:$A,0))-1),"")</f>
        <v/>
      </c>
      <c r="U806" s="23">
        <f>IFERROR(IF(OR(R806="",INDEX(R:R,MATCH(DATE(YEAR($A806)-1,MONTH($A806),DAY($A806)),$A:$A,0))=""),"",R806/INDEX(R:R,MATCH(DATE(YEAR($A806)-1,MONTH($A806),DAY($A806)),$A:$A,0))-1),"")</f>
        <v/>
      </c>
      <c r="V806" s="23">
        <f>IF(OR(P806="",P805=""),"",P806/P805-1)</f>
        <v/>
      </c>
      <c r="W806" s="23">
        <f>IF(OR(Q806="",Q805=""),"",Q806/Q805-1)</f>
        <v/>
      </c>
      <c r="X806" s="23">
        <f>IF(OR(R806="",R805=""),"",R806/R805-1)</f>
        <v/>
      </c>
      <c r="Y806" s="23">
        <f>IF(R806="","",P806/R806)</f>
        <v/>
      </c>
      <c r="Z806" s="23">
        <f>IF(R806="","",Q806/R806)</f>
        <v/>
      </c>
      <c r="AA806" s="24">
        <f>IF(SUMIFS('Daily NSE Equity Options'!$M:$M,'Daily NSE Equity Options'!$A:$A,$A806)=0,"",SUMIFS('Daily NSE Equity Options'!$M:$M,'Daily NSE Equity Options'!$A:$A,$A806))</f>
        <v/>
      </c>
      <c r="AB806" s="9">
        <f>IF(SUMIFS('Daily BSE Equity Options'!$M:$M,'Daily BSE Equity Options'!$A:$A,$A806)=0,"",SUMIFS('Daily BSE Equity Options'!$M:$M,'Daily BSE Equity Options'!$A:$A,$A806))</f>
        <v/>
      </c>
      <c r="AC806" s="9">
        <f>IF(OR(AA806="",AB806=""),"",AA806+AB806)</f>
        <v/>
      </c>
      <c r="AD806" s="26">
        <f>IFERROR(IF(OR(AA806="",INDEX(AA:AA,MATCH(DATE(YEAR($A806)-1,MONTH($A806),DAY($A806)),$A:$A,0))=""),"",AA806/INDEX(AA:AA,MATCH(DATE(YEAR($A806)-1,MONTH($A806),DAY($A806)),$A:$A,0))-1),"")</f>
        <v/>
      </c>
      <c r="AE806" s="26">
        <f>IFERROR(IF(OR(AB806="",INDEX(AB:AB,MATCH(DATE(YEAR($A806)-1,MONTH($A806),DAY($A806)),$A:$A,0))=""),"",AB806/INDEX(AB:AB,MATCH(DATE(YEAR($A806)-1,MONTH($A806),DAY($A806)),$A:$A,0))-1),"")</f>
        <v/>
      </c>
      <c r="AF806" s="26">
        <f>IFERROR(IF(OR(AC806="",INDEX(AC:AC,MATCH(DATE(YEAR($A806)-1,MONTH($A806),DAY($A806)),$A:$A,0))=""),"",AC806/INDEX(AC:AC,MATCH(DATE(YEAR($A806)-1,MONTH($A806),DAY($A806)),$A:$A,0))-1),"")</f>
        <v/>
      </c>
      <c r="AG806" s="26">
        <f>IF(OR(AA806="",AA805=""),"",AA806/AA805-1)</f>
        <v/>
      </c>
      <c r="AH806" s="26">
        <f>IF(OR(AB806="",AB805=""),"",AB806/AB805-1)</f>
        <v/>
      </c>
      <c r="AI806" s="26">
        <f>IF(OR(AC806="",AC805=""),"",AC806/AC805-1)</f>
        <v/>
      </c>
      <c r="AJ806" s="26">
        <f>IF(AC806="","",AA806/AC806)</f>
        <v/>
      </c>
      <c r="AK806" s="26">
        <f>IF(AC806="","",AB806/AC806)</f>
        <v/>
      </c>
      <c r="AL806" s="29" t="n">
        <v>10.7775</v>
      </c>
      <c r="AM806" s="30" t="n">
        <v>11.535</v>
      </c>
      <c r="AN806" s="30" t="n">
        <v>10.6525</v>
      </c>
      <c r="AO806" s="30" t="n">
        <v>10.8875</v>
      </c>
      <c r="AP806" s="31" t="n">
        <v>0.0102</v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18">
        <f>IF(SUMIFS('Daily NSE Equity Options'!$K:$K,'Daily NSE Equity Options'!$A:$A,$A807)=0,"",SUMIFS('Daily NSE Equity Options'!$K:$K,'Daily NSE Equity Options'!$A:$A,$A807))</f>
        <v/>
      </c>
      <c r="F807" s="7">
        <f>IF(SUMIFS('Daily BSE Equity Options'!$K:$K,'Daily BSE Equity Options'!$A:$A,$A807)=0,"",SUMIFS('Daily BSE Equity Options'!$K:$K,'Daily BSE Equity Options'!$A:$A,$A807))</f>
        <v/>
      </c>
      <c r="G807" s="7">
        <f>IF(OR(E807="",F807=""),"",E807+F807)</f>
        <v/>
      </c>
      <c r="H807" s="20">
        <f>IFERROR(IF(OR(E807="",INDEX(E:E,MATCH(DATE(YEAR($A807)-1,MONTH($A807),DAY($A807)),$A:$A,0))=""),"",E807/INDEX(E:E,MATCH(DATE(YEAR($A807)-1,MONTH($A807),DAY($A807)),$A:$A,0))-1),"")</f>
        <v/>
      </c>
      <c r="I807" s="20">
        <f>IFERROR(IF(OR(F807="",INDEX(F:F,MATCH(DATE(YEAR($A807)-1,MONTH($A807),DAY($A807)),$A:$A,0))=""),"",F807/INDEX(F:F,MATCH(DATE(YEAR($A807)-1,MONTH($A807),DAY($A807)),$A:$A,0))-1),"")</f>
        <v/>
      </c>
      <c r="J807" s="20">
        <f>IFERROR(IF(OR(G807="",INDEX(G:G,MATCH(DATE(YEAR($A807)-1,MONTH($A807),DAY($A807)),$A:$A,0))=""),"",G807/INDEX(G:G,MATCH(DATE(YEAR($A807)-1,MONTH($A807),DAY($A807)),$A:$A,0))-1),"")</f>
        <v/>
      </c>
      <c r="K807" s="20">
        <f>IF(OR(E807="",E806=""),"",E807/E806-1)</f>
        <v/>
      </c>
      <c r="L807" s="20">
        <f>IF(OR(F807="",F806=""),"",F807/F806-1)</f>
        <v/>
      </c>
      <c r="M807" s="20">
        <f>IF(OR(G807="",G806=""),"",G807/G806-1)</f>
        <v/>
      </c>
      <c r="N807" s="20">
        <f>IF(G807="","",E807/G807)</f>
        <v/>
      </c>
      <c r="O807" s="20">
        <f>IF(G807="","",F807/G807)</f>
        <v/>
      </c>
      <c r="P807" s="21">
        <f>IF(SUMIFS('Daily NSE Equity Options'!$L:$L,'Daily NSE Equity Options'!$A:$A,$A807)=0,"",SUMIFS('Daily NSE Equity Options'!$L:$L,'Daily NSE Equity Options'!$A:$A,$A807))</f>
        <v/>
      </c>
      <c r="Q807" s="8">
        <f>IF(SUMIFS('Daily BSE Equity Options'!$L:$L,'Daily BSE Equity Options'!$A:$A,$A807)=0,"",SUMIFS('Daily BSE Equity Options'!$L:$L,'Daily BSE Equity Options'!$A:$A,$A807))</f>
        <v/>
      </c>
      <c r="R807" s="8">
        <f>IF(OR(P807="",Q807=""),"",P807+Q807)</f>
        <v/>
      </c>
      <c r="S807" s="23">
        <f>IFERROR(IF(OR(P807="",INDEX(P:P,MATCH(DATE(YEAR($A807)-1,MONTH($A807),DAY($A807)),$A:$A,0))=""),"",P807/INDEX(P:P,MATCH(DATE(YEAR($A807)-1,MONTH($A807),DAY($A807)),$A:$A,0))-1),"")</f>
        <v/>
      </c>
      <c r="T807" s="23">
        <f>IFERROR(IF(OR(Q807="",INDEX(Q:Q,MATCH(DATE(YEAR($A807)-1,MONTH($A807),DAY($A807)),$A:$A,0))=""),"",Q807/INDEX(Q:Q,MATCH(DATE(YEAR($A807)-1,MONTH($A807),DAY($A807)),$A:$A,0))-1),"")</f>
        <v/>
      </c>
      <c r="U807" s="23">
        <f>IFERROR(IF(OR(R807="",INDEX(R:R,MATCH(DATE(YEAR($A807)-1,MONTH($A807),DAY($A807)),$A:$A,0))=""),"",R807/INDEX(R:R,MATCH(DATE(YEAR($A807)-1,MONTH($A807),DAY($A807)),$A:$A,0))-1),"")</f>
        <v/>
      </c>
      <c r="V807" s="23">
        <f>IF(OR(P807="",P806=""),"",P807/P806-1)</f>
        <v/>
      </c>
      <c r="W807" s="23">
        <f>IF(OR(Q807="",Q806=""),"",Q807/Q806-1)</f>
        <v/>
      </c>
      <c r="X807" s="23">
        <f>IF(OR(R807="",R806=""),"",R807/R806-1)</f>
        <v/>
      </c>
      <c r="Y807" s="23">
        <f>IF(R807="","",P807/R807)</f>
        <v/>
      </c>
      <c r="Z807" s="23">
        <f>IF(R807="","",Q807/R807)</f>
        <v/>
      </c>
      <c r="AA807" s="24">
        <f>IF(SUMIFS('Daily NSE Equity Options'!$M:$M,'Daily NSE Equity Options'!$A:$A,$A807)=0,"",SUMIFS('Daily NSE Equity Options'!$M:$M,'Daily NSE Equity Options'!$A:$A,$A807))</f>
        <v/>
      </c>
      <c r="AB807" s="9">
        <f>IF(SUMIFS('Daily BSE Equity Options'!$M:$M,'Daily BSE Equity Options'!$A:$A,$A807)=0,"",SUMIFS('Daily BSE Equity Options'!$M:$M,'Daily BSE Equity Options'!$A:$A,$A807))</f>
        <v/>
      </c>
      <c r="AC807" s="9">
        <f>IF(OR(AA807="",AB807=""),"",AA807+AB807)</f>
        <v/>
      </c>
      <c r="AD807" s="26">
        <f>IFERROR(IF(OR(AA807="",INDEX(AA:AA,MATCH(DATE(YEAR($A807)-1,MONTH($A807),DAY($A807)),$A:$A,0))=""),"",AA807/INDEX(AA:AA,MATCH(DATE(YEAR($A807)-1,MONTH($A807),DAY($A807)),$A:$A,0))-1),"")</f>
        <v/>
      </c>
      <c r="AE807" s="26">
        <f>IFERROR(IF(OR(AB807="",INDEX(AB:AB,MATCH(DATE(YEAR($A807)-1,MONTH($A807),DAY($A807)),$A:$A,0))=""),"",AB807/INDEX(AB:AB,MATCH(DATE(YEAR($A807)-1,MONTH($A807),DAY($A807)),$A:$A,0))-1),"")</f>
        <v/>
      </c>
      <c r="AF807" s="26">
        <f>IFERROR(IF(OR(AC807="",INDEX(AC:AC,MATCH(DATE(YEAR($A807)-1,MONTH($A807),DAY($A807)),$A:$A,0))=""),"",AC807/INDEX(AC:AC,MATCH(DATE(YEAR($A807)-1,MONTH($A807),DAY($A807)),$A:$A,0))-1),"")</f>
        <v/>
      </c>
      <c r="AG807" s="26">
        <f>IF(OR(AA807="",AA806=""),"",AA807/AA806-1)</f>
        <v/>
      </c>
      <c r="AH807" s="26">
        <f>IF(OR(AB807="",AB806=""),"",AB807/AB806-1)</f>
        <v/>
      </c>
      <c r="AI807" s="26">
        <f>IF(OR(AC807="",AC806=""),"",AC807/AC806-1)</f>
        <v/>
      </c>
      <c r="AJ807" s="26">
        <f>IF(AC807="","",AA807/AC807)</f>
        <v/>
      </c>
      <c r="AK807" s="26">
        <f>IF(AC807="","",AB807/AC807)</f>
        <v/>
      </c>
      <c r="AL807" s="29" t="n">
        <v>10.8875</v>
      </c>
      <c r="AM807" s="30" t="n">
        <v>11.215</v>
      </c>
      <c r="AN807" s="30" t="n">
        <v>10.07</v>
      </c>
      <c r="AO807" s="30" t="n">
        <v>10.8</v>
      </c>
      <c r="AP807" s="31" t="n">
        <v>-0.008</v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18">
        <f>IF(SUMIFS('Daily NSE Equity Options'!$K:$K,'Daily NSE Equity Options'!$A:$A,$A808)=0,"",SUMIFS('Daily NSE Equity Options'!$K:$K,'Daily NSE Equity Options'!$A:$A,$A808))</f>
        <v/>
      </c>
      <c r="F808" s="7">
        <f>IF(SUMIFS('Daily BSE Equity Options'!$K:$K,'Daily BSE Equity Options'!$A:$A,$A808)=0,"",SUMIFS('Daily BSE Equity Options'!$K:$K,'Daily BSE Equity Options'!$A:$A,$A808))</f>
        <v/>
      </c>
      <c r="G808" s="7">
        <f>IF(OR(E808="",F808=""),"",E808+F808)</f>
        <v/>
      </c>
      <c r="H808" s="20">
        <f>IFERROR(IF(OR(E808="",INDEX(E:E,MATCH(DATE(YEAR($A808)-1,MONTH($A808),DAY($A808)),$A:$A,0))=""),"",E808/INDEX(E:E,MATCH(DATE(YEAR($A808)-1,MONTH($A808),DAY($A808)),$A:$A,0))-1),"")</f>
        <v/>
      </c>
      <c r="I808" s="20">
        <f>IFERROR(IF(OR(F808="",INDEX(F:F,MATCH(DATE(YEAR($A808)-1,MONTH($A808),DAY($A808)),$A:$A,0))=""),"",F808/INDEX(F:F,MATCH(DATE(YEAR($A808)-1,MONTH($A808),DAY($A808)),$A:$A,0))-1),"")</f>
        <v/>
      </c>
      <c r="J808" s="20">
        <f>IFERROR(IF(OR(G808="",INDEX(G:G,MATCH(DATE(YEAR($A808)-1,MONTH($A808),DAY($A808)),$A:$A,0))=""),"",G808/INDEX(G:G,MATCH(DATE(YEAR($A808)-1,MONTH($A808),DAY($A808)),$A:$A,0))-1),"")</f>
        <v/>
      </c>
      <c r="K808" s="20">
        <f>IF(OR(E808="",E807=""),"",E808/E807-1)</f>
        <v/>
      </c>
      <c r="L808" s="20">
        <f>IF(OR(F808="",F807=""),"",F808/F807-1)</f>
        <v/>
      </c>
      <c r="M808" s="20">
        <f>IF(OR(G808="",G807=""),"",G808/G807-1)</f>
        <v/>
      </c>
      <c r="N808" s="20">
        <f>IF(G808="","",E808/G808)</f>
        <v/>
      </c>
      <c r="O808" s="20">
        <f>IF(G808="","",F808/G808)</f>
        <v/>
      </c>
      <c r="P808" s="21">
        <f>IF(SUMIFS('Daily NSE Equity Options'!$L:$L,'Daily NSE Equity Options'!$A:$A,$A808)=0,"",SUMIFS('Daily NSE Equity Options'!$L:$L,'Daily NSE Equity Options'!$A:$A,$A808))</f>
        <v/>
      </c>
      <c r="Q808" s="8">
        <f>IF(SUMIFS('Daily BSE Equity Options'!$L:$L,'Daily BSE Equity Options'!$A:$A,$A808)=0,"",SUMIFS('Daily BSE Equity Options'!$L:$L,'Daily BSE Equity Options'!$A:$A,$A808))</f>
        <v/>
      </c>
      <c r="R808" s="8">
        <f>IF(OR(P808="",Q808=""),"",P808+Q808)</f>
        <v/>
      </c>
      <c r="S808" s="23">
        <f>IFERROR(IF(OR(P808="",INDEX(P:P,MATCH(DATE(YEAR($A808)-1,MONTH($A808),DAY($A808)),$A:$A,0))=""),"",P808/INDEX(P:P,MATCH(DATE(YEAR($A808)-1,MONTH($A808),DAY($A808)),$A:$A,0))-1),"")</f>
        <v/>
      </c>
      <c r="T808" s="23">
        <f>IFERROR(IF(OR(Q808="",INDEX(Q:Q,MATCH(DATE(YEAR($A808)-1,MONTH($A808),DAY($A808)),$A:$A,0))=""),"",Q808/INDEX(Q:Q,MATCH(DATE(YEAR($A808)-1,MONTH($A808),DAY($A808)),$A:$A,0))-1),"")</f>
        <v/>
      </c>
      <c r="U808" s="23">
        <f>IFERROR(IF(OR(R808="",INDEX(R:R,MATCH(DATE(YEAR($A808)-1,MONTH($A808),DAY($A808)),$A:$A,0))=""),"",R808/INDEX(R:R,MATCH(DATE(YEAR($A808)-1,MONTH($A808),DAY($A808)),$A:$A,0))-1),"")</f>
        <v/>
      </c>
      <c r="V808" s="23">
        <f>IF(OR(P808="",P807=""),"",P808/P807-1)</f>
        <v/>
      </c>
      <c r="W808" s="23">
        <f>IF(OR(Q808="",Q807=""),"",Q808/Q807-1)</f>
        <v/>
      </c>
      <c r="X808" s="23">
        <f>IF(OR(R808="",R807=""),"",R808/R807-1)</f>
        <v/>
      </c>
      <c r="Y808" s="23">
        <f>IF(R808="","",P808/R808)</f>
        <v/>
      </c>
      <c r="Z808" s="23">
        <f>IF(R808="","",Q808/R808)</f>
        <v/>
      </c>
      <c r="AA808" s="24">
        <f>IF(SUMIFS('Daily NSE Equity Options'!$M:$M,'Daily NSE Equity Options'!$A:$A,$A808)=0,"",SUMIFS('Daily NSE Equity Options'!$M:$M,'Daily NSE Equity Options'!$A:$A,$A808))</f>
        <v/>
      </c>
      <c r="AB808" s="9">
        <f>IF(SUMIFS('Daily BSE Equity Options'!$M:$M,'Daily BSE Equity Options'!$A:$A,$A808)=0,"",SUMIFS('Daily BSE Equity Options'!$M:$M,'Daily BSE Equity Options'!$A:$A,$A808))</f>
        <v/>
      </c>
      <c r="AC808" s="9">
        <f>IF(OR(AA808="",AB808=""),"",AA808+AB808)</f>
        <v/>
      </c>
      <c r="AD808" s="26">
        <f>IFERROR(IF(OR(AA808="",INDEX(AA:AA,MATCH(DATE(YEAR($A808)-1,MONTH($A808),DAY($A808)),$A:$A,0))=""),"",AA808/INDEX(AA:AA,MATCH(DATE(YEAR($A808)-1,MONTH($A808),DAY($A808)),$A:$A,0))-1),"")</f>
        <v/>
      </c>
      <c r="AE808" s="26">
        <f>IFERROR(IF(OR(AB808="",INDEX(AB:AB,MATCH(DATE(YEAR($A808)-1,MONTH($A808),DAY($A808)),$A:$A,0))=""),"",AB808/INDEX(AB:AB,MATCH(DATE(YEAR($A808)-1,MONTH($A808),DAY($A808)),$A:$A,0))-1),"")</f>
        <v/>
      </c>
      <c r="AF808" s="26">
        <f>IFERROR(IF(OR(AC808="",INDEX(AC:AC,MATCH(DATE(YEAR($A808)-1,MONTH($A808),DAY($A808)),$A:$A,0))=""),"",AC808/INDEX(AC:AC,MATCH(DATE(YEAR($A808)-1,MONTH($A808),DAY($A808)),$A:$A,0))-1),"")</f>
        <v/>
      </c>
      <c r="AG808" s="26">
        <f>IF(OR(AA808="",AA807=""),"",AA808/AA807-1)</f>
        <v/>
      </c>
      <c r="AH808" s="26">
        <f>IF(OR(AB808="",AB807=""),"",AB808/AB807-1)</f>
        <v/>
      </c>
      <c r="AI808" s="26">
        <f>IF(OR(AC808="",AC807=""),"",AC808/AC807-1)</f>
        <v/>
      </c>
      <c r="AJ808" s="26">
        <f>IF(AC808="","",AA808/AC808)</f>
        <v/>
      </c>
      <c r="AK808" s="26">
        <f>IF(AC808="","",AB808/AC808)</f>
        <v/>
      </c>
      <c r="AL808" s="29" t="n">
        <v>10.8</v>
      </c>
      <c r="AM808" s="30" t="n">
        <v>12.03</v>
      </c>
      <c r="AN808" s="30" t="n">
        <v>10.8</v>
      </c>
      <c r="AO808" s="30" t="n">
        <v>11.54</v>
      </c>
      <c r="AP808" s="31" t="n">
        <v>0.06850000000000001</v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18">
        <f>IF(SUMIFS('Daily NSE Equity Options'!$K:$K,'Daily NSE Equity Options'!$A:$A,$A809)=0,"",SUMIFS('Daily NSE Equity Options'!$K:$K,'Daily NSE Equity Options'!$A:$A,$A809))</f>
        <v/>
      </c>
      <c r="F809" s="7">
        <f>IF(SUMIFS('Daily BSE Equity Options'!$K:$K,'Daily BSE Equity Options'!$A:$A,$A809)=0,"",SUMIFS('Daily BSE Equity Options'!$K:$K,'Daily BSE Equity Options'!$A:$A,$A809))</f>
        <v/>
      </c>
      <c r="G809" s="7">
        <f>IF(OR(E809="",F809=""),"",E809+F809)</f>
        <v/>
      </c>
      <c r="H809" s="20">
        <f>IFERROR(IF(OR(E809="",INDEX(E:E,MATCH(DATE(YEAR($A809)-1,MONTH($A809),DAY($A809)),$A:$A,0))=""),"",E809/INDEX(E:E,MATCH(DATE(YEAR($A809)-1,MONTH($A809),DAY($A809)),$A:$A,0))-1),"")</f>
        <v/>
      </c>
      <c r="I809" s="20">
        <f>IFERROR(IF(OR(F809="",INDEX(F:F,MATCH(DATE(YEAR($A809)-1,MONTH($A809),DAY($A809)),$A:$A,0))=""),"",F809/INDEX(F:F,MATCH(DATE(YEAR($A809)-1,MONTH($A809),DAY($A809)),$A:$A,0))-1),"")</f>
        <v/>
      </c>
      <c r="J809" s="20">
        <f>IFERROR(IF(OR(G809="",INDEX(G:G,MATCH(DATE(YEAR($A809)-1,MONTH($A809),DAY($A809)),$A:$A,0))=""),"",G809/INDEX(G:G,MATCH(DATE(YEAR($A809)-1,MONTH($A809),DAY($A809)),$A:$A,0))-1),"")</f>
        <v/>
      </c>
      <c r="K809" s="20">
        <f>IF(OR(E809="",E808=""),"",E809/E808-1)</f>
        <v/>
      </c>
      <c r="L809" s="20">
        <f>IF(OR(F809="",F808=""),"",F809/F808-1)</f>
        <v/>
      </c>
      <c r="M809" s="20">
        <f>IF(OR(G809="",G808=""),"",G809/G808-1)</f>
        <v/>
      </c>
      <c r="N809" s="20">
        <f>IF(G809="","",E809/G809)</f>
        <v/>
      </c>
      <c r="O809" s="20">
        <f>IF(G809="","",F809/G809)</f>
        <v/>
      </c>
      <c r="P809" s="21">
        <f>IF(SUMIFS('Daily NSE Equity Options'!$L:$L,'Daily NSE Equity Options'!$A:$A,$A809)=0,"",SUMIFS('Daily NSE Equity Options'!$L:$L,'Daily NSE Equity Options'!$A:$A,$A809))</f>
        <v/>
      </c>
      <c r="Q809" s="8">
        <f>IF(SUMIFS('Daily BSE Equity Options'!$L:$L,'Daily BSE Equity Options'!$A:$A,$A809)=0,"",SUMIFS('Daily BSE Equity Options'!$L:$L,'Daily BSE Equity Options'!$A:$A,$A809))</f>
        <v/>
      </c>
      <c r="R809" s="8">
        <f>IF(OR(P809="",Q809=""),"",P809+Q809)</f>
        <v/>
      </c>
      <c r="S809" s="23">
        <f>IFERROR(IF(OR(P809="",INDEX(P:P,MATCH(DATE(YEAR($A809)-1,MONTH($A809),DAY($A809)),$A:$A,0))=""),"",P809/INDEX(P:P,MATCH(DATE(YEAR($A809)-1,MONTH($A809),DAY($A809)),$A:$A,0))-1),"")</f>
        <v/>
      </c>
      <c r="T809" s="23">
        <f>IFERROR(IF(OR(Q809="",INDEX(Q:Q,MATCH(DATE(YEAR($A809)-1,MONTH($A809),DAY($A809)),$A:$A,0))=""),"",Q809/INDEX(Q:Q,MATCH(DATE(YEAR($A809)-1,MONTH($A809),DAY($A809)),$A:$A,0))-1),"")</f>
        <v/>
      </c>
      <c r="U809" s="23">
        <f>IFERROR(IF(OR(R809="",INDEX(R:R,MATCH(DATE(YEAR($A809)-1,MONTH($A809),DAY($A809)),$A:$A,0))=""),"",R809/INDEX(R:R,MATCH(DATE(YEAR($A809)-1,MONTH($A809),DAY($A809)),$A:$A,0))-1),"")</f>
        <v/>
      </c>
      <c r="V809" s="23">
        <f>IF(OR(P809="",P808=""),"",P809/P808-1)</f>
        <v/>
      </c>
      <c r="W809" s="23">
        <f>IF(OR(Q809="",Q808=""),"",Q809/Q808-1)</f>
        <v/>
      </c>
      <c r="X809" s="23">
        <f>IF(OR(R809="",R808=""),"",R809/R808-1)</f>
        <v/>
      </c>
      <c r="Y809" s="23">
        <f>IF(R809="","",P809/R809)</f>
        <v/>
      </c>
      <c r="Z809" s="23">
        <f>IF(R809="","",Q809/R809)</f>
        <v/>
      </c>
      <c r="AA809" s="24">
        <f>IF(SUMIFS('Daily NSE Equity Options'!$M:$M,'Daily NSE Equity Options'!$A:$A,$A809)=0,"",SUMIFS('Daily NSE Equity Options'!$M:$M,'Daily NSE Equity Options'!$A:$A,$A809))</f>
        <v/>
      </c>
      <c r="AB809" s="9">
        <f>IF(SUMIFS('Daily BSE Equity Options'!$M:$M,'Daily BSE Equity Options'!$A:$A,$A809)=0,"",SUMIFS('Daily BSE Equity Options'!$M:$M,'Daily BSE Equity Options'!$A:$A,$A809))</f>
        <v/>
      </c>
      <c r="AC809" s="9">
        <f>IF(OR(AA809="",AB809=""),"",AA809+AB809)</f>
        <v/>
      </c>
      <c r="AD809" s="26">
        <f>IFERROR(IF(OR(AA809="",INDEX(AA:AA,MATCH(DATE(YEAR($A809)-1,MONTH($A809),DAY($A809)),$A:$A,0))=""),"",AA809/INDEX(AA:AA,MATCH(DATE(YEAR($A809)-1,MONTH($A809),DAY($A809)),$A:$A,0))-1),"")</f>
        <v/>
      </c>
      <c r="AE809" s="26">
        <f>IFERROR(IF(OR(AB809="",INDEX(AB:AB,MATCH(DATE(YEAR($A809)-1,MONTH($A809),DAY($A809)),$A:$A,0))=""),"",AB809/INDEX(AB:AB,MATCH(DATE(YEAR($A809)-1,MONTH($A809),DAY($A809)),$A:$A,0))-1),"")</f>
        <v/>
      </c>
      <c r="AF809" s="26">
        <f>IFERROR(IF(OR(AC809="",INDEX(AC:AC,MATCH(DATE(YEAR($A809)-1,MONTH($A809),DAY($A809)),$A:$A,0))=""),"",AC809/INDEX(AC:AC,MATCH(DATE(YEAR($A809)-1,MONTH($A809),DAY($A809)),$A:$A,0))-1),"")</f>
        <v/>
      </c>
      <c r="AG809" s="26">
        <f>IF(OR(AA809="",AA808=""),"",AA809/AA808-1)</f>
        <v/>
      </c>
      <c r="AH809" s="26">
        <f>IF(OR(AB809="",AB808=""),"",AB809/AB808-1)</f>
        <v/>
      </c>
      <c r="AI809" s="26">
        <f>IF(OR(AC809="",AC808=""),"",AC809/AC808-1)</f>
        <v/>
      </c>
      <c r="AJ809" s="26">
        <f>IF(AC809="","",AA809/AC809)</f>
        <v/>
      </c>
      <c r="AK809" s="26">
        <f>IF(AC809="","",AB809/AC809)</f>
        <v/>
      </c>
      <c r="AL809" s="29" t="n">
        <v>11.54</v>
      </c>
      <c r="AM809" s="30" t="n">
        <v>11.99</v>
      </c>
      <c r="AN809" s="30" t="n">
        <v>11.5225</v>
      </c>
      <c r="AO809" s="30" t="n">
        <v>11.7</v>
      </c>
      <c r="AP809" s="31" t="n">
        <v>0.0139</v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18">
        <f>IF(SUMIFS('Daily NSE Equity Options'!$K:$K,'Daily NSE Equity Options'!$A:$A,$A810)=0,"",SUMIFS('Daily NSE Equity Options'!$K:$K,'Daily NSE Equity Options'!$A:$A,$A810))</f>
        <v/>
      </c>
      <c r="F810" s="7">
        <f>IF(SUMIFS('Daily BSE Equity Options'!$K:$K,'Daily BSE Equity Options'!$A:$A,$A810)=0,"",SUMIFS('Daily BSE Equity Options'!$K:$K,'Daily BSE Equity Options'!$A:$A,$A810))</f>
        <v/>
      </c>
      <c r="G810" s="7">
        <f>IF(OR(E810="",F810=""),"",E810+F810)</f>
        <v/>
      </c>
      <c r="H810" s="20">
        <f>IFERROR(IF(OR(E810="",INDEX(E:E,MATCH(DATE(YEAR($A810)-1,MONTH($A810),DAY($A810)),$A:$A,0))=""),"",E810/INDEX(E:E,MATCH(DATE(YEAR($A810)-1,MONTH($A810),DAY($A810)),$A:$A,0))-1),"")</f>
        <v/>
      </c>
      <c r="I810" s="20">
        <f>IFERROR(IF(OR(F810="",INDEX(F:F,MATCH(DATE(YEAR($A810)-1,MONTH($A810),DAY($A810)),$A:$A,0))=""),"",F810/INDEX(F:F,MATCH(DATE(YEAR($A810)-1,MONTH($A810),DAY($A810)),$A:$A,0))-1),"")</f>
        <v/>
      </c>
      <c r="J810" s="20">
        <f>IFERROR(IF(OR(G810="",INDEX(G:G,MATCH(DATE(YEAR($A810)-1,MONTH($A810),DAY($A810)),$A:$A,0))=""),"",G810/INDEX(G:G,MATCH(DATE(YEAR($A810)-1,MONTH($A810),DAY($A810)),$A:$A,0))-1),"")</f>
        <v/>
      </c>
      <c r="K810" s="20">
        <f>IF(OR(E810="",E809=""),"",E810/E809-1)</f>
        <v/>
      </c>
      <c r="L810" s="20">
        <f>IF(OR(F810="",F809=""),"",F810/F809-1)</f>
        <v/>
      </c>
      <c r="M810" s="20">
        <f>IF(OR(G810="",G809=""),"",G810/G809-1)</f>
        <v/>
      </c>
      <c r="N810" s="20">
        <f>IF(G810="","",E810/G810)</f>
        <v/>
      </c>
      <c r="O810" s="20">
        <f>IF(G810="","",F810/G810)</f>
        <v/>
      </c>
      <c r="P810" s="21">
        <f>IF(SUMIFS('Daily NSE Equity Options'!$L:$L,'Daily NSE Equity Options'!$A:$A,$A810)=0,"",SUMIFS('Daily NSE Equity Options'!$L:$L,'Daily NSE Equity Options'!$A:$A,$A810))</f>
        <v/>
      </c>
      <c r="Q810" s="8">
        <f>IF(SUMIFS('Daily BSE Equity Options'!$L:$L,'Daily BSE Equity Options'!$A:$A,$A810)=0,"",SUMIFS('Daily BSE Equity Options'!$L:$L,'Daily BSE Equity Options'!$A:$A,$A810))</f>
        <v/>
      </c>
      <c r="R810" s="8">
        <f>IF(OR(P810="",Q810=""),"",P810+Q810)</f>
        <v/>
      </c>
      <c r="S810" s="23">
        <f>IFERROR(IF(OR(P810="",INDEX(P:P,MATCH(DATE(YEAR($A810)-1,MONTH($A810),DAY($A810)),$A:$A,0))=""),"",P810/INDEX(P:P,MATCH(DATE(YEAR($A810)-1,MONTH($A810),DAY($A810)),$A:$A,0))-1),"")</f>
        <v/>
      </c>
      <c r="T810" s="23">
        <f>IFERROR(IF(OR(Q810="",INDEX(Q:Q,MATCH(DATE(YEAR($A810)-1,MONTH($A810),DAY($A810)),$A:$A,0))=""),"",Q810/INDEX(Q:Q,MATCH(DATE(YEAR($A810)-1,MONTH($A810),DAY($A810)),$A:$A,0))-1),"")</f>
        <v/>
      </c>
      <c r="U810" s="23">
        <f>IFERROR(IF(OR(R810="",INDEX(R:R,MATCH(DATE(YEAR($A810)-1,MONTH($A810),DAY($A810)),$A:$A,0))=""),"",R810/INDEX(R:R,MATCH(DATE(YEAR($A810)-1,MONTH($A810),DAY($A810)),$A:$A,0))-1),"")</f>
        <v/>
      </c>
      <c r="V810" s="23">
        <f>IF(OR(P810="",P809=""),"",P810/P809-1)</f>
        <v/>
      </c>
      <c r="W810" s="23">
        <f>IF(OR(Q810="",Q809=""),"",Q810/Q809-1)</f>
        <v/>
      </c>
      <c r="X810" s="23">
        <f>IF(OR(R810="",R809=""),"",R810/R809-1)</f>
        <v/>
      </c>
      <c r="Y810" s="23">
        <f>IF(R810="","",P810/R810)</f>
        <v/>
      </c>
      <c r="Z810" s="23">
        <f>IF(R810="","",Q810/R810)</f>
        <v/>
      </c>
      <c r="AA810" s="24">
        <f>IF(SUMIFS('Daily NSE Equity Options'!$M:$M,'Daily NSE Equity Options'!$A:$A,$A810)=0,"",SUMIFS('Daily NSE Equity Options'!$M:$M,'Daily NSE Equity Options'!$A:$A,$A810))</f>
        <v/>
      </c>
      <c r="AB810" s="9">
        <f>IF(SUMIFS('Daily BSE Equity Options'!$M:$M,'Daily BSE Equity Options'!$A:$A,$A810)=0,"",SUMIFS('Daily BSE Equity Options'!$M:$M,'Daily BSE Equity Options'!$A:$A,$A810))</f>
        <v/>
      </c>
      <c r="AC810" s="9">
        <f>IF(OR(AA810="",AB810=""),"",AA810+AB810)</f>
        <v/>
      </c>
      <c r="AD810" s="26">
        <f>IFERROR(IF(OR(AA810="",INDEX(AA:AA,MATCH(DATE(YEAR($A810)-1,MONTH($A810),DAY($A810)),$A:$A,0))=""),"",AA810/INDEX(AA:AA,MATCH(DATE(YEAR($A810)-1,MONTH($A810),DAY($A810)),$A:$A,0))-1),"")</f>
        <v/>
      </c>
      <c r="AE810" s="26">
        <f>IFERROR(IF(OR(AB810="",INDEX(AB:AB,MATCH(DATE(YEAR($A810)-1,MONTH($A810),DAY($A810)),$A:$A,0))=""),"",AB810/INDEX(AB:AB,MATCH(DATE(YEAR($A810)-1,MONTH($A810),DAY($A810)),$A:$A,0))-1),"")</f>
        <v/>
      </c>
      <c r="AF810" s="26">
        <f>IFERROR(IF(OR(AC810="",INDEX(AC:AC,MATCH(DATE(YEAR($A810)-1,MONTH($A810),DAY($A810)),$A:$A,0))=""),"",AC810/INDEX(AC:AC,MATCH(DATE(YEAR($A810)-1,MONTH($A810),DAY($A810)),$A:$A,0))-1),"")</f>
        <v/>
      </c>
      <c r="AG810" s="26">
        <f>IF(OR(AA810="",AA809=""),"",AA810/AA809-1)</f>
        <v/>
      </c>
      <c r="AH810" s="26">
        <f>IF(OR(AB810="",AB809=""),"",AB810/AB809-1)</f>
        <v/>
      </c>
      <c r="AI810" s="26">
        <f>IF(OR(AC810="",AC809=""),"",AC810/AC809-1)</f>
        <v/>
      </c>
      <c r="AJ810" s="26">
        <f>IF(AC810="","",AA810/AC810)</f>
        <v/>
      </c>
      <c r="AK810" s="26">
        <f>IF(AC810="","",AB810/AC810)</f>
        <v/>
      </c>
      <c r="AL810" s="29" t="n">
        <v>11.7</v>
      </c>
      <c r="AM810" s="30" t="n">
        <v>12.21</v>
      </c>
      <c r="AN810" s="30" t="n">
        <v>11.5675</v>
      </c>
      <c r="AO810" s="30" t="n">
        <v>11.8825</v>
      </c>
      <c r="AP810" s="31" t="n">
        <v>0.0156</v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18">
        <f>IF(SUMIFS('Daily NSE Equity Options'!$K:$K,'Daily NSE Equity Options'!$A:$A,$A811)=0,"",SUMIFS('Daily NSE Equity Options'!$K:$K,'Daily NSE Equity Options'!$A:$A,$A811))</f>
        <v/>
      </c>
      <c r="F811" s="7">
        <f>IF(SUMIFS('Daily BSE Equity Options'!$K:$K,'Daily BSE Equity Options'!$A:$A,$A811)=0,"",SUMIFS('Daily BSE Equity Options'!$K:$K,'Daily BSE Equity Options'!$A:$A,$A811))</f>
        <v/>
      </c>
      <c r="G811" s="7">
        <f>IF(OR(E811="",F811=""),"",E811+F811)</f>
        <v/>
      </c>
      <c r="H811" s="20">
        <f>IFERROR(IF(OR(E811="",INDEX(E:E,MATCH(DATE(YEAR($A811)-1,MONTH($A811),DAY($A811)),$A:$A,0))=""),"",E811/INDEX(E:E,MATCH(DATE(YEAR($A811)-1,MONTH($A811),DAY($A811)),$A:$A,0))-1),"")</f>
        <v/>
      </c>
      <c r="I811" s="20">
        <f>IFERROR(IF(OR(F811="",INDEX(F:F,MATCH(DATE(YEAR($A811)-1,MONTH($A811),DAY($A811)),$A:$A,0))=""),"",F811/INDEX(F:F,MATCH(DATE(YEAR($A811)-1,MONTH($A811),DAY($A811)),$A:$A,0))-1),"")</f>
        <v/>
      </c>
      <c r="J811" s="20">
        <f>IFERROR(IF(OR(G811="",INDEX(G:G,MATCH(DATE(YEAR($A811)-1,MONTH($A811),DAY($A811)),$A:$A,0))=""),"",G811/INDEX(G:G,MATCH(DATE(YEAR($A811)-1,MONTH($A811),DAY($A811)),$A:$A,0))-1),"")</f>
        <v/>
      </c>
      <c r="K811" s="20">
        <f>IF(OR(E811="",E810=""),"",E811/E810-1)</f>
        <v/>
      </c>
      <c r="L811" s="20">
        <f>IF(OR(F811="",F810=""),"",F811/F810-1)</f>
        <v/>
      </c>
      <c r="M811" s="20">
        <f>IF(OR(G811="",G810=""),"",G811/G810-1)</f>
        <v/>
      </c>
      <c r="N811" s="20">
        <f>IF(G811="","",E811/G811)</f>
        <v/>
      </c>
      <c r="O811" s="20">
        <f>IF(G811="","",F811/G811)</f>
        <v/>
      </c>
      <c r="P811" s="21">
        <f>IF(SUMIFS('Daily NSE Equity Options'!$L:$L,'Daily NSE Equity Options'!$A:$A,$A811)=0,"",SUMIFS('Daily NSE Equity Options'!$L:$L,'Daily NSE Equity Options'!$A:$A,$A811))</f>
        <v/>
      </c>
      <c r="Q811" s="8">
        <f>IF(SUMIFS('Daily BSE Equity Options'!$L:$L,'Daily BSE Equity Options'!$A:$A,$A811)=0,"",SUMIFS('Daily BSE Equity Options'!$L:$L,'Daily BSE Equity Options'!$A:$A,$A811))</f>
        <v/>
      </c>
      <c r="R811" s="8">
        <f>IF(OR(P811="",Q811=""),"",P811+Q811)</f>
        <v/>
      </c>
      <c r="S811" s="23">
        <f>IFERROR(IF(OR(P811="",INDEX(P:P,MATCH(DATE(YEAR($A811)-1,MONTH($A811),DAY($A811)),$A:$A,0))=""),"",P811/INDEX(P:P,MATCH(DATE(YEAR($A811)-1,MONTH($A811),DAY($A811)),$A:$A,0))-1),"")</f>
        <v/>
      </c>
      <c r="T811" s="23">
        <f>IFERROR(IF(OR(Q811="",INDEX(Q:Q,MATCH(DATE(YEAR($A811)-1,MONTH($A811),DAY($A811)),$A:$A,0))=""),"",Q811/INDEX(Q:Q,MATCH(DATE(YEAR($A811)-1,MONTH($A811),DAY($A811)),$A:$A,0))-1),"")</f>
        <v/>
      </c>
      <c r="U811" s="23">
        <f>IFERROR(IF(OR(R811="",INDEX(R:R,MATCH(DATE(YEAR($A811)-1,MONTH($A811),DAY($A811)),$A:$A,0))=""),"",R811/INDEX(R:R,MATCH(DATE(YEAR($A811)-1,MONTH($A811),DAY($A811)),$A:$A,0))-1),"")</f>
        <v/>
      </c>
      <c r="V811" s="23">
        <f>IF(OR(P811="",P810=""),"",P811/P810-1)</f>
        <v/>
      </c>
      <c r="W811" s="23">
        <f>IF(OR(Q811="",Q810=""),"",Q811/Q810-1)</f>
        <v/>
      </c>
      <c r="X811" s="23">
        <f>IF(OR(R811="",R810=""),"",R811/R810-1)</f>
        <v/>
      </c>
      <c r="Y811" s="23">
        <f>IF(R811="","",P811/R811)</f>
        <v/>
      </c>
      <c r="Z811" s="23">
        <f>IF(R811="","",Q811/R811)</f>
        <v/>
      </c>
      <c r="AA811" s="24">
        <f>IF(SUMIFS('Daily NSE Equity Options'!$M:$M,'Daily NSE Equity Options'!$A:$A,$A811)=0,"",SUMIFS('Daily NSE Equity Options'!$M:$M,'Daily NSE Equity Options'!$A:$A,$A811))</f>
        <v/>
      </c>
      <c r="AB811" s="9">
        <f>IF(SUMIFS('Daily BSE Equity Options'!$M:$M,'Daily BSE Equity Options'!$A:$A,$A811)=0,"",SUMIFS('Daily BSE Equity Options'!$M:$M,'Daily BSE Equity Options'!$A:$A,$A811))</f>
        <v/>
      </c>
      <c r="AC811" s="9">
        <f>IF(OR(AA811="",AB811=""),"",AA811+AB811)</f>
        <v/>
      </c>
      <c r="AD811" s="26">
        <f>IFERROR(IF(OR(AA811="",INDEX(AA:AA,MATCH(DATE(YEAR($A811)-1,MONTH($A811),DAY($A811)),$A:$A,0))=""),"",AA811/INDEX(AA:AA,MATCH(DATE(YEAR($A811)-1,MONTH($A811),DAY($A811)),$A:$A,0))-1),"")</f>
        <v/>
      </c>
      <c r="AE811" s="26">
        <f>IFERROR(IF(OR(AB811="",INDEX(AB:AB,MATCH(DATE(YEAR($A811)-1,MONTH($A811),DAY($A811)),$A:$A,0))=""),"",AB811/INDEX(AB:AB,MATCH(DATE(YEAR($A811)-1,MONTH($A811),DAY($A811)),$A:$A,0))-1),"")</f>
        <v/>
      </c>
      <c r="AF811" s="26">
        <f>IFERROR(IF(OR(AC811="",INDEX(AC:AC,MATCH(DATE(YEAR($A811)-1,MONTH($A811),DAY($A811)),$A:$A,0))=""),"",AC811/INDEX(AC:AC,MATCH(DATE(YEAR($A811)-1,MONTH($A811),DAY($A811)),$A:$A,0))-1),"")</f>
        <v/>
      </c>
      <c r="AG811" s="26">
        <f>IF(OR(AA811="",AA810=""),"",AA811/AA810-1)</f>
        <v/>
      </c>
      <c r="AH811" s="26">
        <f>IF(OR(AB811="",AB810=""),"",AB811/AB810-1)</f>
        <v/>
      </c>
      <c r="AI811" s="26">
        <f>IF(OR(AC811="",AC810=""),"",AC811/AC810-1)</f>
        <v/>
      </c>
      <c r="AJ811" s="26">
        <f>IF(AC811="","",AA811/AC811)</f>
        <v/>
      </c>
      <c r="AK811" s="26">
        <f>IF(AC811="","",AB811/AC811)</f>
        <v/>
      </c>
      <c r="AL811" s="29" t="n">
        <v>11.8825</v>
      </c>
      <c r="AM811" s="30" t="n">
        <v>12.205</v>
      </c>
      <c r="AN811" s="30" t="n">
        <v>11.7775</v>
      </c>
      <c r="AO811" s="30" t="n">
        <v>11.84</v>
      </c>
      <c r="AP811" s="31" t="n">
        <v>-0.0036</v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18">
        <f>IF(SUMIFS('Daily NSE Equity Options'!$K:$K,'Daily NSE Equity Options'!$A:$A,$A812)=0,"",SUMIFS('Daily NSE Equity Options'!$K:$K,'Daily NSE Equity Options'!$A:$A,$A812))</f>
        <v/>
      </c>
      <c r="F812" s="7">
        <f>IF(SUMIFS('Daily BSE Equity Options'!$K:$K,'Daily BSE Equity Options'!$A:$A,$A812)=0,"",SUMIFS('Daily BSE Equity Options'!$K:$K,'Daily BSE Equity Options'!$A:$A,$A812))</f>
        <v/>
      </c>
      <c r="G812" s="7">
        <f>IF(OR(E812="",F812=""),"",E812+F812)</f>
        <v/>
      </c>
      <c r="H812" s="20">
        <f>IFERROR(IF(OR(E812="",INDEX(E:E,MATCH(DATE(YEAR($A812)-1,MONTH($A812),DAY($A812)),$A:$A,0))=""),"",E812/INDEX(E:E,MATCH(DATE(YEAR($A812)-1,MONTH($A812),DAY($A812)),$A:$A,0))-1),"")</f>
        <v/>
      </c>
      <c r="I812" s="20">
        <f>IFERROR(IF(OR(F812="",INDEX(F:F,MATCH(DATE(YEAR($A812)-1,MONTH($A812),DAY($A812)),$A:$A,0))=""),"",F812/INDEX(F:F,MATCH(DATE(YEAR($A812)-1,MONTH($A812),DAY($A812)),$A:$A,0))-1),"")</f>
        <v/>
      </c>
      <c r="J812" s="20">
        <f>IFERROR(IF(OR(G812="",INDEX(G:G,MATCH(DATE(YEAR($A812)-1,MONTH($A812),DAY($A812)),$A:$A,0))=""),"",G812/INDEX(G:G,MATCH(DATE(YEAR($A812)-1,MONTH($A812),DAY($A812)),$A:$A,0))-1),"")</f>
        <v/>
      </c>
      <c r="K812" s="20">
        <f>IF(OR(E812="",E811=""),"",E812/E811-1)</f>
        <v/>
      </c>
      <c r="L812" s="20">
        <f>IF(OR(F812="",F811=""),"",F812/F811-1)</f>
        <v/>
      </c>
      <c r="M812" s="20">
        <f>IF(OR(G812="",G811=""),"",G812/G811-1)</f>
        <v/>
      </c>
      <c r="N812" s="20">
        <f>IF(G812="","",E812/G812)</f>
        <v/>
      </c>
      <c r="O812" s="20">
        <f>IF(G812="","",F812/G812)</f>
        <v/>
      </c>
      <c r="P812" s="21">
        <f>IF(SUMIFS('Daily NSE Equity Options'!$L:$L,'Daily NSE Equity Options'!$A:$A,$A812)=0,"",SUMIFS('Daily NSE Equity Options'!$L:$L,'Daily NSE Equity Options'!$A:$A,$A812))</f>
        <v/>
      </c>
      <c r="Q812" s="8">
        <f>IF(SUMIFS('Daily BSE Equity Options'!$L:$L,'Daily BSE Equity Options'!$A:$A,$A812)=0,"",SUMIFS('Daily BSE Equity Options'!$L:$L,'Daily BSE Equity Options'!$A:$A,$A812))</f>
        <v/>
      </c>
      <c r="R812" s="8">
        <f>IF(OR(P812="",Q812=""),"",P812+Q812)</f>
        <v/>
      </c>
      <c r="S812" s="23">
        <f>IFERROR(IF(OR(P812="",INDEX(P:P,MATCH(DATE(YEAR($A812)-1,MONTH($A812),DAY($A812)),$A:$A,0))=""),"",P812/INDEX(P:P,MATCH(DATE(YEAR($A812)-1,MONTH($A812),DAY($A812)),$A:$A,0))-1),"")</f>
        <v/>
      </c>
      <c r="T812" s="23">
        <f>IFERROR(IF(OR(Q812="",INDEX(Q:Q,MATCH(DATE(YEAR($A812)-1,MONTH($A812),DAY($A812)),$A:$A,0))=""),"",Q812/INDEX(Q:Q,MATCH(DATE(YEAR($A812)-1,MONTH($A812),DAY($A812)),$A:$A,0))-1),"")</f>
        <v/>
      </c>
      <c r="U812" s="23">
        <f>IFERROR(IF(OR(R812="",INDEX(R:R,MATCH(DATE(YEAR($A812)-1,MONTH($A812),DAY($A812)),$A:$A,0))=""),"",R812/INDEX(R:R,MATCH(DATE(YEAR($A812)-1,MONTH($A812),DAY($A812)),$A:$A,0))-1),"")</f>
        <v/>
      </c>
      <c r="V812" s="23">
        <f>IF(OR(P812="",P811=""),"",P812/P811-1)</f>
        <v/>
      </c>
      <c r="W812" s="23">
        <f>IF(OR(Q812="",Q811=""),"",Q812/Q811-1)</f>
        <v/>
      </c>
      <c r="X812" s="23">
        <f>IF(OR(R812="",R811=""),"",R812/R811-1)</f>
        <v/>
      </c>
      <c r="Y812" s="23">
        <f>IF(R812="","",P812/R812)</f>
        <v/>
      </c>
      <c r="Z812" s="23">
        <f>IF(R812="","",Q812/R812)</f>
        <v/>
      </c>
      <c r="AA812" s="24">
        <f>IF(SUMIFS('Daily NSE Equity Options'!$M:$M,'Daily NSE Equity Options'!$A:$A,$A812)=0,"",SUMIFS('Daily NSE Equity Options'!$M:$M,'Daily NSE Equity Options'!$A:$A,$A812))</f>
        <v/>
      </c>
      <c r="AB812" s="9">
        <f>IF(SUMIFS('Daily BSE Equity Options'!$M:$M,'Daily BSE Equity Options'!$A:$A,$A812)=0,"",SUMIFS('Daily BSE Equity Options'!$M:$M,'Daily BSE Equity Options'!$A:$A,$A812))</f>
        <v/>
      </c>
      <c r="AC812" s="9">
        <f>IF(OR(AA812="",AB812=""),"",AA812+AB812)</f>
        <v/>
      </c>
      <c r="AD812" s="26">
        <f>IFERROR(IF(OR(AA812="",INDEX(AA:AA,MATCH(DATE(YEAR($A812)-1,MONTH($A812),DAY($A812)),$A:$A,0))=""),"",AA812/INDEX(AA:AA,MATCH(DATE(YEAR($A812)-1,MONTH($A812),DAY($A812)),$A:$A,0))-1),"")</f>
        <v/>
      </c>
      <c r="AE812" s="26">
        <f>IFERROR(IF(OR(AB812="",INDEX(AB:AB,MATCH(DATE(YEAR($A812)-1,MONTH($A812),DAY($A812)),$A:$A,0))=""),"",AB812/INDEX(AB:AB,MATCH(DATE(YEAR($A812)-1,MONTH($A812),DAY($A812)),$A:$A,0))-1),"")</f>
        <v/>
      </c>
      <c r="AF812" s="26">
        <f>IFERROR(IF(OR(AC812="",INDEX(AC:AC,MATCH(DATE(YEAR($A812)-1,MONTH($A812),DAY($A812)),$A:$A,0))=""),"",AC812/INDEX(AC:AC,MATCH(DATE(YEAR($A812)-1,MONTH($A812),DAY($A812)),$A:$A,0))-1),"")</f>
        <v/>
      </c>
      <c r="AG812" s="26">
        <f>IF(OR(AA812="",AA811=""),"",AA812/AA811-1)</f>
        <v/>
      </c>
      <c r="AH812" s="26">
        <f>IF(OR(AB812="",AB811=""),"",AB812/AB811-1)</f>
        <v/>
      </c>
      <c r="AI812" s="26">
        <f>IF(OR(AC812="",AC811=""),"",AC812/AC811-1)</f>
        <v/>
      </c>
      <c r="AJ812" s="26">
        <f>IF(AC812="","",AA812/AC812)</f>
        <v/>
      </c>
      <c r="AK812" s="26">
        <f>IF(AC812="","",AB812/AC812)</f>
        <v/>
      </c>
      <c r="AL812" s="29" t="n">
        <v>11.84</v>
      </c>
      <c r="AM812" s="30" t="n">
        <v>12.0725</v>
      </c>
      <c r="AN812" s="30" t="n">
        <v>11.08</v>
      </c>
      <c r="AO812" s="30" t="n">
        <v>11.5325</v>
      </c>
      <c r="AP812" s="31" t="n">
        <v>-0.026</v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18">
        <f>IF(SUMIFS('Daily NSE Equity Options'!$K:$K,'Daily NSE Equity Options'!$A:$A,$A813)=0,"",SUMIFS('Daily NSE Equity Options'!$K:$K,'Daily NSE Equity Options'!$A:$A,$A813))</f>
        <v/>
      </c>
      <c r="F813" s="7">
        <f>IF(SUMIFS('Daily BSE Equity Options'!$K:$K,'Daily BSE Equity Options'!$A:$A,$A813)=0,"",SUMIFS('Daily BSE Equity Options'!$K:$K,'Daily BSE Equity Options'!$A:$A,$A813))</f>
        <v/>
      </c>
      <c r="G813" s="7">
        <f>IF(OR(E813="",F813=""),"",E813+F813)</f>
        <v/>
      </c>
      <c r="H813" s="20">
        <f>IFERROR(IF(OR(E813="",INDEX(E:E,MATCH(DATE(YEAR($A813)-1,MONTH($A813),DAY($A813)),$A:$A,0))=""),"",E813/INDEX(E:E,MATCH(DATE(YEAR($A813)-1,MONTH($A813),DAY($A813)),$A:$A,0))-1),"")</f>
        <v/>
      </c>
      <c r="I813" s="20">
        <f>IFERROR(IF(OR(F813="",INDEX(F:F,MATCH(DATE(YEAR($A813)-1,MONTH($A813),DAY($A813)),$A:$A,0))=""),"",F813/INDEX(F:F,MATCH(DATE(YEAR($A813)-1,MONTH($A813),DAY($A813)),$A:$A,0))-1),"")</f>
        <v/>
      </c>
      <c r="J813" s="20">
        <f>IFERROR(IF(OR(G813="",INDEX(G:G,MATCH(DATE(YEAR($A813)-1,MONTH($A813),DAY($A813)),$A:$A,0))=""),"",G813/INDEX(G:G,MATCH(DATE(YEAR($A813)-1,MONTH($A813),DAY($A813)),$A:$A,0))-1),"")</f>
        <v/>
      </c>
      <c r="K813" s="20">
        <f>IF(OR(E813="",E812=""),"",E813/E812-1)</f>
        <v/>
      </c>
      <c r="L813" s="20">
        <f>IF(OR(F813="",F812=""),"",F813/F812-1)</f>
        <v/>
      </c>
      <c r="M813" s="20">
        <f>IF(OR(G813="",G812=""),"",G813/G812-1)</f>
        <v/>
      </c>
      <c r="N813" s="20">
        <f>IF(G813="","",E813/G813)</f>
        <v/>
      </c>
      <c r="O813" s="20">
        <f>IF(G813="","",F813/G813)</f>
        <v/>
      </c>
      <c r="P813" s="21">
        <f>IF(SUMIFS('Daily NSE Equity Options'!$L:$L,'Daily NSE Equity Options'!$A:$A,$A813)=0,"",SUMIFS('Daily NSE Equity Options'!$L:$L,'Daily NSE Equity Options'!$A:$A,$A813))</f>
        <v/>
      </c>
      <c r="Q813" s="8">
        <f>IF(SUMIFS('Daily BSE Equity Options'!$L:$L,'Daily BSE Equity Options'!$A:$A,$A813)=0,"",SUMIFS('Daily BSE Equity Options'!$L:$L,'Daily BSE Equity Options'!$A:$A,$A813))</f>
        <v/>
      </c>
      <c r="R813" s="8">
        <f>IF(OR(P813="",Q813=""),"",P813+Q813)</f>
        <v/>
      </c>
      <c r="S813" s="23">
        <f>IFERROR(IF(OR(P813="",INDEX(P:P,MATCH(DATE(YEAR($A813)-1,MONTH($A813),DAY($A813)),$A:$A,0))=""),"",P813/INDEX(P:P,MATCH(DATE(YEAR($A813)-1,MONTH($A813),DAY($A813)),$A:$A,0))-1),"")</f>
        <v/>
      </c>
      <c r="T813" s="23">
        <f>IFERROR(IF(OR(Q813="",INDEX(Q:Q,MATCH(DATE(YEAR($A813)-1,MONTH($A813),DAY($A813)),$A:$A,0))=""),"",Q813/INDEX(Q:Q,MATCH(DATE(YEAR($A813)-1,MONTH($A813),DAY($A813)),$A:$A,0))-1),"")</f>
        <v/>
      </c>
      <c r="U813" s="23">
        <f>IFERROR(IF(OR(R813="",INDEX(R:R,MATCH(DATE(YEAR($A813)-1,MONTH($A813),DAY($A813)),$A:$A,0))=""),"",R813/INDEX(R:R,MATCH(DATE(YEAR($A813)-1,MONTH($A813),DAY($A813)),$A:$A,0))-1),"")</f>
        <v/>
      </c>
      <c r="V813" s="23">
        <f>IF(OR(P813="",P812=""),"",P813/P812-1)</f>
        <v/>
      </c>
      <c r="W813" s="23">
        <f>IF(OR(Q813="",Q812=""),"",Q813/Q812-1)</f>
        <v/>
      </c>
      <c r="X813" s="23">
        <f>IF(OR(R813="",R812=""),"",R813/R812-1)</f>
        <v/>
      </c>
      <c r="Y813" s="23">
        <f>IF(R813="","",P813/R813)</f>
        <v/>
      </c>
      <c r="Z813" s="23">
        <f>IF(R813="","",Q813/R813)</f>
        <v/>
      </c>
      <c r="AA813" s="24">
        <f>IF(SUMIFS('Daily NSE Equity Options'!$M:$M,'Daily NSE Equity Options'!$A:$A,$A813)=0,"",SUMIFS('Daily NSE Equity Options'!$M:$M,'Daily NSE Equity Options'!$A:$A,$A813))</f>
        <v/>
      </c>
      <c r="AB813" s="9">
        <f>IF(SUMIFS('Daily BSE Equity Options'!$M:$M,'Daily BSE Equity Options'!$A:$A,$A813)=0,"",SUMIFS('Daily BSE Equity Options'!$M:$M,'Daily BSE Equity Options'!$A:$A,$A813))</f>
        <v/>
      </c>
      <c r="AC813" s="9">
        <f>IF(OR(AA813="",AB813=""),"",AA813+AB813)</f>
        <v/>
      </c>
      <c r="AD813" s="26">
        <f>IFERROR(IF(OR(AA813="",INDEX(AA:AA,MATCH(DATE(YEAR($A813)-1,MONTH($A813),DAY($A813)),$A:$A,0))=""),"",AA813/INDEX(AA:AA,MATCH(DATE(YEAR($A813)-1,MONTH($A813),DAY($A813)),$A:$A,0))-1),"")</f>
        <v/>
      </c>
      <c r="AE813" s="26">
        <f>IFERROR(IF(OR(AB813="",INDEX(AB:AB,MATCH(DATE(YEAR($A813)-1,MONTH($A813),DAY($A813)),$A:$A,0))=""),"",AB813/INDEX(AB:AB,MATCH(DATE(YEAR($A813)-1,MONTH($A813),DAY($A813)),$A:$A,0))-1),"")</f>
        <v/>
      </c>
      <c r="AF813" s="26">
        <f>IFERROR(IF(OR(AC813="",INDEX(AC:AC,MATCH(DATE(YEAR($A813)-1,MONTH($A813),DAY($A813)),$A:$A,0))=""),"",AC813/INDEX(AC:AC,MATCH(DATE(YEAR($A813)-1,MONTH($A813),DAY($A813)),$A:$A,0))-1),"")</f>
        <v/>
      </c>
      <c r="AG813" s="26">
        <f>IF(OR(AA813="",AA812=""),"",AA813/AA812-1)</f>
        <v/>
      </c>
      <c r="AH813" s="26">
        <f>IF(OR(AB813="",AB812=""),"",AB813/AB812-1)</f>
        <v/>
      </c>
      <c r="AI813" s="26">
        <f>IF(OR(AC813="",AC812=""),"",AC813/AC812-1)</f>
        <v/>
      </c>
      <c r="AJ813" s="26">
        <f>IF(AC813="","",AA813/AC813)</f>
        <v/>
      </c>
      <c r="AK813" s="26">
        <f>IF(AC813="","",AB813/AC813)</f>
        <v/>
      </c>
      <c r="AL813" s="29" t="n">
        <v>11.5325</v>
      </c>
      <c r="AM813" s="30" t="n">
        <v>12.01</v>
      </c>
      <c r="AN813" s="30" t="n">
        <v>11.36</v>
      </c>
      <c r="AO813" s="30" t="n">
        <v>11.4625</v>
      </c>
      <c r="AP813" s="31" t="n">
        <v>-0.0061</v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18">
        <f>IF(SUMIFS('Daily NSE Equity Options'!$K:$K,'Daily NSE Equity Options'!$A:$A,$A814)=0,"",SUMIFS('Daily NSE Equity Options'!$K:$K,'Daily NSE Equity Options'!$A:$A,$A814))</f>
        <v/>
      </c>
      <c r="F814" s="7">
        <f>IF(SUMIFS('Daily BSE Equity Options'!$K:$K,'Daily BSE Equity Options'!$A:$A,$A814)=0,"",SUMIFS('Daily BSE Equity Options'!$K:$K,'Daily BSE Equity Options'!$A:$A,$A814))</f>
        <v/>
      </c>
      <c r="G814" s="7">
        <f>IF(OR(E814="",F814=""),"",E814+F814)</f>
        <v/>
      </c>
      <c r="H814" s="20">
        <f>IFERROR(IF(OR(E814="",INDEX(E:E,MATCH(DATE(YEAR($A814)-1,MONTH($A814),DAY($A814)),$A:$A,0))=""),"",E814/INDEX(E:E,MATCH(DATE(YEAR($A814)-1,MONTH($A814),DAY($A814)),$A:$A,0))-1),"")</f>
        <v/>
      </c>
      <c r="I814" s="20">
        <f>IFERROR(IF(OR(F814="",INDEX(F:F,MATCH(DATE(YEAR($A814)-1,MONTH($A814),DAY($A814)),$A:$A,0))=""),"",F814/INDEX(F:F,MATCH(DATE(YEAR($A814)-1,MONTH($A814),DAY($A814)),$A:$A,0))-1),"")</f>
        <v/>
      </c>
      <c r="J814" s="20">
        <f>IFERROR(IF(OR(G814="",INDEX(G:G,MATCH(DATE(YEAR($A814)-1,MONTH($A814),DAY($A814)),$A:$A,0))=""),"",G814/INDEX(G:G,MATCH(DATE(YEAR($A814)-1,MONTH($A814),DAY($A814)),$A:$A,0))-1),"")</f>
        <v/>
      </c>
      <c r="K814" s="20">
        <f>IF(OR(E814="",E813=""),"",E814/E813-1)</f>
        <v/>
      </c>
      <c r="L814" s="20">
        <f>IF(OR(F814="",F813=""),"",F814/F813-1)</f>
        <v/>
      </c>
      <c r="M814" s="20">
        <f>IF(OR(G814="",G813=""),"",G814/G813-1)</f>
        <v/>
      </c>
      <c r="N814" s="20">
        <f>IF(G814="","",E814/G814)</f>
        <v/>
      </c>
      <c r="O814" s="20">
        <f>IF(G814="","",F814/G814)</f>
        <v/>
      </c>
      <c r="P814" s="21">
        <f>IF(SUMIFS('Daily NSE Equity Options'!$L:$L,'Daily NSE Equity Options'!$A:$A,$A814)=0,"",SUMIFS('Daily NSE Equity Options'!$L:$L,'Daily NSE Equity Options'!$A:$A,$A814))</f>
        <v/>
      </c>
      <c r="Q814" s="8">
        <f>IF(SUMIFS('Daily BSE Equity Options'!$L:$L,'Daily BSE Equity Options'!$A:$A,$A814)=0,"",SUMIFS('Daily BSE Equity Options'!$L:$L,'Daily BSE Equity Options'!$A:$A,$A814))</f>
        <v/>
      </c>
      <c r="R814" s="8">
        <f>IF(OR(P814="",Q814=""),"",P814+Q814)</f>
        <v/>
      </c>
      <c r="S814" s="23">
        <f>IFERROR(IF(OR(P814="",INDEX(P:P,MATCH(DATE(YEAR($A814)-1,MONTH($A814),DAY($A814)),$A:$A,0))=""),"",P814/INDEX(P:P,MATCH(DATE(YEAR($A814)-1,MONTH($A814),DAY($A814)),$A:$A,0))-1),"")</f>
        <v/>
      </c>
      <c r="T814" s="23">
        <f>IFERROR(IF(OR(Q814="",INDEX(Q:Q,MATCH(DATE(YEAR($A814)-1,MONTH($A814),DAY($A814)),$A:$A,0))=""),"",Q814/INDEX(Q:Q,MATCH(DATE(YEAR($A814)-1,MONTH($A814),DAY($A814)),$A:$A,0))-1),"")</f>
        <v/>
      </c>
      <c r="U814" s="23">
        <f>IFERROR(IF(OR(R814="",INDEX(R:R,MATCH(DATE(YEAR($A814)-1,MONTH($A814),DAY($A814)),$A:$A,0))=""),"",R814/INDEX(R:R,MATCH(DATE(YEAR($A814)-1,MONTH($A814),DAY($A814)),$A:$A,0))-1),"")</f>
        <v/>
      </c>
      <c r="V814" s="23">
        <f>IF(OR(P814="",P813=""),"",P814/P813-1)</f>
        <v/>
      </c>
      <c r="W814" s="23">
        <f>IF(OR(Q814="",Q813=""),"",Q814/Q813-1)</f>
        <v/>
      </c>
      <c r="X814" s="23">
        <f>IF(OR(R814="",R813=""),"",R814/R813-1)</f>
        <v/>
      </c>
      <c r="Y814" s="23">
        <f>IF(R814="","",P814/R814)</f>
        <v/>
      </c>
      <c r="Z814" s="23">
        <f>IF(R814="","",Q814/R814)</f>
        <v/>
      </c>
      <c r="AA814" s="24">
        <f>IF(SUMIFS('Daily NSE Equity Options'!$M:$M,'Daily NSE Equity Options'!$A:$A,$A814)=0,"",SUMIFS('Daily NSE Equity Options'!$M:$M,'Daily NSE Equity Options'!$A:$A,$A814))</f>
        <v/>
      </c>
      <c r="AB814" s="9">
        <f>IF(SUMIFS('Daily BSE Equity Options'!$M:$M,'Daily BSE Equity Options'!$A:$A,$A814)=0,"",SUMIFS('Daily BSE Equity Options'!$M:$M,'Daily BSE Equity Options'!$A:$A,$A814))</f>
        <v/>
      </c>
      <c r="AC814" s="9">
        <f>IF(OR(AA814="",AB814=""),"",AA814+AB814)</f>
        <v/>
      </c>
      <c r="AD814" s="26">
        <f>IFERROR(IF(OR(AA814="",INDEX(AA:AA,MATCH(DATE(YEAR($A814)-1,MONTH($A814),DAY($A814)),$A:$A,0))=""),"",AA814/INDEX(AA:AA,MATCH(DATE(YEAR($A814)-1,MONTH($A814),DAY($A814)),$A:$A,0))-1),"")</f>
        <v/>
      </c>
      <c r="AE814" s="26">
        <f>IFERROR(IF(OR(AB814="",INDEX(AB:AB,MATCH(DATE(YEAR($A814)-1,MONTH($A814),DAY($A814)),$A:$A,0))=""),"",AB814/INDEX(AB:AB,MATCH(DATE(YEAR($A814)-1,MONTH($A814),DAY($A814)),$A:$A,0))-1),"")</f>
        <v/>
      </c>
      <c r="AF814" s="26">
        <f>IFERROR(IF(OR(AC814="",INDEX(AC:AC,MATCH(DATE(YEAR($A814)-1,MONTH($A814),DAY($A814)),$A:$A,0))=""),"",AC814/INDEX(AC:AC,MATCH(DATE(YEAR($A814)-1,MONTH($A814),DAY($A814)),$A:$A,0))-1),"")</f>
        <v/>
      </c>
      <c r="AG814" s="26">
        <f>IF(OR(AA814="",AA813=""),"",AA814/AA813-1)</f>
        <v/>
      </c>
      <c r="AH814" s="26">
        <f>IF(OR(AB814="",AB813=""),"",AB814/AB813-1)</f>
        <v/>
      </c>
      <c r="AI814" s="26">
        <f>IF(OR(AC814="",AC813=""),"",AC814/AC813-1)</f>
        <v/>
      </c>
      <c r="AJ814" s="26">
        <f>IF(AC814="","",AA814/AC814)</f>
        <v/>
      </c>
      <c r="AK814" s="26">
        <f>IF(AC814="","",AB814/AC814)</f>
        <v/>
      </c>
      <c r="AL814" s="29" t="n">
        <v>11.4625</v>
      </c>
      <c r="AM814" s="30" t="n">
        <v>11.4625</v>
      </c>
      <c r="AN814" s="30" t="n">
        <v>10.945</v>
      </c>
      <c r="AO814" s="30" t="n">
        <v>11.0125</v>
      </c>
      <c r="AP814" s="31" t="n">
        <v>-0.0393</v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18">
        <f>IF(SUMIFS('Daily NSE Equity Options'!$K:$K,'Daily NSE Equity Options'!$A:$A,$A815)=0,"",SUMIFS('Daily NSE Equity Options'!$K:$K,'Daily NSE Equity Options'!$A:$A,$A815))</f>
        <v/>
      </c>
      <c r="F815" s="7">
        <f>IF(SUMIFS('Daily BSE Equity Options'!$K:$K,'Daily BSE Equity Options'!$A:$A,$A815)=0,"",SUMIFS('Daily BSE Equity Options'!$K:$K,'Daily BSE Equity Options'!$A:$A,$A815))</f>
        <v/>
      </c>
      <c r="G815" s="7">
        <f>IF(OR(E815="",F815=""),"",E815+F815)</f>
        <v/>
      </c>
      <c r="H815" s="20">
        <f>IFERROR(IF(OR(E815="",INDEX(E:E,MATCH(DATE(YEAR($A815)-1,MONTH($A815),DAY($A815)),$A:$A,0))=""),"",E815/INDEX(E:E,MATCH(DATE(YEAR($A815)-1,MONTH($A815),DAY($A815)),$A:$A,0))-1),"")</f>
        <v/>
      </c>
      <c r="I815" s="20">
        <f>IFERROR(IF(OR(F815="",INDEX(F:F,MATCH(DATE(YEAR($A815)-1,MONTH($A815),DAY($A815)),$A:$A,0))=""),"",F815/INDEX(F:F,MATCH(DATE(YEAR($A815)-1,MONTH($A815),DAY($A815)),$A:$A,0))-1),"")</f>
        <v/>
      </c>
      <c r="J815" s="20">
        <f>IFERROR(IF(OR(G815="",INDEX(G:G,MATCH(DATE(YEAR($A815)-1,MONTH($A815),DAY($A815)),$A:$A,0))=""),"",G815/INDEX(G:G,MATCH(DATE(YEAR($A815)-1,MONTH($A815),DAY($A815)),$A:$A,0))-1),"")</f>
        <v/>
      </c>
      <c r="K815" s="20">
        <f>IF(OR(E815="",E814=""),"",E815/E814-1)</f>
        <v/>
      </c>
      <c r="L815" s="20">
        <f>IF(OR(F815="",F814=""),"",F815/F814-1)</f>
        <v/>
      </c>
      <c r="M815" s="20">
        <f>IF(OR(G815="",G814=""),"",G815/G814-1)</f>
        <v/>
      </c>
      <c r="N815" s="20">
        <f>IF(G815="","",E815/G815)</f>
        <v/>
      </c>
      <c r="O815" s="20">
        <f>IF(G815="","",F815/G815)</f>
        <v/>
      </c>
      <c r="P815" s="21">
        <f>IF(SUMIFS('Daily NSE Equity Options'!$L:$L,'Daily NSE Equity Options'!$A:$A,$A815)=0,"",SUMIFS('Daily NSE Equity Options'!$L:$L,'Daily NSE Equity Options'!$A:$A,$A815))</f>
        <v/>
      </c>
      <c r="Q815" s="8">
        <f>IF(SUMIFS('Daily BSE Equity Options'!$L:$L,'Daily BSE Equity Options'!$A:$A,$A815)=0,"",SUMIFS('Daily BSE Equity Options'!$L:$L,'Daily BSE Equity Options'!$A:$A,$A815))</f>
        <v/>
      </c>
      <c r="R815" s="8">
        <f>IF(OR(P815="",Q815=""),"",P815+Q815)</f>
        <v/>
      </c>
      <c r="S815" s="23">
        <f>IFERROR(IF(OR(P815="",INDEX(P:P,MATCH(DATE(YEAR($A815)-1,MONTH($A815),DAY($A815)),$A:$A,0))=""),"",P815/INDEX(P:P,MATCH(DATE(YEAR($A815)-1,MONTH($A815),DAY($A815)),$A:$A,0))-1),"")</f>
        <v/>
      </c>
      <c r="T815" s="23">
        <f>IFERROR(IF(OR(Q815="",INDEX(Q:Q,MATCH(DATE(YEAR($A815)-1,MONTH($A815),DAY($A815)),$A:$A,0))=""),"",Q815/INDEX(Q:Q,MATCH(DATE(YEAR($A815)-1,MONTH($A815),DAY($A815)),$A:$A,0))-1),"")</f>
        <v/>
      </c>
      <c r="U815" s="23">
        <f>IFERROR(IF(OR(R815="",INDEX(R:R,MATCH(DATE(YEAR($A815)-1,MONTH($A815),DAY($A815)),$A:$A,0))=""),"",R815/INDEX(R:R,MATCH(DATE(YEAR($A815)-1,MONTH($A815),DAY($A815)),$A:$A,0))-1),"")</f>
        <v/>
      </c>
      <c r="V815" s="23">
        <f>IF(OR(P815="",P814=""),"",P815/P814-1)</f>
        <v/>
      </c>
      <c r="W815" s="23">
        <f>IF(OR(Q815="",Q814=""),"",Q815/Q814-1)</f>
        <v/>
      </c>
      <c r="X815" s="23">
        <f>IF(OR(R815="",R814=""),"",R815/R814-1)</f>
        <v/>
      </c>
      <c r="Y815" s="23">
        <f>IF(R815="","",P815/R815)</f>
        <v/>
      </c>
      <c r="Z815" s="23">
        <f>IF(R815="","",Q815/R815)</f>
        <v/>
      </c>
      <c r="AA815" s="24">
        <f>IF(SUMIFS('Daily NSE Equity Options'!$M:$M,'Daily NSE Equity Options'!$A:$A,$A815)=0,"",SUMIFS('Daily NSE Equity Options'!$M:$M,'Daily NSE Equity Options'!$A:$A,$A815))</f>
        <v/>
      </c>
      <c r="AB815" s="9">
        <f>IF(SUMIFS('Daily BSE Equity Options'!$M:$M,'Daily BSE Equity Options'!$A:$A,$A815)=0,"",SUMIFS('Daily BSE Equity Options'!$M:$M,'Daily BSE Equity Options'!$A:$A,$A815))</f>
        <v/>
      </c>
      <c r="AC815" s="9">
        <f>IF(OR(AA815="",AB815=""),"",AA815+AB815)</f>
        <v/>
      </c>
      <c r="AD815" s="26">
        <f>IFERROR(IF(OR(AA815="",INDEX(AA:AA,MATCH(DATE(YEAR($A815)-1,MONTH($A815),DAY($A815)),$A:$A,0))=""),"",AA815/INDEX(AA:AA,MATCH(DATE(YEAR($A815)-1,MONTH($A815),DAY($A815)),$A:$A,0))-1),"")</f>
        <v/>
      </c>
      <c r="AE815" s="26">
        <f>IFERROR(IF(OR(AB815="",INDEX(AB:AB,MATCH(DATE(YEAR($A815)-1,MONTH($A815),DAY($A815)),$A:$A,0))=""),"",AB815/INDEX(AB:AB,MATCH(DATE(YEAR($A815)-1,MONTH($A815),DAY($A815)),$A:$A,0))-1),"")</f>
        <v/>
      </c>
      <c r="AF815" s="26">
        <f>IFERROR(IF(OR(AC815="",INDEX(AC:AC,MATCH(DATE(YEAR($A815)-1,MONTH($A815),DAY($A815)),$A:$A,0))=""),"",AC815/INDEX(AC:AC,MATCH(DATE(YEAR($A815)-1,MONTH($A815),DAY($A815)),$A:$A,0))-1),"")</f>
        <v/>
      </c>
      <c r="AG815" s="26">
        <f>IF(OR(AA815="",AA814=""),"",AA815/AA814-1)</f>
        <v/>
      </c>
      <c r="AH815" s="26">
        <f>IF(OR(AB815="",AB814=""),"",AB815/AB814-1)</f>
        <v/>
      </c>
      <c r="AI815" s="26">
        <f>IF(OR(AC815="",AC814=""),"",AC815/AC814-1)</f>
        <v/>
      </c>
      <c r="AJ815" s="26">
        <f>IF(AC815="","",AA815/AC815)</f>
        <v/>
      </c>
      <c r="AK815" s="26">
        <f>IF(AC815="","",AB815/AC815)</f>
        <v/>
      </c>
      <c r="AL815" s="29" t="n">
        <v>11.0125</v>
      </c>
      <c r="AM815" s="30" t="n">
        <v>11.2</v>
      </c>
      <c r="AN815" s="30" t="n">
        <v>10.72</v>
      </c>
      <c r="AO815" s="30" t="n">
        <v>10.935</v>
      </c>
      <c r="AP815" s="31" t="n">
        <v>-0.007</v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18">
        <f>IF(SUMIFS('Daily NSE Equity Options'!$K:$K,'Daily NSE Equity Options'!$A:$A,$A816)=0,"",SUMIFS('Daily NSE Equity Options'!$K:$K,'Daily NSE Equity Options'!$A:$A,$A816))</f>
        <v/>
      </c>
      <c r="F816" s="7">
        <f>IF(SUMIFS('Daily BSE Equity Options'!$K:$K,'Daily BSE Equity Options'!$A:$A,$A816)=0,"",SUMIFS('Daily BSE Equity Options'!$K:$K,'Daily BSE Equity Options'!$A:$A,$A816))</f>
        <v/>
      </c>
      <c r="G816" s="7">
        <f>IF(OR(E816="",F816=""),"",E816+F816)</f>
        <v/>
      </c>
      <c r="H816" s="20">
        <f>IFERROR(IF(OR(E816="",INDEX(E:E,MATCH(DATE(YEAR($A816)-1,MONTH($A816),DAY($A816)),$A:$A,0))=""),"",E816/INDEX(E:E,MATCH(DATE(YEAR($A816)-1,MONTH($A816),DAY($A816)),$A:$A,0))-1),"")</f>
        <v/>
      </c>
      <c r="I816" s="20">
        <f>IFERROR(IF(OR(F816="",INDEX(F:F,MATCH(DATE(YEAR($A816)-1,MONTH($A816),DAY($A816)),$A:$A,0))=""),"",F816/INDEX(F:F,MATCH(DATE(YEAR($A816)-1,MONTH($A816),DAY($A816)),$A:$A,0))-1),"")</f>
        <v/>
      </c>
      <c r="J816" s="20">
        <f>IFERROR(IF(OR(G816="",INDEX(G:G,MATCH(DATE(YEAR($A816)-1,MONTH($A816),DAY($A816)),$A:$A,0))=""),"",G816/INDEX(G:G,MATCH(DATE(YEAR($A816)-1,MONTH($A816),DAY($A816)),$A:$A,0))-1),"")</f>
        <v/>
      </c>
      <c r="K816" s="20">
        <f>IF(OR(E816="",E815=""),"",E816/E815-1)</f>
        <v/>
      </c>
      <c r="L816" s="20">
        <f>IF(OR(F816="",F815=""),"",F816/F815-1)</f>
        <v/>
      </c>
      <c r="M816" s="20">
        <f>IF(OR(G816="",G815=""),"",G816/G815-1)</f>
        <v/>
      </c>
      <c r="N816" s="20">
        <f>IF(G816="","",E816/G816)</f>
        <v/>
      </c>
      <c r="O816" s="20">
        <f>IF(G816="","",F816/G816)</f>
        <v/>
      </c>
      <c r="P816" s="21">
        <f>IF(SUMIFS('Daily NSE Equity Options'!$L:$L,'Daily NSE Equity Options'!$A:$A,$A816)=0,"",SUMIFS('Daily NSE Equity Options'!$L:$L,'Daily NSE Equity Options'!$A:$A,$A816))</f>
        <v/>
      </c>
      <c r="Q816" s="8">
        <f>IF(SUMIFS('Daily BSE Equity Options'!$L:$L,'Daily BSE Equity Options'!$A:$A,$A816)=0,"",SUMIFS('Daily BSE Equity Options'!$L:$L,'Daily BSE Equity Options'!$A:$A,$A816))</f>
        <v/>
      </c>
      <c r="R816" s="8">
        <f>IF(OR(P816="",Q816=""),"",P816+Q816)</f>
        <v/>
      </c>
      <c r="S816" s="23">
        <f>IFERROR(IF(OR(P816="",INDEX(P:P,MATCH(DATE(YEAR($A816)-1,MONTH($A816),DAY($A816)),$A:$A,0))=""),"",P816/INDEX(P:P,MATCH(DATE(YEAR($A816)-1,MONTH($A816),DAY($A816)),$A:$A,0))-1),"")</f>
        <v/>
      </c>
      <c r="T816" s="23">
        <f>IFERROR(IF(OR(Q816="",INDEX(Q:Q,MATCH(DATE(YEAR($A816)-1,MONTH($A816),DAY($A816)),$A:$A,0))=""),"",Q816/INDEX(Q:Q,MATCH(DATE(YEAR($A816)-1,MONTH($A816),DAY($A816)),$A:$A,0))-1),"")</f>
        <v/>
      </c>
      <c r="U816" s="23">
        <f>IFERROR(IF(OR(R816="",INDEX(R:R,MATCH(DATE(YEAR($A816)-1,MONTH($A816),DAY($A816)),$A:$A,0))=""),"",R816/INDEX(R:R,MATCH(DATE(YEAR($A816)-1,MONTH($A816),DAY($A816)),$A:$A,0))-1),"")</f>
        <v/>
      </c>
      <c r="V816" s="23">
        <f>IF(OR(P816="",P815=""),"",P816/P815-1)</f>
        <v/>
      </c>
      <c r="W816" s="23">
        <f>IF(OR(Q816="",Q815=""),"",Q816/Q815-1)</f>
        <v/>
      </c>
      <c r="X816" s="23">
        <f>IF(OR(R816="",R815=""),"",R816/R815-1)</f>
        <v/>
      </c>
      <c r="Y816" s="23">
        <f>IF(R816="","",P816/R816)</f>
        <v/>
      </c>
      <c r="Z816" s="23">
        <f>IF(R816="","",Q816/R816)</f>
        <v/>
      </c>
      <c r="AA816" s="24">
        <f>IF(SUMIFS('Daily NSE Equity Options'!$M:$M,'Daily NSE Equity Options'!$A:$A,$A816)=0,"",SUMIFS('Daily NSE Equity Options'!$M:$M,'Daily NSE Equity Options'!$A:$A,$A816))</f>
        <v/>
      </c>
      <c r="AB816" s="9">
        <f>IF(SUMIFS('Daily BSE Equity Options'!$M:$M,'Daily BSE Equity Options'!$A:$A,$A816)=0,"",SUMIFS('Daily BSE Equity Options'!$M:$M,'Daily BSE Equity Options'!$A:$A,$A816))</f>
        <v/>
      </c>
      <c r="AC816" s="9">
        <f>IF(OR(AA816="",AB816=""),"",AA816+AB816)</f>
        <v/>
      </c>
      <c r="AD816" s="26">
        <f>IFERROR(IF(OR(AA816="",INDEX(AA:AA,MATCH(DATE(YEAR($A816)-1,MONTH($A816),DAY($A816)),$A:$A,0))=""),"",AA816/INDEX(AA:AA,MATCH(DATE(YEAR($A816)-1,MONTH($A816),DAY($A816)),$A:$A,0))-1),"")</f>
        <v/>
      </c>
      <c r="AE816" s="26">
        <f>IFERROR(IF(OR(AB816="",INDEX(AB:AB,MATCH(DATE(YEAR($A816)-1,MONTH($A816),DAY($A816)),$A:$A,0))=""),"",AB816/INDEX(AB:AB,MATCH(DATE(YEAR($A816)-1,MONTH($A816),DAY($A816)),$A:$A,0))-1),"")</f>
        <v/>
      </c>
      <c r="AF816" s="26">
        <f>IFERROR(IF(OR(AC816="",INDEX(AC:AC,MATCH(DATE(YEAR($A816)-1,MONTH($A816),DAY($A816)),$A:$A,0))=""),"",AC816/INDEX(AC:AC,MATCH(DATE(YEAR($A816)-1,MONTH($A816),DAY($A816)),$A:$A,0))-1),"")</f>
        <v/>
      </c>
      <c r="AG816" s="26">
        <f>IF(OR(AA816="",AA815=""),"",AA816/AA815-1)</f>
        <v/>
      </c>
      <c r="AH816" s="26">
        <f>IF(OR(AB816="",AB815=""),"",AB816/AB815-1)</f>
        <v/>
      </c>
      <c r="AI816" s="26">
        <f>IF(OR(AC816="",AC815=""),"",AC816/AC815-1)</f>
        <v/>
      </c>
      <c r="AJ816" s="26">
        <f>IF(AC816="","",AA816/AC816)</f>
        <v/>
      </c>
      <c r="AK816" s="26">
        <f>IF(AC816="","",AB816/AC816)</f>
        <v/>
      </c>
      <c r="AL816" s="29" t="n">
        <v>10.935</v>
      </c>
      <c r="AM816" s="30" t="n">
        <v>11.1725</v>
      </c>
      <c r="AN816" s="30" t="n">
        <v>10.695</v>
      </c>
      <c r="AO816" s="30" t="n">
        <v>10.9375</v>
      </c>
      <c r="AP816" s="31" t="n">
        <v>0.0002</v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18">
        <f>IF(SUMIFS('Daily NSE Equity Options'!$K:$K,'Daily NSE Equity Options'!$A:$A,$A817)=0,"",SUMIFS('Daily NSE Equity Options'!$K:$K,'Daily NSE Equity Options'!$A:$A,$A817))</f>
        <v/>
      </c>
      <c r="F817" s="7">
        <f>IF(SUMIFS('Daily BSE Equity Options'!$K:$K,'Daily BSE Equity Options'!$A:$A,$A817)=0,"",SUMIFS('Daily BSE Equity Options'!$K:$K,'Daily BSE Equity Options'!$A:$A,$A817))</f>
        <v/>
      </c>
      <c r="G817" s="7">
        <f>IF(OR(E817="",F817=""),"",E817+F817)</f>
        <v/>
      </c>
      <c r="H817" s="20">
        <f>IFERROR(IF(OR(E817="",INDEX(E:E,MATCH(DATE(YEAR($A817)-1,MONTH($A817),DAY($A817)),$A:$A,0))=""),"",E817/INDEX(E:E,MATCH(DATE(YEAR($A817)-1,MONTH($A817),DAY($A817)),$A:$A,0))-1),"")</f>
        <v/>
      </c>
      <c r="I817" s="20">
        <f>IFERROR(IF(OR(F817="",INDEX(F:F,MATCH(DATE(YEAR($A817)-1,MONTH($A817),DAY($A817)),$A:$A,0))=""),"",F817/INDEX(F:F,MATCH(DATE(YEAR($A817)-1,MONTH($A817),DAY($A817)),$A:$A,0))-1),"")</f>
        <v/>
      </c>
      <c r="J817" s="20">
        <f>IFERROR(IF(OR(G817="",INDEX(G:G,MATCH(DATE(YEAR($A817)-1,MONTH($A817),DAY($A817)),$A:$A,0))=""),"",G817/INDEX(G:G,MATCH(DATE(YEAR($A817)-1,MONTH($A817),DAY($A817)),$A:$A,0))-1),"")</f>
        <v/>
      </c>
      <c r="K817" s="20">
        <f>IF(OR(E817="",E816=""),"",E817/E816-1)</f>
        <v/>
      </c>
      <c r="L817" s="20">
        <f>IF(OR(F817="",F816=""),"",F817/F816-1)</f>
        <v/>
      </c>
      <c r="M817" s="20">
        <f>IF(OR(G817="",G816=""),"",G817/G816-1)</f>
        <v/>
      </c>
      <c r="N817" s="20">
        <f>IF(G817="","",E817/G817)</f>
        <v/>
      </c>
      <c r="O817" s="20">
        <f>IF(G817="","",F817/G817)</f>
        <v/>
      </c>
      <c r="P817" s="21">
        <f>IF(SUMIFS('Daily NSE Equity Options'!$L:$L,'Daily NSE Equity Options'!$A:$A,$A817)=0,"",SUMIFS('Daily NSE Equity Options'!$L:$L,'Daily NSE Equity Options'!$A:$A,$A817))</f>
        <v/>
      </c>
      <c r="Q817" s="8">
        <f>IF(SUMIFS('Daily BSE Equity Options'!$L:$L,'Daily BSE Equity Options'!$A:$A,$A817)=0,"",SUMIFS('Daily BSE Equity Options'!$L:$L,'Daily BSE Equity Options'!$A:$A,$A817))</f>
        <v/>
      </c>
      <c r="R817" s="8">
        <f>IF(OR(P817="",Q817=""),"",P817+Q817)</f>
        <v/>
      </c>
      <c r="S817" s="23">
        <f>IFERROR(IF(OR(P817="",INDEX(P:P,MATCH(DATE(YEAR($A817)-1,MONTH($A817),DAY($A817)),$A:$A,0))=""),"",P817/INDEX(P:P,MATCH(DATE(YEAR($A817)-1,MONTH($A817),DAY($A817)),$A:$A,0))-1),"")</f>
        <v/>
      </c>
      <c r="T817" s="23">
        <f>IFERROR(IF(OR(Q817="",INDEX(Q:Q,MATCH(DATE(YEAR($A817)-1,MONTH($A817),DAY($A817)),$A:$A,0))=""),"",Q817/INDEX(Q:Q,MATCH(DATE(YEAR($A817)-1,MONTH($A817),DAY($A817)),$A:$A,0))-1),"")</f>
        <v/>
      </c>
      <c r="U817" s="23">
        <f>IFERROR(IF(OR(R817="",INDEX(R:R,MATCH(DATE(YEAR($A817)-1,MONTH($A817),DAY($A817)),$A:$A,0))=""),"",R817/INDEX(R:R,MATCH(DATE(YEAR($A817)-1,MONTH($A817),DAY($A817)),$A:$A,0))-1),"")</f>
        <v/>
      </c>
      <c r="V817" s="23">
        <f>IF(OR(P817="",P816=""),"",P817/P816-1)</f>
        <v/>
      </c>
      <c r="W817" s="23">
        <f>IF(OR(Q817="",Q816=""),"",Q817/Q816-1)</f>
        <v/>
      </c>
      <c r="X817" s="23">
        <f>IF(OR(R817="",R816=""),"",R817/R816-1)</f>
        <v/>
      </c>
      <c r="Y817" s="23">
        <f>IF(R817="","",P817/R817)</f>
        <v/>
      </c>
      <c r="Z817" s="23">
        <f>IF(R817="","",Q817/R817)</f>
        <v/>
      </c>
      <c r="AA817" s="24">
        <f>IF(SUMIFS('Daily NSE Equity Options'!$M:$M,'Daily NSE Equity Options'!$A:$A,$A817)=0,"",SUMIFS('Daily NSE Equity Options'!$M:$M,'Daily NSE Equity Options'!$A:$A,$A817))</f>
        <v/>
      </c>
      <c r="AB817" s="9">
        <f>IF(SUMIFS('Daily BSE Equity Options'!$M:$M,'Daily BSE Equity Options'!$A:$A,$A817)=0,"",SUMIFS('Daily BSE Equity Options'!$M:$M,'Daily BSE Equity Options'!$A:$A,$A817))</f>
        <v/>
      </c>
      <c r="AC817" s="9">
        <f>IF(OR(AA817="",AB817=""),"",AA817+AB817)</f>
        <v/>
      </c>
      <c r="AD817" s="26">
        <f>IFERROR(IF(OR(AA817="",INDEX(AA:AA,MATCH(DATE(YEAR($A817)-1,MONTH($A817),DAY($A817)),$A:$A,0))=""),"",AA817/INDEX(AA:AA,MATCH(DATE(YEAR($A817)-1,MONTH($A817),DAY($A817)),$A:$A,0))-1),"")</f>
        <v/>
      </c>
      <c r="AE817" s="26">
        <f>IFERROR(IF(OR(AB817="",INDEX(AB:AB,MATCH(DATE(YEAR($A817)-1,MONTH($A817),DAY($A817)),$A:$A,0))=""),"",AB817/INDEX(AB:AB,MATCH(DATE(YEAR($A817)-1,MONTH($A817),DAY($A817)),$A:$A,0))-1),"")</f>
        <v/>
      </c>
      <c r="AF817" s="26">
        <f>IFERROR(IF(OR(AC817="",INDEX(AC:AC,MATCH(DATE(YEAR($A817)-1,MONTH($A817),DAY($A817)),$A:$A,0))=""),"",AC817/INDEX(AC:AC,MATCH(DATE(YEAR($A817)-1,MONTH($A817),DAY($A817)),$A:$A,0))-1),"")</f>
        <v/>
      </c>
      <c r="AG817" s="26">
        <f>IF(OR(AA817="",AA816=""),"",AA817/AA816-1)</f>
        <v/>
      </c>
      <c r="AH817" s="26">
        <f>IF(OR(AB817="",AB816=""),"",AB817/AB816-1)</f>
        <v/>
      </c>
      <c r="AI817" s="26">
        <f>IF(OR(AC817="",AC816=""),"",AC817/AC816-1)</f>
        <v/>
      </c>
      <c r="AJ817" s="26">
        <f>IF(AC817="","",AA817/AC817)</f>
        <v/>
      </c>
      <c r="AK817" s="26">
        <f>IF(AC817="","",AB817/AC817)</f>
        <v/>
      </c>
      <c r="AL817" s="29" t="n">
        <v>10.9375</v>
      </c>
      <c r="AM817" s="30" t="n">
        <v>10.9375</v>
      </c>
      <c r="AN817" s="30" t="n">
        <v>10.6125</v>
      </c>
      <c r="AO817" s="30" t="n">
        <v>10.6825</v>
      </c>
      <c r="AP817" s="31" t="n">
        <v>-0.0233</v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18">
        <f>IF(SUMIFS('Daily NSE Equity Options'!$K:$K,'Daily NSE Equity Options'!$A:$A,$A818)=0,"",SUMIFS('Daily NSE Equity Options'!$K:$K,'Daily NSE Equity Options'!$A:$A,$A818))</f>
        <v/>
      </c>
      <c r="F818" s="7">
        <f>IF(SUMIFS('Daily BSE Equity Options'!$K:$K,'Daily BSE Equity Options'!$A:$A,$A818)=0,"",SUMIFS('Daily BSE Equity Options'!$K:$K,'Daily BSE Equity Options'!$A:$A,$A818))</f>
        <v/>
      </c>
      <c r="G818" s="7">
        <f>IF(OR(E818="",F818=""),"",E818+F818)</f>
        <v/>
      </c>
      <c r="H818" s="20">
        <f>IFERROR(IF(OR(E818="",INDEX(E:E,MATCH(DATE(YEAR($A818)-1,MONTH($A818),DAY($A818)),$A:$A,0))=""),"",E818/INDEX(E:E,MATCH(DATE(YEAR($A818)-1,MONTH($A818),DAY($A818)),$A:$A,0))-1),"")</f>
        <v/>
      </c>
      <c r="I818" s="20">
        <f>IFERROR(IF(OR(F818="",INDEX(F:F,MATCH(DATE(YEAR($A818)-1,MONTH($A818),DAY($A818)),$A:$A,0))=""),"",F818/INDEX(F:F,MATCH(DATE(YEAR($A818)-1,MONTH($A818),DAY($A818)),$A:$A,0))-1),"")</f>
        <v/>
      </c>
      <c r="J818" s="20">
        <f>IFERROR(IF(OR(G818="",INDEX(G:G,MATCH(DATE(YEAR($A818)-1,MONTH($A818),DAY($A818)),$A:$A,0))=""),"",G818/INDEX(G:G,MATCH(DATE(YEAR($A818)-1,MONTH($A818),DAY($A818)),$A:$A,0))-1),"")</f>
        <v/>
      </c>
      <c r="K818" s="20">
        <f>IF(OR(E818="",E817=""),"",E818/E817-1)</f>
        <v/>
      </c>
      <c r="L818" s="20">
        <f>IF(OR(F818="",F817=""),"",F818/F817-1)</f>
        <v/>
      </c>
      <c r="M818" s="20">
        <f>IF(OR(G818="",G817=""),"",G818/G817-1)</f>
        <v/>
      </c>
      <c r="N818" s="20">
        <f>IF(G818="","",E818/G818)</f>
        <v/>
      </c>
      <c r="O818" s="20">
        <f>IF(G818="","",F818/G818)</f>
        <v/>
      </c>
      <c r="P818" s="21">
        <f>IF(SUMIFS('Daily NSE Equity Options'!$L:$L,'Daily NSE Equity Options'!$A:$A,$A818)=0,"",SUMIFS('Daily NSE Equity Options'!$L:$L,'Daily NSE Equity Options'!$A:$A,$A818))</f>
        <v/>
      </c>
      <c r="Q818" s="8">
        <f>IF(SUMIFS('Daily BSE Equity Options'!$L:$L,'Daily BSE Equity Options'!$A:$A,$A818)=0,"",SUMIFS('Daily BSE Equity Options'!$L:$L,'Daily BSE Equity Options'!$A:$A,$A818))</f>
        <v/>
      </c>
      <c r="R818" s="8">
        <f>IF(OR(P818="",Q818=""),"",P818+Q818)</f>
        <v/>
      </c>
      <c r="S818" s="23">
        <f>IFERROR(IF(OR(P818="",INDEX(P:P,MATCH(DATE(YEAR($A818)-1,MONTH($A818),DAY($A818)),$A:$A,0))=""),"",P818/INDEX(P:P,MATCH(DATE(YEAR($A818)-1,MONTH($A818),DAY($A818)),$A:$A,0))-1),"")</f>
        <v/>
      </c>
      <c r="T818" s="23">
        <f>IFERROR(IF(OR(Q818="",INDEX(Q:Q,MATCH(DATE(YEAR($A818)-1,MONTH($A818),DAY($A818)),$A:$A,0))=""),"",Q818/INDEX(Q:Q,MATCH(DATE(YEAR($A818)-1,MONTH($A818),DAY($A818)),$A:$A,0))-1),"")</f>
        <v/>
      </c>
      <c r="U818" s="23">
        <f>IFERROR(IF(OR(R818="",INDEX(R:R,MATCH(DATE(YEAR($A818)-1,MONTH($A818),DAY($A818)),$A:$A,0))=""),"",R818/INDEX(R:R,MATCH(DATE(YEAR($A818)-1,MONTH($A818),DAY($A818)),$A:$A,0))-1),"")</f>
        <v/>
      </c>
      <c r="V818" s="23">
        <f>IF(OR(P818="",P817=""),"",P818/P817-1)</f>
        <v/>
      </c>
      <c r="W818" s="23">
        <f>IF(OR(Q818="",Q817=""),"",Q818/Q817-1)</f>
        <v/>
      </c>
      <c r="X818" s="23">
        <f>IF(OR(R818="",R817=""),"",R818/R817-1)</f>
        <v/>
      </c>
      <c r="Y818" s="23">
        <f>IF(R818="","",P818/R818)</f>
        <v/>
      </c>
      <c r="Z818" s="23">
        <f>IF(R818="","",Q818/R818)</f>
        <v/>
      </c>
      <c r="AA818" s="24">
        <f>IF(SUMIFS('Daily NSE Equity Options'!$M:$M,'Daily NSE Equity Options'!$A:$A,$A818)=0,"",SUMIFS('Daily NSE Equity Options'!$M:$M,'Daily NSE Equity Options'!$A:$A,$A818))</f>
        <v/>
      </c>
      <c r="AB818" s="9">
        <f>IF(SUMIFS('Daily BSE Equity Options'!$M:$M,'Daily BSE Equity Options'!$A:$A,$A818)=0,"",SUMIFS('Daily BSE Equity Options'!$M:$M,'Daily BSE Equity Options'!$A:$A,$A818))</f>
        <v/>
      </c>
      <c r="AC818" s="9">
        <f>IF(OR(AA818="",AB818=""),"",AA818+AB818)</f>
        <v/>
      </c>
      <c r="AD818" s="26">
        <f>IFERROR(IF(OR(AA818="",INDEX(AA:AA,MATCH(DATE(YEAR($A818)-1,MONTH($A818),DAY($A818)),$A:$A,0))=""),"",AA818/INDEX(AA:AA,MATCH(DATE(YEAR($A818)-1,MONTH($A818),DAY($A818)),$A:$A,0))-1),"")</f>
        <v/>
      </c>
      <c r="AE818" s="26">
        <f>IFERROR(IF(OR(AB818="",INDEX(AB:AB,MATCH(DATE(YEAR($A818)-1,MONTH($A818),DAY($A818)),$A:$A,0))=""),"",AB818/INDEX(AB:AB,MATCH(DATE(YEAR($A818)-1,MONTH($A818),DAY($A818)),$A:$A,0))-1),"")</f>
        <v/>
      </c>
      <c r="AF818" s="26">
        <f>IFERROR(IF(OR(AC818="",INDEX(AC:AC,MATCH(DATE(YEAR($A818)-1,MONTH($A818),DAY($A818)),$A:$A,0))=""),"",AC818/INDEX(AC:AC,MATCH(DATE(YEAR($A818)-1,MONTH($A818),DAY($A818)),$A:$A,0))-1),"")</f>
        <v/>
      </c>
      <c r="AG818" s="26">
        <f>IF(OR(AA818="",AA817=""),"",AA818/AA817-1)</f>
        <v/>
      </c>
      <c r="AH818" s="26">
        <f>IF(OR(AB818="",AB817=""),"",AB818/AB817-1)</f>
        <v/>
      </c>
      <c r="AI818" s="26">
        <f>IF(OR(AC818="",AC817=""),"",AC818/AC817-1)</f>
        <v/>
      </c>
      <c r="AJ818" s="26">
        <f>IF(AC818="","",AA818/AC818)</f>
        <v/>
      </c>
      <c r="AK818" s="26">
        <f>IF(AC818="","",AB818/AC818)</f>
        <v/>
      </c>
      <c r="AL818" s="29" t="n">
        <v>10.6825</v>
      </c>
      <c r="AM818" s="30" t="n">
        <v>11.3975</v>
      </c>
      <c r="AN818" s="30" t="n">
        <v>9.8575</v>
      </c>
      <c r="AO818" s="30" t="n">
        <v>11.315</v>
      </c>
      <c r="AP818" s="31" t="n">
        <v>0.0592</v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18">
        <f>IF(SUMIFS('Daily NSE Equity Options'!$K:$K,'Daily NSE Equity Options'!$A:$A,$A819)=0,"",SUMIFS('Daily NSE Equity Options'!$K:$K,'Daily NSE Equity Options'!$A:$A,$A819))</f>
        <v/>
      </c>
      <c r="F819" s="7">
        <f>IF(SUMIFS('Daily BSE Equity Options'!$K:$K,'Daily BSE Equity Options'!$A:$A,$A819)=0,"",SUMIFS('Daily BSE Equity Options'!$K:$K,'Daily BSE Equity Options'!$A:$A,$A819))</f>
        <v/>
      </c>
      <c r="G819" s="7">
        <f>IF(OR(E819="",F819=""),"",E819+F819)</f>
        <v/>
      </c>
      <c r="H819" s="20">
        <f>IFERROR(IF(OR(E819="",INDEX(E:E,MATCH(DATE(YEAR($A819)-1,MONTH($A819),DAY($A819)),$A:$A,0))=""),"",E819/INDEX(E:E,MATCH(DATE(YEAR($A819)-1,MONTH($A819),DAY($A819)),$A:$A,0))-1),"")</f>
        <v/>
      </c>
      <c r="I819" s="20">
        <f>IFERROR(IF(OR(F819="",INDEX(F:F,MATCH(DATE(YEAR($A819)-1,MONTH($A819),DAY($A819)),$A:$A,0))=""),"",F819/INDEX(F:F,MATCH(DATE(YEAR($A819)-1,MONTH($A819),DAY($A819)),$A:$A,0))-1),"")</f>
        <v/>
      </c>
      <c r="J819" s="20">
        <f>IFERROR(IF(OR(G819="",INDEX(G:G,MATCH(DATE(YEAR($A819)-1,MONTH($A819),DAY($A819)),$A:$A,0))=""),"",G819/INDEX(G:G,MATCH(DATE(YEAR($A819)-1,MONTH($A819),DAY($A819)),$A:$A,0))-1),"")</f>
        <v/>
      </c>
      <c r="K819" s="20">
        <f>IF(OR(E819="",E818=""),"",E819/E818-1)</f>
        <v/>
      </c>
      <c r="L819" s="20">
        <f>IF(OR(F819="",F818=""),"",F819/F818-1)</f>
        <v/>
      </c>
      <c r="M819" s="20">
        <f>IF(OR(G819="",G818=""),"",G819/G818-1)</f>
        <v/>
      </c>
      <c r="N819" s="20">
        <f>IF(G819="","",E819/G819)</f>
        <v/>
      </c>
      <c r="O819" s="20">
        <f>IF(G819="","",F819/G819)</f>
        <v/>
      </c>
      <c r="P819" s="21">
        <f>IF(SUMIFS('Daily NSE Equity Options'!$L:$L,'Daily NSE Equity Options'!$A:$A,$A819)=0,"",SUMIFS('Daily NSE Equity Options'!$L:$L,'Daily NSE Equity Options'!$A:$A,$A819))</f>
        <v/>
      </c>
      <c r="Q819" s="8">
        <f>IF(SUMIFS('Daily BSE Equity Options'!$L:$L,'Daily BSE Equity Options'!$A:$A,$A819)=0,"",SUMIFS('Daily BSE Equity Options'!$L:$L,'Daily BSE Equity Options'!$A:$A,$A819))</f>
        <v/>
      </c>
      <c r="R819" s="8">
        <f>IF(OR(P819="",Q819=""),"",P819+Q819)</f>
        <v/>
      </c>
      <c r="S819" s="23">
        <f>IFERROR(IF(OR(P819="",INDEX(P:P,MATCH(DATE(YEAR($A819)-1,MONTH($A819),DAY($A819)),$A:$A,0))=""),"",P819/INDEX(P:P,MATCH(DATE(YEAR($A819)-1,MONTH($A819),DAY($A819)),$A:$A,0))-1),"")</f>
        <v/>
      </c>
      <c r="T819" s="23">
        <f>IFERROR(IF(OR(Q819="",INDEX(Q:Q,MATCH(DATE(YEAR($A819)-1,MONTH($A819),DAY($A819)),$A:$A,0))=""),"",Q819/INDEX(Q:Q,MATCH(DATE(YEAR($A819)-1,MONTH($A819),DAY($A819)),$A:$A,0))-1),"")</f>
        <v/>
      </c>
      <c r="U819" s="23">
        <f>IFERROR(IF(OR(R819="",INDEX(R:R,MATCH(DATE(YEAR($A819)-1,MONTH($A819),DAY($A819)),$A:$A,0))=""),"",R819/INDEX(R:R,MATCH(DATE(YEAR($A819)-1,MONTH($A819),DAY($A819)),$A:$A,0))-1),"")</f>
        <v/>
      </c>
      <c r="V819" s="23">
        <f>IF(OR(P819="",P818=""),"",P819/P818-1)</f>
        <v/>
      </c>
      <c r="W819" s="23">
        <f>IF(OR(Q819="",Q818=""),"",Q819/Q818-1)</f>
        <v/>
      </c>
      <c r="X819" s="23">
        <f>IF(OR(R819="",R818=""),"",R819/R818-1)</f>
        <v/>
      </c>
      <c r="Y819" s="23">
        <f>IF(R819="","",P819/R819)</f>
        <v/>
      </c>
      <c r="Z819" s="23">
        <f>IF(R819="","",Q819/R819)</f>
        <v/>
      </c>
      <c r="AA819" s="24">
        <f>IF(SUMIFS('Daily NSE Equity Options'!$M:$M,'Daily NSE Equity Options'!$A:$A,$A819)=0,"",SUMIFS('Daily NSE Equity Options'!$M:$M,'Daily NSE Equity Options'!$A:$A,$A819))</f>
        <v/>
      </c>
      <c r="AB819" s="9">
        <f>IF(SUMIFS('Daily BSE Equity Options'!$M:$M,'Daily BSE Equity Options'!$A:$A,$A819)=0,"",SUMIFS('Daily BSE Equity Options'!$M:$M,'Daily BSE Equity Options'!$A:$A,$A819))</f>
        <v/>
      </c>
      <c r="AC819" s="9">
        <f>IF(OR(AA819="",AB819=""),"",AA819+AB819)</f>
        <v/>
      </c>
      <c r="AD819" s="26">
        <f>IFERROR(IF(OR(AA819="",INDEX(AA:AA,MATCH(DATE(YEAR($A819)-1,MONTH($A819),DAY($A819)),$A:$A,0))=""),"",AA819/INDEX(AA:AA,MATCH(DATE(YEAR($A819)-1,MONTH($A819),DAY($A819)),$A:$A,0))-1),"")</f>
        <v/>
      </c>
      <c r="AE819" s="26">
        <f>IFERROR(IF(OR(AB819="",INDEX(AB:AB,MATCH(DATE(YEAR($A819)-1,MONTH($A819),DAY($A819)),$A:$A,0))=""),"",AB819/INDEX(AB:AB,MATCH(DATE(YEAR($A819)-1,MONTH($A819),DAY($A819)),$A:$A,0))-1),"")</f>
        <v/>
      </c>
      <c r="AF819" s="26">
        <f>IFERROR(IF(OR(AC819="",INDEX(AC:AC,MATCH(DATE(YEAR($A819)-1,MONTH($A819),DAY($A819)),$A:$A,0))=""),"",AC819/INDEX(AC:AC,MATCH(DATE(YEAR($A819)-1,MONTH($A819),DAY($A819)),$A:$A,0))-1),"")</f>
        <v/>
      </c>
      <c r="AG819" s="26">
        <f>IF(OR(AA819="",AA818=""),"",AA819/AA818-1)</f>
        <v/>
      </c>
      <c r="AH819" s="26">
        <f>IF(OR(AB819="",AB818=""),"",AB819/AB818-1)</f>
        <v/>
      </c>
      <c r="AI819" s="26">
        <f>IF(OR(AC819="",AC818=""),"",AC819/AC818-1)</f>
        <v/>
      </c>
      <c r="AJ819" s="26">
        <f>IF(AC819="","",AA819/AC819)</f>
        <v/>
      </c>
      <c r="AK819" s="26">
        <f>IF(AC819="","",AB819/AC819)</f>
        <v/>
      </c>
      <c r="AL819" s="29" t="n">
        <v>11.315</v>
      </c>
      <c r="AM819" s="30" t="n">
        <v>12.02</v>
      </c>
      <c r="AN819" s="30" t="n">
        <v>11.0675</v>
      </c>
      <c r="AO819" s="30" t="n">
        <v>11.71</v>
      </c>
      <c r="AP819" s="31" t="n">
        <v>0.0349</v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18">
        <f>IF(SUMIFS('Daily NSE Equity Options'!$K:$K,'Daily NSE Equity Options'!$A:$A,$A820)=0,"",SUMIFS('Daily NSE Equity Options'!$K:$K,'Daily NSE Equity Options'!$A:$A,$A820))</f>
        <v/>
      </c>
      <c r="F820" s="7">
        <f>IF(SUMIFS('Daily BSE Equity Options'!$K:$K,'Daily BSE Equity Options'!$A:$A,$A820)=0,"",SUMIFS('Daily BSE Equity Options'!$K:$K,'Daily BSE Equity Options'!$A:$A,$A820))</f>
        <v/>
      </c>
      <c r="G820" s="7">
        <f>IF(OR(E820="",F820=""),"",E820+F820)</f>
        <v/>
      </c>
      <c r="H820" s="20">
        <f>IFERROR(IF(OR(E820="",INDEX(E:E,MATCH(DATE(YEAR($A820)-1,MONTH($A820),DAY($A820)),$A:$A,0))=""),"",E820/INDEX(E:E,MATCH(DATE(YEAR($A820)-1,MONTH($A820),DAY($A820)),$A:$A,0))-1),"")</f>
        <v/>
      </c>
      <c r="I820" s="20">
        <f>IFERROR(IF(OR(F820="",INDEX(F:F,MATCH(DATE(YEAR($A820)-1,MONTH($A820),DAY($A820)),$A:$A,0))=""),"",F820/INDEX(F:F,MATCH(DATE(YEAR($A820)-1,MONTH($A820),DAY($A820)),$A:$A,0))-1),"")</f>
        <v/>
      </c>
      <c r="J820" s="20">
        <f>IFERROR(IF(OR(G820="",INDEX(G:G,MATCH(DATE(YEAR($A820)-1,MONTH($A820),DAY($A820)),$A:$A,0))=""),"",G820/INDEX(G:G,MATCH(DATE(YEAR($A820)-1,MONTH($A820),DAY($A820)),$A:$A,0))-1),"")</f>
        <v/>
      </c>
      <c r="K820" s="20">
        <f>IF(OR(E820="",E819=""),"",E820/E819-1)</f>
        <v/>
      </c>
      <c r="L820" s="20">
        <f>IF(OR(F820="",F819=""),"",F820/F819-1)</f>
        <v/>
      </c>
      <c r="M820" s="20">
        <f>IF(OR(G820="",G819=""),"",G820/G819-1)</f>
        <v/>
      </c>
      <c r="N820" s="20">
        <f>IF(G820="","",E820/G820)</f>
        <v/>
      </c>
      <c r="O820" s="20">
        <f>IF(G820="","",F820/G820)</f>
        <v/>
      </c>
      <c r="P820" s="21">
        <f>IF(SUMIFS('Daily NSE Equity Options'!$L:$L,'Daily NSE Equity Options'!$A:$A,$A820)=0,"",SUMIFS('Daily NSE Equity Options'!$L:$L,'Daily NSE Equity Options'!$A:$A,$A820))</f>
        <v/>
      </c>
      <c r="Q820" s="8">
        <f>IF(SUMIFS('Daily BSE Equity Options'!$L:$L,'Daily BSE Equity Options'!$A:$A,$A820)=0,"",SUMIFS('Daily BSE Equity Options'!$L:$L,'Daily BSE Equity Options'!$A:$A,$A820))</f>
        <v/>
      </c>
      <c r="R820" s="8">
        <f>IF(OR(P820="",Q820=""),"",P820+Q820)</f>
        <v/>
      </c>
      <c r="S820" s="23">
        <f>IFERROR(IF(OR(P820="",INDEX(P:P,MATCH(DATE(YEAR($A820)-1,MONTH($A820),DAY($A820)),$A:$A,0))=""),"",P820/INDEX(P:P,MATCH(DATE(YEAR($A820)-1,MONTH($A820),DAY($A820)),$A:$A,0))-1),"")</f>
        <v/>
      </c>
      <c r="T820" s="23">
        <f>IFERROR(IF(OR(Q820="",INDEX(Q:Q,MATCH(DATE(YEAR($A820)-1,MONTH($A820),DAY($A820)),$A:$A,0))=""),"",Q820/INDEX(Q:Q,MATCH(DATE(YEAR($A820)-1,MONTH($A820),DAY($A820)),$A:$A,0))-1),"")</f>
        <v/>
      </c>
      <c r="U820" s="23">
        <f>IFERROR(IF(OR(R820="",INDEX(R:R,MATCH(DATE(YEAR($A820)-1,MONTH($A820),DAY($A820)),$A:$A,0))=""),"",R820/INDEX(R:R,MATCH(DATE(YEAR($A820)-1,MONTH($A820),DAY($A820)),$A:$A,0))-1),"")</f>
        <v/>
      </c>
      <c r="V820" s="23">
        <f>IF(OR(P820="",P819=""),"",P820/P819-1)</f>
        <v/>
      </c>
      <c r="W820" s="23">
        <f>IF(OR(Q820="",Q819=""),"",Q820/Q819-1)</f>
        <v/>
      </c>
      <c r="X820" s="23">
        <f>IF(OR(R820="",R819=""),"",R820/R819-1)</f>
        <v/>
      </c>
      <c r="Y820" s="23">
        <f>IF(R820="","",P820/R820)</f>
        <v/>
      </c>
      <c r="Z820" s="23">
        <f>IF(R820="","",Q820/R820)</f>
        <v/>
      </c>
      <c r="AA820" s="24">
        <f>IF(SUMIFS('Daily NSE Equity Options'!$M:$M,'Daily NSE Equity Options'!$A:$A,$A820)=0,"",SUMIFS('Daily NSE Equity Options'!$M:$M,'Daily NSE Equity Options'!$A:$A,$A820))</f>
        <v/>
      </c>
      <c r="AB820" s="9">
        <f>IF(SUMIFS('Daily BSE Equity Options'!$M:$M,'Daily BSE Equity Options'!$A:$A,$A820)=0,"",SUMIFS('Daily BSE Equity Options'!$M:$M,'Daily BSE Equity Options'!$A:$A,$A820))</f>
        <v/>
      </c>
      <c r="AC820" s="9">
        <f>IF(OR(AA820="",AB820=""),"",AA820+AB820)</f>
        <v/>
      </c>
      <c r="AD820" s="26">
        <f>IFERROR(IF(OR(AA820="",INDEX(AA:AA,MATCH(DATE(YEAR($A820)-1,MONTH($A820),DAY($A820)),$A:$A,0))=""),"",AA820/INDEX(AA:AA,MATCH(DATE(YEAR($A820)-1,MONTH($A820),DAY($A820)),$A:$A,0))-1),"")</f>
        <v/>
      </c>
      <c r="AE820" s="26">
        <f>IFERROR(IF(OR(AB820="",INDEX(AB:AB,MATCH(DATE(YEAR($A820)-1,MONTH($A820),DAY($A820)),$A:$A,0))=""),"",AB820/INDEX(AB:AB,MATCH(DATE(YEAR($A820)-1,MONTH($A820),DAY($A820)),$A:$A,0))-1),"")</f>
        <v/>
      </c>
      <c r="AF820" s="26">
        <f>IFERROR(IF(OR(AC820="",INDEX(AC:AC,MATCH(DATE(YEAR($A820)-1,MONTH($A820),DAY($A820)),$A:$A,0))=""),"",AC820/INDEX(AC:AC,MATCH(DATE(YEAR($A820)-1,MONTH($A820),DAY($A820)),$A:$A,0))-1),"")</f>
        <v/>
      </c>
      <c r="AG820" s="26">
        <f>IF(OR(AA820="",AA819=""),"",AA820/AA819-1)</f>
        <v/>
      </c>
      <c r="AH820" s="26">
        <f>IF(OR(AB820="",AB819=""),"",AB820/AB819-1)</f>
        <v/>
      </c>
      <c r="AI820" s="26">
        <f>IF(OR(AC820="",AC819=""),"",AC820/AC819-1)</f>
        <v/>
      </c>
      <c r="AJ820" s="26">
        <f>IF(AC820="","",AA820/AC820)</f>
        <v/>
      </c>
      <c r="AK820" s="26">
        <f>IF(AC820="","",AB820/AC820)</f>
        <v/>
      </c>
      <c r="AL820" s="29" t="n">
        <v>11.71</v>
      </c>
      <c r="AM820" s="30" t="n">
        <v>11.9375</v>
      </c>
      <c r="AN820" s="30" t="n">
        <v>11.54</v>
      </c>
      <c r="AO820" s="30" t="n">
        <v>11.6</v>
      </c>
      <c r="AP820" s="31" t="n">
        <v>-0.0094</v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18">
        <f>IF(SUMIFS('Daily NSE Equity Options'!$K:$K,'Daily NSE Equity Options'!$A:$A,$A821)=0,"",SUMIFS('Daily NSE Equity Options'!$K:$K,'Daily NSE Equity Options'!$A:$A,$A821))</f>
        <v/>
      </c>
      <c r="F821" s="7">
        <f>IF(SUMIFS('Daily BSE Equity Options'!$K:$K,'Daily BSE Equity Options'!$A:$A,$A821)=0,"",SUMIFS('Daily BSE Equity Options'!$K:$K,'Daily BSE Equity Options'!$A:$A,$A821))</f>
        <v/>
      </c>
      <c r="G821" s="7">
        <f>IF(OR(E821="",F821=""),"",E821+F821)</f>
        <v/>
      </c>
      <c r="H821" s="20">
        <f>IFERROR(IF(OR(E821="",INDEX(E:E,MATCH(DATE(YEAR($A821)-1,MONTH($A821),DAY($A821)),$A:$A,0))=""),"",E821/INDEX(E:E,MATCH(DATE(YEAR($A821)-1,MONTH($A821),DAY($A821)),$A:$A,0))-1),"")</f>
        <v/>
      </c>
      <c r="I821" s="20">
        <f>IFERROR(IF(OR(F821="",INDEX(F:F,MATCH(DATE(YEAR($A821)-1,MONTH($A821),DAY($A821)),$A:$A,0))=""),"",F821/INDEX(F:F,MATCH(DATE(YEAR($A821)-1,MONTH($A821),DAY($A821)),$A:$A,0))-1),"")</f>
        <v/>
      </c>
      <c r="J821" s="20">
        <f>IFERROR(IF(OR(G821="",INDEX(G:G,MATCH(DATE(YEAR($A821)-1,MONTH($A821),DAY($A821)),$A:$A,0))=""),"",G821/INDEX(G:G,MATCH(DATE(YEAR($A821)-1,MONTH($A821),DAY($A821)),$A:$A,0))-1),"")</f>
        <v/>
      </c>
      <c r="K821" s="20">
        <f>IF(OR(E821="",E820=""),"",E821/E820-1)</f>
        <v/>
      </c>
      <c r="L821" s="20">
        <f>IF(OR(F821="",F820=""),"",F821/F820-1)</f>
        <v/>
      </c>
      <c r="M821" s="20">
        <f>IF(OR(G821="",G820=""),"",G821/G820-1)</f>
        <v/>
      </c>
      <c r="N821" s="20">
        <f>IF(G821="","",E821/G821)</f>
        <v/>
      </c>
      <c r="O821" s="20">
        <f>IF(G821="","",F821/G821)</f>
        <v/>
      </c>
      <c r="P821" s="21">
        <f>IF(SUMIFS('Daily NSE Equity Options'!$L:$L,'Daily NSE Equity Options'!$A:$A,$A821)=0,"",SUMIFS('Daily NSE Equity Options'!$L:$L,'Daily NSE Equity Options'!$A:$A,$A821))</f>
        <v/>
      </c>
      <c r="Q821" s="8">
        <f>IF(SUMIFS('Daily BSE Equity Options'!$L:$L,'Daily BSE Equity Options'!$A:$A,$A821)=0,"",SUMIFS('Daily BSE Equity Options'!$L:$L,'Daily BSE Equity Options'!$A:$A,$A821))</f>
        <v/>
      </c>
      <c r="R821" s="8">
        <f>IF(OR(P821="",Q821=""),"",P821+Q821)</f>
        <v/>
      </c>
      <c r="S821" s="23">
        <f>IFERROR(IF(OR(P821="",INDEX(P:P,MATCH(DATE(YEAR($A821)-1,MONTH($A821),DAY($A821)),$A:$A,0))=""),"",P821/INDEX(P:P,MATCH(DATE(YEAR($A821)-1,MONTH($A821),DAY($A821)),$A:$A,0))-1),"")</f>
        <v/>
      </c>
      <c r="T821" s="23">
        <f>IFERROR(IF(OR(Q821="",INDEX(Q:Q,MATCH(DATE(YEAR($A821)-1,MONTH($A821),DAY($A821)),$A:$A,0))=""),"",Q821/INDEX(Q:Q,MATCH(DATE(YEAR($A821)-1,MONTH($A821),DAY($A821)),$A:$A,0))-1),"")</f>
        <v/>
      </c>
      <c r="U821" s="23">
        <f>IFERROR(IF(OR(R821="",INDEX(R:R,MATCH(DATE(YEAR($A821)-1,MONTH($A821),DAY($A821)),$A:$A,0))=""),"",R821/INDEX(R:R,MATCH(DATE(YEAR($A821)-1,MONTH($A821),DAY($A821)),$A:$A,0))-1),"")</f>
        <v/>
      </c>
      <c r="V821" s="23">
        <f>IF(OR(P821="",P820=""),"",P821/P820-1)</f>
        <v/>
      </c>
      <c r="W821" s="23">
        <f>IF(OR(Q821="",Q820=""),"",Q821/Q820-1)</f>
        <v/>
      </c>
      <c r="X821" s="23">
        <f>IF(OR(R821="",R820=""),"",R821/R820-1)</f>
        <v/>
      </c>
      <c r="Y821" s="23">
        <f>IF(R821="","",P821/R821)</f>
        <v/>
      </c>
      <c r="Z821" s="23">
        <f>IF(R821="","",Q821/R821)</f>
        <v/>
      </c>
      <c r="AA821" s="24">
        <f>IF(SUMIFS('Daily NSE Equity Options'!$M:$M,'Daily NSE Equity Options'!$A:$A,$A821)=0,"",SUMIFS('Daily NSE Equity Options'!$M:$M,'Daily NSE Equity Options'!$A:$A,$A821))</f>
        <v/>
      </c>
      <c r="AB821" s="9">
        <f>IF(SUMIFS('Daily BSE Equity Options'!$M:$M,'Daily BSE Equity Options'!$A:$A,$A821)=0,"",SUMIFS('Daily BSE Equity Options'!$M:$M,'Daily BSE Equity Options'!$A:$A,$A821))</f>
        <v/>
      </c>
      <c r="AC821" s="9">
        <f>IF(OR(AA821="",AB821=""),"",AA821+AB821)</f>
        <v/>
      </c>
      <c r="AD821" s="26">
        <f>IFERROR(IF(OR(AA821="",INDEX(AA:AA,MATCH(DATE(YEAR($A821)-1,MONTH($A821),DAY($A821)),$A:$A,0))=""),"",AA821/INDEX(AA:AA,MATCH(DATE(YEAR($A821)-1,MONTH($A821),DAY($A821)),$A:$A,0))-1),"")</f>
        <v/>
      </c>
      <c r="AE821" s="26">
        <f>IFERROR(IF(OR(AB821="",INDEX(AB:AB,MATCH(DATE(YEAR($A821)-1,MONTH($A821),DAY($A821)),$A:$A,0))=""),"",AB821/INDEX(AB:AB,MATCH(DATE(YEAR($A821)-1,MONTH($A821),DAY($A821)),$A:$A,0))-1),"")</f>
        <v/>
      </c>
      <c r="AF821" s="26">
        <f>IFERROR(IF(OR(AC821="",INDEX(AC:AC,MATCH(DATE(YEAR($A821)-1,MONTH($A821),DAY($A821)),$A:$A,0))=""),"",AC821/INDEX(AC:AC,MATCH(DATE(YEAR($A821)-1,MONTH($A821),DAY($A821)),$A:$A,0))-1),"")</f>
        <v/>
      </c>
      <c r="AG821" s="26">
        <f>IF(OR(AA821="",AA820=""),"",AA821/AA820-1)</f>
        <v/>
      </c>
      <c r="AH821" s="26">
        <f>IF(OR(AB821="",AB820=""),"",AB821/AB820-1)</f>
        <v/>
      </c>
      <c r="AI821" s="26">
        <f>IF(OR(AC821="",AC820=""),"",AC821/AC820-1)</f>
        <v/>
      </c>
      <c r="AJ821" s="26">
        <f>IF(AC821="","",AA821/AC821)</f>
        <v/>
      </c>
      <c r="AK821" s="26">
        <f>IF(AC821="","",AB821/AC821)</f>
        <v/>
      </c>
      <c r="AL821" s="29" t="n">
        <v>11.6</v>
      </c>
      <c r="AM821" s="30" t="n">
        <v>12.255</v>
      </c>
      <c r="AN821" s="30" t="n">
        <v>11.37</v>
      </c>
      <c r="AO821" s="30" t="n">
        <v>11.785</v>
      </c>
      <c r="AP821" s="31" t="n">
        <v>0.0159</v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18">
        <f>IF(SUMIFS('Daily NSE Equity Options'!$K:$K,'Daily NSE Equity Options'!$A:$A,$A822)=0,"",SUMIFS('Daily NSE Equity Options'!$K:$K,'Daily NSE Equity Options'!$A:$A,$A822))</f>
        <v/>
      </c>
      <c r="F822" s="7">
        <f>IF(SUMIFS('Daily BSE Equity Options'!$K:$K,'Daily BSE Equity Options'!$A:$A,$A822)=0,"",SUMIFS('Daily BSE Equity Options'!$K:$K,'Daily BSE Equity Options'!$A:$A,$A822))</f>
        <v/>
      </c>
      <c r="G822" s="7">
        <f>IF(OR(E822="",F822=""),"",E822+F822)</f>
        <v/>
      </c>
      <c r="H822" s="20">
        <f>IFERROR(IF(OR(E822="",INDEX(E:E,MATCH(DATE(YEAR($A822)-1,MONTH($A822),DAY($A822)),$A:$A,0))=""),"",E822/INDEX(E:E,MATCH(DATE(YEAR($A822)-1,MONTH($A822),DAY($A822)),$A:$A,0))-1),"")</f>
        <v/>
      </c>
      <c r="I822" s="20">
        <f>IFERROR(IF(OR(F822="",INDEX(F:F,MATCH(DATE(YEAR($A822)-1,MONTH($A822),DAY($A822)),$A:$A,0))=""),"",F822/INDEX(F:F,MATCH(DATE(YEAR($A822)-1,MONTH($A822),DAY($A822)),$A:$A,0))-1),"")</f>
        <v/>
      </c>
      <c r="J822" s="20">
        <f>IFERROR(IF(OR(G822="",INDEX(G:G,MATCH(DATE(YEAR($A822)-1,MONTH($A822),DAY($A822)),$A:$A,0))=""),"",G822/INDEX(G:G,MATCH(DATE(YEAR($A822)-1,MONTH($A822),DAY($A822)),$A:$A,0))-1),"")</f>
        <v/>
      </c>
      <c r="K822" s="20">
        <f>IF(OR(E822="",E821=""),"",E822/E821-1)</f>
        <v/>
      </c>
      <c r="L822" s="20">
        <f>IF(OR(F822="",F821=""),"",F822/F821-1)</f>
        <v/>
      </c>
      <c r="M822" s="20">
        <f>IF(OR(G822="",G821=""),"",G822/G821-1)</f>
        <v/>
      </c>
      <c r="N822" s="20">
        <f>IF(G822="","",E822/G822)</f>
        <v/>
      </c>
      <c r="O822" s="20">
        <f>IF(G822="","",F822/G822)</f>
        <v/>
      </c>
      <c r="P822" s="21">
        <f>IF(SUMIFS('Daily NSE Equity Options'!$L:$L,'Daily NSE Equity Options'!$A:$A,$A822)=0,"",SUMIFS('Daily NSE Equity Options'!$L:$L,'Daily NSE Equity Options'!$A:$A,$A822))</f>
        <v/>
      </c>
      <c r="Q822" s="8">
        <f>IF(SUMIFS('Daily BSE Equity Options'!$L:$L,'Daily BSE Equity Options'!$A:$A,$A822)=0,"",SUMIFS('Daily BSE Equity Options'!$L:$L,'Daily BSE Equity Options'!$A:$A,$A822))</f>
        <v/>
      </c>
      <c r="R822" s="8">
        <f>IF(OR(P822="",Q822=""),"",P822+Q822)</f>
        <v/>
      </c>
      <c r="S822" s="23">
        <f>IFERROR(IF(OR(P822="",INDEX(P:P,MATCH(DATE(YEAR($A822)-1,MONTH($A822),DAY($A822)),$A:$A,0))=""),"",P822/INDEX(P:P,MATCH(DATE(YEAR($A822)-1,MONTH($A822),DAY($A822)),$A:$A,0))-1),"")</f>
        <v/>
      </c>
      <c r="T822" s="23">
        <f>IFERROR(IF(OR(Q822="",INDEX(Q:Q,MATCH(DATE(YEAR($A822)-1,MONTH($A822),DAY($A822)),$A:$A,0))=""),"",Q822/INDEX(Q:Q,MATCH(DATE(YEAR($A822)-1,MONTH($A822),DAY($A822)),$A:$A,0))-1),"")</f>
        <v/>
      </c>
      <c r="U822" s="23">
        <f>IFERROR(IF(OR(R822="",INDEX(R:R,MATCH(DATE(YEAR($A822)-1,MONTH($A822),DAY($A822)),$A:$A,0))=""),"",R822/INDEX(R:R,MATCH(DATE(YEAR($A822)-1,MONTH($A822),DAY($A822)),$A:$A,0))-1),"")</f>
        <v/>
      </c>
      <c r="V822" s="23">
        <f>IF(OR(P822="",P821=""),"",P822/P821-1)</f>
        <v/>
      </c>
      <c r="W822" s="23">
        <f>IF(OR(Q822="",Q821=""),"",Q822/Q821-1)</f>
        <v/>
      </c>
      <c r="X822" s="23">
        <f>IF(OR(R822="",R821=""),"",R822/R821-1)</f>
        <v/>
      </c>
      <c r="Y822" s="23">
        <f>IF(R822="","",P822/R822)</f>
        <v/>
      </c>
      <c r="Z822" s="23">
        <f>IF(R822="","",Q822/R822)</f>
        <v/>
      </c>
      <c r="AA822" s="24">
        <f>IF(SUMIFS('Daily NSE Equity Options'!$M:$M,'Daily NSE Equity Options'!$A:$A,$A822)=0,"",SUMIFS('Daily NSE Equity Options'!$M:$M,'Daily NSE Equity Options'!$A:$A,$A822))</f>
        <v/>
      </c>
      <c r="AB822" s="9">
        <f>IF(SUMIFS('Daily BSE Equity Options'!$M:$M,'Daily BSE Equity Options'!$A:$A,$A822)=0,"",SUMIFS('Daily BSE Equity Options'!$M:$M,'Daily BSE Equity Options'!$A:$A,$A822))</f>
        <v/>
      </c>
      <c r="AC822" s="9">
        <f>IF(OR(AA822="",AB822=""),"",AA822+AB822)</f>
        <v/>
      </c>
      <c r="AD822" s="26">
        <f>IFERROR(IF(OR(AA822="",INDEX(AA:AA,MATCH(DATE(YEAR($A822)-1,MONTH($A822),DAY($A822)),$A:$A,0))=""),"",AA822/INDEX(AA:AA,MATCH(DATE(YEAR($A822)-1,MONTH($A822),DAY($A822)),$A:$A,0))-1),"")</f>
        <v/>
      </c>
      <c r="AE822" s="26">
        <f>IFERROR(IF(OR(AB822="",INDEX(AB:AB,MATCH(DATE(YEAR($A822)-1,MONTH($A822),DAY($A822)),$A:$A,0))=""),"",AB822/INDEX(AB:AB,MATCH(DATE(YEAR($A822)-1,MONTH($A822),DAY($A822)),$A:$A,0))-1),"")</f>
        <v/>
      </c>
      <c r="AF822" s="26">
        <f>IFERROR(IF(OR(AC822="",INDEX(AC:AC,MATCH(DATE(YEAR($A822)-1,MONTH($A822),DAY($A822)),$A:$A,0))=""),"",AC822/INDEX(AC:AC,MATCH(DATE(YEAR($A822)-1,MONTH($A822),DAY($A822)),$A:$A,0))-1),"")</f>
        <v/>
      </c>
      <c r="AG822" s="26">
        <f>IF(OR(AA822="",AA821=""),"",AA822/AA821-1)</f>
        <v/>
      </c>
      <c r="AH822" s="26">
        <f>IF(OR(AB822="",AB821=""),"",AB822/AB821-1)</f>
        <v/>
      </c>
      <c r="AI822" s="26">
        <f>IF(OR(AC822="",AC821=""),"",AC822/AC821-1)</f>
        <v/>
      </c>
      <c r="AJ822" s="26">
        <f>IF(AC822="","",AA822/AC822)</f>
        <v/>
      </c>
      <c r="AK822" s="26">
        <f>IF(AC822="","",AB822/AC822)</f>
        <v/>
      </c>
      <c r="AL822" s="29" t="n">
        <v>11.785</v>
      </c>
      <c r="AM822" s="30" t="n">
        <v>12.0325</v>
      </c>
      <c r="AN822" s="30" t="n">
        <v>11.06</v>
      </c>
      <c r="AO822" s="30" t="n">
        <v>11.485</v>
      </c>
      <c r="AP822" s="31" t="n">
        <v>-0.0255</v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18">
        <f>IF(SUMIFS('Daily NSE Equity Options'!$K:$K,'Daily NSE Equity Options'!$A:$A,$A823)=0,"",SUMIFS('Daily NSE Equity Options'!$K:$K,'Daily NSE Equity Options'!$A:$A,$A823))</f>
        <v/>
      </c>
      <c r="F823" s="7">
        <f>IF(SUMIFS('Daily BSE Equity Options'!$K:$K,'Daily BSE Equity Options'!$A:$A,$A823)=0,"",SUMIFS('Daily BSE Equity Options'!$K:$K,'Daily BSE Equity Options'!$A:$A,$A823))</f>
        <v/>
      </c>
      <c r="G823" s="7">
        <f>IF(OR(E823="",F823=""),"",E823+F823)</f>
        <v/>
      </c>
      <c r="H823" s="20">
        <f>IFERROR(IF(OR(E823="",INDEX(E:E,MATCH(DATE(YEAR($A823)-1,MONTH($A823),DAY($A823)),$A:$A,0))=""),"",E823/INDEX(E:E,MATCH(DATE(YEAR($A823)-1,MONTH($A823),DAY($A823)),$A:$A,0))-1),"")</f>
        <v/>
      </c>
      <c r="I823" s="20">
        <f>IFERROR(IF(OR(F823="",INDEX(F:F,MATCH(DATE(YEAR($A823)-1,MONTH($A823),DAY($A823)),$A:$A,0))=""),"",F823/INDEX(F:F,MATCH(DATE(YEAR($A823)-1,MONTH($A823),DAY($A823)),$A:$A,0))-1),"")</f>
        <v/>
      </c>
      <c r="J823" s="20">
        <f>IFERROR(IF(OR(G823="",INDEX(G:G,MATCH(DATE(YEAR($A823)-1,MONTH($A823),DAY($A823)),$A:$A,0))=""),"",G823/INDEX(G:G,MATCH(DATE(YEAR($A823)-1,MONTH($A823),DAY($A823)),$A:$A,0))-1),"")</f>
        <v/>
      </c>
      <c r="K823" s="20">
        <f>IF(OR(E823="",E822=""),"",E823/E822-1)</f>
        <v/>
      </c>
      <c r="L823" s="20">
        <f>IF(OR(F823="",F822=""),"",F823/F822-1)</f>
        <v/>
      </c>
      <c r="M823" s="20">
        <f>IF(OR(G823="",G822=""),"",G823/G822-1)</f>
        <v/>
      </c>
      <c r="N823" s="20">
        <f>IF(G823="","",E823/G823)</f>
        <v/>
      </c>
      <c r="O823" s="20">
        <f>IF(G823="","",F823/G823)</f>
        <v/>
      </c>
      <c r="P823" s="21">
        <f>IF(SUMIFS('Daily NSE Equity Options'!$L:$L,'Daily NSE Equity Options'!$A:$A,$A823)=0,"",SUMIFS('Daily NSE Equity Options'!$L:$L,'Daily NSE Equity Options'!$A:$A,$A823))</f>
        <v/>
      </c>
      <c r="Q823" s="8">
        <f>IF(SUMIFS('Daily BSE Equity Options'!$L:$L,'Daily BSE Equity Options'!$A:$A,$A823)=0,"",SUMIFS('Daily BSE Equity Options'!$L:$L,'Daily BSE Equity Options'!$A:$A,$A823))</f>
        <v/>
      </c>
      <c r="R823" s="8">
        <f>IF(OR(P823="",Q823=""),"",P823+Q823)</f>
        <v/>
      </c>
      <c r="S823" s="23">
        <f>IFERROR(IF(OR(P823="",INDEX(P:P,MATCH(DATE(YEAR($A823)-1,MONTH($A823),DAY($A823)),$A:$A,0))=""),"",P823/INDEX(P:P,MATCH(DATE(YEAR($A823)-1,MONTH($A823),DAY($A823)),$A:$A,0))-1),"")</f>
        <v/>
      </c>
      <c r="T823" s="23">
        <f>IFERROR(IF(OR(Q823="",INDEX(Q:Q,MATCH(DATE(YEAR($A823)-1,MONTH($A823),DAY($A823)),$A:$A,0))=""),"",Q823/INDEX(Q:Q,MATCH(DATE(YEAR($A823)-1,MONTH($A823),DAY($A823)),$A:$A,0))-1),"")</f>
        <v/>
      </c>
      <c r="U823" s="23">
        <f>IFERROR(IF(OR(R823="",INDEX(R:R,MATCH(DATE(YEAR($A823)-1,MONTH($A823),DAY($A823)),$A:$A,0))=""),"",R823/INDEX(R:R,MATCH(DATE(YEAR($A823)-1,MONTH($A823),DAY($A823)),$A:$A,0))-1),"")</f>
        <v/>
      </c>
      <c r="V823" s="23">
        <f>IF(OR(P823="",P822=""),"",P823/P822-1)</f>
        <v/>
      </c>
      <c r="W823" s="23">
        <f>IF(OR(Q823="",Q822=""),"",Q823/Q822-1)</f>
        <v/>
      </c>
      <c r="X823" s="23">
        <f>IF(OR(R823="",R822=""),"",R823/R822-1)</f>
        <v/>
      </c>
      <c r="Y823" s="23">
        <f>IF(R823="","",P823/R823)</f>
        <v/>
      </c>
      <c r="Z823" s="23">
        <f>IF(R823="","",Q823/R823)</f>
        <v/>
      </c>
      <c r="AA823" s="24">
        <f>IF(SUMIFS('Daily NSE Equity Options'!$M:$M,'Daily NSE Equity Options'!$A:$A,$A823)=0,"",SUMIFS('Daily NSE Equity Options'!$M:$M,'Daily NSE Equity Options'!$A:$A,$A823))</f>
        <v/>
      </c>
      <c r="AB823" s="9">
        <f>IF(SUMIFS('Daily BSE Equity Options'!$M:$M,'Daily BSE Equity Options'!$A:$A,$A823)=0,"",SUMIFS('Daily BSE Equity Options'!$M:$M,'Daily BSE Equity Options'!$A:$A,$A823))</f>
        <v/>
      </c>
      <c r="AC823" s="9">
        <f>IF(OR(AA823="",AB823=""),"",AA823+AB823)</f>
        <v/>
      </c>
      <c r="AD823" s="26">
        <f>IFERROR(IF(OR(AA823="",INDEX(AA:AA,MATCH(DATE(YEAR($A823)-1,MONTH($A823),DAY($A823)),$A:$A,0))=""),"",AA823/INDEX(AA:AA,MATCH(DATE(YEAR($A823)-1,MONTH($A823),DAY($A823)),$A:$A,0))-1),"")</f>
        <v/>
      </c>
      <c r="AE823" s="26">
        <f>IFERROR(IF(OR(AB823="",INDEX(AB:AB,MATCH(DATE(YEAR($A823)-1,MONTH($A823),DAY($A823)),$A:$A,0))=""),"",AB823/INDEX(AB:AB,MATCH(DATE(YEAR($A823)-1,MONTH($A823),DAY($A823)),$A:$A,0))-1),"")</f>
        <v/>
      </c>
      <c r="AF823" s="26">
        <f>IFERROR(IF(OR(AC823="",INDEX(AC:AC,MATCH(DATE(YEAR($A823)-1,MONTH($A823),DAY($A823)),$A:$A,0))=""),"",AC823/INDEX(AC:AC,MATCH(DATE(YEAR($A823)-1,MONTH($A823),DAY($A823)),$A:$A,0))-1),"")</f>
        <v/>
      </c>
      <c r="AG823" s="26">
        <f>IF(OR(AA823="",AA822=""),"",AA823/AA822-1)</f>
        <v/>
      </c>
      <c r="AH823" s="26">
        <f>IF(OR(AB823="",AB822=""),"",AB823/AB822-1)</f>
        <v/>
      </c>
      <c r="AI823" s="26">
        <f>IF(OR(AC823="",AC822=""),"",AC823/AC822-1)</f>
        <v/>
      </c>
      <c r="AJ823" s="26">
        <f>IF(AC823="","",AA823/AC823)</f>
        <v/>
      </c>
      <c r="AK823" s="26">
        <f>IF(AC823="","",AB823/AC823)</f>
        <v/>
      </c>
      <c r="AL823" s="29" t="n">
        <v>11.485</v>
      </c>
      <c r="AM823" s="30" t="n">
        <v>11.995</v>
      </c>
      <c r="AN823" s="30" t="n">
        <v>10.5375</v>
      </c>
      <c r="AO823" s="30" t="n">
        <v>11.6525</v>
      </c>
      <c r="AP823" s="31" t="n">
        <v>0.0146</v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18">
        <f>IF(SUMIFS('Daily NSE Equity Options'!$K:$K,'Daily NSE Equity Options'!$A:$A,$A824)=0,"",SUMIFS('Daily NSE Equity Options'!$K:$K,'Daily NSE Equity Options'!$A:$A,$A824))</f>
        <v/>
      </c>
      <c r="F824" s="7">
        <f>IF(SUMIFS('Daily BSE Equity Options'!$K:$K,'Daily BSE Equity Options'!$A:$A,$A824)=0,"",SUMIFS('Daily BSE Equity Options'!$K:$K,'Daily BSE Equity Options'!$A:$A,$A824))</f>
        <v/>
      </c>
      <c r="G824" s="7">
        <f>IF(OR(E824="",F824=""),"",E824+F824)</f>
        <v/>
      </c>
      <c r="H824" s="20">
        <f>IFERROR(IF(OR(E824="",INDEX(E:E,MATCH(DATE(YEAR($A824)-1,MONTH($A824),DAY($A824)),$A:$A,0))=""),"",E824/INDEX(E:E,MATCH(DATE(YEAR($A824)-1,MONTH($A824),DAY($A824)),$A:$A,0))-1),"")</f>
        <v/>
      </c>
      <c r="I824" s="20">
        <f>IFERROR(IF(OR(F824="",INDEX(F:F,MATCH(DATE(YEAR($A824)-1,MONTH($A824),DAY($A824)),$A:$A,0))=""),"",F824/INDEX(F:F,MATCH(DATE(YEAR($A824)-1,MONTH($A824),DAY($A824)),$A:$A,0))-1),"")</f>
        <v/>
      </c>
      <c r="J824" s="20">
        <f>IFERROR(IF(OR(G824="",INDEX(G:G,MATCH(DATE(YEAR($A824)-1,MONTH($A824),DAY($A824)),$A:$A,0))=""),"",G824/INDEX(G:G,MATCH(DATE(YEAR($A824)-1,MONTH($A824),DAY($A824)),$A:$A,0))-1),"")</f>
        <v/>
      </c>
      <c r="K824" s="20">
        <f>IF(OR(E824="",E823=""),"",E824/E823-1)</f>
        <v/>
      </c>
      <c r="L824" s="20">
        <f>IF(OR(F824="",F823=""),"",F824/F823-1)</f>
        <v/>
      </c>
      <c r="M824" s="20">
        <f>IF(OR(G824="",G823=""),"",G824/G823-1)</f>
        <v/>
      </c>
      <c r="N824" s="20">
        <f>IF(G824="","",E824/G824)</f>
        <v/>
      </c>
      <c r="O824" s="20">
        <f>IF(G824="","",F824/G824)</f>
        <v/>
      </c>
      <c r="P824" s="21">
        <f>IF(SUMIFS('Daily NSE Equity Options'!$L:$L,'Daily NSE Equity Options'!$A:$A,$A824)=0,"",SUMIFS('Daily NSE Equity Options'!$L:$L,'Daily NSE Equity Options'!$A:$A,$A824))</f>
        <v/>
      </c>
      <c r="Q824" s="8">
        <f>IF(SUMIFS('Daily BSE Equity Options'!$L:$L,'Daily BSE Equity Options'!$A:$A,$A824)=0,"",SUMIFS('Daily BSE Equity Options'!$L:$L,'Daily BSE Equity Options'!$A:$A,$A824))</f>
        <v/>
      </c>
      <c r="R824" s="8">
        <f>IF(OR(P824="",Q824=""),"",P824+Q824)</f>
        <v/>
      </c>
      <c r="S824" s="23">
        <f>IFERROR(IF(OR(P824="",INDEX(P:P,MATCH(DATE(YEAR($A824)-1,MONTH($A824),DAY($A824)),$A:$A,0))=""),"",P824/INDEX(P:P,MATCH(DATE(YEAR($A824)-1,MONTH($A824),DAY($A824)),$A:$A,0))-1),"")</f>
        <v/>
      </c>
      <c r="T824" s="23">
        <f>IFERROR(IF(OR(Q824="",INDEX(Q:Q,MATCH(DATE(YEAR($A824)-1,MONTH($A824),DAY($A824)),$A:$A,0))=""),"",Q824/INDEX(Q:Q,MATCH(DATE(YEAR($A824)-1,MONTH($A824),DAY($A824)),$A:$A,0))-1),"")</f>
        <v/>
      </c>
      <c r="U824" s="23">
        <f>IFERROR(IF(OR(R824="",INDEX(R:R,MATCH(DATE(YEAR($A824)-1,MONTH($A824),DAY($A824)),$A:$A,0))=""),"",R824/INDEX(R:R,MATCH(DATE(YEAR($A824)-1,MONTH($A824),DAY($A824)),$A:$A,0))-1),"")</f>
        <v/>
      </c>
      <c r="V824" s="23">
        <f>IF(OR(P824="",P823=""),"",P824/P823-1)</f>
        <v/>
      </c>
      <c r="W824" s="23">
        <f>IF(OR(Q824="",Q823=""),"",Q824/Q823-1)</f>
        <v/>
      </c>
      <c r="X824" s="23">
        <f>IF(OR(R824="",R823=""),"",R824/R823-1)</f>
        <v/>
      </c>
      <c r="Y824" s="23">
        <f>IF(R824="","",P824/R824)</f>
        <v/>
      </c>
      <c r="Z824" s="23">
        <f>IF(R824="","",Q824/R824)</f>
        <v/>
      </c>
      <c r="AA824" s="24">
        <f>IF(SUMIFS('Daily NSE Equity Options'!$M:$M,'Daily NSE Equity Options'!$A:$A,$A824)=0,"",SUMIFS('Daily NSE Equity Options'!$M:$M,'Daily NSE Equity Options'!$A:$A,$A824))</f>
        <v/>
      </c>
      <c r="AB824" s="9">
        <f>IF(SUMIFS('Daily BSE Equity Options'!$M:$M,'Daily BSE Equity Options'!$A:$A,$A824)=0,"",SUMIFS('Daily BSE Equity Options'!$M:$M,'Daily BSE Equity Options'!$A:$A,$A824))</f>
        <v/>
      </c>
      <c r="AC824" s="9">
        <f>IF(OR(AA824="",AB824=""),"",AA824+AB824)</f>
        <v/>
      </c>
      <c r="AD824" s="26">
        <f>IFERROR(IF(OR(AA824="",INDEX(AA:AA,MATCH(DATE(YEAR($A824)-1,MONTH($A824),DAY($A824)),$A:$A,0))=""),"",AA824/INDEX(AA:AA,MATCH(DATE(YEAR($A824)-1,MONTH($A824),DAY($A824)),$A:$A,0))-1),"")</f>
        <v/>
      </c>
      <c r="AE824" s="26">
        <f>IFERROR(IF(OR(AB824="",INDEX(AB:AB,MATCH(DATE(YEAR($A824)-1,MONTH($A824),DAY($A824)),$A:$A,0))=""),"",AB824/INDEX(AB:AB,MATCH(DATE(YEAR($A824)-1,MONTH($A824),DAY($A824)),$A:$A,0))-1),"")</f>
        <v/>
      </c>
      <c r="AF824" s="26">
        <f>IFERROR(IF(OR(AC824="",INDEX(AC:AC,MATCH(DATE(YEAR($A824)-1,MONTH($A824),DAY($A824)),$A:$A,0))=""),"",AC824/INDEX(AC:AC,MATCH(DATE(YEAR($A824)-1,MONTH($A824),DAY($A824)),$A:$A,0))-1),"")</f>
        <v/>
      </c>
      <c r="AG824" s="26">
        <f>IF(OR(AA824="",AA823=""),"",AA824/AA823-1)</f>
        <v/>
      </c>
      <c r="AH824" s="26">
        <f>IF(OR(AB824="",AB823=""),"",AB824/AB823-1)</f>
        <v/>
      </c>
      <c r="AI824" s="26">
        <f>IF(OR(AC824="",AC823=""),"",AC824/AC823-1)</f>
        <v/>
      </c>
      <c r="AJ824" s="26">
        <f>IF(AC824="","",AA824/AC824)</f>
        <v/>
      </c>
      <c r="AK824" s="26">
        <f>IF(AC824="","",AB824/AC824)</f>
        <v/>
      </c>
      <c r="AL824" s="29" t="n">
        <v>11.6525</v>
      </c>
      <c r="AM824" s="30" t="n">
        <v>11.6525</v>
      </c>
      <c r="AN824" s="30" t="n">
        <v>10.1125</v>
      </c>
      <c r="AO824" s="30" t="n">
        <v>10.2425</v>
      </c>
      <c r="AP824" s="31" t="n">
        <v>-0.121</v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18">
        <f>IF(SUMIFS('Daily NSE Equity Options'!$K:$K,'Daily NSE Equity Options'!$A:$A,$A825)=0,"",SUMIFS('Daily NSE Equity Options'!$K:$K,'Daily NSE Equity Options'!$A:$A,$A825))</f>
        <v/>
      </c>
      <c r="F825" s="7">
        <f>IF(SUMIFS('Daily BSE Equity Options'!$K:$K,'Daily BSE Equity Options'!$A:$A,$A825)=0,"",SUMIFS('Daily BSE Equity Options'!$K:$K,'Daily BSE Equity Options'!$A:$A,$A825))</f>
        <v/>
      </c>
      <c r="G825" s="7">
        <f>IF(OR(E825="",F825=""),"",E825+F825)</f>
        <v/>
      </c>
      <c r="H825" s="20">
        <f>IFERROR(IF(OR(E825="",INDEX(E:E,MATCH(DATE(YEAR($A825)-1,MONTH($A825),DAY($A825)),$A:$A,0))=""),"",E825/INDEX(E:E,MATCH(DATE(YEAR($A825)-1,MONTH($A825),DAY($A825)),$A:$A,0))-1),"")</f>
        <v/>
      </c>
      <c r="I825" s="20">
        <f>IFERROR(IF(OR(F825="",INDEX(F:F,MATCH(DATE(YEAR($A825)-1,MONTH($A825),DAY($A825)),$A:$A,0))=""),"",F825/INDEX(F:F,MATCH(DATE(YEAR($A825)-1,MONTH($A825),DAY($A825)),$A:$A,0))-1),"")</f>
        <v/>
      </c>
      <c r="J825" s="20">
        <f>IFERROR(IF(OR(G825="",INDEX(G:G,MATCH(DATE(YEAR($A825)-1,MONTH($A825),DAY($A825)),$A:$A,0))=""),"",G825/INDEX(G:G,MATCH(DATE(YEAR($A825)-1,MONTH($A825),DAY($A825)),$A:$A,0))-1),"")</f>
        <v/>
      </c>
      <c r="K825" s="20">
        <f>IF(OR(E825="",E824=""),"",E825/E824-1)</f>
        <v/>
      </c>
      <c r="L825" s="20">
        <f>IF(OR(F825="",F824=""),"",F825/F824-1)</f>
        <v/>
      </c>
      <c r="M825" s="20">
        <f>IF(OR(G825="",G824=""),"",G825/G824-1)</f>
        <v/>
      </c>
      <c r="N825" s="20">
        <f>IF(G825="","",E825/G825)</f>
        <v/>
      </c>
      <c r="O825" s="20">
        <f>IF(G825="","",F825/G825)</f>
        <v/>
      </c>
      <c r="P825" s="21">
        <f>IF(SUMIFS('Daily NSE Equity Options'!$L:$L,'Daily NSE Equity Options'!$A:$A,$A825)=0,"",SUMIFS('Daily NSE Equity Options'!$L:$L,'Daily NSE Equity Options'!$A:$A,$A825))</f>
        <v/>
      </c>
      <c r="Q825" s="8">
        <f>IF(SUMIFS('Daily BSE Equity Options'!$L:$L,'Daily BSE Equity Options'!$A:$A,$A825)=0,"",SUMIFS('Daily BSE Equity Options'!$L:$L,'Daily BSE Equity Options'!$A:$A,$A825))</f>
        <v/>
      </c>
      <c r="R825" s="8">
        <f>IF(OR(P825="",Q825=""),"",P825+Q825)</f>
        <v/>
      </c>
      <c r="S825" s="23">
        <f>IFERROR(IF(OR(P825="",INDEX(P:P,MATCH(DATE(YEAR($A825)-1,MONTH($A825),DAY($A825)),$A:$A,0))=""),"",P825/INDEX(P:P,MATCH(DATE(YEAR($A825)-1,MONTH($A825),DAY($A825)),$A:$A,0))-1),"")</f>
        <v/>
      </c>
      <c r="T825" s="23">
        <f>IFERROR(IF(OR(Q825="",INDEX(Q:Q,MATCH(DATE(YEAR($A825)-1,MONTH($A825),DAY($A825)),$A:$A,0))=""),"",Q825/INDEX(Q:Q,MATCH(DATE(YEAR($A825)-1,MONTH($A825),DAY($A825)),$A:$A,0))-1),"")</f>
        <v/>
      </c>
      <c r="U825" s="23">
        <f>IFERROR(IF(OR(R825="",INDEX(R:R,MATCH(DATE(YEAR($A825)-1,MONTH($A825),DAY($A825)),$A:$A,0))=""),"",R825/INDEX(R:R,MATCH(DATE(YEAR($A825)-1,MONTH($A825),DAY($A825)),$A:$A,0))-1),"")</f>
        <v/>
      </c>
      <c r="V825" s="23">
        <f>IF(OR(P825="",P824=""),"",P825/P824-1)</f>
        <v/>
      </c>
      <c r="W825" s="23">
        <f>IF(OR(Q825="",Q824=""),"",Q825/Q824-1)</f>
        <v/>
      </c>
      <c r="X825" s="23">
        <f>IF(OR(R825="",R824=""),"",R825/R824-1)</f>
        <v/>
      </c>
      <c r="Y825" s="23">
        <f>IF(R825="","",P825/R825)</f>
        <v/>
      </c>
      <c r="Z825" s="23">
        <f>IF(R825="","",Q825/R825)</f>
        <v/>
      </c>
      <c r="AA825" s="24">
        <f>IF(SUMIFS('Daily NSE Equity Options'!$M:$M,'Daily NSE Equity Options'!$A:$A,$A825)=0,"",SUMIFS('Daily NSE Equity Options'!$M:$M,'Daily NSE Equity Options'!$A:$A,$A825))</f>
        <v/>
      </c>
      <c r="AB825" s="9">
        <f>IF(SUMIFS('Daily BSE Equity Options'!$M:$M,'Daily BSE Equity Options'!$A:$A,$A825)=0,"",SUMIFS('Daily BSE Equity Options'!$M:$M,'Daily BSE Equity Options'!$A:$A,$A825))</f>
        <v/>
      </c>
      <c r="AC825" s="9">
        <f>IF(OR(AA825="",AB825=""),"",AA825+AB825)</f>
        <v/>
      </c>
      <c r="AD825" s="26">
        <f>IFERROR(IF(OR(AA825="",INDEX(AA:AA,MATCH(DATE(YEAR($A825)-1,MONTH($A825),DAY($A825)),$A:$A,0))=""),"",AA825/INDEX(AA:AA,MATCH(DATE(YEAR($A825)-1,MONTH($A825),DAY($A825)),$A:$A,0))-1),"")</f>
        <v/>
      </c>
      <c r="AE825" s="26">
        <f>IFERROR(IF(OR(AB825="",INDEX(AB:AB,MATCH(DATE(YEAR($A825)-1,MONTH($A825),DAY($A825)),$A:$A,0))=""),"",AB825/INDEX(AB:AB,MATCH(DATE(YEAR($A825)-1,MONTH($A825),DAY($A825)),$A:$A,0))-1),"")</f>
        <v/>
      </c>
      <c r="AF825" s="26">
        <f>IFERROR(IF(OR(AC825="",INDEX(AC:AC,MATCH(DATE(YEAR($A825)-1,MONTH($A825),DAY($A825)),$A:$A,0))=""),"",AC825/INDEX(AC:AC,MATCH(DATE(YEAR($A825)-1,MONTH($A825),DAY($A825)),$A:$A,0))-1),"")</f>
        <v/>
      </c>
      <c r="AG825" s="26">
        <f>IF(OR(AA825="",AA824=""),"",AA825/AA824-1)</f>
        <v/>
      </c>
      <c r="AH825" s="26">
        <f>IF(OR(AB825="",AB824=""),"",AB825/AB824-1)</f>
        <v/>
      </c>
      <c r="AI825" s="26">
        <f>IF(OR(AC825="",AC824=""),"",AC825/AC824-1)</f>
        <v/>
      </c>
      <c r="AJ825" s="26">
        <f>IF(AC825="","",AA825/AC825)</f>
        <v/>
      </c>
      <c r="AK825" s="26">
        <f>IF(AC825="","",AB825/AC825)</f>
        <v/>
      </c>
      <c r="AL825" s="29" t="n">
        <v>10.2425</v>
      </c>
      <c r="AM825" s="30" t="n">
        <v>10.8625</v>
      </c>
      <c r="AN825" s="30" t="n">
        <v>10.2175</v>
      </c>
      <c r="AO825" s="30" t="n">
        <v>10.4575</v>
      </c>
      <c r="AP825" s="31" t="n">
        <v>0.021</v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18">
        <f>IF(SUMIFS('Daily NSE Equity Options'!$K:$K,'Daily NSE Equity Options'!$A:$A,$A826)=0,"",SUMIFS('Daily NSE Equity Options'!$K:$K,'Daily NSE Equity Options'!$A:$A,$A826))</f>
        <v/>
      </c>
      <c r="F826" s="7">
        <f>IF(SUMIFS('Daily BSE Equity Options'!$K:$K,'Daily BSE Equity Options'!$A:$A,$A826)=0,"",SUMIFS('Daily BSE Equity Options'!$K:$K,'Daily BSE Equity Options'!$A:$A,$A826))</f>
        <v/>
      </c>
      <c r="G826" s="7">
        <f>IF(OR(E826="",F826=""),"",E826+F826)</f>
        <v/>
      </c>
      <c r="H826" s="20">
        <f>IFERROR(IF(OR(E826="",INDEX(E:E,MATCH(DATE(YEAR($A826)-1,MONTH($A826),DAY($A826)),$A:$A,0))=""),"",E826/INDEX(E:E,MATCH(DATE(YEAR($A826)-1,MONTH($A826),DAY($A826)),$A:$A,0))-1),"")</f>
        <v/>
      </c>
      <c r="I826" s="20">
        <f>IFERROR(IF(OR(F826="",INDEX(F:F,MATCH(DATE(YEAR($A826)-1,MONTH($A826),DAY($A826)),$A:$A,0))=""),"",F826/INDEX(F:F,MATCH(DATE(YEAR($A826)-1,MONTH($A826),DAY($A826)),$A:$A,0))-1),"")</f>
        <v/>
      </c>
      <c r="J826" s="20">
        <f>IFERROR(IF(OR(G826="",INDEX(G:G,MATCH(DATE(YEAR($A826)-1,MONTH($A826),DAY($A826)),$A:$A,0))=""),"",G826/INDEX(G:G,MATCH(DATE(YEAR($A826)-1,MONTH($A826),DAY($A826)),$A:$A,0))-1),"")</f>
        <v/>
      </c>
      <c r="K826" s="20">
        <f>IF(OR(E826="",E825=""),"",E826/E825-1)</f>
        <v/>
      </c>
      <c r="L826" s="20">
        <f>IF(OR(F826="",F825=""),"",F826/F825-1)</f>
        <v/>
      </c>
      <c r="M826" s="20">
        <f>IF(OR(G826="",G825=""),"",G826/G825-1)</f>
        <v/>
      </c>
      <c r="N826" s="20">
        <f>IF(G826="","",E826/G826)</f>
        <v/>
      </c>
      <c r="O826" s="20">
        <f>IF(G826="","",F826/G826)</f>
        <v/>
      </c>
      <c r="P826" s="21">
        <f>IF(SUMIFS('Daily NSE Equity Options'!$L:$L,'Daily NSE Equity Options'!$A:$A,$A826)=0,"",SUMIFS('Daily NSE Equity Options'!$L:$L,'Daily NSE Equity Options'!$A:$A,$A826))</f>
        <v/>
      </c>
      <c r="Q826" s="8">
        <f>IF(SUMIFS('Daily BSE Equity Options'!$L:$L,'Daily BSE Equity Options'!$A:$A,$A826)=0,"",SUMIFS('Daily BSE Equity Options'!$L:$L,'Daily BSE Equity Options'!$A:$A,$A826))</f>
        <v/>
      </c>
      <c r="R826" s="8">
        <f>IF(OR(P826="",Q826=""),"",P826+Q826)</f>
        <v/>
      </c>
      <c r="S826" s="23">
        <f>IFERROR(IF(OR(P826="",INDEX(P:P,MATCH(DATE(YEAR($A826)-1,MONTH($A826),DAY($A826)),$A:$A,0))=""),"",P826/INDEX(P:P,MATCH(DATE(YEAR($A826)-1,MONTH($A826),DAY($A826)),$A:$A,0))-1),"")</f>
        <v/>
      </c>
      <c r="T826" s="23">
        <f>IFERROR(IF(OR(Q826="",INDEX(Q:Q,MATCH(DATE(YEAR($A826)-1,MONTH($A826),DAY($A826)),$A:$A,0))=""),"",Q826/INDEX(Q:Q,MATCH(DATE(YEAR($A826)-1,MONTH($A826),DAY($A826)),$A:$A,0))-1),"")</f>
        <v/>
      </c>
      <c r="U826" s="23">
        <f>IFERROR(IF(OR(R826="",INDEX(R:R,MATCH(DATE(YEAR($A826)-1,MONTH($A826),DAY($A826)),$A:$A,0))=""),"",R826/INDEX(R:R,MATCH(DATE(YEAR($A826)-1,MONTH($A826),DAY($A826)),$A:$A,0))-1),"")</f>
        <v/>
      </c>
      <c r="V826" s="23">
        <f>IF(OR(P826="",P825=""),"",P826/P825-1)</f>
        <v/>
      </c>
      <c r="W826" s="23">
        <f>IF(OR(Q826="",Q825=""),"",Q826/Q825-1)</f>
        <v/>
      </c>
      <c r="X826" s="23">
        <f>IF(OR(R826="",R825=""),"",R826/R825-1)</f>
        <v/>
      </c>
      <c r="Y826" s="23">
        <f>IF(R826="","",P826/R826)</f>
        <v/>
      </c>
      <c r="Z826" s="23">
        <f>IF(R826="","",Q826/R826)</f>
        <v/>
      </c>
      <c r="AA826" s="24">
        <f>IF(SUMIFS('Daily NSE Equity Options'!$M:$M,'Daily NSE Equity Options'!$A:$A,$A826)=0,"",SUMIFS('Daily NSE Equity Options'!$M:$M,'Daily NSE Equity Options'!$A:$A,$A826))</f>
        <v/>
      </c>
      <c r="AB826" s="9">
        <f>IF(SUMIFS('Daily BSE Equity Options'!$M:$M,'Daily BSE Equity Options'!$A:$A,$A826)=0,"",SUMIFS('Daily BSE Equity Options'!$M:$M,'Daily BSE Equity Options'!$A:$A,$A826))</f>
        <v/>
      </c>
      <c r="AC826" s="9">
        <f>IF(OR(AA826="",AB826=""),"",AA826+AB826)</f>
        <v/>
      </c>
      <c r="AD826" s="26">
        <f>IFERROR(IF(OR(AA826="",INDEX(AA:AA,MATCH(DATE(YEAR($A826)-1,MONTH($A826),DAY($A826)),$A:$A,0))=""),"",AA826/INDEX(AA:AA,MATCH(DATE(YEAR($A826)-1,MONTH($A826),DAY($A826)),$A:$A,0))-1),"")</f>
        <v/>
      </c>
      <c r="AE826" s="26">
        <f>IFERROR(IF(OR(AB826="",INDEX(AB:AB,MATCH(DATE(YEAR($A826)-1,MONTH($A826),DAY($A826)),$A:$A,0))=""),"",AB826/INDEX(AB:AB,MATCH(DATE(YEAR($A826)-1,MONTH($A826),DAY($A826)),$A:$A,0))-1),"")</f>
        <v/>
      </c>
      <c r="AF826" s="26">
        <f>IFERROR(IF(OR(AC826="",INDEX(AC:AC,MATCH(DATE(YEAR($A826)-1,MONTH($A826),DAY($A826)),$A:$A,0))=""),"",AC826/INDEX(AC:AC,MATCH(DATE(YEAR($A826)-1,MONTH($A826),DAY($A826)),$A:$A,0))-1),"")</f>
        <v/>
      </c>
      <c r="AG826" s="26">
        <f>IF(OR(AA826="",AA825=""),"",AA826/AA825-1)</f>
        <v/>
      </c>
      <c r="AH826" s="26">
        <f>IF(OR(AB826="",AB825=""),"",AB826/AB825-1)</f>
        <v/>
      </c>
      <c r="AI826" s="26">
        <f>IF(OR(AC826="",AC825=""),"",AC826/AC825-1)</f>
        <v/>
      </c>
      <c r="AJ826" s="26">
        <f>IF(AC826="","",AA826/AC826)</f>
        <v/>
      </c>
      <c r="AK826" s="26">
        <f>IF(AC826="","",AB826/AC826)</f>
        <v/>
      </c>
      <c r="AL826" s="29" t="n">
        <v>10.4575</v>
      </c>
      <c r="AM826" s="30" t="n">
        <v>10.9825</v>
      </c>
      <c r="AN826" s="30" t="n">
        <v>9.887499999999999</v>
      </c>
      <c r="AO826" s="30" t="n">
        <v>10.5125</v>
      </c>
      <c r="AP826" s="31" t="n">
        <v>0.0053</v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18">
        <f>IF(SUMIFS('Daily NSE Equity Options'!$K:$K,'Daily NSE Equity Options'!$A:$A,$A827)=0,"",SUMIFS('Daily NSE Equity Options'!$K:$K,'Daily NSE Equity Options'!$A:$A,$A827))</f>
        <v/>
      </c>
      <c r="F827" s="7">
        <f>IF(SUMIFS('Daily BSE Equity Options'!$K:$K,'Daily BSE Equity Options'!$A:$A,$A827)=0,"",SUMIFS('Daily BSE Equity Options'!$K:$K,'Daily BSE Equity Options'!$A:$A,$A827))</f>
        <v/>
      </c>
      <c r="G827" s="7">
        <f>IF(OR(E827="",F827=""),"",E827+F827)</f>
        <v/>
      </c>
      <c r="H827" s="20">
        <f>IFERROR(IF(OR(E827="",INDEX(E:E,MATCH(DATE(YEAR($A827)-1,MONTH($A827),DAY($A827)),$A:$A,0))=""),"",E827/INDEX(E:E,MATCH(DATE(YEAR($A827)-1,MONTH($A827),DAY($A827)),$A:$A,0))-1),"")</f>
        <v/>
      </c>
      <c r="I827" s="20">
        <f>IFERROR(IF(OR(F827="",INDEX(F:F,MATCH(DATE(YEAR($A827)-1,MONTH($A827),DAY($A827)),$A:$A,0))=""),"",F827/INDEX(F:F,MATCH(DATE(YEAR($A827)-1,MONTH($A827),DAY($A827)),$A:$A,0))-1),"")</f>
        <v/>
      </c>
      <c r="J827" s="20">
        <f>IFERROR(IF(OR(G827="",INDEX(G:G,MATCH(DATE(YEAR($A827)-1,MONTH($A827),DAY($A827)),$A:$A,0))=""),"",G827/INDEX(G:G,MATCH(DATE(YEAR($A827)-1,MONTH($A827),DAY($A827)),$A:$A,0))-1),"")</f>
        <v/>
      </c>
      <c r="K827" s="20">
        <f>IF(OR(E827="",E826=""),"",E827/E826-1)</f>
        <v/>
      </c>
      <c r="L827" s="20">
        <f>IF(OR(F827="",F826=""),"",F827/F826-1)</f>
        <v/>
      </c>
      <c r="M827" s="20">
        <f>IF(OR(G827="",G826=""),"",G827/G826-1)</f>
        <v/>
      </c>
      <c r="N827" s="20">
        <f>IF(G827="","",E827/G827)</f>
        <v/>
      </c>
      <c r="O827" s="20">
        <f>IF(G827="","",F827/G827)</f>
        <v/>
      </c>
      <c r="P827" s="21">
        <f>IF(SUMIFS('Daily NSE Equity Options'!$L:$L,'Daily NSE Equity Options'!$A:$A,$A827)=0,"",SUMIFS('Daily NSE Equity Options'!$L:$L,'Daily NSE Equity Options'!$A:$A,$A827))</f>
        <v/>
      </c>
      <c r="Q827" s="8">
        <f>IF(SUMIFS('Daily BSE Equity Options'!$L:$L,'Daily BSE Equity Options'!$A:$A,$A827)=0,"",SUMIFS('Daily BSE Equity Options'!$L:$L,'Daily BSE Equity Options'!$A:$A,$A827))</f>
        <v/>
      </c>
      <c r="R827" s="8">
        <f>IF(OR(P827="",Q827=""),"",P827+Q827)</f>
        <v/>
      </c>
      <c r="S827" s="23">
        <f>IFERROR(IF(OR(P827="",INDEX(P:P,MATCH(DATE(YEAR($A827)-1,MONTH($A827),DAY($A827)),$A:$A,0))=""),"",P827/INDEX(P:P,MATCH(DATE(YEAR($A827)-1,MONTH($A827),DAY($A827)),$A:$A,0))-1),"")</f>
        <v/>
      </c>
      <c r="T827" s="23">
        <f>IFERROR(IF(OR(Q827="",INDEX(Q:Q,MATCH(DATE(YEAR($A827)-1,MONTH($A827),DAY($A827)),$A:$A,0))=""),"",Q827/INDEX(Q:Q,MATCH(DATE(YEAR($A827)-1,MONTH($A827),DAY($A827)),$A:$A,0))-1),"")</f>
        <v/>
      </c>
      <c r="U827" s="23">
        <f>IFERROR(IF(OR(R827="",INDEX(R:R,MATCH(DATE(YEAR($A827)-1,MONTH($A827),DAY($A827)),$A:$A,0))=""),"",R827/INDEX(R:R,MATCH(DATE(YEAR($A827)-1,MONTH($A827),DAY($A827)),$A:$A,0))-1),"")</f>
        <v/>
      </c>
      <c r="V827" s="23">
        <f>IF(OR(P827="",P826=""),"",P827/P826-1)</f>
        <v/>
      </c>
      <c r="W827" s="23">
        <f>IF(OR(Q827="",Q826=""),"",Q827/Q826-1)</f>
        <v/>
      </c>
      <c r="X827" s="23">
        <f>IF(OR(R827="",R826=""),"",R827/R826-1)</f>
        <v/>
      </c>
      <c r="Y827" s="23">
        <f>IF(R827="","",P827/R827)</f>
        <v/>
      </c>
      <c r="Z827" s="23">
        <f>IF(R827="","",Q827/R827)</f>
        <v/>
      </c>
      <c r="AA827" s="24">
        <f>IF(SUMIFS('Daily NSE Equity Options'!$M:$M,'Daily NSE Equity Options'!$A:$A,$A827)=0,"",SUMIFS('Daily NSE Equity Options'!$M:$M,'Daily NSE Equity Options'!$A:$A,$A827))</f>
        <v/>
      </c>
      <c r="AB827" s="9">
        <f>IF(SUMIFS('Daily BSE Equity Options'!$M:$M,'Daily BSE Equity Options'!$A:$A,$A827)=0,"",SUMIFS('Daily BSE Equity Options'!$M:$M,'Daily BSE Equity Options'!$A:$A,$A827))</f>
        <v/>
      </c>
      <c r="AC827" s="9">
        <f>IF(OR(AA827="",AB827=""),"",AA827+AB827)</f>
        <v/>
      </c>
      <c r="AD827" s="26">
        <f>IFERROR(IF(OR(AA827="",INDEX(AA:AA,MATCH(DATE(YEAR($A827)-1,MONTH($A827),DAY($A827)),$A:$A,0))=""),"",AA827/INDEX(AA:AA,MATCH(DATE(YEAR($A827)-1,MONTH($A827),DAY($A827)),$A:$A,0))-1),"")</f>
        <v/>
      </c>
      <c r="AE827" s="26">
        <f>IFERROR(IF(OR(AB827="",INDEX(AB:AB,MATCH(DATE(YEAR($A827)-1,MONTH($A827),DAY($A827)),$A:$A,0))=""),"",AB827/INDEX(AB:AB,MATCH(DATE(YEAR($A827)-1,MONTH($A827),DAY($A827)),$A:$A,0))-1),"")</f>
        <v/>
      </c>
      <c r="AF827" s="26">
        <f>IFERROR(IF(OR(AC827="",INDEX(AC:AC,MATCH(DATE(YEAR($A827)-1,MONTH($A827),DAY($A827)),$A:$A,0))=""),"",AC827/INDEX(AC:AC,MATCH(DATE(YEAR($A827)-1,MONTH($A827),DAY($A827)),$A:$A,0))-1),"")</f>
        <v/>
      </c>
      <c r="AG827" s="26">
        <f>IF(OR(AA827="",AA826=""),"",AA827/AA826-1)</f>
        <v/>
      </c>
      <c r="AH827" s="26">
        <f>IF(OR(AB827="",AB826=""),"",AB827/AB826-1)</f>
        <v/>
      </c>
      <c r="AI827" s="26">
        <f>IF(OR(AC827="",AC826=""),"",AC827/AC826-1)</f>
        <v/>
      </c>
      <c r="AJ827" s="26">
        <f>IF(AC827="","",AA827/AC827)</f>
        <v/>
      </c>
      <c r="AK827" s="26">
        <f>IF(AC827="","",AB827/AC827)</f>
        <v/>
      </c>
      <c r="AL827" s="29" t="n">
        <v>10.5125</v>
      </c>
      <c r="AM827" s="30" t="n">
        <v>10.81</v>
      </c>
      <c r="AN827" s="30" t="n">
        <v>10.035</v>
      </c>
      <c r="AO827" s="30" t="n">
        <v>10.135</v>
      </c>
      <c r="AP827" s="31" t="n">
        <v>-0.0359</v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18">
        <f>IF(SUMIFS('Daily NSE Equity Options'!$K:$K,'Daily NSE Equity Options'!$A:$A,$A828)=0,"",SUMIFS('Daily NSE Equity Options'!$K:$K,'Daily NSE Equity Options'!$A:$A,$A828))</f>
        <v/>
      </c>
      <c r="F828" s="7">
        <f>IF(SUMIFS('Daily BSE Equity Options'!$K:$K,'Daily BSE Equity Options'!$A:$A,$A828)=0,"",SUMIFS('Daily BSE Equity Options'!$K:$K,'Daily BSE Equity Options'!$A:$A,$A828))</f>
        <v/>
      </c>
      <c r="G828" s="7">
        <f>IF(OR(E828="",F828=""),"",E828+F828)</f>
        <v/>
      </c>
      <c r="H828" s="20">
        <f>IFERROR(IF(OR(E828="",INDEX(E:E,MATCH(DATE(YEAR($A828)-1,MONTH($A828),DAY($A828)),$A:$A,0))=""),"",E828/INDEX(E:E,MATCH(DATE(YEAR($A828)-1,MONTH($A828),DAY($A828)),$A:$A,0))-1),"")</f>
        <v/>
      </c>
      <c r="I828" s="20">
        <f>IFERROR(IF(OR(F828="",INDEX(F:F,MATCH(DATE(YEAR($A828)-1,MONTH($A828),DAY($A828)),$A:$A,0))=""),"",F828/INDEX(F:F,MATCH(DATE(YEAR($A828)-1,MONTH($A828),DAY($A828)),$A:$A,0))-1),"")</f>
        <v/>
      </c>
      <c r="J828" s="20">
        <f>IFERROR(IF(OR(G828="",INDEX(G:G,MATCH(DATE(YEAR($A828)-1,MONTH($A828),DAY($A828)),$A:$A,0))=""),"",G828/INDEX(G:G,MATCH(DATE(YEAR($A828)-1,MONTH($A828),DAY($A828)),$A:$A,0))-1),"")</f>
        <v/>
      </c>
      <c r="K828" s="20">
        <f>IF(OR(E828="",E827=""),"",E828/E827-1)</f>
        <v/>
      </c>
      <c r="L828" s="20">
        <f>IF(OR(F828="",F827=""),"",F828/F827-1)</f>
        <v/>
      </c>
      <c r="M828" s="20">
        <f>IF(OR(G828="",G827=""),"",G828/G827-1)</f>
        <v/>
      </c>
      <c r="N828" s="20">
        <f>IF(G828="","",E828/G828)</f>
        <v/>
      </c>
      <c r="O828" s="20">
        <f>IF(G828="","",F828/G828)</f>
        <v/>
      </c>
      <c r="P828" s="21">
        <f>IF(SUMIFS('Daily NSE Equity Options'!$L:$L,'Daily NSE Equity Options'!$A:$A,$A828)=0,"",SUMIFS('Daily NSE Equity Options'!$L:$L,'Daily NSE Equity Options'!$A:$A,$A828))</f>
        <v/>
      </c>
      <c r="Q828" s="8">
        <f>IF(SUMIFS('Daily BSE Equity Options'!$L:$L,'Daily BSE Equity Options'!$A:$A,$A828)=0,"",SUMIFS('Daily BSE Equity Options'!$L:$L,'Daily BSE Equity Options'!$A:$A,$A828))</f>
        <v/>
      </c>
      <c r="R828" s="8">
        <f>IF(OR(P828="",Q828=""),"",P828+Q828)</f>
        <v/>
      </c>
      <c r="S828" s="23">
        <f>IFERROR(IF(OR(P828="",INDEX(P:P,MATCH(DATE(YEAR($A828)-1,MONTH($A828),DAY($A828)),$A:$A,0))=""),"",P828/INDEX(P:P,MATCH(DATE(YEAR($A828)-1,MONTH($A828),DAY($A828)),$A:$A,0))-1),"")</f>
        <v/>
      </c>
      <c r="T828" s="23">
        <f>IFERROR(IF(OR(Q828="",INDEX(Q:Q,MATCH(DATE(YEAR($A828)-1,MONTH($A828),DAY($A828)),$A:$A,0))=""),"",Q828/INDEX(Q:Q,MATCH(DATE(YEAR($A828)-1,MONTH($A828),DAY($A828)),$A:$A,0))-1),"")</f>
        <v/>
      </c>
      <c r="U828" s="23">
        <f>IFERROR(IF(OR(R828="",INDEX(R:R,MATCH(DATE(YEAR($A828)-1,MONTH($A828),DAY($A828)),$A:$A,0))=""),"",R828/INDEX(R:R,MATCH(DATE(YEAR($A828)-1,MONTH($A828),DAY($A828)),$A:$A,0))-1),"")</f>
        <v/>
      </c>
      <c r="V828" s="23">
        <f>IF(OR(P828="",P827=""),"",P828/P827-1)</f>
        <v/>
      </c>
      <c r="W828" s="23">
        <f>IF(OR(Q828="",Q827=""),"",Q828/Q827-1)</f>
        <v/>
      </c>
      <c r="X828" s="23">
        <f>IF(OR(R828="",R827=""),"",R828/R827-1)</f>
        <v/>
      </c>
      <c r="Y828" s="23">
        <f>IF(R828="","",P828/R828)</f>
        <v/>
      </c>
      <c r="Z828" s="23">
        <f>IF(R828="","",Q828/R828)</f>
        <v/>
      </c>
      <c r="AA828" s="24">
        <f>IF(SUMIFS('Daily NSE Equity Options'!$M:$M,'Daily NSE Equity Options'!$A:$A,$A828)=0,"",SUMIFS('Daily NSE Equity Options'!$M:$M,'Daily NSE Equity Options'!$A:$A,$A828))</f>
        <v/>
      </c>
      <c r="AB828" s="9">
        <f>IF(SUMIFS('Daily BSE Equity Options'!$M:$M,'Daily BSE Equity Options'!$A:$A,$A828)=0,"",SUMIFS('Daily BSE Equity Options'!$M:$M,'Daily BSE Equity Options'!$A:$A,$A828))</f>
        <v/>
      </c>
      <c r="AC828" s="9">
        <f>IF(OR(AA828="",AB828=""),"",AA828+AB828)</f>
        <v/>
      </c>
      <c r="AD828" s="26">
        <f>IFERROR(IF(OR(AA828="",INDEX(AA:AA,MATCH(DATE(YEAR($A828)-1,MONTH($A828),DAY($A828)),$A:$A,0))=""),"",AA828/INDEX(AA:AA,MATCH(DATE(YEAR($A828)-1,MONTH($A828),DAY($A828)),$A:$A,0))-1),"")</f>
        <v/>
      </c>
      <c r="AE828" s="26">
        <f>IFERROR(IF(OR(AB828="",INDEX(AB:AB,MATCH(DATE(YEAR($A828)-1,MONTH($A828),DAY($A828)),$A:$A,0))=""),"",AB828/INDEX(AB:AB,MATCH(DATE(YEAR($A828)-1,MONTH($A828),DAY($A828)),$A:$A,0))-1),"")</f>
        <v/>
      </c>
      <c r="AF828" s="26">
        <f>IFERROR(IF(OR(AC828="",INDEX(AC:AC,MATCH(DATE(YEAR($A828)-1,MONTH($A828),DAY($A828)),$A:$A,0))=""),"",AC828/INDEX(AC:AC,MATCH(DATE(YEAR($A828)-1,MONTH($A828),DAY($A828)),$A:$A,0))-1),"")</f>
        <v/>
      </c>
      <c r="AG828" s="26">
        <f>IF(OR(AA828="",AA827=""),"",AA828/AA827-1)</f>
        <v/>
      </c>
      <c r="AH828" s="26">
        <f>IF(OR(AB828="",AB827=""),"",AB828/AB827-1)</f>
        <v/>
      </c>
      <c r="AI828" s="26">
        <f>IF(OR(AC828="",AC827=""),"",AC828/AC827-1)</f>
        <v/>
      </c>
      <c r="AJ828" s="26">
        <f>IF(AC828="","",AA828/AC828)</f>
        <v/>
      </c>
      <c r="AK828" s="26">
        <f>IF(AC828="","",AB828/AC828)</f>
        <v/>
      </c>
      <c r="AL828" s="29" t="n">
        <v>10.135</v>
      </c>
      <c r="AM828" s="30" t="n">
        <v>11.1875</v>
      </c>
      <c r="AN828" s="30" t="n">
        <v>10.135</v>
      </c>
      <c r="AO828" s="30" t="n">
        <v>10.4125</v>
      </c>
      <c r="AP828" s="31" t="n">
        <v>0.0274</v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18">
        <f>IF(SUMIFS('Daily NSE Equity Options'!$K:$K,'Daily NSE Equity Options'!$A:$A,$A829)=0,"",SUMIFS('Daily NSE Equity Options'!$K:$K,'Daily NSE Equity Options'!$A:$A,$A829))</f>
        <v/>
      </c>
      <c r="F829" s="7">
        <f>IF(SUMIFS('Daily BSE Equity Options'!$K:$K,'Daily BSE Equity Options'!$A:$A,$A829)=0,"",SUMIFS('Daily BSE Equity Options'!$K:$K,'Daily BSE Equity Options'!$A:$A,$A829))</f>
        <v/>
      </c>
      <c r="G829" s="7">
        <f>IF(OR(E829="",F829=""),"",E829+F829)</f>
        <v/>
      </c>
      <c r="H829" s="20">
        <f>IFERROR(IF(OR(E829="",INDEX(E:E,MATCH(DATE(YEAR($A829)-1,MONTH($A829),DAY($A829)),$A:$A,0))=""),"",E829/INDEX(E:E,MATCH(DATE(YEAR($A829)-1,MONTH($A829),DAY($A829)),$A:$A,0))-1),"")</f>
        <v/>
      </c>
      <c r="I829" s="20">
        <f>IFERROR(IF(OR(F829="",INDEX(F:F,MATCH(DATE(YEAR($A829)-1,MONTH($A829),DAY($A829)),$A:$A,0))=""),"",F829/INDEX(F:F,MATCH(DATE(YEAR($A829)-1,MONTH($A829),DAY($A829)),$A:$A,0))-1),"")</f>
        <v/>
      </c>
      <c r="J829" s="20">
        <f>IFERROR(IF(OR(G829="",INDEX(G:G,MATCH(DATE(YEAR($A829)-1,MONTH($A829),DAY($A829)),$A:$A,0))=""),"",G829/INDEX(G:G,MATCH(DATE(YEAR($A829)-1,MONTH($A829),DAY($A829)),$A:$A,0))-1),"")</f>
        <v/>
      </c>
      <c r="K829" s="20">
        <f>IF(OR(E829="",E828=""),"",E829/E828-1)</f>
        <v/>
      </c>
      <c r="L829" s="20">
        <f>IF(OR(F829="",F828=""),"",F829/F828-1)</f>
        <v/>
      </c>
      <c r="M829" s="20">
        <f>IF(OR(G829="",G828=""),"",G829/G828-1)</f>
        <v/>
      </c>
      <c r="N829" s="20">
        <f>IF(G829="","",E829/G829)</f>
        <v/>
      </c>
      <c r="O829" s="20">
        <f>IF(G829="","",F829/G829)</f>
        <v/>
      </c>
      <c r="P829" s="21">
        <f>IF(SUMIFS('Daily NSE Equity Options'!$L:$L,'Daily NSE Equity Options'!$A:$A,$A829)=0,"",SUMIFS('Daily NSE Equity Options'!$L:$L,'Daily NSE Equity Options'!$A:$A,$A829))</f>
        <v/>
      </c>
      <c r="Q829" s="8">
        <f>IF(SUMIFS('Daily BSE Equity Options'!$L:$L,'Daily BSE Equity Options'!$A:$A,$A829)=0,"",SUMIFS('Daily BSE Equity Options'!$L:$L,'Daily BSE Equity Options'!$A:$A,$A829))</f>
        <v/>
      </c>
      <c r="R829" s="8">
        <f>IF(OR(P829="",Q829=""),"",P829+Q829)</f>
        <v/>
      </c>
      <c r="S829" s="23">
        <f>IFERROR(IF(OR(P829="",INDEX(P:P,MATCH(DATE(YEAR($A829)-1,MONTH($A829),DAY($A829)),$A:$A,0))=""),"",P829/INDEX(P:P,MATCH(DATE(YEAR($A829)-1,MONTH($A829),DAY($A829)),$A:$A,0))-1),"")</f>
        <v/>
      </c>
      <c r="T829" s="23">
        <f>IFERROR(IF(OR(Q829="",INDEX(Q:Q,MATCH(DATE(YEAR($A829)-1,MONTH($A829),DAY($A829)),$A:$A,0))=""),"",Q829/INDEX(Q:Q,MATCH(DATE(YEAR($A829)-1,MONTH($A829),DAY($A829)),$A:$A,0))-1),"")</f>
        <v/>
      </c>
      <c r="U829" s="23">
        <f>IFERROR(IF(OR(R829="",INDEX(R:R,MATCH(DATE(YEAR($A829)-1,MONTH($A829),DAY($A829)),$A:$A,0))=""),"",R829/INDEX(R:R,MATCH(DATE(YEAR($A829)-1,MONTH($A829),DAY($A829)),$A:$A,0))-1),"")</f>
        <v/>
      </c>
      <c r="V829" s="23">
        <f>IF(OR(P829="",P828=""),"",P829/P828-1)</f>
        <v/>
      </c>
      <c r="W829" s="23">
        <f>IF(OR(Q829="",Q828=""),"",Q829/Q828-1)</f>
        <v/>
      </c>
      <c r="X829" s="23">
        <f>IF(OR(R829="",R828=""),"",R829/R828-1)</f>
        <v/>
      </c>
      <c r="Y829" s="23">
        <f>IF(R829="","",P829/R829)</f>
        <v/>
      </c>
      <c r="Z829" s="23">
        <f>IF(R829="","",Q829/R829)</f>
        <v/>
      </c>
      <c r="AA829" s="24">
        <f>IF(SUMIFS('Daily NSE Equity Options'!$M:$M,'Daily NSE Equity Options'!$A:$A,$A829)=0,"",SUMIFS('Daily NSE Equity Options'!$M:$M,'Daily NSE Equity Options'!$A:$A,$A829))</f>
        <v/>
      </c>
      <c r="AB829" s="9">
        <f>IF(SUMIFS('Daily BSE Equity Options'!$M:$M,'Daily BSE Equity Options'!$A:$A,$A829)=0,"",SUMIFS('Daily BSE Equity Options'!$M:$M,'Daily BSE Equity Options'!$A:$A,$A829))</f>
        <v/>
      </c>
      <c r="AC829" s="9">
        <f>IF(OR(AA829="",AB829=""),"",AA829+AB829)</f>
        <v/>
      </c>
      <c r="AD829" s="26">
        <f>IFERROR(IF(OR(AA829="",INDEX(AA:AA,MATCH(DATE(YEAR($A829)-1,MONTH($A829),DAY($A829)),$A:$A,0))=""),"",AA829/INDEX(AA:AA,MATCH(DATE(YEAR($A829)-1,MONTH($A829),DAY($A829)),$A:$A,0))-1),"")</f>
        <v/>
      </c>
      <c r="AE829" s="26">
        <f>IFERROR(IF(OR(AB829="",INDEX(AB:AB,MATCH(DATE(YEAR($A829)-1,MONTH($A829),DAY($A829)),$A:$A,0))=""),"",AB829/INDEX(AB:AB,MATCH(DATE(YEAR($A829)-1,MONTH($A829),DAY($A829)),$A:$A,0))-1),"")</f>
        <v/>
      </c>
      <c r="AF829" s="26">
        <f>IFERROR(IF(OR(AC829="",INDEX(AC:AC,MATCH(DATE(YEAR($A829)-1,MONTH($A829),DAY($A829)),$A:$A,0))=""),"",AC829/INDEX(AC:AC,MATCH(DATE(YEAR($A829)-1,MONTH($A829),DAY($A829)),$A:$A,0))-1),"")</f>
        <v/>
      </c>
      <c r="AG829" s="26">
        <f>IF(OR(AA829="",AA828=""),"",AA829/AA828-1)</f>
        <v/>
      </c>
      <c r="AH829" s="26">
        <f>IF(OR(AB829="",AB828=""),"",AB829/AB828-1)</f>
        <v/>
      </c>
      <c r="AI829" s="26">
        <f>IF(OR(AC829="",AC828=""),"",AC829/AC828-1)</f>
        <v/>
      </c>
      <c r="AJ829" s="26">
        <f>IF(AC829="","",AA829/AC829)</f>
        <v/>
      </c>
      <c r="AK829" s="26">
        <f>IF(AC829="","",AB829/AC829)</f>
        <v/>
      </c>
      <c r="AL829" s="29" t="n">
        <v>10.4125</v>
      </c>
      <c r="AM829" s="30" t="n">
        <v>10.7025</v>
      </c>
      <c r="AN829" s="30" t="n">
        <v>10.195</v>
      </c>
      <c r="AO829" s="30" t="n">
        <v>10.2825</v>
      </c>
      <c r="AP829" s="31" t="n">
        <v>-0.0125</v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18">
        <f>IF(SUMIFS('Daily NSE Equity Options'!$K:$K,'Daily NSE Equity Options'!$A:$A,$A830)=0,"",SUMIFS('Daily NSE Equity Options'!$K:$K,'Daily NSE Equity Options'!$A:$A,$A830))</f>
        <v/>
      </c>
      <c r="F830" s="7">
        <f>IF(SUMIFS('Daily BSE Equity Options'!$K:$K,'Daily BSE Equity Options'!$A:$A,$A830)=0,"",SUMIFS('Daily BSE Equity Options'!$K:$K,'Daily BSE Equity Options'!$A:$A,$A830))</f>
        <v/>
      </c>
      <c r="G830" s="7">
        <f>IF(OR(E830="",F830=""),"",E830+F830)</f>
        <v/>
      </c>
      <c r="H830" s="20">
        <f>IFERROR(IF(OR(E830="",INDEX(E:E,MATCH(DATE(YEAR($A830)-1,MONTH($A830),DAY($A830)),$A:$A,0))=""),"",E830/INDEX(E:E,MATCH(DATE(YEAR($A830)-1,MONTH($A830),DAY($A830)),$A:$A,0))-1),"")</f>
        <v/>
      </c>
      <c r="I830" s="20">
        <f>IFERROR(IF(OR(F830="",INDEX(F:F,MATCH(DATE(YEAR($A830)-1,MONTH($A830),DAY($A830)),$A:$A,0))=""),"",F830/INDEX(F:F,MATCH(DATE(YEAR($A830)-1,MONTH($A830),DAY($A830)),$A:$A,0))-1),"")</f>
        <v/>
      </c>
      <c r="J830" s="20">
        <f>IFERROR(IF(OR(G830="",INDEX(G:G,MATCH(DATE(YEAR($A830)-1,MONTH($A830),DAY($A830)),$A:$A,0))=""),"",G830/INDEX(G:G,MATCH(DATE(YEAR($A830)-1,MONTH($A830),DAY($A830)),$A:$A,0))-1),"")</f>
        <v/>
      </c>
      <c r="K830" s="20">
        <f>IF(OR(E830="",E829=""),"",E830/E829-1)</f>
        <v/>
      </c>
      <c r="L830" s="20">
        <f>IF(OR(F830="",F829=""),"",F830/F829-1)</f>
        <v/>
      </c>
      <c r="M830" s="20">
        <f>IF(OR(G830="",G829=""),"",G830/G829-1)</f>
        <v/>
      </c>
      <c r="N830" s="20">
        <f>IF(G830="","",E830/G830)</f>
        <v/>
      </c>
      <c r="O830" s="20">
        <f>IF(G830="","",F830/G830)</f>
        <v/>
      </c>
      <c r="P830" s="21">
        <f>IF(SUMIFS('Daily NSE Equity Options'!$L:$L,'Daily NSE Equity Options'!$A:$A,$A830)=0,"",SUMIFS('Daily NSE Equity Options'!$L:$L,'Daily NSE Equity Options'!$A:$A,$A830))</f>
        <v/>
      </c>
      <c r="Q830" s="8">
        <f>IF(SUMIFS('Daily BSE Equity Options'!$L:$L,'Daily BSE Equity Options'!$A:$A,$A830)=0,"",SUMIFS('Daily BSE Equity Options'!$L:$L,'Daily BSE Equity Options'!$A:$A,$A830))</f>
        <v/>
      </c>
      <c r="R830" s="8">
        <f>IF(OR(P830="",Q830=""),"",P830+Q830)</f>
        <v/>
      </c>
      <c r="S830" s="23">
        <f>IFERROR(IF(OR(P830="",INDEX(P:P,MATCH(DATE(YEAR($A830)-1,MONTH($A830),DAY($A830)),$A:$A,0))=""),"",P830/INDEX(P:P,MATCH(DATE(YEAR($A830)-1,MONTH($A830),DAY($A830)),$A:$A,0))-1),"")</f>
        <v/>
      </c>
      <c r="T830" s="23">
        <f>IFERROR(IF(OR(Q830="",INDEX(Q:Q,MATCH(DATE(YEAR($A830)-1,MONTH($A830),DAY($A830)),$A:$A,0))=""),"",Q830/INDEX(Q:Q,MATCH(DATE(YEAR($A830)-1,MONTH($A830),DAY($A830)),$A:$A,0))-1),"")</f>
        <v/>
      </c>
      <c r="U830" s="23">
        <f>IFERROR(IF(OR(R830="",INDEX(R:R,MATCH(DATE(YEAR($A830)-1,MONTH($A830),DAY($A830)),$A:$A,0))=""),"",R830/INDEX(R:R,MATCH(DATE(YEAR($A830)-1,MONTH($A830),DAY($A830)),$A:$A,0))-1),"")</f>
        <v/>
      </c>
      <c r="V830" s="23">
        <f>IF(OR(P830="",P829=""),"",P830/P829-1)</f>
        <v/>
      </c>
      <c r="W830" s="23">
        <f>IF(OR(Q830="",Q829=""),"",Q830/Q829-1)</f>
        <v/>
      </c>
      <c r="X830" s="23">
        <f>IF(OR(R830="",R829=""),"",R830/R829-1)</f>
        <v/>
      </c>
      <c r="Y830" s="23">
        <f>IF(R830="","",P830/R830)</f>
        <v/>
      </c>
      <c r="Z830" s="23">
        <f>IF(R830="","",Q830/R830)</f>
        <v/>
      </c>
      <c r="AA830" s="24">
        <f>IF(SUMIFS('Daily NSE Equity Options'!$M:$M,'Daily NSE Equity Options'!$A:$A,$A830)=0,"",SUMIFS('Daily NSE Equity Options'!$M:$M,'Daily NSE Equity Options'!$A:$A,$A830))</f>
        <v/>
      </c>
      <c r="AB830" s="9">
        <f>IF(SUMIFS('Daily BSE Equity Options'!$M:$M,'Daily BSE Equity Options'!$A:$A,$A830)=0,"",SUMIFS('Daily BSE Equity Options'!$M:$M,'Daily BSE Equity Options'!$A:$A,$A830))</f>
        <v/>
      </c>
      <c r="AC830" s="9">
        <f>IF(OR(AA830="",AB830=""),"",AA830+AB830)</f>
        <v/>
      </c>
      <c r="AD830" s="26">
        <f>IFERROR(IF(OR(AA830="",INDEX(AA:AA,MATCH(DATE(YEAR($A830)-1,MONTH($A830),DAY($A830)),$A:$A,0))=""),"",AA830/INDEX(AA:AA,MATCH(DATE(YEAR($A830)-1,MONTH($A830),DAY($A830)),$A:$A,0))-1),"")</f>
        <v/>
      </c>
      <c r="AE830" s="26">
        <f>IFERROR(IF(OR(AB830="",INDEX(AB:AB,MATCH(DATE(YEAR($A830)-1,MONTH($A830),DAY($A830)),$A:$A,0))=""),"",AB830/INDEX(AB:AB,MATCH(DATE(YEAR($A830)-1,MONTH($A830),DAY($A830)),$A:$A,0))-1),"")</f>
        <v/>
      </c>
      <c r="AF830" s="26">
        <f>IFERROR(IF(OR(AC830="",INDEX(AC:AC,MATCH(DATE(YEAR($A830)-1,MONTH($A830),DAY($A830)),$A:$A,0))=""),"",AC830/INDEX(AC:AC,MATCH(DATE(YEAR($A830)-1,MONTH($A830),DAY($A830)),$A:$A,0))-1),"")</f>
        <v/>
      </c>
      <c r="AG830" s="26">
        <f>IF(OR(AA830="",AA829=""),"",AA830/AA829-1)</f>
        <v/>
      </c>
      <c r="AH830" s="26">
        <f>IF(OR(AB830="",AB829=""),"",AB830/AB829-1)</f>
        <v/>
      </c>
      <c r="AI830" s="26">
        <f>IF(OR(AC830="",AC829=""),"",AC830/AC829-1)</f>
        <v/>
      </c>
      <c r="AJ830" s="26">
        <f>IF(AC830="","",AA830/AC830)</f>
        <v/>
      </c>
      <c r="AK830" s="26">
        <f>IF(AC830="","",AB830/AC830)</f>
        <v/>
      </c>
      <c r="AL830" s="29" t="n">
        <v>10.2825</v>
      </c>
      <c r="AM830" s="30" t="n">
        <v>11.805</v>
      </c>
      <c r="AN830" s="30" t="n">
        <v>9.949999999999999</v>
      </c>
      <c r="AO830" s="30" t="n">
        <v>11.2775</v>
      </c>
      <c r="AP830" s="31" t="n">
        <v>0.0968</v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18">
        <f>IF(SUMIFS('Daily NSE Equity Options'!$K:$K,'Daily NSE Equity Options'!$A:$A,$A831)=0,"",SUMIFS('Daily NSE Equity Options'!$K:$K,'Daily NSE Equity Options'!$A:$A,$A831))</f>
        <v/>
      </c>
      <c r="F831" s="7">
        <f>IF(SUMIFS('Daily BSE Equity Options'!$K:$K,'Daily BSE Equity Options'!$A:$A,$A831)=0,"",SUMIFS('Daily BSE Equity Options'!$K:$K,'Daily BSE Equity Options'!$A:$A,$A831))</f>
        <v/>
      </c>
      <c r="G831" s="7">
        <f>IF(OR(E831="",F831=""),"",E831+F831)</f>
        <v/>
      </c>
      <c r="H831" s="20">
        <f>IFERROR(IF(OR(E831="",INDEX(E:E,MATCH(DATE(YEAR($A831)-1,MONTH($A831),DAY($A831)),$A:$A,0))=""),"",E831/INDEX(E:E,MATCH(DATE(YEAR($A831)-1,MONTH($A831),DAY($A831)),$A:$A,0))-1),"")</f>
        <v/>
      </c>
      <c r="I831" s="20">
        <f>IFERROR(IF(OR(F831="",INDEX(F:F,MATCH(DATE(YEAR($A831)-1,MONTH($A831),DAY($A831)),$A:$A,0))=""),"",F831/INDEX(F:F,MATCH(DATE(YEAR($A831)-1,MONTH($A831),DAY($A831)),$A:$A,0))-1),"")</f>
        <v/>
      </c>
      <c r="J831" s="20">
        <f>IFERROR(IF(OR(G831="",INDEX(G:G,MATCH(DATE(YEAR($A831)-1,MONTH($A831),DAY($A831)),$A:$A,0))=""),"",G831/INDEX(G:G,MATCH(DATE(YEAR($A831)-1,MONTH($A831),DAY($A831)),$A:$A,0))-1),"")</f>
        <v/>
      </c>
      <c r="K831" s="20">
        <f>IF(OR(E831="",E830=""),"",E831/E830-1)</f>
        <v/>
      </c>
      <c r="L831" s="20">
        <f>IF(OR(F831="",F830=""),"",F831/F830-1)</f>
        <v/>
      </c>
      <c r="M831" s="20">
        <f>IF(OR(G831="",G830=""),"",G831/G830-1)</f>
        <v/>
      </c>
      <c r="N831" s="20">
        <f>IF(G831="","",E831/G831)</f>
        <v/>
      </c>
      <c r="O831" s="20">
        <f>IF(G831="","",F831/G831)</f>
        <v/>
      </c>
      <c r="P831" s="21">
        <f>IF(SUMIFS('Daily NSE Equity Options'!$L:$L,'Daily NSE Equity Options'!$A:$A,$A831)=0,"",SUMIFS('Daily NSE Equity Options'!$L:$L,'Daily NSE Equity Options'!$A:$A,$A831))</f>
        <v/>
      </c>
      <c r="Q831" s="8">
        <f>IF(SUMIFS('Daily BSE Equity Options'!$L:$L,'Daily BSE Equity Options'!$A:$A,$A831)=0,"",SUMIFS('Daily BSE Equity Options'!$L:$L,'Daily BSE Equity Options'!$A:$A,$A831))</f>
        <v/>
      </c>
      <c r="R831" s="8">
        <f>IF(OR(P831="",Q831=""),"",P831+Q831)</f>
        <v/>
      </c>
      <c r="S831" s="23">
        <f>IFERROR(IF(OR(P831="",INDEX(P:P,MATCH(DATE(YEAR($A831)-1,MONTH($A831),DAY($A831)),$A:$A,0))=""),"",P831/INDEX(P:P,MATCH(DATE(YEAR($A831)-1,MONTH($A831),DAY($A831)),$A:$A,0))-1),"")</f>
        <v/>
      </c>
      <c r="T831" s="23">
        <f>IFERROR(IF(OR(Q831="",INDEX(Q:Q,MATCH(DATE(YEAR($A831)-1,MONTH($A831),DAY($A831)),$A:$A,0))=""),"",Q831/INDEX(Q:Q,MATCH(DATE(YEAR($A831)-1,MONTH($A831),DAY($A831)),$A:$A,0))-1),"")</f>
        <v/>
      </c>
      <c r="U831" s="23">
        <f>IFERROR(IF(OR(R831="",INDEX(R:R,MATCH(DATE(YEAR($A831)-1,MONTH($A831),DAY($A831)),$A:$A,0))=""),"",R831/INDEX(R:R,MATCH(DATE(YEAR($A831)-1,MONTH($A831),DAY($A831)),$A:$A,0))-1),"")</f>
        <v/>
      </c>
      <c r="V831" s="23">
        <f>IF(OR(P831="",P830=""),"",P831/P830-1)</f>
        <v/>
      </c>
      <c r="W831" s="23">
        <f>IF(OR(Q831="",Q830=""),"",Q831/Q830-1)</f>
        <v/>
      </c>
      <c r="X831" s="23">
        <f>IF(OR(R831="",R830=""),"",R831/R830-1)</f>
        <v/>
      </c>
      <c r="Y831" s="23">
        <f>IF(R831="","",P831/R831)</f>
        <v/>
      </c>
      <c r="Z831" s="23">
        <f>IF(R831="","",Q831/R831)</f>
        <v/>
      </c>
      <c r="AA831" s="24">
        <f>IF(SUMIFS('Daily NSE Equity Options'!$M:$M,'Daily NSE Equity Options'!$A:$A,$A831)=0,"",SUMIFS('Daily NSE Equity Options'!$M:$M,'Daily NSE Equity Options'!$A:$A,$A831))</f>
        <v/>
      </c>
      <c r="AB831" s="9">
        <f>IF(SUMIFS('Daily BSE Equity Options'!$M:$M,'Daily BSE Equity Options'!$A:$A,$A831)=0,"",SUMIFS('Daily BSE Equity Options'!$M:$M,'Daily BSE Equity Options'!$A:$A,$A831))</f>
        <v/>
      </c>
      <c r="AC831" s="9">
        <f>IF(OR(AA831="",AB831=""),"",AA831+AB831)</f>
        <v/>
      </c>
      <c r="AD831" s="26">
        <f>IFERROR(IF(OR(AA831="",INDEX(AA:AA,MATCH(DATE(YEAR($A831)-1,MONTH($A831),DAY($A831)),$A:$A,0))=""),"",AA831/INDEX(AA:AA,MATCH(DATE(YEAR($A831)-1,MONTH($A831),DAY($A831)),$A:$A,0))-1),"")</f>
        <v/>
      </c>
      <c r="AE831" s="26">
        <f>IFERROR(IF(OR(AB831="",INDEX(AB:AB,MATCH(DATE(YEAR($A831)-1,MONTH($A831),DAY($A831)),$A:$A,0))=""),"",AB831/INDEX(AB:AB,MATCH(DATE(YEAR($A831)-1,MONTH($A831),DAY($A831)),$A:$A,0))-1),"")</f>
        <v/>
      </c>
      <c r="AF831" s="26">
        <f>IFERROR(IF(OR(AC831="",INDEX(AC:AC,MATCH(DATE(YEAR($A831)-1,MONTH($A831),DAY($A831)),$A:$A,0))=""),"",AC831/INDEX(AC:AC,MATCH(DATE(YEAR($A831)-1,MONTH($A831),DAY($A831)),$A:$A,0))-1),"")</f>
        <v/>
      </c>
      <c r="AG831" s="26">
        <f>IF(OR(AA831="",AA830=""),"",AA831/AA830-1)</f>
        <v/>
      </c>
      <c r="AH831" s="26">
        <f>IF(OR(AB831="",AB830=""),"",AB831/AB830-1)</f>
        <v/>
      </c>
      <c r="AI831" s="26">
        <f>IF(OR(AC831="",AC830=""),"",AC831/AC830-1)</f>
        <v/>
      </c>
      <c r="AJ831" s="26">
        <f>IF(AC831="","",AA831/AC831)</f>
        <v/>
      </c>
      <c r="AK831" s="26">
        <f>IF(AC831="","",AB831/AC831)</f>
        <v/>
      </c>
      <c r="AL831" s="29" t="n">
        <v>11.2775</v>
      </c>
      <c r="AM831" s="30" t="n">
        <v>11.96</v>
      </c>
      <c r="AN831" s="30" t="n">
        <v>10.9825</v>
      </c>
      <c r="AO831" s="30" t="n">
        <v>11.185</v>
      </c>
      <c r="AP831" s="31" t="n">
        <v>-0.008200000000000001</v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18">
        <f>IF(SUMIFS('Daily NSE Equity Options'!$K:$K,'Daily NSE Equity Options'!$A:$A,$A832)=0,"",SUMIFS('Daily NSE Equity Options'!$K:$K,'Daily NSE Equity Options'!$A:$A,$A832))</f>
        <v/>
      </c>
      <c r="F832" s="7">
        <f>IF(SUMIFS('Daily BSE Equity Options'!$K:$K,'Daily BSE Equity Options'!$A:$A,$A832)=0,"",SUMIFS('Daily BSE Equity Options'!$K:$K,'Daily BSE Equity Options'!$A:$A,$A832))</f>
        <v/>
      </c>
      <c r="G832" s="7">
        <f>IF(OR(E832="",F832=""),"",E832+F832)</f>
        <v/>
      </c>
      <c r="H832" s="20">
        <f>IFERROR(IF(OR(E832="",INDEX(E:E,MATCH(DATE(YEAR($A832)-1,MONTH($A832),DAY($A832)),$A:$A,0))=""),"",E832/INDEX(E:E,MATCH(DATE(YEAR($A832)-1,MONTH($A832),DAY($A832)),$A:$A,0))-1),"")</f>
        <v/>
      </c>
      <c r="I832" s="20">
        <f>IFERROR(IF(OR(F832="",INDEX(F:F,MATCH(DATE(YEAR($A832)-1,MONTH($A832),DAY($A832)),$A:$A,0))=""),"",F832/INDEX(F:F,MATCH(DATE(YEAR($A832)-1,MONTH($A832),DAY($A832)),$A:$A,0))-1),"")</f>
        <v/>
      </c>
      <c r="J832" s="20">
        <f>IFERROR(IF(OR(G832="",INDEX(G:G,MATCH(DATE(YEAR($A832)-1,MONTH($A832),DAY($A832)),$A:$A,0))=""),"",G832/INDEX(G:G,MATCH(DATE(YEAR($A832)-1,MONTH($A832),DAY($A832)),$A:$A,0))-1),"")</f>
        <v/>
      </c>
      <c r="K832" s="20">
        <f>IF(OR(E832="",E831=""),"",E832/E831-1)</f>
        <v/>
      </c>
      <c r="L832" s="20">
        <f>IF(OR(F832="",F831=""),"",F832/F831-1)</f>
        <v/>
      </c>
      <c r="M832" s="20">
        <f>IF(OR(G832="",G831=""),"",G832/G831-1)</f>
        <v/>
      </c>
      <c r="N832" s="20">
        <f>IF(G832="","",E832/G832)</f>
        <v/>
      </c>
      <c r="O832" s="20">
        <f>IF(G832="","",F832/G832)</f>
        <v/>
      </c>
      <c r="P832" s="21">
        <f>IF(SUMIFS('Daily NSE Equity Options'!$L:$L,'Daily NSE Equity Options'!$A:$A,$A832)=0,"",SUMIFS('Daily NSE Equity Options'!$L:$L,'Daily NSE Equity Options'!$A:$A,$A832))</f>
        <v/>
      </c>
      <c r="Q832" s="8">
        <f>IF(SUMIFS('Daily BSE Equity Options'!$L:$L,'Daily BSE Equity Options'!$A:$A,$A832)=0,"",SUMIFS('Daily BSE Equity Options'!$L:$L,'Daily BSE Equity Options'!$A:$A,$A832))</f>
        <v/>
      </c>
      <c r="R832" s="8">
        <f>IF(OR(P832="",Q832=""),"",P832+Q832)</f>
        <v/>
      </c>
      <c r="S832" s="23">
        <f>IFERROR(IF(OR(P832="",INDEX(P:P,MATCH(DATE(YEAR($A832)-1,MONTH($A832),DAY($A832)),$A:$A,0))=""),"",P832/INDEX(P:P,MATCH(DATE(YEAR($A832)-1,MONTH($A832),DAY($A832)),$A:$A,0))-1),"")</f>
        <v/>
      </c>
      <c r="T832" s="23">
        <f>IFERROR(IF(OR(Q832="",INDEX(Q:Q,MATCH(DATE(YEAR($A832)-1,MONTH($A832),DAY($A832)),$A:$A,0))=""),"",Q832/INDEX(Q:Q,MATCH(DATE(YEAR($A832)-1,MONTH($A832),DAY($A832)),$A:$A,0))-1),"")</f>
        <v/>
      </c>
      <c r="U832" s="23">
        <f>IFERROR(IF(OR(R832="",INDEX(R:R,MATCH(DATE(YEAR($A832)-1,MONTH($A832),DAY($A832)),$A:$A,0))=""),"",R832/INDEX(R:R,MATCH(DATE(YEAR($A832)-1,MONTH($A832),DAY($A832)),$A:$A,0))-1),"")</f>
        <v/>
      </c>
      <c r="V832" s="23">
        <f>IF(OR(P832="",P831=""),"",P832/P831-1)</f>
        <v/>
      </c>
      <c r="W832" s="23">
        <f>IF(OR(Q832="",Q831=""),"",Q832/Q831-1)</f>
        <v/>
      </c>
      <c r="X832" s="23">
        <f>IF(OR(R832="",R831=""),"",R832/R831-1)</f>
        <v/>
      </c>
      <c r="Y832" s="23">
        <f>IF(R832="","",P832/R832)</f>
        <v/>
      </c>
      <c r="Z832" s="23">
        <f>IF(R832="","",Q832/R832)</f>
        <v/>
      </c>
      <c r="AA832" s="24">
        <f>IF(SUMIFS('Daily NSE Equity Options'!$M:$M,'Daily NSE Equity Options'!$A:$A,$A832)=0,"",SUMIFS('Daily NSE Equity Options'!$M:$M,'Daily NSE Equity Options'!$A:$A,$A832))</f>
        <v/>
      </c>
      <c r="AB832" s="9">
        <f>IF(SUMIFS('Daily BSE Equity Options'!$M:$M,'Daily BSE Equity Options'!$A:$A,$A832)=0,"",SUMIFS('Daily BSE Equity Options'!$M:$M,'Daily BSE Equity Options'!$A:$A,$A832))</f>
        <v/>
      </c>
      <c r="AC832" s="9">
        <f>IF(OR(AA832="",AB832=""),"",AA832+AB832)</f>
        <v/>
      </c>
      <c r="AD832" s="26">
        <f>IFERROR(IF(OR(AA832="",INDEX(AA:AA,MATCH(DATE(YEAR($A832)-1,MONTH($A832),DAY($A832)),$A:$A,0))=""),"",AA832/INDEX(AA:AA,MATCH(DATE(YEAR($A832)-1,MONTH($A832),DAY($A832)),$A:$A,0))-1),"")</f>
        <v/>
      </c>
      <c r="AE832" s="26">
        <f>IFERROR(IF(OR(AB832="",INDEX(AB:AB,MATCH(DATE(YEAR($A832)-1,MONTH($A832),DAY($A832)),$A:$A,0))=""),"",AB832/INDEX(AB:AB,MATCH(DATE(YEAR($A832)-1,MONTH($A832),DAY($A832)),$A:$A,0))-1),"")</f>
        <v/>
      </c>
      <c r="AF832" s="26">
        <f>IFERROR(IF(OR(AC832="",INDEX(AC:AC,MATCH(DATE(YEAR($A832)-1,MONTH($A832),DAY($A832)),$A:$A,0))=""),"",AC832/INDEX(AC:AC,MATCH(DATE(YEAR($A832)-1,MONTH($A832),DAY($A832)),$A:$A,0))-1),"")</f>
        <v/>
      </c>
      <c r="AG832" s="26">
        <f>IF(OR(AA832="",AA831=""),"",AA832/AA831-1)</f>
        <v/>
      </c>
      <c r="AH832" s="26">
        <f>IF(OR(AB832="",AB831=""),"",AB832/AB831-1)</f>
        <v/>
      </c>
      <c r="AI832" s="26">
        <f>IF(OR(AC832="",AC831=""),"",AC832/AC831-1)</f>
        <v/>
      </c>
      <c r="AJ832" s="26">
        <f>IF(AC832="","",AA832/AC832)</f>
        <v/>
      </c>
      <c r="AK832" s="26">
        <f>IF(AC832="","",AB832/AC832)</f>
        <v/>
      </c>
      <c r="AL832" s="29" t="n">
        <v>11.185</v>
      </c>
      <c r="AM832" s="30" t="n">
        <v>11.185</v>
      </c>
      <c r="AN832" s="30" t="n">
        <v>10.4825</v>
      </c>
      <c r="AO832" s="30" t="n">
        <v>10.5725</v>
      </c>
      <c r="AP832" s="31" t="n">
        <v>-0.0548</v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18">
        <f>IF(SUMIFS('Daily NSE Equity Options'!$K:$K,'Daily NSE Equity Options'!$A:$A,$A833)=0,"",SUMIFS('Daily NSE Equity Options'!$K:$K,'Daily NSE Equity Options'!$A:$A,$A833))</f>
        <v/>
      </c>
      <c r="F833" s="7">
        <f>IF(SUMIFS('Daily BSE Equity Options'!$K:$K,'Daily BSE Equity Options'!$A:$A,$A833)=0,"",SUMIFS('Daily BSE Equity Options'!$K:$K,'Daily BSE Equity Options'!$A:$A,$A833))</f>
        <v/>
      </c>
      <c r="G833" s="7">
        <f>IF(OR(E833="",F833=""),"",E833+F833)</f>
        <v/>
      </c>
      <c r="H833" s="20">
        <f>IFERROR(IF(OR(E833="",INDEX(E:E,MATCH(DATE(YEAR($A833)-1,MONTH($A833),DAY($A833)),$A:$A,0))=""),"",E833/INDEX(E:E,MATCH(DATE(YEAR($A833)-1,MONTH($A833),DAY($A833)),$A:$A,0))-1),"")</f>
        <v/>
      </c>
      <c r="I833" s="20">
        <f>IFERROR(IF(OR(F833="",INDEX(F:F,MATCH(DATE(YEAR($A833)-1,MONTH($A833),DAY($A833)),$A:$A,0))=""),"",F833/INDEX(F:F,MATCH(DATE(YEAR($A833)-1,MONTH($A833),DAY($A833)),$A:$A,0))-1),"")</f>
        <v/>
      </c>
      <c r="J833" s="20">
        <f>IFERROR(IF(OR(G833="",INDEX(G:G,MATCH(DATE(YEAR($A833)-1,MONTH($A833),DAY($A833)),$A:$A,0))=""),"",G833/INDEX(G:G,MATCH(DATE(YEAR($A833)-1,MONTH($A833),DAY($A833)),$A:$A,0))-1),"")</f>
        <v/>
      </c>
      <c r="K833" s="20">
        <f>IF(OR(E833="",E832=""),"",E833/E832-1)</f>
        <v/>
      </c>
      <c r="L833" s="20">
        <f>IF(OR(F833="",F832=""),"",F833/F832-1)</f>
        <v/>
      </c>
      <c r="M833" s="20">
        <f>IF(OR(G833="",G832=""),"",G833/G832-1)</f>
        <v/>
      </c>
      <c r="N833" s="20">
        <f>IF(G833="","",E833/G833)</f>
        <v/>
      </c>
      <c r="O833" s="20">
        <f>IF(G833="","",F833/G833)</f>
        <v/>
      </c>
      <c r="P833" s="21">
        <f>IF(SUMIFS('Daily NSE Equity Options'!$L:$L,'Daily NSE Equity Options'!$A:$A,$A833)=0,"",SUMIFS('Daily NSE Equity Options'!$L:$L,'Daily NSE Equity Options'!$A:$A,$A833))</f>
        <v/>
      </c>
      <c r="Q833" s="8">
        <f>IF(SUMIFS('Daily BSE Equity Options'!$L:$L,'Daily BSE Equity Options'!$A:$A,$A833)=0,"",SUMIFS('Daily BSE Equity Options'!$L:$L,'Daily BSE Equity Options'!$A:$A,$A833))</f>
        <v/>
      </c>
      <c r="R833" s="8">
        <f>IF(OR(P833="",Q833=""),"",P833+Q833)</f>
        <v/>
      </c>
      <c r="S833" s="23">
        <f>IFERROR(IF(OR(P833="",INDEX(P:P,MATCH(DATE(YEAR($A833)-1,MONTH($A833),DAY($A833)),$A:$A,0))=""),"",P833/INDEX(P:P,MATCH(DATE(YEAR($A833)-1,MONTH($A833),DAY($A833)),$A:$A,0))-1),"")</f>
        <v/>
      </c>
      <c r="T833" s="23">
        <f>IFERROR(IF(OR(Q833="",INDEX(Q:Q,MATCH(DATE(YEAR($A833)-1,MONTH($A833),DAY($A833)),$A:$A,0))=""),"",Q833/INDEX(Q:Q,MATCH(DATE(YEAR($A833)-1,MONTH($A833),DAY($A833)),$A:$A,0))-1),"")</f>
        <v/>
      </c>
      <c r="U833" s="23">
        <f>IFERROR(IF(OR(R833="",INDEX(R:R,MATCH(DATE(YEAR($A833)-1,MONTH($A833),DAY($A833)),$A:$A,0))=""),"",R833/INDEX(R:R,MATCH(DATE(YEAR($A833)-1,MONTH($A833),DAY($A833)),$A:$A,0))-1),"")</f>
        <v/>
      </c>
      <c r="V833" s="23">
        <f>IF(OR(P833="",P832=""),"",P833/P832-1)</f>
        <v/>
      </c>
      <c r="W833" s="23">
        <f>IF(OR(Q833="",Q832=""),"",Q833/Q832-1)</f>
        <v/>
      </c>
      <c r="X833" s="23">
        <f>IF(OR(R833="",R832=""),"",R833/R832-1)</f>
        <v/>
      </c>
      <c r="Y833" s="23">
        <f>IF(R833="","",P833/R833)</f>
        <v/>
      </c>
      <c r="Z833" s="23">
        <f>IF(R833="","",Q833/R833)</f>
        <v/>
      </c>
      <c r="AA833" s="24">
        <f>IF(SUMIFS('Daily NSE Equity Options'!$M:$M,'Daily NSE Equity Options'!$A:$A,$A833)=0,"",SUMIFS('Daily NSE Equity Options'!$M:$M,'Daily NSE Equity Options'!$A:$A,$A833))</f>
        <v/>
      </c>
      <c r="AB833" s="9">
        <f>IF(SUMIFS('Daily BSE Equity Options'!$M:$M,'Daily BSE Equity Options'!$A:$A,$A833)=0,"",SUMIFS('Daily BSE Equity Options'!$M:$M,'Daily BSE Equity Options'!$A:$A,$A833))</f>
        <v/>
      </c>
      <c r="AC833" s="9">
        <f>IF(OR(AA833="",AB833=""),"",AA833+AB833)</f>
        <v/>
      </c>
      <c r="AD833" s="26">
        <f>IFERROR(IF(OR(AA833="",INDEX(AA:AA,MATCH(DATE(YEAR($A833)-1,MONTH($A833),DAY($A833)),$A:$A,0))=""),"",AA833/INDEX(AA:AA,MATCH(DATE(YEAR($A833)-1,MONTH($A833),DAY($A833)),$A:$A,0))-1),"")</f>
        <v/>
      </c>
      <c r="AE833" s="26">
        <f>IFERROR(IF(OR(AB833="",INDEX(AB:AB,MATCH(DATE(YEAR($A833)-1,MONTH($A833),DAY($A833)),$A:$A,0))=""),"",AB833/INDEX(AB:AB,MATCH(DATE(YEAR($A833)-1,MONTH($A833),DAY($A833)),$A:$A,0))-1),"")</f>
        <v/>
      </c>
      <c r="AF833" s="26">
        <f>IFERROR(IF(OR(AC833="",INDEX(AC:AC,MATCH(DATE(YEAR($A833)-1,MONTH($A833),DAY($A833)),$A:$A,0))=""),"",AC833/INDEX(AC:AC,MATCH(DATE(YEAR($A833)-1,MONTH($A833),DAY($A833)),$A:$A,0))-1),"")</f>
        <v/>
      </c>
      <c r="AG833" s="26">
        <f>IF(OR(AA833="",AA832=""),"",AA833/AA832-1)</f>
        <v/>
      </c>
      <c r="AH833" s="26">
        <f>IF(OR(AB833="",AB832=""),"",AB833/AB832-1)</f>
        <v/>
      </c>
      <c r="AI833" s="26">
        <f>IF(OR(AC833="",AC832=""),"",AC833/AC832-1)</f>
        <v/>
      </c>
      <c r="AJ833" s="26">
        <f>IF(AC833="","",AA833/AC833)</f>
        <v/>
      </c>
      <c r="AK833" s="26">
        <f>IF(AC833="","",AB833/AC833)</f>
        <v/>
      </c>
      <c r="AL833" s="29" t="n">
        <v>10.5725</v>
      </c>
      <c r="AM833" s="30" t="n">
        <v>11.4175</v>
      </c>
      <c r="AN833" s="30" t="n">
        <v>10.4025</v>
      </c>
      <c r="AO833" s="30" t="n">
        <v>11.1025</v>
      </c>
      <c r="AP833" s="31" t="n">
        <v>0.0501</v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18">
        <f>IF(SUMIFS('Daily NSE Equity Options'!$K:$K,'Daily NSE Equity Options'!$A:$A,$A834)=0,"",SUMIFS('Daily NSE Equity Options'!$K:$K,'Daily NSE Equity Options'!$A:$A,$A834))</f>
        <v/>
      </c>
      <c r="F834" s="7">
        <f>IF(SUMIFS('Daily BSE Equity Options'!$K:$K,'Daily BSE Equity Options'!$A:$A,$A834)=0,"",SUMIFS('Daily BSE Equity Options'!$K:$K,'Daily BSE Equity Options'!$A:$A,$A834))</f>
        <v/>
      </c>
      <c r="G834" s="7">
        <f>IF(OR(E834="",F834=""),"",E834+F834)</f>
        <v/>
      </c>
      <c r="H834" s="20">
        <f>IFERROR(IF(OR(E834="",INDEX(E:E,MATCH(DATE(YEAR($A834)-1,MONTH($A834),DAY($A834)),$A:$A,0))=""),"",E834/INDEX(E:E,MATCH(DATE(YEAR($A834)-1,MONTH($A834),DAY($A834)),$A:$A,0))-1),"")</f>
        <v/>
      </c>
      <c r="I834" s="20">
        <f>IFERROR(IF(OR(F834="",INDEX(F:F,MATCH(DATE(YEAR($A834)-1,MONTH($A834),DAY($A834)),$A:$A,0))=""),"",F834/INDEX(F:F,MATCH(DATE(YEAR($A834)-1,MONTH($A834),DAY($A834)),$A:$A,0))-1),"")</f>
        <v/>
      </c>
      <c r="J834" s="20">
        <f>IFERROR(IF(OR(G834="",INDEX(G:G,MATCH(DATE(YEAR($A834)-1,MONTH($A834),DAY($A834)),$A:$A,0))=""),"",G834/INDEX(G:G,MATCH(DATE(YEAR($A834)-1,MONTH($A834),DAY($A834)),$A:$A,0))-1),"")</f>
        <v/>
      </c>
      <c r="K834" s="20">
        <f>IF(OR(E834="",E833=""),"",E834/E833-1)</f>
        <v/>
      </c>
      <c r="L834" s="20">
        <f>IF(OR(F834="",F833=""),"",F834/F833-1)</f>
        <v/>
      </c>
      <c r="M834" s="20">
        <f>IF(OR(G834="",G833=""),"",G834/G833-1)</f>
        <v/>
      </c>
      <c r="N834" s="20">
        <f>IF(G834="","",E834/G834)</f>
        <v/>
      </c>
      <c r="O834" s="20">
        <f>IF(G834="","",F834/G834)</f>
        <v/>
      </c>
      <c r="P834" s="21">
        <f>IF(SUMIFS('Daily NSE Equity Options'!$L:$L,'Daily NSE Equity Options'!$A:$A,$A834)=0,"",SUMIFS('Daily NSE Equity Options'!$L:$L,'Daily NSE Equity Options'!$A:$A,$A834))</f>
        <v/>
      </c>
      <c r="Q834" s="8">
        <f>IF(SUMIFS('Daily BSE Equity Options'!$L:$L,'Daily BSE Equity Options'!$A:$A,$A834)=0,"",SUMIFS('Daily BSE Equity Options'!$L:$L,'Daily BSE Equity Options'!$A:$A,$A834))</f>
        <v/>
      </c>
      <c r="R834" s="8">
        <f>IF(OR(P834="",Q834=""),"",P834+Q834)</f>
        <v/>
      </c>
      <c r="S834" s="23">
        <f>IFERROR(IF(OR(P834="",INDEX(P:P,MATCH(DATE(YEAR($A834)-1,MONTH($A834),DAY($A834)),$A:$A,0))=""),"",P834/INDEX(P:P,MATCH(DATE(YEAR($A834)-1,MONTH($A834),DAY($A834)),$A:$A,0))-1),"")</f>
        <v/>
      </c>
      <c r="T834" s="23">
        <f>IFERROR(IF(OR(Q834="",INDEX(Q:Q,MATCH(DATE(YEAR($A834)-1,MONTH($A834),DAY($A834)),$A:$A,0))=""),"",Q834/INDEX(Q:Q,MATCH(DATE(YEAR($A834)-1,MONTH($A834),DAY($A834)),$A:$A,0))-1),"")</f>
        <v/>
      </c>
      <c r="U834" s="23">
        <f>IFERROR(IF(OR(R834="",INDEX(R:R,MATCH(DATE(YEAR($A834)-1,MONTH($A834),DAY($A834)),$A:$A,0))=""),"",R834/INDEX(R:R,MATCH(DATE(YEAR($A834)-1,MONTH($A834),DAY($A834)),$A:$A,0))-1),"")</f>
        <v/>
      </c>
      <c r="V834" s="23">
        <f>IF(OR(P834="",P833=""),"",P834/P833-1)</f>
        <v/>
      </c>
      <c r="W834" s="23">
        <f>IF(OR(Q834="",Q833=""),"",Q834/Q833-1)</f>
        <v/>
      </c>
      <c r="X834" s="23">
        <f>IF(OR(R834="",R833=""),"",R834/R833-1)</f>
        <v/>
      </c>
      <c r="Y834" s="23">
        <f>IF(R834="","",P834/R834)</f>
        <v/>
      </c>
      <c r="Z834" s="23">
        <f>IF(R834="","",Q834/R834)</f>
        <v/>
      </c>
      <c r="AA834" s="24">
        <f>IF(SUMIFS('Daily NSE Equity Options'!$M:$M,'Daily NSE Equity Options'!$A:$A,$A834)=0,"",SUMIFS('Daily NSE Equity Options'!$M:$M,'Daily NSE Equity Options'!$A:$A,$A834))</f>
        <v/>
      </c>
      <c r="AB834" s="9">
        <f>IF(SUMIFS('Daily BSE Equity Options'!$M:$M,'Daily BSE Equity Options'!$A:$A,$A834)=0,"",SUMIFS('Daily BSE Equity Options'!$M:$M,'Daily BSE Equity Options'!$A:$A,$A834))</f>
        <v/>
      </c>
      <c r="AC834" s="9">
        <f>IF(OR(AA834="",AB834=""),"",AA834+AB834)</f>
        <v/>
      </c>
      <c r="AD834" s="26">
        <f>IFERROR(IF(OR(AA834="",INDEX(AA:AA,MATCH(DATE(YEAR($A834)-1,MONTH($A834),DAY($A834)),$A:$A,0))=""),"",AA834/INDEX(AA:AA,MATCH(DATE(YEAR($A834)-1,MONTH($A834),DAY($A834)),$A:$A,0))-1),"")</f>
        <v/>
      </c>
      <c r="AE834" s="26">
        <f>IFERROR(IF(OR(AB834="",INDEX(AB:AB,MATCH(DATE(YEAR($A834)-1,MONTH($A834),DAY($A834)),$A:$A,0))=""),"",AB834/INDEX(AB:AB,MATCH(DATE(YEAR($A834)-1,MONTH($A834),DAY($A834)),$A:$A,0))-1),"")</f>
        <v/>
      </c>
      <c r="AF834" s="26">
        <f>IFERROR(IF(OR(AC834="",INDEX(AC:AC,MATCH(DATE(YEAR($A834)-1,MONTH($A834),DAY($A834)),$A:$A,0))=""),"",AC834/INDEX(AC:AC,MATCH(DATE(YEAR($A834)-1,MONTH($A834),DAY($A834)),$A:$A,0))-1),"")</f>
        <v/>
      </c>
      <c r="AG834" s="26">
        <f>IF(OR(AA834="",AA833=""),"",AA834/AA833-1)</f>
        <v/>
      </c>
      <c r="AH834" s="26">
        <f>IF(OR(AB834="",AB833=""),"",AB834/AB833-1)</f>
        <v/>
      </c>
      <c r="AI834" s="26">
        <f>IF(OR(AC834="",AC833=""),"",AC834/AC833-1)</f>
        <v/>
      </c>
      <c r="AJ834" s="26">
        <f>IF(AC834="","",AA834/AC834)</f>
        <v/>
      </c>
      <c r="AK834" s="26">
        <f>IF(AC834="","",AB834/AC834)</f>
        <v/>
      </c>
      <c r="AL834" s="29" t="n">
        <v>11.1025</v>
      </c>
      <c r="AM834" s="30" t="n">
        <v>11.53</v>
      </c>
      <c r="AN834" s="30" t="n">
        <v>11.1025</v>
      </c>
      <c r="AO834" s="30" t="n">
        <v>11.325</v>
      </c>
      <c r="AP834" s="31" t="n">
        <v>0.02</v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18">
        <f>IF(SUMIFS('Daily NSE Equity Options'!$K:$K,'Daily NSE Equity Options'!$A:$A,$A835)=0,"",SUMIFS('Daily NSE Equity Options'!$K:$K,'Daily NSE Equity Options'!$A:$A,$A835))</f>
        <v/>
      </c>
      <c r="F835" s="7">
        <f>IF(SUMIFS('Daily BSE Equity Options'!$K:$K,'Daily BSE Equity Options'!$A:$A,$A835)=0,"",SUMIFS('Daily BSE Equity Options'!$K:$K,'Daily BSE Equity Options'!$A:$A,$A835))</f>
        <v/>
      </c>
      <c r="G835" s="7">
        <f>IF(OR(E835="",F835=""),"",E835+F835)</f>
        <v/>
      </c>
      <c r="H835" s="20">
        <f>IFERROR(IF(OR(E835="",INDEX(E:E,MATCH(DATE(YEAR($A835)-1,MONTH($A835),DAY($A835)),$A:$A,0))=""),"",E835/INDEX(E:E,MATCH(DATE(YEAR($A835)-1,MONTH($A835),DAY($A835)),$A:$A,0))-1),"")</f>
        <v/>
      </c>
      <c r="I835" s="20">
        <f>IFERROR(IF(OR(F835="",INDEX(F:F,MATCH(DATE(YEAR($A835)-1,MONTH($A835),DAY($A835)),$A:$A,0))=""),"",F835/INDEX(F:F,MATCH(DATE(YEAR($A835)-1,MONTH($A835),DAY($A835)),$A:$A,0))-1),"")</f>
        <v/>
      </c>
      <c r="J835" s="20">
        <f>IFERROR(IF(OR(G835="",INDEX(G:G,MATCH(DATE(YEAR($A835)-1,MONTH($A835),DAY($A835)),$A:$A,0))=""),"",G835/INDEX(G:G,MATCH(DATE(YEAR($A835)-1,MONTH($A835),DAY($A835)),$A:$A,0))-1),"")</f>
        <v/>
      </c>
      <c r="K835" s="20">
        <f>IF(OR(E835="",E834=""),"",E835/E834-1)</f>
        <v/>
      </c>
      <c r="L835" s="20">
        <f>IF(OR(F835="",F834=""),"",F835/F834-1)</f>
        <v/>
      </c>
      <c r="M835" s="20">
        <f>IF(OR(G835="",G834=""),"",G835/G834-1)</f>
        <v/>
      </c>
      <c r="N835" s="20">
        <f>IF(G835="","",E835/G835)</f>
        <v/>
      </c>
      <c r="O835" s="20">
        <f>IF(G835="","",F835/G835)</f>
        <v/>
      </c>
      <c r="P835" s="21">
        <f>IF(SUMIFS('Daily NSE Equity Options'!$L:$L,'Daily NSE Equity Options'!$A:$A,$A835)=0,"",SUMIFS('Daily NSE Equity Options'!$L:$L,'Daily NSE Equity Options'!$A:$A,$A835))</f>
        <v/>
      </c>
      <c r="Q835" s="8">
        <f>IF(SUMIFS('Daily BSE Equity Options'!$L:$L,'Daily BSE Equity Options'!$A:$A,$A835)=0,"",SUMIFS('Daily BSE Equity Options'!$L:$L,'Daily BSE Equity Options'!$A:$A,$A835))</f>
        <v/>
      </c>
      <c r="R835" s="8">
        <f>IF(OR(P835="",Q835=""),"",P835+Q835)</f>
        <v/>
      </c>
      <c r="S835" s="23">
        <f>IFERROR(IF(OR(P835="",INDEX(P:P,MATCH(DATE(YEAR($A835)-1,MONTH($A835),DAY($A835)),$A:$A,0))=""),"",P835/INDEX(P:P,MATCH(DATE(YEAR($A835)-1,MONTH($A835),DAY($A835)),$A:$A,0))-1),"")</f>
        <v/>
      </c>
      <c r="T835" s="23">
        <f>IFERROR(IF(OR(Q835="",INDEX(Q:Q,MATCH(DATE(YEAR($A835)-1,MONTH($A835),DAY($A835)),$A:$A,0))=""),"",Q835/INDEX(Q:Q,MATCH(DATE(YEAR($A835)-1,MONTH($A835),DAY($A835)),$A:$A,0))-1),"")</f>
        <v/>
      </c>
      <c r="U835" s="23">
        <f>IFERROR(IF(OR(R835="",INDEX(R:R,MATCH(DATE(YEAR($A835)-1,MONTH($A835),DAY($A835)),$A:$A,0))=""),"",R835/INDEX(R:R,MATCH(DATE(YEAR($A835)-1,MONTH($A835),DAY($A835)),$A:$A,0))-1),"")</f>
        <v/>
      </c>
      <c r="V835" s="23">
        <f>IF(OR(P835="",P834=""),"",P835/P834-1)</f>
        <v/>
      </c>
      <c r="W835" s="23">
        <f>IF(OR(Q835="",Q834=""),"",Q835/Q834-1)</f>
        <v/>
      </c>
      <c r="X835" s="23">
        <f>IF(OR(R835="",R834=""),"",R835/R834-1)</f>
        <v/>
      </c>
      <c r="Y835" s="23">
        <f>IF(R835="","",P835/R835)</f>
        <v/>
      </c>
      <c r="Z835" s="23">
        <f>IF(R835="","",Q835/R835)</f>
        <v/>
      </c>
      <c r="AA835" s="24">
        <f>IF(SUMIFS('Daily NSE Equity Options'!$M:$M,'Daily NSE Equity Options'!$A:$A,$A835)=0,"",SUMIFS('Daily NSE Equity Options'!$M:$M,'Daily NSE Equity Options'!$A:$A,$A835))</f>
        <v/>
      </c>
      <c r="AB835" s="9">
        <f>IF(SUMIFS('Daily BSE Equity Options'!$M:$M,'Daily BSE Equity Options'!$A:$A,$A835)=0,"",SUMIFS('Daily BSE Equity Options'!$M:$M,'Daily BSE Equity Options'!$A:$A,$A835))</f>
        <v/>
      </c>
      <c r="AC835" s="9">
        <f>IF(OR(AA835="",AB835=""),"",AA835+AB835)</f>
        <v/>
      </c>
      <c r="AD835" s="26">
        <f>IFERROR(IF(OR(AA835="",INDEX(AA:AA,MATCH(DATE(YEAR($A835)-1,MONTH($A835),DAY($A835)),$A:$A,0))=""),"",AA835/INDEX(AA:AA,MATCH(DATE(YEAR($A835)-1,MONTH($A835),DAY($A835)),$A:$A,0))-1),"")</f>
        <v/>
      </c>
      <c r="AE835" s="26">
        <f>IFERROR(IF(OR(AB835="",INDEX(AB:AB,MATCH(DATE(YEAR($A835)-1,MONTH($A835),DAY($A835)),$A:$A,0))=""),"",AB835/INDEX(AB:AB,MATCH(DATE(YEAR($A835)-1,MONTH($A835),DAY($A835)),$A:$A,0))-1),"")</f>
        <v/>
      </c>
      <c r="AF835" s="26">
        <f>IFERROR(IF(OR(AC835="",INDEX(AC:AC,MATCH(DATE(YEAR($A835)-1,MONTH($A835),DAY($A835)),$A:$A,0))=""),"",AC835/INDEX(AC:AC,MATCH(DATE(YEAR($A835)-1,MONTH($A835),DAY($A835)),$A:$A,0))-1),"")</f>
        <v/>
      </c>
      <c r="AG835" s="26">
        <f>IF(OR(AA835="",AA834=""),"",AA835/AA834-1)</f>
        <v/>
      </c>
      <c r="AH835" s="26">
        <f>IF(OR(AB835="",AB834=""),"",AB835/AB834-1)</f>
        <v/>
      </c>
      <c r="AI835" s="26">
        <f>IF(OR(AC835="",AC834=""),"",AC835/AC834-1)</f>
        <v/>
      </c>
      <c r="AJ835" s="26">
        <f>IF(AC835="","",AA835/AC835)</f>
        <v/>
      </c>
      <c r="AK835" s="26">
        <f>IF(AC835="","",AB835/AC835)</f>
        <v/>
      </c>
      <c r="AL835" s="29" t="n">
        <v>11.325</v>
      </c>
      <c r="AM835" s="30" t="n">
        <v>11.765</v>
      </c>
      <c r="AN835" s="30" t="n">
        <v>10.485</v>
      </c>
      <c r="AO835" s="30" t="n">
        <v>11.14</v>
      </c>
      <c r="AP835" s="31" t="n">
        <v>-0.0163</v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18">
        <f>IF(SUMIFS('Daily NSE Equity Options'!$K:$K,'Daily NSE Equity Options'!$A:$A,$A836)=0,"",SUMIFS('Daily NSE Equity Options'!$K:$K,'Daily NSE Equity Options'!$A:$A,$A836))</f>
        <v/>
      </c>
      <c r="F836" s="7">
        <f>IF(SUMIFS('Daily BSE Equity Options'!$K:$K,'Daily BSE Equity Options'!$A:$A,$A836)=0,"",SUMIFS('Daily BSE Equity Options'!$K:$K,'Daily BSE Equity Options'!$A:$A,$A836))</f>
        <v/>
      </c>
      <c r="G836" s="7">
        <f>IF(OR(E836="",F836=""),"",E836+F836)</f>
        <v/>
      </c>
      <c r="H836" s="20">
        <f>IFERROR(IF(OR(E836="",INDEX(E:E,MATCH(DATE(YEAR($A836)-1,MONTH($A836),DAY($A836)),$A:$A,0))=""),"",E836/INDEX(E:E,MATCH(DATE(YEAR($A836)-1,MONTH($A836),DAY($A836)),$A:$A,0))-1),"")</f>
        <v/>
      </c>
      <c r="I836" s="20">
        <f>IFERROR(IF(OR(F836="",INDEX(F:F,MATCH(DATE(YEAR($A836)-1,MONTH($A836),DAY($A836)),$A:$A,0))=""),"",F836/INDEX(F:F,MATCH(DATE(YEAR($A836)-1,MONTH($A836),DAY($A836)),$A:$A,0))-1),"")</f>
        <v/>
      </c>
      <c r="J836" s="20">
        <f>IFERROR(IF(OR(G836="",INDEX(G:G,MATCH(DATE(YEAR($A836)-1,MONTH($A836),DAY($A836)),$A:$A,0))=""),"",G836/INDEX(G:G,MATCH(DATE(YEAR($A836)-1,MONTH($A836),DAY($A836)),$A:$A,0))-1),"")</f>
        <v/>
      </c>
      <c r="K836" s="20">
        <f>IF(OR(E836="",E835=""),"",E836/E835-1)</f>
        <v/>
      </c>
      <c r="L836" s="20">
        <f>IF(OR(F836="",F835=""),"",F836/F835-1)</f>
        <v/>
      </c>
      <c r="M836" s="20">
        <f>IF(OR(G836="",G835=""),"",G836/G835-1)</f>
        <v/>
      </c>
      <c r="N836" s="20">
        <f>IF(G836="","",E836/G836)</f>
        <v/>
      </c>
      <c r="O836" s="20">
        <f>IF(G836="","",F836/G836)</f>
        <v/>
      </c>
      <c r="P836" s="21">
        <f>IF(SUMIFS('Daily NSE Equity Options'!$L:$L,'Daily NSE Equity Options'!$A:$A,$A836)=0,"",SUMIFS('Daily NSE Equity Options'!$L:$L,'Daily NSE Equity Options'!$A:$A,$A836))</f>
        <v/>
      </c>
      <c r="Q836" s="8">
        <f>IF(SUMIFS('Daily BSE Equity Options'!$L:$L,'Daily BSE Equity Options'!$A:$A,$A836)=0,"",SUMIFS('Daily BSE Equity Options'!$L:$L,'Daily BSE Equity Options'!$A:$A,$A836))</f>
        <v/>
      </c>
      <c r="R836" s="8">
        <f>IF(OR(P836="",Q836=""),"",P836+Q836)</f>
        <v/>
      </c>
      <c r="S836" s="23">
        <f>IFERROR(IF(OR(P836="",INDEX(P:P,MATCH(DATE(YEAR($A836)-1,MONTH($A836),DAY($A836)),$A:$A,0))=""),"",P836/INDEX(P:P,MATCH(DATE(YEAR($A836)-1,MONTH($A836),DAY($A836)),$A:$A,0))-1),"")</f>
        <v/>
      </c>
      <c r="T836" s="23">
        <f>IFERROR(IF(OR(Q836="",INDEX(Q:Q,MATCH(DATE(YEAR($A836)-1,MONTH($A836),DAY($A836)),$A:$A,0))=""),"",Q836/INDEX(Q:Q,MATCH(DATE(YEAR($A836)-1,MONTH($A836),DAY($A836)),$A:$A,0))-1),"")</f>
        <v/>
      </c>
      <c r="U836" s="23">
        <f>IFERROR(IF(OR(R836="",INDEX(R:R,MATCH(DATE(YEAR($A836)-1,MONTH($A836),DAY($A836)),$A:$A,0))=""),"",R836/INDEX(R:R,MATCH(DATE(YEAR($A836)-1,MONTH($A836),DAY($A836)),$A:$A,0))-1),"")</f>
        <v/>
      </c>
      <c r="V836" s="23">
        <f>IF(OR(P836="",P835=""),"",P836/P835-1)</f>
        <v/>
      </c>
      <c r="W836" s="23">
        <f>IF(OR(Q836="",Q835=""),"",Q836/Q835-1)</f>
        <v/>
      </c>
      <c r="X836" s="23">
        <f>IF(OR(R836="",R835=""),"",R836/R835-1)</f>
        <v/>
      </c>
      <c r="Y836" s="23">
        <f>IF(R836="","",P836/R836)</f>
        <v/>
      </c>
      <c r="Z836" s="23">
        <f>IF(R836="","",Q836/R836)</f>
        <v/>
      </c>
      <c r="AA836" s="24">
        <f>IF(SUMIFS('Daily NSE Equity Options'!$M:$M,'Daily NSE Equity Options'!$A:$A,$A836)=0,"",SUMIFS('Daily NSE Equity Options'!$M:$M,'Daily NSE Equity Options'!$A:$A,$A836))</f>
        <v/>
      </c>
      <c r="AB836" s="9">
        <f>IF(SUMIFS('Daily BSE Equity Options'!$M:$M,'Daily BSE Equity Options'!$A:$A,$A836)=0,"",SUMIFS('Daily BSE Equity Options'!$M:$M,'Daily BSE Equity Options'!$A:$A,$A836))</f>
        <v/>
      </c>
      <c r="AC836" s="9">
        <f>IF(OR(AA836="",AB836=""),"",AA836+AB836)</f>
        <v/>
      </c>
      <c r="AD836" s="26">
        <f>IFERROR(IF(OR(AA836="",INDEX(AA:AA,MATCH(DATE(YEAR($A836)-1,MONTH($A836),DAY($A836)),$A:$A,0))=""),"",AA836/INDEX(AA:AA,MATCH(DATE(YEAR($A836)-1,MONTH($A836),DAY($A836)),$A:$A,0))-1),"")</f>
        <v/>
      </c>
      <c r="AE836" s="26">
        <f>IFERROR(IF(OR(AB836="",INDEX(AB:AB,MATCH(DATE(YEAR($A836)-1,MONTH($A836),DAY($A836)),$A:$A,0))=""),"",AB836/INDEX(AB:AB,MATCH(DATE(YEAR($A836)-1,MONTH($A836),DAY($A836)),$A:$A,0))-1),"")</f>
        <v/>
      </c>
      <c r="AF836" s="26">
        <f>IFERROR(IF(OR(AC836="",INDEX(AC:AC,MATCH(DATE(YEAR($A836)-1,MONTH($A836),DAY($A836)),$A:$A,0))=""),"",AC836/INDEX(AC:AC,MATCH(DATE(YEAR($A836)-1,MONTH($A836),DAY($A836)),$A:$A,0))-1),"")</f>
        <v/>
      </c>
      <c r="AG836" s="26">
        <f>IF(OR(AA836="",AA835=""),"",AA836/AA835-1)</f>
        <v/>
      </c>
      <c r="AH836" s="26">
        <f>IF(OR(AB836="",AB835=""),"",AB836/AB835-1)</f>
        <v/>
      </c>
      <c r="AI836" s="26">
        <f>IF(OR(AC836="",AC835=""),"",AC836/AC835-1)</f>
        <v/>
      </c>
      <c r="AJ836" s="26">
        <f>IF(AC836="","",AA836/AC836)</f>
        <v/>
      </c>
      <c r="AK836" s="26">
        <f>IF(AC836="","",AB836/AC836)</f>
        <v/>
      </c>
      <c r="AL836" s="29" t="n">
        <v>11.14</v>
      </c>
      <c r="AM836" s="30" t="n">
        <v>11.91</v>
      </c>
      <c r="AN836" s="30" t="n">
        <v>10.6275</v>
      </c>
      <c r="AO836" s="30" t="n">
        <v>11.4</v>
      </c>
      <c r="AP836" s="31" t="n">
        <v>0.0233</v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18">
        <f>IF(SUMIFS('Daily NSE Equity Options'!$K:$K,'Daily NSE Equity Options'!$A:$A,$A837)=0,"",SUMIFS('Daily NSE Equity Options'!$K:$K,'Daily NSE Equity Options'!$A:$A,$A837))</f>
        <v/>
      </c>
      <c r="F837" s="7">
        <f>IF(SUMIFS('Daily BSE Equity Options'!$K:$K,'Daily BSE Equity Options'!$A:$A,$A837)=0,"",SUMIFS('Daily BSE Equity Options'!$K:$K,'Daily BSE Equity Options'!$A:$A,$A837))</f>
        <v/>
      </c>
      <c r="G837" s="7">
        <f>IF(OR(E837="",F837=""),"",E837+F837)</f>
        <v/>
      </c>
      <c r="H837" s="20">
        <f>IFERROR(IF(OR(E837="",INDEX(E:E,MATCH(DATE(YEAR($A837)-1,MONTH($A837),DAY($A837)),$A:$A,0))=""),"",E837/INDEX(E:E,MATCH(DATE(YEAR($A837)-1,MONTH($A837),DAY($A837)),$A:$A,0))-1),"")</f>
        <v/>
      </c>
      <c r="I837" s="20">
        <f>IFERROR(IF(OR(F837="",INDEX(F:F,MATCH(DATE(YEAR($A837)-1,MONTH($A837),DAY($A837)),$A:$A,0))=""),"",F837/INDEX(F:F,MATCH(DATE(YEAR($A837)-1,MONTH($A837),DAY($A837)),$A:$A,0))-1),"")</f>
        <v/>
      </c>
      <c r="J837" s="20">
        <f>IFERROR(IF(OR(G837="",INDEX(G:G,MATCH(DATE(YEAR($A837)-1,MONTH($A837),DAY($A837)),$A:$A,0))=""),"",G837/INDEX(G:G,MATCH(DATE(YEAR($A837)-1,MONTH($A837),DAY($A837)),$A:$A,0))-1),"")</f>
        <v/>
      </c>
      <c r="K837" s="20">
        <f>IF(OR(E837="",E836=""),"",E837/E836-1)</f>
        <v/>
      </c>
      <c r="L837" s="20">
        <f>IF(OR(F837="",F836=""),"",F837/F836-1)</f>
        <v/>
      </c>
      <c r="M837" s="20">
        <f>IF(OR(G837="",G836=""),"",G837/G836-1)</f>
        <v/>
      </c>
      <c r="N837" s="20">
        <f>IF(G837="","",E837/G837)</f>
        <v/>
      </c>
      <c r="O837" s="20">
        <f>IF(G837="","",F837/G837)</f>
        <v/>
      </c>
      <c r="P837" s="21">
        <f>IF(SUMIFS('Daily NSE Equity Options'!$L:$L,'Daily NSE Equity Options'!$A:$A,$A837)=0,"",SUMIFS('Daily NSE Equity Options'!$L:$L,'Daily NSE Equity Options'!$A:$A,$A837))</f>
        <v/>
      </c>
      <c r="Q837" s="8">
        <f>IF(SUMIFS('Daily BSE Equity Options'!$L:$L,'Daily BSE Equity Options'!$A:$A,$A837)=0,"",SUMIFS('Daily BSE Equity Options'!$L:$L,'Daily BSE Equity Options'!$A:$A,$A837))</f>
        <v/>
      </c>
      <c r="R837" s="8">
        <f>IF(OR(P837="",Q837=""),"",P837+Q837)</f>
        <v/>
      </c>
      <c r="S837" s="23">
        <f>IFERROR(IF(OR(P837="",INDEX(P:P,MATCH(DATE(YEAR($A837)-1,MONTH($A837),DAY($A837)),$A:$A,0))=""),"",P837/INDEX(P:P,MATCH(DATE(YEAR($A837)-1,MONTH($A837),DAY($A837)),$A:$A,0))-1),"")</f>
        <v/>
      </c>
      <c r="T837" s="23">
        <f>IFERROR(IF(OR(Q837="",INDEX(Q:Q,MATCH(DATE(YEAR($A837)-1,MONTH($A837),DAY($A837)),$A:$A,0))=""),"",Q837/INDEX(Q:Q,MATCH(DATE(YEAR($A837)-1,MONTH($A837),DAY($A837)),$A:$A,0))-1),"")</f>
        <v/>
      </c>
      <c r="U837" s="23">
        <f>IFERROR(IF(OR(R837="",INDEX(R:R,MATCH(DATE(YEAR($A837)-1,MONTH($A837),DAY($A837)),$A:$A,0))=""),"",R837/INDEX(R:R,MATCH(DATE(YEAR($A837)-1,MONTH($A837),DAY($A837)),$A:$A,0))-1),"")</f>
        <v/>
      </c>
      <c r="V837" s="23">
        <f>IF(OR(P837="",P836=""),"",P837/P836-1)</f>
        <v/>
      </c>
      <c r="W837" s="23">
        <f>IF(OR(Q837="",Q836=""),"",Q837/Q836-1)</f>
        <v/>
      </c>
      <c r="X837" s="23">
        <f>IF(OR(R837="",R836=""),"",R837/R836-1)</f>
        <v/>
      </c>
      <c r="Y837" s="23">
        <f>IF(R837="","",P837/R837)</f>
        <v/>
      </c>
      <c r="Z837" s="23">
        <f>IF(R837="","",Q837/R837)</f>
        <v/>
      </c>
      <c r="AA837" s="24">
        <f>IF(SUMIFS('Daily NSE Equity Options'!$M:$M,'Daily NSE Equity Options'!$A:$A,$A837)=0,"",SUMIFS('Daily NSE Equity Options'!$M:$M,'Daily NSE Equity Options'!$A:$A,$A837))</f>
        <v/>
      </c>
      <c r="AB837" s="9">
        <f>IF(SUMIFS('Daily BSE Equity Options'!$M:$M,'Daily BSE Equity Options'!$A:$A,$A837)=0,"",SUMIFS('Daily BSE Equity Options'!$M:$M,'Daily BSE Equity Options'!$A:$A,$A837))</f>
        <v/>
      </c>
      <c r="AC837" s="9">
        <f>IF(OR(AA837="",AB837=""),"",AA837+AB837)</f>
        <v/>
      </c>
      <c r="AD837" s="26">
        <f>IFERROR(IF(OR(AA837="",INDEX(AA:AA,MATCH(DATE(YEAR($A837)-1,MONTH($A837),DAY($A837)),$A:$A,0))=""),"",AA837/INDEX(AA:AA,MATCH(DATE(YEAR($A837)-1,MONTH($A837),DAY($A837)),$A:$A,0))-1),"")</f>
        <v/>
      </c>
      <c r="AE837" s="26">
        <f>IFERROR(IF(OR(AB837="",INDEX(AB:AB,MATCH(DATE(YEAR($A837)-1,MONTH($A837),DAY($A837)),$A:$A,0))=""),"",AB837/INDEX(AB:AB,MATCH(DATE(YEAR($A837)-1,MONTH($A837),DAY($A837)),$A:$A,0))-1),"")</f>
        <v/>
      </c>
      <c r="AF837" s="26">
        <f>IFERROR(IF(OR(AC837="",INDEX(AC:AC,MATCH(DATE(YEAR($A837)-1,MONTH($A837),DAY($A837)),$A:$A,0))=""),"",AC837/INDEX(AC:AC,MATCH(DATE(YEAR($A837)-1,MONTH($A837),DAY($A837)),$A:$A,0))-1),"")</f>
        <v/>
      </c>
      <c r="AG837" s="26">
        <f>IF(OR(AA837="",AA836=""),"",AA837/AA836-1)</f>
        <v/>
      </c>
      <c r="AH837" s="26">
        <f>IF(OR(AB837="",AB836=""),"",AB837/AB836-1)</f>
        <v/>
      </c>
      <c r="AI837" s="26">
        <f>IF(OR(AC837="",AC836=""),"",AC837/AC836-1)</f>
        <v/>
      </c>
      <c r="AJ837" s="26">
        <f>IF(AC837="","",AA837/AC837)</f>
        <v/>
      </c>
      <c r="AK837" s="26">
        <f>IF(AC837="","",AB837/AC837)</f>
        <v/>
      </c>
      <c r="AL837" s="29" t="n">
        <v>11.4</v>
      </c>
      <c r="AM837" s="30" t="n">
        <v>11.865</v>
      </c>
      <c r="AN837" s="30" t="n">
        <v>11.355</v>
      </c>
      <c r="AO837" s="30" t="n">
        <v>11.5225</v>
      </c>
      <c r="AP837" s="31" t="n">
        <v>0.0107</v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18">
        <f>IF(SUMIFS('Daily NSE Equity Options'!$K:$K,'Daily NSE Equity Options'!$A:$A,$A838)=0,"",SUMIFS('Daily NSE Equity Options'!$K:$K,'Daily NSE Equity Options'!$A:$A,$A838))</f>
        <v/>
      </c>
      <c r="F838" s="7">
        <f>IF(SUMIFS('Daily BSE Equity Options'!$K:$K,'Daily BSE Equity Options'!$A:$A,$A838)=0,"",SUMIFS('Daily BSE Equity Options'!$K:$K,'Daily BSE Equity Options'!$A:$A,$A838))</f>
        <v/>
      </c>
      <c r="G838" s="7">
        <f>IF(OR(E838="",F838=""),"",E838+F838)</f>
        <v/>
      </c>
      <c r="H838" s="20">
        <f>IFERROR(IF(OR(E838="",INDEX(E:E,MATCH(DATE(YEAR($A838)-1,MONTH($A838),DAY($A838)),$A:$A,0))=""),"",E838/INDEX(E:E,MATCH(DATE(YEAR($A838)-1,MONTH($A838),DAY($A838)),$A:$A,0))-1),"")</f>
        <v/>
      </c>
      <c r="I838" s="20">
        <f>IFERROR(IF(OR(F838="",INDEX(F:F,MATCH(DATE(YEAR($A838)-1,MONTH($A838),DAY($A838)),$A:$A,0))=""),"",F838/INDEX(F:F,MATCH(DATE(YEAR($A838)-1,MONTH($A838),DAY($A838)),$A:$A,0))-1),"")</f>
        <v/>
      </c>
      <c r="J838" s="20">
        <f>IFERROR(IF(OR(G838="",INDEX(G:G,MATCH(DATE(YEAR($A838)-1,MONTH($A838),DAY($A838)),$A:$A,0))=""),"",G838/INDEX(G:G,MATCH(DATE(YEAR($A838)-1,MONTH($A838),DAY($A838)),$A:$A,0))-1),"")</f>
        <v/>
      </c>
      <c r="K838" s="20">
        <f>IF(OR(E838="",E837=""),"",E838/E837-1)</f>
        <v/>
      </c>
      <c r="L838" s="20">
        <f>IF(OR(F838="",F837=""),"",F838/F837-1)</f>
        <v/>
      </c>
      <c r="M838" s="20">
        <f>IF(OR(G838="",G837=""),"",G838/G837-1)</f>
        <v/>
      </c>
      <c r="N838" s="20">
        <f>IF(G838="","",E838/G838)</f>
        <v/>
      </c>
      <c r="O838" s="20">
        <f>IF(G838="","",F838/G838)</f>
        <v/>
      </c>
      <c r="P838" s="21">
        <f>IF(SUMIFS('Daily NSE Equity Options'!$L:$L,'Daily NSE Equity Options'!$A:$A,$A838)=0,"",SUMIFS('Daily NSE Equity Options'!$L:$L,'Daily NSE Equity Options'!$A:$A,$A838))</f>
        <v/>
      </c>
      <c r="Q838" s="8">
        <f>IF(SUMIFS('Daily BSE Equity Options'!$L:$L,'Daily BSE Equity Options'!$A:$A,$A838)=0,"",SUMIFS('Daily BSE Equity Options'!$L:$L,'Daily BSE Equity Options'!$A:$A,$A838))</f>
        <v/>
      </c>
      <c r="R838" s="8">
        <f>IF(OR(P838="",Q838=""),"",P838+Q838)</f>
        <v/>
      </c>
      <c r="S838" s="23">
        <f>IFERROR(IF(OR(P838="",INDEX(P:P,MATCH(DATE(YEAR($A838)-1,MONTH($A838),DAY($A838)),$A:$A,0))=""),"",P838/INDEX(P:P,MATCH(DATE(YEAR($A838)-1,MONTH($A838),DAY($A838)),$A:$A,0))-1),"")</f>
        <v/>
      </c>
      <c r="T838" s="23">
        <f>IFERROR(IF(OR(Q838="",INDEX(Q:Q,MATCH(DATE(YEAR($A838)-1,MONTH($A838),DAY($A838)),$A:$A,0))=""),"",Q838/INDEX(Q:Q,MATCH(DATE(YEAR($A838)-1,MONTH($A838),DAY($A838)),$A:$A,0))-1),"")</f>
        <v/>
      </c>
      <c r="U838" s="23">
        <f>IFERROR(IF(OR(R838="",INDEX(R:R,MATCH(DATE(YEAR($A838)-1,MONTH($A838),DAY($A838)),$A:$A,0))=""),"",R838/INDEX(R:R,MATCH(DATE(YEAR($A838)-1,MONTH($A838),DAY($A838)),$A:$A,0))-1),"")</f>
        <v/>
      </c>
      <c r="V838" s="23">
        <f>IF(OR(P838="",P837=""),"",P838/P837-1)</f>
        <v/>
      </c>
      <c r="W838" s="23">
        <f>IF(OR(Q838="",Q837=""),"",Q838/Q837-1)</f>
        <v/>
      </c>
      <c r="X838" s="23">
        <f>IF(OR(R838="",R837=""),"",R838/R837-1)</f>
        <v/>
      </c>
      <c r="Y838" s="23">
        <f>IF(R838="","",P838/R838)</f>
        <v/>
      </c>
      <c r="Z838" s="23">
        <f>IF(R838="","",Q838/R838)</f>
        <v/>
      </c>
      <c r="AA838" s="24">
        <f>IF(SUMIFS('Daily NSE Equity Options'!$M:$M,'Daily NSE Equity Options'!$A:$A,$A838)=0,"",SUMIFS('Daily NSE Equity Options'!$M:$M,'Daily NSE Equity Options'!$A:$A,$A838))</f>
        <v/>
      </c>
      <c r="AB838" s="9">
        <f>IF(SUMIFS('Daily BSE Equity Options'!$M:$M,'Daily BSE Equity Options'!$A:$A,$A838)=0,"",SUMIFS('Daily BSE Equity Options'!$M:$M,'Daily BSE Equity Options'!$A:$A,$A838))</f>
        <v/>
      </c>
      <c r="AC838" s="9">
        <f>IF(OR(AA838="",AB838=""),"",AA838+AB838)</f>
        <v/>
      </c>
      <c r="AD838" s="26">
        <f>IFERROR(IF(OR(AA838="",INDEX(AA:AA,MATCH(DATE(YEAR($A838)-1,MONTH($A838),DAY($A838)),$A:$A,0))=""),"",AA838/INDEX(AA:AA,MATCH(DATE(YEAR($A838)-1,MONTH($A838),DAY($A838)),$A:$A,0))-1),"")</f>
        <v/>
      </c>
      <c r="AE838" s="26">
        <f>IFERROR(IF(OR(AB838="",INDEX(AB:AB,MATCH(DATE(YEAR($A838)-1,MONTH($A838),DAY($A838)),$A:$A,0))=""),"",AB838/INDEX(AB:AB,MATCH(DATE(YEAR($A838)-1,MONTH($A838),DAY($A838)),$A:$A,0))-1),"")</f>
        <v/>
      </c>
      <c r="AF838" s="26">
        <f>IFERROR(IF(OR(AC838="",INDEX(AC:AC,MATCH(DATE(YEAR($A838)-1,MONTH($A838),DAY($A838)),$A:$A,0))=""),"",AC838/INDEX(AC:AC,MATCH(DATE(YEAR($A838)-1,MONTH($A838),DAY($A838)),$A:$A,0))-1),"")</f>
        <v/>
      </c>
      <c r="AG838" s="26">
        <f>IF(OR(AA838="",AA837=""),"",AA838/AA837-1)</f>
        <v/>
      </c>
      <c r="AH838" s="26">
        <f>IF(OR(AB838="",AB837=""),"",AB838/AB837-1)</f>
        <v/>
      </c>
      <c r="AI838" s="26">
        <f>IF(OR(AC838="",AC837=""),"",AC838/AC837-1)</f>
        <v/>
      </c>
      <c r="AJ838" s="26">
        <f>IF(AC838="","",AA838/AC838)</f>
        <v/>
      </c>
      <c r="AK838" s="26">
        <f>IF(AC838="","",AB838/AC838)</f>
        <v/>
      </c>
      <c r="AL838" s="29" t="n">
        <v>11.5225</v>
      </c>
      <c r="AM838" s="30" t="n">
        <v>12.755</v>
      </c>
      <c r="AN838" s="30" t="n">
        <v>10.4775</v>
      </c>
      <c r="AO838" s="30" t="n">
        <v>11.995</v>
      </c>
      <c r="AP838" s="31" t="n">
        <v>0.041</v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18">
        <f>IF(SUMIFS('Daily NSE Equity Options'!$K:$K,'Daily NSE Equity Options'!$A:$A,$A839)=0,"",SUMIFS('Daily NSE Equity Options'!$K:$K,'Daily NSE Equity Options'!$A:$A,$A839))</f>
        <v/>
      </c>
      <c r="F839" s="7">
        <f>IF(SUMIFS('Daily BSE Equity Options'!$K:$K,'Daily BSE Equity Options'!$A:$A,$A839)=0,"",SUMIFS('Daily BSE Equity Options'!$K:$K,'Daily BSE Equity Options'!$A:$A,$A839))</f>
        <v/>
      </c>
      <c r="G839" s="7">
        <f>IF(OR(E839="",F839=""),"",E839+F839)</f>
        <v/>
      </c>
      <c r="H839" s="20">
        <f>IFERROR(IF(OR(E839="",INDEX(E:E,MATCH(DATE(YEAR($A839)-1,MONTH($A839),DAY($A839)),$A:$A,0))=""),"",E839/INDEX(E:E,MATCH(DATE(YEAR($A839)-1,MONTH($A839),DAY($A839)),$A:$A,0))-1),"")</f>
        <v/>
      </c>
      <c r="I839" s="20">
        <f>IFERROR(IF(OR(F839="",INDEX(F:F,MATCH(DATE(YEAR($A839)-1,MONTH($A839),DAY($A839)),$A:$A,0))=""),"",F839/INDEX(F:F,MATCH(DATE(YEAR($A839)-1,MONTH($A839),DAY($A839)),$A:$A,0))-1),"")</f>
        <v/>
      </c>
      <c r="J839" s="20">
        <f>IFERROR(IF(OR(G839="",INDEX(G:G,MATCH(DATE(YEAR($A839)-1,MONTH($A839),DAY($A839)),$A:$A,0))=""),"",G839/INDEX(G:G,MATCH(DATE(YEAR($A839)-1,MONTH($A839),DAY($A839)),$A:$A,0))-1),"")</f>
        <v/>
      </c>
      <c r="K839" s="20">
        <f>IF(OR(E839="",E838=""),"",E839/E838-1)</f>
        <v/>
      </c>
      <c r="L839" s="20">
        <f>IF(OR(F839="",F838=""),"",F839/F838-1)</f>
        <v/>
      </c>
      <c r="M839" s="20">
        <f>IF(OR(G839="",G838=""),"",G839/G838-1)</f>
        <v/>
      </c>
      <c r="N839" s="20">
        <f>IF(G839="","",E839/G839)</f>
        <v/>
      </c>
      <c r="O839" s="20">
        <f>IF(G839="","",F839/G839)</f>
        <v/>
      </c>
      <c r="P839" s="21">
        <f>IF(SUMIFS('Daily NSE Equity Options'!$L:$L,'Daily NSE Equity Options'!$A:$A,$A839)=0,"",SUMIFS('Daily NSE Equity Options'!$L:$L,'Daily NSE Equity Options'!$A:$A,$A839))</f>
        <v/>
      </c>
      <c r="Q839" s="8">
        <f>IF(SUMIFS('Daily BSE Equity Options'!$L:$L,'Daily BSE Equity Options'!$A:$A,$A839)=0,"",SUMIFS('Daily BSE Equity Options'!$L:$L,'Daily BSE Equity Options'!$A:$A,$A839))</f>
        <v/>
      </c>
      <c r="R839" s="8">
        <f>IF(OR(P839="",Q839=""),"",P839+Q839)</f>
        <v/>
      </c>
      <c r="S839" s="23">
        <f>IFERROR(IF(OR(P839="",INDEX(P:P,MATCH(DATE(YEAR($A839)-1,MONTH($A839),DAY($A839)),$A:$A,0))=""),"",P839/INDEX(P:P,MATCH(DATE(YEAR($A839)-1,MONTH($A839),DAY($A839)),$A:$A,0))-1),"")</f>
        <v/>
      </c>
      <c r="T839" s="23">
        <f>IFERROR(IF(OR(Q839="",INDEX(Q:Q,MATCH(DATE(YEAR($A839)-1,MONTH($A839),DAY($A839)),$A:$A,0))=""),"",Q839/INDEX(Q:Q,MATCH(DATE(YEAR($A839)-1,MONTH($A839),DAY($A839)),$A:$A,0))-1),"")</f>
        <v/>
      </c>
      <c r="U839" s="23">
        <f>IFERROR(IF(OR(R839="",INDEX(R:R,MATCH(DATE(YEAR($A839)-1,MONTH($A839),DAY($A839)),$A:$A,0))=""),"",R839/INDEX(R:R,MATCH(DATE(YEAR($A839)-1,MONTH($A839),DAY($A839)),$A:$A,0))-1),"")</f>
        <v/>
      </c>
      <c r="V839" s="23">
        <f>IF(OR(P839="",P838=""),"",P839/P838-1)</f>
        <v/>
      </c>
      <c r="W839" s="23">
        <f>IF(OR(Q839="",Q838=""),"",Q839/Q838-1)</f>
        <v/>
      </c>
      <c r="X839" s="23">
        <f>IF(OR(R839="",R838=""),"",R839/R838-1)</f>
        <v/>
      </c>
      <c r="Y839" s="23">
        <f>IF(R839="","",P839/R839)</f>
        <v/>
      </c>
      <c r="Z839" s="23">
        <f>IF(R839="","",Q839/R839)</f>
        <v/>
      </c>
      <c r="AA839" s="24">
        <f>IF(SUMIFS('Daily NSE Equity Options'!$M:$M,'Daily NSE Equity Options'!$A:$A,$A839)=0,"",SUMIFS('Daily NSE Equity Options'!$M:$M,'Daily NSE Equity Options'!$A:$A,$A839))</f>
        <v/>
      </c>
      <c r="AB839" s="9">
        <f>IF(SUMIFS('Daily BSE Equity Options'!$M:$M,'Daily BSE Equity Options'!$A:$A,$A839)=0,"",SUMIFS('Daily BSE Equity Options'!$M:$M,'Daily BSE Equity Options'!$A:$A,$A839))</f>
        <v/>
      </c>
      <c r="AC839" s="9">
        <f>IF(OR(AA839="",AB839=""),"",AA839+AB839)</f>
        <v/>
      </c>
      <c r="AD839" s="26">
        <f>IFERROR(IF(OR(AA839="",INDEX(AA:AA,MATCH(DATE(YEAR($A839)-1,MONTH($A839),DAY($A839)),$A:$A,0))=""),"",AA839/INDEX(AA:AA,MATCH(DATE(YEAR($A839)-1,MONTH($A839),DAY($A839)),$A:$A,0))-1),"")</f>
        <v/>
      </c>
      <c r="AE839" s="26">
        <f>IFERROR(IF(OR(AB839="",INDEX(AB:AB,MATCH(DATE(YEAR($A839)-1,MONTH($A839),DAY($A839)),$A:$A,0))=""),"",AB839/INDEX(AB:AB,MATCH(DATE(YEAR($A839)-1,MONTH($A839),DAY($A839)),$A:$A,0))-1),"")</f>
        <v/>
      </c>
      <c r="AF839" s="26">
        <f>IFERROR(IF(OR(AC839="",INDEX(AC:AC,MATCH(DATE(YEAR($A839)-1,MONTH($A839),DAY($A839)),$A:$A,0))=""),"",AC839/INDEX(AC:AC,MATCH(DATE(YEAR($A839)-1,MONTH($A839),DAY($A839)),$A:$A,0))-1),"")</f>
        <v/>
      </c>
      <c r="AG839" s="26">
        <f>IF(OR(AA839="",AA838=""),"",AA839/AA838-1)</f>
        <v/>
      </c>
      <c r="AH839" s="26">
        <f>IF(OR(AB839="",AB838=""),"",AB839/AB838-1)</f>
        <v/>
      </c>
      <c r="AI839" s="26">
        <f>IF(OR(AC839="",AC838=""),"",AC839/AC838-1)</f>
        <v/>
      </c>
      <c r="AJ839" s="26">
        <f>IF(AC839="","",AA839/AC839)</f>
        <v/>
      </c>
      <c r="AK839" s="26">
        <f>IF(AC839="","",AB839/AC839)</f>
        <v/>
      </c>
      <c r="AL839" s="29" t="n">
        <v>11.995</v>
      </c>
      <c r="AM839" s="30" t="n">
        <v>12.6825</v>
      </c>
      <c r="AN839" s="30" t="n">
        <v>11.995</v>
      </c>
      <c r="AO839" s="30" t="n">
        <v>12.125</v>
      </c>
      <c r="AP839" s="31" t="n">
        <v>0.0108</v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18">
        <f>IF(SUMIFS('Daily NSE Equity Options'!$K:$K,'Daily NSE Equity Options'!$A:$A,$A840)=0,"",SUMIFS('Daily NSE Equity Options'!$K:$K,'Daily NSE Equity Options'!$A:$A,$A840))</f>
        <v/>
      </c>
      <c r="F840" s="7">
        <f>IF(SUMIFS('Daily BSE Equity Options'!$K:$K,'Daily BSE Equity Options'!$A:$A,$A840)=0,"",SUMIFS('Daily BSE Equity Options'!$K:$K,'Daily BSE Equity Options'!$A:$A,$A840))</f>
        <v/>
      </c>
      <c r="G840" s="7">
        <f>IF(OR(E840="",F840=""),"",E840+F840)</f>
        <v/>
      </c>
      <c r="H840" s="20">
        <f>IFERROR(IF(OR(E840="",INDEX(E:E,MATCH(DATE(YEAR($A840)-1,MONTH($A840),DAY($A840)),$A:$A,0))=""),"",E840/INDEX(E:E,MATCH(DATE(YEAR($A840)-1,MONTH($A840),DAY($A840)),$A:$A,0))-1),"")</f>
        <v/>
      </c>
      <c r="I840" s="20">
        <f>IFERROR(IF(OR(F840="",INDEX(F:F,MATCH(DATE(YEAR($A840)-1,MONTH($A840),DAY($A840)),$A:$A,0))=""),"",F840/INDEX(F:F,MATCH(DATE(YEAR($A840)-1,MONTH($A840),DAY($A840)),$A:$A,0))-1),"")</f>
        <v/>
      </c>
      <c r="J840" s="20">
        <f>IFERROR(IF(OR(G840="",INDEX(G:G,MATCH(DATE(YEAR($A840)-1,MONTH($A840),DAY($A840)),$A:$A,0))=""),"",G840/INDEX(G:G,MATCH(DATE(YEAR($A840)-1,MONTH($A840),DAY($A840)),$A:$A,0))-1),"")</f>
        <v/>
      </c>
      <c r="K840" s="20">
        <f>IF(OR(E840="",E839=""),"",E840/E839-1)</f>
        <v/>
      </c>
      <c r="L840" s="20">
        <f>IF(OR(F840="",F839=""),"",F840/F839-1)</f>
        <v/>
      </c>
      <c r="M840" s="20">
        <f>IF(OR(G840="",G839=""),"",G840/G839-1)</f>
        <v/>
      </c>
      <c r="N840" s="20">
        <f>IF(G840="","",E840/G840)</f>
        <v/>
      </c>
      <c r="O840" s="20">
        <f>IF(G840="","",F840/G840)</f>
        <v/>
      </c>
      <c r="P840" s="21">
        <f>IF(SUMIFS('Daily NSE Equity Options'!$L:$L,'Daily NSE Equity Options'!$A:$A,$A840)=0,"",SUMIFS('Daily NSE Equity Options'!$L:$L,'Daily NSE Equity Options'!$A:$A,$A840))</f>
        <v/>
      </c>
      <c r="Q840" s="8">
        <f>IF(SUMIFS('Daily BSE Equity Options'!$L:$L,'Daily BSE Equity Options'!$A:$A,$A840)=0,"",SUMIFS('Daily BSE Equity Options'!$L:$L,'Daily BSE Equity Options'!$A:$A,$A840))</f>
        <v/>
      </c>
      <c r="R840" s="8">
        <f>IF(OR(P840="",Q840=""),"",P840+Q840)</f>
        <v/>
      </c>
      <c r="S840" s="23">
        <f>IFERROR(IF(OR(P840="",INDEX(P:P,MATCH(DATE(YEAR($A840)-1,MONTH($A840),DAY($A840)),$A:$A,0))=""),"",P840/INDEX(P:P,MATCH(DATE(YEAR($A840)-1,MONTH($A840),DAY($A840)),$A:$A,0))-1),"")</f>
        <v/>
      </c>
      <c r="T840" s="23">
        <f>IFERROR(IF(OR(Q840="",INDEX(Q:Q,MATCH(DATE(YEAR($A840)-1,MONTH($A840),DAY($A840)),$A:$A,0))=""),"",Q840/INDEX(Q:Q,MATCH(DATE(YEAR($A840)-1,MONTH($A840),DAY($A840)),$A:$A,0))-1),"")</f>
        <v/>
      </c>
      <c r="U840" s="23">
        <f>IFERROR(IF(OR(R840="",INDEX(R:R,MATCH(DATE(YEAR($A840)-1,MONTH($A840),DAY($A840)),$A:$A,0))=""),"",R840/INDEX(R:R,MATCH(DATE(YEAR($A840)-1,MONTH($A840),DAY($A840)),$A:$A,0))-1),"")</f>
        <v/>
      </c>
      <c r="V840" s="23">
        <f>IF(OR(P840="",P839=""),"",P840/P839-1)</f>
        <v/>
      </c>
      <c r="W840" s="23">
        <f>IF(OR(Q840="",Q839=""),"",Q840/Q839-1)</f>
        <v/>
      </c>
      <c r="X840" s="23">
        <f>IF(OR(R840="",R839=""),"",R840/R839-1)</f>
        <v/>
      </c>
      <c r="Y840" s="23">
        <f>IF(R840="","",P840/R840)</f>
        <v/>
      </c>
      <c r="Z840" s="23">
        <f>IF(R840="","",Q840/R840)</f>
        <v/>
      </c>
      <c r="AA840" s="24">
        <f>IF(SUMIFS('Daily NSE Equity Options'!$M:$M,'Daily NSE Equity Options'!$A:$A,$A840)=0,"",SUMIFS('Daily NSE Equity Options'!$M:$M,'Daily NSE Equity Options'!$A:$A,$A840))</f>
        <v/>
      </c>
      <c r="AB840" s="9">
        <f>IF(SUMIFS('Daily BSE Equity Options'!$M:$M,'Daily BSE Equity Options'!$A:$A,$A840)=0,"",SUMIFS('Daily BSE Equity Options'!$M:$M,'Daily BSE Equity Options'!$A:$A,$A840))</f>
        <v/>
      </c>
      <c r="AC840" s="9">
        <f>IF(OR(AA840="",AB840=""),"",AA840+AB840)</f>
        <v/>
      </c>
      <c r="AD840" s="26">
        <f>IFERROR(IF(OR(AA840="",INDEX(AA:AA,MATCH(DATE(YEAR($A840)-1,MONTH($A840),DAY($A840)),$A:$A,0))=""),"",AA840/INDEX(AA:AA,MATCH(DATE(YEAR($A840)-1,MONTH($A840),DAY($A840)),$A:$A,0))-1),"")</f>
        <v/>
      </c>
      <c r="AE840" s="26">
        <f>IFERROR(IF(OR(AB840="",INDEX(AB:AB,MATCH(DATE(YEAR($A840)-1,MONTH($A840),DAY($A840)),$A:$A,0))=""),"",AB840/INDEX(AB:AB,MATCH(DATE(YEAR($A840)-1,MONTH($A840),DAY($A840)),$A:$A,0))-1),"")</f>
        <v/>
      </c>
      <c r="AF840" s="26">
        <f>IFERROR(IF(OR(AC840="",INDEX(AC:AC,MATCH(DATE(YEAR($A840)-1,MONTH($A840),DAY($A840)),$A:$A,0))=""),"",AC840/INDEX(AC:AC,MATCH(DATE(YEAR($A840)-1,MONTH($A840),DAY($A840)),$A:$A,0))-1),"")</f>
        <v/>
      </c>
      <c r="AG840" s="26">
        <f>IF(OR(AA840="",AA839=""),"",AA840/AA839-1)</f>
        <v/>
      </c>
      <c r="AH840" s="26">
        <f>IF(OR(AB840="",AB839=""),"",AB840/AB839-1)</f>
        <v/>
      </c>
      <c r="AI840" s="26">
        <f>IF(OR(AC840="",AC839=""),"",AC840/AC839-1)</f>
        <v/>
      </c>
      <c r="AJ840" s="26">
        <f>IF(AC840="","",AA840/AC840)</f>
        <v/>
      </c>
      <c r="AK840" s="26">
        <f>IF(AC840="","",AB840/AC840)</f>
        <v/>
      </c>
      <c r="AL840" s="29" t="n">
        <v>12.125</v>
      </c>
      <c r="AM840" s="30" t="n">
        <v>12.665</v>
      </c>
      <c r="AN840" s="30" t="n">
        <v>12.1125</v>
      </c>
      <c r="AO840" s="30" t="n">
        <v>12.24</v>
      </c>
      <c r="AP840" s="31" t="n">
        <v>0.0095</v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18">
        <f>IF(SUMIFS('Daily NSE Equity Options'!$K:$K,'Daily NSE Equity Options'!$A:$A,$A841)=0,"",SUMIFS('Daily NSE Equity Options'!$K:$K,'Daily NSE Equity Options'!$A:$A,$A841))</f>
        <v/>
      </c>
      <c r="F841" s="7">
        <f>IF(SUMIFS('Daily BSE Equity Options'!$K:$K,'Daily BSE Equity Options'!$A:$A,$A841)=0,"",SUMIFS('Daily BSE Equity Options'!$K:$K,'Daily BSE Equity Options'!$A:$A,$A841))</f>
        <v/>
      </c>
      <c r="G841" s="7">
        <f>IF(OR(E841="",F841=""),"",E841+F841)</f>
        <v/>
      </c>
      <c r="H841" s="20">
        <f>IFERROR(IF(OR(E841="",INDEX(E:E,MATCH(DATE(YEAR($A841)-1,MONTH($A841),DAY($A841)),$A:$A,0))=""),"",E841/INDEX(E:E,MATCH(DATE(YEAR($A841)-1,MONTH($A841),DAY($A841)),$A:$A,0))-1),"")</f>
        <v/>
      </c>
      <c r="I841" s="20">
        <f>IFERROR(IF(OR(F841="",INDEX(F:F,MATCH(DATE(YEAR($A841)-1,MONTH($A841),DAY($A841)),$A:$A,0))=""),"",F841/INDEX(F:F,MATCH(DATE(YEAR($A841)-1,MONTH($A841),DAY($A841)),$A:$A,0))-1),"")</f>
        <v/>
      </c>
      <c r="J841" s="20">
        <f>IFERROR(IF(OR(G841="",INDEX(G:G,MATCH(DATE(YEAR($A841)-1,MONTH($A841),DAY($A841)),$A:$A,0))=""),"",G841/INDEX(G:G,MATCH(DATE(YEAR($A841)-1,MONTH($A841),DAY($A841)),$A:$A,0))-1),"")</f>
        <v/>
      </c>
      <c r="K841" s="20">
        <f>IF(OR(E841="",E840=""),"",E841/E840-1)</f>
        <v/>
      </c>
      <c r="L841" s="20">
        <f>IF(OR(F841="",F840=""),"",F841/F840-1)</f>
        <v/>
      </c>
      <c r="M841" s="20">
        <f>IF(OR(G841="",G840=""),"",G841/G840-1)</f>
        <v/>
      </c>
      <c r="N841" s="20">
        <f>IF(G841="","",E841/G841)</f>
        <v/>
      </c>
      <c r="O841" s="20">
        <f>IF(G841="","",F841/G841)</f>
        <v/>
      </c>
      <c r="P841" s="21">
        <f>IF(SUMIFS('Daily NSE Equity Options'!$L:$L,'Daily NSE Equity Options'!$A:$A,$A841)=0,"",SUMIFS('Daily NSE Equity Options'!$L:$L,'Daily NSE Equity Options'!$A:$A,$A841))</f>
        <v/>
      </c>
      <c r="Q841" s="8">
        <f>IF(SUMIFS('Daily BSE Equity Options'!$L:$L,'Daily BSE Equity Options'!$A:$A,$A841)=0,"",SUMIFS('Daily BSE Equity Options'!$L:$L,'Daily BSE Equity Options'!$A:$A,$A841))</f>
        <v/>
      </c>
      <c r="R841" s="8">
        <f>IF(OR(P841="",Q841=""),"",P841+Q841)</f>
        <v/>
      </c>
      <c r="S841" s="23">
        <f>IFERROR(IF(OR(P841="",INDEX(P:P,MATCH(DATE(YEAR($A841)-1,MONTH($A841),DAY($A841)),$A:$A,0))=""),"",P841/INDEX(P:P,MATCH(DATE(YEAR($A841)-1,MONTH($A841),DAY($A841)),$A:$A,0))-1),"")</f>
        <v/>
      </c>
      <c r="T841" s="23">
        <f>IFERROR(IF(OR(Q841="",INDEX(Q:Q,MATCH(DATE(YEAR($A841)-1,MONTH($A841),DAY($A841)),$A:$A,0))=""),"",Q841/INDEX(Q:Q,MATCH(DATE(YEAR($A841)-1,MONTH($A841),DAY($A841)),$A:$A,0))-1),"")</f>
        <v/>
      </c>
      <c r="U841" s="23">
        <f>IFERROR(IF(OR(R841="",INDEX(R:R,MATCH(DATE(YEAR($A841)-1,MONTH($A841),DAY($A841)),$A:$A,0))=""),"",R841/INDEX(R:R,MATCH(DATE(YEAR($A841)-1,MONTH($A841),DAY($A841)),$A:$A,0))-1),"")</f>
        <v/>
      </c>
      <c r="V841" s="23">
        <f>IF(OR(P841="",P840=""),"",P841/P840-1)</f>
        <v/>
      </c>
      <c r="W841" s="23">
        <f>IF(OR(Q841="",Q840=""),"",Q841/Q840-1)</f>
        <v/>
      </c>
      <c r="X841" s="23">
        <f>IF(OR(R841="",R840=""),"",R841/R840-1)</f>
        <v/>
      </c>
      <c r="Y841" s="23">
        <f>IF(R841="","",P841/R841)</f>
        <v/>
      </c>
      <c r="Z841" s="23">
        <f>IF(R841="","",Q841/R841)</f>
        <v/>
      </c>
      <c r="AA841" s="24">
        <f>IF(SUMIFS('Daily NSE Equity Options'!$M:$M,'Daily NSE Equity Options'!$A:$A,$A841)=0,"",SUMIFS('Daily NSE Equity Options'!$M:$M,'Daily NSE Equity Options'!$A:$A,$A841))</f>
        <v/>
      </c>
      <c r="AB841" s="9">
        <f>IF(SUMIFS('Daily BSE Equity Options'!$M:$M,'Daily BSE Equity Options'!$A:$A,$A841)=0,"",SUMIFS('Daily BSE Equity Options'!$M:$M,'Daily BSE Equity Options'!$A:$A,$A841))</f>
        <v/>
      </c>
      <c r="AC841" s="9">
        <f>IF(OR(AA841="",AB841=""),"",AA841+AB841)</f>
        <v/>
      </c>
      <c r="AD841" s="26">
        <f>IFERROR(IF(OR(AA841="",INDEX(AA:AA,MATCH(DATE(YEAR($A841)-1,MONTH($A841),DAY($A841)),$A:$A,0))=""),"",AA841/INDEX(AA:AA,MATCH(DATE(YEAR($A841)-1,MONTH($A841),DAY($A841)),$A:$A,0))-1),"")</f>
        <v/>
      </c>
      <c r="AE841" s="26">
        <f>IFERROR(IF(OR(AB841="",INDEX(AB:AB,MATCH(DATE(YEAR($A841)-1,MONTH($A841),DAY($A841)),$A:$A,0))=""),"",AB841/INDEX(AB:AB,MATCH(DATE(YEAR($A841)-1,MONTH($A841),DAY($A841)),$A:$A,0))-1),"")</f>
        <v/>
      </c>
      <c r="AF841" s="26">
        <f>IFERROR(IF(OR(AC841="",INDEX(AC:AC,MATCH(DATE(YEAR($A841)-1,MONTH($A841),DAY($A841)),$A:$A,0))=""),"",AC841/INDEX(AC:AC,MATCH(DATE(YEAR($A841)-1,MONTH($A841),DAY($A841)),$A:$A,0))-1),"")</f>
        <v/>
      </c>
      <c r="AG841" s="26">
        <f>IF(OR(AA841="",AA840=""),"",AA841/AA840-1)</f>
        <v/>
      </c>
      <c r="AH841" s="26">
        <f>IF(OR(AB841="",AB840=""),"",AB841/AB840-1)</f>
        <v/>
      </c>
      <c r="AI841" s="26">
        <f>IF(OR(AC841="",AC840=""),"",AC841/AC840-1)</f>
        <v/>
      </c>
      <c r="AJ841" s="26">
        <f>IF(AC841="","",AA841/AC841)</f>
        <v/>
      </c>
      <c r="AK841" s="26">
        <f>IF(AC841="","",AB841/AC841)</f>
        <v/>
      </c>
      <c r="AL841" s="29" t="n">
        <v>12.24</v>
      </c>
      <c r="AM841" s="30" t="n">
        <v>12.4925</v>
      </c>
      <c r="AN841" s="30" t="n">
        <v>10.7875</v>
      </c>
      <c r="AO841" s="30" t="n">
        <v>12.1425</v>
      </c>
      <c r="AP841" s="31" t="n">
        <v>-0.008</v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18">
        <f>IF(SUMIFS('Daily NSE Equity Options'!$K:$K,'Daily NSE Equity Options'!$A:$A,$A842)=0,"",SUMIFS('Daily NSE Equity Options'!$K:$K,'Daily NSE Equity Options'!$A:$A,$A842))</f>
        <v/>
      </c>
      <c r="F842" s="7">
        <f>IF(SUMIFS('Daily BSE Equity Options'!$K:$K,'Daily BSE Equity Options'!$A:$A,$A842)=0,"",SUMIFS('Daily BSE Equity Options'!$K:$K,'Daily BSE Equity Options'!$A:$A,$A842))</f>
        <v/>
      </c>
      <c r="G842" s="7">
        <f>IF(OR(E842="",F842=""),"",E842+F842)</f>
        <v/>
      </c>
      <c r="H842" s="20">
        <f>IFERROR(IF(OR(E842="",INDEX(E:E,MATCH(DATE(YEAR($A842)-1,MONTH($A842),DAY($A842)),$A:$A,0))=""),"",E842/INDEX(E:E,MATCH(DATE(YEAR($A842)-1,MONTH($A842),DAY($A842)),$A:$A,0))-1),"")</f>
        <v/>
      </c>
      <c r="I842" s="20">
        <f>IFERROR(IF(OR(F842="",INDEX(F:F,MATCH(DATE(YEAR($A842)-1,MONTH($A842),DAY($A842)),$A:$A,0))=""),"",F842/INDEX(F:F,MATCH(DATE(YEAR($A842)-1,MONTH($A842),DAY($A842)),$A:$A,0))-1),"")</f>
        <v/>
      </c>
      <c r="J842" s="20">
        <f>IFERROR(IF(OR(G842="",INDEX(G:G,MATCH(DATE(YEAR($A842)-1,MONTH($A842),DAY($A842)),$A:$A,0))=""),"",G842/INDEX(G:G,MATCH(DATE(YEAR($A842)-1,MONTH($A842),DAY($A842)),$A:$A,0))-1),"")</f>
        <v/>
      </c>
      <c r="K842" s="20">
        <f>IF(OR(E842="",E841=""),"",E842/E841-1)</f>
        <v/>
      </c>
      <c r="L842" s="20">
        <f>IF(OR(F842="",F841=""),"",F842/F841-1)</f>
        <v/>
      </c>
      <c r="M842" s="20">
        <f>IF(OR(G842="",G841=""),"",G842/G841-1)</f>
        <v/>
      </c>
      <c r="N842" s="20">
        <f>IF(G842="","",E842/G842)</f>
        <v/>
      </c>
      <c r="O842" s="20">
        <f>IF(G842="","",F842/G842)</f>
        <v/>
      </c>
      <c r="P842" s="21">
        <f>IF(SUMIFS('Daily NSE Equity Options'!$L:$L,'Daily NSE Equity Options'!$A:$A,$A842)=0,"",SUMIFS('Daily NSE Equity Options'!$L:$L,'Daily NSE Equity Options'!$A:$A,$A842))</f>
        <v/>
      </c>
      <c r="Q842" s="8">
        <f>IF(SUMIFS('Daily BSE Equity Options'!$L:$L,'Daily BSE Equity Options'!$A:$A,$A842)=0,"",SUMIFS('Daily BSE Equity Options'!$L:$L,'Daily BSE Equity Options'!$A:$A,$A842))</f>
        <v/>
      </c>
      <c r="R842" s="8">
        <f>IF(OR(P842="",Q842=""),"",P842+Q842)</f>
        <v/>
      </c>
      <c r="S842" s="23">
        <f>IFERROR(IF(OR(P842="",INDEX(P:P,MATCH(DATE(YEAR($A842)-1,MONTH($A842),DAY($A842)),$A:$A,0))=""),"",P842/INDEX(P:P,MATCH(DATE(YEAR($A842)-1,MONTH($A842),DAY($A842)),$A:$A,0))-1),"")</f>
        <v/>
      </c>
      <c r="T842" s="23">
        <f>IFERROR(IF(OR(Q842="",INDEX(Q:Q,MATCH(DATE(YEAR($A842)-1,MONTH($A842),DAY($A842)),$A:$A,0))=""),"",Q842/INDEX(Q:Q,MATCH(DATE(YEAR($A842)-1,MONTH($A842),DAY($A842)),$A:$A,0))-1),"")</f>
        <v/>
      </c>
      <c r="U842" s="23">
        <f>IFERROR(IF(OR(R842="",INDEX(R:R,MATCH(DATE(YEAR($A842)-1,MONTH($A842),DAY($A842)),$A:$A,0))=""),"",R842/INDEX(R:R,MATCH(DATE(YEAR($A842)-1,MONTH($A842),DAY($A842)),$A:$A,0))-1),"")</f>
        <v/>
      </c>
      <c r="V842" s="23">
        <f>IF(OR(P842="",P841=""),"",P842/P841-1)</f>
        <v/>
      </c>
      <c r="W842" s="23">
        <f>IF(OR(Q842="",Q841=""),"",Q842/Q841-1)</f>
        <v/>
      </c>
      <c r="X842" s="23">
        <f>IF(OR(R842="",R841=""),"",R842/R841-1)</f>
        <v/>
      </c>
      <c r="Y842" s="23">
        <f>IF(R842="","",P842/R842)</f>
        <v/>
      </c>
      <c r="Z842" s="23">
        <f>IF(R842="","",Q842/R842)</f>
        <v/>
      </c>
      <c r="AA842" s="24">
        <f>IF(SUMIFS('Daily NSE Equity Options'!$M:$M,'Daily NSE Equity Options'!$A:$A,$A842)=0,"",SUMIFS('Daily NSE Equity Options'!$M:$M,'Daily NSE Equity Options'!$A:$A,$A842))</f>
        <v/>
      </c>
      <c r="AB842" s="9">
        <f>IF(SUMIFS('Daily BSE Equity Options'!$M:$M,'Daily BSE Equity Options'!$A:$A,$A842)=0,"",SUMIFS('Daily BSE Equity Options'!$M:$M,'Daily BSE Equity Options'!$A:$A,$A842))</f>
        <v/>
      </c>
      <c r="AC842" s="9">
        <f>IF(OR(AA842="",AB842=""),"",AA842+AB842)</f>
        <v/>
      </c>
      <c r="AD842" s="26">
        <f>IFERROR(IF(OR(AA842="",INDEX(AA:AA,MATCH(DATE(YEAR($A842)-1,MONTH($A842),DAY($A842)),$A:$A,0))=""),"",AA842/INDEX(AA:AA,MATCH(DATE(YEAR($A842)-1,MONTH($A842),DAY($A842)),$A:$A,0))-1),"")</f>
        <v/>
      </c>
      <c r="AE842" s="26">
        <f>IFERROR(IF(OR(AB842="",INDEX(AB:AB,MATCH(DATE(YEAR($A842)-1,MONTH($A842),DAY($A842)),$A:$A,0))=""),"",AB842/INDEX(AB:AB,MATCH(DATE(YEAR($A842)-1,MONTH($A842),DAY($A842)),$A:$A,0))-1),"")</f>
        <v/>
      </c>
      <c r="AF842" s="26">
        <f>IFERROR(IF(OR(AC842="",INDEX(AC:AC,MATCH(DATE(YEAR($A842)-1,MONTH($A842),DAY($A842)),$A:$A,0))=""),"",AC842/INDEX(AC:AC,MATCH(DATE(YEAR($A842)-1,MONTH($A842),DAY($A842)),$A:$A,0))-1),"")</f>
        <v/>
      </c>
      <c r="AG842" s="26">
        <f>IF(OR(AA842="",AA841=""),"",AA842/AA841-1)</f>
        <v/>
      </c>
      <c r="AH842" s="26">
        <f>IF(OR(AB842="",AB841=""),"",AB842/AB841-1)</f>
        <v/>
      </c>
      <c r="AI842" s="26">
        <f>IF(OR(AC842="",AC841=""),"",AC842/AC841-1)</f>
        <v/>
      </c>
      <c r="AJ842" s="26">
        <f>IF(AC842="","",AA842/AC842)</f>
        <v/>
      </c>
      <c r="AK842" s="26">
        <f>IF(AC842="","",AB842/AC842)</f>
        <v/>
      </c>
      <c r="AL842" s="29" t="n">
        <v>12.1425</v>
      </c>
      <c r="AM842" s="30" t="n">
        <v>12.59</v>
      </c>
      <c r="AN842" s="30" t="n">
        <v>11.1725</v>
      </c>
      <c r="AO842" s="30" t="n">
        <v>11.96</v>
      </c>
      <c r="AP842" s="31" t="n">
        <v>-0.015</v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18">
        <f>IF(SUMIFS('Daily NSE Equity Options'!$K:$K,'Daily NSE Equity Options'!$A:$A,$A843)=0,"",SUMIFS('Daily NSE Equity Options'!$K:$K,'Daily NSE Equity Options'!$A:$A,$A843))</f>
        <v/>
      </c>
      <c r="F843" s="7">
        <f>IF(SUMIFS('Daily BSE Equity Options'!$K:$K,'Daily BSE Equity Options'!$A:$A,$A843)=0,"",SUMIFS('Daily BSE Equity Options'!$K:$K,'Daily BSE Equity Options'!$A:$A,$A843))</f>
        <v/>
      </c>
      <c r="G843" s="7">
        <f>IF(OR(E843="",F843=""),"",E843+F843)</f>
        <v/>
      </c>
      <c r="H843" s="20">
        <f>IFERROR(IF(OR(E843="",INDEX(E:E,MATCH(DATE(YEAR($A843)-1,MONTH($A843),DAY($A843)),$A:$A,0))=""),"",E843/INDEX(E:E,MATCH(DATE(YEAR($A843)-1,MONTH($A843),DAY($A843)),$A:$A,0))-1),"")</f>
        <v/>
      </c>
      <c r="I843" s="20">
        <f>IFERROR(IF(OR(F843="",INDEX(F:F,MATCH(DATE(YEAR($A843)-1,MONTH($A843),DAY($A843)),$A:$A,0))=""),"",F843/INDEX(F:F,MATCH(DATE(YEAR($A843)-1,MONTH($A843),DAY($A843)),$A:$A,0))-1),"")</f>
        <v/>
      </c>
      <c r="J843" s="20">
        <f>IFERROR(IF(OR(G843="",INDEX(G:G,MATCH(DATE(YEAR($A843)-1,MONTH($A843),DAY($A843)),$A:$A,0))=""),"",G843/INDEX(G:G,MATCH(DATE(YEAR($A843)-1,MONTH($A843),DAY($A843)),$A:$A,0))-1),"")</f>
        <v/>
      </c>
      <c r="K843" s="20">
        <f>IF(OR(E843="",E842=""),"",E843/E842-1)</f>
        <v/>
      </c>
      <c r="L843" s="20">
        <f>IF(OR(F843="",F842=""),"",F843/F842-1)</f>
        <v/>
      </c>
      <c r="M843" s="20">
        <f>IF(OR(G843="",G842=""),"",G843/G842-1)</f>
        <v/>
      </c>
      <c r="N843" s="20">
        <f>IF(G843="","",E843/G843)</f>
        <v/>
      </c>
      <c r="O843" s="20">
        <f>IF(G843="","",F843/G843)</f>
        <v/>
      </c>
      <c r="P843" s="21">
        <f>IF(SUMIFS('Daily NSE Equity Options'!$L:$L,'Daily NSE Equity Options'!$A:$A,$A843)=0,"",SUMIFS('Daily NSE Equity Options'!$L:$L,'Daily NSE Equity Options'!$A:$A,$A843))</f>
        <v/>
      </c>
      <c r="Q843" s="8">
        <f>IF(SUMIFS('Daily BSE Equity Options'!$L:$L,'Daily BSE Equity Options'!$A:$A,$A843)=0,"",SUMIFS('Daily BSE Equity Options'!$L:$L,'Daily BSE Equity Options'!$A:$A,$A843))</f>
        <v/>
      </c>
      <c r="R843" s="8">
        <f>IF(OR(P843="",Q843=""),"",P843+Q843)</f>
        <v/>
      </c>
      <c r="S843" s="23">
        <f>IFERROR(IF(OR(P843="",INDEX(P:P,MATCH(DATE(YEAR($A843)-1,MONTH($A843),DAY($A843)),$A:$A,0))=""),"",P843/INDEX(P:P,MATCH(DATE(YEAR($A843)-1,MONTH($A843),DAY($A843)),$A:$A,0))-1),"")</f>
        <v/>
      </c>
      <c r="T843" s="23">
        <f>IFERROR(IF(OR(Q843="",INDEX(Q:Q,MATCH(DATE(YEAR($A843)-1,MONTH($A843),DAY($A843)),$A:$A,0))=""),"",Q843/INDEX(Q:Q,MATCH(DATE(YEAR($A843)-1,MONTH($A843),DAY($A843)),$A:$A,0))-1),"")</f>
        <v/>
      </c>
      <c r="U843" s="23">
        <f>IFERROR(IF(OR(R843="",INDEX(R:R,MATCH(DATE(YEAR($A843)-1,MONTH($A843),DAY($A843)),$A:$A,0))=""),"",R843/INDEX(R:R,MATCH(DATE(YEAR($A843)-1,MONTH($A843),DAY($A843)),$A:$A,0))-1),"")</f>
        <v/>
      </c>
      <c r="V843" s="23">
        <f>IF(OR(P843="",P842=""),"",P843/P842-1)</f>
        <v/>
      </c>
      <c r="W843" s="23">
        <f>IF(OR(Q843="",Q842=""),"",Q843/Q842-1)</f>
        <v/>
      </c>
      <c r="X843" s="23">
        <f>IF(OR(R843="",R842=""),"",R843/R842-1)</f>
        <v/>
      </c>
      <c r="Y843" s="23">
        <f>IF(R843="","",P843/R843)</f>
        <v/>
      </c>
      <c r="Z843" s="23">
        <f>IF(R843="","",Q843/R843)</f>
        <v/>
      </c>
      <c r="AA843" s="24">
        <f>IF(SUMIFS('Daily NSE Equity Options'!$M:$M,'Daily NSE Equity Options'!$A:$A,$A843)=0,"",SUMIFS('Daily NSE Equity Options'!$M:$M,'Daily NSE Equity Options'!$A:$A,$A843))</f>
        <v/>
      </c>
      <c r="AB843" s="9">
        <f>IF(SUMIFS('Daily BSE Equity Options'!$M:$M,'Daily BSE Equity Options'!$A:$A,$A843)=0,"",SUMIFS('Daily BSE Equity Options'!$M:$M,'Daily BSE Equity Options'!$A:$A,$A843))</f>
        <v/>
      </c>
      <c r="AC843" s="9">
        <f>IF(OR(AA843="",AB843=""),"",AA843+AB843)</f>
        <v/>
      </c>
      <c r="AD843" s="26">
        <f>IFERROR(IF(OR(AA843="",INDEX(AA:AA,MATCH(DATE(YEAR($A843)-1,MONTH($A843),DAY($A843)),$A:$A,0))=""),"",AA843/INDEX(AA:AA,MATCH(DATE(YEAR($A843)-1,MONTH($A843),DAY($A843)),$A:$A,0))-1),"")</f>
        <v/>
      </c>
      <c r="AE843" s="26">
        <f>IFERROR(IF(OR(AB843="",INDEX(AB:AB,MATCH(DATE(YEAR($A843)-1,MONTH($A843),DAY($A843)),$A:$A,0))=""),"",AB843/INDEX(AB:AB,MATCH(DATE(YEAR($A843)-1,MONTH($A843),DAY($A843)),$A:$A,0))-1),"")</f>
        <v/>
      </c>
      <c r="AF843" s="26">
        <f>IFERROR(IF(OR(AC843="",INDEX(AC:AC,MATCH(DATE(YEAR($A843)-1,MONTH($A843),DAY($A843)),$A:$A,0))=""),"",AC843/INDEX(AC:AC,MATCH(DATE(YEAR($A843)-1,MONTH($A843),DAY($A843)),$A:$A,0))-1),"")</f>
        <v/>
      </c>
      <c r="AG843" s="26">
        <f>IF(OR(AA843="",AA842=""),"",AA843/AA842-1)</f>
        <v/>
      </c>
      <c r="AH843" s="26">
        <f>IF(OR(AB843="",AB842=""),"",AB843/AB842-1)</f>
        <v/>
      </c>
      <c r="AI843" s="26">
        <f>IF(OR(AC843="",AC842=""),"",AC843/AC842-1)</f>
        <v/>
      </c>
      <c r="AJ843" s="26">
        <f>IF(AC843="","",AA843/AC843)</f>
        <v/>
      </c>
      <c r="AK843" s="26">
        <f>IF(AC843="","",AB843/AC843)</f>
        <v/>
      </c>
      <c r="AL843" s="29" t="n">
        <v>11.96</v>
      </c>
      <c r="AM843" s="30" t="n">
        <v>12.085</v>
      </c>
      <c r="AN843" s="30" t="n">
        <v>11.59</v>
      </c>
      <c r="AO843" s="30" t="n">
        <v>11.7475</v>
      </c>
      <c r="AP843" s="31" t="n">
        <v>-0.0178</v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18">
        <f>IF(SUMIFS('Daily NSE Equity Options'!$K:$K,'Daily NSE Equity Options'!$A:$A,$A844)=0,"",SUMIFS('Daily NSE Equity Options'!$K:$K,'Daily NSE Equity Options'!$A:$A,$A844))</f>
        <v/>
      </c>
      <c r="F844" s="7">
        <f>IF(SUMIFS('Daily BSE Equity Options'!$K:$K,'Daily BSE Equity Options'!$A:$A,$A844)=0,"",SUMIFS('Daily BSE Equity Options'!$K:$K,'Daily BSE Equity Options'!$A:$A,$A844))</f>
        <v/>
      </c>
      <c r="G844" s="7">
        <f>IF(OR(E844="",F844=""),"",E844+F844)</f>
        <v/>
      </c>
      <c r="H844" s="20">
        <f>IFERROR(IF(OR(E844="",INDEX(E:E,MATCH(DATE(YEAR($A844)-1,MONTH($A844),DAY($A844)),$A:$A,0))=""),"",E844/INDEX(E:E,MATCH(DATE(YEAR($A844)-1,MONTH($A844),DAY($A844)),$A:$A,0))-1),"")</f>
        <v/>
      </c>
      <c r="I844" s="20">
        <f>IFERROR(IF(OR(F844="",INDEX(F:F,MATCH(DATE(YEAR($A844)-1,MONTH($A844),DAY($A844)),$A:$A,0))=""),"",F844/INDEX(F:F,MATCH(DATE(YEAR($A844)-1,MONTH($A844),DAY($A844)),$A:$A,0))-1),"")</f>
        <v/>
      </c>
      <c r="J844" s="20">
        <f>IFERROR(IF(OR(G844="",INDEX(G:G,MATCH(DATE(YEAR($A844)-1,MONTH($A844),DAY($A844)),$A:$A,0))=""),"",G844/INDEX(G:G,MATCH(DATE(YEAR($A844)-1,MONTH($A844),DAY($A844)),$A:$A,0))-1),"")</f>
        <v/>
      </c>
      <c r="K844" s="20">
        <f>IF(OR(E844="",E843=""),"",E844/E843-1)</f>
        <v/>
      </c>
      <c r="L844" s="20">
        <f>IF(OR(F844="",F843=""),"",F844/F843-1)</f>
        <v/>
      </c>
      <c r="M844" s="20">
        <f>IF(OR(G844="",G843=""),"",G844/G843-1)</f>
        <v/>
      </c>
      <c r="N844" s="20">
        <f>IF(G844="","",E844/G844)</f>
        <v/>
      </c>
      <c r="O844" s="20">
        <f>IF(G844="","",F844/G844)</f>
        <v/>
      </c>
      <c r="P844" s="21">
        <f>IF(SUMIFS('Daily NSE Equity Options'!$L:$L,'Daily NSE Equity Options'!$A:$A,$A844)=0,"",SUMIFS('Daily NSE Equity Options'!$L:$L,'Daily NSE Equity Options'!$A:$A,$A844))</f>
        <v/>
      </c>
      <c r="Q844" s="8">
        <f>IF(SUMIFS('Daily BSE Equity Options'!$L:$L,'Daily BSE Equity Options'!$A:$A,$A844)=0,"",SUMIFS('Daily BSE Equity Options'!$L:$L,'Daily BSE Equity Options'!$A:$A,$A844))</f>
        <v/>
      </c>
      <c r="R844" s="8">
        <f>IF(OR(P844="",Q844=""),"",P844+Q844)</f>
        <v/>
      </c>
      <c r="S844" s="23">
        <f>IFERROR(IF(OR(P844="",INDEX(P:P,MATCH(DATE(YEAR($A844)-1,MONTH($A844),DAY($A844)),$A:$A,0))=""),"",P844/INDEX(P:P,MATCH(DATE(YEAR($A844)-1,MONTH($A844),DAY($A844)),$A:$A,0))-1),"")</f>
        <v/>
      </c>
      <c r="T844" s="23">
        <f>IFERROR(IF(OR(Q844="",INDEX(Q:Q,MATCH(DATE(YEAR($A844)-1,MONTH($A844),DAY($A844)),$A:$A,0))=""),"",Q844/INDEX(Q:Q,MATCH(DATE(YEAR($A844)-1,MONTH($A844),DAY($A844)),$A:$A,0))-1),"")</f>
        <v/>
      </c>
      <c r="U844" s="23">
        <f>IFERROR(IF(OR(R844="",INDEX(R:R,MATCH(DATE(YEAR($A844)-1,MONTH($A844),DAY($A844)),$A:$A,0))=""),"",R844/INDEX(R:R,MATCH(DATE(YEAR($A844)-1,MONTH($A844),DAY($A844)),$A:$A,0))-1),"")</f>
        <v/>
      </c>
      <c r="V844" s="23">
        <f>IF(OR(P844="",P843=""),"",P844/P843-1)</f>
        <v/>
      </c>
      <c r="W844" s="23">
        <f>IF(OR(Q844="",Q843=""),"",Q844/Q843-1)</f>
        <v/>
      </c>
      <c r="X844" s="23">
        <f>IF(OR(R844="",R843=""),"",R844/R843-1)</f>
        <v/>
      </c>
      <c r="Y844" s="23">
        <f>IF(R844="","",P844/R844)</f>
        <v/>
      </c>
      <c r="Z844" s="23">
        <f>IF(R844="","",Q844/R844)</f>
        <v/>
      </c>
      <c r="AA844" s="24">
        <f>IF(SUMIFS('Daily NSE Equity Options'!$M:$M,'Daily NSE Equity Options'!$A:$A,$A844)=0,"",SUMIFS('Daily NSE Equity Options'!$M:$M,'Daily NSE Equity Options'!$A:$A,$A844))</f>
        <v/>
      </c>
      <c r="AB844" s="9">
        <f>IF(SUMIFS('Daily BSE Equity Options'!$M:$M,'Daily BSE Equity Options'!$A:$A,$A844)=0,"",SUMIFS('Daily BSE Equity Options'!$M:$M,'Daily BSE Equity Options'!$A:$A,$A844))</f>
        <v/>
      </c>
      <c r="AC844" s="9">
        <f>IF(OR(AA844="",AB844=""),"",AA844+AB844)</f>
        <v/>
      </c>
      <c r="AD844" s="26">
        <f>IFERROR(IF(OR(AA844="",INDEX(AA:AA,MATCH(DATE(YEAR($A844)-1,MONTH($A844),DAY($A844)),$A:$A,0))=""),"",AA844/INDEX(AA:AA,MATCH(DATE(YEAR($A844)-1,MONTH($A844),DAY($A844)),$A:$A,0))-1),"")</f>
        <v/>
      </c>
      <c r="AE844" s="26">
        <f>IFERROR(IF(OR(AB844="",INDEX(AB:AB,MATCH(DATE(YEAR($A844)-1,MONTH($A844),DAY($A844)),$A:$A,0))=""),"",AB844/INDEX(AB:AB,MATCH(DATE(YEAR($A844)-1,MONTH($A844),DAY($A844)),$A:$A,0))-1),"")</f>
        <v/>
      </c>
      <c r="AF844" s="26">
        <f>IFERROR(IF(OR(AC844="",INDEX(AC:AC,MATCH(DATE(YEAR($A844)-1,MONTH($A844),DAY($A844)),$A:$A,0))=""),"",AC844/INDEX(AC:AC,MATCH(DATE(YEAR($A844)-1,MONTH($A844),DAY($A844)),$A:$A,0))-1),"")</f>
        <v/>
      </c>
      <c r="AG844" s="26">
        <f>IF(OR(AA844="",AA843=""),"",AA844/AA843-1)</f>
        <v/>
      </c>
      <c r="AH844" s="26">
        <f>IF(OR(AB844="",AB843=""),"",AB844/AB843-1)</f>
        <v/>
      </c>
      <c r="AI844" s="26">
        <f>IF(OR(AC844="",AC843=""),"",AC844/AC843-1)</f>
        <v/>
      </c>
      <c r="AJ844" s="26">
        <f>IF(AC844="","",AA844/AC844)</f>
        <v/>
      </c>
      <c r="AK844" s="26">
        <f>IF(AC844="","",AB844/AC844)</f>
        <v/>
      </c>
      <c r="AL844" s="29" t="n">
        <v>11.7475</v>
      </c>
      <c r="AM844" s="30" t="n">
        <v>11.885</v>
      </c>
      <c r="AN844" s="30" t="n">
        <v>10.3075</v>
      </c>
      <c r="AO844" s="30" t="n">
        <v>11.7275</v>
      </c>
      <c r="AP844" s="31" t="n">
        <v>-0.0017</v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18">
        <f>IF(SUMIFS('Daily NSE Equity Options'!$K:$K,'Daily NSE Equity Options'!$A:$A,$A845)=0,"",SUMIFS('Daily NSE Equity Options'!$K:$K,'Daily NSE Equity Options'!$A:$A,$A845))</f>
        <v/>
      </c>
      <c r="F845" s="7">
        <f>IF(SUMIFS('Daily BSE Equity Options'!$K:$K,'Daily BSE Equity Options'!$A:$A,$A845)=0,"",SUMIFS('Daily BSE Equity Options'!$K:$K,'Daily BSE Equity Options'!$A:$A,$A845))</f>
        <v/>
      </c>
      <c r="G845" s="7">
        <f>IF(OR(E845="",F845=""),"",E845+F845)</f>
        <v/>
      </c>
      <c r="H845" s="20">
        <f>IFERROR(IF(OR(E845="",INDEX(E:E,MATCH(DATE(YEAR($A845)-1,MONTH($A845),DAY($A845)),$A:$A,0))=""),"",E845/INDEX(E:E,MATCH(DATE(YEAR($A845)-1,MONTH($A845),DAY($A845)),$A:$A,0))-1),"")</f>
        <v/>
      </c>
      <c r="I845" s="20">
        <f>IFERROR(IF(OR(F845="",INDEX(F:F,MATCH(DATE(YEAR($A845)-1,MONTH($A845),DAY($A845)),$A:$A,0))=""),"",F845/INDEX(F:F,MATCH(DATE(YEAR($A845)-1,MONTH($A845),DAY($A845)),$A:$A,0))-1),"")</f>
        <v/>
      </c>
      <c r="J845" s="20">
        <f>IFERROR(IF(OR(G845="",INDEX(G:G,MATCH(DATE(YEAR($A845)-1,MONTH($A845),DAY($A845)),$A:$A,0))=""),"",G845/INDEX(G:G,MATCH(DATE(YEAR($A845)-1,MONTH($A845),DAY($A845)),$A:$A,0))-1),"")</f>
        <v/>
      </c>
      <c r="K845" s="20">
        <f>IF(OR(E845="",E844=""),"",E845/E844-1)</f>
        <v/>
      </c>
      <c r="L845" s="20">
        <f>IF(OR(F845="",F844=""),"",F845/F844-1)</f>
        <v/>
      </c>
      <c r="M845" s="20">
        <f>IF(OR(G845="",G844=""),"",G845/G844-1)</f>
        <v/>
      </c>
      <c r="N845" s="20">
        <f>IF(G845="","",E845/G845)</f>
        <v/>
      </c>
      <c r="O845" s="20">
        <f>IF(G845="","",F845/G845)</f>
        <v/>
      </c>
      <c r="P845" s="21">
        <f>IF(SUMIFS('Daily NSE Equity Options'!$L:$L,'Daily NSE Equity Options'!$A:$A,$A845)=0,"",SUMIFS('Daily NSE Equity Options'!$L:$L,'Daily NSE Equity Options'!$A:$A,$A845))</f>
        <v/>
      </c>
      <c r="Q845" s="8">
        <f>IF(SUMIFS('Daily BSE Equity Options'!$L:$L,'Daily BSE Equity Options'!$A:$A,$A845)=0,"",SUMIFS('Daily BSE Equity Options'!$L:$L,'Daily BSE Equity Options'!$A:$A,$A845))</f>
        <v/>
      </c>
      <c r="R845" s="8">
        <f>IF(OR(P845="",Q845=""),"",P845+Q845)</f>
        <v/>
      </c>
      <c r="S845" s="23">
        <f>IFERROR(IF(OR(P845="",INDEX(P:P,MATCH(DATE(YEAR($A845)-1,MONTH($A845),DAY($A845)),$A:$A,0))=""),"",P845/INDEX(P:P,MATCH(DATE(YEAR($A845)-1,MONTH($A845),DAY($A845)),$A:$A,0))-1),"")</f>
        <v/>
      </c>
      <c r="T845" s="23">
        <f>IFERROR(IF(OR(Q845="",INDEX(Q:Q,MATCH(DATE(YEAR($A845)-1,MONTH($A845),DAY($A845)),$A:$A,0))=""),"",Q845/INDEX(Q:Q,MATCH(DATE(YEAR($A845)-1,MONTH($A845),DAY($A845)),$A:$A,0))-1),"")</f>
        <v/>
      </c>
      <c r="U845" s="23">
        <f>IFERROR(IF(OR(R845="",INDEX(R:R,MATCH(DATE(YEAR($A845)-1,MONTH($A845),DAY($A845)),$A:$A,0))=""),"",R845/INDEX(R:R,MATCH(DATE(YEAR($A845)-1,MONTH($A845),DAY($A845)),$A:$A,0))-1),"")</f>
        <v/>
      </c>
      <c r="V845" s="23">
        <f>IF(OR(P845="",P844=""),"",P845/P844-1)</f>
        <v/>
      </c>
      <c r="W845" s="23">
        <f>IF(OR(Q845="",Q844=""),"",Q845/Q844-1)</f>
        <v/>
      </c>
      <c r="X845" s="23">
        <f>IF(OR(R845="",R844=""),"",R845/R844-1)</f>
        <v/>
      </c>
      <c r="Y845" s="23">
        <f>IF(R845="","",P845/R845)</f>
        <v/>
      </c>
      <c r="Z845" s="23">
        <f>IF(R845="","",Q845/R845)</f>
        <v/>
      </c>
      <c r="AA845" s="24">
        <f>IF(SUMIFS('Daily NSE Equity Options'!$M:$M,'Daily NSE Equity Options'!$A:$A,$A845)=0,"",SUMIFS('Daily NSE Equity Options'!$M:$M,'Daily NSE Equity Options'!$A:$A,$A845))</f>
        <v/>
      </c>
      <c r="AB845" s="9">
        <f>IF(SUMIFS('Daily BSE Equity Options'!$M:$M,'Daily BSE Equity Options'!$A:$A,$A845)=0,"",SUMIFS('Daily BSE Equity Options'!$M:$M,'Daily BSE Equity Options'!$A:$A,$A845))</f>
        <v/>
      </c>
      <c r="AC845" s="9">
        <f>IF(OR(AA845="",AB845=""),"",AA845+AB845)</f>
        <v/>
      </c>
      <c r="AD845" s="26">
        <f>IFERROR(IF(OR(AA845="",INDEX(AA:AA,MATCH(DATE(YEAR($A845)-1,MONTH($A845),DAY($A845)),$A:$A,0))=""),"",AA845/INDEX(AA:AA,MATCH(DATE(YEAR($A845)-1,MONTH($A845),DAY($A845)),$A:$A,0))-1),"")</f>
        <v/>
      </c>
      <c r="AE845" s="26">
        <f>IFERROR(IF(OR(AB845="",INDEX(AB:AB,MATCH(DATE(YEAR($A845)-1,MONTH($A845),DAY($A845)),$A:$A,0))=""),"",AB845/INDEX(AB:AB,MATCH(DATE(YEAR($A845)-1,MONTH($A845),DAY($A845)),$A:$A,0))-1),"")</f>
        <v/>
      </c>
      <c r="AF845" s="26">
        <f>IFERROR(IF(OR(AC845="",INDEX(AC:AC,MATCH(DATE(YEAR($A845)-1,MONTH($A845),DAY($A845)),$A:$A,0))=""),"",AC845/INDEX(AC:AC,MATCH(DATE(YEAR($A845)-1,MONTH($A845),DAY($A845)),$A:$A,0))-1),"")</f>
        <v/>
      </c>
      <c r="AG845" s="26">
        <f>IF(OR(AA845="",AA844=""),"",AA845/AA844-1)</f>
        <v/>
      </c>
      <c r="AH845" s="26">
        <f>IF(OR(AB845="",AB844=""),"",AB845/AB844-1)</f>
        <v/>
      </c>
      <c r="AI845" s="26">
        <f>IF(OR(AC845="",AC844=""),"",AC845/AC844-1)</f>
        <v/>
      </c>
      <c r="AJ845" s="26">
        <f>IF(AC845="","",AA845/AC845)</f>
        <v/>
      </c>
      <c r="AK845" s="26">
        <f>IF(AC845="","",AB845/AC845)</f>
        <v/>
      </c>
      <c r="AL845" s="29" t="n">
        <v>11.7275</v>
      </c>
      <c r="AM845" s="30" t="n">
        <v>12.235</v>
      </c>
      <c r="AN845" s="30" t="n">
        <v>10.1975</v>
      </c>
      <c r="AO845" s="30" t="n">
        <v>11.7</v>
      </c>
      <c r="AP845" s="31" t="n">
        <v>-0.0023</v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18">
        <f>IF(SUMIFS('Daily NSE Equity Options'!$K:$K,'Daily NSE Equity Options'!$A:$A,$A846)=0,"",SUMIFS('Daily NSE Equity Options'!$K:$K,'Daily NSE Equity Options'!$A:$A,$A846))</f>
        <v/>
      </c>
      <c r="F846" s="7">
        <f>IF(SUMIFS('Daily BSE Equity Options'!$K:$K,'Daily BSE Equity Options'!$A:$A,$A846)=0,"",SUMIFS('Daily BSE Equity Options'!$K:$K,'Daily BSE Equity Options'!$A:$A,$A846))</f>
        <v/>
      </c>
      <c r="G846" s="7">
        <f>IF(OR(E846="",F846=""),"",E846+F846)</f>
        <v/>
      </c>
      <c r="H846" s="20">
        <f>IFERROR(IF(OR(E846="",INDEX(E:E,MATCH(DATE(YEAR($A846)-1,MONTH($A846),DAY($A846)),$A:$A,0))=""),"",E846/INDEX(E:E,MATCH(DATE(YEAR($A846)-1,MONTH($A846),DAY($A846)),$A:$A,0))-1),"")</f>
        <v/>
      </c>
      <c r="I846" s="20">
        <f>IFERROR(IF(OR(F846="",INDEX(F:F,MATCH(DATE(YEAR($A846)-1,MONTH($A846),DAY($A846)),$A:$A,0))=""),"",F846/INDEX(F:F,MATCH(DATE(YEAR($A846)-1,MONTH($A846),DAY($A846)),$A:$A,0))-1),"")</f>
        <v/>
      </c>
      <c r="J846" s="20">
        <f>IFERROR(IF(OR(G846="",INDEX(G:G,MATCH(DATE(YEAR($A846)-1,MONTH($A846),DAY($A846)),$A:$A,0))=""),"",G846/INDEX(G:G,MATCH(DATE(YEAR($A846)-1,MONTH($A846),DAY($A846)),$A:$A,0))-1),"")</f>
        <v/>
      </c>
      <c r="K846" s="20">
        <f>IF(OR(E846="",E845=""),"",E846/E845-1)</f>
        <v/>
      </c>
      <c r="L846" s="20">
        <f>IF(OR(F846="",F845=""),"",F846/F845-1)</f>
        <v/>
      </c>
      <c r="M846" s="20">
        <f>IF(OR(G846="",G845=""),"",G846/G845-1)</f>
        <v/>
      </c>
      <c r="N846" s="20">
        <f>IF(G846="","",E846/G846)</f>
        <v/>
      </c>
      <c r="O846" s="20">
        <f>IF(G846="","",F846/G846)</f>
        <v/>
      </c>
      <c r="P846" s="21">
        <f>IF(SUMIFS('Daily NSE Equity Options'!$L:$L,'Daily NSE Equity Options'!$A:$A,$A846)=0,"",SUMIFS('Daily NSE Equity Options'!$L:$L,'Daily NSE Equity Options'!$A:$A,$A846))</f>
        <v/>
      </c>
      <c r="Q846" s="8">
        <f>IF(SUMIFS('Daily BSE Equity Options'!$L:$L,'Daily BSE Equity Options'!$A:$A,$A846)=0,"",SUMIFS('Daily BSE Equity Options'!$L:$L,'Daily BSE Equity Options'!$A:$A,$A846))</f>
        <v/>
      </c>
      <c r="R846" s="8">
        <f>IF(OR(P846="",Q846=""),"",P846+Q846)</f>
        <v/>
      </c>
      <c r="S846" s="23">
        <f>IFERROR(IF(OR(P846="",INDEX(P:P,MATCH(DATE(YEAR($A846)-1,MONTH($A846),DAY($A846)),$A:$A,0))=""),"",P846/INDEX(P:P,MATCH(DATE(YEAR($A846)-1,MONTH($A846),DAY($A846)),$A:$A,0))-1),"")</f>
        <v/>
      </c>
      <c r="T846" s="23">
        <f>IFERROR(IF(OR(Q846="",INDEX(Q:Q,MATCH(DATE(YEAR($A846)-1,MONTH($A846),DAY($A846)),$A:$A,0))=""),"",Q846/INDEX(Q:Q,MATCH(DATE(YEAR($A846)-1,MONTH($A846),DAY($A846)),$A:$A,0))-1),"")</f>
        <v/>
      </c>
      <c r="U846" s="23">
        <f>IFERROR(IF(OR(R846="",INDEX(R:R,MATCH(DATE(YEAR($A846)-1,MONTH($A846),DAY($A846)),$A:$A,0))=""),"",R846/INDEX(R:R,MATCH(DATE(YEAR($A846)-1,MONTH($A846),DAY($A846)),$A:$A,0))-1),"")</f>
        <v/>
      </c>
      <c r="V846" s="23">
        <f>IF(OR(P846="",P845=""),"",P846/P845-1)</f>
        <v/>
      </c>
      <c r="W846" s="23">
        <f>IF(OR(Q846="",Q845=""),"",Q846/Q845-1)</f>
        <v/>
      </c>
      <c r="X846" s="23">
        <f>IF(OR(R846="",R845=""),"",R846/R845-1)</f>
        <v/>
      </c>
      <c r="Y846" s="23">
        <f>IF(R846="","",P846/R846)</f>
        <v/>
      </c>
      <c r="Z846" s="23">
        <f>IF(R846="","",Q846/R846)</f>
        <v/>
      </c>
      <c r="AA846" s="24">
        <f>IF(SUMIFS('Daily NSE Equity Options'!$M:$M,'Daily NSE Equity Options'!$A:$A,$A846)=0,"",SUMIFS('Daily NSE Equity Options'!$M:$M,'Daily NSE Equity Options'!$A:$A,$A846))</f>
        <v/>
      </c>
      <c r="AB846" s="9">
        <f>IF(SUMIFS('Daily BSE Equity Options'!$M:$M,'Daily BSE Equity Options'!$A:$A,$A846)=0,"",SUMIFS('Daily BSE Equity Options'!$M:$M,'Daily BSE Equity Options'!$A:$A,$A846))</f>
        <v/>
      </c>
      <c r="AC846" s="9">
        <f>IF(OR(AA846="",AB846=""),"",AA846+AB846)</f>
        <v/>
      </c>
      <c r="AD846" s="26">
        <f>IFERROR(IF(OR(AA846="",INDEX(AA:AA,MATCH(DATE(YEAR($A846)-1,MONTH($A846),DAY($A846)),$A:$A,0))=""),"",AA846/INDEX(AA:AA,MATCH(DATE(YEAR($A846)-1,MONTH($A846),DAY($A846)),$A:$A,0))-1),"")</f>
        <v/>
      </c>
      <c r="AE846" s="26">
        <f>IFERROR(IF(OR(AB846="",INDEX(AB:AB,MATCH(DATE(YEAR($A846)-1,MONTH($A846),DAY($A846)),$A:$A,0))=""),"",AB846/INDEX(AB:AB,MATCH(DATE(YEAR($A846)-1,MONTH($A846),DAY($A846)),$A:$A,0))-1),"")</f>
        <v/>
      </c>
      <c r="AF846" s="26">
        <f>IFERROR(IF(OR(AC846="",INDEX(AC:AC,MATCH(DATE(YEAR($A846)-1,MONTH($A846),DAY($A846)),$A:$A,0))=""),"",AC846/INDEX(AC:AC,MATCH(DATE(YEAR($A846)-1,MONTH($A846),DAY($A846)),$A:$A,0))-1),"")</f>
        <v/>
      </c>
      <c r="AG846" s="26">
        <f>IF(OR(AA846="",AA845=""),"",AA846/AA845-1)</f>
        <v/>
      </c>
      <c r="AH846" s="26">
        <f>IF(OR(AB846="",AB845=""),"",AB846/AB845-1)</f>
        <v/>
      </c>
      <c r="AI846" s="26">
        <f>IF(OR(AC846="",AC845=""),"",AC846/AC845-1)</f>
        <v/>
      </c>
      <c r="AJ846" s="26">
        <f>IF(AC846="","",AA846/AC846)</f>
        <v/>
      </c>
      <c r="AK846" s="26">
        <f>IF(AC846="","",AB846/AC846)</f>
        <v/>
      </c>
      <c r="AL846" s="29" t="n">
        <v>11.7</v>
      </c>
      <c r="AM846" s="30" t="n">
        <v>12.2425</v>
      </c>
      <c r="AN846" s="30" t="n">
        <v>9.98</v>
      </c>
      <c r="AO846" s="30" t="n">
        <v>12.0825</v>
      </c>
      <c r="AP846" s="31" t="n">
        <v>0.0327</v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18">
        <f>IF(SUMIFS('Daily NSE Equity Options'!$K:$K,'Daily NSE Equity Options'!$A:$A,$A847)=0,"",SUMIFS('Daily NSE Equity Options'!$K:$K,'Daily NSE Equity Options'!$A:$A,$A847))</f>
        <v/>
      </c>
      <c r="F847" s="7">
        <f>IF(SUMIFS('Daily BSE Equity Options'!$K:$K,'Daily BSE Equity Options'!$A:$A,$A847)=0,"",SUMIFS('Daily BSE Equity Options'!$K:$K,'Daily BSE Equity Options'!$A:$A,$A847))</f>
        <v/>
      </c>
      <c r="G847" s="7">
        <f>IF(OR(E847="",F847=""),"",E847+F847)</f>
        <v/>
      </c>
      <c r="H847" s="20">
        <f>IFERROR(IF(OR(E847="",INDEX(E:E,MATCH(DATE(YEAR($A847)-1,MONTH($A847),DAY($A847)),$A:$A,0))=""),"",E847/INDEX(E:E,MATCH(DATE(YEAR($A847)-1,MONTH($A847),DAY($A847)),$A:$A,0))-1),"")</f>
        <v/>
      </c>
      <c r="I847" s="20">
        <f>IFERROR(IF(OR(F847="",INDEX(F:F,MATCH(DATE(YEAR($A847)-1,MONTH($A847),DAY($A847)),$A:$A,0))=""),"",F847/INDEX(F:F,MATCH(DATE(YEAR($A847)-1,MONTH($A847),DAY($A847)),$A:$A,0))-1),"")</f>
        <v/>
      </c>
      <c r="J847" s="20">
        <f>IFERROR(IF(OR(G847="",INDEX(G:G,MATCH(DATE(YEAR($A847)-1,MONTH($A847),DAY($A847)),$A:$A,0))=""),"",G847/INDEX(G:G,MATCH(DATE(YEAR($A847)-1,MONTH($A847),DAY($A847)),$A:$A,0))-1),"")</f>
        <v/>
      </c>
      <c r="K847" s="20">
        <f>IF(OR(E847="",E846=""),"",E847/E846-1)</f>
        <v/>
      </c>
      <c r="L847" s="20">
        <f>IF(OR(F847="",F846=""),"",F847/F846-1)</f>
        <v/>
      </c>
      <c r="M847" s="20">
        <f>IF(OR(G847="",G846=""),"",G847/G846-1)</f>
        <v/>
      </c>
      <c r="N847" s="20">
        <f>IF(G847="","",E847/G847)</f>
        <v/>
      </c>
      <c r="O847" s="20">
        <f>IF(G847="","",F847/G847)</f>
        <v/>
      </c>
      <c r="P847" s="21">
        <f>IF(SUMIFS('Daily NSE Equity Options'!$L:$L,'Daily NSE Equity Options'!$A:$A,$A847)=0,"",SUMIFS('Daily NSE Equity Options'!$L:$L,'Daily NSE Equity Options'!$A:$A,$A847))</f>
        <v/>
      </c>
      <c r="Q847" s="8">
        <f>IF(SUMIFS('Daily BSE Equity Options'!$L:$L,'Daily BSE Equity Options'!$A:$A,$A847)=0,"",SUMIFS('Daily BSE Equity Options'!$L:$L,'Daily BSE Equity Options'!$A:$A,$A847))</f>
        <v/>
      </c>
      <c r="R847" s="8">
        <f>IF(OR(P847="",Q847=""),"",P847+Q847)</f>
        <v/>
      </c>
      <c r="S847" s="23">
        <f>IFERROR(IF(OR(P847="",INDEX(P:P,MATCH(DATE(YEAR($A847)-1,MONTH($A847),DAY($A847)),$A:$A,0))=""),"",P847/INDEX(P:P,MATCH(DATE(YEAR($A847)-1,MONTH($A847),DAY($A847)),$A:$A,0))-1),"")</f>
        <v/>
      </c>
      <c r="T847" s="23">
        <f>IFERROR(IF(OR(Q847="",INDEX(Q:Q,MATCH(DATE(YEAR($A847)-1,MONTH($A847),DAY($A847)),$A:$A,0))=""),"",Q847/INDEX(Q:Q,MATCH(DATE(YEAR($A847)-1,MONTH($A847),DAY($A847)),$A:$A,0))-1),"")</f>
        <v/>
      </c>
      <c r="U847" s="23">
        <f>IFERROR(IF(OR(R847="",INDEX(R:R,MATCH(DATE(YEAR($A847)-1,MONTH($A847),DAY($A847)),$A:$A,0))=""),"",R847/INDEX(R:R,MATCH(DATE(YEAR($A847)-1,MONTH($A847),DAY($A847)),$A:$A,0))-1),"")</f>
        <v/>
      </c>
      <c r="V847" s="23">
        <f>IF(OR(P847="",P846=""),"",P847/P846-1)</f>
        <v/>
      </c>
      <c r="W847" s="23">
        <f>IF(OR(Q847="",Q846=""),"",Q847/Q846-1)</f>
        <v/>
      </c>
      <c r="X847" s="23">
        <f>IF(OR(R847="",R846=""),"",R847/R846-1)</f>
        <v/>
      </c>
      <c r="Y847" s="23">
        <f>IF(R847="","",P847/R847)</f>
        <v/>
      </c>
      <c r="Z847" s="23">
        <f>IF(R847="","",Q847/R847)</f>
        <v/>
      </c>
      <c r="AA847" s="24">
        <f>IF(SUMIFS('Daily NSE Equity Options'!$M:$M,'Daily NSE Equity Options'!$A:$A,$A847)=0,"",SUMIFS('Daily NSE Equity Options'!$M:$M,'Daily NSE Equity Options'!$A:$A,$A847))</f>
        <v/>
      </c>
      <c r="AB847" s="9">
        <f>IF(SUMIFS('Daily BSE Equity Options'!$M:$M,'Daily BSE Equity Options'!$A:$A,$A847)=0,"",SUMIFS('Daily BSE Equity Options'!$M:$M,'Daily BSE Equity Options'!$A:$A,$A847))</f>
        <v/>
      </c>
      <c r="AC847" s="9">
        <f>IF(OR(AA847="",AB847=""),"",AA847+AB847)</f>
        <v/>
      </c>
      <c r="AD847" s="26">
        <f>IFERROR(IF(OR(AA847="",INDEX(AA:AA,MATCH(DATE(YEAR($A847)-1,MONTH($A847),DAY($A847)),$A:$A,0))=""),"",AA847/INDEX(AA:AA,MATCH(DATE(YEAR($A847)-1,MONTH($A847),DAY($A847)),$A:$A,0))-1),"")</f>
        <v/>
      </c>
      <c r="AE847" s="26">
        <f>IFERROR(IF(OR(AB847="",INDEX(AB:AB,MATCH(DATE(YEAR($A847)-1,MONTH($A847),DAY($A847)),$A:$A,0))=""),"",AB847/INDEX(AB:AB,MATCH(DATE(YEAR($A847)-1,MONTH($A847),DAY($A847)),$A:$A,0))-1),"")</f>
        <v/>
      </c>
      <c r="AF847" s="26">
        <f>IFERROR(IF(OR(AC847="",INDEX(AC:AC,MATCH(DATE(YEAR($A847)-1,MONTH($A847),DAY($A847)),$A:$A,0))=""),"",AC847/INDEX(AC:AC,MATCH(DATE(YEAR($A847)-1,MONTH($A847),DAY($A847)),$A:$A,0))-1),"")</f>
        <v/>
      </c>
      <c r="AG847" s="26">
        <f>IF(OR(AA847="",AA846=""),"",AA847/AA846-1)</f>
        <v/>
      </c>
      <c r="AH847" s="26">
        <f>IF(OR(AB847="",AB846=""),"",AB847/AB846-1)</f>
        <v/>
      </c>
      <c r="AI847" s="26">
        <f>IF(OR(AC847="",AC846=""),"",AC847/AC846-1)</f>
        <v/>
      </c>
      <c r="AJ847" s="26">
        <f>IF(AC847="","",AA847/AC847)</f>
        <v/>
      </c>
      <c r="AK847" s="26">
        <f>IF(AC847="","",AB847/AC847)</f>
        <v/>
      </c>
      <c r="AL847" s="29" t="n">
        <v>12.0825</v>
      </c>
      <c r="AM847" s="30" t="n">
        <v>12.72</v>
      </c>
      <c r="AN847" s="30" t="n">
        <v>9.5</v>
      </c>
      <c r="AO847" s="30" t="n">
        <v>12.3975</v>
      </c>
      <c r="AP847" s="31" t="n">
        <v>0.0261</v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18">
        <f>IF(SUMIFS('Daily NSE Equity Options'!$K:$K,'Daily NSE Equity Options'!$A:$A,$A848)=0,"",SUMIFS('Daily NSE Equity Options'!$K:$K,'Daily NSE Equity Options'!$A:$A,$A848))</f>
        <v/>
      </c>
      <c r="F848" s="7">
        <f>IF(SUMIFS('Daily BSE Equity Options'!$K:$K,'Daily BSE Equity Options'!$A:$A,$A848)=0,"",SUMIFS('Daily BSE Equity Options'!$K:$K,'Daily BSE Equity Options'!$A:$A,$A848))</f>
        <v/>
      </c>
      <c r="G848" s="7">
        <f>IF(OR(E848="",F848=""),"",E848+F848)</f>
        <v/>
      </c>
      <c r="H848" s="20">
        <f>IFERROR(IF(OR(E848="",INDEX(E:E,MATCH(DATE(YEAR($A848)-1,MONTH($A848),DAY($A848)),$A:$A,0))=""),"",E848/INDEX(E:E,MATCH(DATE(YEAR($A848)-1,MONTH($A848),DAY($A848)),$A:$A,0))-1),"")</f>
        <v/>
      </c>
      <c r="I848" s="20">
        <f>IFERROR(IF(OR(F848="",INDEX(F:F,MATCH(DATE(YEAR($A848)-1,MONTH($A848),DAY($A848)),$A:$A,0))=""),"",F848/INDEX(F:F,MATCH(DATE(YEAR($A848)-1,MONTH($A848),DAY($A848)),$A:$A,0))-1),"")</f>
        <v/>
      </c>
      <c r="J848" s="20">
        <f>IFERROR(IF(OR(G848="",INDEX(G:G,MATCH(DATE(YEAR($A848)-1,MONTH($A848),DAY($A848)),$A:$A,0))=""),"",G848/INDEX(G:G,MATCH(DATE(YEAR($A848)-1,MONTH($A848),DAY($A848)),$A:$A,0))-1),"")</f>
        <v/>
      </c>
      <c r="K848" s="20">
        <f>IF(OR(E848="",E847=""),"",E848/E847-1)</f>
        <v/>
      </c>
      <c r="L848" s="20">
        <f>IF(OR(F848="",F847=""),"",F848/F847-1)</f>
        <v/>
      </c>
      <c r="M848" s="20">
        <f>IF(OR(G848="",G847=""),"",G848/G847-1)</f>
        <v/>
      </c>
      <c r="N848" s="20">
        <f>IF(G848="","",E848/G848)</f>
        <v/>
      </c>
      <c r="O848" s="20">
        <f>IF(G848="","",F848/G848)</f>
        <v/>
      </c>
      <c r="P848" s="21">
        <f>IF(SUMIFS('Daily NSE Equity Options'!$L:$L,'Daily NSE Equity Options'!$A:$A,$A848)=0,"",SUMIFS('Daily NSE Equity Options'!$L:$L,'Daily NSE Equity Options'!$A:$A,$A848))</f>
        <v/>
      </c>
      <c r="Q848" s="8">
        <f>IF(SUMIFS('Daily BSE Equity Options'!$L:$L,'Daily BSE Equity Options'!$A:$A,$A848)=0,"",SUMIFS('Daily BSE Equity Options'!$L:$L,'Daily BSE Equity Options'!$A:$A,$A848))</f>
        <v/>
      </c>
      <c r="R848" s="8">
        <f>IF(OR(P848="",Q848=""),"",P848+Q848)</f>
        <v/>
      </c>
      <c r="S848" s="23">
        <f>IFERROR(IF(OR(P848="",INDEX(P:P,MATCH(DATE(YEAR($A848)-1,MONTH($A848),DAY($A848)),$A:$A,0))=""),"",P848/INDEX(P:P,MATCH(DATE(YEAR($A848)-1,MONTH($A848),DAY($A848)),$A:$A,0))-1),"")</f>
        <v/>
      </c>
      <c r="T848" s="23">
        <f>IFERROR(IF(OR(Q848="",INDEX(Q:Q,MATCH(DATE(YEAR($A848)-1,MONTH($A848),DAY($A848)),$A:$A,0))=""),"",Q848/INDEX(Q:Q,MATCH(DATE(YEAR($A848)-1,MONTH($A848),DAY($A848)),$A:$A,0))-1),"")</f>
        <v/>
      </c>
      <c r="U848" s="23">
        <f>IFERROR(IF(OR(R848="",INDEX(R:R,MATCH(DATE(YEAR($A848)-1,MONTH($A848),DAY($A848)),$A:$A,0))=""),"",R848/INDEX(R:R,MATCH(DATE(YEAR($A848)-1,MONTH($A848),DAY($A848)),$A:$A,0))-1),"")</f>
        <v/>
      </c>
      <c r="V848" s="23">
        <f>IF(OR(P848="",P847=""),"",P848/P847-1)</f>
        <v/>
      </c>
      <c r="W848" s="23">
        <f>IF(OR(Q848="",Q847=""),"",Q848/Q847-1)</f>
        <v/>
      </c>
      <c r="X848" s="23">
        <f>IF(OR(R848="",R847=""),"",R848/R847-1)</f>
        <v/>
      </c>
      <c r="Y848" s="23">
        <f>IF(R848="","",P848/R848)</f>
        <v/>
      </c>
      <c r="Z848" s="23">
        <f>IF(R848="","",Q848/R848)</f>
        <v/>
      </c>
      <c r="AA848" s="24">
        <f>IF(SUMIFS('Daily NSE Equity Options'!$M:$M,'Daily NSE Equity Options'!$A:$A,$A848)=0,"",SUMIFS('Daily NSE Equity Options'!$M:$M,'Daily NSE Equity Options'!$A:$A,$A848))</f>
        <v/>
      </c>
      <c r="AB848" s="9">
        <f>IF(SUMIFS('Daily BSE Equity Options'!$M:$M,'Daily BSE Equity Options'!$A:$A,$A848)=0,"",SUMIFS('Daily BSE Equity Options'!$M:$M,'Daily BSE Equity Options'!$A:$A,$A848))</f>
        <v/>
      </c>
      <c r="AC848" s="9">
        <f>IF(OR(AA848="",AB848=""),"",AA848+AB848)</f>
        <v/>
      </c>
      <c r="AD848" s="26">
        <f>IFERROR(IF(OR(AA848="",INDEX(AA:AA,MATCH(DATE(YEAR($A848)-1,MONTH($A848),DAY($A848)),$A:$A,0))=""),"",AA848/INDEX(AA:AA,MATCH(DATE(YEAR($A848)-1,MONTH($A848),DAY($A848)),$A:$A,0))-1),"")</f>
        <v/>
      </c>
      <c r="AE848" s="26">
        <f>IFERROR(IF(OR(AB848="",INDEX(AB:AB,MATCH(DATE(YEAR($A848)-1,MONTH($A848),DAY($A848)),$A:$A,0))=""),"",AB848/INDEX(AB:AB,MATCH(DATE(YEAR($A848)-1,MONTH($A848),DAY($A848)),$A:$A,0))-1),"")</f>
        <v/>
      </c>
      <c r="AF848" s="26">
        <f>IFERROR(IF(OR(AC848="",INDEX(AC:AC,MATCH(DATE(YEAR($A848)-1,MONTH($A848),DAY($A848)),$A:$A,0))=""),"",AC848/INDEX(AC:AC,MATCH(DATE(YEAR($A848)-1,MONTH($A848),DAY($A848)),$A:$A,0))-1),"")</f>
        <v/>
      </c>
      <c r="AG848" s="26">
        <f>IF(OR(AA848="",AA847=""),"",AA848/AA847-1)</f>
        <v/>
      </c>
      <c r="AH848" s="26">
        <f>IF(OR(AB848="",AB847=""),"",AB848/AB847-1)</f>
        <v/>
      </c>
      <c r="AI848" s="26">
        <f>IF(OR(AC848="",AC847=""),"",AC848/AC847-1)</f>
        <v/>
      </c>
      <c r="AJ848" s="26">
        <f>IF(AC848="","",AA848/AC848)</f>
        <v/>
      </c>
      <c r="AK848" s="26">
        <f>IF(AC848="","",AB848/AC848)</f>
        <v/>
      </c>
      <c r="AL848" s="29" t="n">
        <v>12.3975</v>
      </c>
      <c r="AM848" s="30" t="n">
        <v>12.4625</v>
      </c>
      <c r="AN848" s="30" t="n">
        <v>10.6475</v>
      </c>
      <c r="AO848" s="30" t="n">
        <v>12.225</v>
      </c>
      <c r="AP848" s="31" t="n">
        <v>-0.0139</v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18">
        <f>IF(SUMIFS('Daily NSE Equity Options'!$K:$K,'Daily NSE Equity Options'!$A:$A,$A849)=0,"",SUMIFS('Daily NSE Equity Options'!$K:$K,'Daily NSE Equity Options'!$A:$A,$A849))</f>
        <v/>
      </c>
      <c r="F849" s="7">
        <f>IF(SUMIFS('Daily BSE Equity Options'!$K:$K,'Daily BSE Equity Options'!$A:$A,$A849)=0,"",SUMIFS('Daily BSE Equity Options'!$K:$K,'Daily BSE Equity Options'!$A:$A,$A849))</f>
        <v/>
      </c>
      <c r="G849" s="7">
        <f>IF(OR(E849="",F849=""),"",E849+F849)</f>
        <v/>
      </c>
      <c r="H849" s="20">
        <f>IFERROR(IF(OR(E849="",INDEX(E:E,MATCH(DATE(YEAR($A849)-1,MONTH($A849),DAY($A849)),$A:$A,0))=""),"",E849/INDEX(E:E,MATCH(DATE(YEAR($A849)-1,MONTH($A849),DAY($A849)),$A:$A,0))-1),"")</f>
        <v/>
      </c>
      <c r="I849" s="20">
        <f>IFERROR(IF(OR(F849="",INDEX(F:F,MATCH(DATE(YEAR($A849)-1,MONTH($A849),DAY($A849)),$A:$A,0))=""),"",F849/INDEX(F:F,MATCH(DATE(YEAR($A849)-1,MONTH($A849),DAY($A849)),$A:$A,0))-1),"")</f>
        <v/>
      </c>
      <c r="J849" s="20">
        <f>IFERROR(IF(OR(G849="",INDEX(G:G,MATCH(DATE(YEAR($A849)-1,MONTH($A849),DAY($A849)),$A:$A,0))=""),"",G849/INDEX(G:G,MATCH(DATE(YEAR($A849)-1,MONTH($A849),DAY($A849)),$A:$A,0))-1),"")</f>
        <v/>
      </c>
      <c r="K849" s="20">
        <f>IF(OR(E849="",E848=""),"",E849/E848-1)</f>
        <v/>
      </c>
      <c r="L849" s="20">
        <f>IF(OR(F849="",F848=""),"",F849/F848-1)</f>
        <v/>
      </c>
      <c r="M849" s="20">
        <f>IF(OR(G849="",G848=""),"",G849/G848-1)</f>
        <v/>
      </c>
      <c r="N849" s="20">
        <f>IF(G849="","",E849/G849)</f>
        <v/>
      </c>
      <c r="O849" s="20">
        <f>IF(G849="","",F849/G849)</f>
        <v/>
      </c>
      <c r="P849" s="21">
        <f>IF(SUMIFS('Daily NSE Equity Options'!$L:$L,'Daily NSE Equity Options'!$A:$A,$A849)=0,"",SUMIFS('Daily NSE Equity Options'!$L:$L,'Daily NSE Equity Options'!$A:$A,$A849))</f>
        <v/>
      </c>
      <c r="Q849" s="8">
        <f>IF(SUMIFS('Daily BSE Equity Options'!$L:$L,'Daily BSE Equity Options'!$A:$A,$A849)=0,"",SUMIFS('Daily BSE Equity Options'!$L:$L,'Daily BSE Equity Options'!$A:$A,$A849))</f>
        <v/>
      </c>
      <c r="R849" s="8">
        <f>IF(OR(P849="",Q849=""),"",P849+Q849)</f>
        <v/>
      </c>
      <c r="S849" s="23">
        <f>IFERROR(IF(OR(P849="",INDEX(P:P,MATCH(DATE(YEAR($A849)-1,MONTH($A849),DAY($A849)),$A:$A,0))=""),"",P849/INDEX(P:P,MATCH(DATE(YEAR($A849)-1,MONTH($A849),DAY($A849)),$A:$A,0))-1),"")</f>
        <v/>
      </c>
      <c r="T849" s="23">
        <f>IFERROR(IF(OR(Q849="",INDEX(Q:Q,MATCH(DATE(YEAR($A849)-1,MONTH($A849),DAY($A849)),$A:$A,0))=""),"",Q849/INDEX(Q:Q,MATCH(DATE(YEAR($A849)-1,MONTH($A849),DAY($A849)),$A:$A,0))-1),"")</f>
        <v/>
      </c>
      <c r="U849" s="23">
        <f>IFERROR(IF(OR(R849="",INDEX(R:R,MATCH(DATE(YEAR($A849)-1,MONTH($A849),DAY($A849)),$A:$A,0))=""),"",R849/INDEX(R:R,MATCH(DATE(YEAR($A849)-1,MONTH($A849),DAY($A849)),$A:$A,0))-1),"")</f>
        <v/>
      </c>
      <c r="V849" s="23">
        <f>IF(OR(P849="",P848=""),"",P849/P848-1)</f>
        <v/>
      </c>
      <c r="W849" s="23">
        <f>IF(OR(Q849="",Q848=""),"",Q849/Q848-1)</f>
        <v/>
      </c>
      <c r="X849" s="23">
        <f>IF(OR(R849="",R848=""),"",R849/R848-1)</f>
        <v/>
      </c>
      <c r="Y849" s="23">
        <f>IF(R849="","",P849/R849)</f>
        <v/>
      </c>
      <c r="Z849" s="23">
        <f>IF(R849="","",Q849/R849)</f>
        <v/>
      </c>
      <c r="AA849" s="24">
        <f>IF(SUMIFS('Daily NSE Equity Options'!$M:$M,'Daily NSE Equity Options'!$A:$A,$A849)=0,"",SUMIFS('Daily NSE Equity Options'!$M:$M,'Daily NSE Equity Options'!$A:$A,$A849))</f>
        <v/>
      </c>
      <c r="AB849" s="9">
        <f>IF(SUMIFS('Daily BSE Equity Options'!$M:$M,'Daily BSE Equity Options'!$A:$A,$A849)=0,"",SUMIFS('Daily BSE Equity Options'!$M:$M,'Daily BSE Equity Options'!$A:$A,$A849))</f>
        <v/>
      </c>
      <c r="AC849" s="9">
        <f>IF(OR(AA849="",AB849=""),"",AA849+AB849)</f>
        <v/>
      </c>
      <c r="AD849" s="26">
        <f>IFERROR(IF(OR(AA849="",INDEX(AA:AA,MATCH(DATE(YEAR($A849)-1,MONTH($A849),DAY($A849)),$A:$A,0))=""),"",AA849/INDEX(AA:AA,MATCH(DATE(YEAR($A849)-1,MONTH($A849),DAY($A849)),$A:$A,0))-1),"")</f>
        <v/>
      </c>
      <c r="AE849" s="26">
        <f>IFERROR(IF(OR(AB849="",INDEX(AB:AB,MATCH(DATE(YEAR($A849)-1,MONTH($A849),DAY($A849)),$A:$A,0))=""),"",AB849/INDEX(AB:AB,MATCH(DATE(YEAR($A849)-1,MONTH($A849),DAY($A849)),$A:$A,0))-1),"")</f>
        <v/>
      </c>
      <c r="AF849" s="26">
        <f>IFERROR(IF(OR(AC849="",INDEX(AC:AC,MATCH(DATE(YEAR($A849)-1,MONTH($A849),DAY($A849)),$A:$A,0))=""),"",AC849/INDEX(AC:AC,MATCH(DATE(YEAR($A849)-1,MONTH($A849),DAY($A849)),$A:$A,0))-1),"")</f>
        <v/>
      </c>
      <c r="AG849" s="26">
        <f>IF(OR(AA849="",AA848=""),"",AA849/AA848-1)</f>
        <v/>
      </c>
      <c r="AH849" s="26">
        <f>IF(OR(AB849="",AB848=""),"",AB849/AB848-1)</f>
        <v/>
      </c>
      <c r="AI849" s="26">
        <f>IF(OR(AC849="",AC848=""),"",AC849/AC848-1)</f>
        <v/>
      </c>
      <c r="AJ849" s="26">
        <f>IF(AC849="","",AA849/AC849)</f>
        <v/>
      </c>
      <c r="AK849" s="26">
        <f>IF(AC849="","",AB849/AC849)</f>
        <v/>
      </c>
      <c r="AL849" s="29" t="n">
        <v>12.225</v>
      </c>
      <c r="AM849" s="30" t="n">
        <v>12.2425</v>
      </c>
      <c r="AN849" s="30" t="n">
        <v>11.4625</v>
      </c>
      <c r="AO849" s="30" t="n">
        <v>11.8</v>
      </c>
      <c r="AP849" s="31" t="n">
        <v>-0.0348</v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18">
        <f>IF(SUMIFS('Daily NSE Equity Options'!$K:$K,'Daily NSE Equity Options'!$A:$A,$A850)=0,"",SUMIFS('Daily NSE Equity Options'!$K:$K,'Daily NSE Equity Options'!$A:$A,$A850))</f>
        <v/>
      </c>
      <c r="F850" s="7">
        <f>IF(SUMIFS('Daily BSE Equity Options'!$K:$K,'Daily BSE Equity Options'!$A:$A,$A850)=0,"",SUMIFS('Daily BSE Equity Options'!$K:$K,'Daily BSE Equity Options'!$A:$A,$A850))</f>
        <v/>
      </c>
      <c r="G850" s="7">
        <f>IF(OR(E850="",F850=""),"",E850+F850)</f>
        <v/>
      </c>
      <c r="H850" s="20">
        <f>IFERROR(IF(OR(E850="",INDEX(E:E,MATCH(DATE(YEAR($A850)-1,MONTH($A850),DAY($A850)),$A:$A,0))=""),"",E850/INDEX(E:E,MATCH(DATE(YEAR($A850)-1,MONTH($A850),DAY($A850)),$A:$A,0))-1),"")</f>
        <v/>
      </c>
      <c r="I850" s="20">
        <f>IFERROR(IF(OR(F850="",INDEX(F:F,MATCH(DATE(YEAR($A850)-1,MONTH($A850),DAY($A850)),$A:$A,0))=""),"",F850/INDEX(F:F,MATCH(DATE(YEAR($A850)-1,MONTH($A850),DAY($A850)),$A:$A,0))-1),"")</f>
        <v/>
      </c>
      <c r="J850" s="20">
        <f>IFERROR(IF(OR(G850="",INDEX(G:G,MATCH(DATE(YEAR($A850)-1,MONTH($A850),DAY($A850)),$A:$A,0))=""),"",G850/INDEX(G:G,MATCH(DATE(YEAR($A850)-1,MONTH($A850),DAY($A850)),$A:$A,0))-1),"")</f>
        <v/>
      </c>
      <c r="K850" s="20">
        <f>IF(OR(E850="",E849=""),"",E850/E849-1)</f>
        <v/>
      </c>
      <c r="L850" s="20">
        <f>IF(OR(F850="",F849=""),"",F850/F849-1)</f>
        <v/>
      </c>
      <c r="M850" s="20">
        <f>IF(OR(G850="",G849=""),"",G850/G849-1)</f>
        <v/>
      </c>
      <c r="N850" s="20">
        <f>IF(G850="","",E850/G850)</f>
        <v/>
      </c>
      <c r="O850" s="20">
        <f>IF(G850="","",F850/G850)</f>
        <v/>
      </c>
      <c r="P850" s="21">
        <f>IF(SUMIFS('Daily NSE Equity Options'!$L:$L,'Daily NSE Equity Options'!$A:$A,$A850)=0,"",SUMIFS('Daily NSE Equity Options'!$L:$L,'Daily NSE Equity Options'!$A:$A,$A850))</f>
        <v/>
      </c>
      <c r="Q850" s="8">
        <f>IF(SUMIFS('Daily BSE Equity Options'!$L:$L,'Daily BSE Equity Options'!$A:$A,$A850)=0,"",SUMIFS('Daily BSE Equity Options'!$L:$L,'Daily BSE Equity Options'!$A:$A,$A850))</f>
        <v/>
      </c>
      <c r="R850" s="8">
        <f>IF(OR(P850="",Q850=""),"",P850+Q850)</f>
        <v/>
      </c>
      <c r="S850" s="23">
        <f>IFERROR(IF(OR(P850="",INDEX(P:P,MATCH(DATE(YEAR($A850)-1,MONTH($A850),DAY($A850)),$A:$A,0))=""),"",P850/INDEX(P:P,MATCH(DATE(YEAR($A850)-1,MONTH($A850),DAY($A850)),$A:$A,0))-1),"")</f>
        <v/>
      </c>
      <c r="T850" s="23">
        <f>IFERROR(IF(OR(Q850="",INDEX(Q:Q,MATCH(DATE(YEAR($A850)-1,MONTH($A850),DAY($A850)),$A:$A,0))=""),"",Q850/INDEX(Q:Q,MATCH(DATE(YEAR($A850)-1,MONTH($A850),DAY($A850)),$A:$A,0))-1),"")</f>
        <v/>
      </c>
      <c r="U850" s="23">
        <f>IFERROR(IF(OR(R850="",INDEX(R:R,MATCH(DATE(YEAR($A850)-1,MONTH($A850),DAY($A850)),$A:$A,0))=""),"",R850/INDEX(R:R,MATCH(DATE(YEAR($A850)-1,MONTH($A850),DAY($A850)),$A:$A,0))-1),"")</f>
        <v/>
      </c>
      <c r="V850" s="23">
        <f>IF(OR(P850="",P849=""),"",P850/P849-1)</f>
        <v/>
      </c>
      <c r="W850" s="23">
        <f>IF(OR(Q850="",Q849=""),"",Q850/Q849-1)</f>
        <v/>
      </c>
      <c r="X850" s="23">
        <f>IF(OR(R850="",R849=""),"",R850/R849-1)</f>
        <v/>
      </c>
      <c r="Y850" s="23">
        <f>IF(R850="","",P850/R850)</f>
        <v/>
      </c>
      <c r="Z850" s="23">
        <f>IF(R850="","",Q850/R850)</f>
        <v/>
      </c>
      <c r="AA850" s="24">
        <f>IF(SUMIFS('Daily NSE Equity Options'!$M:$M,'Daily NSE Equity Options'!$A:$A,$A850)=0,"",SUMIFS('Daily NSE Equity Options'!$M:$M,'Daily NSE Equity Options'!$A:$A,$A850))</f>
        <v/>
      </c>
      <c r="AB850" s="9">
        <f>IF(SUMIFS('Daily BSE Equity Options'!$M:$M,'Daily BSE Equity Options'!$A:$A,$A850)=0,"",SUMIFS('Daily BSE Equity Options'!$M:$M,'Daily BSE Equity Options'!$A:$A,$A850))</f>
        <v/>
      </c>
      <c r="AC850" s="9">
        <f>IF(OR(AA850="",AB850=""),"",AA850+AB850)</f>
        <v/>
      </c>
      <c r="AD850" s="26">
        <f>IFERROR(IF(OR(AA850="",INDEX(AA:AA,MATCH(DATE(YEAR($A850)-1,MONTH($A850),DAY($A850)),$A:$A,0))=""),"",AA850/INDEX(AA:AA,MATCH(DATE(YEAR($A850)-1,MONTH($A850),DAY($A850)),$A:$A,0))-1),"")</f>
        <v/>
      </c>
      <c r="AE850" s="26">
        <f>IFERROR(IF(OR(AB850="",INDEX(AB:AB,MATCH(DATE(YEAR($A850)-1,MONTH($A850),DAY($A850)),$A:$A,0))=""),"",AB850/INDEX(AB:AB,MATCH(DATE(YEAR($A850)-1,MONTH($A850),DAY($A850)),$A:$A,0))-1),"")</f>
        <v/>
      </c>
      <c r="AF850" s="26">
        <f>IFERROR(IF(OR(AC850="",INDEX(AC:AC,MATCH(DATE(YEAR($A850)-1,MONTH($A850),DAY($A850)),$A:$A,0))=""),"",AC850/INDEX(AC:AC,MATCH(DATE(YEAR($A850)-1,MONTH($A850),DAY($A850)),$A:$A,0))-1),"")</f>
        <v/>
      </c>
      <c r="AG850" s="26">
        <f>IF(OR(AA850="",AA849=""),"",AA850/AA849-1)</f>
        <v/>
      </c>
      <c r="AH850" s="26">
        <f>IF(OR(AB850="",AB849=""),"",AB850/AB849-1)</f>
        <v/>
      </c>
      <c r="AI850" s="26">
        <f>IF(OR(AC850="",AC849=""),"",AC850/AC849-1)</f>
        <v/>
      </c>
      <c r="AJ850" s="26">
        <f>IF(AC850="","",AA850/AC850)</f>
        <v/>
      </c>
      <c r="AK850" s="26">
        <f>IF(AC850="","",AB850/AC850)</f>
        <v/>
      </c>
      <c r="AL850" s="29" t="n">
        <v>11.8</v>
      </c>
      <c r="AM850" s="30" t="n">
        <v>12.28</v>
      </c>
      <c r="AN850" s="30" t="n">
        <v>11.76</v>
      </c>
      <c r="AO850" s="30" t="n">
        <v>12.0625</v>
      </c>
      <c r="AP850" s="31" t="n">
        <v>0.0222</v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18">
        <f>IF(SUMIFS('Daily NSE Equity Options'!$K:$K,'Daily NSE Equity Options'!$A:$A,$A851)=0,"",SUMIFS('Daily NSE Equity Options'!$K:$K,'Daily NSE Equity Options'!$A:$A,$A851))</f>
        <v/>
      </c>
      <c r="F851" s="7">
        <f>IF(SUMIFS('Daily BSE Equity Options'!$K:$K,'Daily BSE Equity Options'!$A:$A,$A851)=0,"",SUMIFS('Daily BSE Equity Options'!$K:$K,'Daily BSE Equity Options'!$A:$A,$A851))</f>
        <v/>
      </c>
      <c r="G851" s="7">
        <f>IF(OR(E851="",F851=""),"",E851+F851)</f>
        <v/>
      </c>
      <c r="H851" s="20">
        <f>IFERROR(IF(OR(E851="",INDEX(E:E,MATCH(DATE(YEAR($A851)-1,MONTH($A851),DAY($A851)),$A:$A,0))=""),"",E851/INDEX(E:E,MATCH(DATE(YEAR($A851)-1,MONTH($A851),DAY($A851)),$A:$A,0))-1),"")</f>
        <v/>
      </c>
      <c r="I851" s="20">
        <f>IFERROR(IF(OR(F851="",INDEX(F:F,MATCH(DATE(YEAR($A851)-1,MONTH($A851),DAY($A851)),$A:$A,0))=""),"",F851/INDEX(F:F,MATCH(DATE(YEAR($A851)-1,MONTH($A851),DAY($A851)),$A:$A,0))-1),"")</f>
        <v/>
      </c>
      <c r="J851" s="20">
        <f>IFERROR(IF(OR(G851="",INDEX(G:G,MATCH(DATE(YEAR($A851)-1,MONTH($A851),DAY($A851)),$A:$A,0))=""),"",G851/INDEX(G:G,MATCH(DATE(YEAR($A851)-1,MONTH($A851),DAY($A851)),$A:$A,0))-1),"")</f>
        <v/>
      </c>
      <c r="K851" s="20">
        <f>IF(OR(E851="",E850=""),"",E851/E850-1)</f>
        <v/>
      </c>
      <c r="L851" s="20">
        <f>IF(OR(F851="",F850=""),"",F851/F850-1)</f>
        <v/>
      </c>
      <c r="M851" s="20">
        <f>IF(OR(G851="",G850=""),"",G851/G850-1)</f>
        <v/>
      </c>
      <c r="N851" s="20">
        <f>IF(G851="","",E851/G851)</f>
        <v/>
      </c>
      <c r="O851" s="20">
        <f>IF(G851="","",F851/G851)</f>
        <v/>
      </c>
      <c r="P851" s="21">
        <f>IF(SUMIFS('Daily NSE Equity Options'!$L:$L,'Daily NSE Equity Options'!$A:$A,$A851)=0,"",SUMIFS('Daily NSE Equity Options'!$L:$L,'Daily NSE Equity Options'!$A:$A,$A851))</f>
        <v/>
      </c>
      <c r="Q851" s="8">
        <f>IF(SUMIFS('Daily BSE Equity Options'!$L:$L,'Daily BSE Equity Options'!$A:$A,$A851)=0,"",SUMIFS('Daily BSE Equity Options'!$L:$L,'Daily BSE Equity Options'!$A:$A,$A851))</f>
        <v/>
      </c>
      <c r="R851" s="8">
        <f>IF(OR(P851="",Q851=""),"",P851+Q851)</f>
        <v/>
      </c>
      <c r="S851" s="23">
        <f>IFERROR(IF(OR(P851="",INDEX(P:P,MATCH(DATE(YEAR($A851)-1,MONTH($A851),DAY($A851)),$A:$A,0))=""),"",P851/INDEX(P:P,MATCH(DATE(YEAR($A851)-1,MONTH($A851),DAY($A851)),$A:$A,0))-1),"")</f>
        <v/>
      </c>
      <c r="T851" s="23">
        <f>IFERROR(IF(OR(Q851="",INDEX(Q:Q,MATCH(DATE(YEAR($A851)-1,MONTH($A851),DAY($A851)),$A:$A,0))=""),"",Q851/INDEX(Q:Q,MATCH(DATE(YEAR($A851)-1,MONTH($A851),DAY($A851)),$A:$A,0))-1),"")</f>
        <v/>
      </c>
      <c r="U851" s="23">
        <f>IFERROR(IF(OR(R851="",INDEX(R:R,MATCH(DATE(YEAR($A851)-1,MONTH($A851),DAY($A851)),$A:$A,0))=""),"",R851/INDEX(R:R,MATCH(DATE(YEAR($A851)-1,MONTH($A851),DAY($A851)),$A:$A,0))-1),"")</f>
        <v/>
      </c>
      <c r="V851" s="23">
        <f>IF(OR(P851="",P850=""),"",P851/P850-1)</f>
        <v/>
      </c>
      <c r="W851" s="23">
        <f>IF(OR(Q851="",Q850=""),"",Q851/Q850-1)</f>
        <v/>
      </c>
      <c r="X851" s="23">
        <f>IF(OR(R851="",R850=""),"",R851/R850-1)</f>
        <v/>
      </c>
      <c r="Y851" s="23">
        <f>IF(R851="","",P851/R851)</f>
        <v/>
      </c>
      <c r="Z851" s="23">
        <f>IF(R851="","",Q851/R851)</f>
        <v/>
      </c>
      <c r="AA851" s="24">
        <f>IF(SUMIFS('Daily NSE Equity Options'!$M:$M,'Daily NSE Equity Options'!$A:$A,$A851)=0,"",SUMIFS('Daily NSE Equity Options'!$M:$M,'Daily NSE Equity Options'!$A:$A,$A851))</f>
        <v/>
      </c>
      <c r="AB851" s="9">
        <f>IF(SUMIFS('Daily BSE Equity Options'!$M:$M,'Daily BSE Equity Options'!$A:$A,$A851)=0,"",SUMIFS('Daily BSE Equity Options'!$M:$M,'Daily BSE Equity Options'!$A:$A,$A851))</f>
        <v/>
      </c>
      <c r="AC851" s="9">
        <f>IF(OR(AA851="",AB851=""),"",AA851+AB851)</f>
        <v/>
      </c>
      <c r="AD851" s="26">
        <f>IFERROR(IF(OR(AA851="",INDEX(AA:AA,MATCH(DATE(YEAR($A851)-1,MONTH($A851),DAY($A851)),$A:$A,0))=""),"",AA851/INDEX(AA:AA,MATCH(DATE(YEAR($A851)-1,MONTH($A851),DAY($A851)),$A:$A,0))-1),"")</f>
        <v/>
      </c>
      <c r="AE851" s="26">
        <f>IFERROR(IF(OR(AB851="",INDEX(AB:AB,MATCH(DATE(YEAR($A851)-1,MONTH($A851),DAY($A851)),$A:$A,0))=""),"",AB851/INDEX(AB:AB,MATCH(DATE(YEAR($A851)-1,MONTH($A851),DAY($A851)),$A:$A,0))-1),"")</f>
        <v/>
      </c>
      <c r="AF851" s="26">
        <f>IFERROR(IF(OR(AC851="",INDEX(AC:AC,MATCH(DATE(YEAR($A851)-1,MONTH($A851),DAY($A851)),$A:$A,0))=""),"",AC851/INDEX(AC:AC,MATCH(DATE(YEAR($A851)-1,MONTH($A851),DAY($A851)),$A:$A,0))-1),"")</f>
        <v/>
      </c>
      <c r="AG851" s="26">
        <f>IF(OR(AA851="",AA850=""),"",AA851/AA850-1)</f>
        <v/>
      </c>
      <c r="AH851" s="26">
        <f>IF(OR(AB851="",AB850=""),"",AB851/AB850-1)</f>
        <v/>
      </c>
      <c r="AI851" s="26">
        <f>IF(OR(AC851="",AC850=""),"",AC851/AC850-1)</f>
        <v/>
      </c>
      <c r="AJ851" s="26">
        <f>IF(AC851="","",AA851/AC851)</f>
        <v/>
      </c>
      <c r="AK851" s="26">
        <f>IF(AC851="","",AB851/AC851)</f>
        <v/>
      </c>
      <c r="AL851" s="29" t="n">
        <v>12.0625</v>
      </c>
      <c r="AM851" s="30" t="n">
        <v>12.18</v>
      </c>
      <c r="AN851" s="30" t="n">
        <v>10.4075</v>
      </c>
      <c r="AO851" s="30" t="n">
        <v>11.365</v>
      </c>
      <c r="AP851" s="31" t="n">
        <v>-0.0578</v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18">
        <f>IF(SUMIFS('Daily NSE Equity Options'!$K:$K,'Daily NSE Equity Options'!$A:$A,$A852)=0,"",SUMIFS('Daily NSE Equity Options'!$K:$K,'Daily NSE Equity Options'!$A:$A,$A852))</f>
        <v/>
      </c>
      <c r="F852" s="7">
        <f>IF(SUMIFS('Daily BSE Equity Options'!$K:$K,'Daily BSE Equity Options'!$A:$A,$A852)=0,"",SUMIFS('Daily BSE Equity Options'!$K:$K,'Daily BSE Equity Options'!$A:$A,$A852))</f>
        <v/>
      </c>
      <c r="G852" s="7">
        <f>IF(OR(E852="",F852=""),"",E852+F852)</f>
        <v/>
      </c>
      <c r="H852" s="20">
        <f>IFERROR(IF(OR(E852="",INDEX(E:E,MATCH(DATE(YEAR($A852)-1,MONTH($A852),DAY($A852)),$A:$A,0))=""),"",E852/INDEX(E:E,MATCH(DATE(YEAR($A852)-1,MONTH($A852),DAY($A852)),$A:$A,0))-1),"")</f>
        <v/>
      </c>
      <c r="I852" s="20">
        <f>IFERROR(IF(OR(F852="",INDEX(F:F,MATCH(DATE(YEAR($A852)-1,MONTH($A852),DAY($A852)),$A:$A,0))=""),"",F852/INDEX(F:F,MATCH(DATE(YEAR($A852)-1,MONTH($A852),DAY($A852)),$A:$A,0))-1),"")</f>
        <v/>
      </c>
      <c r="J852" s="20">
        <f>IFERROR(IF(OR(G852="",INDEX(G:G,MATCH(DATE(YEAR($A852)-1,MONTH($A852),DAY($A852)),$A:$A,0))=""),"",G852/INDEX(G:G,MATCH(DATE(YEAR($A852)-1,MONTH($A852),DAY($A852)),$A:$A,0))-1),"")</f>
        <v/>
      </c>
      <c r="K852" s="20">
        <f>IF(OR(E852="",E851=""),"",E852/E851-1)</f>
        <v/>
      </c>
      <c r="L852" s="20">
        <f>IF(OR(F852="",F851=""),"",F852/F851-1)</f>
        <v/>
      </c>
      <c r="M852" s="20">
        <f>IF(OR(G852="",G851=""),"",G852/G851-1)</f>
        <v/>
      </c>
      <c r="N852" s="20">
        <f>IF(G852="","",E852/G852)</f>
        <v/>
      </c>
      <c r="O852" s="20">
        <f>IF(G852="","",F852/G852)</f>
        <v/>
      </c>
      <c r="P852" s="21">
        <f>IF(SUMIFS('Daily NSE Equity Options'!$L:$L,'Daily NSE Equity Options'!$A:$A,$A852)=0,"",SUMIFS('Daily NSE Equity Options'!$L:$L,'Daily NSE Equity Options'!$A:$A,$A852))</f>
        <v/>
      </c>
      <c r="Q852" s="8">
        <f>IF(SUMIFS('Daily BSE Equity Options'!$L:$L,'Daily BSE Equity Options'!$A:$A,$A852)=0,"",SUMIFS('Daily BSE Equity Options'!$L:$L,'Daily BSE Equity Options'!$A:$A,$A852))</f>
        <v/>
      </c>
      <c r="R852" s="8">
        <f>IF(OR(P852="",Q852=""),"",P852+Q852)</f>
        <v/>
      </c>
      <c r="S852" s="23">
        <f>IFERROR(IF(OR(P852="",INDEX(P:P,MATCH(DATE(YEAR($A852)-1,MONTH($A852),DAY($A852)),$A:$A,0))=""),"",P852/INDEX(P:P,MATCH(DATE(YEAR($A852)-1,MONTH($A852),DAY($A852)),$A:$A,0))-1),"")</f>
        <v/>
      </c>
      <c r="T852" s="23">
        <f>IFERROR(IF(OR(Q852="",INDEX(Q:Q,MATCH(DATE(YEAR($A852)-1,MONTH($A852),DAY($A852)),$A:$A,0))=""),"",Q852/INDEX(Q:Q,MATCH(DATE(YEAR($A852)-1,MONTH($A852),DAY($A852)),$A:$A,0))-1),"")</f>
        <v/>
      </c>
      <c r="U852" s="23">
        <f>IFERROR(IF(OR(R852="",INDEX(R:R,MATCH(DATE(YEAR($A852)-1,MONTH($A852),DAY($A852)),$A:$A,0))=""),"",R852/INDEX(R:R,MATCH(DATE(YEAR($A852)-1,MONTH($A852),DAY($A852)),$A:$A,0))-1),"")</f>
        <v/>
      </c>
      <c r="V852" s="23">
        <f>IF(OR(P852="",P851=""),"",P852/P851-1)</f>
        <v/>
      </c>
      <c r="W852" s="23">
        <f>IF(OR(Q852="",Q851=""),"",Q852/Q851-1)</f>
        <v/>
      </c>
      <c r="X852" s="23">
        <f>IF(OR(R852="",R851=""),"",R852/R851-1)</f>
        <v/>
      </c>
      <c r="Y852" s="23">
        <f>IF(R852="","",P852/R852)</f>
        <v/>
      </c>
      <c r="Z852" s="23">
        <f>IF(R852="","",Q852/R852)</f>
        <v/>
      </c>
      <c r="AA852" s="24">
        <f>IF(SUMIFS('Daily NSE Equity Options'!$M:$M,'Daily NSE Equity Options'!$A:$A,$A852)=0,"",SUMIFS('Daily NSE Equity Options'!$M:$M,'Daily NSE Equity Options'!$A:$A,$A852))</f>
        <v/>
      </c>
      <c r="AB852" s="9">
        <f>IF(SUMIFS('Daily BSE Equity Options'!$M:$M,'Daily BSE Equity Options'!$A:$A,$A852)=0,"",SUMIFS('Daily BSE Equity Options'!$M:$M,'Daily BSE Equity Options'!$A:$A,$A852))</f>
        <v/>
      </c>
      <c r="AC852" s="9">
        <f>IF(OR(AA852="",AB852=""),"",AA852+AB852)</f>
        <v/>
      </c>
      <c r="AD852" s="26">
        <f>IFERROR(IF(OR(AA852="",INDEX(AA:AA,MATCH(DATE(YEAR($A852)-1,MONTH($A852),DAY($A852)),$A:$A,0))=""),"",AA852/INDEX(AA:AA,MATCH(DATE(YEAR($A852)-1,MONTH($A852),DAY($A852)),$A:$A,0))-1),"")</f>
        <v/>
      </c>
      <c r="AE852" s="26">
        <f>IFERROR(IF(OR(AB852="",INDEX(AB:AB,MATCH(DATE(YEAR($A852)-1,MONTH($A852),DAY($A852)),$A:$A,0))=""),"",AB852/INDEX(AB:AB,MATCH(DATE(YEAR($A852)-1,MONTH($A852),DAY($A852)),$A:$A,0))-1),"")</f>
        <v/>
      </c>
      <c r="AF852" s="26">
        <f>IFERROR(IF(OR(AC852="",INDEX(AC:AC,MATCH(DATE(YEAR($A852)-1,MONTH($A852),DAY($A852)),$A:$A,0))=""),"",AC852/INDEX(AC:AC,MATCH(DATE(YEAR($A852)-1,MONTH($A852),DAY($A852)),$A:$A,0))-1),"")</f>
        <v/>
      </c>
      <c r="AG852" s="26">
        <f>IF(OR(AA852="",AA851=""),"",AA852/AA851-1)</f>
        <v/>
      </c>
      <c r="AH852" s="26">
        <f>IF(OR(AB852="",AB851=""),"",AB852/AB851-1)</f>
        <v/>
      </c>
      <c r="AI852" s="26">
        <f>IF(OR(AC852="",AC851=""),"",AC852/AC851-1)</f>
        <v/>
      </c>
      <c r="AJ852" s="26">
        <f>IF(AC852="","",AA852/AC852)</f>
        <v/>
      </c>
      <c r="AK852" s="26">
        <f>IF(AC852="","",AB852/AC852)</f>
        <v/>
      </c>
      <c r="AL852" s="29" t="n">
        <v>11.365</v>
      </c>
      <c r="AM852" s="30" t="n">
        <v>11.5425</v>
      </c>
      <c r="AN852" s="30" t="n">
        <v>10.86</v>
      </c>
      <c r="AO852" s="30" t="n">
        <v>10.9625</v>
      </c>
      <c r="AP852" s="31" t="n">
        <v>-0.0354</v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18">
        <f>IF(SUMIFS('Daily NSE Equity Options'!$K:$K,'Daily NSE Equity Options'!$A:$A,$A853)=0,"",SUMIFS('Daily NSE Equity Options'!$K:$K,'Daily NSE Equity Options'!$A:$A,$A853))</f>
        <v/>
      </c>
      <c r="F853" s="7">
        <f>IF(SUMIFS('Daily BSE Equity Options'!$K:$K,'Daily BSE Equity Options'!$A:$A,$A853)=0,"",SUMIFS('Daily BSE Equity Options'!$K:$K,'Daily BSE Equity Options'!$A:$A,$A853))</f>
        <v/>
      </c>
      <c r="G853" s="7">
        <f>IF(OR(E853="",F853=""),"",E853+F853)</f>
        <v/>
      </c>
      <c r="H853" s="20">
        <f>IFERROR(IF(OR(E853="",INDEX(E:E,MATCH(DATE(YEAR($A853)-1,MONTH($A853),DAY($A853)),$A:$A,0))=""),"",E853/INDEX(E:E,MATCH(DATE(YEAR($A853)-1,MONTH($A853),DAY($A853)),$A:$A,0))-1),"")</f>
        <v/>
      </c>
      <c r="I853" s="20">
        <f>IFERROR(IF(OR(F853="",INDEX(F:F,MATCH(DATE(YEAR($A853)-1,MONTH($A853),DAY($A853)),$A:$A,0))=""),"",F853/INDEX(F:F,MATCH(DATE(YEAR($A853)-1,MONTH($A853),DAY($A853)),$A:$A,0))-1),"")</f>
        <v/>
      </c>
      <c r="J853" s="20">
        <f>IFERROR(IF(OR(G853="",INDEX(G:G,MATCH(DATE(YEAR($A853)-1,MONTH($A853),DAY($A853)),$A:$A,0))=""),"",G853/INDEX(G:G,MATCH(DATE(YEAR($A853)-1,MONTH($A853),DAY($A853)),$A:$A,0))-1),"")</f>
        <v/>
      </c>
      <c r="K853" s="20">
        <f>IF(OR(E853="",E852=""),"",E853/E852-1)</f>
        <v/>
      </c>
      <c r="L853" s="20">
        <f>IF(OR(F853="",F852=""),"",F853/F852-1)</f>
        <v/>
      </c>
      <c r="M853" s="20">
        <f>IF(OR(G853="",G852=""),"",G853/G852-1)</f>
        <v/>
      </c>
      <c r="N853" s="20">
        <f>IF(G853="","",E853/G853)</f>
        <v/>
      </c>
      <c r="O853" s="20">
        <f>IF(G853="","",F853/G853)</f>
        <v/>
      </c>
      <c r="P853" s="21">
        <f>IF(SUMIFS('Daily NSE Equity Options'!$L:$L,'Daily NSE Equity Options'!$A:$A,$A853)=0,"",SUMIFS('Daily NSE Equity Options'!$L:$L,'Daily NSE Equity Options'!$A:$A,$A853))</f>
        <v/>
      </c>
      <c r="Q853" s="8">
        <f>IF(SUMIFS('Daily BSE Equity Options'!$L:$L,'Daily BSE Equity Options'!$A:$A,$A853)=0,"",SUMIFS('Daily BSE Equity Options'!$L:$L,'Daily BSE Equity Options'!$A:$A,$A853))</f>
        <v/>
      </c>
      <c r="R853" s="8">
        <f>IF(OR(P853="",Q853=""),"",P853+Q853)</f>
        <v/>
      </c>
      <c r="S853" s="23">
        <f>IFERROR(IF(OR(P853="",INDEX(P:P,MATCH(DATE(YEAR($A853)-1,MONTH($A853),DAY($A853)),$A:$A,0))=""),"",P853/INDEX(P:P,MATCH(DATE(YEAR($A853)-1,MONTH($A853),DAY($A853)),$A:$A,0))-1),"")</f>
        <v/>
      </c>
      <c r="T853" s="23">
        <f>IFERROR(IF(OR(Q853="",INDEX(Q:Q,MATCH(DATE(YEAR($A853)-1,MONTH($A853),DAY($A853)),$A:$A,0))=""),"",Q853/INDEX(Q:Q,MATCH(DATE(YEAR($A853)-1,MONTH($A853),DAY($A853)),$A:$A,0))-1),"")</f>
        <v/>
      </c>
      <c r="U853" s="23">
        <f>IFERROR(IF(OR(R853="",INDEX(R:R,MATCH(DATE(YEAR($A853)-1,MONTH($A853),DAY($A853)),$A:$A,0))=""),"",R853/INDEX(R:R,MATCH(DATE(YEAR($A853)-1,MONTH($A853),DAY($A853)),$A:$A,0))-1),"")</f>
        <v/>
      </c>
      <c r="V853" s="23">
        <f>IF(OR(P853="",P852=""),"",P853/P852-1)</f>
        <v/>
      </c>
      <c r="W853" s="23">
        <f>IF(OR(Q853="",Q852=""),"",Q853/Q852-1)</f>
        <v/>
      </c>
      <c r="X853" s="23">
        <f>IF(OR(R853="",R852=""),"",R853/R852-1)</f>
        <v/>
      </c>
      <c r="Y853" s="23">
        <f>IF(R853="","",P853/R853)</f>
        <v/>
      </c>
      <c r="Z853" s="23">
        <f>IF(R853="","",Q853/R853)</f>
        <v/>
      </c>
      <c r="AA853" s="24">
        <f>IF(SUMIFS('Daily NSE Equity Options'!$M:$M,'Daily NSE Equity Options'!$A:$A,$A853)=0,"",SUMIFS('Daily NSE Equity Options'!$M:$M,'Daily NSE Equity Options'!$A:$A,$A853))</f>
        <v/>
      </c>
      <c r="AB853" s="9">
        <f>IF(SUMIFS('Daily BSE Equity Options'!$M:$M,'Daily BSE Equity Options'!$A:$A,$A853)=0,"",SUMIFS('Daily BSE Equity Options'!$M:$M,'Daily BSE Equity Options'!$A:$A,$A853))</f>
        <v/>
      </c>
      <c r="AC853" s="9">
        <f>IF(OR(AA853="",AB853=""),"",AA853+AB853)</f>
        <v/>
      </c>
      <c r="AD853" s="26">
        <f>IFERROR(IF(OR(AA853="",INDEX(AA:AA,MATCH(DATE(YEAR($A853)-1,MONTH($A853),DAY($A853)),$A:$A,0))=""),"",AA853/INDEX(AA:AA,MATCH(DATE(YEAR($A853)-1,MONTH($A853),DAY($A853)),$A:$A,0))-1),"")</f>
        <v/>
      </c>
      <c r="AE853" s="26">
        <f>IFERROR(IF(OR(AB853="",INDEX(AB:AB,MATCH(DATE(YEAR($A853)-1,MONTH($A853),DAY($A853)),$A:$A,0))=""),"",AB853/INDEX(AB:AB,MATCH(DATE(YEAR($A853)-1,MONTH($A853),DAY($A853)),$A:$A,0))-1),"")</f>
        <v/>
      </c>
      <c r="AF853" s="26">
        <f>IFERROR(IF(OR(AC853="",INDEX(AC:AC,MATCH(DATE(YEAR($A853)-1,MONTH($A853),DAY($A853)),$A:$A,0))=""),"",AC853/INDEX(AC:AC,MATCH(DATE(YEAR($A853)-1,MONTH($A853),DAY($A853)),$A:$A,0))-1),"")</f>
        <v/>
      </c>
      <c r="AG853" s="26">
        <f>IF(OR(AA853="",AA852=""),"",AA853/AA852-1)</f>
        <v/>
      </c>
      <c r="AH853" s="26">
        <f>IF(OR(AB853="",AB852=""),"",AB853/AB852-1)</f>
        <v/>
      </c>
      <c r="AI853" s="26">
        <f>IF(OR(AC853="",AC852=""),"",AC853/AC852-1)</f>
        <v/>
      </c>
      <c r="AJ853" s="26">
        <f>IF(AC853="","",AA853/AC853)</f>
        <v/>
      </c>
      <c r="AK853" s="26">
        <f>IF(AC853="","",AB853/AC853)</f>
        <v/>
      </c>
      <c r="AL853" s="29" t="n">
        <v>10.9625</v>
      </c>
      <c r="AM853" s="30" t="n">
        <v>11.085</v>
      </c>
      <c r="AN853" s="30" t="n">
        <v>9.365</v>
      </c>
      <c r="AO853" s="30" t="n">
        <v>10.815</v>
      </c>
      <c r="AP853" s="31" t="n">
        <v>-0.0135</v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18">
        <f>IF(SUMIFS('Daily NSE Equity Options'!$K:$K,'Daily NSE Equity Options'!$A:$A,$A854)=0,"",SUMIFS('Daily NSE Equity Options'!$K:$K,'Daily NSE Equity Options'!$A:$A,$A854))</f>
        <v/>
      </c>
      <c r="F854" s="7">
        <f>IF(SUMIFS('Daily BSE Equity Options'!$K:$K,'Daily BSE Equity Options'!$A:$A,$A854)=0,"",SUMIFS('Daily BSE Equity Options'!$K:$K,'Daily BSE Equity Options'!$A:$A,$A854))</f>
        <v/>
      </c>
      <c r="G854" s="7">
        <f>IF(OR(E854="",F854=""),"",E854+F854)</f>
        <v/>
      </c>
      <c r="H854" s="20">
        <f>IFERROR(IF(OR(E854="",INDEX(E:E,MATCH(DATE(YEAR($A854)-1,MONTH($A854),DAY($A854)),$A:$A,0))=""),"",E854/INDEX(E:E,MATCH(DATE(YEAR($A854)-1,MONTH($A854),DAY($A854)),$A:$A,0))-1),"")</f>
        <v/>
      </c>
      <c r="I854" s="20">
        <f>IFERROR(IF(OR(F854="",INDEX(F:F,MATCH(DATE(YEAR($A854)-1,MONTH($A854),DAY($A854)),$A:$A,0))=""),"",F854/INDEX(F:F,MATCH(DATE(YEAR($A854)-1,MONTH($A854),DAY($A854)),$A:$A,0))-1),"")</f>
        <v/>
      </c>
      <c r="J854" s="20">
        <f>IFERROR(IF(OR(G854="",INDEX(G:G,MATCH(DATE(YEAR($A854)-1,MONTH($A854),DAY($A854)),$A:$A,0))=""),"",G854/INDEX(G:G,MATCH(DATE(YEAR($A854)-1,MONTH($A854),DAY($A854)),$A:$A,0))-1),"")</f>
        <v/>
      </c>
      <c r="K854" s="20">
        <f>IF(OR(E854="",E853=""),"",E854/E853-1)</f>
        <v/>
      </c>
      <c r="L854" s="20">
        <f>IF(OR(F854="",F853=""),"",F854/F853-1)</f>
        <v/>
      </c>
      <c r="M854" s="20">
        <f>IF(OR(G854="",G853=""),"",G854/G853-1)</f>
        <v/>
      </c>
      <c r="N854" s="20">
        <f>IF(G854="","",E854/G854)</f>
        <v/>
      </c>
      <c r="O854" s="20">
        <f>IF(G854="","",F854/G854)</f>
        <v/>
      </c>
      <c r="P854" s="21">
        <f>IF(SUMIFS('Daily NSE Equity Options'!$L:$L,'Daily NSE Equity Options'!$A:$A,$A854)=0,"",SUMIFS('Daily NSE Equity Options'!$L:$L,'Daily NSE Equity Options'!$A:$A,$A854))</f>
        <v/>
      </c>
      <c r="Q854" s="8">
        <f>IF(SUMIFS('Daily BSE Equity Options'!$L:$L,'Daily BSE Equity Options'!$A:$A,$A854)=0,"",SUMIFS('Daily BSE Equity Options'!$L:$L,'Daily BSE Equity Options'!$A:$A,$A854))</f>
        <v/>
      </c>
      <c r="R854" s="8">
        <f>IF(OR(P854="",Q854=""),"",P854+Q854)</f>
        <v/>
      </c>
      <c r="S854" s="23">
        <f>IFERROR(IF(OR(P854="",INDEX(P:P,MATCH(DATE(YEAR($A854)-1,MONTH($A854),DAY($A854)),$A:$A,0))=""),"",P854/INDEX(P:P,MATCH(DATE(YEAR($A854)-1,MONTH($A854),DAY($A854)),$A:$A,0))-1),"")</f>
        <v/>
      </c>
      <c r="T854" s="23">
        <f>IFERROR(IF(OR(Q854="",INDEX(Q:Q,MATCH(DATE(YEAR($A854)-1,MONTH($A854),DAY($A854)),$A:$A,0))=""),"",Q854/INDEX(Q:Q,MATCH(DATE(YEAR($A854)-1,MONTH($A854),DAY($A854)),$A:$A,0))-1),"")</f>
        <v/>
      </c>
      <c r="U854" s="23">
        <f>IFERROR(IF(OR(R854="",INDEX(R:R,MATCH(DATE(YEAR($A854)-1,MONTH($A854),DAY($A854)),$A:$A,0))=""),"",R854/INDEX(R:R,MATCH(DATE(YEAR($A854)-1,MONTH($A854),DAY($A854)),$A:$A,0))-1),"")</f>
        <v/>
      </c>
      <c r="V854" s="23">
        <f>IF(OR(P854="",P853=""),"",P854/P853-1)</f>
        <v/>
      </c>
      <c r="W854" s="23">
        <f>IF(OR(Q854="",Q853=""),"",Q854/Q853-1)</f>
        <v/>
      </c>
      <c r="X854" s="23">
        <f>IF(OR(R854="",R853=""),"",R854/R853-1)</f>
        <v/>
      </c>
      <c r="Y854" s="23">
        <f>IF(R854="","",P854/R854)</f>
        <v/>
      </c>
      <c r="Z854" s="23">
        <f>IF(R854="","",Q854/R854)</f>
        <v/>
      </c>
      <c r="AA854" s="24">
        <f>IF(SUMIFS('Daily NSE Equity Options'!$M:$M,'Daily NSE Equity Options'!$A:$A,$A854)=0,"",SUMIFS('Daily NSE Equity Options'!$M:$M,'Daily NSE Equity Options'!$A:$A,$A854))</f>
        <v/>
      </c>
      <c r="AB854" s="9">
        <f>IF(SUMIFS('Daily BSE Equity Options'!$M:$M,'Daily BSE Equity Options'!$A:$A,$A854)=0,"",SUMIFS('Daily BSE Equity Options'!$M:$M,'Daily BSE Equity Options'!$A:$A,$A854))</f>
        <v/>
      </c>
      <c r="AC854" s="9">
        <f>IF(OR(AA854="",AB854=""),"",AA854+AB854)</f>
        <v/>
      </c>
      <c r="AD854" s="26">
        <f>IFERROR(IF(OR(AA854="",INDEX(AA:AA,MATCH(DATE(YEAR($A854)-1,MONTH($A854),DAY($A854)),$A:$A,0))=""),"",AA854/INDEX(AA:AA,MATCH(DATE(YEAR($A854)-1,MONTH($A854),DAY($A854)),$A:$A,0))-1),"")</f>
        <v/>
      </c>
      <c r="AE854" s="26">
        <f>IFERROR(IF(OR(AB854="",INDEX(AB:AB,MATCH(DATE(YEAR($A854)-1,MONTH($A854),DAY($A854)),$A:$A,0))=""),"",AB854/INDEX(AB:AB,MATCH(DATE(YEAR($A854)-1,MONTH($A854),DAY($A854)),$A:$A,0))-1),"")</f>
        <v/>
      </c>
      <c r="AF854" s="26">
        <f>IFERROR(IF(OR(AC854="",INDEX(AC:AC,MATCH(DATE(YEAR($A854)-1,MONTH($A854),DAY($A854)),$A:$A,0))=""),"",AC854/INDEX(AC:AC,MATCH(DATE(YEAR($A854)-1,MONTH($A854),DAY($A854)),$A:$A,0))-1),"")</f>
        <v/>
      </c>
      <c r="AG854" s="26">
        <f>IF(OR(AA854="",AA853=""),"",AA854/AA853-1)</f>
        <v/>
      </c>
      <c r="AH854" s="26">
        <f>IF(OR(AB854="",AB853=""),"",AB854/AB853-1)</f>
        <v/>
      </c>
      <c r="AI854" s="26">
        <f>IF(OR(AC854="",AC853=""),"",AC854/AC853-1)</f>
        <v/>
      </c>
      <c r="AJ854" s="26">
        <f>IF(AC854="","",AA854/AC854)</f>
        <v/>
      </c>
      <c r="AK854" s="26">
        <f>IF(AC854="","",AB854/AC854)</f>
        <v/>
      </c>
      <c r="AL854" s="29" t="n">
        <v>10.815</v>
      </c>
      <c r="AM854" s="30" t="n">
        <v>10.975</v>
      </c>
      <c r="AN854" s="30" t="n">
        <v>9.805</v>
      </c>
      <c r="AO854" s="30" t="n">
        <v>10.6775</v>
      </c>
      <c r="AP854" s="31" t="n">
        <v>-0.0127</v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18">
        <f>IF(SUMIFS('Daily NSE Equity Options'!$K:$K,'Daily NSE Equity Options'!$A:$A,$A855)=0,"",SUMIFS('Daily NSE Equity Options'!$K:$K,'Daily NSE Equity Options'!$A:$A,$A855))</f>
        <v/>
      </c>
      <c r="F855" s="7">
        <f>IF(SUMIFS('Daily BSE Equity Options'!$K:$K,'Daily BSE Equity Options'!$A:$A,$A855)=0,"",SUMIFS('Daily BSE Equity Options'!$K:$K,'Daily BSE Equity Options'!$A:$A,$A855))</f>
        <v/>
      </c>
      <c r="G855" s="7">
        <f>IF(OR(E855="",F855=""),"",E855+F855)</f>
        <v/>
      </c>
      <c r="H855" s="20">
        <f>IFERROR(IF(OR(E855="",INDEX(E:E,MATCH(DATE(YEAR($A855)-1,MONTH($A855),DAY($A855)),$A:$A,0))=""),"",E855/INDEX(E:E,MATCH(DATE(YEAR($A855)-1,MONTH($A855),DAY($A855)),$A:$A,0))-1),"")</f>
        <v/>
      </c>
      <c r="I855" s="20">
        <f>IFERROR(IF(OR(F855="",INDEX(F:F,MATCH(DATE(YEAR($A855)-1,MONTH($A855),DAY($A855)),$A:$A,0))=""),"",F855/INDEX(F:F,MATCH(DATE(YEAR($A855)-1,MONTH($A855),DAY($A855)),$A:$A,0))-1),"")</f>
        <v/>
      </c>
      <c r="J855" s="20">
        <f>IFERROR(IF(OR(G855="",INDEX(G:G,MATCH(DATE(YEAR($A855)-1,MONTH($A855),DAY($A855)),$A:$A,0))=""),"",G855/INDEX(G:G,MATCH(DATE(YEAR($A855)-1,MONTH($A855),DAY($A855)),$A:$A,0))-1),"")</f>
        <v/>
      </c>
      <c r="K855" s="20">
        <f>IF(OR(E855="",E854=""),"",E855/E854-1)</f>
        <v/>
      </c>
      <c r="L855" s="20">
        <f>IF(OR(F855="",F854=""),"",F855/F854-1)</f>
        <v/>
      </c>
      <c r="M855" s="20">
        <f>IF(OR(G855="",G854=""),"",G855/G854-1)</f>
        <v/>
      </c>
      <c r="N855" s="20">
        <f>IF(G855="","",E855/G855)</f>
        <v/>
      </c>
      <c r="O855" s="20">
        <f>IF(G855="","",F855/G855)</f>
        <v/>
      </c>
      <c r="P855" s="21">
        <f>IF(SUMIFS('Daily NSE Equity Options'!$L:$L,'Daily NSE Equity Options'!$A:$A,$A855)=0,"",SUMIFS('Daily NSE Equity Options'!$L:$L,'Daily NSE Equity Options'!$A:$A,$A855))</f>
        <v/>
      </c>
      <c r="Q855" s="8">
        <f>IF(SUMIFS('Daily BSE Equity Options'!$L:$L,'Daily BSE Equity Options'!$A:$A,$A855)=0,"",SUMIFS('Daily BSE Equity Options'!$L:$L,'Daily BSE Equity Options'!$A:$A,$A855))</f>
        <v/>
      </c>
      <c r="R855" s="8">
        <f>IF(OR(P855="",Q855=""),"",P855+Q855)</f>
        <v/>
      </c>
      <c r="S855" s="23">
        <f>IFERROR(IF(OR(P855="",INDEX(P:P,MATCH(DATE(YEAR($A855)-1,MONTH($A855),DAY($A855)),$A:$A,0))=""),"",P855/INDEX(P:P,MATCH(DATE(YEAR($A855)-1,MONTH($A855),DAY($A855)),$A:$A,0))-1),"")</f>
        <v/>
      </c>
      <c r="T855" s="23">
        <f>IFERROR(IF(OR(Q855="",INDEX(Q:Q,MATCH(DATE(YEAR($A855)-1,MONTH($A855),DAY($A855)),$A:$A,0))=""),"",Q855/INDEX(Q:Q,MATCH(DATE(YEAR($A855)-1,MONTH($A855),DAY($A855)),$A:$A,0))-1),"")</f>
        <v/>
      </c>
      <c r="U855" s="23">
        <f>IFERROR(IF(OR(R855="",INDEX(R:R,MATCH(DATE(YEAR($A855)-1,MONTH($A855),DAY($A855)),$A:$A,0))=""),"",R855/INDEX(R:R,MATCH(DATE(YEAR($A855)-1,MONTH($A855),DAY($A855)),$A:$A,0))-1),"")</f>
        <v/>
      </c>
      <c r="V855" s="23">
        <f>IF(OR(P855="",P854=""),"",P855/P854-1)</f>
        <v/>
      </c>
      <c r="W855" s="23">
        <f>IF(OR(Q855="",Q854=""),"",Q855/Q854-1)</f>
        <v/>
      </c>
      <c r="X855" s="23">
        <f>IF(OR(R855="",R854=""),"",R855/R854-1)</f>
        <v/>
      </c>
      <c r="Y855" s="23">
        <f>IF(R855="","",P855/R855)</f>
        <v/>
      </c>
      <c r="Z855" s="23">
        <f>IF(R855="","",Q855/R855)</f>
        <v/>
      </c>
      <c r="AA855" s="24">
        <f>IF(SUMIFS('Daily NSE Equity Options'!$M:$M,'Daily NSE Equity Options'!$A:$A,$A855)=0,"",SUMIFS('Daily NSE Equity Options'!$M:$M,'Daily NSE Equity Options'!$A:$A,$A855))</f>
        <v/>
      </c>
      <c r="AB855" s="9">
        <f>IF(SUMIFS('Daily BSE Equity Options'!$M:$M,'Daily BSE Equity Options'!$A:$A,$A855)=0,"",SUMIFS('Daily BSE Equity Options'!$M:$M,'Daily BSE Equity Options'!$A:$A,$A855))</f>
        <v/>
      </c>
      <c r="AC855" s="9">
        <f>IF(OR(AA855="",AB855=""),"",AA855+AB855)</f>
        <v/>
      </c>
      <c r="AD855" s="26">
        <f>IFERROR(IF(OR(AA855="",INDEX(AA:AA,MATCH(DATE(YEAR($A855)-1,MONTH($A855),DAY($A855)),$A:$A,0))=""),"",AA855/INDEX(AA:AA,MATCH(DATE(YEAR($A855)-1,MONTH($A855),DAY($A855)),$A:$A,0))-1),"")</f>
        <v/>
      </c>
      <c r="AE855" s="26">
        <f>IFERROR(IF(OR(AB855="",INDEX(AB:AB,MATCH(DATE(YEAR($A855)-1,MONTH($A855),DAY($A855)),$A:$A,0))=""),"",AB855/INDEX(AB:AB,MATCH(DATE(YEAR($A855)-1,MONTH($A855),DAY($A855)),$A:$A,0))-1),"")</f>
        <v/>
      </c>
      <c r="AF855" s="26">
        <f>IFERROR(IF(OR(AC855="",INDEX(AC:AC,MATCH(DATE(YEAR($A855)-1,MONTH($A855),DAY($A855)),$A:$A,0))=""),"",AC855/INDEX(AC:AC,MATCH(DATE(YEAR($A855)-1,MONTH($A855),DAY($A855)),$A:$A,0))-1),"")</f>
        <v/>
      </c>
      <c r="AG855" s="26">
        <f>IF(OR(AA855="",AA854=""),"",AA855/AA854-1)</f>
        <v/>
      </c>
      <c r="AH855" s="26">
        <f>IF(OR(AB855="",AB854=""),"",AB855/AB854-1)</f>
        <v/>
      </c>
      <c r="AI855" s="26">
        <f>IF(OR(AC855="",AC854=""),"",AC855/AC854-1)</f>
        <v/>
      </c>
      <c r="AJ855" s="26">
        <f>IF(AC855="","",AA855/AC855)</f>
        <v/>
      </c>
      <c r="AK855" s="26">
        <f>IF(AC855="","",AB855/AC855)</f>
        <v/>
      </c>
      <c r="AL855" s="29" t="n">
        <v>10.6775</v>
      </c>
      <c r="AM855" s="30" t="n">
        <v>11.025</v>
      </c>
      <c r="AN855" s="30" t="n">
        <v>9.800000000000001</v>
      </c>
      <c r="AO855" s="30" t="n">
        <v>10.8725</v>
      </c>
      <c r="AP855" s="31" t="n">
        <v>0.0183</v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18">
        <f>IF(SUMIFS('Daily NSE Equity Options'!$K:$K,'Daily NSE Equity Options'!$A:$A,$A856)=0,"",SUMIFS('Daily NSE Equity Options'!$K:$K,'Daily NSE Equity Options'!$A:$A,$A856))</f>
        <v/>
      </c>
      <c r="F856" s="7">
        <f>IF(SUMIFS('Daily BSE Equity Options'!$K:$K,'Daily BSE Equity Options'!$A:$A,$A856)=0,"",SUMIFS('Daily BSE Equity Options'!$K:$K,'Daily BSE Equity Options'!$A:$A,$A856))</f>
        <v/>
      </c>
      <c r="G856" s="7">
        <f>IF(OR(E856="",F856=""),"",E856+F856)</f>
        <v/>
      </c>
      <c r="H856" s="20">
        <f>IFERROR(IF(OR(E856="",INDEX(E:E,MATCH(DATE(YEAR($A856)-1,MONTH($A856),DAY($A856)),$A:$A,0))=""),"",E856/INDEX(E:E,MATCH(DATE(YEAR($A856)-1,MONTH($A856),DAY($A856)),$A:$A,0))-1),"")</f>
        <v/>
      </c>
      <c r="I856" s="20">
        <f>IFERROR(IF(OR(F856="",INDEX(F:F,MATCH(DATE(YEAR($A856)-1,MONTH($A856),DAY($A856)),$A:$A,0))=""),"",F856/INDEX(F:F,MATCH(DATE(YEAR($A856)-1,MONTH($A856),DAY($A856)),$A:$A,0))-1),"")</f>
        <v/>
      </c>
      <c r="J856" s="20">
        <f>IFERROR(IF(OR(G856="",INDEX(G:G,MATCH(DATE(YEAR($A856)-1,MONTH($A856),DAY($A856)),$A:$A,0))=""),"",G856/INDEX(G:G,MATCH(DATE(YEAR($A856)-1,MONTH($A856),DAY($A856)),$A:$A,0))-1),"")</f>
        <v/>
      </c>
      <c r="K856" s="20">
        <f>IF(OR(E856="",E855=""),"",E856/E855-1)</f>
        <v/>
      </c>
      <c r="L856" s="20">
        <f>IF(OR(F856="",F855=""),"",F856/F855-1)</f>
        <v/>
      </c>
      <c r="M856" s="20">
        <f>IF(OR(G856="",G855=""),"",G856/G855-1)</f>
        <v/>
      </c>
      <c r="N856" s="20">
        <f>IF(G856="","",E856/G856)</f>
        <v/>
      </c>
      <c r="O856" s="20">
        <f>IF(G856="","",F856/G856)</f>
        <v/>
      </c>
      <c r="P856" s="21">
        <f>IF(SUMIFS('Daily NSE Equity Options'!$L:$L,'Daily NSE Equity Options'!$A:$A,$A856)=0,"",SUMIFS('Daily NSE Equity Options'!$L:$L,'Daily NSE Equity Options'!$A:$A,$A856))</f>
        <v/>
      </c>
      <c r="Q856" s="8">
        <f>IF(SUMIFS('Daily BSE Equity Options'!$L:$L,'Daily BSE Equity Options'!$A:$A,$A856)=0,"",SUMIFS('Daily BSE Equity Options'!$L:$L,'Daily BSE Equity Options'!$A:$A,$A856))</f>
        <v/>
      </c>
      <c r="R856" s="8">
        <f>IF(OR(P856="",Q856=""),"",P856+Q856)</f>
        <v/>
      </c>
      <c r="S856" s="23">
        <f>IFERROR(IF(OR(P856="",INDEX(P:P,MATCH(DATE(YEAR($A856)-1,MONTH($A856),DAY($A856)),$A:$A,0))=""),"",P856/INDEX(P:P,MATCH(DATE(YEAR($A856)-1,MONTH($A856),DAY($A856)),$A:$A,0))-1),"")</f>
        <v/>
      </c>
      <c r="T856" s="23">
        <f>IFERROR(IF(OR(Q856="",INDEX(Q:Q,MATCH(DATE(YEAR($A856)-1,MONTH($A856),DAY($A856)),$A:$A,0))=""),"",Q856/INDEX(Q:Q,MATCH(DATE(YEAR($A856)-1,MONTH($A856),DAY($A856)),$A:$A,0))-1),"")</f>
        <v/>
      </c>
      <c r="U856" s="23">
        <f>IFERROR(IF(OR(R856="",INDEX(R:R,MATCH(DATE(YEAR($A856)-1,MONTH($A856),DAY($A856)),$A:$A,0))=""),"",R856/INDEX(R:R,MATCH(DATE(YEAR($A856)-1,MONTH($A856),DAY($A856)),$A:$A,0))-1),"")</f>
        <v/>
      </c>
      <c r="V856" s="23">
        <f>IF(OR(P856="",P855=""),"",P856/P855-1)</f>
        <v/>
      </c>
      <c r="W856" s="23">
        <f>IF(OR(Q856="",Q855=""),"",Q856/Q855-1)</f>
        <v/>
      </c>
      <c r="X856" s="23">
        <f>IF(OR(R856="",R855=""),"",R856/R855-1)</f>
        <v/>
      </c>
      <c r="Y856" s="23">
        <f>IF(R856="","",P856/R856)</f>
        <v/>
      </c>
      <c r="Z856" s="23">
        <f>IF(R856="","",Q856/R856)</f>
        <v/>
      </c>
      <c r="AA856" s="24">
        <f>IF(SUMIFS('Daily NSE Equity Options'!$M:$M,'Daily NSE Equity Options'!$A:$A,$A856)=0,"",SUMIFS('Daily NSE Equity Options'!$M:$M,'Daily NSE Equity Options'!$A:$A,$A856))</f>
        <v/>
      </c>
      <c r="AB856" s="9">
        <f>IF(SUMIFS('Daily BSE Equity Options'!$M:$M,'Daily BSE Equity Options'!$A:$A,$A856)=0,"",SUMIFS('Daily BSE Equity Options'!$M:$M,'Daily BSE Equity Options'!$A:$A,$A856))</f>
        <v/>
      </c>
      <c r="AC856" s="9">
        <f>IF(OR(AA856="",AB856=""),"",AA856+AB856)</f>
        <v/>
      </c>
      <c r="AD856" s="26">
        <f>IFERROR(IF(OR(AA856="",INDEX(AA:AA,MATCH(DATE(YEAR($A856)-1,MONTH($A856),DAY($A856)),$A:$A,0))=""),"",AA856/INDEX(AA:AA,MATCH(DATE(YEAR($A856)-1,MONTH($A856),DAY($A856)),$A:$A,0))-1),"")</f>
        <v/>
      </c>
      <c r="AE856" s="26">
        <f>IFERROR(IF(OR(AB856="",INDEX(AB:AB,MATCH(DATE(YEAR($A856)-1,MONTH($A856),DAY($A856)),$A:$A,0))=""),"",AB856/INDEX(AB:AB,MATCH(DATE(YEAR($A856)-1,MONTH($A856),DAY($A856)),$A:$A,0))-1),"")</f>
        <v/>
      </c>
      <c r="AF856" s="26">
        <f>IFERROR(IF(OR(AC856="",INDEX(AC:AC,MATCH(DATE(YEAR($A856)-1,MONTH($A856),DAY($A856)),$A:$A,0))=""),"",AC856/INDEX(AC:AC,MATCH(DATE(YEAR($A856)-1,MONTH($A856),DAY($A856)),$A:$A,0))-1),"")</f>
        <v/>
      </c>
      <c r="AG856" s="26">
        <f>IF(OR(AA856="",AA855=""),"",AA856/AA855-1)</f>
        <v/>
      </c>
      <c r="AH856" s="26">
        <f>IF(OR(AB856="",AB855=""),"",AB856/AB855-1)</f>
        <v/>
      </c>
      <c r="AI856" s="26">
        <f>IF(OR(AC856="",AC855=""),"",AC856/AC855-1)</f>
        <v/>
      </c>
      <c r="AJ856" s="26">
        <f>IF(AC856="","",AA856/AC856)</f>
        <v/>
      </c>
      <c r="AK856" s="26">
        <f>IF(AC856="","",AB856/AC856)</f>
        <v/>
      </c>
      <c r="AL856" s="29" t="n">
        <v>10.8725</v>
      </c>
      <c r="AM856" s="30" t="n">
        <v>10.97</v>
      </c>
      <c r="AN856" s="30" t="n">
        <v>10.0775</v>
      </c>
      <c r="AO856" s="30" t="n">
        <v>10.78</v>
      </c>
      <c r="AP856" s="31" t="n">
        <v>-0.008500000000000001</v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18">
        <f>IF(SUMIFS('Daily NSE Equity Options'!$K:$K,'Daily NSE Equity Options'!$A:$A,$A857)=0,"",SUMIFS('Daily NSE Equity Options'!$K:$K,'Daily NSE Equity Options'!$A:$A,$A857))</f>
        <v/>
      </c>
      <c r="F857" s="7">
        <f>IF(SUMIFS('Daily BSE Equity Options'!$K:$K,'Daily BSE Equity Options'!$A:$A,$A857)=0,"",SUMIFS('Daily BSE Equity Options'!$K:$K,'Daily BSE Equity Options'!$A:$A,$A857))</f>
        <v/>
      </c>
      <c r="G857" s="7">
        <f>IF(OR(E857="",F857=""),"",E857+F857)</f>
        <v/>
      </c>
      <c r="H857" s="20">
        <f>IFERROR(IF(OR(E857="",INDEX(E:E,MATCH(DATE(YEAR($A857)-1,MONTH($A857),DAY($A857)),$A:$A,0))=""),"",E857/INDEX(E:E,MATCH(DATE(YEAR($A857)-1,MONTH($A857),DAY($A857)),$A:$A,0))-1),"")</f>
        <v/>
      </c>
      <c r="I857" s="20">
        <f>IFERROR(IF(OR(F857="",INDEX(F:F,MATCH(DATE(YEAR($A857)-1,MONTH($A857),DAY($A857)),$A:$A,0))=""),"",F857/INDEX(F:F,MATCH(DATE(YEAR($A857)-1,MONTH($A857),DAY($A857)),$A:$A,0))-1),"")</f>
        <v/>
      </c>
      <c r="J857" s="20">
        <f>IFERROR(IF(OR(G857="",INDEX(G:G,MATCH(DATE(YEAR($A857)-1,MONTH($A857),DAY($A857)),$A:$A,0))=""),"",G857/INDEX(G:G,MATCH(DATE(YEAR($A857)-1,MONTH($A857),DAY($A857)),$A:$A,0))-1),"")</f>
        <v/>
      </c>
      <c r="K857" s="20">
        <f>IF(OR(E857="",E856=""),"",E857/E856-1)</f>
        <v/>
      </c>
      <c r="L857" s="20">
        <f>IF(OR(F857="",F856=""),"",F857/F856-1)</f>
        <v/>
      </c>
      <c r="M857" s="20">
        <f>IF(OR(G857="",G856=""),"",G857/G856-1)</f>
        <v/>
      </c>
      <c r="N857" s="20">
        <f>IF(G857="","",E857/G857)</f>
        <v/>
      </c>
      <c r="O857" s="20">
        <f>IF(G857="","",F857/G857)</f>
        <v/>
      </c>
      <c r="P857" s="21">
        <f>IF(SUMIFS('Daily NSE Equity Options'!$L:$L,'Daily NSE Equity Options'!$A:$A,$A857)=0,"",SUMIFS('Daily NSE Equity Options'!$L:$L,'Daily NSE Equity Options'!$A:$A,$A857))</f>
        <v/>
      </c>
      <c r="Q857" s="8">
        <f>IF(SUMIFS('Daily BSE Equity Options'!$L:$L,'Daily BSE Equity Options'!$A:$A,$A857)=0,"",SUMIFS('Daily BSE Equity Options'!$L:$L,'Daily BSE Equity Options'!$A:$A,$A857))</f>
        <v/>
      </c>
      <c r="R857" s="8">
        <f>IF(OR(P857="",Q857=""),"",P857+Q857)</f>
        <v/>
      </c>
      <c r="S857" s="23">
        <f>IFERROR(IF(OR(P857="",INDEX(P:P,MATCH(DATE(YEAR($A857)-1,MONTH($A857),DAY($A857)),$A:$A,0))=""),"",P857/INDEX(P:P,MATCH(DATE(YEAR($A857)-1,MONTH($A857),DAY($A857)),$A:$A,0))-1),"")</f>
        <v/>
      </c>
      <c r="T857" s="23">
        <f>IFERROR(IF(OR(Q857="",INDEX(Q:Q,MATCH(DATE(YEAR($A857)-1,MONTH($A857),DAY($A857)),$A:$A,0))=""),"",Q857/INDEX(Q:Q,MATCH(DATE(YEAR($A857)-1,MONTH($A857),DAY($A857)),$A:$A,0))-1),"")</f>
        <v/>
      </c>
      <c r="U857" s="23">
        <f>IFERROR(IF(OR(R857="",INDEX(R:R,MATCH(DATE(YEAR($A857)-1,MONTH($A857),DAY($A857)),$A:$A,0))=""),"",R857/INDEX(R:R,MATCH(DATE(YEAR($A857)-1,MONTH($A857),DAY($A857)),$A:$A,0))-1),"")</f>
        <v/>
      </c>
      <c r="V857" s="23">
        <f>IF(OR(P857="",P856=""),"",P857/P856-1)</f>
        <v/>
      </c>
      <c r="W857" s="23">
        <f>IF(OR(Q857="",Q856=""),"",Q857/Q856-1)</f>
        <v/>
      </c>
      <c r="X857" s="23">
        <f>IF(OR(R857="",R856=""),"",R857/R856-1)</f>
        <v/>
      </c>
      <c r="Y857" s="23">
        <f>IF(R857="","",P857/R857)</f>
        <v/>
      </c>
      <c r="Z857" s="23">
        <f>IF(R857="","",Q857/R857)</f>
        <v/>
      </c>
      <c r="AA857" s="24">
        <f>IF(SUMIFS('Daily NSE Equity Options'!$M:$M,'Daily NSE Equity Options'!$A:$A,$A857)=0,"",SUMIFS('Daily NSE Equity Options'!$M:$M,'Daily NSE Equity Options'!$A:$A,$A857))</f>
        <v/>
      </c>
      <c r="AB857" s="9">
        <f>IF(SUMIFS('Daily BSE Equity Options'!$M:$M,'Daily BSE Equity Options'!$A:$A,$A857)=0,"",SUMIFS('Daily BSE Equity Options'!$M:$M,'Daily BSE Equity Options'!$A:$A,$A857))</f>
        <v/>
      </c>
      <c r="AC857" s="9">
        <f>IF(OR(AA857="",AB857=""),"",AA857+AB857)</f>
        <v/>
      </c>
      <c r="AD857" s="26">
        <f>IFERROR(IF(OR(AA857="",INDEX(AA:AA,MATCH(DATE(YEAR($A857)-1,MONTH($A857),DAY($A857)),$A:$A,0))=""),"",AA857/INDEX(AA:AA,MATCH(DATE(YEAR($A857)-1,MONTH($A857),DAY($A857)),$A:$A,0))-1),"")</f>
        <v/>
      </c>
      <c r="AE857" s="26">
        <f>IFERROR(IF(OR(AB857="",INDEX(AB:AB,MATCH(DATE(YEAR($A857)-1,MONTH($A857),DAY($A857)),$A:$A,0))=""),"",AB857/INDEX(AB:AB,MATCH(DATE(YEAR($A857)-1,MONTH($A857),DAY($A857)),$A:$A,0))-1),"")</f>
        <v/>
      </c>
      <c r="AF857" s="26">
        <f>IFERROR(IF(OR(AC857="",INDEX(AC:AC,MATCH(DATE(YEAR($A857)-1,MONTH($A857),DAY($A857)),$A:$A,0))=""),"",AC857/INDEX(AC:AC,MATCH(DATE(YEAR($A857)-1,MONTH($A857),DAY($A857)),$A:$A,0))-1),"")</f>
        <v/>
      </c>
      <c r="AG857" s="26">
        <f>IF(OR(AA857="",AA856=""),"",AA857/AA856-1)</f>
        <v/>
      </c>
      <c r="AH857" s="26">
        <f>IF(OR(AB857="",AB856=""),"",AB857/AB856-1)</f>
        <v/>
      </c>
      <c r="AI857" s="26">
        <f>IF(OR(AC857="",AC856=""),"",AC857/AC856-1)</f>
        <v/>
      </c>
      <c r="AJ857" s="26">
        <f>IF(AC857="","",AA857/AC857)</f>
        <v/>
      </c>
      <c r="AK857" s="26">
        <f>IF(AC857="","",AB857/AC857)</f>
        <v/>
      </c>
      <c r="AL857" s="29" t="n">
        <v>10.78</v>
      </c>
      <c r="AM857" s="30" t="n">
        <v>11.5</v>
      </c>
      <c r="AN857" s="30" t="n">
        <v>10.3375</v>
      </c>
      <c r="AO857" s="30" t="n">
        <v>11.3475</v>
      </c>
      <c r="AP857" s="31" t="n">
        <v>0.0526</v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18">
        <f>IF(SUMIFS('Daily NSE Equity Options'!$K:$K,'Daily NSE Equity Options'!$A:$A,$A858)=0,"",SUMIFS('Daily NSE Equity Options'!$K:$K,'Daily NSE Equity Options'!$A:$A,$A858))</f>
        <v/>
      </c>
      <c r="F858" s="7">
        <f>IF(SUMIFS('Daily BSE Equity Options'!$K:$K,'Daily BSE Equity Options'!$A:$A,$A858)=0,"",SUMIFS('Daily BSE Equity Options'!$K:$K,'Daily BSE Equity Options'!$A:$A,$A858))</f>
        <v/>
      </c>
      <c r="G858" s="7">
        <f>IF(OR(E858="",F858=""),"",E858+F858)</f>
        <v/>
      </c>
      <c r="H858" s="20">
        <f>IFERROR(IF(OR(E858="",INDEX(E:E,MATCH(DATE(YEAR($A858)-1,MONTH($A858),DAY($A858)),$A:$A,0))=""),"",E858/INDEX(E:E,MATCH(DATE(YEAR($A858)-1,MONTH($A858),DAY($A858)),$A:$A,0))-1),"")</f>
        <v/>
      </c>
      <c r="I858" s="20">
        <f>IFERROR(IF(OR(F858="",INDEX(F:F,MATCH(DATE(YEAR($A858)-1,MONTH($A858),DAY($A858)),$A:$A,0))=""),"",F858/INDEX(F:F,MATCH(DATE(YEAR($A858)-1,MONTH($A858),DAY($A858)),$A:$A,0))-1),"")</f>
        <v/>
      </c>
      <c r="J858" s="20">
        <f>IFERROR(IF(OR(G858="",INDEX(G:G,MATCH(DATE(YEAR($A858)-1,MONTH($A858),DAY($A858)),$A:$A,0))=""),"",G858/INDEX(G:G,MATCH(DATE(YEAR($A858)-1,MONTH($A858),DAY($A858)),$A:$A,0))-1),"")</f>
        <v/>
      </c>
      <c r="K858" s="20">
        <f>IF(OR(E858="",E857=""),"",E858/E857-1)</f>
        <v/>
      </c>
      <c r="L858" s="20">
        <f>IF(OR(F858="",F857=""),"",F858/F857-1)</f>
        <v/>
      </c>
      <c r="M858" s="20">
        <f>IF(OR(G858="",G857=""),"",G858/G857-1)</f>
        <v/>
      </c>
      <c r="N858" s="20">
        <f>IF(G858="","",E858/G858)</f>
        <v/>
      </c>
      <c r="O858" s="20">
        <f>IF(G858="","",F858/G858)</f>
        <v/>
      </c>
      <c r="P858" s="21">
        <f>IF(SUMIFS('Daily NSE Equity Options'!$L:$L,'Daily NSE Equity Options'!$A:$A,$A858)=0,"",SUMIFS('Daily NSE Equity Options'!$L:$L,'Daily NSE Equity Options'!$A:$A,$A858))</f>
        <v/>
      </c>
      <c r="Q858" s="8">
        <f>IF(SUMIFS('Daily BSE Equity Options'!$L:$L,'Daily BSE Equity Options'!$A:$A,$A858)=0,"",SUMIFS('Daily BSE Equity Options'!$L:$L,'Daily BSE Equity Options'!$A:$A,$A858))</f>
        <v/>
      </c>
      <c r="R858" s="8">
        <f>IF(OR(P858="",Q858=""),"",P858+Q858)</f>
        <v/>
      </c>
      <c r="S858" s="23">
        <f>IFERROR(IF(OR(P858="",INDEX(P:P,MATCH(DATE(YEAR($A858)-1,MONTH($A858),DAY($A858)),$A:$A,0))=""),"",P858/INDEX(P:P,MATCH(DATE(YEAR($A858)-1,MONTH($A858),DAY($A858)),$A:$A,0))-1),"")</f>
        <v/>
      </c>
      <c r="T858" s="23">
        <f>IFERROR(IF(OR(Q858="",INDEX(Q:Q,MATCH(DATE(YEAR($A858)-1,MONTH($A858),DAY($A858)),$A:$A,0))=""),"",Q858/INDEX(Q:Q,MATCH(DATE(YEAR($A858)-1,MONTH($A858),DAY($A858)),$A:$A,0))-1),"")</f>
        <v/>
      </c>
      <c r="U858" s="23">
        <f>IFERROR(IF(OR(R858="",INDEX(R:R,MATCH(DATE(YEAR($A858)-1,MONTH($A858),DAY($A858)),$A:$A,0))=""),"",R858/INDEX(R:R,MATCH(DATE(YEAR($A858)-1,MONTH($A858),DAY($A858)),$A:$A,0))-1),"")</f>
        <v/>
      </c>
      <c r="V858" s="23">
        <f>IF(OR(P858="",P857=""),"",P858/P857-1)</f>
        <v/>
      </c>
      <c r="W858" s="23">
        <f>IF(OR(Q858="",Q857=""),"",Q858/Q857-1)</f>
        <v/>
      </c>
      <c r="X858" s="23">
        <f>IF(OR(R858="",R857=""),"",R858/R857-1)</f>
        <v/>
      </c>
      <c r="Y858" s="23">
        <f>IF(R858="","",P858/R858)</f>
        <v/>
      </c>
      <c r="Z858" s="23">
        <f>IF(R858="","",Q858/R858)</f>
        <v/>
      </c>
      <c r="AA858" s="24">
        <f>IF(SUMIFS('Daily NSE Equity Options'!$M:$M,'Daily NSE Equity Options'!$A:$A,$A858)=0,"",SUMIFS('Daily NSE Equity Options'!$M:$M,'Daily NSE Equity Options'!$A:$A,$A858))</f>
        <v/>
      </c>
      <c r="AB858" s="9">
        <f>IF(SUMIFS('Daily BSE Equity Options'!$M:$M,'Daily BSE Equity Options'!$A:$A,$A858)=0,"",SUMIFS('Daily BSE Equity Options'!$M:$M,'Daily BSE Equity Options'!$A:$A,$A858))</f>
        <v/>
      </c>
      <c r="AC858" s="9">
        <f>IF(OR(AA858="",AB858=""),"",AA858+AB858)</f>
        <v/>
      </c>
      <c r="AD858" s="26">
        <f>IFERROR(IF(OR(AA858="",INDEX(AA:AA,MATCH(DATE(YEAR($A858)-1,MONTH($A858),DAY($A858)),$A:$A,0))=""),"",AA858/INDEX(AA:AA,MATCH(DATE(YEAR($A858)-1,MONTH($A858),DAY($A858)),$A:$A,0))-1),"")</f>
        <v/>
      </c>
      <c r="AE858" s="26">
        <f>IFERROR(IF(OR(AB858="",INDEX(AB:AB,MATCH(DATE(YEAR($A858)-1,MONTH($A858),DAY($A858)),$A:$A,0))=""),"",AB858/INDEX(AB:AB,MATCH(DATE(YEAR($A858)-1,MONTH($A858),DAY($A858)),$A:$A,0))-1),"")</f>
        <v/>
      </c>
      <c r="AF858" s="26">
        <f>IFERROR(IF(OR(AC858="",INDEX(AC:AC,MATCH(DATE(YEAR($A858)-1,MONTH($A858),DAY($A858)),$A:$A,0))=""),"",AC858/INDEX(AC:AC,MATCH(DATE(YEAR($A858)-1,MONTH($A858),DAY($A858)),$A:$A,0))-1),"")</f>
        <v/>
      </c>
      <c r="AG858" s="26">
        <f>IF(OR(AA858="",AA857=""),"",AA858/AA857-1)</f>
        <v/>
      </c>
      <c r="AH858" s="26">
        <f>IF(OR(AB858="",AB857=""),"",AB858/AB857-1)</f>
        <v/>
      </c>
      <c r="AI858" s="26">
        <f>IF(OR(AC858="",AC857=""),"",AC858/AC857-1)</f>
        <v/>
      </c>
      <c r="AJ858" s="26">
        <f>IF(AC858="","",AA858/AC858)</f>
        <v/>
      </c>
      <c r="AK858" s="26">
        <f>IF(AC858="","",AB858/AC858)</f>
        <v/>
      </c>
      <c r="AL858" s="29" t="n">
        <v>11.3475</v>
      </c>
      <c r="AM858" s="30" t="n">
        <v>12.0225</v>
      </c>
      <c r="AN858" s="30" t="n">
        <v>10.7125</v>
      </c>
      <c r="AO858" s="30" t="n">
        <v>11.69</v>
      </c>
      <c r="AP858" s="31" t="n">
        <v>0.0302</v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18">
        <f>IF(SUMIFS('Daily NSE Equity Options'!$K:$K,'Daily NSE Equity Options'!$A:$A,$A859)=0,"",SUMIFS('Daily NSE Equity Options'!$K:$K,'Daily NSE Equity Options'!$A:$A,$A859))</f>
        <v/>
      </c>
      <c r="F859" s="7">
        <f>IF(SUMIFS('Daily BSE Equity Options'!$K:$K,'Daily BSE Equity Options'!$A:$A,$A859)=0,"",SUMIFS('Daily BSE Equity Options'!$K:$K,'Daily BSE Equity Options'!$A:$A,$A859))</f>
        <v/>
      </c>
      <c r="G859" s="7">
        <f>IF(OR(E859="",F859=""),"",E859+F859)</f>
        <v/>
      </c>
      <c r="H859" s="20">
        <f>IFERROR(IF(OR(E859="",INDEX(E:E,MATCH(DATE(YEAR($A859)-1,MONTH($A859),DAY($A859)),$A:$A,0))=""),"",E859/INDEX(E:E,MATCH(DATE(YEAR($A859)-1,MONTH($A859),DAY($A859)),$A:$A,0))-1),"")</f>
        <v/>
      </c>
      <c r="I859" s="20">
        <f>IFERROR(IF(OR(F859="",INDEX(F:F,MATCH(DATE(YEAR($A859)-1,MONTH($A859),DAY($A859)),$A:$A,0))=""),"",F859/INDEX(F:F,MATCH(DATE(YEAR($A859)-1,MONTH($A859),DAY($A859)),$A:$A,0))-1),"")</f>
        <v/>
      </c>
      <c r="J859" s="20">
        <f>IFERROR(IF(OR(G859="",INDEX(G:G,MATCH(DATE(YEAR($A859)-1,MONTH($A859),DAY($A859)),$A:$A,0))=""),"",G859/INDEX(G:G,MATCH(DATE(YEAR($A859)-1,MONTH($A859),DAY($A859)),$A:$A,0))-1),"")</f>
        <v/>
      </c>
      <c r="K859" s="20">
        <f>IF(OR(E859="",E858=""),"",E859/E858-1)</f>
        <v/>
      </c>
      <c r="L859" s="20">
        <f>IF(OR(F859="",F858=""),"",F859/F858-1)</f>
        <v/>
      </c>
      <c r="M859" s="20">
        <f>IF(OR(G859="",G858=""),"",G859/G858-1)</f>
        <v/>
      </c>
      <c r="N859" s="20">
        <f>IF(G859="","",E859/G859)</f>
        <v/>
      </c>
      <c r="O859" s="20">
        <f>IF(G859="","",F859/G859)</f>
        <v/>
      </c>
      <c r="P859" s="21">
        <f>IF(SUMIFS('Daily NSE Equity Options'!$L:$L,'Daily NSE Equity Options'!$A:$A,$A859)=0,"",SUMIFS('Daily NSE Equity Options'!$L:$L,'Daily NSE Equity Options'!$A:$A,$A859))</f>
        <v/>
      </c>
      <c r="Q859" s="8">
        <f>IF(SUMIFS('Daily BSE Equity Options'!$L:$L,'Daily BSE Equity Options'!$A:$A,$A859)=0,"",SUMIFS('Daily BSE Equity Options'!$L:$L,'Daily BSE Equity Options'!$A:$A,$A859))</f>
        <v/>
      </c>
      <c r="R859" s="8">
        <f>IF(OR(P859="",Q859=""),"",P859+Q859)</f>
        <v/>
      </c>
      <c r="S859" s="23">
        <f>IFERROR(IF(OR(P859="",INDEX(P:P,MATCH(DATE(YEAR($A859)-1,MONTH($A859),DAY($A859)),$A:$A,0))=""),"",P859/INDEX(P:P,MATCH(DATE(YEAR($A859)-1,MONTH($A859),DAY($A859)),$A:$A,0))-1),"")</f>
        <v/>
      </c>
      <c r="T859" s="23">
        <f>IFERROR(IF(OR(Q859="",INDEX(Q:Q,MATCH(DATE(YEAR($A859)-1,MONTH($A859),DAY($A859)),$A:$A,0))=""),"",Q859/INDEX(Q:Q,MATCH(DATE(YEAR($A859)-1,MONTH($A859),DAY($A859)),$A:$A,0))-1),"")</f>
        <v/>
      </c>
      <c r="U859" s="23">
        <f>IFERROR(IF(OR(R859="",INDEX(R:R,MATCH(DATE(YEAR($A859)-1,MONTH($A859),DAY($A859)),$A:$A,0))=""),"",R859/INDEX(R:R,MATCH(DATE(YEAR($A859)-1,MONTH($A859),DAY($A859)),$A:$A,0))-1),"")</f>
        <v/>
      </c>
      <c r="V859" s="23">
        <f>IF(OR(P859="",P858=""),"",P859/P858-1)</f>
        <v/>
      </c>
      <c r="W859" s="23">
        <f>IF(OR(Q859="",Q858=""),"",Q859/Q858-1)</f>
        <v/>
      </c>
      <c r="X859" s="23">
        <f>IF(OR(R859="",R858=""),"",R859/R858-1)</f>
        <v/>
      </c>
      <c r="Y859" s="23">
        <f>IF(R859="","",P859/R859)</f>
        <v/>
      </c>
      <c r="Z859" s="23">
        <f>IF(R859="","",Q859/R859)</f>
        <v/>
      </c>
      <c r="AA859" s="24">
        <f>IF(SUMIFS('Daily NSE Equity Options'!$M:$M,'Daily NSE Equity Options'!$A:$A,$A859)=0,"",SUMIFS('Daily NSE Equity Options'!$M:$M,'Daily NSE Equity Options'!$A:$A,$A859))</f>
        <v/>
      </c>
      <c r="AB859" s="9">
        <f>IF(SUMIFS('Daily BSE Equity Options'!$M:$M,'Daily BSE Equity Options'!$A:$A,$A859)=0,"",SUMIFS('Daily BSE Equity Options'!$M:$M,'Daily BSE Equity Options'!$A:$A,$A859))</f>
        <v/>
      </c>
      <c r="AC859" s="9">
        <f>IF(OR(AA859="",AB859=""),"",AA859+AB859)</f>
        <v/>
      </c>
      <c r="AD859" s="26">
        <f>IFERROR(IF(OR(AA859="",INDEX(AA:AA,MATCH(DATE(YEAR($A859)-1,MONTH($A859),DAY($A859)),$A:$A,0))=""),"",AA859/INDEX(AA:AA,MATCH(DATE(YEAR($A859)-1,MONTH($A859),DAY($A859)),$A:$A,0))-1),"")</f>
        <v/>
      </c>
      <c r="AE859" s="26">
        <f>IFERROR(IF(OR(AB859="",INDEX(AB:AB,MATCH(DATE(YEAR($A859)-1,MONTH($A859),DAY($A859)),$A:$A,0))=""),"",AB859/INDEX(AB:AB,MATCH(DATE(YEAR($A859)-1,MONTH($A859),DAY($A859)),$A:$A,0))-1),"")</f>
        <v/>
      </c>
      <c r="AF859" s="26">
        <f>IFERROR(IF(OR(AC859="",INDEX(AC:AC,MATCH(DATE(YEAR($A859)-1,MONTH($A859),DAY($A859)),$A:$A,0))=""),"",AC859/INDEX(AC:AC,MATCH(DATE(YEAR($A859)-1,MONTH($A859),DAY($A859)),$A:$A,0))-1),"")</f>
        <v/>
      </c>
      <c r="AG859" s="26">
        <f>IF(OR(AA859="",AA858=""),"",AA859/AA858-1)</f>
        <v/>
      </c>
      <c r="AH859" s="26">
        <f>IF(OR(AB859="",AB858=""),"",AB859/AB858-1)</f>
        <v/>
      </c>
      <c r="AI859" s="26">
        <f>IF(OR(AC859="",AC858=""),"",AC859/AC858-1)</f>
        <v/>
      </c>
      <c r="AJ859" s="26">
        <f>IF(AC859="","",AA859/AC859)</f>
        <v/>
      </c>
      <c r="AK859" s="26">
        <f>IF(AC859="","",AB859/AC859)</f>
        <v/>
      </c>
      <c r="AL859" s="29" t="n">
        <v>11.69</v>
      </c>
      <c r="AM859" s="30" t="n">
        <v>12.0475</v>
      </c>
      <c r="AN859" s="30" t="n">
        <v>11.535</v>
      </c>
      <c r="AO859" s="30" t="n">
        <v>11.8275</v>
      </c>
      <c r="AP859" s="31" t="n">
        <v>0.0118</v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18">
        <f>IF(SUMIFS('Daily NSE Equity Options'!$K:$K,'Daily NSE Equity Options'!$A:$A,$A860)=0,"",SUMIFS('Daily NSE Equity Options'!$K:$K,'Daily NSE Equity Options'!$A:$A,$A860))</f>
        <v/>
      </c>
      <c r="F860" s="7">
        <f>IF(SUMIFS('Daily BSE Equity Options'!$K:$K,'Daily BSE Equity Options'!$A:$A,$A860)=0,"",SUMIFS('Daily BSE Equity Options'!$K:$K,'Daily BSE Equity Options'!$A:$A,$A860))</f>
        <v/>
      </c>
      <c r="G860" s="7">
        <f>IF(OR(E860="",F860=""),"",E860+F860)</f>
        <v/>
      </c>
      <c r="H860" s="20">
        <f>IFERROR(IF(OR(E860="",INDEX(E:E,MATCH(DATE(YEAR($A860)-1,MONTH($A860),DAY($A860)),$A:$A,0))=""),"",E860/INDEX(E:E,MATCH(DATE(YEAR($A860)-1,MONTH($A860),DAY($A860)),$A:$A,0))-1),"")</f>
        <v/>
      </c>
      <c r="I860" s="20">
        <f>IFERROR(IF(OR(F860="",INDEX(F:F,MATCH(DATE(YEAR($A860)-1,MONTH($A860),DAY($A860)),$A:$A,0))=""),"",F860/INDEX(F:F,MATCH(DATE(YEAR($A860)-1,MONTH($A860),DAY($A860)),$A:$A,0))-1),"")</f>
        <v/>
      </c>
      <c r="J860" s="20">
        <f>IFERROR(IF(OR(G860="",INDEX(G:G,MATCH(DATE(YEAR($A860)-1,MONTH($A860),DAY($A860)),$A:$A,0))=""),"",G860/INDEX(G:G,MATCH(DATE(YEAR($A860)-1,MONTH($A860),DAY($A860)),$A:$A,0))-1),"")</f>
        <v/>
      </c>
      <c r="K860" s="20">
        <f>IF(OR(E860="",E859=""),"",E860/E859-1)</f>
        <v/>
      </c>
      <c r="L860" s="20">
        <f>IF(OR(F860="",F859=""),"",F860/F859-1)</f>
        <v/>
      </c>
      <c r="M860" s="20">
        <f>IF(OR(G860="",G859=""),"",G860/G859-1)</f>
        <v/>
      </c>
      <c r="N860" s="20">
        <f>IF(G860="","",E860/G860)</f>
        <v/>
      </c>
      <c r="O860" s="20">
        <f>IF(G860="","",F860/G860)</f>
        <v/>
      </c>
      <c r="P860" s="21">
        <f>IF(SUMIFS('Daily NSE Equity Options'!$L:$L,'Daily NSE Equity Options'!$A:$A,$A860)=0,"",SUMIFS('Daily NSE Equity Options'!$L:$L,'Daily NSE Equity Options'!$A:$A,$A860))</f>
        <v/>
      </c>
      <c r="Q860" s="8">
        <f>IF(SUMIFS('Daily BSE Equity Options'!$L:$L,'Daily BSE Equity Options'!$A:$A,$A860)=0,"",SUMIFS('Daily BSE Equity Options'!$L:$L,'Daily BSE Equity Options'!$A:$A,$A860))</f>
        <v/>
      </c>
      <c r="R860" s="8">
        <f>IF(OR(P860="",Q860=""),"",P860+Q860)</f>
        <v/>
      </c>
      <c r="S860" s="23">
        <f>IFERROR(IF(OR(P860="",INDEX(P:P,MATCH(DATE(YEAR($A860)-1,MONTH($A860),DAY($A860)),$A:$A,0))=""),"",P860/INDEX(P:P,MATCH(DATE(YEAR($A860)-1,MONTH($A860),DAY($A860)),$A:$A,0))-1),"")</f>
        <v/>
      </c>
      <c r="T860" s="23">
        <f>IFERROR(IF(OR(Q860="",INDEX(Q:Q,MATCH(DATE(YEAR($A860)-1,MONTH($A860),DAY($A860)),$A:$A,0))=""),"",Q860/INDEX(Q:Q,MATCH(DATE(YEAR($A860)-1,MONTH($A860),DAY($A860)),$A:$A,0))-1),"")</f>
        <v/>
      </c>
      <c r="U860" s="23">
        <f>IFERROR(IF(OR(R860="",INDEX(R:R,MATCH(DATE(YEAR($A860)-1,MONTH($A860),DAY($A860)),$A:$A,0))=""),"",R860/INDEX(R:R,MATCH(DATE(YEAR($A860)-1,MONTH($A860),DAY($A860)),$A:$A,0))-1),"")</f>
        <v/>
      </c>
      <c r="V860" s="23">
        <f>IF(OR(P860="",P859=""),"",P860/P859-1)</f>
        <v/>
      </c>
      <c r="W860" s="23">
        <f>IF(OR(Q860="",Q859=""),"",Q860/Q859-1)</f>
        <v/>
      </c>
      <c r="X860" s="23">
        <f>IF(OR(R860="",R859=""),"",R860/R859-1)</f>
        <v/>
      </c>
      <c r="Y860" s="23">
        <f>IF(R860="","",P860/R860)</f>
        <v/>
      </c>
      <c r="Z860" s="23">
        <f>IF(R860="","",Q860/R860)</f>
        <v/>
      </c>
      <c r="AA860" s="24">
        <f>IF(SUMIFS('Daily NSE Equity Options'!$M:$M,'Daily NSE Equity Options'!$A:$A,$A860)=0,"",SUMIFS('Daily NSE Equity Options'!$M:$M,'Daily NSE Equity Options'!$A:$A,$A860))</f>
        <v/>
      </c>
      <c r="AB860" s="9">
        <f>IF(SUMIFS('Daily BSE Equity Options'!$M:$M,'Daily BSE Equity Options'!$A:$A,$A860)=0,"",SUMIFS('Daily BSE Equity Options'!$M:$M,'Daily BSE Equity Options'!$A:$A,$A860))</f>
        <v/>
      </c>
      <c r="AC860" s="9">
        <f>IF(OR(AA860="",AB860=""),"",AA860+AB860)</f>
        <v/>
      </c>
      <c r="AD860" s="26">
        <f>IFERROR(IF(OR(AA860="",INDEX(AA:AA,MATCH(DATE(YEAR($A860)-1,MONTH($A860),DAY($A860)),$A:$A,0))=""),"",AA860/INDEX(AA:AA,MATCH(DATE(YEAR($A860)-1,MONTH($A860),DAY($A860)),$A:$A,0))-1),"")</f>
        <v/>
      </c>
      <c r="AE860" s="26">
        <f>IFERROR(IF(OR(AB860="",INDEX(AB:AB,MATCH(DATE(YEAR($A860)-1,MONTH($A860),DAY($A860)),$A:$A,0))=""),"",AB860/INDEX(AB:AB,MATCH(DATE(YEAR($A860)-1,MONTH($A860),DAY($A860)),$A:$A,0))-1),"")</f>
        <v/>
      </c>
      <c r="AF860" s="26">
        <f>IFERROR(IF(OR(AC860="",INDEX(AC:AC,MATCH(DATE(YEAR($A860)-1,MONTH($A860),DAY($A860)),$A:$A,0))=""),"",AC860/INDEX(AC:AC,MATCH(DATE(YEAR($A860)-1,MONTH($A860),DAY($A860)),$A:$A,0))-1),"")</f>
        <v/>
      </c>
      <c r="AG860" s="26">
        <f>IF(OR(AA860="",AA859=""),"",AA860/AA859-1)</f>
        <v/>
      </c>
      <c r="AH860" s="26">
        <f>IF(OR(AB860="",AB859=""),"",AB860/AB859-1)</f>
        <v/>
      </c>
      <c r="AI860" s="26">
        <f>IF(OR(AC860="",AC859=""),"",AC860/AC859-1)</f>
        <v/>
      </c>
      <c r="AJ860" s="26">
        <f>IF(AC860="","",AA860/AC860)</f>
        <v/>
      </c>
      <c r="AK860" s="26">
        <f>IF(AC860="","",AB860/AC860)</f>
        <v/>
      </c>
      <c r="AL860" s="29" t="n">
        <v>11.8275</v>
      </c>
      <c r="AM860" s="30" t="n">
        <v>12.0425</v>
      </c>
      <c r="AN860" s="30" t="n">
        <v>11.21</v>
      </c>
      <c r="AO860" s="30" t="n">
        <v>11.3175</v>
      </c>
      <c r="AP860" s="31" t="n">
        <v>-0.0431</v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18">
        <f>IF(SUMIFS('Daily NSE Equity Options'!$K:$K,'Daily NSE Equity Options'!$A:$A,$A861)=0,"",SUMIFS('Daily NSE Equity Options'!$K:$K,'Daily NSE Equity Options'!$A:$A,$A861))</f>
        <v/>
      </c>
      <c r="F861" s="7">
        <f>IF(SUMIFS('Daily BSE Equity Options'!$K:$K,'Daily BSE Equity Options'!$A:$A,$A861)=0,"",SUMIFS('Daily BSE Equity Options'!$K:$K,'Daily BSE Equity Options'!$A:$A,$A861))</f>
        <v/>
      </c>
      <c r="G861" s="7">
        <f>IF(OR(E861="",F861=""),"",E861+F861)</f>
        <v/>
      </c>
      <c r="H861" s="20">
        <f>IFERROR(IF(OR(E861="",INDEX(E:E,MATCH(DATE(YEAR($A861)-1,MONTH($A861),DAY($A861)),$A:$A,0))=""),"",E861/INDEX(E:E,MATCH(DATE(YEAR($A861)-1,MONTH($A861),DAY($A861)),$A:$A,0))-1),"")</f>
        <v/>
      </c>
      <c r="I861" s="20">
        <f>IFERROR(IF(OR(F861="",INDEX(F:F,MATCH(DATE(YEAR($A861)-1,MONTH($A861),DAY($A861)),$A:$A,0))=""),"",F861/INDEX(F:F,MATCH(DATE(YEAR($A861)-1,MONTH($A861),DAY($A861)),$A:$A,0))-1),"")</f>
        <v/>
      </c>
      <c r="J861" s="20">
        <f>IFERROR(IF(OR(G861="",INDEX(G:G,MATCH(DATE(YEAR($A861)-1,MONTH($A861),DAY($A861)),$A:$A,0))=""),"",G861/INDEX(G:G,MATCH(DATE(YEAR($A861)-1,MONTH($A861),DAY($A861)),$A:$A,0))-1),"")</f>
        <v/>
      </c>
      <c r="K861" s="20">
        <f>IF(OR(E861="",E860=""),"",E861/E860-1)</f>
        <v/>
      </c>
      <c r="L861" s="20">
        <f>IF(OR(F861="",F860=""),"",F861/F860-1)</f>
        <v/>
      </c>
      <c r="M861" s="20">
        <f>IF(OR(G861="",G860=""),"",G861/G860-1)</f>
        <v/>
      </c>
      <c r="N861" s="20">
        <f>IF(G861="","",E861/G861)</f>
        <v/>
      </c>
      <c r="O861" s="20">
        <f>IF(G861="","",F861/G861)</f>
        <v/>
      </c>
      <c r="P861" s="21">
        <f>IF(SUMIFS('Daily NSE Equity Options'!$L:$L,'Daily NSE Equity Options'!$A:$A,$A861)=0,"",SUMIFS('Daily NSE Equity Options'!$L:$L,'Daily NSE Equity Options'!$A:$A,$A861))</f>
        <v/>
      </c>
      <c r="Q861" s="8">
        <f>IF(SUMIFS('Daily BSE Equity Options'!$L:$L,'Daily BSE Equity Options'!$A:$A,$A861)=0,"",SUMIFS('Daily BSE Equity Options'!$L:$L,'Daily BSE Equity Options'!$A:$A,$A861))</f>
        <v/>
      </c>
      <c r="R861" s="8">
        <f>IF(OR(P861="",Q861=""),"",P861+Q861)</f>
        <v/>
      </c>
      <c r="S861" s="23">
        <f>IFERROR(IF(OR(P861="",INDEX(P:P,MATCH(DATE(YEAR($A861)-1,MONTH($A861),DAY($A861)),$A:$A,0))=""),"",P861/INDEX(P:P,MATCH(DATE(YEAR($A861)-1,MONTH($A861),DAY($A861)),$A:$A,0))-1),"")</f>
        <v/>
      </c>
      <c r="T861" s="23">
        <f>IFERROR(IF(OR(Q861="",INDEX(Q:Q,MATCH(DATE(YEAR($A861)-1,MONTH($A861),DAY($A861)),$A:$A,0))=""),"",Q861/INDEX(Q:Q,MATCH(DATE(YEAR($A861)-1,MONTH($A861),DAY($A861)),$A:$A,0))-1),"")</f>
        <v/>
      </c>
      <c r="U861" s="23">
        <f>IFERROR(IF(OR(R861="",INDEX(R:R,MATCH(DATE(YEAR($A861)-1,MONTH($A861),DAY($A861)),$A:$A,0))=""),"",R861/INDEX(R:R,MATCH(DATE(YEAR($A861)-1,MONTH($A861),DAY($A861)),$A:$A,0))-1),"")</f>
        <v/>
      </c>
      <c r="V861" s="23">
        <f>IF(OR(P861="",P860=""),"",P861/P860-1)</f>
        <v/>
      </c>
      <c r="W861" s="23">
        <f>IF(OR(Q861="",Q860=""),"",Q861/Q860-1)</f>
        <v/>
      </c>
      <c r="X861" s="23">
        <f>IF(OR(R861="",R860=""),"",R861/R860-1)</f>
        <v/>
      </c>
      <c r="Y861" s="23">
        <f>IF(R861="","",P861/R861)</f>
        <v/>
      </c>
      <c r="Z861" s="23">
        <f>IF(R861="","",Q861/R861)</f>
        <v/>
      </c>
      <c r="AA861" s="24">
        <f>IF(SUMIFS('Daily NSE Equity Options'!$M:$M,'Daily NSE Equity Options'!$A:$A,$A861)=0,"",SUMIFS('Daily NSE Equity Options'!$M:$M,'Daily NSE Equity Options'!$A:$A,$A861))</f>
        <v/>
      </c>
      <c r="AB861" s="9">
        <f>IF(SUMIFS('Daily BSE Equity Options'!$M:$M,'Daily BSE Equity Options'!$A:$A,$A861)=0,"",SUMIFS('Daily BSE Equity Options'!$M:$M,'Daily BSE Equity Options'!$A:$A,$A861))</f>
        <v/>
      </c>
      <c r="AC861" s="9">
        <f>IF(OR(AA861="",AB861=""),"",AA861+AB861)</f>
        <v/>
      </c>
      <c r="AD861" s="26">
        <f>IFERROR(IF(OR(AA861="",INDEX(AA:AA,MATCH(DATE(YEAR($A861)-1,MONTH($A861),DAY($A861)),$A:$A,0))=""),"",AA861/INDEX(AA:AA,MATCH(DATE(YEAR($A861)-1,MONTH($A861),DAY($A861)),$A:$A,0))-1),"")</f>
        <v/>
      </c>
      <c r="AE861" s="26">
        <f>IFERROR(IF(OR(AB861="",INDEX(AB:AB,MATCH(DATE(YEAR($A861)-1,MONTH($A861),DAY($A861)),$A:$A,0))=""),"",AB861/INDEX(AB:AB,MATCH(DATE(YEAR($A861)-1,MONTH($A861),DAY($A861)),$A:$A,0))-1),"")</f>
        <v/>
      </c>
      <c r="AF861" s="26">
        <f>IFERROR(IF(OR(AC861="",INDEX(AC:AC,MATCH(DATE(YEAR($A861)-1,MONTH($A861),DAY($A861)),$A:$A,0))=""),"",AC861/INDEX(AC:AC,MATCH(DATE(YEAR($A861)-1,MONTH($A861),DAY($A861)),$A:$A,0))-1),"")</f>
        <v/>
      </c>
      <c r="AG861" s="26">
        <f>IF(OR(AA861="",AA860=""),"",AA861/AA860-1)</f>
        <v/>
      </c>
      <c r="AH861" s="26">
        <f>IF(OR(AB861="",AB860=""),"",AB861/AB860-1)</f>
        <v/>
      </c>
      <c r="AI861" s="26">
        <f>IF(OR(AC861="",AC860=""),"",AC861/AC860-1)</f>
        <v/>
      </c>
      <c r="AJ861" s="26">
        <f>IF(AC861="","",AA861/AC861)</f>
        <v/>
      </c>
      <c r="AK861" s="26">
        <f>IF(AC861="","",AB861/AC861)</f>
        <v/>
      </c>
      <c r="AL861" s="29" t="n">
        <v>11.3175</v>
      </c>
      <c r="AM861" s="30" t="n">
        <v>11.32</v>
      </c>
      <c r="AN861" s="30" t="n">
        <v>10.0725</v>
      </c>
      <c r="AO861" s="30" t="n">
        <v>10.9025</v>
      </c>
      <c r="AP861" s="31" t="n">
        <v>-0.0367</v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18">
        <f>IF(SUMIFS('Daily NSE Equity Options'!$K:$K,'Daily NSE Equity Options'!$A:$A,$A862)=0,"",SUMIFS('Daily NSE Equity Options'!$K:$K,'Daily NSE Equity Options'!$A:$A,$A862))</f>
        <v/>
      </c>
      <c r="F862" s="7">
        <f>IF(SUMIFS('Daily BSE Equity Options'!$K:$K,'Daily BSE Equity Options'!$A:$A,$A862)=0,"",SUMIFS('Daily BSE Equity Options'!$K:$K,'Daily BSE Equity Options'!$A:$A,$A862))</f>
        <v/>
      </c>
      <c r="G862" s="7">
        <f>IF(OR(E862="",F862=""),"",E862+F862)</f>
        <v/>
      </c>
      <c r="H862" s="20">
        <f>IFERROR(IF(OR(E862="",INDEX(E:E,MATCH(DATE(YEAR($A862)-1,MONTH($A862),DAY($A862)),$A:$A,0))=""),"",E862/INDEX(E:E,MATCH(DATE(YEAR($A862)-1,MONTH($A862),DAY($A862)),$A:$A,0))-1),"")</f>
        <v/>
      </c>
      <c r="I862" s="20">
        <f>IFERROR(IF(OR(F862="",INDEX(F:F,MATCH(DATE(YEAR($A862)-1,MONTH($A862),DAY($A862)),$A:$A,0))=""),"",F862/INDEX(F:F,MATCH(DATE(YEAR($A862)-1,MONTH($A862),DAY($A862)),$A:$A,0))-1),"")</f>
        <v/>
      </c>
      <c r="J862" s="20">
        <f>IFERROR(IF(OR(G862="",INDEX(G:G,MATCH(DATE(YEAR($A862)-1,MONTH($A862),DAY($A862)),$A:$A,0))=""),"",G862/INDEX(G:G,MATCH(DATE(YEAR($A862)-1,MONTH($A862),DAY($A862)),$A:$A,0))-1),"")</f>
        <v/>
      </c>
      <c r="K862" s="20">
        <f>IF(OR(E862="",E861=""),"",E862/E861-1)</f>
        <v/>
      </c>
      <c r="L862" s="20">
        <f>IF(OR(F862="",F861=""),"",F862/F861-1)</f>
        <v/>
      </c>
      <c r="M862" s="20">
        <f>IF(OR(G862="",G861=""),"",G862/G861-1)</f>
        <v/>
      </c>
      <c r="N862" s="20">
        <f>IF(G862="","",E862/G862)</f>
        <v/>
      </c>
      <c r="O862" s="20">
        <f>IF(G862="","",F862/G862)</f>
        <v/>
      </c>
      <c r="P862" s="21">
        <f>IF(SUMIFS('Daily NSE Equity Options'!$L:$L,'Daily NSE Equity Options'!$A:$A,$A862)=0,"",SUMIFS('Daily NSE Equity Options'!$L:$L,'Daily NSE Equity Options'!$A:$A,$A862))</f>
        <v/>
      </c>
      <c r="Q862" s="8">
        <f>IF(SUMIFS('Daily BSE Equity Options'!$L:$L,'Daily BSE Equity Options'!$A:$A,$A862)=0,"",SUMIFS('Daily BSE Equity Options'!$L:$L,'Daily BSE Equity Options'!$A:$A,$A862))</f>
        <v/>
      </c>
      <c r="R862" s="8">
        <f>IF(OR(P862="",Q862=""),"",P862+Q862)</f>
        <v/>
      </c>
      <c r="S862" s="23">
        <f>IFERROR(IF(OR(P862="",INDEX(P:P,MATCH(DATE(YEAR($A862)-1,MONTH($A862),DAY($A862)),$A:$A,0))=""),"",P862/INDEX(P:P,MATCH(DATE(YEAR($A862)-1,MONTH($A862),DAY($A862)),$A:$A,0))-1),"")</f>
        <v/>
      </c>
      <c r="T862" s="23">
        <f>IFERROR(IF(OR(Q862="",INDEX(Q:Q,MATCH(DATE(YEAR($A862)-1,MONTH($A862),DAY($A862)),$A:$A,0))=""),"",Q862/INDEX(Q:Q,MATCH(DATE(YEAR($A862)-1,MONTH($A862),DAY($A862)),$A:$A,0))-1),"")</f>
        <v/>
      </c>
      <c r="U862" s="23">
        <f>IFERROR(IF(OR(R862="",INDEX(R:R,MATCH(DATE(YEAR($A862)-1,MONTH($A862),DAY($A862)),$A:$A,0))=""),"",R862/INDEX(R:R,MATCH(DATE(YEAR($A862)-1,MONTH($A862),DAY($A862)),$A:$A,0))-1),"")</f>
        <v/>
      </c>
      <c r="V862" s="23">
        <f>IF(OR(P862="",P861=""),"",P862/P861-1)</f>
        <v/>
      </c>
      <c r="W862" s="23">
        <f>IF(OR(Q862="",Q861=""),"",Q862/Q861-1)</f>
        <v/>
      </c>
      <c r="X862" s="23">
        <f>IF(OR(R862="",R861=""),"",R862/R861-1)</f>
        <v/>
      </c>
      <c r="Y862" s="23">
        <f>IF(R862="","",P862/R862)</f>
        <v/>
      </c>
      <c r="Z862" s="23">
        <f>IF(R862="","",Q862/R862)</f>
        <v/>
      </c>
      <c r="AA862" s="24">
        <f>IF(SUMIFS('Daily NSE Equity Options'!$M:$M,'Daily NSE Equity Options'!$A:$A,$A862)=0,"",SUMIFS('Daily NSE Equity Options'!$M:$M,'Daily NSE Equity Options'!$A:$A,$A862))</f>
        <v/>
      </c>
      <c r="AB862" s="9">
        <f>IF(SUMIFS('Daily BSE Equity Options'!$M:$M,'Daily BSE Equity Options'!$A:$A,$A862)=0,"",SUMIFS('Daily BSE Equity Options'!$M:$M,'Daily BSE Equity Options'!$A:$A,$A862))</f>
        <v/>
      </c>
      <c r="AC862" s="9">
        <f>IF(OR(AA862="",AB862=""),"",AA862+AB862)</f>
        <v/>
      </c>
      <c r="AD862" s="26">
        <f>IFERROR(IF(OR(AA862="",INDEX(AA:AA,MATCH(DATE(YEAR($A862)-1,MONTH($A862),DAY($A862)),$A:$A,0))=""),"",AA862/INDEX(AA:AA,MATCH(DATE(YEAR($A862)-1,MONTH($A862),DAY($A862)),$A:$A,0))-1),"")</f>
        <v/>
      </c>
      <c r="AE862" s="26">
        <f>IFERROR(IF(OR(AB862="",INDEX(AB:AB,MATCH(DATE(YEAR($A862)-1,MONTH($A862),DAY($A862)),$A:$A,0))=""),"",AB862/INDEX(AB:AB,MATCH(DATE(YEAR($A862)-1,MONTH($A862),DAY($A862)),$A:$A,0))-1),"")</f>
        <v/>
      </c>
      <c r="AF862" s="26">
        <f>IFERROR(IF(OR(AC862="",INDEX(AC:AC,MATCH(DATE(YEAR($A862)-1,MONTH($A862),DAY($A862)),$A:$A,0))=""),"",AC862/INDEX(AC:AC,MATCH(DATE(YEAR($A862)-1,MONTH($A862),DAY($A862)),$A:$A,0))-1),"")</f>
        <v/>
      </c>
      <c r="AG862" s="26">
        <f>IF(OR(AA862="",AA861=""),"",AA862/AA861-1)</f>
        <v/>
      </c>
      <c r="AH862" s="26">
        <f>IF(OR(AB862="",AB861=""),"",AB862/AB861-1)</f>
        <v/>
      </c>
      <c r="AI862" s="26">
        <f>IF(OR(AC862="",AC861=""),"",AC862/AC861-1)</f>
        <v/>
      </c>
      <c r="AJ862" s="26">
        <f>IF(AC862="","",AA862/AC862)</f>
        <v/>
      </c>
      <c r="AK862" s="26">
        <f>IF(AC862="","",AB862/AC862)</f>
        <v/>
      </c>
      <c r="AL862" s="29" t="n">
        <v>10.9025</v>
      </c>
      <c r="AM862" s="30" t="n">
        <v>11.4075</v>
      </c>
      <c r="AN862" s="30" t="n">
        <v>10.45</v>
      </c>
      <c r="AO862" s="30" t="n">
        <v>10.835</v>
      </c>
      <c r="AP862" s="31" t="n">
        <v>-0.0062</v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18">
        <f>IF(SUMIFS('Daily NSE Equity Options'!$K:$K,'Daily NSE Equity Options'!$A:$A,$A863)=0,"",SUMIFS('Daily NSE Equity Options'!$K:$K,'Daily NSE Equity Options'!$A:$A,$A863))</f>
        <v/>
      </c>
      <c r="F863" s="7">
        <f>IF(SUMIFS('Daily BSE Equity Options'!$K:$K,'Daily BSE Equity Options'!$A:$A,$A863)=0,"",SUMIFS('Daily BSE Equity Options'!$K:$K,'Daily BSE Equity Options'!$A:$A,$A863))</f>
        <v/>
      </c>
      <c r="G863" s="7">
        <f>IF(OR(E863="",F863=""),"",E863+F863)</f>
        <v/>
      </c>
      <c r="H863" s="20">
        <f>IFERROR(IF(OR(E863="",INDEX(E:E,MATCH(DATE(YEAR($A863)-1,MONTH($A863),DAY($A863)),$A:$A,0))=""),"",E863/INDEX(E:E,MATCH(DATE(YEAR($A863)-1,MONTH($A863),DAY($A863)),$A:$A,0))-1),"")</f>
        <v/>
      </c>
      <c r="I863" s="20">
        <f>IFERROR(IF(OR(F863="",INDEX(F:F,MATCH(DATE(YEAR($A863)-1,MONTH($A863),DAY($A863)),$A:$A,0))=""),"",F863/INDEX(F:F,MATCH(DATE(YEAR($A863)-1,MONTH($A863),DAY($A863)),$A:$A,0))-1),"")</f>
        <v/>
      </c>
      <c r="J863" s="20">
        <f>IFERROR(IF(OR(G863="",INDEX(G:G,MATCH(DATE(YEAR($A863)-1,MONTH($A863),DAY($A863)),$A:$A,0))=""),"",G863/INDEX(G:G,MATCH(DATE(YEAR($A863)-1,MONTH($A863),DAY($A863)),$A:$A,0))-1),"")</f>
        <v/>
      </c>
      <c r="K863" s="20">
        <f>IF(OR(E863="",E862=""),"",E863/E862-1)</f>
        <v/>
      </c>
      <c r="L863" s="20">
        <f>IF(OR(F863="",F862=""),"",F863/F862-1)</f>
        <v/>
      </c>
      <c r="M863" s="20">
        <f>IF(OR(G863="",G862=""),"",G863/G862-1)</f>
        <v/>
      </c>
      <c r="N863" s="20">
        <f>IF(G863="","",E863/G863)</f>
        <v/>
      </c>
      <c r="O863" s="20">
        <f>IF(G863="","",F863/G863)</f>
        <v/>
      </c>
      <c r="P863" s="21">
        <f>IF(SUMIFS('Daily NSE Equity Options'!$L:$L,'Daily NSE Equity Options'!$A:$A,$A863)=0,"",SUMIFS('Daily NSE Equity Options'!$L:$L,'Daily NSE Equity Options'!$A:$A,$A863))</f>
        <v/>
      </c>
      <c r="Q863" s="8">
        <f>IF(SUMIFS('Daily BSE Equity Options'!$L:$L,'Daily BSE Equity Options'!$A:$A,$A863)=0,"",SUMIFS('Daily BSE Equity Options'!$L:$L,'Daily BSE Equity Options'!$A:$A,$A863))</f>
        <v/>
      </c>
      <c r="R863" s="8">
        <f>IF(OR(P863="",Q863=""),"",P863+Q863)</f>
        <v/>
      </c>
      <c r="S863" s="23">
        <f>IFERROR(IF(OR(P863="",INDEX(P:P,MATCH(DATE(YEAR($A863)-1,MONTH($A863),DAY($A863)),$A:$A,0))=""),"",P863/INDEX(P:P,MATCH(DATE(YEAR($A863)-1,MONTH($A863),DAY($A863)),$A:$A,0))-1),"")</f>
        <v/>
      </c>
      <c r="T863" s="23">
        <f>IFERROR(IF(OR(Q863="",INDEX(Q:Q,MATCH(DATE(YEAR($A863)-1,MONTH($A863),DAY($A863)),$A:$A,0))=""),"",Q863/INDEX(Q:Q,MATCH(DATE(YEAR($A863)-1,MONTH($A863),DAY($A863)),$A:$A,0))-1),"")</f>
        <v/>
      </c>
      <c r="U863" s="23">
        <f>IFERROR(IF(OR(R863="",INDEX(R:R,MATCH(DATE(YEAR($A863)-1,MONTH($A863),DAY($A863)),$A:$A,0))=""),"",R863/INDEX(R:R,MATCH(DATE(YEAR($A863)-1,MONTH($A863),DAY($A863)),$A:$A,0))-1),"")</f>
        <v/>
      </c>
      <c r="V863" s="23">
        <f>IF(OR(P863="",P862=""),"",P863/P862-1)</f>
        <v/>
      </c>
      <c r="W863" s="23">
        <f>IF(OR(Q863="",Q862=""),"",Q863/Q862-1)</f>
        <v/>
      </c>
      <c r="X863" s="23">
        <f>IF(OR(R863="",R862=""),"",R863/R862-1)</f>
        <v/>
      </c>
      <c r="Y863" s="23">
        <f>IF(R863="","",P863/R863)</f>
        <v/>
      </c>
      <c r="Z863" s="23">
        <f>IF(R863="","",Q863/R863)</f>
        <v/>
      </c>
      <c r="AA863" s="24">
        <f>IF(SUMIFS('Daily NSE Equity Options'!$M:$M,'Daily NSE Equity Options'!$A:$A,$A863)=0,"",SUMIFS('Daily NSE Equity Options'!$M:$M,'Daily NSE Equity Options'!$A:$A,$A863))</f>
        <v/>
      </c>
      <c r="AB863" s="9">
        <f>IF(SUMIFS('Daily BSE Equity Options'!$M:$M,'Daily BSE Equity Options'!$A:$A,$A863)=0,"",SUMIFS('Daily BSE Equity Options'!$M:$M,'Daily BSE Equity Options'!$A:$A,$A863))</f>
        <v/>
      </c>
      <c r="AC863" s="9">
        <f>IF(OR(AA863="",AB863=""),"",AA863+AB863)</f>
        <v/>
      </c>
      <c r="AD863" s="26">
        <f>IFERROR(IF(OR(AA863="",INDEX(AA:AA,MATCH(DATE(YEAR($A863)-1,MONTH($A863),DAY($A863)),$A:$A,0))=""),"",AA863/INDEX(AA:AA,MATCH(DATE(YEAR($A863)-1,MONTH($A863),DAY($A863)),$A:$A,0))-1),"")</f>
        <v/>
      </c>
      <c r="AE863" s="26">
        <f>IFERROR(IF(OR(AB863="",INDEX(AB:AB,MATCH(DATE(YEAR($A863)-1,MONTH($A863),DAY($A863)),$A:$A,0))=""),"",AB863/INDEX(AB:AB,MATCH(DATE(YEAR($A863)-1,MONTH($A863),DAY($A863)),$A:$A,0))-1),"")</f>
        <v/>
      </c>
      <c r="AF863" s="26">
        <f>IFERROR(IF(OR(AC863="",INDEX(AC:AC,MATCH(DATE(YEAR($A863)-1,MONTH($A863),DAY($A863)),$A:$A,0))=""),"",AC863/INDEX(AC:AC,MATCH(DATE(YEAR($A863)-1,MONTH($A863),DAY($A863)),$A:$A,0))-1),"")</f>
        <v/>
      </c>
      <c r="AG863" s="26">
        <f>IF(OR(AA863="",AA862=""),"",AA863/AA862-1)</f>
        <v/>
      </c>
      <c r="AH863" s="26">
        <f>IF(OR(AB863="",AB862=""),"",AB863/AB862-1)</f>
        <v/>
      </c>
      <c r="AI863" s="26">
        <f>IF(OR(AC863="",AC862=""),"",AC863/AC862-1)</f>
        <v/>
      </c>
      <c r="AJ863" s="26">
        <f>IF(AC863="","",AA863/AC863)</f>
        <v/>
      </c>
      <c r="AK863" s="26">
        <f>IF(AC863="","",AB863/AC863)</f>
        <v/>
      </c>
      <c r="AL863" s="29" t="n">
        <v>10.835</v>
      </c>
      <c r="AM863" s="30" t="n">
        <v>11.47</v>
      </c>
      <c r="AN863" s="30" t="n">
        <v>10.835</v>
      </c>
      <c r="AO863" s="30" t="n">
        <v>11.1275</v>
      </c>
      <c r="AP863" s="31" t="n">
        <v>0.027</v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18">
        <f>IF(SUMIFS('Daily NSE Equity Options'!$K:$K,'Daily NSE Equity Options'!$A:$A,$A864)=0,"",SUMIFS('Daily NSE Equity Options'!$K:$K,'Daily NSE Equity Options'!$A:$A,$A864))</f>
        <v/>
      </c>
      <c r="F864" s="7">
        <f>IF(SUMIFS('Daily BSE Equity Options'!$K:$K,'Daily BSE Equity Options'!$A:$A,$A864)=0,"",SUMIFS('Daily BSE Equity Options'!$K:$K,'Daily BSE Equity Options'!$A:$A,$A864))</f>
        <v/>
      </c>
      <c r="G864" s="7">
        <f>IF(OR(E864="",F864=""),"",E864+F864)</f>
        <v/>
      </c>
      <c r="H864" s="20">
        <f>IFERROR(IF(OR(E864="",INDEX(E:E,MATCH(DATE(YEAR($A864)-1,MONTH($A864),DAY($A864)),$A:$A,0))=""),"",E864/INDEX(E:E,MATCH(DATE(YEAR($A864)-1,MONTH($A864),DAY($A864)),$A:$A,0))-1),"")</f>
        <v/>
      </c>
      <c r="I864" s="20">
        <f>IFERROR(IF(OR(F864="",INDEX(F:F,MATCH(DATE(YEAR($A864)-1,MONTH($A864),DAY($A864)),$A:$A,0))=""),"",F864/INDEX(F:F,MATCH(DATE(YEAR($A864)-1,MONTH($A864),DAY($A864)),$A:$A,0))-1),"")</f>
        <v/>
      </c>
      <c r="J864" s="20">
        <f>IFERROR(IF(OR(G864="",INDEX(G:G,MATCH(DATE(YEAR($A864)-1,MONTH($A864),DAY($A864)),$A:$A,0))=""),"",G864/INDEX(G:G,MATCH(DATE(YEAR($A864)-1,MONTH($A864),DAY($A864)),$A:$A,0))-1),"")</f>
        <v/>
      </c>
      <c r="K864" s="20">
        <f>IF(OR(E864="",E863=""),"",E864/E863-1)</f>
        <v/>
      </c>
      <c r="L864" s="20">
        <f>IF(OR(F864="",F863=""),"",F864/F863-1)</f>
        <v/>
      </c>
      <c r="M864" s="20">
        <f>IF(OR(G864="",G863=""),"",G864/G863-1)</f>
        <v/>
      </c>
      <c r="N864" s="20">
        <f>IF(G864="","",E864/G864)</f>
        <v/>
      </c>
      <c r="O864" s="20">
        <f>IF(G864="","",F864/G864)</f>
        <v/>
      </c>
      <c r="P864" s="21">
        <f>IF(SUMIFS('Daily NSE Equity Options'!$L:$L,'Daily NSE Equity Options'!$A:$A,$A864)=0,"",SUMIFS('Daily NSE Equity Options'!$L:$L,'Daily NSE Equity Options'!$A:$A,$A864))</f>
        <v/>
      </c>
      <c r="Q864" s="8">
        <f>IF(SUMIFS('Daily BSE Equity Options'!$L:$L,'Daily BSE Equity Options'!$A:$A,$A864)=0,"",SUMIFS('Daily BSE Equity Options'!$L:$L,'Daily BSE Equity Options'!$A:$A,$A864))</f>
        <v/>
      </c>
      <c r="R864" s="8">
        <f>IF(OR(P864="",Q864=""),"",P864+Q864)</f>
        <v/>
      </c>
      <c r="S864" s="23">
        <f>IFERROR(IF(OR(P864="",INDEX(P:P,MATCH(DATE(YEAR($A864)-1,MONTH($A864),DAY($A864)),$A:$A,0))=""),"",P864/INDEX(P:P,MATCH(DATE(YEAR($A864)-1,MONTH($A864),DAY($A864)),$A:$A,0))-1),"")</f>
        <v/>
      </c>
      <c r="T864" s="23">
        <f>IFERROR(IF(OR(Q864="",INDEX(Q:Q,MATCH(DATE(YEAR($A864)-1,MONTH($A864),DAY($A864)),$A:$A,0))=""),"",Q864/INDEX(Q:Q,MATCH(DATE(YEAR($A864)-1,MONTH($A864),DAY($A864)),$A:$A,0))-1),"")</f>
        <v/>
      </c>
      <c r="U864" s="23">
        <f>IFERROR(IF(OR(R864="",INDEX(R:R,MATCH(DATE(YEAR($A864)-1,MONTH($A864),DAY($A864)),$A:$A,0))=""),"",R864/INDEX(R:R,MATCH(DATE(YEAR($A864)-1,MONTH($A864),DAY($A864)),$A:$A,0))-1),"")</f>
        <v/>
      </c>
      <c r="V864" s="23">
        <f>IF(OR(P864="",P863=""),"",P864/P863-1)</f>
        <v/>
      </c>
      <c r="W864" s="23">
        <f>IF(OR(Q864="",Q863=""),"",Q864/Q863-1)</f>
        <v/>
      </c>
      <c r="X864" s="23">
        <f>IF(OR(R864="",R863=""),"",R864/R863-1)</f>
        <v/>
      </c>
      <c r="Y864" s="23">
        <f>IF(R864="","",P864/R864)</f>
        <v/>
      </c>
      <c r="Z864" s="23">
        <f>IF(R864="","",Q864/R864)</f>
        <v/>
      </c>
      <c r="AA864" s="24">
        <f>IF(SUMIFS('Daily NSE Equity Options'!$M:$M,'Daily NSE Equity Options'!$A:$A,$A864)=0,"",SUMIFS('Daily NSE Equity Options'!$M:$M,'Daily NSE Equity Options'!$A:$A,$A864))</f>
        <v/>
      </c>
      <c r="AB864" s="9">
        <f>IF(SUMIFS('Daily BSE Equity Options'!$M:$M,'Daily BSE Equity Options'!$A:$A,$A864)=0,"",SUMIFS('Daily BSE Equity Options'!$M:$M,'Daily BSE Equity Options'!$A:$A,$A864))</f>
        <v/>
      </c>
      <c r="AC864" s="9">
        <f>IF(OR(AA864="",AB864=""),"",AA864+AB864)</f>
        <v/>
      </c>
      <c r="AD864" s="26">
        <f>IFERROR(IF(OR(AA864="",INDEX(AA:AA,MATCH(DATE(YEAR($A864)-1,MONTH($A864),DAY($A864)),$A:$A,0))=""),"",AA864/INDEX(AA:AA,MATCH(DATE(YEAR($A864)-1,MONTH($A864),DAY($A864)),$A:$A,0))-1),"")</f>
        <v/>
      </c>
      <c r="AE864" s="26">
        <f>IFERROR(IF(OR(AB864="",INDEX(AB:AB,MATCH(DATE(YEAR($A864)-1,MONTH($A864),DAY($A864)),$A:$A,0))=""),"",AB864/INDEX(AB:AB,MATCH(DATE(YEAR($A864)-1,MONTH($A864),DAY($A864)),$A:$A,0))-1),"")</f>
        <v/>
      </c>
      <c r="AF864" s="26">
        <f>IFERROR(IF(OR(AC864="",INDEX(AC:AC,MATCH(DATE(YEAR($A864)-1,MONTH($A864),DAY($A864)),$A:$A,0))=""),"",AC864/INDEX(AC:AC,MATCH(DATE(YEAR($A864)-1,MONTH($A864),DAY($A864)),$A:$A,0))-1),"")</f>
        <v/>
      </c>
      <c r="AG864" s="26">
        <f>IF(OR(AA864="",AA863=""),"",AA864/AA863-1)</f>
        <v/>
      </c>
      <c r="AH864" s="26">
        <f>IF(OR(AB864="",AB863=""),"",AB864/AB863-1)</f>
        <v/>
      </c>
      <c r="AI864" s="26">
        <f>IF(OR(AC864="",AC863=""),"",AC864/AC863-1)</f>
        <v/>
      </c>
      <c r="AJ864" s="26">
        <f>IF(AC864="","",AA864/AC864)</f>
        <v/>
      </c>
      <c r="AK864" s="26">
        <f>IF(AC864="","",AB864/AC864)</f>
        <v/>
      </c>
      <c r="AL864" s="29" t="n">
        <v>11.1275</v>
      </c>
      <c r="AM864" s="30" t="n">
        <v>11.39</v>
      </c>
      <c r="AN864" s="30" t="n">
        <v>10.62</v>
      </c>
      <c r="AO864" s="30" t="n">
        <v>10.8175</v>
      </c>
      <c r="AP864" s="31" t="n">
        <v>-0.0279</v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18">
        <f>IF(SUMIFS('Daily NSE Equity Options'!$K:$K,'Daily NSE Equity Options'!$A:$A,$A865)=0,"",SUMIFS('Daily NSE Equity Options'!$K:$K,'Daily NSE Equity Options'!$A:$A,$A865))</f>
        <v/>
      </c>
      <c r="F865" s="7">
        <f>IF(SUMIFS('Daily BSE Equity Options'!$K:$K,'Daily BSE Equity Options'!$A:$A,$A865)=0,"",SUMIFS('Daily BSE Equity Options'!$K:$K,'Daily BSE Equity Options'!$A:$A,$A865))</f>
        <v/>
      </c>
      <c r="G865" s="7">
        <f>IF(OR(E865="",F865=""),"",E865+F865)</f>
        <v/>
      </c>
      <c r="H865" s="20">
        <f>IFERROR(IF(OR(E865="",INDEX(E:E,MATCH(DATE(YEAR($A865)-1,MONTH($A865),DAY($A865)),$A:$A,0))=""),"",E865/INDEX(E:E,MATCH(DATE(YEAR($A865)-1,MONTH($A865),DAY($A865)),$A:$A,0))-1),"")</f>
        <v/>
      </c>
      <c r="I865" s="20">
        <f>IFERROR(IF(OR(F865="",INDEX(F:F,MATCH(DATE(YEAR($A865)-1,MONTH($A865),DAY($A865)),$A:$A,0))=""),"",F865/INDEX(F:F,MATCH(DATE(YEAR($A865)-1,MONTH($A865),DAY($A865)),$A:$A,0))-1),"")</f>
        <v/>
      </c>
      <c r="J865" s="20">
        <f>IFERROR(IF(OR(G865="",INDEX(G:G,MATCH(DATE(YEAR($A865)-1,MONTH($A865),DAY($A865)),$A:$A,0))=""),"",G865/INDEX(G:G,MATCH(DATE(YEAR($A865)-1,MONTH($A865),DAY($A865)),$A:$A,0))-1),"")</f>
        <v/>
      </c>
      <c r="K865" s="20">
        <f>IF(OR(E865="",E864=""),"",E865/E864-1)</f>
        <v/>
      </c>
      <c r="L865" s="20">
        <f>IF(OR(F865="",F864=""),"",F865/F864-1)</f>
        <v/>
      </c>
      <c r="M865" s="20">
        <f>IF(OR(G865="",G864=""),"",G865/G864-1)</f>
        <v/>
      </c>
      <c r="N865" s="20">
        <f>IF(G865="","",E865/G865)</f>
        <v/>
      </c>
      <c r="O865" s="20">
        <f>IF(G865="","",F865/G865)</f>
        <v/>
      </c>
      <c r="P865" s="21">
        <f>IF(SUMIFS('Daily NSE Equity Options'!$L:$L,'Daily NSE Equity Options'!$A:$A,$A865)=0,"",SUMIFS('Daily NSE Equity Options'!$L:$L,'Daily NSE Equity Options'!$A:$A,$A865))</f>
        <v/>
      </c>
      <c r="Q865" s="8">
        <f>IF(SUMIFS('Daily BSE Equity Options'!$L:$L,'Daily BSE Equity Options'!$A:$A,$A865)=0,"",SUMIFS('Daily BSE Equity Options'!$L:$L,'Daily BSE Equity Options'!$A:$A,$A865))</f>
        <v/>
      </c>
      <c r="R865" s="8">
        <f>IF(OR(P865="",Q865=""),"",P865+Q865)</f>
        <v/>
      </c>
      <c r="S865" s="23">
        <f>IFERROR(IF(OR(P865="",INDEX(P:P,MATCH(DATE(YEAR($A865)-1,MONTH($A865),DAY($A865)),$A:$A,0))=""),"",P865/INDEX(P:P,MATCH(DATE(YEAR($A865)-1,MONTH($A865),DAY($A865)),$A:$A,0))-1),"")</f>
        <v/>
      </c>
      <c r="T865" s="23">
        <f>IFERROR(IF(OR(Q865="",INDEX(Q:Q,MATCH(DATE(YEAR($A865)-1,MONTH($A865),DAY($A865)),$A:$A,0))=""),"",Q865/INDEX(Q:Q,MATCH(DATE(YEAR($A865)-1,MONTH($A865),DAY($A865)),$A:$A,0))-1),"")</f>
        <v/>
      </c>
      <c r="U865" s="23">
        <f>IFERROR(IF(OR(R865="",INDEX(R:R,MATCH(DATE(YEAR($A865)-1,MONTH($A865),DAY($A865)),$A:$A,0))=""),"",R865/INDEX(R:R,MATCH(DATE(YEAR($A865)-1,MONTH($A865),DAY($A865)),$A:$A,0))-1),"")</f>
        <v/>
      </c>
      <c r="V865" s="23">
        <f>IF(OR(P865="",P864=""),"",P865/P864-1)</f>
        <v/>
      </c>
      <c r="W865" s="23">
        <f>IF(OR(Q865="",Q864=""),"",Q865/Q864-1)</f>
        <v/>
      </c>
      <c r="X865" s="23">
        <f>IF(OR(R865="",R864=""),"",R865/R864-1)</f>
        <v/>
      </c>
      <c r="Y865" s="23">
        <f>IF(R865="","",P865/R865)</f>
        <v/>
      </c>
      <c r="Z865" s="23">
        <f>IF(R865="","",Q865/R865)</f>
        <v/>
      </c>
      <c r="AA865" s="24">
        <f>IF(SUMIFS('Daily NSE Equity Options'!$M:$M,'Daily NSE Equity Options'!$A:$A,$A865)=0,"",SUMIFS('Daily NSE Equity Options'!$M:$M,'Daily NSE Equity Options'!$A:$A,$A865))</f>
        <v/>
      </c>
      <c r="AB865" s="9">
        <f>IF(SUMIFS('Daily BSE Equity Options'!$M:$M,'Daily BSE Equity Options'!$A:$A,$A865)=0,"",SUMIFS('Daily BSE Equity Options'!$M:$M,'Daily BSE Equity Options'!$A:$A,$A865))</f>
        <v/>
      </c>
      <c r="AC865" s="9">
        <f>IF(OR(AA865="",AB865=""),"",AA865+AB865)</f>
        <v/>
      </c>
      <c r="AD865" s="26">
        <f>IFERROR(IF(OR(AA865="",INDEX(AA:AA,MATCH(DATE(YEAR($A865)-1,MONTH($A865),DAY($A865)),$A:$A,0))=""),"",AA865/INDEX(AA:AA,MATCH(DATE(YEAR($A865)-1,MONTH($A865),DAY($A865)),$A:$A,0))-1),"")</f>
        <v/>
      </c>
      <c r="AE865" s="26">
        <f>IFERROR(IF(OR(AB865="",INDEX(AB:AB,MATCH(DATE(YEAR($A865)-1,MONTH($A865),DAY($A865)),$A:$A,0))=""),"",AB865/INDEX(AB:AB,MATCH(DATE(YEAR($A865)-1,MONTH($A865),DAY($A865)),$A:$A,0))-1),"")</f>
        <v/>
      </c>
      <c r="AF865" s="26">
        <f>IFERROR(IF(OR(AC865="",INDEX(AC:AC,MATCH(DATE(YEAR($A865)-1,MONTH($A865),DAY($A865)),$A:$A,0))=""),"",AC865/INDEX(AC:AC,MATCH(DATE(YEAR($A865)-1,MONTH($A865),DAY($A865)),$A:$A,0))-1),"")</f>
        <v/>
      </c>
      <c r="AG865" s="26">
        <f>IF(OR(AA865="",AA864=""),"",AA865/AA864-1)</f>
        <v/>
      </c>
      <c r="AH865" s="26">
        <f>IF(OR(AB865="",AB864=""),"",AB865/AB864-1)</f>
        <v/>
      </c>
      <c r="AI865" s="26">
        <f>IF(OR(AC865="",AC864=""),"",AC865/AC864-1)</f>
        <v/>
      </c>
      <c r="AJ865" s="26">
        <f>IF(AC865="","",AA865/AC865)</f>
        <v/>
      </c>
      <c r="AK865" s="26">
        <f>IF(AC865="","",AB865/AC865)</f>
        <v/>
      </c>
      <c r="AL865" s="29" t="n">
        <v>10.8175</v>
      </c>
      <c r="AM865" s="30" t="n">
        <v>11.0725</v>
      </c>
      <c r="AN865" s="30" t="n">
        <v>10.3925</v>
      </c>
      <c r="AO865" s="30" t="n">
        <v>10.66</v>
      </c>
      <c r="AP865" s="31" t="n">
        <v>-0.0146</v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18">
        <f>IF(SUMIFS('Daily NSE Equity Options'!$K:$K,'Daily NSE Equity Options'!$A:$A,$A866)=0,"",SUMIFS('Daily NSE Equity Options'!$K:$K,'Daily NSE Equity Options'!$A:$A,$A866))</f>
        <v/>
      </c>
      <c r="F866" s="7">
        <f>IF(SUMIFS('Daily BSE Equity Options'!$K:$K,'Daily BSE Equity Options'!$A:$A,$A866)=0,"",SUMIFS('Daily BSE Equity Options'!$K:$K,'Daily BSE Equity Options'!$A:$A,$A866))</f>
        <v/>
      </c>
      <c r="G866" s="7">
        <f>IF(OR(E866="",F866=""),"",E866+F866)</f>
        <v/>
      </c>
      <c r="H866" s="20">
        <f>IFERROR(IF(OR(E866="",INDEX(E:E,MATCH(DATE(YEAR($A866)-1,MONTH($A866),DAY($A866)),$A:$A,0))=""),"",E866/INDEX(E:E,MATCH(DATE(YEAR($A866)-1,MONTH($A866),DAY($A866)),$A:$A,0))-1),"")</f>
        <v/>
      </c>
      <c r="I866" s="20">
        <f>IFERROR(IF(OR(F866="",INDEX(F:F,MATCH(DATE(YEAR($A866)-1,MONTH($A866),DAY($A866)),$A:$A,0))=""),"",F866/INDEX(F:F,MATCH(DATE(YEAR($A866)-1,MONTH($A866),DAY($A866)),$A:$A,0))-1),"")</f>
        <v/>
      </c>
      <c r="J866" s="20">
        <f>IFERROR(IF(OR(G866="",INDEX(G:G,MATCH(DATE(YEAR($A866)-1,MONTH($A866),DAY($A866)),$A:$A,0))=""),"",G866/INDEX(G:G,MATCH(DATE(YEAR($A866)-1,MONTH($A866),DAY($A866)),$A:$A,0))-1),"")</f>
        <v/>
      </c>
      <c r="K866" s="20">
        <f>IF(OR(E866="",E865=""),"",E866/E865-1)</f>
        <v/>
      </c>
      <c r="L866" s="20">
        <f>IF(OR(F866="",F865=""),"",F866/F865-1)</f>
        <v/>
      </c>
      <c r="M866" s="20">
        <f>IF(OR(G866="",G865=""),"",G866/G865-1)</f>
        <v/>
      </c>
      <c r="N866" s="20">
        <f>IF(G866="","",E866/G866)</f>
        <v/>
      </c>
      <c r="O866" s="20">
        <f>IF(G866="","",F866/G866)</f>
        <v/>
      </c>
      <c r="P866" s="21">
        <f>IF(SUMIFS('Daily NSE Equity Options'!$L:$L,'Daily NSE Equity Options'!$A:$A,$A866)=0,"",SUMIFS('Daily NSE Equity Options'!$L:$L,'Daily NSE Equity Options'!$A:$A,$A866))</f>
        <v/>
      </c>
      <c r="Q866" s="8">
        <f>IF(SUMIFS('Daily BSE Equity Options'!$L:$L,'Daily BSE Equity Options'!$A:$A,$A866)=0,"",SUMIFS('Daily BSE Equity Options'!$L:$L,'Daily BSE Equity Options'!$A:$A,$A866))</f>
        <v/>
      </c>
      <c r="R866" s="8">
        <f>IF(OR(P866="",Q866=""),"",P866+Q866)</f>
        <v/>
      </c>
      <c r="S866" s="23">
        <f>IFERROR(IF(OR(P866="",INDEX(P:P,MATCH(DATE(YEAR($A866)-1,MONTH($A866),DAY($A866)),$A:$A,0))=""),"",P866/INDEX(P:P,MATCH(DATE(YEAR($A866)-1,MONTH($A866),DAY($A866)),$A:$A,0))-1),"")</f>
        <v/>
      </c>
      <c r="T866" s="23">
        <f>IFERROR(IF(OR(Q866="",INDEX(Q:Q,MATCH(DATE(YEAR($A866)-1,MONTH($A866),DAY($A866)),$A:$A,0))=""),"",Q866/INDEX(Q:Q,MATCH(DATE(YEAR($A866)-1,MONTH($A866),DAY($A866)),$A:$A,0))-1),"")</f>
        <v/>
      </c>
      <c r="U866" s="23">
        <f>IFERROR(IF(OR(R866="",INDEX(R:R,MATCH(DATE(YEAR($A866)-1,MONTH($A866),DAY($A866)),$A:$A,0))=""),"",R866/INDEX(R:R,MATCH(DATE(YEAR($A866)-1,MONTH($A866),DAY($A866)),$A:$A,0))-1),"")</f>
        <v/>
      </c>
      <c r="V866" s="23">
        <f>IF(OR(P866="",P865=""),"",P866/P865-1)</f>
        <v/>
      </c>
      <c r="W866" s="23">
        <f>IF(OR(Q866="",Q865=""),"",Q866/Q865-1)</f>
        <v/>
      </c>
      <c r="X866" s="23">
        <f>IF(OR(R866="",R865=""),"",R866/R865-1)</f>
        <v/>
      </c>
      <c r="Y866" s="23">
        <f>IF(R866="","",P866/R866)</f>
        <v/>
      </c>
      <c r="Z866" s="23">
        <f>IF(R866="","",Q866/R866)</f>
        <v/>
      </c>
      <c r="AA866" s="24">
        <f>IF(SUMIFS('Daily NSE Equity Options'!$M:$M,'Daily NSE Equity Options'!$A:$A,$A866)=0,"",SUMIFS('Daily NSE Equity Options'!$M:$M,'Daily NSE Equity Options'!$A:$A,$A866))</f>
        <v/>
      </c>
      <c r="AB866" s="9">
        <f>IF(SUMIFS('Daily BSE Equity Options'!$M:$M,'Daily BSE Equity Options'!$A:$A,$A866)=0,"",SUMIFS('Daily BSE Equity Options'!$M:$M,'Daily BSE Equity Options'!$A:$A,$A866))</f>
        <v/>
      </c>
      <c r="AC866" s="9">
        <f>IF(OR(AA866="",AB866=""),"",AA866+AB866)</f>
        <v/>
      </c>
      <c r="AD866" s="26">
        <f>IFERROR(IF(OR(AA866="",INDEX(AA:AA,MATCH(DATE(YEAR($A866)-1,MONTH($A866),DAY($A866)),$A:$A,0))=""),"",AA866/INDEX(AA:AA,MATCH(DATE(YEAR($A866)-1,MONTH($A866),DAY($A866)),$A:$A,0))-1),"")</f>
        <v/>
      </c>
      <c r="AE866" s="26">
        <f>IFERROR(IF(OR(AB866="",INDEX(AB:AB,MATCH(DATE(YEAR($A866)-1,MONTH($A866),DAY($A866)),$A:$A,0))=""),"",AB866/INDEX(AB:AB,MATCH(DATE(YEAR($A866)-1,MONTH($A866),DAY($A866)),$A:$A,0))-1),"")</f>
        <v/>
      </c>
      <c r="AF866" s="26">
        <f>IFERROR(IF(OR(AC866="",INDEX(AC:AC,MATCH(DATE(YEAR($A866)-1,MONTH($A866),DAY($A866)),$A:$A,0))=""),"",AC866/INDEX(AC:AC,MATCH(DATE(YEAR($A866)-1,MONTH($A866),DAY($A866)),$A:$A,0))-1),"")</f>
        <v/>
      </c>
      <c r="AG866" s="26">
        <f>IF(OR(AA866="",AA865=""),"",AA866/AA865-1)</f>
        <v/>
      </c>
      <c r="AH866" s="26">
        <f>IF(OR(AB866="",AB865=""),"",AB866/AB865-1)</f>
        <v/>
      </c>
      <c r="AI866" s="26">
        <f>IF(OR(AC866="",AC865=""),"",AC866/AC865-1)</f>
        <v/>
      </c>
      <c r="AJ866" s="26">
        <f>IF(AC866="","",AA866/AC866)</f>
        <v/>
      </c>
      <c r="AK866" s="26">
        <f>IF(AC866="","",AB866/AC866)</f>
        <v/>
      </c>
      <c r="AL866" s="29" t="n">
        <v>10.66</v>
      </c>
      <c r="AM866" s="30" t="n">
        <v>11.305</v>
      </c>
      <c r="AN866" s="30" t="n">
        <v>10.2725</v>
      </c>
      <c r="AO866" s="30" t="n">
        <v>10.9</v>
      </c>
      <c r="AP866" s="31" t="n">
        <v>0.0225</v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18">
        <f>IF(SUMIFS('Daily NSE Equity Options'!$K:$K,'Daily NSE Equity Options'!$A:$A,$A867)=0,"",SUMIFS('Daily NSE Equity Options'!$K:$K,'Daily NSE Equity Options'!$A:$A,$A867))</f>
        <v/>
      </c>
      <c r="F867" s="7">
        <f>IF(SUMIFS('Daily BSE Equity Options'!$K:$K,'Daily BSE Equity Options'!$A:$A,$A867)=0,"",SUMIFS('Daily BSE Equity Options'!$K:$K,'Daily BSE Equity Options'!$A:$A,$A867))</f>
        <v/>
      </c>
      <c r="G867" s="7">
        <f>IF(OR(E867="",F867=""),"",E867+F867)</f>
        <v/>
      </c>
      <c r="H867" s="20">
        <f>IFERROR(IF(OR(E867="",INDEX(E:E,MATCH(DATE(YEAR($A867)-1,MONTH($A867),DAY($A867)),$A:$A,0))=""),"",E867/INDEX(E:E,MATCH(DATE(YEAR($A867)-1,MONTH($A867),DAY($A867)),$A:$A,0))-1),"")</f>
        <v/>
      </c>
      <c r="I867" s="20">
        <f>IFERROR(IF(OR(F867="",INDEX(F:F,MATCH(DATE(YEAR($A867)-1,MONTH($A867),DAY($A867)),$A:$A,0))=""),"",F867/INDEX(F:F,MATCH(DATE(YEAR($A867)-1,MONTH($A867),DAY($A867)),$A:$A,0))-1),"")</f>
        <v/>
      </c>
      <c r="J867" s="20">
        <f>IFERROR(IF(OR(G867="",INDEX(G:G,MATCH(DATE(YEAR($A867)-1,MONTH($A867),DAY($A867)),$A:$A,0))=""),"",G867/INDEX(G:G,MATCH(DATE(YEAR($A867)-1,MONTH($A867),DAY($A867)),$A:$A,0))-1),"")</f>
        <v/>
      </c>
      <c r="K867" s="20">
        <f>IF(OR(E867="",E866=""),"",E867/E866-1)</f>
        <v/>
      </c>
      <c r="L867" s="20">
        <f>IF(OR(F867="",F866=""),"",F867/F866-1)</f>
        <v/>
      </c>
      <c r="M867" s="20">
        <f>IF(OR(G867="",G866=""),"",G867/G866-1)</f>
        <v/>
      </c>
      <c r="N867" s="20">
        <f>IF(G867="","",E867/G867)</f>
        <v/>
      </c>
      <c r="O867" s="20">
        <f>IF(G867="","",F867/G867)</f>
        <v/>
      </c>
      <c r="P867" s="21">
        <f>IF(SUMIFS('Daily NSE Equity Options'!$L:$L,'Daily NSE Equity Options'!$A:$A,$A867)=0,"",SUMIFS('Daily NSE Equity Options'!$L:$L,'Daily NSE Equity Options'!$A:$A,$A867))</f>
        <v/>
      </c>
      <c r="Q867" s="8">
        <f>IF(SUMIFS('Daily BSE Equity Options'!$L:$L,'Daily BSE Equity Options'!$A:$A,$A867)=0,"",SUMIFS('Daily BSE Equity Options'!$L:$L,'Daily BSE Equity Options'!$A:$A,$A867))</f>
        <v/>
      </c>
      <c r="R867" s="8">
        <f>IF(OR(P867="",Q867=""),"",P867+Q867)</f>
        <v/>
      </c>
      <c r="S867" s="23">
        <f>IFERROR(IF(OR(P867="",INDEX(P:P,MATCH(DATE(YEAR($A867)-1,MONTH($A867),DAY($A867)),$A:$A,0))=""),"",P867/INDEX(P:P,MATCH(DATE(YEAR($A867)-1,MONTH($A867),DAY($A867)),$A:$A,0))-1),"")</f>
        <v/>
      </c>
      <c r="T867" s="23">
        <f>IFERROR(IF(OR(Q867="",INDEX(Q:Q,MATCH(DATE(YEAR($A867)-1,MONTH($A867),DAY($A867)),$A:$A,0))=""),"",Q867/INDEX(Q:Q,MATCH(DATE(YEAR($A867)-1,MONTH($A867),DAY($A867)),$A:$A,0))-1),"")</f>
        <v/>
      </c>
      <c r="U867" s="23">
        <f>IFERROR(IF(OR(R867="",INDEX(R:R,MATCH(DATE(YEAR($A867)-1,MONTH($A867),DAY($A867)),$A:$A,0))=""),"",R867/INDEX(R:R,MATCH(DATE(YEAR($A867)-1,MONTH($A867),DAY($A867)),$A:$A,0))-1),"")</f>
        <v/>
      </c>
      <c r="V867" s="23">
        <f>IF(OR(P867="",P866=""),"",P867/P866-1)</f>
        <v/>
      </c>
      <c r="W867" s="23">
        <f>IF(OR(Q867="",Q866=""),"",Q867/Q866-1)</f>
        <v/>
      </c>
      <c r="X867" s="23">
        <f>IF(OR(R867="",R866=""),"",R867/R866-1)</f>
        <v/>
      </c>
      <c r="Y867" s="23">
        <f>IF(R867="","",P867/R867)</f>
        <v/>
      </c>
      <c r="Z867" s="23">
        <f>IF(R867="","",Q867/R867)</f>
        <v/>
      </c>
      <c r="AA867" s="24">
        <f>IF(SUMIFS('Daily NSE Equity Options'!$M:$M,'Daily NSE Equity Options'!$A:$A,$A867)=0,"",SUMIFS('Daily NSE Equity Options'!$M:$M,'Daily NSE Equity Options'!$A:$A,$A867))</f>
        <v/>
      </c>
      <c r="AB867" s="9">
        <f>IF(SUMIFS('Daily BSE Equity Options'!$M:$M,'Daily BSE Equity Options'!$A:$A,$A867)=0,"",SUMIFS('Daily BSE Equity Options'!$M:$M,'Daily BSE Equity Options'!$A:$A,$A867))</f>
        <v/>
      </c>
      <c r="AC867" s="9">
        <f>IF(OR(AA867="",AB867=""),"",AA867+AB867)</f>
        <v/>
      </c>
      <c r="AD867" s="26">
        <f>IFERROR(IF(OR(AA867="",INDEX(AA:AA,MATCH(DATE(YEAR($A867)-1,MONTH($A867),DAY($A867)),$A:$A,0))=""),"",AA867/INDEX(AA:AA,MATCH(DATE(YEAR($A867)-1,MONTH($A867),DAY($A867)),$A:$A,0))-1),"")</f>
        <v/>
      </c>
      <c r="AE867" s="26">
        <f>IFERROR(IF(OR(AB867="",INDEX(AB:AB,MATCH(DATE(YEAR($A867)-1,MONTH($A867),DAY($A867)),$A:$A,0))=""),"",AB867/INDEX(AB:AB,MATCH(DATE(YEAR($A867)-1,MONTH($A867),DAY($A867)),$A:$A,0))-1),"")</f>
        <v/>
      </c>
      <c r="AF867" s="26">
        <f>IFERROR(IF(OR(AC867="",INDEX(AC:AC,MATCH(DATE(YEAR($A867)-1,MONTH($A867),DAY($A867)),$A:$A,0))=""),"",AC867/INDEX(AC:AC,MATCH(DATE(YEAR($A867)-1,MONTH($A867),DAY($A867)),$A:$A,0))-1),"")</f>
        <v/>
      </c>
      <c r="AG867" s="26">
        <f>IF(OR(AA867="",AA866=""),"",AA867/AA866-1)</f>
        <v/>
      </c>
      <c r="AH867" s="26">
        <f>IF(OR(AB867="",AB866=""),"",AB867/AB866-1)</f>
        <v/>
      </c>
      <c r="AI867" s="26">
        <f>IF(OR(AC867="",AC866=""),"",AC867/AC866-1)</f>
        <v/>
      </c>
      <c r="AJ867" s="26">
        <f>IF(AC867="","",AA867/AC867)</f>
        <v/>
      </c>
      <c r="AK867" s="26">
        <f>IF(AC867="","",AB867/AC867)</f>
        <v/>
      </c>
      <c r="AL867" s="29" t="n">
        <v>10.9</v>
      </c>
      <c r="AM867" s="30" t="n">
        <v>11.29</v>
      </c>
      <c r="AN867" s="30" t="n">
        <v>9.2475</v>
      </c>
      <c r="AO867" s="30" t="n">
        <v>11.185</v>
      </c>
      <c r="AP867" s="31" t="n">
        <v>0.0261</v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18">
        <f>IF(SUMIFS('Daily NSE Equity Options'!$K:$K,'Daily NSE Equity Options'!$A:$A,$A868)=0,"",SUMIFS('Daily NSE Equity Options'!$K:$K,'Daily NSE Equity Options'!$A:$A,$A868))</f>
        <v/>
      </c>
      <c r="F868" s="7">
        <f>IF(SUMIFS('Daily BSE Equity Options'!$K:$K,'Daily BSE Equity Options'!$A:$A,$A868)=0,"",SUMIFS('Daily BSE Equity Options'!$K:$K,'Daily BSE Equity Options'!$A:$A,$A868))</f>
        <v/>
      </c>
      <c r="G868" s="7">
        <f>IF(OR(E868="",F868=""),"",E868+F868)</f>
        <v/>
      </c>
      <c r="H868" s="20">
        <f>IFERROR(IF(OR(E868="",INDEX(E:E,MATCH(DATE(YEAR($A868)-1,MONTH($A868),DAY($A868)),$A:$A,0))=""),"",E868/INDEX(E:E,MATCH(DATE(YEAR($A868)-1,MONTH($A868),DAY($A868)),$A:$A,0))-1),"")</f>
        <v/>
      </c>
      <c r="I868" s="20">
        <f>IFERROR(IF(OR(F868="",INDEX(F:F,MATCH(DATE(YEAR($A868)-1,MONTH($A868),DAY($A868)),$A:$A,0))=""),"",F868/INDEX(F:F,MATCH(DATE(YEAR($A868)-1,MONTH($A868),DAY($A868)),$A:$A,0))-1),"")</f>
        <v/>
      </c>
      <c r="J868" s="20">
        <f>IFERROR(IF(OR(G868="",INDEX(G:G,MATCH(DATE(YEAR($A868)-1,MONTH($A868),DAY($A868)),$A:$A,0))=""),"",G868/INDEX(G:G,MATCH(DATE(YEAR($A868)-1,MONTH($A868),DAY($A868)),$A:$A,0))-1),"")</f>
        <v/>
      </c>
      <c r="K868" s="20">
        <f>IF(OR(E868="",E867=""),"",E868/E867-1)</f>
        <v/>
      </c>
      <c r="L868" s="20">
        <f>IF(OR(F868="",F867=""),"",F868/F867-1)</f>
        <v/>
      </c>
      <c r="M868" s="20">
        <f>IF(OR(G868="",G867=""),"",G868/G867-1)</f>
        <v/>
      </c>
      <c r="N868" s="20">
        <f>IF(G868="","",E868/G868)</f>
        <v/>
      </c>
      <c r="O868" s="20">
        <f>IF(G868="","",F868/G868)</f>
        <v/>
      </c>
      <c r="P868" s="21">
        <f>IF(SUMIFS('Daily NSE Equity Options'!$L:$L,'Daily NSE Equity Options'!$A:$A,$A868)=0,"",SUMIFS('Daily NSE Equity Options'!$L:$L,'Daily NSE Equity Options'!$A:$A,$A868))</f>
        <v/>
      </c>
      <c r="Q868" s="8">
        <f>IF(SUMIFS('Daily BSE Equity Options'!$L:$L,'Daily BSE Equity Options'!$A:$A,$A868)=0,"",SUMIFS('Daily BSE Equity Options'!$L:$L,'Daily BSE Equity Options'!$A:$A,$A868))</f>
        <v/>
      </c>
      <c r="R868" s="8">
        <f>IF(OR(P868="",Q868=""),"",P868+Q868)</f>
        <v/>
      </c>
      <c r="S868" s="23">
        <f>IFERROR(IF(OR(P868="",INDEX(P:P,MATCH(DATE(YEAR($A868)-1,MONTH($A868),DAY($A868)),$A:$A,0))=""),"",P868/INDEX(P:P,MATCH(DATE(YEAR($A868)-1,MONTH($A868),DAY($A868)),$A:$A,0))-1),"")</f>
        <v/>
      </c>
      <c r="T868" s="23">
        <f>IFERROR(IF(OR(Q868="",INDEX(Q:Q,MATCH(DATE(YEAR($A868)-1,MONTH($A868),DAY($A868)),$A:$A,0))=""),"",Q868/INDEX(Q:Q,MATCH(DATE(YEAR($A868)-1,MONTH($A868),DAY($A868)),$A:$A,0))-1),"")</f>
        <v/>
      </c>
      <c r="U868" s="23">
        <f>IFERROR(IF(OR(R868="",INDEX(R:R,MATCH(DATE(YEAR($A868)-1,MONTH($A868),DAY($A868)),$A:$A,0))=""),"",R868/INDEX(R:R,MATCH(DATE(YEAR($A868)-1,MONTH($A868),DAY($A868)),$A:$A,0))-1),"")</f>
        <v/>
      </c>
      <c r="V868" s="23">
        <f>IF(OR(P868="",P867=""),"",P868/P867-1)</f>
        <v/>
      </c>
      <c r="W868" s="23">
        <f>IF(OR(Q868="",Q867=""),"",Q868/Q867-1)</f>
        <v/>
      </c>
      <c r="X868" s="23">
        <f>IF(OR(R868="",R867=""),"",R868/R867-1)</f>
        <v/>
      </c>
      <c r="Y868" s="23">
        <f>IF(R868="","",P868/R868)</f>
        <v/>
      </c>
      <c r="Z868" s="23">
        <f>IF(R868="","",Q868/R868)</f>
        <v/>
      </c>
      <c r="AA868" s="24">
        <f>IF(SUMIFS('Daily NSE Equity Options'!$M:$M,'Daily NSE Equity Options'!$A:$A,$A868)=0,"",SUMIFS('Daily NSE Equity Options'!$M:$M,'Daily NSE Equity Options'!$A:$A,$A868))</f>
        <v/>
      </c>
      <c r="AB868" s="9">
        <f>IF(SUMIFS('Daily BSE Equity Options'!$M:$M,'Daily BSE Equity Options'!$A:$A,$A868)=0,"",SUMIFS('Daily BSE Equity Options'!$M:$M,'Daily BSE Equity Options'!$A:$A,$A868))</f>
        <v/>
      </c>
      <c r="AC868" s="9">
        <f>IF(OR(AA868="",AB868=""),"",AA868+AB868)</f>
        <v/>
      </c>
      <c r="AD868" s="26">
        <f>IFERROR(IF(OR(AA868="",INDEX(AA:AA,MATCH(DATE(YEAR($A868)-1,MONTH($A868),DAY($A868)),$A:$A,0))=""),"",AA868/INDEX(AA:AA,MATCH(DATE(YEAR($A868)-1,MONTH($A868),DAY($A868)),$A:$A,0))-1),"")</f>
        <v/>
      </c>
      <c r="AE868" s="26">
        <f>IFERROR(IF(OR(AB868="",INDEX(AB:AB,MATCH(DATE(YEAR($A868)-1,MONTH($A868),DAY($A868)),$A:$A,0))=""),"",AB868/INDEX(AB:AB,MATCH(DATE(YEAR($A868)-1,MONTH($A868),DAY($A868)),$A:$A,0))-1),"")</f>
        <v/>
      </c>
      <c r="AF868" s="26">
        <f>IFERROR(IF(OR(AC868="",INDEX(AC:AC,MATCH(DATE(YEAR($A868)-1,MONTH($A868),DAY($A868)),$A:$A,0))=""),"",AC868/INDEX(AC:AC,MATCH(DATE(YEAR($A868)-1,MONTH($A868),DAY($A868)),$A:$A,0))-1),"")</f>
        <v/>
      </c>
      <c r="AG868" s="26">
        <f>IF(OR(AA868="",AA867=""),"",AA868/AA867-1)</f>
        <v/>
      </c>
      <c r="AH868" s="26">
        <f>IF(OR(AB868="",AB867=""),"",AB868/AB867-1)</f>
        <v/>
      </c>
      <c r="AI868" s="26">
        <f>IF(OR(AC868="",AC867=""),"",AC868/AC867-1)</f>
        <v/>
      </c>
      <c r="AJ868" s="26">
        <f>IF(AC868="","",AA868/AC868)</f>
        <v/>
      </c>
      <c r="AK868" s="26">
        <f>IF(AC868="","",AB868/AC868)</f>
        <v/>
      </c>
      <c r="AL868" s="29" t="n">
        <v>11.185</v>
      </c>
      <c r="AM868" s="30" t="n">
        <v>11.8225</v>
      </c>
      <c r="AN868" s="30" t="n">
        <v>9.390000000000001</v>
      </c>
      <c r="AO868" s="30" t="n">
        <v>11.585</v>
      </c>
      <c r="AP868" s="31" t="n">
        <v>0.0358</v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18">
        <f>IF(SUMIFS('Daily NSE Equity Options'!$K:$K,'Daily NSE Equity Options'!$A:$A,$A869)=0,"",SUMIFS('Daily NSE Equity Options'!$K:$K,'Daily NSE Equity Options'!$A:$A,$A869))</f>
        <v/>
      </c>
      <c r="F869" s="7">
        <f>IF(SUMIFS('Daily BSE Equity Options'!$K:$K,'Daily BSE Equity Options'!$A:$A,$A869)=0,"",SUMIFS('Daily BSE Equity Options'!$K:$K,'Daily BSE Equity Options'!$A:$A,$A869))</f>
        <v/>
      </c>
      <c r="G869" s="7">
        <f>IF(OR(E869="",F869=""),"",E869+F869)</f>
        <v/>
      </c>
      <c r="H869" s="20">
        <f>IFERROR(IF(OR(E869="",INDEX(E:E,MATCH(DATE(YEAR($A869)-1,MONTH($A869),DAY($A869)),$A:$A,0))=""),"",E869/INDEX(E:E,MATCH(DATE(YEAR($A869)-1,MONTH($A869),DAY($A869)),$A:$A,0))-1),"")</f>
        <v/>
      </c>
      <c r="I869" s="20">
        <f>IFERROR(IF(OR(F869="",INDEX(F:F,MATCH(DATE(YEAR($A869)-1,MONTH($A869),DAY($A869)),$A:$A,0))=""),"",F869/INDEX(F:F,MATCH(DATE(YEAR($A869)-1,MONTH($A869),DAY($A869)),$A:$A,0))-1),"")</f>
        <v/>
      </c>
      <c r="J869" s="20">
        <f>IFERROR(IF(OR(G869="",INDEX(G:G,MATCH(DATE(YEAR($A869)-1,MONTH($A869),DAY($A869)),$A:$A,0))=""),"",G869/INDEX(G:G,MATCH(DATE(YEAR($A869)-1,MONTH($A869),DAY($A869)),$A:$A,0))-1),"")</f>
        <v/>
      </c>
      <c r="K869" s="20">
        <f>IF(OR(E869="",E868=""),"",E869/E868-1)</f>
        <v/>
      </c>
      <c r="L869" s="20">
        <f>IF(OR(F869="",F868=""),"",F869/F868-1)</f>
        <v/>
      </c>
      <c r="M869" s="20">
        <f>IF(OR(G869="",G868=""),"",G869/G868-1)</f>
        <v/>
      </c>
      <c r="N869" s="20">
        <f>IF(G869="","",E869/G869)</f>
        <v/>
      </c>
      <c r="O869" s="20">
        <f>IF(G869="","",F869/G869)</f>
        <v/>
      </c>
      <c r="P869" s="21">
        <f>IF(SUMIFS('Daily NSE Equity Options'!$L:$L,'Daily NSE Equity Options'!$A:$A,$A869)=0,"",SUMIFS('Daily NSE Equity Options'!$L:$L,'Daily NSE Equity Options'!$A:$A,$A869))</f>
        <v/>
      </c>
      <c r="Q869" s="8">
        <f>IF(SUMIFS('Daily BSE Equity Options'!$L:$L,'Daily BSE Equity Options'!$A:$A,$A869)=0,"",SUMIFS('Daily BSE Equity Options'!$L:$L,'Daily BSE Equity Options'!$A:$A,$A869))</f>
        <v/>
      </c>
      <c r="R869" s="8">
        <f>IF(OR(P869="",Q869=""),"",P869+Q869)</f>
        <v/>
      </c>
      <c r="S869" s="23">
        <f>IFERROR(IF(OR(P869="",INDEX(P:P,MATCH(DATE(YEAR($A869)-1,MONTH($A869),DAY($A869)),$A:$A,0))=""),"",P869/INDEX(P:P,MATCH(DATE(YEAR($A869)-1,MONTH($A869),DAY($A869)),$A:$A,0))-1),"")</f>
        <v/>
      </c>
      <c r="T869" s="23">
        <f>IFERROR(IF(OR(Q869="",INDEX(Q:Q,MATCH(DATE(YEAR($A869)-1,MONTH($A869),DAY($A869)),$A:$A,0))=""),"",Q869/INDEX(Q:Q,MATCH(DATE(YEAR($A869)-1,MONTH($A869),DAY($A869)),$A:$A,0))-1),"")</f>
        <v/>
      </c>
      <c r="U869" s="23">
        <f>IFERROR(IF(OR(R869="",INDEX(R:R,MATCH(DATE(YEAR($A869)-1,MONTH($A869),DAY($A869)),$A:$A,0))=""),"",R869/INDEX(R:R,MATCH(DATE(YEAR($A869)-1,MONTH($A869),DAY($A869)),$A:$A,0))-1),"")</f>
        <v/>
      </c>
      <c r="V869" s="23">
        <f>IF(OR(P869="",P868=""),"",P869/P868-1)</f>
        <v/>
      </c>
      <c r="W869" s="23">
        <f>IF(OR(Q869="",Q868=""),"",Q869/Q868-1)</f>
        <v/>
      </c>
      <c r="X869" s="23">
        <f>IF(OR(R869="",R868=""),"",R869/R868-1)</f>
        <v/>
      </c>
      <c r="Y869" s="23">
        <f>IF(R869="","",P869/R869)</f>
        <v/>
      </c>
      <c r="Z869" s="23">
        <f>IF(R869="","",Q869/R869)</f>
        <v/>
      </c>
      <c r="AA869" s="24">
        <f>IF(SUMIFS('Daily NSE Equity Options'!$M:$M,'Daily NSE Equity Options'!$A:$A,$A869)=0,"",SUMIFS('Daily NSE Equity Options'!$M:$M,'Daily NSE Equity Options'!$A:$A,$A869))</f>
        <v/>
      </c>
      <c r="AB869" s="9">
        <f>IF(SUMIFS('Daily BSE Equity Options'!$M:$M,'Daily BSE Equity Options'!$A:$A,$A869)=0,"",SUMIFS('Daily BSE Equity Options'!$M:$M,'Daily BSE Equity Options'!$A:$A,$A869))</f>
        <v/>
      </c>
      <c r="AC869" s="9">
        <f>IF(OR(AA869="",AB869=""),"",AA869+AB869)</f>
        <v/>
      </c>
      <c r="AD869" s="26">
        <f>IFERROR(IF(OR(AA869="",INDEX(AA:AA,MATCH(DATE(YEAR($A869)-1,MONTH($A869),DAY($A869)),$A:$A,0))=""),"",AA869/INDEX(AA:AA,MATCH(DATE(YEAR($A869)-1,MONTH($A869),DAY($A869)),$A:$A,0))-1),"")</f>
        <v/>
      </c>
      <c r="AE869" s="26">
        <f>IFERROR(IF(OR(AB869="",INDEX(AB:AB,MATCH(DATE(YEAR($A869)-1,MONTH($A869),DAY($A869)),$A:$A,0))=""),"",AB869/INDEX(AB:AB,MATCH(DATE(YEAR($A869)-1,MONTH($A869),DAY($A869)),$A:$A,0))-1),"")</f>
        <v/>
      </c>
      <c r="AF869" s="26">
        <f>IFERROR(IF(OR(AC869="",INDEX(AC:AC,MATCH(DATE(YEAR($A869)-1,MONTH($A869),DAY($A869)),$A:$A,0))=""),"",AC869/INDEX(AC:AC,MATCH(DATE(YEAR($A869)-1,MONTH($A869),DAY($A869)),$A:$A,0))-1),"")</f>
        <v/>
      </c>
      <c r="AG869" s="26">
        <f>IF(OR(AA869="",AA868=""),"",AA869/AA868-1)</f>
        <v/>
      </c>
      <c r="AH869" s="26">
        <f>IF(OR(AB869="",AB868=""),"",AB869/AB868-1)</f>
        <v/>
      </c>
      <c r="AI869" s="26">
        <f>IF(OR(AC869="",AC868=""),"",AC869/AC868-1)</f>
        <v/>
      </c>
      <c r="AJ869" s="26">
        <f>IF(AC869="","",AA869/AC869)</f>
        <v/>
      </c>
      <c r="AK869" s="26">
        <f>IF(AC869="","",AB869/AC869)</f>
        <v/>
      </c>
      <c r="AL869" s="29" t="n">
        <v>11.585</v>
      </c>
      <c r="AM869" s="30" t="n">
        <v>13.0225</v>
      </c>
      <c r="AN869" s="30" t="n">
        <v>9.397500000000001</v>
      </c>
      <c r="AO869" s="30" t="n">
        <v>12.8225</v>
      </c>
      <c r="AP869" s="31" t="n">
        <v>0.1068</v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18">
        <f>IF(SUMIFS('Daily NSE Equity Options'!$K:$K,'Daily NSE Equity Options'!$A:$A,$A870)=0,"",SUMIFS('Daily NSE Equity Options'!$K:$K,'Daily NSE Equity Options'!$A:$A,$A870))</f>
        <v/>
      </c>
      <c r="F870" s="7">
        <f>IF(SUMIFS('Daily BSE Equity Options'!$K:$K,'Daily BSE Equity Options'!$A:$A,$A870)=0,"",SUMIFS('Daily BSE Equity Options'!$K:$K,'Daily BSE Equity Options'!$A:$A,$A870))</f>
        <v/>
      </c>
      <c r="G870" s="7">
        <f>IF(OR(E870="",F870=""),"",E870+F870)</f>
        <v/>
      </c>
      <c r="H870" s="20">
        <f>IFERROR(IF(OR(E870="",INDEX(E:E,MATCH(DATE(YEAR($A870)-1,MONTH($A870),DAY($A870)),$A:$A,0))=""),"",E870/INDEX(E:E,MATCH(DATE(YEAR($A870)-1,MONTH($A870),DAY($A870)),$A:$A,0))-1),"")</f>
        <v/>
      </c>
      <c r="I870" s="20">
        <f>IFERROR(IF(OR(F870="",INDEX(F:F,MATCH(DATE(YEAR($A870)-1,MONTH($A870),DAY($A870)),$A:$A,0))=""),"",F870/INDEX(F:F,MATCH(DATE(YEAR($A870)-1,MONTH($A870),DAY($A870)),$A:$A,0))-1),"")</f>
        <v/>
      </c>
      <c r="J870" s="20">
        <f>IFERROR(IF(OR(G870="",INDEX(G:G,MATCH(DATE(YEAR($A870)-1,MONTH($A870),DAY($A870)),$A:$A,0))=""),"",G870/INDEX(G:G,MATCH(DATE(YEAR($A870)-1,MONTH($A870),DAY($A870)),$A:$A,0))-1),"")</f>
        <v/>
      </c>
      <c r="K870" s="20">
        <f>IF(OR(E870="",E869=""),"",E870/E869-1)</f>
        <v/>
      </c>
      <c r="L870" s="20">
        <f>IF(OR(F870="",F869=""),"",F870/F869-1)</f>
        <v/>
      </c>
      <c r="M870" s="20">
        <f>IF(OR(G870="",G869=""),"",G870/G869-1)</f>
        <v/>
      </c>
      <c r="N870" s="20">
        <f>IF(G870="","",E870/G870)</f>
        <v/>
      </c>
      <c r="O870" s="20">
        <f>IF(G870="","",F870/G870)</f>
        <v/>
      </c>
      <c r="P870" s="21">
        <f>IF(SUMIFS('Daily NSE Equity Options'!$L:$L,'Daily NSE Equity Options'!$A:$A,$A870)=0,"",SUMIFS('Daily NSE Equity Options'!$L:$L,'Daily NSE Equity Options'!$A:$A,$A870))</f>
        <v/>
      </c>
      <c r="Q870" s="8">
        <f>IF(SUMIFS('Daily BSE Equity Options'!$L:$L,'Daily BSE Equity Options'!$A:$A,$A870)=0,"",SUMIFS('Daily BSE Equity Options'!$L:$L,'Daily BSE Equity Options'!$A:$A,$A870))</f>
        <v/>
      </c>
      <c r="R870" s="8">
        <f>IF(OR(P870="",Q870=""),"",P870+Q870)</f>
        <v/>
      </c>
      <c r="S870" s="23">
        <f>IFERROR(IF(OR(P870="",INDEX(P:P,MATCH(DATE(YEAR($A870)-1,MONTH($A870),DAY($A870)),$A:$A,0))=""),"",P870/INDEX(P:P,MATCH(DATE(YEAR($A870)-1,MONTH($A870),DAY($A870)),$A:$A,0))-1),"")</f>
        <v/>
      </c>
      <c r="T870" s="23">
        <f>IFERROR(IF(OR(Q870="",INDEX(Q:Q,MATCH(DATE(YEAR($A870)-1,MONTH($A870),DAY($A870)),$A:$A,0))=""),"",Q870/INDEX(Q:Q,MATCH(DATE(YEAR($A870)-1,MONTH($A870),DAY($A870)),$A:$A,0))-1),"")</f>
        <v/>
      </c>
      <c r="U870" s="23">
        <f>IFERROR(IF(OR(R870="",INDEX(R:R,MATCH(DATE(YEAR($A870)-1,MONTH($A870),DAY($A870)),$A:$A,0))=""),"",R870/INDEX(R:R,MATCH(DATE(YEAR($A870)-1,MONTH($A870),DAY($A870)),$A:$A,0))-1),"")</f>
        <v/>
      </c>
      <c r="V870" s="23">
        <f>IF(OR(P870="",P869=""),"",P870/P869-1)</f>
        <v/>
      </c>
      <c r="W870" s="23">
        <f>IF(OR(Q870="",Q869=""),"",Q870/Q869-1)</f>
        <v/>
      </c>
      <c r="X870" s="23">
        <f>IF(OR(R870="",R869=""),"",R870/R869-1)</f>
        <v/>
      </c>
      <c r="Y870" s="23">
        <f>IF(R870="","",P870/R870)</f>
        <v/>
      </c>
      <c r="Z870" s="23">
        <f>IF(R870="","",Q870/R870)</f>
        <v/>
      </c>
      <c r="AA870" s="24">
        <f>IF(SUMIFS('Daily NSE Equity Options'!$M:$M,'Daily NSE Equity Options'!$A:$A,$A870)=0,"",SUMIFS('Daily NSE Equity Options'!$M:$M,'Daily NSE Equity Options'!$A:$A,$A870))</f>
        <v/>
      </c>
      <c r="AB870" s="9">
        <f>IF(SUMIFS('Daily BSE Equity Options'!$M:$M,'Daily BSE Equity Options'!$A:$A,$A870)=0,"",SUMIFS('Daily BSE Equity Options'!$M:$M,'Daily BSE Equity Options'!$A:$A,$A870))</f>
        <v/>
      </c>
      <c r="AC870" s="9">
        <f>IF(OR(AA870="",AB870=""),"",AA870+AB870)</f>
        <v/>
      </c>
      <c r="AD870" s="26">
        <f>IFERROR(IF(OR(AA870="",INDEX(AA:AA,MATCH(DATE(YEAR($A870)-1,MONTH($A870),DAY($A870)),$A:$A,0))=""),"",AA870/INDEX(AA:AA,MATCH(DATE(YEAR($A870)-1,MONTH($A870),DAY($A870)),$A:$A,0))-1),"")</f>
        <v/>
      </c>
      <c r="AE870" s="26">
        <f>IFERROR(IF(OR(AB870="",INDEX(AB:AB,MATCH(DATE(YEAR($A870)-1,MONTH($A870),DAY($A870)),$A:$A,0))=""),"",AB870/INDEX(AB:AB,MATCH(DATE(YEAR($A870)-1,MONTH($A870),DAY($A870)),$A:$A,0))-1),"")</f>
        <v/>
      </c>
      <c r="AF870" s="26">
        <f>IFERROR(IF(OR(AC870="",INDEX(AC:AC,MATCH(DATE(YEAR($A870)-1,MONTH($A870),DAY($A870)),$A:$A,0))=""),"",AC870/INDEX(AC:AC,MATCH(DATE(YEAR($A870)-1,MONTH($A870),DAY($A870)),$A:$A,0))-1),"")</f>
        <v/>
      </c>
      <c r="AG870" s="26">
        <f>IF(OR(AA870="",AA869=""),"",AA870/AA869-1)</f>
        <v/>
      </c>
      <c r="AH870" s="26">
        <f>IF(OR(AB870="",AB869=""),"",AB870/AB869-1)</f>
        <v/>
      </c>
      <c r="AI870" s="26">
        <f>IF(OR(AC870="",AC869=""),"",AC870/AC869-1)</f>
        <v/>
      </c>
      <c r="AJ870" s="26">
        <f>IF(AC870="","",AA870/AC870)</f>
        <v/>
      </c>
      <c r="AK870" s="26">
        <f>IF(AC870="","",AB870/AC870)</f>
        <v/>
      </c>
      <c r="AL870" s="29" t="n">
        <v>12.8225</v>
      </c>
      <c r="AM870" s="30" t="n">
        <v>12.8225</v>
      </c>
      <c r="AN870" s="30" t="n">
        <v>11.3075</v>
      </c>
      <c r="AO870" s="30" t="n">
        <v>11.4525</v>
      </c>
      <c r="AP870" s="31" t="n">
        <v>-0.1068</v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18">
        <f>IF(SUMIFS('Daily NSE Equity Options'!$K:$K,'Daily NSE Equity Options'!$A:$A,$A871)=0,"",SUMIFS('Daily NSE Equity Options'!$K:$K,'Daily NSE Equity Options'!$A:$A,$A871))</f>
        <v/>
      </c>
      <c r="F871" s="7">
        <f>IF(SUMIFS('Daily BSE Equity Options'!$K:$K,'Daily BSE Equity Options'!$A:$A,$A871)=0,"",SUMIFS('Daily BSE Equity Options'!$K:$K,'Daily BSE Equity Options'!$A:$A,$A871))</f>
        <v/>
      </c>
      <c r="G871" s="7">
        <f>IF(OR(E871="",F871=""),"",E871+F871)</f>
        <v/>
      </c>
      <c r="H871" s="20">
        <f>IFERROR(IF(OR(E871="",INDEX(E:E,MATCH(DATE(YEAR($A871)-1,MONTH($A871),DAY($A871)),$A:$A,0))=""),"",E871/INDEX(E:E,MATCH(DATE(YEAR($A871)-1,MONTH($A871),DAY($A871)),$A:$A,0))-1),"")</f>
        <v/>
      </c>
      <c r="I871" s="20">
        <f>IFERROR(IF(OR(F871="",INDEX(F:F,MATCH(DATE(YEAR($A871)-1,MONTH($A871),DAY($A871)),$A:$A,0))=""),"",F871/INDEX(F:F,MATCH(DATE(YEAR($A871)-1,MONTH($A871),DAY($A871)),$A:$A,0))-1),"")</f>
        <v/>
      </c>
      <c r="J871" s="20">
        <f>IFERROR(IF(OR(G871="",INDEX(G:G,MATCH(DATE(YEAR($A871)-1,MONTH($A871),DAY($A871)),$A:$A,0))=""),"",G871/INDEX(G:G,MATCH(DATE(YEAR($A871)-1,MONTH($A871),DAY($A871)),$A:$A,0))-1),"")</f>
        <v/>
      </c>
      <c r="K871" s="20">
        <f>IF(OR(E871="",E870=""),"",E871/E870-1)</f>
        <v/>
      </c>
      <c r="L871" s="20">
        <f>IF(OR(F871="",F870=""),"",F871/F870-1)</f>
        <v/>
      </c>
      <c r="M871" s="20">
        <f>IF(OR(G871="",G870=""),"",G871/G870-1)</f>
        <v/>
      </c>
      <c r="N871" s="20">
        <f>IF(G871="","",E871/G871)</f>
        <v/>
      </c>
      <c r="O871" s="20">
        <f>IF(G871="","",F871/G871)</f>
        <v/>
      </c>
      <c r="P871" s="21">
        <f>IF(SUMIFS('Daily NSE Equity Options'!$L:$L,'Daily NSE Equity Options'!$A:$A,$A871)=0,"",SUMIFS('Daily NSE Equity Options'!$L:$L,'Daily NSE Equity Options'!$A:$A,$A871))</f>
        <v/>
      </c>
      <c r="Q871" s="8">
        <f>IF(SUMIFS('Daily BSE Equity Options'!$L:$L,'Daily BSE Equity Options'!$A:$A,$A871)=0,"",SUMIFS('Daily BSE Equity Options'!$L:$L,'Daily BSE Equity Options'!$A:$A,$A871))</f>
        <v/>
      </c>
      <c r="R871" s="8">
        <f>IF(OR(P871="",Q871=""),"",P871+Q871)</f>
        <v/>
      </c>
      <c r="S871" s="23">
        <f>IFERROR(IF(OR(P871="",INDEX(P:P,MATCH(DATE(YEAR($A871)-1,MONTH($A871),DAY($A871)),$A:$A,0))=""),"",P871/INDEX(P:P,MATCH(DATE(YEAR($A871)-1,MONTH($A871),DAY($A871)),$A:$A,0))-1),"")</f>
        <v/>
      </c>
      <c r="T871" s="23">
        <f>IFERROR(IF(OR(Q871="",INDEX(Q:Q,MATCH(DATE(YEAR($A871)-1,MONTH($A871),DAY($A871)),$A:$A,0))=""),"",Q871/INDEX(Q:Q,MATCH(DATE(YEAR($A871)-1,MONTH($A871),DAY($A871)),$A:$A,0))-1),"")</f>
        <v/>
      </c>
      <c r="U871" s="23">
        <f>IFERROR(IF(OR(R871="",INDEX(R:R,MATCH(DATE(YEAR($A871)-1,MONTH($A871),DAY($A871)),$A:$A,0))=""),"",R871/INDEX(R:R,MATCH(DATE(YEAR($A871)-1,MONTH($A871),DAY($A871)),$A:$A,0))-1),"")</f>
        <v/>
      </c>
      <c r="V871" s="23">
        <f>IF(OR(P871="",P870=""),"",P871/P870-1)</f>
        <v/>
      </c>
      <c r="W871" s="23">
        <f>IF(OR(Q871="",Q870=""),"",Q871/Q870-1)</f>
        <v/>
      </c>
      <c r="X871" s="23">
        <f>IF(OR(R871="",R870=""),"",R871/R870-1)</f>
        <v/>
      </c>
      <c r="Y871" s="23">
        <f>IF(R871="","",P871/R871)</f>
        <v/>
      </c>
      <c r="Z871" s="23">
        <f>IF(R871="","",Q871/R871)</f>
        <v/>
      </c>
      <c r="AA871" s="24">
        <f>IF(SUMIFS('Daily NSE Equity Options'!$M:$M,'Daily NSE Equity Options'!$A:$A,$A871)=0,"",SUMIFS('Daily NSE Equity Options'!$M:$M,'Daily NSE Equity Options'!$A:$A,$A871))</f>
        <v/>
      </c>
      <c r="AB871" s="9">
        <f>IF(SUMIFS('Daily BSE Equity Options'!$M:$M,'Daily BSE Equity Options'!$A:$A,$A871)=0,"",SUMIFS('Daily BSE Equity Options'!$M:$M,'Daily BSE Equity Options'!$A:$A,$A871))</f>
        <v/>
      </c>
      <c r="AC871" s="9">
        <f>IF(OR(AA871="",AB871=""),"",AA871+AB871)</f>
        <v/>
      </c>
      <c r="AD871" s="26">
        <f>IFERROR(IF(OR(AA871="",INDEX(AA:AA,MATCH(DATE(YEAR($A871)-1,MONTH($A871),DAY($A871)),$A:$A,0))=""),"",AA871/INDEX(AA:AA,MATCH(DATE(YEAR($A871)-1,MONTH($A871),DAY($A871)),$A:$A,0))-1),"")</f>
        <v/>
      </c>
      <c r="AE871" s="26">
        <f>IFERROR(IF(OR(AB871="",INDEX(AB:AB,MATCH(DATE(YEAR($A871)-1,MONTH($A871),DAY($A871)),$A:$A,0))=""),"",AB871/INDEX(AB:AB,MATCH(DATE(YEAR($A871)-1,MONTH($A871),DAY($A871)),$A:$A,0))-1),"")</f>
        <v/>
      </c>
      <c r="AF871" s="26">
        <f>IFERROR(IF(OR(AC871="",INDEX(AC:AC,MATCH(DATE(YEAR($A871)-1,MONTH($A871),DAY($A871)),$A:$A,0))=""),"",AC871/INDEX(AC:AC,MATCH(DATE(YEAR($A871)-1,MONTH($A871),DAY($A871)),$A:$A,0))-1),"")</f>
        <v/>
      </c>
      <c r="AG871" s="26">
        <f>IF(OR(AA871="",AA870=""),"",AA871/AA870-1)</f>
        <v/>
      </c>
      <c r="AH871" s="26">
        <f>IF(OR(AB871="",AB870=""),"",AB871/AB870-1)</f>
        <v/>
      </c>
      <c r="AI871" s="26">
        <f>IF(OR(AC871="",AC870=""),"",AC871/AC870-1)</f>
        <v/>
      </c>
      <c r="AJ871" s="26">
        <f>IF(AC871="","",AA871/AC871)</f>
        <v/>
      </c>
      <c r="AK871" s="26">
        <f>IF(AC871="","",AB871/AC871)</f>
        <v/>
      </c>
      <c r="AL871" s="29" t="n">
        <v>11.4525</v>
      </c>
      <c r="AM871" s="30" t="n">
        <v>12.4075</v>
      </c>
      <c r="AN871" s="30" t="n">
        <v>10.775</v>
      </c>
      <c r="AO871" s="30" t="n">
        <v>11.7875</v>
      </c>
      <c r="AP871" s="31" t="n">
        <v>0.0293</v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18">
        <f>IF(SUMIFS('Daily NSE Equity Options'!$K:$K,'Daily NSE Equity Options'!$A:$A,$A872)=0,"",SUMIFS('Daily NSE Equity Options'!$K:$K,'Daily NSE Equity Options'!$A:$A,$A872))</f>
        <v/>
      </c>
      <c r="F872" s="7">
        <f>IF(SUMIFS('Daily BSE Equity Options'!$K:$K,'Daily BSE Equity Options'!$A:$A,$A872)=0,"",SUMIFS('Daily BSE Equity Options'!$K:$K,'Daily BSE Equity Options'!$A:$A,$A872))</f>
        <v/>
      </c>
      <c r="G872" s="7">
        <f>IF(OR(E872="",F872=""),"",E872+F872)</f>
        <v/>
      </c>
      <c r="H872" s="20">
        <f>IFERROR(IF(OR(E872="",INDEX(E:E,MATCH(DATE(YEAR($A872)-1,MONTH($A872),DAY($A872)),$A:$A,0))=""),"",E872/INDEX(E:E,MATCH(DATE(YEAR($A872)-1,MONTH($A872),DAY($A872)),$A:$A,0))-1),"")</f>
        <v/>
      </c>
      <c r="I872" s="20">
        <f>IFERROR(IF(OR(F872="",INDEX(F:F,MATCH(DATE(YEAR($A872)-1,MONTH($A872),DAY($A872)),$A:$A,0))=""),"",F872/INDEX(F:F,MATCH(DATE(YEAR($A872)-1,MONTH($A872),DAY($A872)),$A:$A,0))-1),"")</f>
        <v/>
      </c>
      <c r="J872" s="20">
        <f>IFERROR(IF(OR(G872="",INDEX(G:G,MATCH(DATE(YEAR($A872)-1,MONTH($A872),DAY($A872)),$A:$A,0))=""),"",G872/INDEX(G:G,MATCH(DATE(YEAR($A872)-1,MONTH($A872),DAY($A872)),$A:$A,0))-1),"")</f>
        <v/>
      </c>
      <c r="K872" s="20">
        <f>IF(OR(E872="",E871=""),"",E872/E871-1)</f>
        <v/>
      </c>
      <c r="L872" s="20">
        <f>IF(OR(F872="",F871=""),"",F872/F871-1)</f>
        <v/>
      </c>
      <c r="M872" s="20">
        <f>IF(OR(G872="",G871=""),"",G872/G871-1)</f>
        <v/>
      </c>
      <c r="N872" s="20">
        <f>IF(G872="","",E872/G872)</f>
        <v/>
      </c>
      <c r="O872" s="20">
        <f>IF(G872="","",F872/G872)</f>
        <v/>
      </c>
      <c r="P872" s="21">
        <f>IF(SUMIFS('Daily NSE Equity Options'!$L:$L,'Daily NSE Equity Options'!$A:$A,$A872)=0,"",SUMIFS('Daily NSE Equity Options'!$L:$L,'Daily NSE Equity Options'!$A:$A,$A872))</f>
        <v/>
      </c>
      <c r="Q872" s="8">
        <f>IF(SUMIFS('Daily BSE Equity Options'!$L:$L,'Daily BSE Equity Options'!$A:$A,$A872)=0,"",SUMIFS('Daily BSE Equity Options'!$L:$L,'Daily BSE Equity Options'!$A:$A,$A872))</f>
        <v/>
      </c>
      <c r="R872" s="8">
        <f>IF(OR(P872="",Q872=""),"",P872+Q872)</f>
        <v/>
      </c>
      <c r="S872" s="23">
        <f>IFERROR(IF(OR(P872="",INDEX(P:P,MATCH(DATE(YEAR($A872)-1,MONTH($A872),DAY($A872)),$A:$A,0))=""),"",P872/INDEX(P:P,MATCH(DATE(YEAR($A872)-1,MONTH($A872),DAY($A872)),$A:$A,0))-1),"")</f>
        <v/>
      </c>
      <c r="T872" s="23">
        <f>IFERROR(IF(OR(Q872="",INDEX(Q:Q,MATCH(DATE(YEAR($A872)-1,MONTH($A872),DAY($A872)),$A:$A,0))=""),"",Q872/INDEX(Q:Q,MATCH(DATE(YEAR($A872)-1,MONTH($A872),DAY($A872)),$A:$A,0))-1),"")</f>
        <v/>
      </c>
      <c r="U872" s="23">
        <f>IFERROR(IF(OR(R872="",INDEX(R:R,MATCH(DATE(YEAR($A872)-1,MONTH($A872),DAY($A872)),$A:$A,0))=""),"",R872/INDEX(R:R,MATCH(DATE(YEAR($A872)-1,MONTH($A872),DAY($A872)),$A:$A,0))-1),"")</f>
        <v/>
      </c>
      <c r="V872" s="23">
        <f>IF(OR(P872="",P871=""),"",P872/P871-1)</f>
        <v/>
      </c>
      <c r="W872" s="23">
        <f>IF(OR(Q872="",Q871=""),"",Q872/Q871-1)</f>
        <v/>
      </c>
      <c r="X872" s="23">
        <f>IF(OR(R872="",R871=""),"",R872/R871-1)</f>
        <v/>
      </c>
      <c r="Y872" s="23">
        <f>IF(R872="","",P872/R872)</f>
        <v/>
      </c>
      <c r="Z872" s="23">
        <f>IF(R872="","",Q872/R872)</f>
        <v/>
      </c>
      <c r="AA872" s="24">
        <f>IF(SUMIFS('Daily NSE Equity Options'!$M:$M,'Daily NSE Equity Options'!$A:$A,$A872)=0,"",SUMIFS('Daily NSE Equity Options'!$M:$M,'Daily NSE Equity Options'!$A:$A,$A872))</f>
        <v/>
      </c>
      <c r="AB872" s="9">
        <f>IF(SUMIFS('Daily BSE Equity Options'!$M:$M,'Daily BSE Equity Options'!$A:$A,$A872)=0,"",SUMIFS('Daily BSE Equity Options'!$M:$M,'Daily BSE Equity Options'!$A:$A,$A872))</f>
        <v/>
      </c>
      <c r="AC872" s="9">
        <f>IF(OR(AA872="",AB872=""),"",AA872+AB872)</f>
        <v/>
      </c>
      <c r="AD872" s="26">
        <f>IFERROR(IF(OR(AA872="",INDEX(AA:AA,MATCH(DATE(YEAR($A872)-1,MONTH($A872),DAY($A872)),$A:$A,0))=""),"",AA872/INDEX(AA:AA,MATCH(DATE(YEAR($A872)-1,MONTH($A872),DAY($A872)),$A:$A,0))-1),"")</f>
        <v/>
      </c>
      <c r="AE872" s="26">
        <f>IFERROR(IF(OR(AB872="",INDEX(AB:AB,MATCH(DATE(YEAR($A872)-1,MONTH($A872),DAY($A872)),$A:$A,0))=""),"",AB872/INDEX(AB:AB,MATCH(DATE(YEAR($A872)-1,MONTH($A872),DAY($A872)),$A:$A,0))-1),"")</f>
        <v/>
      </c>
      <c r="AF872" s="26">
        <f>IFERROR(IF(OR(AC872="",INDEX(AC:AC,MATCH(DATE(YEAR($A872)-1,MONTH($A872),DAY($A872)),$A:$A,0))=""),"",AC872/INDEX(AC:AC,MATCH(DATE(YEAR($A872)-1,MONTH($A872),DAY($A872)),$A:$A,0))-1),"")</f>
        <v/>
      </c>
      <c r="AG872" s="26">
        <f>IF(OR(AA872="",AA871=""),"",AA872/AA871-1)</f>
        <v/>
      </c>
      <c r="AH872" s="26">
        <f>IF(OR(AB872="",AB871=""),"",AB872/AB871-1)</f>
        <v/>
      </c>
      <c r="AI872" s="26">
        <f>IF(OR(AC872="",AC871=""),"",AC872/AC871-1)</f>
        <v/>
      </c>
      <c r="AJ872" s="26">
        <f>IF(AC872="","",AA872/AC872)</f>
        <v/>
      </c>
      <c r="AK872" s="26">
        <f>IF(AC872="","",AB872/AC872)</f>
        <v/>
      </c>
      <c r="AL872" s="29" t="n">
        <v>11.7875</v>
      </c>
      <c r="AM872" s="30" t="n">
        <v>12.22</v>
      </c>
      <c r="AN872" s="30" t="n">
        <v>11.115</v>
      </c>
      <c r="AO872" s="30" t="n">
        <v>11.655</v>
      </c>
      <c r="AP872" s="31" t="n">
        <v>-0.0112</v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18">
        <f>IF(SUMIFS('Daily NSE Equity Options'!$K:$K,'Daily NSE Equity Options'!$A:$A,$A873)=0,"",SUMIFS('Daily NSE Equity Options'!$K:$K,'Daily NSE Equity Options'!$A:$A,$A873))</f>
        <v/>
      </c>
      <c r="F873" s="7">
        <f>IF(SUMIFS('Daily BSE Equity Options'!$K:$K,'Daily BSE Equity Options'!$A:$A,$A873)=0,"",SUMIFS('Daily BSE Equity Options'!$K:$K,'Daily BSE Equity Options'!$A:$A,$A873))</f>
        <v/>
      </c>
      <c r="G873" s="7">
        <f>IF(OR(E873="",F873=""),"",E873+F873)</f>
        <v/>
      </c>
      <c r="H873" s="20">
        <f>IFERROR(IF(OR(E873="",INDEX(E:E,MATCH(DATE(YEAR($A873)-1,MONTH($A873),DAY($A873)),$A:$A,0))=""),"",E873/INDEX(E:E,MATCH(DATE(YEAR($A873)-1,MONTH($A873),DAY($A873)),$A:$A,0))-1),"")</f>
        <v/>
      </c>
      <c r="I873" s="20">
        <f>IFERROR(IF(OR(F873="",INDEX(F:F,MATCH(DATE(YEAR($A873)-1,MONTH($A873),DAY($A873)),$A:$A,0))=""),"",F873/INDEX(F:F,MATCH(DATE(YEAR($A873)-1,MONTH($A873),DAY($A873)),$A:$A,0))-1),"")</f>
        <v/>
      </c>
      <c r="J873" s="20">
        <f>IFERROR(IF(OR(G873="",INDEX(G:G,MATCH(DATE(YEAR($A873)-1,MONTH($A873),DAY($A873)),$A:$A,0))=""),"",G873/INDEX(G:G,MATCH(DATE(YEAR($A873)-1,MONTH($A873),DAY($A873)),$A:$A,0))-1),"")</f>
        <v/>
      </c>
      <c r="K873" s="20">
        <f>IF(OR(E873="",E872=""),"",E873/E872-1)</f>
        <v/>
      </c>
      <c r="L873" s="20">
        <f>IF(OR(F873="",F872=""),"",F873/F872-1)</f>
        <v/>
      </c>
      <c r="M873" s="20">
        <f>IF(OR(G873="",G872=""),"",G873/G872-1)</f>
        <v/>
      </c>
      <c r="N873" s="20">
        <f>IF(G873="","",E873/G873)</f>
        <v/>
      </c>
      <c r="O873" s="20">
        <f>IF(G873="","",F873/G873)</f>
        <v/>
      </c>
      <c r="P873" s="21">
        <f>IF(SUMIFS('Daily NSE Equity Options'!$L:$L,'Daily NSE Equity Options'!$A:$A,$A873)=0,"",SUMIFS('Daily NSE Equity Options'!$L:$L,'Daily NSE Equity Options'!$A:$A,$A873))</f>
        <v/>
      </c>
      <c r="Q873" s="8">
        <f>IF(SUMIFS('Daily BSE Equity Options'!$L:$L,'Daily BSE Equity Options'!$A:$A,$A873)=0,"",SUMIFS('Daily BSE Equity Options'!$L:$L,'Daily BSE Equity Options'!$A:$A,$A873))</f>
        <v/>
      </c>
      <c r="R873" s="8">
        <f>IF(OR(P873="",Q873=""),"",P873+Q873)</f>
        <v/>
      </c>
      <c r="S873" s="23">
        <f>IFERROR(IF(OR(P873="",INDEX(P:P,MATCH(DATE(YEAR($A873)-1,MONTH($A873),DAY($A873)),$A:$A,0))=""),"",P873/INDEX(P:P,MATCH(DATE(YEAR($A873)-1,MONTH($A873),DAY($A873)),$A:$A,0))-1),"")</f>
        <v/>
      </c>
      <c r="T873" s="23">
        <f>IFERROR(IF(OR(Q873="",INDEX(Q:Q,MATCH(DATE(YEAR($A873)-1,MONTH($A873),DAY($A873)),$A:$A,0))=""),"",Q873/INDEX(Q:Q,MATCH(DATE(YEAR($A873)-1,MONTH($A873),DAY($A873)),$A:$A,0))-1),"")</f>
        <v/>
      </c>
      <c r="U873" s="23">
        <f>IFERROR(IF(OR(R873="",INDEX(R:R,MATCH(DATE(YEAR($A873)-1,MONTH($A873),DAY($A873)),$A:$A,0))=""),"",R873/INDEX(R:R,MATCH(DATE(YEAR($A873)-1,MONTH($A873),DAY($A873)),$A:$A,0))-1),"")</f>
        <v/>
      </c>
      <c r="V873" s="23">
        <f>IF(OR(P873="",P872=""),"",P873/P872-1)</f>
        <v/>
      </c>
      <c r="W873" s="23">
        <f>IF(OR(Q873="",Q872=""),"",Q873/Q872-1)</f>
        <v/>
      </c>
      <c r="X873" s="23">
        <f>IF(OR(R873="",R872=""),"",R873/R872-1)</f>
        <v/>
      </c>
      <c r="Y873" s="23">
        <f>IF(R873="","",P873/R873)</f>
        <v/>
      </c>
      <c r="Z873" s="23">
        <f>IF(R873="","",Q873/R873)</f>
        <v/>
      </c>
      <c r="AA873" s="24">
        <f>IF(SUMIFS('Daily NSE Equity Options'!$M:$M,'Daily NSE Equity Options'!$A:$A,$A873)=0,"",SUMIFS('Daily NSE Equity Options'!$M:$M,'Daily NSE Equity Options'!$A:$A,$A873))</f>
        <v/>
      </c>
      <c r="AB873" s="9">
        <f>IF(SUMIFS('Daily BSE Equity Options'!$M:$M,'Daily BSE Equity Options'!$A:$A,$A873)=0,"",SUMIFS('Daily BSE Equity Options'!$M:$M,'Daily BSE Equity Options'!$A:$A,$A873))</f>
        <v/>
      </c>
      <c r="AC873" s="9">
        <f>IF(OR(AA873="",AB873=""),"",AA873+AB873)</f>
        <v/>
      </c>
      <c r="AD873" s="26">
        <f>IFERROR(IF(OR(AA873="",INDEX(AA:AA,MATCH(DATE(YEAR($A873)-1,MONTH($A873),DAY($A873)),$A:$A,0))=""),"",AA873/INDEX(AA:AA,MATCH(DATE(YEAR($A873)-1,MONTH($A873),DAY($A873)),$A:$A,0))-1),"")</f>
        <v/>
      </c>
      <c r="AE873" s="26">
        <f>IFERROR(IF(OR(AB873="",INDEX(AB:AB,MATCH(DATE(YEAR($A873)-1,MONTH($A873),DAY($A873)),$A:$A,0))=""),"",AB873/INDEX(AB:AB,MATCH(DATE(YEAR($A873)-1,MONTH($A873),DAY($A873)),$A:$A,0))-1),"")</f>
        <v/>
      </c>
      <c r="AF873" s="26">
        <f>IFERROR(IF(OR(AC873="",INDEX(AC:AC,MATCH(DATE(YEAR($A873)-1,MONTH($A873),DAY($A873)),$A:$A,0))=""),"",AC873/INDEX(AC:AC,MATCH(DATE(YEAR($A873)-1,MONTH($A873),DAY($A873)),$A:$A,0))-1),"")</f>
        <v/>
      </c>
      <c r="AG873" s="26">
        <f>IF(OR(AA873="",AA872=""),"",AA873/AA872-1)</f>
        <v/>
      </c>
      <c r="AH873" s="26">
        <f>IF(OR(AB873="",AB872=""),"",AB873/AB872-1)</f>
        <v/>
      </c>
      <c r="AI873" s="26">
        <f>IF(OR(AC873="",AC872=""),"",AC873/AC872-1)</f>
        <v/>
      </c>
      <c r="AJ873" s="26">
        <f>IF(AC873="","",AA873/AC873)</f>
        <v/>
      </c>
      <c r="AK873" s="26">
        <f>IF(AC873="","",AB873/AC873)</f>
        <v/>
      </c>
      <c r="AL873" s="29" t="n">
        <v>11.655</v>
      </c>
      <c r="AM873" s="30" t="n">
        <v>11.655</v>
      </c>
      <c r="AN873" s="30" t="n">
        <v>10.8425</v>
      </c>
      <c r="AO873" s="30" t="n">
        <v>10.94</v>
      </c>
      <c r="AP873" s="31" t="n">
        <v>-0.0613</v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18">
        <f>IF(SUMIFS('Daily NSE Equity Options'!$K:$K,'Daily NSE Equity Options'!$A:$A,$A874)=0,"",SUMIFS('Daily NSE Equity Options'!$K:$K,'Daily NSE Equity Options'!$A:$A,$A874))</f>
        <v/>
      </c>
      <c r="F874" s="7">
        <f>IF(SUMIFS('Daily BSE Equity Options'!$K:$K,'Daily BSE Equity Options'!$A:$A,$A874)=0,"",SUMIFS('Daily BSE Equity Options'!$K:$K,'Daily BSE Equity Options'!$A:$A,$A874))</f>
        <v/>
      </c>
      <c r="G874" s="7">
        <f>IF(OR(E874="",F874=""),"",E874+F874)</f>
        <v/>
      </c>
      <c r="H874" s="20">
        <f>IFERROR(IF(OR(E874="",INDEX(E:E,MATCH(DATE(YEAR($A874)-1,MONTH($A874),DAY($A874)),$A:$A,0))=""),"",E874/INDEX(E:E,MATCH(DATE(YEAR($A874)-1,MONTH($A874),DAY($A874)),$A:$A,0))-1),"")</f>
        <v/>
      </c>
      <c r="I874" s="20">
        <f>IFERROR(IF(OR(F874="",INDEX(F:F,MATCH(DATE(YEAR($A874)-1,MONTH($A874),DAY($A874)),$A:$A,0))=""),"",F874/INDEX(F:F,MATCH(DATE(YEAR($A874)-1,MONTH($A874),DAY($A874)),$A:$A,0))-1),"")</f>
        <v/>
      </c>
      <c r="J874" s="20">
        <f>IFERROR(IF(OR(G874="",INDEX(G:G,MATCH(DATE(YEAR($A874)-1,MONTH($A874),DAY($A874)),$A:$A,0))=""),"",G874/INDEX(G:G,MATCH(DATE(YEAR($A874)-1,MONTH($A874),DAY($A874)),$A:$A,0))-1),"")</f>
        <v/>
      </c>
      <c r="K874" s="20">
        <f>IF(OR(E874="",E873=""),"",E874/E873-1)</f>
        <v/>
      </c>
      <c r="L874" s="20">
        <f>IF(OR(F874="",F873=""),"",F874/F873-1)</f>
        <v/>
      </c>
      <c r="M874" s="20">
        <f>IF(OR(G874="",G873=""),"",G874/G873-1)</f>
        <v/>
      </c>
      <c r="N874" s="20">
        <f>IF(G874="","",E874/G874)</f>
        <v/>
      </c>
      <c r="O874" s="20">
        <f>IF(G874="","",F874/G874)</f>
        <v/>
      </c>
      <c r="P874" s="21">
        <f>IF(SUMIFS('Daily NSE Equity Options'!$L:$L,'Daily NSE Equity Options'!$A:$A,$A874)=0,"",SUMIFS('Daily NSE Equity Options'!$L:$L,'Daily NSE Equity Options'!$A:$A,$A874))</f>
        <v/>
      </c>
      <c r="Q874" s="8">
        <f>IF(SUMIFS('Daily BSE Equity Options'!$L:$L,'Daily BSE Equity Options'!$A:$A,$A874)=0,"",SUMIFS('Daily BSE Equity Options'!$L:$L,'Daily BSE Equity Options'!$A:$A,$A874))</f>
        <v/>
      </c>
      <c r="R874" s="8">
        <f>IF(OR(P874="",Q874=""),"",P874+Q874)</f>
        <v/>
      </c>
      <c r="S874" s="23">
        <f>IFERROR(IF(OR(P874="",INDEX(P:P,MATCH(DATE(YEAR($A874)-1,MONTH($A874),DAY($A874)),$A:$A,0))=""),"",P874/INDEX(P:P,MATCH(DATE(YEAR($A874)-1,MONTH($A874),DAY($A874)),$A:$A,0))-1),"")</f>
        <v/>
      </c>
      <c r="T874" s="23">
        <f>IFERROR(IF(OR(Q874="",INDEX(Q:Q,MATCH(DATE(YEAR($A874)-1,MONTH($A874),DAY($A874)),$A:$A,0))=""),"",Q874/INDEX(Q:Q,MATCH(DATE(YEAR($A874)-1,MONTH($A874),DAY($A874)),$A:$A,0))-1),"")</f>
        <v/>
      </c>
      <c r="U874" s="23">
        <f>IFERROR(IF(OR(R874="",INDEX(R:R,MATCH(DATE(YEAR($A874)-1,MONTH($A874),DAY($A874)),$A:$A,0))=""),"",R874/INDEX(R:R,MATCH(DATE(YEAR($A874)-1,MONTH($A874),DAY($A874)),$A:$A,0))-1),"")</f>
        <v/>
      </c>
      <c r="V874" s="23">
        <f>IF(OR(P874="",P873=""),"",P874/P873-1)</f>
        <v/>
      </c>
      <c r="W874" s="23">
        <f>IF(OR(Q874="",Q873=""),"",Q874/Q873-1)</f>
        <v/>
      </c>
      <c r="X874" s="23">
        <f>IF(OR(R874="",R873=""),"",R874/R873-1)</f>
        <v/>
      </c>
      <c r="Y874" s="23">
        <f>IF(R874="","",P874/R874)</f>
        <v/>
      </c>
      <c r="Z874" s="23">
        <f>IF(R874="","",Q874/R874)</f>
        <v/>
      </c>
      <c r="AA874" s="24">
        <f>IF(SUMIFS('Daily NSE Equity Options'!$M:$M,'Daily NSE Equity Options'!$A:$A,$A874)=0,"",SUMIFS('Daily NSE Equity Options'!$M:$M,'Daily NSE Equity Options'!$A:$A,$A874))</f>
        <v/>
      </c>
      <c r="AB874" s="9">
        <f>IF(SUMIFS('Daily BSE Equity Options'!$M:$M,'Daily BSE Equity Options'!$A:$A,$A874)=0,"",SUMIFS('Daily BSE Equity Options'!$M:$M,'Daily BSE Equity Options'!$A:$A,$A874))</f>
        <v/>
      </c>
      <c r="AC874" s="9">
        <f>IF(OR(AA874="",AB874=""),"",AA874+AB874)</f>
        <v/>
      </c>
      <c r="AD874" s="26">
        <f>IFERROR(IF(OR(AA874="",INDEX(AA:AA,MATCH(DATE(YEAR($A874)-1,MONTH($A874),DAY($A874)),$A:$A,0))=""),"",AA874/INDEX(AA:AA,MATCH(DATE(YEAR($A874)-1,MONTH($A874),DAY($A874)),$A:$A,0))-1),"")</f>
        <v/>
      </c>
      <c r="AE874" s="26">
        <f>IFERROR(IF(OR(AB874="",INDEX(AB:AB,MATCH(DATE(YEAR($A874)-1,MONTH($A874),DAY($A874)),$A:$A,0))=""),"",AB874/INDEX(AB:AB,MATCH(DATE(YEAR($A874)-1,MONTH($A874),DAY($A874)),$A:$A,0))-1),"")</f>
        <v/>
      </c>
      <c r="AF874" s="26">
        <f>IFERROR(IF(OR(AC874="",INDEX(AC:AC,MATCH(DATE(YEAR($A874)-1,MONTH($A874),DAY($A874)),$A:$A,0))=""),"",AC874/INDEX(AC:AC,MATCH(DATE(YEAR($A874)-1,MONTH($A874),DAY($A874)),$A:$A,0))-1),"")</f>
        <v/>
      </c>
      <c r="AG874" s="26">
        <f>IF(OR(AA874="",AA873=""),"",AA874/AA873-1)</f>
        <v/>
      </c>
      <c r="AH874" s="26">
        <f>IF(OR(AB874="",AB873=""),"",AB874/AB873-1)</f>
        <v/>
      </c>
      <c r="AI874" s="26">
        <f>IF(OR(AC874="",AC873=""),"",AC874/AC873-1)</f>
        <v/>
      </c>
      <c r="AJ874" s="26">
        <f>IF(AC874="","",AA874/AC874)</f>
        <v/>
      </c>
      <c r="AK874" s="26">
        <f>IF(AC874="","",AB874/AC874)</f>
        <v/>
      </c>
      <c r="AL874" s="29" t="n">
        <v>10.94</v>
      </c>
      <c r="AM874" s="30" t="n">
        <v>10.94</v>
      </c>
      <c r="AN874" s="30" t="n">
        <v>9.73</v>
      </c>
      <c r="AO874" s="30" t="n">
        <v>10.3</v>
      </c>
      <c r="AP874" s="31" t="n">
        <v>-0.0585</v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18">
        <f>IF(SUMIFS('Daily NSE Equity Options'!$K:$K,'Daily NSE Equity Options'!$A:$A,$A875)=0,"",SUMIFS('Daily NSE Equity Options'!$K:$K,'Daily NSE Equity Options'!$A:$A,$A875))</f>
        <v/>
      </c>
      <c r="F875" s="7">
        <f>IF(SUMIFS('Daily BSE Equity Options'!$K:$K,'Daily BSE Equity Options'!$A:$A,$A875)=0,"",SUMIFS('Daily BSE Equity Options'!$K:$K,'Daily BSE Equity Options'!$A:$A,$A875))</f>
        <v/>
      </c>
      <c r="G875" s="7">
        <f>IF(OR(E875="",F875=""),"",E875+F875)</f>
        <v/>
      </c>
      <c r="H875" s="20">
        <f>IFERROR(IF(OR(E875="",INDEX(E:E,MATCH(DATE(YEAR($A875)-1,MONTH($A875),DAY($A875)),$A:$A,0))=""),"",E875/INDEX(E:E,MATCH(DATE(YEAR($A875)-1,MONTH($A875),DAY($A875)),$A:$A,0))-1),"")</f>
        <v/>
      </c>
      <c r="I875" s="20">
        <f>IFERROR(IF(OR(F875="",INDEX(F:F,MATCH(DATE(YEAR($A875)-1,MONTH($A875),DAY($A875)),$A:$A,0))=""),"",F875/INDEX(F:F,MATCH(DATE(YEAR($A875)-1,MONTH($A875),DAY($A875)),$A:$A,0))-1),"")</f>
        <v/>
      </c>
      <c r="J875" s="20">
        <f>IFERROR(IF(OR(G875="",INDEX(G:G,MATCH(DATE(YEAR($A875)-1,MONTH($A875),DAY($A875)),$A:$A,0))=""),"",G875/INDEX(G:G,MATCH(DATE(YEAR($A875)-1,MONTH($A875),DAY($A875)),$A:$A,0))-1),"")</f>
        <v/>
      </c>
      <c r="K875" s="20">
        <f>IF(OR(E875="",E874=""),"",E875/E874-1)</f>
        <v/>
      </c>
      <c r="L875" s="20">
        <f>IF(OR(F875="",F874=""),"",F875/F874-1)</f>
        <v/>
      </c>
      <c r="M875" s="20">
        <f>IF(OR(G875="",G874=""),"",G875/G874-1)</f>
        <v/>
      </c>
      <c r="N875" s="20">
        <f>IF(G875="","",E875/G875)</f>
        <v/>
      </c>
      <c r="O875" s="20">
        <f>IF(G875="","",F875/G875)</f>
        <v/>
      </c>
      <c r="P875" s="21">
        <f>IF(SUMIFS('Daily NSE Equity Options'!$L:$L,'Daily NSE Equity Options'!$A:$A,$A875)=0,"",SUMIFS('Daily NSE Equity Options'!$L:$L,'Daily NSE Equity Options'!$A:$A,$A875))</f>
        <v/>
      </c>
      <c r="Q875" s="8">
        <f>IF(SUMIFS('Daily BSE Equity Options'!$L:$L,'Daily BSE Equity Options'!$A:$A,$A875)=0,"",SUMIFS('Daily BSE Equity Options'!$L:$L,'Daily BSE Equity Options'!$A:$A,$A875))</f>
        <v/>
      </c>
      <c r="R875" s="8">
        <f>IF(OR(P875="",Q875=""),"",P875+Q875)</f>
        <v/>
      </c>
      <c r="S875" s="23">
        <f>IFERROR(IF(OR(P875="",INDEX(P:P,MATCH(DATE(YEAR($A875)-1,MONTH($A875),DAY($A875)),$A:$A,0))=""),"",P875/INDEX(P:P,MATCH(DATE(YEAR($A875)-1,MONTH($A875),DAY($A875)),$A:$A,0))-1),"")</f>
        <v/>
      </c>
      <c r="T875" s="23">
        <f>IFERROR(IF(OR(Q875="",INDEX(Q:Q,MATCH(DATE(YEAR($A875)-1,MONTH($A875),DAY($A875)),$A:$A,0))=""),"",Q875/INDEX(Q:Q,MATCH(DATE(YEAR($A875)-1,MONTH($A875),DAY($A875)),$A:$A,0))-1),"")</f>
        <v/>
      </c>
      <c r="U875" s="23">
        <f>IFERROR(IF(OR(R875="",INDEX(R:R,MATCH(DATE(YEAR($A875)-1,MONTH($A875),DAY($A875)),$A:$A,0))=""),"",R875/INDEX(R:R,MATCH(DATE(YEAR($A875)-1,MONTH($A875),DAY($A875)),$A:$A,0))-1),"")</f>
        <v/>
      </c>
      <c r="V875" s="23">
        <f>IF(OR(P875="",P874=""),"",P875/P874-1)</f>
        <v/>
      </c>
      <c r="W875" s="23">
        <f>IF(OR(Q875="",Q874=""),"",Q875/Q874-1)</f>
        <v/>
      </c>
      <c r="X875" s="23">
        <f>IF(OR(R875="",R874=""),"",R875/R874-1)</f>
        <v/>
      </c>
      <c r="Y875" s="23">
        <f>IF(R875="","",P875/R875)</f>
        <v/>
      </c>
      <c r="Z875" s="23">
        <f>IF(R875="","",Q875/R875)</f>
        <v/>
      </c>
      <c r="AA875" s="24">
        <f>IF(SUMIFS('Daily NSE Equity Options'!$M:$M,'Daily NSE Equity Options'!$A:$A,$A875)=0,"",SUMIFS('Daily NSE Equity Options'!$M:$M,'Daily NSE Equity Options'!$A:$A,$A875))</f>
        <v/>
      </c>
      <c r="AB875" s="9">
        <f>IF(SUMIFS('Daily BSE Equity Options'!$M:$M,'Daily BSE Equity Options'!$A:$A,$A875)=0,"",SUMIFS('Daily BSE Equity Options'!$M:$M,'Daily BSE Equity Options'!$A:$A,$A875))</f>
        <v/>
      </c>
      <c r="AC875" s="9">
        <f>IF(OR(AA875="",AB875=""),"",AA875+AB875)</f>
        <v/>
      </c>
      <c r="AD875" s="26">
        <f>IFERROR(IF(OR(AA875="",INDEX(AA:AA,MATCH(DATE(YEAR($A875)-1,MONTH($A875),DAY($A875)),$A:$A,0))=""),"",AA875/INDEX(AA:AA,MATCH(DATE(YEAR($A875)-1,MONTH($A875),DAY($A875)),$A:$A,0))-1),"")</f>
        <v/>
      </c>
      <c r="AE875" s="26">
        <f>IFERROR(IF(OR(AB875="",INDEX(AB:AB,MATCH(DATE(YEAR($A875)-1,MONTH($A875),DAY($A875)),$A:$A,0))=""),"",AB875/INDEX(AB:AB,MATCH(DATE(YEAR($A875)-1,MONTH($A875),DAY($A875)),$A:$A,0))-1),"")</f>
        <v/>
      </c>
      <c r="AF875" s="26">
        <f>IFERROR(IF(OR(AC875="",INDEX(AC:AC,MATCH(DATE(YEAR($A875)-1,MONTH($A875),DAY($A875)),$A:$A,0))=""),"",AC875/INDEX(AC:AC,MATCH(DATE(YEAR($A875)-1,MONTH($A875),DAY($A875)),$A:$A,0))-1),"")</f>
        <v/>
      </c>
      <c r="AG875" s="26">
        <f>IF(OR(AA875="",AA874=""),"",AA875/AA874-1)</f>
        <v/>
      </c>
      <c r="AH875" s="26">
        <f>IF(OR(AB875="",AB874=""),"",AB875/AB874-1)</f>
        <v/>
      </c>
      <c r="AI875" s="26">
        <f>IF(OR(AC875="",AC874=""),"",AC875/AC874-1)</f>
        <v/>
      </c>
      <c r="AJ875" s="26">
        <f>IF(AC875="","",AA875/AC875)</f>
        <v/>
      </c>
      <c r="AK875" s="26">
        <f>IF(AC875="","",AB875/AC875)</f>
        <v/>
      </c>
      <c r="AL875" s="29" t="n">
        <v>10.3</v>
      </c>
      <c r="AM875" s="30" t="n">
        <v>11.6325</v>
      </c>
      <c r="AN875" s="30" t="n">
        <v>10.12</v>
      </c>
      <c r="AO875" s="30" t="n">
        <v>11.4</v>
      </c>
      <c r="AP875" s="31" t="n">
        <v>0.1068</v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18">
        <f>IF(SUMIFS('Daily NSE Equity Options'!$K:$K,'Daily NSE Equity Options'!$A:$A,$A876)=0,"",SUMIFS('Daily NSE Equity Options'!$K:$K,'Daily NSE Equity Options'!$A:$A,$A876))</f>
        <v/>
      </c>
      <c r="F876" s="7">
        <f>IF(SUMIFS('Daily BSE Equity Options'!$K:$K,'Daily BSE Equity Options'!$A:$A,$A876)=0,"",SUMIFS('Daily BSE Equity Options'!$K:$K,'Daily BSE Equity Options'!$A:$A,$A876))</f>
        <v/>
      </c>
      <c r="G876" s="7">
        <f>IF(OR(E876="",F876=""),"",E876+F876)</f>
        <v/>
      </c>
      <c r="H876" s="20">
        <f>IFERROR(IF(OR(E876="",INDEX(E:E,MATCH(DATE(YEAR($A876)-1,MONTH($A876),DAY($A876)),$A:$A,0))=""),"",E876/INDEX(E:E,MATCH(DATE(YEAR($A876)-1,MONTH($A876),DAY($A876)),$A:$A,0))-1),"")</f>
        <v/>
      </c>
      <c r="I876" s="20">
        <f>IFERROR(IF(OR(F876="",INDEX(F:F,MATCH(DATE(YEAR($A876)-1,MONTH($A876),DAY($A876)),$A:$A,0))=""),"",F876/INDEX(F:F,MATCH(DATE(YEAR($A876)-1,MONTH($A876),DAY($A876)),$A:$A,0))-1),"")</f>
        <v/>
      </c>
      <c r="J876" s="20">
        <f>IFERROR(IF(OR(G876="",INDEX(G:G,MATCH(DATE(YEAR($A876)-1,MONTH($A876),DAY($A876)),$A:$A,0))=""),"",G876/INDEX(G:G,MATCH(DATE(YEAR($A876)-1,MONTH($A876),DAY($A876)),$A:$A,0))-1),"")</f>
        <v/>
      </c>
      <c r="K876" s="20">
        <f>IF(OR(E876="",E875=""),"",E876/E875-1)</f>
        <v/>
      </c>
      <c r="L876" s="20">
        <f>IF(OR(F876="",F875=""),"",F876/F875-1)</f>
        <v/>
      </c>
      <c r="M876" s="20">
        <f>IF(OR(G876="",G875=""),"",G876/G875-1)</f>
        <v/>
      </c>
      <c r="N876" s="20">
        <f>IF(G876="","",E876/G876)</f>
        <v/>
      </c>
      <c r="O876" s="20">
        <f>IF(G876="","",F876/G876)</f>
        <v/>
      </c>
      <c r="P876" s="21">
        <f>IF(SUMIFS('Daily NSE Equity Options'!$L:$L,'Daily NSE Equity Options'!$A:$A,$A876)=0,"",SUMIFS('Daily NSE Equity Options'!$L:$L,'Daily NSE Equity Options'!$A:$A,$A876))</f>
        <v/>
      </c>
      <c r="Q876" s="8">
        <f>IF(SUMIFS('Daily BSE Equity Options'!$L:$L,'Daily BSE Equity Options'!$A:$A,$A876)=0,"",SUMIFS('Daily BSE Equity Options'!$L:$L,'Daily BSE Equity Options'!$A:$A,$A876))</f>
        <v/>
      </c>
      <c r="R876" s="8">
        <f>IF(OR(P876="",Q876=""),"",P876+Q876)</f>
        <v/>
      </c>
      <c r="S876" s="23">
        <f>IFERROR(IF(OR(P876="",INDEX(P:P,MATCH(DATE(YEAR($A876)-1,MONTH($A876),DAY($A876)),$A:$A,0))=""),"",P876/INDEX(P:P,MATCH(DATE(YEAR($A876)-1,MONTH($A876),DAY($A876)),$A:$A,0))-1),"")</f>
        <v/>
      </c>
      <c r="T876" s="23">
        <f>IFERROR(IF(OR(Q876="",INDEX(Q:Q,MATCH(DATE(YEAR($A876)-1,MONTH($A876),DAY($A876)),$A:$A,0))=""),"",Q876/INDEX(Q:Q,MATCH(DATE(YEAR($A876)-1,MONTH($A876),DAY($A876)),$A:$A,0))-1),"")</f>
        <v/>
      </c>
      <c r="U876" s="23">
        <f>IFERROR(IF(OR(R876="",INDEX(R:R,MATCH(DATE(YEAR($A876)-1,MONTH($A876),DAY($A876)),$A:$A,0))=""),"",R876/INDEX(R:R,MATCH(DATE(YEAR($A876)-1,MONTH($A876),DAY($A876)),$A:$A,0))-1),"")</f>
        <v/>
      </c>
      <c r="V876" s="23">
        <f>IF(OR(P876="",P875=""),"",P876/P875-1)</f>
        <v/>
      </c>
      <c r="W876" s="23">
        <f>IF(OR(Q876="",Q875=""),"",Q876/Q875-1)</f>
        <v/>
      </c>
      <c r="X876" s="23">
        <f>IF(OR(R876="",R875=""),"",R876/R875-1)</f>
        <v/>
      </c>
      <c r="Y876" s="23">
        <f>IF(R876="","",P876/R876)</f>
        <v/>
      </c>
      <c r="Z876" s="23">
        <f>IF(R876="","",Q876/R876)</f>
        <v/>
      </c>
      <c r="AA876" s="24">
        <f>IF(SUMIFS('Daily NSE Equity Options'!$M:$M,'Daily NSE Equity Options'!$A:$A,$A876)=0,"",SUMIFS('Daily NSE Equity Options'!$M:$M,'Daily NSE Equity Options'!$A:$A,$A876))</f>
        <v/>
      </c>
      <c r="AB876" s="9">
        <f>IF(SUMIFS('Daily BSE Equity Options'!$M:$M,'Daily BSE Equity Options'!$A:$A,$A876)=0,"",SUMIFS('Daily BSE Equity Options'!$M:$M,'Daily BSE Equity Options'!$A:$A,$A876))</f>
        <v/>
      </c>
      <c r="AC876" s="9">
        <f>IF(OR(AA876="",AB876=""),"",AA876+AB876)</f>
        <v/>
      </c>
      <c r="AD876" s="26">
        <f>IFERROR(IF(OR(AA876="",INDEX(AA:AA,MATCH(DATE(YEAR($A876)-1,MONTH($A876),DAY($A876)),$A:$A,0))=""),"",AA876/INDEX(AA:AA,MATCH(DATE(YEAR($A876)-1,MONTH($A876),DAY($A876)),$A:$A,0))-1),"")</f>
        <v/>
      </c>
      <c r="AE876" s="26">
        <f>IFERROR(IF(OR(AB876="",INDEX(AB:AB,MATCH(DATE(YEAR($A876)-1,MONTH($A876),DAY($A876)),$A:$A,0))=""),"",AB876/INDEX(AB:AB,MATCH(DATE(YEAR($A876)-1,MONTH($A876),DAY($A876)),$A:$A,0))-1),"")</f>
        <v/>
      </c>
      <c r="AF876" s="26">
        <f>IFERROR(IF(OR(AC876="",INDEX(AC:AC,MATCH(DATE(YEAR($A876)-1,MONTH($A876),DAY($A876)),$A:$A,0))=""),"",AC876/INDEX(AC:AC,MATCH(DATE(YEAR($A876)-1,MONTH($A876),DAY($A876)),$A:$A,0))-1),"")</f>
        <v/>
      </c>
      <c r="AG876" s="26">
        <f>IF(OR(AA876="",AA875=""),"",AA876/AA875-1)</f>
        <v/>
      </c>
      <c r="AH876" s="26">
        <f>IF(OR(AB876="",AB875=""),"",AB876/AB875-1)</f>
        <v/>
      </c>
      <c r="AI876" s="26">
        <f>IF(OR(AC876="",AC875=""),"",AC876/AC875-1)</f>
        <v/>
      </c>
      <c r="AJ876" s="26">
        <f>IF(AC876="","",AA876/AC876)</f>
        <v/>
      </c>
      <c r="AK876" s="26">
        <f>IF(AC876="","",AB876/AC876)</f>
        <v/>
      </c>
      <c r="AL876" s="29" t="n">
        <v>11.4</v>
      </c>
      <c r="AM876" s="30" t="n">
        <v>11.4</v>
      </c>
      <c r="AN876" s="30" t="n">
        <v>10.855</v>
      </c>
      <c r="AO876" s="30" t="n">
        <v>11.27</v>
      </c>
      <c r="AP876" s="31" t="n">
        <v>-0.0114</v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18">
        <f>IF(SUMIFS('Daily NSE Equity Options'!$K:$K,'Daily NSE Equity Options'!$A:$A,$A877)=0,"",SUMIFS('Daily NSE Equity Options'!$K:$K,'Daily NSE Equity Options'!$A:$A,$A877))</f>
        <v/>
      </c>
      <c r="F877" s="7">
        <f>IF(SUMIFS('Daily BSE Equity Options'!$K:$K,'Daily BSE Equity Options'!$A:$A,$A877)=0,"",SUMIFS('Daily BSE Equity Options'!$K:$K,'Daily BSE Equity Options'!$A:$A,$A877))</f>
        <v/>
      </c>
      <c r="G877" s="7">
        <f>IF(OR(E877="",F877=""),"",E877+F877)</f>
        <v/>
      </c>
      <c r="H877" s="20">
        <f>IFERROR(IF(OR(E877="",INDEX(E:E,MATCH(DATE(YEAR($A877)-1,MONTH($A877),DAY($A877)),$A:$A,0))=""),"",E877/INDEX(E:E,MATCH(DATE(YEAR($A877)-1,MONTH($A877),DAY($A877)),$A:$A,0))-1),"")</f>
        <v/>
      </c>
      <c r="I877" s="20">
        <f>IFERROR(IF(OR(F877="",INDEX(F:F,MATCH(DATE(YEAR($A877)-1,MONTH($A877),DAY($A877)),$A:$A,0))=""),"",F877/INDEX(F:F,MATCH(DATE(YEAR($A877)-1,MONTH($A877),DAY($A877)),$A:$A,0))-1),"")</f>
        <v/>
      </c>
      <c r="J877" s="20">
        <f>IFERROR(IF(OR(G877="",INDEX(G:G,MATCH(DATE(YEAR($A877)-1,MONTH($A877),DAY($A877)),$A:$A,0))=""),"",G877/INDEX(G:G,MATCH(DATE(YEAR($A877)-1,MONTH($A877),DAY($A877)),$A:$A,0))-1),"")</f>
        <v/>
      </c>
      <c r="K877" s="20">
        <f>IF(OR(E877="",E876=""),"",E877/E876-1)</f>
        <v/>
      </c>
      <c r="L877" s="20">
        <f>IF(OR(F877="",F876=""),"",F877/F876-1)</f>
        <v/>
      </c>
      <c r="M877" s="20">
        <f>IF(OR(G877="",G876=""),"",G877/G876-1)</f>
        <v/>
      </c>
      <c r="N877" s="20">
        <f>IF(G877="","",E877/G877)</f>
        <v/>
      </c>
      <c r="O877" s="20">
        <f>IF(G877="","",F877/G877)</f>
        <v/>
      </c>
      <c r="P877" s="21">
        <f>IF(SUMIFS('Daily NSE Equity Options'!$L:$L,'Daily NSE Equity Options'!$A:$A,$A877)=0,"",SUMIFS('Daily NSE Equity Options'!$L:$L,'Daily NSE Equity Options'!$A:$A,$A877))</f>
        <v/>
      </c>
      <c r="Q877" s="8">
        <f>IF(SUMIFS('Daily BSE Equity Options'!$L:$L,'Daily BSE Equity Options'!$A:$A,$A877)=0,"",SUMIFS('Daily BSE Equity Options'!$L:$L,'Daily BSE Equity Options'!$A:$A,$A877))</f>
        <v/>
      </c>
      <c r="R877" s="8">
        <f>IF(OR(P877="",Q877=""),"",P877+Q877)</f>
        <v/>
      </c>
      <c r="S877" s="23">
        <f>IFERROR(IF(OR(P877="",INDEX(P:P,MATCH(DATE(YEAR($A877)-1,MONTH($A877),DAY($A877)),$A:$A,0))=""),"",P877/INDEX(P:P,MATCH(DATE(YEAR($A877)-1,MONTH($A877),DAY($A877)),$A:$A,0))-1),"")</f>
        <v/>
      </c>
      <c r="T877" s="23">
        <f>IFERROR(IF(OR(Q877="",INDEX(Q:Q,MATCH(DATE(YEAR($A877)-1,MONTH($A877),DAY($A877)),$A:$A,0))=""),"",Q877/INDEX(Q:Q,MATCH(DATE(YEAR($A877)-1,MONTH($A877),DAY($A877)),$A:$A,0))-1),"")</f>
        <v/>
      </c>
      <c r="U877" s="23">
        <f>IFERROR(IF(OR(R877="",INDEX(R:R,MATCH(DATE(YEAR($A877)-1,MONTH($A877),DAY($A877)),$A:$A,0))=""),"",R877/INDEX(R:R,MATCH(DATE(YEAR($A877)-1,MONTH($A877),DAY($A877)),$A:$A,0))-1),"")</f>
        <v/>
      </c>
      <c r="V877" s="23">
        <f>IF(OR(P877="",P876=""),"",P877/P876-1)</f>
        <v/>
      </c>
      <c r="W877" s="23">
        <f>IF(OR(Q877="",Q876=""),"",Q877/Q876-1)</f>
        <v/>
      </c>
      <c r="X877" s="23">
        <f>IF(OR(R877="",R876=""),"",R877/R876-1)</f>
        <v/>
      </c>
      <c r="Y877" s="23">
        <f>IF(R877="","",P877/R877)</f>
        <v/>
      </c>
      <c r="Z877" s="23">
        <f>IF(R877="","",Q877/R877)</f>
        <v/>
      </c>
      <c r="AA877" s="24">
        <f>IF(SUMIFS('Daily NSE Equity Options'!$M:$M,'Daily NSE Equity Options'!$A:$A,$A877)=0,"",SUMIFS('Daily NSE Equity Options'!$M:$M,'Daily NSE Equity Options'!$A:$A,$A877))</f>
        <v/>
      </c>
      <c r="AB877" s="9">
        <f>IF(SUMIFS('Daily BSE Equity Options'!$M:$M,'Daily BSE Equity Options'!$A:$A,$A877)=0,"",SUMIFS('Daily BSE Equity Options'!$M:$M,'Daily BSE Equity Options'!$A:$A,$A877))</f>
        <v/>
      </c>
      <c r="AC877" s="9">
        <f>IF(OR(AA877="",AB877=""),"",AA877+AB877)</f>
        <v/>
      </c>
      <c r="AD877" s="26">
        <f>IFERROR(IF(OR(AA877="",INDEX(AA:AA,MATCH(DATE(YEAR($A877)-1,MONTH($A877),DAY($A877)),$A:$A,0))=""),"",AA877/INDEX(AA:AA,MATCH(DATE(YEAR($A877)-1,MONTH($A877),DAY($A877)),$A:$A,0))-1),"")</f>
        <v/>
      </c>
      <c r="AE877" s="26">
        <f>IFERROR(IF(OR(AB877="",INDEX(AB:AB,MATCH(DATE(YEAR($A877)-1,MONTH($A877),DAY($A877)),$A:$A,0))=""),"",AB877/INDEX(AB:AB,MATCH(DATE(YEAR($A877)-1,MONTH($A877),DAY($A877)),$A:$A,0))-1),"")</f>
        <v/>
      </c>
      <c r="AF877" s="26">
        <f>IFERROR(IF(OR(AC877="",INDEX(AC:AC,MATCH(DATE(YEAR($A877)-1,MONTH($A877),DAY($A877)),$A:$A,0))=""),"",AC877/INDEX(AC:AC,MATCH(DATE(YEAR($A877)-1,MONTH($A877),DAY($A877)),$A:$A,0))-1),"")</f>
        <v/>
      </c>
      <c r="AG877" s="26">
        <f>IF(OR(AA877="",AA876=""),"",AA877/AA876-1)</f>
        <v/>
      </c>
      <c r="AH877" s="26">
        <f>IF(OR(AB877="",AB876=""),"",AB877/AB876-1)</f>
        <v/>
      </c>
      <c r="AI877" s="26">
        <f>IF(OR(AC877="",AC876=""),"",AC877/AC876-1)</f>
        <v/>
      </c>
      <c r="AJ877" s="26">
        <f>IF(AC877="","",AA877/AC877)</f>
        <v/>
      </c>
      <c r="AK877" s="26">
        <f>IF(AC877="","",AB877/AC877)</f>
        <v/>
      </c>
      <c r="AL877" s="29" t="n">
        <v>11.27</v>
      </c>
      <c r="AM877" s="30" t="n">
        <v>11.3225</v>
      </c>
      <c r="AN877" s="30" t="n">
        <v>10.39</v>
      </c>
      <c r="AO877" s="30" t="n">
        <v>10.985</v>
      </c>
      <c r="AP877" s="31" t="n">
        <v>-0.0253</v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18">
        <f>IF(SUMIFS('Daily NSE Equity Options'!$K:$K,'Daily NSE Equity Options'!$A:$A,$A878)=0,"",SUMIFS('Daily NSE Equity Options'!$K:$K,'Daily NSE Equity Options'!$A:$A,$A878))</f>
        <v/>
      </c>
      <c r="F878" s="7">
        <f>IF(SUMIFS('Daily BSE Equity Options'!$K:$K,'Daily BSE Equity Options'!$A:$A,$A878)=0,"",SUMIFS('Daily BSE Equity Options'!$K:$K,'Daily BSE Equity Options'!$A:$A,$A878))</f>
        <v/>
      </c>
      <c r="G878" s="7">
        <f>IF(OR(E878="",F878=""),"",E878+F878)</f>
        <v/>
      </c>
      <c r="H878" s="20">
        <f>IFERROR(IF(OR(E878="",INDEX(E:E,MATCH(DATE(YEAR($A878)-1,MONTH($A878),DAY($A878)),$A:$A,0))=""),"",E878/INDEX(E:E,MATCH(DATE(YEAR($A878)-1,MONTH($A878),DAY($A878)),$A:$A,0))-1),"")</f>
        <v/>
      </c>
      <c r="I878" s="20">
        <f>IFERROR(IF(OR(F878="",INDEX(F:F,MATCH(DATE(YEAR($A878)-1,MONTH($A878),DAY($A878)),$A:$A,0))=""),"",F878/INDEX(F:F,MATCH(DATE(YEAR($A878)-1,MONTH($A878),DAY($A878)),$A:$A,0))-1),"")</f>
        <v/>
      </c>
      <c r="J878" s="20">
        <f>IFERROR(IF(OR(G878="",INDEX(G:G,MATCH(DATE(YEAR($A878)-1,MONTH($A878),DAY($A878)),$A:$A,0))=""),"",G878/INDEX(G:G,MATCH(DATE(YEAR($A878)-1,MONTH($A878),DAY($A878)),$A:$A,0))-1),"")</f>
        <v/>
      </c>
      <c r="K878" s="20">
        <f>IF(OR(E878="",E877=""),"",E878/E877-1)</f>
        <v/>
      </c>
      <c r="L878" s="20">
        <f>IF(OR(F878="",F877=""),"",F878/F877-1)</f>
        <v/>
      </c>
      <c r="M878" s="20">
        <f>IF(OR(G878="",G877=""),"",G878/G877-1)</f>
        <v/>
      </c>
      <c r="N878" s="20">
        <f>IF(G878="","",E878/G878)</f>
        <v/>
      </c>
      <c r="O878" s="20">
        <f>IF(G878="","",F878/G878)</f>
        <v/>
      </c>
      <c r="P878" s="21">
        <f>IF(SUMIFS('Daily NSE Equity Options'!$L:$L,'Daily NSE Equity Options'!$A:$A,$A878)=0,"",SUMIFS('Daily NSE Equity Options'!$L:$L,'Daily NSE Equity Options'!$A:$A,$A878))</f>
        <v/>
      </c>
      <c r="Q878" s="8">
        <f>IF(SUMIFS('Daily BSE Equity Options'!$L:$L,'Daily BSE Equity Options'!$A:$A,$A878)=0,"",SUMIFS('Daily BSE Equity Options'!$L:$L,'Daily BSE Equity Options'!$A:$A,$A878))</f>
        <v/>
      </c>
      <c r="R878" s="8">
        <f>IF(OR(P878="",Q878=""),"",P878+Q878)</f>
        <v/>
      </c>
      <c r="S878" s="23">
        <f>IFERROR(IF(OR(P878="",INDEX(P:P,MATCH(DATE(YEAR($A878)-1,MONTH($A878),DAY($A878)),$A:$A,0))=""),"",P878/INDEX(P:P,MATCH(DATE(YEAR($A878)-1,MONTH($A878),DAY($A878)),$A:$A,0))-1),"")</f>
        <v/>
      </c>
      <c r="T878" s="23">
        <f>IFERROR(IF(OR(Q878="",INDEX(Q:Q,MATCH(DATE(YEAR($A878)-1,MONTH($A878),DAY($A878)),$A:$A,0))=""),"",Q878/INDEX(Q:Q,MATCH(DATE(YEAR($A878)-1,MONTH($A878),DAY($A878)),$A:$A,0))-1),"")</f>
        <v/>
      </c>
      <c r="U878" s="23">
        <f>IFERROR(IF(OR(R878="",INDEX(R:R,MATCH(DATE(YEAR($A878)-1,MONTH($A878),DAY($A878)),$A:$A,0))=""),"",R878/INDEX(R:R,MATCH(DATE(YEAR($A878)-1,MONTH($A878),DAY($A878)),$A:$A,0))-1),"")</f>
        <v/>
      </c>
      <c r="V878" s="23">
        <f>IF(OR(P878="",P877=""),"",P878/P877-1)</f>
        <v/>
      </c>
      <c r="W878" s="23">
        <f>IF(OR(Q878="",Q877=""),"",Q878/Q877-1)</f>
        <v/>
      </c>
      <c r="X878" s="23">
        <f>IF(OR(R878="",R877=""),"",R878/R877-1)</f>
        <v/>
      </c>
      <c r="Y878" s="23">
        <f>IF(R878="","",P878/R878)</f>
        <v/>
      </c>
      <c r="Z878" s="23">
        <f>IF(R878="","",Q878/R878)</f>
        <v/>
      </c>
      <c r="AA878" s="24">
        <f>IF(SUMIFS('Daily NSE Equity Options'!$M:$M,'Daily NSE Equity Options'!$A:$A,$A878)=0,"",SUMIFS('Daily NSE Equity Options'!$M:$M,'Daily NSE Equity Options'!$A:$A,$A878))</f>
        <v/>
      </c>
      <c r="AB878" s="9">
        <f>IF(SUMIFS('Daily BSE Equity Options'!$M:$M,'Daily BSE Equity Options'!$A:$A,$A878)=0,"",SUMIFS('Daily BSE Equity Options'!$M:$M,'Daily BSE Equity Options'!$A:$A,$A878))</f>
        <v/>
      </c>
      <c r="AC878" s="9">
        <f>IF(OR(AA878="",AB878=""),"",AA878+AB878)</f>
        <v/>
      </c>
      <c r="AD878" s="26">
        <f>IFERROR(IF(OR(AA878="",INDEX(AA:AA,MATCH(DATE(YEAR($A878)-1,MONTH($A878),DAY($A878)),$A:$A,0))=""),"",AA878/INDEX(AA:AA,MATCH(DATE(YEAR($A878)-1,MONTH($A878),DAY($A878)),$A:$A,0))-1),"")</f>
        <v/>
      </c>
      <c r="AE878" s="26">
        <f>IFERROR(IF(OR(AB878="",INDEX(AB:AB,MATCH(DATE(YEAR($A878)-1,MONTH($A878),DAY($A878)),$A:$A,0))=""),"",AB878/INDEX(AB:AB,MATCH(DATE(YEAR($A878)-1,MONTH($A878),DAY($A878)),$A:$A,0))-1),"")</f>
        <v/>
      </c>
      <c r="AF878" s="26">
        <f>IFERROR(IF(OR(AC878="",INDEX(AC:AC,MATCH(DATE(YEAR($A878)-1,MONTH($A878),DAY($A878)),$A:$A,0))=""),"",AC878/INDEX(AC:AC,MATCH(DATE(YEAR($A878)-1,MONTH($A878),DAY($A878)),$A:$A,0))-1),"")</f>
        <v/>
      </c>
      <c r="AG878" s="26">
        <f>IF(OR(AA878="",AA877=""),"",AA878/AA877-1)</f>
        <v/>
      </c>
      <c r="AH878" s="26">
        <f>IF(OR(AB878="",AB877=""),"",AB878/AB877-1)</f>
        <v/>
      </c>
      <c r="AI878" s="26">
        <f>IF(OR(AC878="",AC877=""),"",AC878/AC877-1)</f>
        <v/>
      </c>
      <c r="AJ878" s="26">
        <f>IF(AC878="","",AA878/AC878)</f>
        <v/>
      </c>
      <c r="AK878" s="26">
        <f>IF(AC878="","",AB878/AC878)</f>
        <v/>
      </c>
      <c r="AL878" s="29" t="n">
        <v>10.985</v>
      </c>
      <c r="AM878" s="30" t="n">
        <v>11.1175</v>
      </c>
      <c r="AN878" s="30" t="n">
        <v>10.565</v>
      </c>
      <c r="AO878" s="30" t="n">
        <v>10.6175</v>
      </c>
      <c r="AP878" s="31" t="n">
        <v>-0.0335</v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18">
        <f>IF(SUMIFS('Daily NSE Equity Options'!$K:$K,'Daily NSE Equity Options'!$A:$A,$A879)=0,"",SUMIFS('Daily NSE Equity Options'!$K:$K,'Daily NSE Equity Options'!$A:$A,$A879))</f>
        <v/>
      </c>
      <c r="F879" s="7">
        <f>IF(SUMIFS('Daily BSE Equity Options'!$K:$K,'Daily BSE Equity Options'!$A:$A,$A879)=0,"",SUMIFS('Daily BSE Equity Options'!$K:$K,'Daily BSE Equity Options'!$A:$A,$A879))</f>
        <v/>
      </c>
      <c r="G879" s="7">
        <f>IF(OR(E879="",F879=""),"",E879+F879)</f>
        <v/>
      </c>
      <c r="H879" s="20">
        <f>IFERROR(IF(OR(E879="",INDEX(E:E,MATCH(DATE(YEAR($A879)-1,MONTH($A879),DAY($A879)),$A:$A,0))=""),"",E879/INDEX(E:E,MATCH(DATE(YEAR($A879)-1,MONTH($A879),DAY($A879)),$A:$A,0))-1),"")</f>
        <v/>
      </c>
      <c r="I879" s="20">
        <f>IFERROR(IF(OR(F879="",INDEX(F:F,MATCH(DATE(YEAR($A879)-1,MONTH($A879),DAY($A879)),$A:$A,0))=""),"",F879/INDEX(F:F,MATCH(DATE(YEAR($A879)-1,MONTH($A879),DAY($A879)),$A:$A,0))-1),"")</f>
        <v/>
      </c>
      <c r="J879" s="20">
        <f>IFERROR(IF(OR(G879="",INDEX(G:G,MATCH(DATE(YEAR($A879)-1,MONTH($A879),DAY($A879)),$A:$A,0))=""),"",G879/INDEX(G:G,MATCH(DATE(YEAR($A879)-1,MONTH($A879),DAY($A879)),$A:$A,0))-1),"")</f>
        <v/>
      </c>
      <c r="K879" s="20">
        <f>IF(OR(E879="",E878=""),"",E879/E878-1)</f>
        <v/>
      </c>
      <c r="L879" s="20">
        <f>IF(OR(F879="",F878=""),"",F879/F878-1)</f>
        <v/>
      </c>
      <c r="M879" s="20">
        <f>IF(OR(G879="",G878=""),"",G879/G878-1)</f>
        <v/>
      </c>
      <c r="N879" s="20">
        <f>IF(G879="","",E879/G879)</f>
        <v/>
      </c>
      <c r="O879" s="20">
        <f>IF(G879="","",F879/G879)</f>
        <v/>
      </c>
      <c r="P879" s="21">
        <f>IF(SUMIFS('Daily NSE Equity Options'!$L:$L,'Daily NSE Equity Options'!$A:$A,$A879)=0,"",SUMIFS('Daily NSE Equity Options'!$L:$L,'Daily NSE Equity Options'!$A:$A,$A879))</f>
        <v/>
      </c>
      <c r="Q879" s="8">
        <f>IF(SUMIFS('Daily BSE Equity Options'!$L:$L,'Daily BSE Equity Options'!$A:$A,$A879)=0,"",SUMIFS('Daily BSE Equity Options'!$L:$L,'Daily BSE Equity Options'!$A:$A,$A879))</f>
        <v/>
      </c>
      <c r="R879" s="8">
        <f>IF(OR(P879="",Q879=""),"",P879+Q879)</f>
        <v/>
      </c>
      <c r="S879" s="23">
        <f>IFERROR(IF(OR(P879="",INDEX(P:P,MATCH(DATE(YEAR($A879)-1,MONTH($A879),DAY($A879)),$A:$A,0))=""),"",P879/INDEX(P:P,MATCH(DATE(YEAR($A879)-1,MONTH($A879),DAY($A879)),$A:$A,0))-1),"")</f>
        <v/>
      </c>
      <c r="T879" s="23">
        <f>IFERROR(IF(OR(Q879="",INDEX(Q:Q,MATCH(DATE(YEAR($A879)-1,MONTH($A879),DAY($A879)),$A:$A,0))=""),"",Q879/INDEX(Q:Q,MATCH(DATE(YEAR($A879)-1,MONTH($A879),DAY($A879)),$A:$A,0))-1),"")</f>
        <v/>
      </c>
      <c r="U879" s="23">
        <f>IFERROR(IF(OR(R879="",INDEX(R:R,MATCH(DATE(YEAR($A879)-1,MONTH($A879),DAY($A879)),$A:$A,0))=""),"",R879/INDEX(R:R,MATCH(DATE(YEAR($A879)-1,MONTH($A879),DAY($A879)),$A:$A,0))-1),"")</f>
        <v/>
      </c>
      <c r="V879" s="23">
        <f>IF(OR(P879="",P878=""),"",P879/P878-1)</f>
        <v/>
      </c>
      <c r="W879" s="23">
        <f>IF(OR(Q879="",Q878=""),"",Q879/Q878-1)</f>
        <v/>
      </c>
      <c r="X879" s="23">
        <f>IF(OR(R879="",R878=""),"",R879/R878-1)</f>
        <v/>
      </c>
      <c r="Y879" s="23">
        <f>IF(R879="","",P879/R879)</f>
        <v/>
      </c>
      <c r="Z879" s="23">
        <f>IF(R879="","",Q879/R879)</f>
        <v/>
      </c>
      <c r="AA879" s="24">
        <f>IF(SUMIFS('Daily NSE Equity Options'!$M:$M,'Daily NSE Equity Options'!$A:$A,$A879)=0,"",SUMIFS('Daily NSE Equity Options'!$M:$M,'Daily NSE Equity Options'!$A:$A,$A879))</f>
        <v/>
      </c>
      <c r="AB879" s="9">
        <f>IF(SUMIFS('Daily BSE Equity Options'!$M:$M,'Daily BSE Equity Options'!$A:$A,$A879)=0,"",SUMIFS('Daily BSE Equity Options'!$M:$M,'Daily BSE Equity Options'!$A:$A,$A879))</f>
        <v/>
      </c>
      <c r="AC879" s="9">
        <f>IF(OR(AA879="",AB879=""),"",AA879+AB879)</f>
        <v/>
      </c>
      <c r="AD879" s="26">
        <f>IFERROR(IF(OR(AA879="",INDEX(AA:AA,MATCH(DATE(YEAR($A879)-1,MONTH($A879),DAY($A879)),$A:$A,0))=""),"",AA879/INDEX(AA:AA,MATCH(DATE(YEAR($A879)-1,MONTH($A879),DAY($A879)),$A:$A,0))-1),"")</f>
        <v/>
      </c>
      <c r="AE879" s="26">
        <f>IFERROR(IF(OR(AB879="",INDEX(AB:AB,MATCH(DATE(YEAR($A879)-1,MONTH($A879),DAY($A879)),$A:$A,0))=""),"",AB879/INDEX(AB:AB,MATCH(DATE(YEAR($A879)-1,MONTH($A879),DAY($A879)),$A:$A,0))-1),"")</f>
        <v/>
      </c>
      <c r="AF879" s="26">
        <f>IFERROR(IF(OR(AC879="",INDEX(AC:AC,MATCH(DATE(YEAR($A879)-1,MONTH($A879),DAY($A879)),$A:$A,0))=""),"",AC879/INDEX(AC:AC,MATCH(DATE(YEAR($A879)-1,MONTH($A879),DAY($A879)),$A:$A,0))-1),"")</f>
        <v/>
      </c>
      <c r="AG879" s="26">
        <f>IF(OR(AA879="",AA878=""),"",AA879/AA878-1)</f>
        <v/>
      </c>
      <c r="AH879" s="26">
        <f>IF(OR(AB879="",AB878=""),"",AB879/AB878-1)</f>
        <v/>
      </c>
      <c r="AI879" s="26">
        <f>IF(OR(AC879="",AC878=""),"",AC879/AC878-1)</f>
        <v/>
      </c>
      <c r="AJ879" s="26">
        <f>IF(AC879="","",AA879/AC879)</f>
        <v/>
      </c>
      <c r="AK879" s="26">
        <f>IF(AC879="","",AB879/AC879)</f>
        <v/>
      </c>
      <c r="AL879" s="29" t="n">
        <v>10.6175</v>
      </c>
      <c r="AM879" s="30" t="n">
        <v>11.025</v>
      </c>
      <c r="AN879" s="30" t="n">
        <v>10.4025</v>
      </c>
      <c r="AO879" s="30" t="n">
        <v>10.6175</v>
      </c>
      <c r="AP879" s="31" t="n">
        <v>0</v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18">
        <f>IF(SUMIFS('Daily NSE Equity Options'!$K:$K,'Daily NSE Equity Options'!$A:$A,$A880)=0,"",SUMIFS('Daily NSE Equity Options'!$K:$K,'Daily NSE Equity Options'!$A:$A,$A880))</f>
        <v/>
      </c>
      <c r="F880" s="7">
        <f>IF(SUMIFS('Daily BSE Equity Options'!$K:$K,'Daily BSE Equity Options'!$A:$A,$A880)=0,"",SUMIFS('Daily BSE Equity Options'!$K:$K,'Daily BSE Equity Options'!$A:$A,$A880))</f>
        <v/>
      </c>
      <c r="G880" s="7">
        <f>IF(OR(E880="",F880=""),"",E880+F880)</f>
        <v/>
      </c>
      <c r="H880" s="20">
        <f>IFERROR(IF(OR(E880="",INDEX(E:E,MATCH(DATE(YEAR($A880)-1,MONTH($A880),DAY($A880)),$A:$A,0))=""),"",E880/INDEX(E:E,MATCH(DATE(YEAR($A880)-1,MONTH($A880),DAY($A880)),$A:$A,0))-1),"")</f>
        <v/>
      </c>
      <c r="I880" s="20">
        <f>IFERROR(IF(OR(F880="",INDEX(F:F,MATCH(DATE(YEAR($A880)-1,MONTH($A880),DAY($A880)),$A:$A,0))=""),"",F880/INDEX(F:F,MATCH(DATE(YEAR($A880)-1,MONTH($A880),DAY($A880)),$A:$A,0))-1),"")</f>
        <v/>
      </c>
      <c r="J880" s="20">
        <f>IFERROR(IF(OR(G880="",INDEX(G:G,MATCH(DATE(YEAR($A880)-1,MONTH($A880),DAY($A880)),$A:$A,0))=""),"",G880/INDEX(G:G,MATCH(DATE(YEAR($A880)-1,MONTH($A880),DAY($A880)),$A:$A,0))-1),"")</f>
        <v/>
      </c>
      <c r="K880" s="20">
        <f>IF(OR(E880="",E879=""),"",E880/E879-1)</f>
        <v/>
      </c>
      <c r="L880" s="20">
        <f>IF(OR(F880="",F879=""),"",F880/F879-1)</f>
        <v/>
      </c>
      <c r="M880" s="20">
        <f>IF(OR(G880="",G879=""),"",G880/G879-1)</f>
        <v/>
      </c>
      <c r="N880" s="20">
        <f>IF(G880="","",E880/G880)</f>
        <v/>
      </c>
      <c r="O880" s="20">
        <f>IF(G880="","",F880/G880)</f>
        <v/>
      </c>
      <c r="P880" s="21">
        <f>IF(SUMIFS('Daily NSE Equity Options'!$L:$L,'Daily NSE Equity Options'!$A:$A,$A880)=0,"",SUMIFS('Daily NSE Equity Options'!$L:$L,'Daily NSE Equity Options'!$A:$A,$A880))</f>
        <v/>
      </c>
      <c r="Q880" s="8">
        <f>IF(SUMIFS('Daily BSE Equity Options'!$L:$L,'Daily BSE Equity Options'!$A:$A,$A880)=0,"",SUMIFS('Daily BSE Equity Options'!$L:$L,'Daily BSE Equity Options'!$A:$A,$A880))</f>
        <v/>
      </c>
      <c r="R880" s="8">
        <f>IF(OR(P880="",Q880=""),"",P880+Q880)</f>
        <v/>
      </c>
      <c r="S880" s="23">
        <f>IFERROR(IF(OR(P880="",INDEX(P:P,MATCH(DATE(YEAR($A880)-1,MONTH($A880),DAY($A880)),$A:$A,0))=""),"",P880/INDEX(P:P,MATCH(DATE(YEAR($A880)-1,MONTH($A880),DAY($A880)),$A:$A,0))-1),"")</f>
        <v/>
      </c>
      <c r="T880" s="23">
        <f>IFERROR(IF(OR(Q880="",INDEX(Q:Q,MATCH(DATE(YEAR($A880)-1,MONTH($A880),DAY($A880)),$A:$A,0))=""),"",Q880/INDEX(Q:Q,MATCH(DATE(YEAR($A880)-1,MONTH($A880),DAY($A880)),$A:$A,0))-1),"")</f>
        <v/>
      </c>
      <c r="U880" s="23">
        <f>IFERROR(IF(OR(R880="",INDEX(R:R,MATCH(DATE(YEAR($A880)-1,MONTH($A880),DAY($A880)),$A:$A,0))=""),"",R880/INDEX(R:R,MATCH(DATE(YEAR($A880)-1,MONTH($A880),DAY($A880)),$A:$A,0))-1),"")</f>
        <v/>
      </c>
      <c r="V880" s="23">
        <f>IF(OR(P880="",P879=""),"",P880/P879-1)</f>
        <v/>
      </c>
      <c r="W880" s="23">
        <f>IF(OR(Q880="",Q879=""),"",Q880/Q879-1)</f>
        <v/>
      </c>
      <c r="X880" s="23">
        <f>IF(OR(R880="",R879=""),"",R880/R879-1)</f>
        <v/>
      </c>
      <c r="Y880" s="23">
        <f>IF(R880="","",P880/R880)</f>
        <v/>
      </c>
      <c r="Z880" s="23">
        <f>IF(R880="","",Q880/R880)</f>
        <v/>
      </c>
      <c r="AA880" s="24">
        <f>IF(SUMIFS('Daily NSE Equity Options'!$M:$M,'Daily NSE Equity Options'!$A:$A,$A880)=0,"",SUMIFS('Daily NSE Equity Options'!$M:$M,'Daily NSE Equity Options'!$A:$A,$A880))</f>
        <v/>
      </c>
      <c r="AB880" s="9">
        <f>IF(SUMIFS('Daily BSE Equity Options'!$M:$M,'Daily BSE Equity Options'!$A:$A,$A880)=0,"",SUMIFS('Daily BSE Equity Options'!$M:$M,'Daily BSE Equity Options'!$A:$A,$A880))</f>
        <v/>
      </c>
      <c r="AC880" s="9">
        <f>IF(OR(AA880="",AB880=""),"",AA880+AB880)</f>
        <v/>
      </c>
      <c r="AD880" s="26">
        <f>IFERROR(IF(OR(AA880="",INDEX(AA:AA,MATCH(DATE(YEAR($A880)-1,MONTH($A880),DAY($A880)),$A:$A,0))=""),"",AA880/INDEX(AA:AA,MATCH(DATE(YEAR($A880)-1,MONTH($A880),DAY($A880)),$A:$A,0))-1),"")</f>
        <v/>
      </c>
      <c r="AE880" s="26">
        <f>IFERROR(IF(OR(AB880="",INDEX(AB:AB,MATCH(DATE(YEAR($A880)-1,MONTH($A880),DAY($A880)),$A:$A,0))=""),"",AB880/INDEX(AB:AB,MATCH(DATE(YEAR($A880)-1,MONTH($A880),DAY($A880)),$A:$A,0))-1),"")</f>
        <v/>
      </c>
      <c r="AF880" s="26">
        <f>IFERROR(IF(OR(AC880="",INDEX(AC:AC,MATCH(DATE(YEAR($A880)-1,MONTH($A880),DAY($A880)),$A:$A,0))=""),"",AC880/INDEX(AC:AC,MATCH(DATE(YEAR($A880)-1,MONTH($A880),DAY($A880)),$A:$A,0))-1),"")</f>
        <v/>
      </c>
      <c r="AG880" s="26">
        <f>IF(OR(AA880="",AA879=""),"",AA880/AA879-1)</f>
        <v/>
      </c>
      <c r="AH880" s="26">
        <f>IF(OR(AB880="",AB879=""),"",AB880/AB879-1)</f>
        <v/>
      </c>
      <c r="AI880" s="26">
        <f>IF(OR(AC880="",AC879=""),"",AC880/AC879-1)</f>
        <v/>
      </c>
      <c r="AJ880" s="26">
        <f>IF(AC880="","",AA880/AC880)</f>
        <v/>
      </c>
      <c r="AK880" s="26">
        <f>IF(AC880="","",AB880/AC880)</f>
        <v/>
      </c>
      <c r="AL880" s="29" t="n">
        <v>10.6175</v>
      </c>
      <c r="AM880" s="30" t="n">
        <v>11.1525</v>
      </c>
      <c r="AN880" s="30" t="n">
        <v>9.1525</v>
      </c>
      <c r="AO880" s="30" t="n">
        <v>11.07</v>
      </c>
      <c r="AP880" s="31" t="n">
        <v>0.0426</v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18">
        <f>IF(SUMIFS('Daily NSE Equity Options'!$K:$K,'Daily NSE Equity Options'!$A:$A,$A881)=0,"",SUMIFS('Daily NSE Equity Options'!$K:$K,'Daily NSE Equity Options'!$A:$A,$A881))</f>
        <v/>
      </c>
      <c r="F881" s="7">
        <f>IF(SUMIFS('Daily BSE Equity Options'!$K:$K,'Daily BSE Equity Options'!$A:$A,$A881)=0,"",SUMIFS('Daily BSE Equity Options'!$K:$K,'Daily BSE Equity Options'!$A:$A,$A881))</f>
        <v/>
      </c>
      <c r="G881" s="7">
        <f>IF(OR(E881="",F881=""),"",E881+F881)</f>
        <v/>
      </c>
      <c r="H881" s="20">
        <f>IFERROR(IF(OR(E881="",INDEX(E:E,MATCH(DATE(YEAR($A881)-1,MONTH($A881),DAY($A881)),$A:$A,0))=""),"",E881/INDEX(E:E,MATCH(DATE(YEAR($A881)-1,MONTH($A881),DAY($A881)),$A:$A,0))-1),"")</f>
        <v/>
      </c>
      <c r="I881" s="20">
        <f>IFERROR(IF(OR(F881="",INDEX(F:F,MATCH(DATE(YEAR($A881)-1,MONTH($A881),DAY($A881)),$A:$A,0))=""),"",F881/INDEX(F:F,MATCH(DATE(YEAR($A881)-1,MONTH($A881),DAY($A881)),$A:$A,0))-1),"")</f>
        <v/>
      </c>
      <c r="J881" s="20">
        <f>IFERROR(IF(OR(G881="",INDEX(G:G,MATCH(DATE(YEAR($A881)-1,MONTH($A881),DAY($A881)),$A:$A,0))=""),"",G881/INDEX(G:G,MATCH(DATE(YEAR($A881)-1,MONTH($A881),DAY($A881)),$A:$A,0))-1),"")</f>
        <v/>
      </c>
      <c r="K881" s="20">
        <f>IF(OR(E881="",E880=""),"",E881/E880-1)</f>
        <v/>
      </c>
      <c r="L881" s="20">
        <f>IF(OR(F881="",F880=""),"",F881/F880-1)</f>
        <v/>
      </c>
      <c r="M881" s="20">
        <f>IF(OR(G881="",G880=""),"",G881/G880-1)</f>
        <v/>
      </c>
      <c r="N881" s="20">
        <f>IF(G881="","",E881/G881)</f>
        <v/>
      </c>
      <c r="O881" s="20">
        <f>IF(G881="","",F881/G881)</f>
        <v/>
      </c>
      <c r="P881" s="21">
        <f>IF(SUMIFS('Daily NSE Equity Options'!$L:$L,'Daily NSE Equity Options'!$A:$A,$A881)=0,"",SUMIFS('Daily NSE Equity Options'!$L:$L,'Daily NSE Equity Options'!$A:$A,$A881))</f>
        <v/>
      </c>
      <c r="Q881" s="8">
        <f>IF(SUMIFS('Daily BSE Equity Options'!$L:$L,'Daily BSE Equity Options'!$A:$A,$A881)=0,"",SUMIFS('Daily BSE Equity Options'!$L:$L,'Daily BSE Equity Options'!$A:$A,$A881))</f>
        <v/>
      </c>
      <c r="R881" s="8">
        <f>IF(OR(P881="",Q881=""),"",P881+Q881)</f>
        <v/>
      </c>
      <c r="S881" s="23">
        <f>IFERROR(IF(OR(P881="",INDEX(P:P,MATCH(DATE(YEAR($A881)-1,MONTH($A881),DAY($A881)),$A:$A,0))=""),"",P881/INDEX(P:P,MATCH(DATE(YEAR($A881)-1,MONTH($A881),DAY($A881)),$A:$A,0))-1),"")</f>
        <v/>
      </c>
      <c r="T881" s="23">
        <f>IFERROR(IF(OR(Q881="",INDEX(Q:Q,MATCH(DATE(YEAR($A881)-1,MONTH($A881),DAY($A881)),$A:$A,0))=""),"",Q881/INDEX(Q:Q,MATCH(DATE(YEAR($A881)-1,MONTH($A881),DAY($A881)),$A:$A,0))-1),"")</f>
        <v/>
      </c>
      <c r="U881" s="23">
        <f>IFERROR(IF(OR(R881="",INDEX(R:R,MATCH(DATE(YEAR($A881)-1,MONTH($A881),DAY($A881)),$A:$A,0))=""),"",R881/INDEX(R:R,MATCH(DATE(YEAR($A881)-1,MONTH($A881),DAY($A881)),$A:$A,0))-1),"")</f>
        <v/>
      </c>
      <c r="V881" s="23">
        <f>IF(OR(P881="",P880=""),"",P881/P880-1)</f>
        <v/>
      </c>
      <c r="W881" s="23">
        <f>IF(OR(Q881="",Q880=""),"",Q881/Q880-1)</f>
        <v/>
      </c>
      <c r="X881" s="23">
        <f>IF(OR(R881="",R880=""),"",R881/R880-1)</f>
        <v/>
      </c>
      <c r="Y881" s="23">
        <f>IF(R881="","",P881/R881)</f>
        <v/>
      </c>
      <c r="Z881" s="23">
        <f>IF(R881="","",Q881/R881)</f>
        <v/>
      </c>
      <c r="AA881" s="24">
        <f>IF(SUMIFS('Daily NSE Equity Options'!$M:$M,'Daily NSE Equity Options'!$A:$A,$A881)=0,"",SUMIFS('Daily NSE Equity Options'!$M:$M,'Daily NSE Equity Options'!$A:$A,$A881))</f>
        <v/>
      </c>
      <c r="AB881" s="9">
        <f>IF(SUMIFS('Daily BSE Equity Options'!$M:$M,'Daily BSE Equity Options'!$A:$A,$A881)=0,"",SUMIFS('Daily BSE Equity Options'!$M:$M,'Daily BSE Equity Options'!$A:$A,$A881))</f>
        <v/>
      </c>
      <c r="AC881" s="9">
        <f>IF(OR(AA881="",AB881=""),"",AA881+AB881)</f>
        <v/>
      </c>
      <c r="AD881" s="26">
        <f>IFERROR(IF(OR(AA881="",INDEX(AA:AA,MATCH(DATE(YEAR($A881)-1,MONTH($A881),DAY($A881)),$A:$A,0))=""),"",AA881/INDEX(AA:AA,MATCH(DATE(YEAR($A881)-1,MONTH($A881),DAY($A881)),$A:$A,0))-1),"")</f>
        <v/>
      </c>
      <c r="AE881" s="26">
        <f>IFERROR(IF(OR(AB881="",INDEX(AB:AB,MATCH(DATE(YEAR($A881)-1,MONTH($A881),DAY($A881)),$A:$A,0))=""),"",AB881/INDEX(AB:AB,MATCH(DATE(YEAR($A881)-1,MONTH($A881),DAY($A881)),$A:$A,0))-1),"")</f>
        <v/>
      </c>
      <c r="AF881" s="26">
        <f>IFERROR(IF(OR(AC881="",INDEX(AC:AC,MATCH(DATE(YEAR($A881)-1,MONTH($A881),DAY($A881)),$A:$A,0))=""),"",AC881/INDEX(AC:AC,MATCH(DATE(YEAR($A881)-1,MONTH($A881),DAY($A881)),$A:$A,0))-1),"")</f>
        <v/>
      </c>
      <c r="AG881" s="26">
        <f>IF(OR(AA881="",AA880=""),"",AA881/AA880-1)</f>
        <v/>
      </c>
      <c r="AH881" s="26">
        <f>IF(OR(AB881="",AB880=""),"",AB881/AB880-1)</f>
        <v/>
      </c>
      <c r="AI881" s="26">
        <f>IF(OR(AC881="",AC880=""),"",AC881/AC880-1)</f>
        <v/>
      </c>
      <c r="AJ881" s="26">
        <f>IF(AC881="","",AA881/AC881)</f>
        <v/>
      </c>
      <c r="AK881" s="26">
        <f>IF(AC881="","",AB881/AC881)</f>
        <v/>
      </c>
      <c r="AL881" s="29" t="n">
        <v>11.07</v>
      </c>
      <c r="AM881" s="30" t="n">
        <v>11.07</v>
      </c>
      <c r="AN881" s="30" t="n">
        <v>10.4275</v>
      </c>
      <c r="AO881" s="30" t="n">
        <v>10.695</v>
      </c>
      <c r="AP881" s="31" t="n">
        <v>-0.0339</v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18">
        <f>IF(SUMIFS('Daily NSE Equity Options'!$K:$K,'Daily NSE Equity Options'!$A:$A,$A882)=0,"",SUMIFS('Daily NSE Equity Options'!$K:$K,'Daily NSE Equity Options'!$A:$A,$A882))</f>
        <v/>
      </c>
      <c r="F882" s="7">
        <f>IF(SUMIFS('Daily BSE Equity Options'!$K:$K,'Daily BSE Equity Options'!$A:$A,$A882)=0,"",SUMIFS('Daily BSE Equity Options'!$K:$K,'Daily BSE Equity Options'!$A:$A,$A882))</f>
        <v/>
      </c>
      <c r="G882" s="7">
        <f>IF(OR(E882="",F882=""),"",E882+F882)</f>
        <v/>
      </c>
      <c r="H882" s="20">
        <f>IFERROR(IF(OR(E882="",INDEX(E:E,MATCH(DATE(YEAR($A882)-1,MONTH($A882),DAY($A882)),$A:$A,0))=""),"",E882/INDEX(E:E,MATCH(DATE(YEAR($A882)-1,MONTH($A882),DAY($A882)),$A:$A,0))-1),"")</f>
        <v/>
      </c>
      <c r="I882" s="20">
        <f>IFERROR(IF(OR(F882="",INDEX(F:F,MATCH(DATE(YEAR($A882)-1,MONTH($A882),DAY($A882)),$A:$A,0))=""),"",F882/INDEX(F:F,MATCH(DATE(YEAR($A882)-1,MONTH($A882),DAY($A882)),$A:$A,0))-1),"")</f>
        <v/>
      </c>
      <c r="J882" s="20">
        <f>IFERROR(IF(OR(G882="",INDEX(G:G,MATCH(DATE(YEAR($A882)-1,MONTH($A882),DAY($A882)),$A:$A,0))=""),"",G882/INDEX(G:G,MATCH(DATE(YEAR($A882)-1,MONTH($A882),DAY($A882)),$A:$A,0))-1),"")</f>
        <v/>
      </c>
      <c r="K882" s="20">
        <f>IF(OR(E882="",E881=""),"",E882/E881-1)</f>
        <v/>
      </c>
      <c r="L882" s="20">
        <f>IF(OR(F882="",F881=""),"",F882/F881-1)</f>
        <v/>
      </c>
      <c r="M882" s="20">
        <f>IF(OR(G882="",G881=""),"",G882/G881-1)</f>
        <v/>
      </c>
      <c r="N882" s="20">
        <f>IF(G882="","",E882/G882)</f>
        <v/>
      </c>
      <c r="O882" s="20">
        <f>IF(G882="","",F882/G882)</f>
        <v/>
      </c>
      <c r="P882" s="21">
        <f>IF(SUMIFS('Daily NSE Equity Options'!$L:$L,'Daily NSE Equity Options'!$A:$A,$A882)=0,"",SUMIFS('Daily NSE Equity Options'!$L:$L,'Daily NSE Equity Options'!$A:$A,$A882))</f>
        <v/>
      </c>
      <c r="Q882" s="8">
        <f>IF(SUMIFS('Daily BSE Equity Options'!$L:$L,'Daily BSE Equity Options'!$A:$A,$A882)=0,"",SUMIFS('Daily BSE Equity Options'!$L:$L,'Daily BSE Equity Options'!$A:$A,$A882))</f>
        <v/>
      </c>
      <c r="R882" s="8">
        <f>IF(OR(P882="",Q882=""),"",P882+Q882)</f>
        <v/>
      </c>
      <c r="S882" s="23">
        <f>IFERROR(IF(OR(P882="",INDEX(P:P,MATCH(DATE(YEAR($A882)-1,MONTH($A882),DAY($A882)),$A:$A,0))=""),"",P882/INDEX(P:P,MATCH(DATE(YEAR($A882)-1,MONTH($A882),DAY($A882)),$A:$A,0))-1),"")</f>
        <v/>
      </c>
      <c r="T882" s="23">
        <f>IFERROR(IF(OR(Q882="",INDEX(Q:Q,MATCH(DATE(YEAR($A882)-1,MONTH($A882),DAY($A882)),$A:$A,0))=""),"",Q882/INDEX(Q:Q,MATCH(DATE(YEAR($A882)-1,MONTH($A882),DAY($A882)),$A:$A,0))-1),"")</f>
        <v/>
      </c>
      <c r="U882" s="23">
        <f>IFERROR(IF(OR(R882="",INDEX(R:R,MATCH(DATE(YEAR($A882)-1,MONTH($A882),DAY($A882)),$A:$A,0))=""),"",R882/INDEX(R:R,MATCH(DATE(YEAR($A882)-1,MONTH($A882),DAY($A882)),$A:$A,0))-1),"")</f>
        <v/>
      </c>
      <c r="V882" s="23">
        <f>IF(OR(P882="",P881=""),"",P882/P881-1)</f>
        <v/>
      </c>
      <c r="W882" s="23">
        <f>IF(OR(Q882="",Q881=""),"",Q882/Q881-1)</f>
        <v/>
      </c>
      <c r="X882" s="23">
        <f>IF(OR(R882="",R881=""),"",R882/R881-1)</f>
        <v/>
      </c>
      <c r="Y882" s="23">
        <f>IF(R882="","",P882/R882)</f>
        <v/>
      </c>
      <c r="Z882" s="23">
        <f>IF(R882="","",Q882/R882)</f>
        <v/>
      </c>
      <c r="AA882" s="24">
        <f>IF(SUMIFS('Daily NSE Equity Options'!$M:$M,'Daily NSE Equity Options'!$A:$A,$A882)=0,"",SUMIFS('Daily NSE Equity Options'!$M:$M,'Daily NSE Equity Options'!$A:$A,$A882))</f>
        <v/>
      </c>
      <c r="AB882" s="9">
        <f>IF(SUMIFS('Daily BSE Equity Options'!$M:$M,'Daily BSE Equity Options'!$A:$A,$A882)=0,"",SUMIFS('Daily BSE Equity Options'!$M:$M,'Daily BSE Equity Options'!$A:$A,$A882))</f>
        <v/>
      </c>
      <c r="AC882" s="9">
        <f>IF(OR(AA882="",AB882=""),"",AA882+AB882)</f>
        <v/>
      </c>
      <c r="AD882" s="26">
        <f>IFERROR(IF(OR(AA882="",INDEX(AA:AA,MATCH(DATE(YEAR($A882)-1,MONTH($A882),DAY($A882)),$A:$A,0))=""),"",AA882/INDEX(AA:AA,MATCH(DATE(YEAR($A882)-1,MONTH($A882),DAY($A882)),$A:$A,0))-1),"")</f>
        <v/>
      </c>
      <c r="AE882" s="26">
        <f>IFERROR(IF(OR(AB882="",INDEX(AB:AB,MATCH(DATE(YEAR($A882)-1,MONTH($A882),DAY($A882)),$A:$A,0))=""),"",AB882/INDEX(AB:AB,MATCH(DATE(YEAR($A882)-1,MONTH($A882),DAY($A882)),$A:$A,0))-1),"")</f>
        <v/>
      </c>
      <c r="AF882" s="26">
        <f>IFERROR(IF(OR(AC882="",INDEX(AC:AC,MATCH(DATE(YEAR($A882)-1,MONTH($A882),DAY($A882)),$A:$A,0))=""),"",AC882/INDEX(AC:AC,MATCH(DATE(YEAR($A882)-1,MONTH($A882),DAY($A882)),$A:$A,0))-1),"")</f>
        <v/>
      </c>
      <c r="AG882" s="26">
        <f>IF(OR(AA882="",AA881=""),"",AA882/AA881-1)</f>
        <v/>
      </c>
      <c r="AH882" s="26">
        <f>IF(OR(AB882="",AB881=""),"",AB882/AB881-1)</f>
        <v/>
      </c>
      <c r="AI882" s="26">
        <f>IF(OR(AC882="",AC881=""),"",AC882/AC881-1)</f>
        <v/>
      </c>
      <c r="AJ882" s="26">
        <f>IF(AC882="","",AA882/AC882)</f>
        <v/>
      </c>
      <c r="AK882" s="26">
        <f>IF(AC882="","",AB882/AC882)</f>
        <v/>
      </c>
      <c r="AL882" s="29" t="n">
        <v>10.695</v>
      </c>
      <c r="AM882" s="30" t="n">
        <v>11.17</v>
      </c>
      <c r="AN882" s="30" t="n">
        <v>10.485</v>
      </c>
      <c r="AO882" s="30" t="n">
        <v>10.965</v>
      </c>
      <c r="AP882" s="31" t="n">
        <v>0.0252</v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18">
        <f>IF(SUMIFS('Daily NSE Equity Options'!$K:$K,'Daily NSE Equity Options'!$A:$A,$A883)=0,"",SUMIFS('Daily NSE Equity Options'!$K:$K,'Daily NSE Equity Options'!$A:$A,$A883))</f>
        <v/>
      </c>
      <c r="F883" s="7">
        <f>IF(SUMIFS('Daily BSE Equity Options'!$K:$K,'Daily BSE Equity Options'!$A:$A,$A883)=0,"",SUMIFS('Daily BSE Equity Options'!$K:$K,'Daily BSE Equity Options'!$A:$A,$A883))</f>
        <v/>
      </c>
      <c r="G883" s="7">
        <f>IF(OR(E883="",F883=""),"",E883+F883)</f>
        <v/>
      </c>
      <c r="H883" s="20">
        <f>IFERROR(IF(OR(E883="",INDEX(E:E,MATCH(DATE(YEAR($A883)-1,MONTH($A883),DAY($A883)),$A:$A,0))=""),"",E883/INDEX(E:E,MATCH(DATE(YEAR($A883)-1,MONTH($A883),DAY($A883)),$A:$A,0))-1),"")</f>
        <v/>
      </c>
      <c r="I883" s="20">
        <f>IFERROR(IF(OR(F883="",INDEX(F:F,MATCH(DATE(YEAR($A883)-1,MONTH($A883),DAY($A883)),$A:$A,0))=""),"",F883/INDEX(F:F,MATCH(DATE(YEAR($A883)-1,MONTH($A883),DAY($A883)),$A:$A,0))-1),"")</f>
        <v/>
      </c>
      <c r="J883" s="20">
        <f>IFERROR(IF(OR(G883="",INDEX(G:G,MATCH(DATE(YEAR($A883)-1,MONTH($A883),DAY($A883)),$A:$A,0))=""),"",G883/INDEX(G:G,MATCH(DATE(YEAR($A883)-1,MONTH($A883),DAY($A883)),$A:$A,0))-1),"")</f>
        <v/>
      </c>
      <c r="K883" s="20">
        <f>IF(OR(E883="",E882=""),"",E883/E882-1)</f>
        <v/>
      </c>
      <c r="L883" s="20">
        <f>IF(OR(F883="",F882=""),"",F883/F882-1)</f>
        <v/>
      </c>
      <c r="M883" s="20">
        <f>IF(OR(G883="",G882=""),"",G883/G882-1)</f>
        <v/>
      </c>
      <c r="N883" s="20">
        <f>IF(G883="","",E883/G883)</f>
        <v/>
      </c>
      <c r="O883" s="20">
        <f>IF(G883="","",F883/G883)</f>
        <v/>
      </c>
      <c r="P883" s="21">
        <f>IF(SUMIFS('Daily NSE Equity Options'!$L:$L,'Daily NSE Equity Options'!$A:$A,$A883)=0,"",SUMIFS('Daily NSE Equity Options'!$L:$L,'Daily NSE Equity Options'!$A:$A,$A883))</f>
        <v/>
      </c>
      <c r="Q883" s="8">
        <f>IF(SUMIFS('Daily BSE Equity Options'!$L:$L,'Daily BSE Equity Options'!$A:$A,$A883)=0,"",SUMIFS('Daily BSE Equity Options'!$L:$L,'Daily BSE Equity Options'!$A:$A,$A883))</f>
        <v/>
      </c>
      <c r="R883" s="8">
        <f>IF(OR(P883="",Q883=""),"",P883+Q883)</f>
        <v/>
      </c>
      <c r="S883" s="23">
        <f>IFERROR(IF(OR(P883="",INDEX(P:P,MATCH(DATE(YEAR($A883)-1,MONTH($A883),DAY($A883)),$A:$A,0))=""),"",P883/INDEX(P:P,MATCH(DATE(YEAR($A883)-1,MONTH($A883),DAY($A883)),$A:$A,0))-1),"")</f>
        <v/>
      </c>
      <c r="T883" s="23">
        <f>IFERROR(IF(OR(Q883="",INDEX(Q:Q,MATCH(DATE(YEAR($A883)-1,MONTH($A883),DAY($A883)),$A:$A,0))=""),"",Q883/INDEX(Q:Q,MATCH(DATE(YEAR($A883)-1,MONTH($A883),DAY($A883)),$A:$A,0))-1),"")</f>
        <v/>
      </c>
      <c r="U883" s="23">
        <f>IFERROR(IF(OR(R883="",INDEX(R:R,MATCH(DATE(YEAR($A883)-1,MONTH($A883),DAY($A883)),$A:$A,0))=""),"",R883/INDEX(R:R,MATCH(DATE(YEAR($A883)-1,MONTH($A883),DAY($A883)),$A:$A,0))-1),"")</f>
        <v/>
      </c>
      <c r="V883" s="23">
        <f>IF(OR(P883="",P882=""),"",P883/P882-1)</f>
        <v/>
      </c>
      <c r="W883" s="23">
        <f>IF(OR(Q883="",Q882=""),"",Q883/Q882-1)</f>
        <v/>
      </c>
      <c r="X883" s="23">
        <f>IF(OR(R883="",R882=""),"",R883/R882-1)</f>
        <v/>
      </c>
      <c r="Y883" s="23">
        <f>IF(R883="","",P883/R883)</f>
        <v/>
      </c>
      <c r="Z883" s="23">
        <f>IF(R883="","",Q883/R883)</f>
        <v/>
      </c>
      <c r="AA883" s="24">
        <f>IF(SUMIFS('Daily NSE Equity Options'!$M:$M,'Daily NSE Equity Options'!$A:$A,$A883)=0,"",SUMIFS('Daily NSE Equity Options'!$M:$M,'Daily NSE Equity Options'!$A:$A,$A883))</f>
        <v/>
      </c>
      <c r="AB883" s="9">
        <f>IF(SUMIFS('Daily BSE Equity Options'!$M:$M,'Daily BSE Equity Options'!$A:$A,$A883)=0,"",SUMIFS('Daily BSE Equity Options'!$M:$M,'Daily BSE Equity Options'!$A:$A,$A883))</f>
        <v/>
      </c>
      <c r="AC883" s="9">
        <f>IF(OR(AA883="",AB883=""),"",AA883+AB883)</f>
        <v/>
      </c>
      <c r="AD883" s="26">
        <f>IFERROR(IF(OR(AA883="",INDEX(AA:AA,MATCH(DATE(YEAR($A883)-1,MONTH($A883),DAY($A883)),$A:$A,0))=""),"",AA883/INDEX(AA:AA,MATCH(DATE(YEAR($A883)-1,MONTH($A883),DAY($A883)),$A:$A,0))-1),"")</f>
        <v/>
      </c>
      <c r="AE883" s="26">
        <f>IFERROR(IF(OR(AB883="",INDEX(AB:AB,MATCH(DATE(YEAR($A883)-1,MONTH($A883),DAY($A883)),$A:$A,0))=""),"",AB883/INDEX(AB:AB,MATCH(DATE(YEAR($A883)-1,MONTH($A883),DAY($A883)),$A:$A,0))-1),"")</f>
        <v/>
      </c>
      <c r="AF883" s="26">
        <f>IFERROR(IF(OR(AC883="",INDEX(AC:AC,MATCH(DATE(YEAR($A883)-1,MONTH($A883),DAY($A883)),$A:$A,0))=""),"",AC883/INDEX(AC:AC,MATCH(DATE(YEAR($A883)-1,MONTH($A883),DAY($A883)),$A:$A,0))-1),"")</f>
        <v/>
      </c>
      <c r="AG883" s="26">
        <f>IF(OR(AA883="",AA882=""),"",AA883/AA882-1)</f>
        <v/>
      </c>
      <c r="AH883" s="26">
        <f>IF(OR(AB883="",AB882=""),"",AB883/AB882-1)</f>
        <v/>
      </c>
      <c r="AI883" s="26">
        <f>IF(OR(AC883="",AC882=""),"",AC883/AC882-1)</f>
        <v/>
      </c>
      <c r="AJ883" s="26">
        <f>IF(AC883="","",AA883/AC883)</f>
        <v/>
      </c>
      <c r="AK883" s="26">
        <f>IF(AC883="","",AB883/AC883)</f>
        <v/>
      </c>
      <c r="AL883" s="29" t="n">
        <v>10.965</v>
      </c>
      <c r="AM883" s="30" t="n">
        <v>11.2125</v>
      </c>
      <c r="AN883" s="30" t="n">
        <v>10.0475</v>
      </c>
      <c r="AO883" s="30" t="n">
        <v>10.8975</v>
      </c>
      <c r="AP883" s="31" t="n">
        <v>-0.0062</v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18">
        <f>IF(SUMIFS('Daily NSE Equity Options'!$K:$K,'Daily NSE Equity Options'!$A:$A,$A884)=0,"",SUMIFS('Daily NSE Equity Options'!$K:$K,'Daily NSE Equity Options'!$A:$A,$A884))</f>
        <v/>
      </c>
      <c r="F884" s="7">
        <f>IF(SUMIFS('Daily BSE Equity Options'!$K:$K,'Daily BSE Equity Options'!$A:$A,$A884)=0,"",SUMIFS('Daily BSE Equity Options'!$K:$K,'Daily BSE Equity Options'!$A:$A,$A884))</f>
        <v/>
      </c>
      <c r="G884" s="7">
        <f>IF(OR(E884="",F884=""),"",E884+F884)</f>
        <v/>
      </c>
      <c r="H884" s="20">
        <f>IFERROR(IF(OR(E884="",INDEX(E:E,MATCH(DATE(YEAR($A884)-1,MONTH($A884),DAY($A884)),$A:$A,0))=""),"",E884/INDEX(E:E,MATCH(DATE(YEAR($A884)-1,MONTH($A884),DAY($A884)),$A:$A,0))-1),"")</f>
        <v/>
      </c>
      <c r="I884" s="20">
        <f>IFERROR(IF(OR(F884="",INDEX(F:F,MATCH(DATE(YEAR($A884)-1,MONTH($A884),DAY($A884)),$A:$A,0))=""),"",F884/INDEX(F:F,MATCH(DATE(YEAR($A884)-1,MONTH($A884),DAY($A884)),$A:$A,0))-1),"")</f>
        <v/>
      </c>
      <c r="J884" s="20">
        <f>IFERROR(IF(OR(G884="",INDEX(G:G,MATCH(DATE(YEAR($A884)-1,MONTH($A884),DAY($A884)),$A:$A,0))=""),"",G884/INDEX(G:G,MATCH(DATE(YEAR($A884)-1,MONTH($A884),DAY($A884)),$A:$A,0))-1),"")</f>
        <v/>
      </c>
      <c r="K884" s="20">
        <f>IF(OR(E884="",E883=""),"",E884/E883-1)</f>
        <v/>
      </c>
      <c r="L884" s="20">
        <f>IF(OR(F884="",F883=""),"",F884/F883-1)</f>
        <v/>
      </c>
      <c r="M884" s="20">
        <f>IF(OR(G884="",G883=""),"",G884/G883-1)</f>
        <v/>
      </c>
      <c r="N884" s="20">
        <f>IF(G884="","",E884/G884)</f>
        <v/>
      </c>
      <c r="O884" s="20">
        <f>IF(G884="","",F884/G884)</f>
        <v/>
      </c>
      <c r="P884" s="21">
        <f>IF(SUMIFS('Daily NSE Equity Options'!$L:$L,'Daily NSE Equity Options'!$A:$A,$A884)=0,"",SUMIFS('Daily NSE Equity Options'!$L:$L,'Daily NSE Equity Options'!$A:$A,$A884))</f>
        <v/>
      </c>
      <c r="Q884" s="8">
        <f>IF(SUMIFS('Daily BSE Equity Options'!$L:$L,'Daily BSE Equity Options'!$A:$A,$A884)=0,"",SUMIFS('Daily BSE Equity Options'!$L:$L,'Daily BSE Equity Options'!$A:$A,$A884))</f>
        <v/>
      </c>
      <c r="R884" s="8">
        <f>IF(OR(P884="",Q884=""),"",P884+Q884)</f>
        <v/>
      </c>
      <c r="S884" s="23">
        <f>IFERROR(IF(OR(P884="",INDEX(P:P,MATCH(DATE(YEAR($A884)-1,MONTH($A884),DAY($A884)),$A:$A,0))=""),"",P884/INDEX(P:P,MATCH(DATE(YEAR($A884)-1,MONTH($A884),DAY($A884)),$A:$A,0))-1),"")</f>
        <v/>
      </c>
      <c r="T884" s="23">
        <f>IFERROR(IF(OR(Q884="",INDEX(Q:Q,MATCH(DATE(YEAR($A884)-1,MONTH($A884),DAY($A884)),$A:$A,0))=""),"",Q884/INDEX(Q:Q,MATCH(DATE(YEAR($A884)-1,MONTH($A884),DAY($A884)),$A:$A,0))-1),"")</f>
        <v/>
      </c>
      <c r="U884" s="23">
        <f>IFERROR(IF(OR(R884="",INDEX(R:R,MATCH(DATE(YEAR($A884)-1,MONTH($A884),DAY($A884)),$A:$A,0))=""),"",R884/INDEX(R:R,MATCH(DATE(YEAR($A884)-1,MONTH($A884),DAY($A884)),$A:$A,0))-1),"")</f>
        <v/>
      </c>
      <c r="V884" s="23">
        <f>IF(OR(P884="",P883=""),"",P884/P883-1)</f>
        <v/>
      </c>
      <c r="W884" s="23">
        <f>IF(OR(Q884="",Q883=""),"",Q884/Q883-1)</f>
        <v/>
      </c>
      <c r="X884" s="23">
        <f>IF(OR(R884="",R883=""),"",R884/R883-1)</f>
        <v/>
      </c>
      <c r="Y884" s="23">
        <f>IF(R884="","",P884/R884)</f>
        <v/>
      </c>
      <c r="Z884" s="23">
        <f>IF(R884="","",Q884/R884)</f>
        <v/>
      </c>
      <c r="AA884" s="24">
        <f>IF(SUMIFS('Daily NSE Equity Options'!$M:$M,'Daily NSE Equity Options'!$A:$A,$A884)=0,"",SUMIFS('Daily NSE Equity Options'!$M:$M,'Daily NSE Equity Options'!$A:$A,$A884))</f>
        <v/>
      </c>
      <c r="AB884" s="9">
        <f>IF(SUMIFS('Daily BSE Equity Options'!$M:$M,'Daily BSE Equity Options'!$A:$A,$A884)=0,"",SUMIFS('Daily BSE Equity Options'!$M:$M,'Daily BSE Equity Options'!$A:$A,$A884))</f>
        <v/>
      </c>
      <c r="AC884" s="9">
        <f>IF(OR(AA884="",AB884=""),"",AA884+AB884)</f>
        <v/>
      </c>
      <c r="AD884" s="26">
        <f>IFERROR(IF(OR(AA884="",INDEX(AA:AA,MATCH(DATE(YEAR($A884)-1,MONTH($A884),DAY($A884)),$A:$A,0))=""),"",AA884/INDEX(AA:AA,MATCH(DATE(YEAR($A884)-1,MONTH($A884),DAY($A884)),$A:$A,0))-1),"")</f>
        <v/>
      </c>
      <c r="AE884" s="26">
        <f>IFERROR(IF(OR(AB884="",INDEX(AB:AB,MATCH(DATE(YEAR($A884)-1,MONTH($A884),DAY($A884)),$A:$A,0))=""),"",AB884/INDEX(AB:AB,MATCH(DATE(YEAR($A884)-1,MONTH($A884),DAY($A884)),$A:$A,0))-1),"")</f>
        <v/>
      </c>
      <c r="AF884" s="26">
        <f>IFERROR(IF(OR(AC884="",INDEX(AC:AC,MATCH(DATE(YEAR($A884)-1,MONTH($A884),DAY($A884)),$A:$A,0))=""),"",AC884/INDEX(AC:AC,MATCH(DATE(YEAR($A884)-1,MONTH($A884),DAY($A884)),$A:$A,0))-1),"")</f>
        <v/>
      </c>
      <c r="AG884" s="26">
        <f>IF(OR(AA884="",AA883=""),"",AA884/AA883-1)</f>
        <v/>
      </c>
      <c r="AH884" s="26">
        <f>IF(OR(AB884="",AB883=""),"",AB884/AB883-1)</f>
        <v/>
      </c>
      <c r="AI884" s="26">
        <f>IF(OR(AC884="",AC883=""),"",AC884/AC883-1)</f>
        <v/>
      </c>
      <c r="AJ884" s="26">
        <f>IF(AC884="","",AA884/AC884)</f>
        <v/>
      </c>
      <c r="AK884" s="26">
        <f>IF(AC884="","",AB884/AC884)</f>
        <v/>
      </c>
      <c r="AL884" s="29" t="n">
        <v>10.8975</v>
      </c>
      <c r="AM884" s="30" t="n">
        <v>11.09</v>
      </c>
      <c r="AN884" s="30" t="n">
        <v>10.075</v>
      </c>
      <c r="AO884" s="30" t="n">
        <v>10.8175</v>
      </c>
      <c r="AP884" s="31" t="n">
        <v>-0.0073</v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18">
        <f>IF(SUMIFS('Daily NSE Equity Options'!$K:$K,'Daily NSE Equity Options'!$A:$A,$A885)=0,"",SUMIFS('Daily NSE Equity Options'!$K:$K,'Daily NSE Equity Options'!$A:$A,$A885))</f>
        <v/>
      </c>
      <c r="F885" s="7">
        <f>IF(SUMIFS('Daily BSE Equity Options'!$K:$K,'Daily BSE Equity Options'!$A:$A,$A885)=0,"",SUMIFS('Daily BSE Equity Options'!$K:$K,'Daily BSE Equity Options'!$A:$A,$A885))</f>
        <v/>
      </c>
      <c r="G885" s="7">
        <f>IF(OR(E885="",F885=""),"",E885+F885)</f>
        <v/>
      </c>
      <c r="H885" s="20">
        <f>IFERROR(IF(OR(E885="",INDEX(E:E,MATCH(DATE(YEAR($A885)-1,MONTH($A885),DAY($A885)),$A:$A,0))=""),"",E885/INDEX(E:E,MATCH(DATE(YEAR($A885)-1,MONTH($A885),DAY($A885)),$A:$A,0))-1),"")</f>
        <v/>
      </c>
      <c r="I885" s="20">
        <f>IFERROR(IF(OR(F885="",INDEX(F:F,MATCH(DATE(YEAR($A885)-1,MONTH($A885),DAY($A885)),$A:$A,0))=""),"",F885/INDEX(F:F,MATCH(DATE(YEAR($A885)-1,MONTH($A885),DAY($A885)),$A:$A,0))-1),"")</f>
        <v/>
      </c>
      <c r="J885" s="20">
        <f>IFERROR(IF(OR(G885="",INDEX(G:G,MATCH(DATE(YEAR($A885)-1,MONTH($A885),DAY($A885)),$A:$A,0))=""),"",G885/INDEX(G:G,MATCH(DATE(YEAR($A885)-1,MONTH($A885),DAY($A885)),$A:$A,0))-1),"")</f>
        <v/>
      </c>
      <c r="K885" s="20">
        <f>IF(OR(E885="",E884=""),"",E885/E884-1)</f>
        <v/>
      </c>
      <c r="L885" s="20">
        <f>IF(OR(F885="",F884=""),"",F885/F884-1)</f>
        <v/>
      </c>
      <c r="M885" s="20">
        <f>IF(OR(G885="",G884=""),"",G885/G884-1)</f>
        <v/>
      </c>
      <c r="N885" s="20">
        <f>IF(G885="","",E885/G885)</f>
        <v/>
      </c>
      <c r="O885" s="20">
        <f>IF(G885="","",F885/G885)</f>
        <v/>
      </c>
      <c r="P885" s="21">
        <f>IF(SUMIFS('Daily NSE Equity Options'!$L:$L,'Daily NSE Equity Options'!$A:$A,$A885)=0,"",SUMIFS('Daily NSE Equity Options'!$L:$L,'Daily NSE Equity Options'!$A:$A,$A885))</f>
        <v/>
      </c>
      <c r="Q885" s="8">
        <f>IF(SUMIFS('Daily BSE Equity Options'!$L:$L,'Daily BSE Equity Options'!$A:$A,$A885)=0,"",SUMIFS('Daily BSE Equity Options'!$L:$L,'Daily BSE Equity Options'!$A:$A,$A885))</f>
        <v/>
      </c>
      <c r="R885" s="8">
        <f>IF(OR(P885="",Q885=""),"",P885+Q885)</f>
        <v/>
      </c>
      <c r="S885" s="23">
        <f>IFERROR(IF(OR(P885="",INDEX(P:P,MATCH(DATE(YEAR($A885)-1,MONTH($A885),DAY($A885)),$A:$A,0))=""),"",P885/INDEX(P:P,MATCH(DATE(YEAR($A885)-1,MONTH($A885),DAY($A885)),$A:$A,0))-1),"")</f>
        <v/>
      </c>
      <c r="T885" s="23">
        <f>IFERROR(IF(OR(Q885="",INDEX(Q:Q,MATCH(DATE(YEAR($A885)-1,MONTH($A885),DAY($A885)),$A:$A,0))=""),"",Q885/INDEX(Q:Q,MATCH(DATE(YEAR($A885)-1,MONTH($A885),DAY($A885)),$A:$A,0))-1),"")</f>
        <v/>
      </c>
      <c r="U885" s="23">
        <f>IFERROR(IF(OR(R885="",INDEX(R:R,MATCH(DATE(YEAR($A885)-1,MONTH($A885),DAY($A885)),$A:$A,0))=""),"",R885/INDEX(R:R,MATCH(DATE(YEAR($A885)-1,MONTH($A885),DAY($A885)),$A:$A,0))-1),"")</f>
        <v/>
      </c>
      <c r="V885" s="23">
        <f>IF(OR(P885="",P884=""),"",P885/P884-1)</f>
        <v/>
      </c>
      <c r="W885" s="23">
        <f>IF(OR(Q885="",Q884=""),"",Q885/Q884-1)</f>
        <v/>
      </c>
      <c r="X885" s="23">
        <f>IF(OR(R885="",R884=""),"",R885/R884-1)</f>
        <v/>
      </c>
      <c r="Y885" s="23">
        <f>IF(R885="","",P885/R885)</f>
        <v/>
      </c>
      <c r="Z885" s="23">
        <f>IF(R885="","",Q885/R885)</f>
        <v/>
      </c>
      <c r="AA885" s="24">
        <f>IF(SUMIFS('Daily NSE Equity Options'!$M:$M,'Daily NSE Equity Options'!$A:$A,$A885)=0,"",SUMIFS('Daily NSE Equity Options'!$M:$M,'Daily NSE Equity Options'!$A:$A,$A885))</f>
        <v/>
      </c>
      <c r="AB885" s="9">
        <f>IF(SUMIFS('Daily BSE Equity Options'!$M:$M,'Daily BSE Equity Options'!$A:$A,$A885)=0,"",SUMIFS('Daily BSE Equity Options'!$M:$M,'Daily BSE Equity Options'!$A:$A,$A885))</f>
        <v/>
      </c>
      <c r="AC885" s="9">
        <f>IF(OR(AA885="",AB885=""),"",AA885+AB885)</f>
        <v/>
      </c>
      <c r="AD885" s="26">
        <f>IFERROR(IF(OR(AA885="",INDEX(AA:AA,MATCH(DATE(YEAR($A885)-1,MONTH($A885),DAY($A885)),$A:$A,0))=""),"",AA885/INDEX(AA:AA,MATCH(DATE(YEAR($A885)-1,MONTH($A885),DAY($A885)),$A:$A,0))-1),"")</f>
        <v/>
      </c>
      <c r="AE885" s="26">
        <f>IFERROR(IF(OR(AB885="",INDEX(AB:AB,MATCH(DATE(YEAR($A885)-1,MONTH($A885),DAY($A885)),$A:$A,0))=""),"",AB885/INDEX(AB:AB,MATCH(DATE(YEAR($A885)-1,MONTH($A885),DAY($A885)),$A:$A,0))-1),"")</f>
        <v/>
      </c>
      <c r="AF885" s="26">
        <f>IFERROR(IF(OR(AC885="",INDEX(AC:AC,MATCH(DATE(YEAR($A885)-1,MONTH($A885),DAY($A885)),$A:$A,0))=""),"",AC885/INDEX(AC:AC,MATCH(DATE(YEAR($A885)-1,MONTH($A885),DAY($A885)),$A:$A,0))-1),"")</f>
        <v/>
      </c>
      <c r="AG885" s="26">
        <f>IF(OR(AA885="",AA884=""),"",AA885/AA884-1)</f>
        <v/>
      </c>
      <c r="AH885" s="26">
        <f>IF(OR(AB885="",AB884=""),"",AB885/AB884-1)</f>
        <v/>
      </c>
      <c r="AI885" s="26">
        <f>IF(OR(AC885="",AC884=""),"",AC885/AC884-1)</f>
        <v/>
      </c>
      <c r="AJ885" s="26">
        <f>IF(AC885="","",AA885/AC885)</f>
        <v/>
      </c>
      <c r="AK885" s="26">
        <f>IF(AC885="","",AB885/AC885)</f>
        <v/>
      </c>
      <c r="AL885" s="29" t="n">
        <v>10.8175</v>
      </c>
      <c r="AM885" s="30" t="n">
        <v>11.3575</v>
      </c>
      <c r="AN885" s="30" t="n">
        <v>8.824999999999999</v>
      </c>
      <c r="AO885" s="30" t="n">
        <v>10.905</v>
      </c>
      <c r="AP885" s="31" t="n">
        <v>0.0081</v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18">
        <f>IF(SUMIFS('Daily NSE Equity Options'!$K:$K,'Daily NSE Equity Options'!$A:$A,$A886)=0,"",SUMIFS('Daily NSE Equity Options'!$K:$K,'Daily NSE Equity Options'!$A:$A,$A886))</f>
        <v/>
      </c>
      <c r="F886" s="7">
        <f>IF(SUMIFS('Daily BSE Equity Options'!$K:$K,'Daily BSE Equity Options'!$A:$A,$A886)=0,"",SUMIFS('Daily BSE Equity Options'!$K:$K,'Daily BSE Equity Options'!$A:$A,$A886))</f>
        <v/>
      </c>
      <c r="G886" s="7">
        <f>IF(OR(E886="",F886=""),"",E886+F886)</f>
        <v/>
      </c>
      <c r="H886" s="20">
        <f>IFERROR(IF(OR(E886="",INDEX(E:E,MATCH(DATE(YEAR($A886)-1,MONTH($A886),DAY($A886)),$A:$A,0))=""),"",E886/INDEX(E:E,MATCH(DATE(YEAR($A886)-1,MONTH($A886),DAY($A886)),$A:$A,0))-1),"")</f>
        <v/>
      </c>
      <c r="I886" s="20">
        <f>IFERROR(IF(OR(F886="",INDEX(F:F,MATCH(DATE(YEAR($A886)-1,MONTH($A886),DAY($A886)),$A:$A,0))=""),"",F886/INDEX(F:F,MATCH(DATE(YEAR($A886)-1,MONTH($A886),DAY($A886)),$A:$A,0))-1),"")</f>
        <v/>
      </c>
      <c r="J886" s="20">
        <f>IFERROR(IF(OR(G886="",INDEX(G:G,MATCH(DATE(YEAR($A886)-1,MONTH($A886),DAY($A886)),$A:$A,0))=""),"",G886/INDEX(G:G,MATCH(DATE(YEAR($A886)-1,MONTH($A886),DAY($A886)),$A:$A,0))-1),"")</f>
        <v/>
      </c>
      <c r="K886" s="20">
        <f>IF(OR(E886="",E885=""),"",E886/E885-1)</f>
        <v/>
      </c>
      <c r="L886" s="20">
        <f>IF(OR(F886="",F885=""),"",F886/F885-1)</f>
        <v/>
      </c>
      <c r="M886" s="20">
        <f>IF(OR(G886="",G885=""),"",G886/G885-1)</f>
        <v/>
      </c>
      <c r="N886" s="20">
        <f>IF(G886="","",E886/G886)</f>
        <v/>
      </c>
      <c r="O886" s="20">
        <f>IF(G886="","",F886/G886)</f>
        <v/>
      </c>
      <c r="P886" s="21">
        <f>IF(SUMIFS('Daily NSE Equity Options'!$L:$L,'Daily NSE Equity Options'!$A:$A,$A886)=0,"",SUMIFS('Daily NSE Equity Options'!$L:$L,'Daily NSE Equity Options'!$A:$A,$A886))</f>
        <v/>
      </c>
      <c r="Q886" s="8">
        <f>IF(SUMIFS('Daily BSE Equity Options'!$L:$L,'Daily BSE Equity Options'!$A:$A,$A886)=0,"",SUMIFS('Daily BSE Equity Options'!$L:$L,'Daily BSE Equity Options'!$A:$A,$A886))</f>
        <v/>
      </c>
      <c r="R886" s="8">
        <f>IF(OR(P886="",Q886=""),"",P886+Q886)</f>
        <v/>
      </c>
      <c r="S886" s="23">
        <f>IFERROR(IF(OR(P886="",INDEX(P:P,MATCH(DATE(YEAR($A886)-1,MONTH($A886),DAY($A886)),$A:$A,0))=""),"",P886/INDEX(P:P,MATCH(DATE(YEAR($A886)-1,MONTH($A886),DAY($A886)),$A:$A,0))-1),"")</f>
        <v/>
      </c>
      <c r="T886" s="23">
        <f>IFERROR(IF(OR(Q886="",INDEX(Q:Q,MATCH(DATE(YEAR($A886)-1,MONTH($A886),DAY($A886)),$A:$A,0))=""),"",Q886/INDEX(Q:Q,MATCH(DATE(YEAR($A886)-1,MONTH($A886),DAY($A886)),$A:$A,0))-1),"")</f>
        <v/>
      </c>
      <c r="U886" s="23">
        <f>IFERROR(IF(OR(R886="",INDEX(R:R,MATCH(DATE(YEAR($A886)-1,MONTH($A886),DAY($A886)),$A:$A,0))=""),"",R886/INDEX(R:R,MATCH(DATE(YEAR($A886)-1,MONTH($A886),DAY($A886)),$A:$A,0))-1),"")</f>
        <v/>
      </c>
      <c r="V886" s="23">
        <f>IF(OR(P886="",P885=""),"",P886/P885-1)</f>
        <v/>
      </c>
      <c r="W886" s="23">
        <f>IF(OR(Q886="",Q885=""),"",Q886/Q885-1)</f>
        <v/>
      </c>
      <c r="X886" s="23">
        <f>IF(OR(R886="",R885=""),"",R886/R885-1)</f>
        <v/>
      </c>
      <c r="Y886" s="23">
        <f>IF(R886="","",P886/R886)</f>
        <v/>
      </c>
      <c r="Z886" s="23">
        <f>IF(R886="","",Q886/R886)</f>
        <v/>
      </c>
      <c r="AA886" s="24">
        <f>IF(SUMIFS('Daily NSE Equity Options'!$M:$M,'Daily NSE Equity Options'!$A:$A,$A886)=0,"",SUMIFS('Daily NSE Equity Options'!$M:$M,'Daily NSE Equity Options'!$A:$A,$A886))</f>
        <v/>
      </c>
      <c r="AB886" s="9">
        <f>IF(SUMIFS('Daily BSE Equity Options'!$M:$M,'Daily BSE Equity Options'!$A:$A,$A886)=0,"",SUMIFS('Daily BSE Equity Options'!$M:$M,'Daily BSE Equity Options'!$A:$A,$A886))</f>
        <v/>
      </c>
      <c r="AC886" s="9">
        <f>IF(OR(AA886="",AB886=""),"",AA886+AB886)</f>
        <v/>
      </c>
      <c r="AD886" s="26">
        <f>IFERROR(IF(OR(AA886="",INDEX(AA:AA,MATCH(DATE(YEAR($A886)-1,MONTH($A886),DAY($A886)),$A:$A,0))=""),"",AA886/INDEX(AA:AA,MATCH(DATE(YEAR($A886)-1,MONTH($A886),DAY($A886)),$A:$A,0))-1),"")</f>
        <v/>
      </c>
      <c r="AE886" s="26">
        <f>IFERROR(IF(OR(AB886="",INDEX(AB:AB,MATCH(DATE(YEAR($A886)-1,MONTH($A886),DAY($A886)),$A:$A,0))=""),"",AB886/INDEX(AB:AB,MATCH(DATE(YEAR($A886)-1,MONTH($A886),DAY($A886)),$A:$A,0))-1),"")</f>
        <v/>
      </c>
      <c r="AF886" s="26">
        <f>IFERROR(IF(OR(AC886="",INDEX(AC:AC,MATCH(DATE(YEAR($A886)-1,MONTH($A886),DAY($A886)),$A:$A,0))=""),"",AC886/INDEX(AC:AC,MATCH(DATE(YEAR($A886)-1,MONTH($A886),DAY($A886)),$A:$A,0))-1),"")</f>
        <v/>
      </c>
      <c r="AG886" s="26">
        <f>IF(OR(AA886="",AA885=""),"",AA886/AA885-1)</f>
        <v/>
      </c>
      <c r="AH886" s="26">
        <f>IF(OR(AB886="",AB885=""),"",AB886/AB885-1)</f>
        <v/>
      </c>
      <c r="AI886" s="26">
        <f>IF(OR(AC886="",AC885=""),"",AC886/AC885-1)</f>
        <v/>
      </c>
      <c r="AJ886" s="26">
        <f>IF(AC886="","",AA886/AC886)</f>
        <v/>
      </c>
      <c r="AK886" s="26">
        <f>IF(AC886="","",AB886/AC886)</f>
        <v/>
      </c>
      <c r="AL886" s="29" t="n">
        <v>10.905</v>
      </c>
      <c r="AM886" s="30" t="n">
        <v>12.1775</v>
      </c>
      <c r="AN886" s="30" t="n">
        <v>9.965</v>
      </c>
      <c r="AO886" s="30" t="n">
        <v>11.3125</v>
      </c>
      <c r="AP886" s="31" t="n">
        <v>0.0374</v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18">
        <f>IF(SUMIFS('Daily NSE Equity Options'!$K:$K,'Daily NSE Equity Options'!$A:$A,$A887)=0,"",SUMIFS('Daily NSE Equity Options'!$K:$K,'Daily NSE Equity Options'!$A:$A,$A887))</f>
        <v/>
      </c>
      <c r="F887" s="7">
        <f>IF(SUMIFS('Daily BSE Equity Options'!$K:$K,'Daily BSE Equity Options'!$A:$A,$A887)=0,"",SUMIFS('Daily BSE Equity Options'!$K:$K,'Daily BSE Equity Options'!$A:$A,$A887))</f>
        <v/>
      </c>
      <c r="G887" s="7">
        <f>IF(OR(E887="",F887=""),"",E887+F887)</f>
        <v/>
      </c>
      <c r="H887" s="20">
        <f>IFERROR(IF(OR(E887="",INDEX(E:E,MATCH(DATE(YEAR($A887)-1,MONTH($A887),DAY($A887)),$A:$A,0))=""),"",E887/INDEX(E:E,MATCH(DATE(YEAR($A887)-1,MONTH($A887),DAY($A887)),$A:$A,0))-1),"")</f>
        <v/>
      </c>
      <c r="I887" s="20">
        <f>IFERROR(IF(OR(F887="",INDEX(F:F,MATCH(DATE(YEAR($A887)-1,MONTH($A887),DAY($A887)),$A:$A,0))=""),"",F887/INDEX(F:F,MATCH(DATE(YEAR($A887)-1,MONTH($A887),DAY($A887)),$A:$A,0))-1),"")</f>
        <v/>
      </c>
      <c r="J887" s="20">
        <f>IFERROR(IF(OR(G887="",INDEX(G:G,MATCH(DATE(YEAR($A887)-1,MONTH($A887),DAY($A887)),$A:$A,0))=""),"",G887/INDEX(G:G,MATCH(DATE(YEAR($A887)-1,MONTH($A887),DAY($A887)),$A:$A,0))-1),"")</f>
        <v/>
      </c>
      <c r="K887" s="20">
        <f>IF(OR(E887="",E886=""),"",E887/E886-1)</f>
        <v/>
      </c>
      <c r="L887" s="20">
        <f>IF(OR(F887="",F886=""),"",F887/F886-1)</f>
        <v/>
      </c>
      <c r="M887" s="20">
        <f>IF(OR(G887="",G886=""),"",G887/G886-1)</f>
        <v/>
      </c>
      <c r="N887" s="20">
        <f>IF(G887="","",E887/G887)</f>
        <v/>
      </c>
      <c r="O887" s="20">
        <f>IF(G887="","",F887/G887)</f>
        <v/>
      </c>
      <c r="P887" s="21">
        <f>IF(SUMIFS('Daily NSE Equity Options'!$L:$L,'Daily NSE Equity Options'!$A:$A,$A887)=0,"",SUMIFS('Daily NSE Equity Options'!$L:$L,'Daily NSE Equity Options'!$A:$A,$A887))</f>
        <v/>
      </c>
      <c r="Q887" s="8">
        <f>IF(SUMIFS('Daily BSE Equity Options'!$L:$L,'Daily BSE Equity Options'!$A:$A,$A887)=0,"",SUMIFS('Daily BSE Equity Options'!$L:$L,'Daily BSE Equity Options'!$A:$A,$A887))</f>
        <v/>
      </c>
      <c r="R887" s="8">
        <f>IF(OR(P887="",Q887=""),"",P887+Q887)</f>
        <v/>
      </c>
      <c r="S887" s="23">
        <f>IFERROR(IF(OR(P887="",INDEX(P:P,MATCH(DATE(YEAR($A887)-1,MONTH($A887),DAY($A887)),$A:$A,0))=""),"",P887/INDEX(P:P,MATCH(DATE(YEAR($A887)-1,MONTH($A887),DAY($A887)),$A:$A,0))-1),"")</f>
        <v/>
      </c>
      <c r="T887" s="23">
        <f>IFERROR(IF(OR(Q887="",INDEX(Q:Q,MATCH(DATE(YEAR($A887)-1,MONTH($A887),DAY($A887)),$A:$A,0))=""),"",Q887/INDEX(Q:Q,MATCH(DATE(YEAR($A887)-1,MONTH($A887),DAY($A887)),$A:$A,0))-1),"")</f>
        <v/>
      </c>
      <c r="U887" s="23">
        <f>IFERROR(IF(OR(R887="",INDEX(R:R,MATCH(DATE(YEAR($A887)-1,MONTH($A887),DAY($A887)),$A:$A,0))=""),"",R887/INDEX(R:R,MATCH(DATE(YEAR($A887)-1,MONTH($A887),DAY($A887)),$A:$A,0))-1),"")</f>
        <v/>
      </c>
      <c r="V887" s="23">
        <f>IF(OR(P887="",P886=""),"",P887/P886-1)</f>
        <v/>
      </c>
      <c r="W887" s="23">
        <f>IF(OR(Q887="",Q886=""),"",Q887/Q886-1)</f>
        <v/>
      </c>
      <c r="X887" s="23">
        <f>IF(OR(R887="",R886=""),"",R887/R886-1)</f>
        <v/>
      </c>
      <c r="Y887" s="23">
        <f>IF(R887="","",P887/R887)</f>
        <v/>
      </c>
      <c r="Z887" s="23">
        <f>IF(R887="","",Q887/R887)</f>
        <v/>
      </c>
      <c r="AA887" s="24">
        <f>IF(SUMIFS('Daily NSE Equity Options'!$M:$M,'Daily NSE Equity Options'!$A:$A,$A887)=0,"",SUMIFS('Daily NSE Equity Options'!$M:$M,'Daily NSE Equity Options'!$A:$A,$A887))</f>
        <v/>
      </c>
      <c r="AB887" s="9">
        <f>IF(SUMIFS('Daily BSE Equity Options'!$M:$M,'Daily BSE Equity Options'!$A:$A,$A887)=0,"",SUMIFS('Daily BSE Equity Options'!$M:$M,'Daily BSE Equity Options'!$A:$A,$A887))</f>
        <v/>
      </c>
      <c r="AC887" s="9">
        <f>IF(OR(AA887="",AB887=""),"",AA887+AB887)</f>
        <v/>
      </c>
      <c r="AD887" s="26">
        <f>IFERROR(IF(OR(AA887="",INDEX(AA:AA,MATCH(DATE(YEAR($A887)-1,MONTH($A887),DAY($A887)),$A:$A,0))=""),"",AA887/INDEX(AA:AA,MATCH(DATE(YEAR($A887)-1,MONTH($A887),DAY($A887)),$A:$A,0))-1),"")</f>
        <v/>
      </c>
      <c r="AE887" s="26">
        <f>IFERROR(IF(OR(AB887="",INDEX(AB:AB,MATCH(DATE(YEAR($A887)-1,MONTH($A887),DAY($A887)),$A:$A,0))=""),"",AB887/INDEX(AB:AB,MATCH(DATE(YEAR($A887)-1,MONTH($A887),DAY($A887)),$A:$A,0))-1),"")</f>
        <v/>
      </c>
      <c r="AF887" s="26">
        <f>IFERROR(IF(OR(AC887="",INDEX(AC:AC,MATCH(DATE(YEAR($A887)-1,MONTH($A887),DAY($A887)),$A:$A,0))=""),"",AC887/INDEX(AC:AC,MATCH(DATE(YEAR($A887)-1,MONTH($A887),DAY($A887)),$A:$A,0))-1),"")</f>
        <v/>
      </c>
      <c r="AG887" s="26">
        <f>IF(OR(AA887="",AA886=""),"",AA887/AA886-1)</f>
        <v/>
      </c>
      <c r="AH887" s="26">
        <f>IF(OR(AB887="",AB886=""),"",AB887/AB886-1)</f>
        <v/>
      </c>
      <c r="AI887" s="26">
        <f>IF(OR(AC887="",AC886=""),"",AC887/AC886-1)</f>
        <v/>
      </c>
      <c r="AJ887" s="26">
        <f>IF(AC887="","",AA887/AC887)</f>
        <v/>
      </c>
      <c r="AK887" s="26">
        <f>IF(AC887="","",AB887/AC887)</f>
        <v/>
      </c>
      <c r="AL887" s="29" t="n">
        <v>11.3125</v>
      </c>
      <c r="AM887" s="30" t="n">
        <v>12.7</v>
      </c>
      <c r="AN887" s="30" t="n">
        <v>11.3125</v>
      </c>
      <c r="AO887" s="30" t="n">
        <v>11.73</v>
      </c>
      <c r="AP887" s="31" t="n">
        <v>0.0369</v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18">
        <f>IF(SUMIFS('Daily NSE Equity Options'!$K:$K,'Daily NSE Equity Options'!$A:$A,$A888)=0,"",SUMIFS('Daily NSE Equity Options'!$K:$K,'Daily NSE Equity Options'!$A:$A,$A888))</f>
        <v/>
      </c>
      <c r="F888" s="7">
        <f>IF(SUMIFS('Daily BSE Equity Options'!$K:$K,'Daily BSE Equity Options'!$A:$A,$A888)=0,"",SUMIFS('Daily BSE Equity Options'!$K:$K,'Daily BSE Equity Options'!$A:$A,$A888))</f>
        <v/>
      </c>
      <c r="G888" s="7">
        <f>IF(OR(E888="",F888=""),"",E888+F888)</f>
        <v/>
      </c>
      <c r="H888" s="20">
        <f>IFERROR(IF(OR(E888="",INDEX(E:E,MATCH(DATE(YEAR($A888)-1,MONTH($A888),DAY($A888)),$A:$A,0))=""),"",E888/INDEX(E:E,MATCH(DATE(YEAR($A888)-1,MONTH($A888),DAY($A888)),$A:$A,0))-1),"")</f>
        <v/>
      </c>
      <c r="I888" s="20">
        <f>IFERROR(IF(OR(F888="",INDEX(F:F,MATCH(DATE(YEAR($A888)-1,MONTH($A888),DAY($A888)),$A:$A,0))=""),"",F888/INDEX(F:F,MATCH(DATE(YEAR($A888)-1,MONTH($A888),DAY($A888)),$A:$A,0))-1),"")</f>
        <v/>
      </c>
      <c r="J888" s="20">
        <f>IFERROR(IF(OR(G888="",INDEX(G:G,MATCH(DATE(YEAR($A888)-1,MONTH($A888),DAY($A888)),$A:$A,0))=""),"",G888/INDEX(G:G,MATCH(DATE(YEAR($A888)-1,MONTH($A888),DAY($A888)),$A:$A,0))-1),"")</f>
        <v/>
      </c>
      <c r="K888" s="20">
        <f>IF(OR(E888="",E887=""),"",E888/E887-1)</f>
        <v/>
      </c>
      <c r="L888" s="20">
        <f>IF(OR(F888="",F887=""),"",F888/F887-1)</f>
        <v/>
      </c>
      <c r="M888" s="20">
        <f>IF(OR(G888="",G887=""),"",G888/G887-1)</f>
        <v/>
      </c>
      <c r="N888" s="20">
        <f>IF(G888="","",E888/G888)</f>
        <v/>
      </c>
      <c r="O888" s="20">
        <f>IF(G888="","",F888/G888)</f>
        <v/>
      </c>
      <c r="P888" s="21">
        <f>IF(SUMIFS('Daily NSE Equity Options'!$L:$L,'Daily NSE Equity Options'!$A:$A,$A888)=0,"",SUMIFS('Daily NSE Equity Options'!$L:$L,'Daily NSE Equity Options'!$A:$A,$A888))</f>
        <v/>
      </c>
      <c r="Q888" s="8">
        <f>IF(SUMIFS('Daily BSE Equity Options'!$L:$L,'Daily BSE Equity Options'!$A:$A,$A888)=0,"",SUMIFS('Daily BSE Equity Options'!$L:$L,'Daily BSE Equity Options'!$A:$A,$A888))</f>
        <v/>
      </c>
      <c r="R888" s="8">
        <f>IF(OR(P888="",Q888=""),"",P888+Q888)</f>
        <v/>
      </c>
      <c r="S888" s="23">
        <f>IFERROR(IF(OR(P888="",INDEX(P:P,MATCH(DATE(YEAR($A888)-1,MONTH($A888),DAY($A888)),$A:$A,0))=""),"",P888/INDEX(P:P,MATCH(DATE(YEAR($A888)-1,MONTH($A888),DAY($A888)),$A:$A,0))-1),"")</f>
        <v/>
      </c>
      <c r="T888" s="23">
        <f>IFERROR(IF(OR(Q888="",INDEX(Q:Q,MATCH(DATE(YEAR($A888)-1,MONTH($A888),DAY($A888)),$A:$A,0))=""),"",Q888/INDEX(Q:Q,MATCH(DATE(YEAR($A888)-1,MONTH($A888),DAY($A888)),$A:$A,0))-1),"")</f>
        <v/>
      </c>
      <c r="U888" s="23">
        <f>IFERROR(IF(OR(R888="",INDEX(R:R,MATCH(DATE(YEAR($A888)-1,MONTH($A888),DAY($A888)),$A:$A,0))=""),"",R888/INDEX(R:R,MATCH(DATE(YEAR($A888)-1,MONTH($A888),DAY($A888)),$A:$A,0))-1),"")</f>
        <v/>
      </c>
      <c r="V888" s="23">
        <f>IF(OR(P888="",P887=""),"",P888/P887-1)</f>
        <v/>
      </c>
      <c r="W888" s="23">
        <f>IF(OR(Q888="",Q887=""),"",Q888/Q887-1)</f>
        <v/>
      </c>
      <c r="X888" s="23">
        <f>IF(OR(R888="",R887=""),"",R888/R887-1)</f>
        <v/>
      </c>
      <c r="Y888" s="23">
        <f>IF(R888="","",P888/R888)</f>
        <v/>
      </c>
      <c r="Z888" s="23">
        <f>IF(R888="","",Q888/R888)</f>
        <v/>
      </c>
      <c r="AA888" s="24">
        <f>IF(SUMIFS('Daily NSE Equity Options'!$M:$M,'Daily NSE Equity Options'!$A:$A,$A888)=0,"",SUMIFS('Daily NSE Equity Options'!$M:$M,'Daily NSE Equity Options'!$A:$A,$A888))</f>
        <v/>
      </c>
      <c r="AB888" s="9">
        <f>IF(SUMIFS('Daily BSE Equity Options'!$M:$M,'Daily BSE Equity Options'!$A:$A,$A888)=0,"",SUMIFS('Daily BSE Equity Options'!$M:$M,'Daily BSE Equity Options'!$A:$A,$A888))</f>
        <v/>
      </c>
      <c r="AC888" s="9">
        <f>IF(OR(AA888="",AB888=""),"",AA888+AB888)</f>
        <v/>
      </c>
      <c r="AD888" s="26">
        <f>IFERROR(IF(OR(AA888="",INDEX(AA:AA,MATCH(DATE(YEAR($A888)-1,MONTH($A888),DAY($A888)),$A:$A,0))=""),"",AA888/INDEX(AA:AA,MATCH(DATE(YEAR($A888)-1,MONTH($A888),DAY($A888)),$A:$A,0))-1),"")</f>
        <v/>
      </c>
      <c r="AE888" s="26">
        <f>IFERROR(IF(OR(AB888="",INDEX(AB:AB,MATCH(DATE(YEAR($A888)-1,MONTH($A888),DAY($A888)),$A:$A,0))=""),"",AB888/INDEX(AB:AB,MATCH(DATE(YEAR($A888)-1,MONTH($A888),DAY($A888)),$A:$A,0))-1),"")</f>
        <v/>
      </c>
      <c r="AF888" s="26">
        <f>IFERROR(IF(OR(AC888="",INDEX(AC:AC,MATCH(DATE(YEAR($A888)-1,MONTH($A888),DAY($A888)),$A:$A,0))=""),"",AC888/INDEX(AC:AC,MATCH(DATE(YEAR($A888)-1,MONTH($A888),DAY($A888)),$A:$A,0))-1),"")</f>
        <v/>
      </c>
      <c r="AG888" s="26">
        <f>IF(OR(AA888="",AA887=""),"",AA888/AA887-1)</f>
        <v/>
      </c>
      <c r="AH888" s="26">
        <f>IF(OR(AB888="",AB887=""),"",AB888/AB887-1)</f>
        <v/>
      </c>
      <c r="AI888" s="26">
        <f>IF(OR(AC888="",AC887=""),"",AC888/AC887-1)</f>
        <v/>
      </c>
      <c r="AJ888" s="26">
        <f>IF(AC888="","",AA888/AC888)</f>
        <v/>
      </c>
      <c r="AK888" s="26">
        <f>IF(AC888="","",AB888/AC888)</f>
        <v/>
      </c>
      <c r="AL888" s="29" t="n">
        <v>11.73</v>
      </c>
      <c r="AM888" s="30" t="n">
        <v>12.305</v>
      </c>
      <c r="AN888" s="30" t="n">
        <v>10.6725</v>
      </c>
      <c r="AO888" s="30" t="n">
        <v>10.905</v>
      </c>
      <c r="AP888" s="31" t="n">
        <v>-0.0703</v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18">
        <f>IF(SUMIFS('Daily NSE Equity Options'!$K:$K,'Daily NSE Equity Options'!$A:$A,$A889)=0,"",SUMIFS('Daily NSE Equity Options'!$K:$K,'Daily NSE Equity Options'!$A:$A,$A889))</f>
        <v/>
      </c>
      <c r="F889" s="7">
        <f>IF(SUMIFS('Daily BSE Equity Options'!$K:$K,'Daily BSE Equity Options'!$A:$A,$A889)=0,"",SUMIFS('Daily BSE Equity Options'!$K:$K,'Daily BSE Equity Options'!$A:$A,$A889))</f>
        <v/>
      </c>
      <c r="G889" s="7">
        <f>IF(OR(E889="",F889=""),"",E889+F889)</f>
        <v/>
      </c>
      <c r="H889" s="20">
        <f>IFERROR(IF(OR(E889="",INDEX(E:E,MATCH(DATE(YEAR($A889)-1,MONTH($A889),DAY($A889)),$A:$A,0))=""),"",E889/INDEX(E:E,MATCH(DATE(YEAR($A889)-1,MONTH($A889),DAY($A889)),$A:$A,0))-1),"")</f>
        <v/>
      </c>
      <c r="I889" s="20">
        <f>IFERROR(IF(OR(F889="",INDEX(F:F,MATCH(DATE(YEAR($A889)-1,MONTH($A889),DAY($A889)),$A:$A,0))=""),"",F889/INDEX(F:F,MATCH(DATE(YEAR($A889)-1,MONTH($A889),DAY($A889)),$A:$A,0))-1),"")</f>
        <v/>
      </c>
      <c r="J889" s="20">
        <f>IFERROR(IF(OR(G889="",INDEX(G:G,MATCH(DATE(YEAR($A889)-1,MONTH($A889),DAY($A889)),$A:$A,0))=""),"",G889/INDEX(G:G,MATCH(DATE(YEAR($A889)-1,MONTH($A889),DAY($A889)),$A:$A,0))-1),"")</f>
        <v/>
      </c>
      <c r="K889" s="20">
        <f>IF(OR(E889="",E888=""),"",E889/E888-1)</f>
        <v/>
      </c>
      <c r="L889" s="20">
        <f>IF(OR(F889="",F888=""),"",F889/F888-1)</f>
        <v/>
      </c>
      <c r="M889" s="20">
        <f>IF(OR(G889="",G888=""),"",G889/G888-1)</f>
        <v/>
      </c>
      <c r="N889" s="20">
        <f>IF(G889="","",E889/G889)</f>
        <v/>
      </c>
      <c r="O889" s="20">
        <f>IF(G889="","",F889/G889)</f>
        <v/>
      </c>
      <c r="P889" s="21">
        <f>IF(SUMIFS('Daily NSE Equity Options'!$L:$L,'Daily NSE Equity Options'!$A:$A,$A889)=0,"",SUMIFS('Daily NSE Equity Options'!$L:$L,'Daily NSE Equity Options'!$A:$A,$A889))</f>
        <v/>
      </c>
      <c r="Q889" s="8">
        <f>IF(SUMIFS('Daily BSE Equity Options'!$L:$L,'Daily BSE Equity Options'!$A:$A,$A889)=0,"",SUMIFS('Daily BSE Equity Options'!$L:$L,'Daily BSE Equity Options'!$A:$A,$A889))</f>
        <v/>
      </c>
      <c r="R889" s="8">
        <f>IF(OR(P889="",Q889=""),"",P889+Q889)</f>
        <v/>
      </c>
      <c r="S889" s="23">
        <f>IFERROR(IF(OR(P889="",INDEX(P:P,MATCH(DATE(YEAR($A889)-1,MONTH($A889),DAY($A889)),$A:$A,0))=""),"",P889/INDEX(P:P,MATCH(DATE(YEAR($A889)-1,MONTH($A889),DAY($A889)),$A:$A,0))-1),"")</f>
        <v/>
      </c>
      <c r="T889" s="23">
        <f>IFERROR(IF(OR(Q889="",INDEX(Q:Q,MATCH(DATE(YEAR($A889)-1,MONTH($A889),DAY($A889)),$A:$A,0))=""),"",Q889/INDEX(Q:Q,MATCH(DATE(YEAR($A889)-1,MONTH($A889),DAY($A889)),$A:$A,0))-1),"")</f>
        <v/>
      </c>
      <c r="U889" s="23">
        <f>IFERROR(IF(OR(R889="",INDEX(R:R,MATCH(DATE(YEAR($A889)-1,MONTH($A889),DAY($A889)),$A:$A,0))=""),"",R889/INDEX(R:R,MATCH(DATE(YEAR($A889)-1,MONTH($A889),DAY($A889)),$A:$A,0))-1),"")</f>
        <v/>
      </c>
      <c r="V889" s="23">
        <f>IF(OR(P889="",P888=""),"",P889/P888-1)</f>
        <v/>
      </c>
      <c r="W889" s="23">
        <f>IF(OR(Q889="",Q888=""),"",Q889/Q888-1)</f>
        <v/>
      </c>
      <c r="X889" s="23">
        <f>IF(OR(R889="",R888=""),"",R889/R888-1)</f>
        <v/>
      </c>
      <c r="Y889" s="23">
        <f>IF(R889="","",P889/R889)</f>
        <v/>
      </c>
      <c r="Z889" s="23">
        <f>IF(R889="","",Q889/R889)</f>
        <v/>
      </c>
      <c r="AA889" s="24">
        <f>IF(SUMIFS('Daily NSE Equity Options'!$M:$M,'Daily NSE Equity Options'!$A:$A,$A889)=0,"",SUMIFS('Daily NSE Equity Options'!$M:$M,'Daily NSE Equity Options'!$A:$A,$A889))</f>
        <v/>
      </c>
      <c r="AB889" s="9">
        <f>IF(SUMIFS('Daily BSE Equity Options'!$M:$M,'Daily BSE Equity Options'!$A:$A,$A889)=0,"",SUMIFS('Daily BSE Equity Options'!$M:$M,'Daily BSE Equity Options'!$A:$A,$A889))</f>
        <v/>
      </c>
      <c r="AC889" s="9">
        <f>IF(OR(AA889="",AB889=""),"",AA889+AB889)</f>
        <v/>
      </c>
      <c r="AD889" s="26">
        <f>IFERROR(IF(OR(AA889="",INDEX(AA:AA,MATCH(DATE(YEAR($A889)-1,MONTH($A889),DAY($A889)),$A:$A,0))=""),"",AA889/INDEX(AA:AA,MATCH(DATE(YEAR($A889)-1,MONTH($A889),DAY($A889)),$A:$A,0))-1),"")</f>
        <v/>
      </c>
      <c r="AE889" s="26">
        <f>IFERROR(IF(OR(AB889="",INDEX(AB:AB,MATCH(DATE(YEAR($A889)-1,MONTH($A889),DAY($A889)),$A:$A,0))=""),"",AB889/INDEX(AB:AB,MATCH(DATE(YEAR($A889)-1,MONTH($A889),DAY($A889)),$A:$A,0))-1),"")</f>
        <v/>
      </c>
      <c r="AF889" s="26">
        <f>IFERROR(IF(OR(AC889="",INDEX(AC:AC,MATCH(DATE(YEAR($A889)-1,MONTH($A889),DAY($A889)),$A:$A,0))=""),"",AC889/INDEX(AC:AC,MATCH(DATE(YEAR($A889)-1,MONTH($A889),DAY($A889)),$A:$A,0))-1),"")</f>
        <v/>
      </c>
      <c r="AG889" s="26">
        <f>IF(OR(AA889="",AA888=""),"",AA889/AA888-1)</f>
        <v/>
      </c>
      <c r="AH889" s="26">
        <f>IF(OR(AB889="",AB888=""),"",AB889/AB888-1)</f>
        <v/>
      </c>
      <c r="AI889" s="26">
        <f>IF(OR(AC889="",AC888=""),"",AC889/AC888-1)</f>
        <v/>
      </c>
      <c r="AJ889" s="26">
        <f>IF(AC889="","",AA889/AC889)</f>
        <v/>
      </c>
      <c r="AK889" s="26">
        <f>IF(AC889="","",AB889/AC889)</f>
        <v/>
      </c>
      <c r="AL889" s="29" t="n">
        <v>10.905</v>
      </c>
      <c r="AM889" s="30" t="n">
        <v>12.1925</v>
      </c>
      <c r="AN889" s="30" t="n">
        <v>10.905</v>
      </c>
      <c r="AO889" s="30" t="n">
        <v>11.49</v>
      </c>
      <c r="AP889" s="31" t="n">
        <v>0.0536</v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18">
        <f>IF(SUMIFS('Daily NSE Equity Options'!$K:$K,'Daily NSE Equity Options'!$A:$A,$A890)=0,"",SUMIFS('Daily NSE Equity Options'!$K:$K,'Daily NSE Equity Options'!$A:$A,$A890))</f>
        <v/>
      </c>
      <c r="F890" s="7">
        <f>IF(SUMIFS('Daily BSE Equity Options'!$K:$K,'Daily BSE Equity Options'!$A:$A,$A890)=0,"",SUMIFS('Daily BSE Equity Options'!$K:$K,'Daily BSE Equity Options'!$A:$A,$A890))</f>
        <v/>
      </c>
      <c r="G890" s="7">
        <f>IF(OR(E890="",F890=""),"",E890+F890)</f>
        <v/>
      </c>
      <c r="H890" s="20">
        <f>IFERROR(IF(OR(E890="",INDEX(E:E,MATCH(DATE(YEAR($A890)-1,MONTH($A890),DAY($A890)),$A:$A,0))=""),"",E890/INDEX(E:E,MATCH(DATE(YEAR($A890)-1,MONTH($A890),DAY($A890)),$A:$A,0))-1),"")</f>
        <v/>
      </c>
      <c r="I890" s="20">
        <f>IFERROR(IF(OR(F890="",INDEX(F:F,MATCH(DATE(YEAR($A890)-1,MONTH($A890),DAY($A890)),$A:$A,0))=""),"",F890/INDEX(F:F,MATCH(DATE(YEAR($A890)-1,MONTH($A890),DAY($A890)),$A:$A,0))-1),"")</f>
        <v/>
      </c>
      <c r="J890" s="20">
        <f>IFERROR(IF(OR(G890="",INDEX(G:G,MATCH(DATE(YEAR($A890)-1,MONTH($A890),DAY($A890)),$A:$A,0))=""),"",G890/INDEX(G:G,MATCH(DATE(YEAR($A890)-1,MONTH($A890),DAY($A890)),$A:$A,0))-1),"")</f>
        <v/>
      </c>
      <c r="K890" s="20">
        <f>IF(OR(E890="",E889=""),"",E890/E889-1)</f>
        <v/>
      </c>
      <c r="L890" s="20">
        <f>IF(OR(F890="",F889=""),"",F890/F889-1)</f>
        <v/>
      </c>
      <c r="M890" s="20">
        <f>IF(OR(G890="",G889=""),"",G890/G889-1)</f>
        <v/>
      </c>
      <c r="N890" s="20">
        <f>IF(G890="","",E890/G890)</f>
        <v/>
      </c>
      <c r="O890" s="20">
        <f>IF(G890="","",F890/G890)</f>
        <v/>
      </c>
      <c r="P890" s="21">
        <f>IF(SUMIFS('Daily NSE Equity Options'!$L:$L,'Daily NSE Equity Options'!$A:$A,$A890)=0,"",SUMIFS('Daily NSE Equity Options'!$L:$L,'Daily NSE Equity Options'!$A:$A,$A890))</f>
        <v/>
      </c>
      <c r="Q890" s="8">
        <f>IF(SUMIFS('Daily BSE Equity Options'!$L:$L,'Daily BSE Equity Options'!$A:$A,$A890)=0,"",SUMIFS('Daily BSE Equity Options'!$L:$L,'Daily BSE Equity Options'!$A:$A,$A890))</f>
        <v/>
      </c>
      <c r="R890" s="8">
        <f>IF(OR(P890="",Q890=""),"",P890+Q890)</f>
        <v/>
      </c>
      <c r="S890" s="23">
        <f>IFERROR(IF(OR(P890="",INDEX(P:P,MATCH(DATE(YEAR($A890)-1,MONTH($A890),DAY($A890)),$A:$A,0))=""),"",P890/INDEX(P:P,MATCH(DATE(YEAR($A890)-1,MONTH($A890),DAY($A890)),$A:$A,0))-1),"")</f>
        <v/>
      </c>
      <c r="T890" s="23">
        <f>IFERROR(IF(OR(Q890="",INDEX(Q:Q,MATCH(DATE(YEAR($A890)-1,MONTH($A890),DAY($A890)),$A:$A,0))=""),"",Q890/INDEX(Q:Q,MATCH(DATE(YEAR($A890)-1,MONTH($A890),DAY($A890)),$A:$A,0))-1),"")</f>
        <v/>
      </c>
      <c r="U890" s="23">
        <f>IFERROR(IF(OR(R890="",INDEX(R:R,MATCH(DATE(YEAR($A890)-1,MONTH($A890),DAY($A890)),$A:$A,0))=""),"",R890/INDEX(R:R,MATCH(DATE(YEAR($A890)-1,MONTH($A890),DAY($A890)),$A:$A,0))-1),"")</f>
        <v/>
      </c>
      <c r="V890" s="23">
        <f>IF(OR(P890="",P889=""),"",P890/P889-1)</f>
        <v/>
      </c>
      <c r="W890" s="23">
        <f>IF(OR(Q890="",Q889=""),"",Q890/Q889-1)</f>
        <v/>
      </c>
      <c r="X890" s="23">
        <f>IF(OR(R890="",R889=""),"",R890/R889-1)</f>
        <v/>
      </c>
      <c r="Y890" s="23">
        <f>IF(R890="","",P890/R890)</f>
        <v/>
      </c>
      <c r="Z890" s="23">
        <f>IF(R890="","",Q890/R890)</f>
        <v/>
      </c>
      <c r="AA890" s="24">
        <f>IF(SUMIFS('Daily NSE Equity Options'!$M:$M,'Daily NSE Equity Options'!$A:$A,$A890)=0,"",SUMIFS('Daily NSE Equity Options'!$M:$M,'Daily NSE Equity Options'!$A:$A,$A890))</f>
        <v/>
      </c>
      <c r="AB890" s="9">
        <f>IF(SUMIFS('Daily BSE Equity Options'!$M:$M,'Daily BSE Equity Options'!$A:$A,$A890)=0,"",SUMIFS('Daily BSE Equity Options'!$M:$M,'Daily BSE Equity Options'!$A:$A,$A890))</f>
        <v/>
      </c>
      <c r="AC890" s="9">
        <f>IF(OR(AA890="",AB890=""),"",AA890+AB890)</f>
        <v/>
      </c>
      <c r="AD890" s="26">
        <f>IFERROR(IF(OR(AA890="",INDEX(AA:AA,MATCH(DATE(YEAR($A890)-1,MONTH($A890),DAY($A890)),$A:$A,0))=""),"",AA890/INDEX(AA:AA,MATCH(DATE(YEAR($A890)-1,MONTH($A890),DAY($A890)),$A:$A,0))-1),"")</f>
        <v/>
      </c>
      <c r="AE890" s="26">
        <f>IFERROR(IF(OR(AB890="",INDEX(AB:AB,MATCH(DATE(YEAR($A890)-1,MONTH($A890),DAY($A890)),$A:$A,0))=""),"",AB890/INDEX(AB:AB,MATCH(DATE(YEAR($A890)-1,MONTH($A890),DAY($A890)),$A:$A,0))-1),"")</f>
        <v/>
      </c>
      <c r="AF890" s="26">
        <f>IFERROR(IF(OR(AC890="",INDEX(AC:AC,MATCH(DATE(YEAR($A890)-1,MONTH($A890),DAY($A890)),$A:$A,0))=""),"",AC890/INDEX(AC:AC,MATCH(DATE(YEAR($A890)-1,MONTH($A890),DAY($A890)),$A:$A,0))-1),"")</f>
        <v/>
      </c>
      <c r="AG890" s="26">
        <f>IF(OR(AA890="",AA889=""),"",AA890/AA889-1)</f>
        <v/>
      </c>
      <c r="AH890" s="26">
        <f>IF(OR(AB890="",AB889=""),"",AB890/AB889-1)</f>
        <v/>
      </c>
      <c r="AI890" s="26">
        <f>IF(OR(AC890="",AC889=""),"",AC890/AC889-1)</f>
        <v/>
      </c>
      <c r="AJ890" s="26">
        <f>IF(AC890="","",AA890/AC890)</f>
        <v/>
      </c>
      <c r="AK890" s="26">
        <f>IF(AC890="","",AB890/AC890)</f>
        <v/>
      </c>
      <c r="AL890" s="29" t="n">
        <v>11.49</v>
      </c>
      <c r="AM890" s="30" t="n">
        <v>12.285</v>
      </c>
      <c r="AN890" s="30" t="n">
        <v>11.2625</v>
      </c>
      <c r="AO890" s="30" t="n">
        <v>11.825</v>
      </c>
      <c r="AP890" s="31" t="n">
        <v>0.0292</v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18">
        <f>IF(SUMIFS('Daily NSE Equity Options'!$K:$K,'Daily NSE Equity Options'!$A:$A,$A891)=0,"",SUMIFS('Daily NSE Equity Options'!$K:$K,'Daily NSE Equity Options'!$A:$A,$A891))</f>
        <v/>
      </c>
      <c r="F891" s="7">
        <f>IF(SUMIFS('Daily BSE Equity Options'!$K:$K,'Daily BSE Equity Options'!$A:$A,$A891)=0,"",SUMIFS('Daily BSE Equity Options'!$K:$K,'Daily BSE Equity Options'!$A:$A,$A891))</f>
        <v/>
      </c>
      <c r="G891" s="7">
        <f>IF(OR(E891="",F891=""),"",E891+F891)</f>
        <v/>
      </c>
      <c r="H891" s="20">
        <f>IFERROR(IF(OR(E891="",INDEX(E:E,MATCH(DATE(YEAR($A891)-1,MONTH($A891),DAY($A891)),$A:$A,0))=""),"",E891/INDEX(E:E,MATCH(DATE(YEAR($A891)-1,MONTH($A891),DAY($A891)),$A:$A,0))-1),"")</f>
        <v/>
      </c>
      <c r="I891" s="20">
        <f>IFERROR(IF(OR(F891="",INDEX(F:F,MATCH(DATE(YEAR($A891)-1,MONTH($A891),DAY($A891)),$A:$A,0))=""),"",F891/INDEX(F:F,MATCH(DATE(YEAR($A891)-1,MONTH($A891),DAY($A891)),$A:$A,0))-1),"")</f>
        <v/>
      </c>
      <c r="J891" s="20">
        <f>IFERROR(IF(OR(G891="",INDEX(G:G,MATCH(DATE(YEAR($A891)-1,MONTH($A891),DAY($A891)),$A:$A,0))=""),"",G891/INDEX(G:G,MATCH(DATE(YEAR($A891)-1,MONTH($A891),DAY($A891)),$A:$A,0))-1),"")</f>
        <v/>
      </c>
      <c r="K891" s="20">
        <f>IF(OR(E891="",E890=""),"",E891/E890-1)</f>
        <v/>
      </c>
      <c r="L891" s="20">
        <f>IF(OR(F891="",F890=""),"",F891/F890-1)</f>
        <v/>
      </c>
      <c r="M891" s="20">
        <f>IF(OR(G891="",G890=""),"",G891/G890-1)</f>
        <v/>
      </c>
      <c r="N891" s="20">
        <f>IF(G891="","",E891/G891)</f>
        <v/>
      </c>
      <c r="O891" s="20">
        <f>IF(G891="","",F891/G891)</f>
        <v/>
      </c>
      <c r="P891" s="21">
        <f>IF(SUMIFS('Daily NSE Equity Options'!$L:$L,'Daily NSE Equity Options'!$A:$A,$A891)=0,"",SUMIFS('Daily NSE Equity Options'!$L:$L,'Daily NSE Equity Options'!$A:$A,$A891))</f>
        <v/>
      </c>
      <c r="Q891" s="8">
        <f>IF(SUMIFS('Daily BSE Equity Options'!$L:$L,'Daily BSE Equity Options'!$A:$A,$A891)=0,"",SUMIFS('Daily BSE Equity Options'!$L:$L,'Daily BSE Equity Options'!$A:$A,$A891))</f>
        <v/>
      </c>
      <c r="R891" s="8">
        <f>IF(OR(P891="",Q891=""),"",P891+Q891)</f>
        <v/>
      </c>
      <c r="S891" s="23">
        <f>IFERROR(IF(OR(P891="",INDEX(P:P,MATCH(DATE(YEAR($A891)-1,MONTH($A891),DAY($A891)),$A:$A,0))=""),"",P891/INDEX(P:P,MATCH(DATE(YEAR($A891)-1,MONTH($A891),DAY($A891)),$A:$A,0))-1),"")</f>
        <v/>
      </c>
      <c r="T891" s="23">
        <f>IFERROR(IF(OR(Q891="",INDEX(Q:Q,MATCH(DATE(YEAR($A891)-1,MONTH($A891),DAY($A891)),$A:$A,0))=""),"",Q891/INDEX(Q:Q,MATCH(DATE(YEAR($A891)-1,MONTH($A891),DAY($A891)),$A:$A,0))-1),"")</f>
        <v/>
      </c>
      <c r="U891" s="23">
        <f>IFERROR(IF(OR(R891="",INDEX(R:R,MATCH(DATE(YEAR($A891)-1,MONTH($A891),DAY($A891)),$A:$A,0))=""),"",R891/INDEX(R:R,MATCH(DATE(YEAR($A891)-1,MONTH($A891),DAY($A891)),$A:$A,0))-1),"")</f>
        <v/>
      </c>
      <c r="V891" s="23">
        <f>IF(OR(P891="",P890=""),"",P891/P890-1)</f>
        <v/>
      </c>
      <c r="W891" s="23">
        <f>IF(OR(Q891="",Q890=""),"",Q891/Q890-1)</f>
        <v/>
      </c>
      <c r="X891" s="23">
        <f>IF(OR(R891="",R890=""),"",R891/R890-1)</f>
        <v/>
      </c>
      <c r="Y891" s="23">
        <f>IF(R891="","",P891/R891)</f>
        <v/>
      </c>
      <c r="Z891" s="23">
        <f>IF(R891="","",Q891/R891)</f>
        <v/>
      </c>
      <c r="AA891" s="24">
        <f>IF(SUMIFS('Daily NSE Equity Options'!$M:$M,'Daily NSE Equity Options'!$A:$A,$A891)=0,"",SUMIFS('Daily NSE Equity Options'!$M:$M,'Daily NSE Equity Options'!$A:$A,$A891))</f>
        <v/>
      </c>
      <c r="AB891" s="9">
        <f>IF(SUMIFS('Daily BSE Equity Options'!$M:$M,'Daily BSE Equity Options'!$A:$A,$A891)=0,"",SUMIFS('Daily BSE Equity Options'!$M:$M,'Daily BSE Equity Options'!$A:$A,$A891))</f>
        <v/>
      </c>
      <c r="AC891" s="9">
        <f>IF(OR(AA891="",AB891=""),"",AA891+AB891)</f>
        <v/>
      </c>
      <c r="AD891" s="26">
        <f>IFERROR(IF(OR(AA891="",INDEX(AA:AA,MATCH(DATE(YEAR($A891)-1,MONTH($A891),DAY($A891)),$A:$A,0))=""),"",AA891/INDEX(AA:AA,MATCH(DATE(YEAR($A891)-1,MONTH($A891),DAY($A891)),$A:$A,0))-1),"")</f>
        <v/>
      </c>
      <c r="AE891" s="26">
        <f>IFERROR(IF(OR(AB891="",INDEX(AB:AB,MATCH(DATE(YEAR($A891)-1,MONTH($A891),DAY($A891)),$A:$A,0))=""),"",AB891/INDEX(AB:AB,MATCH(DATE(YEAR($A891)-1,MONTH($A891),DAY($A891)),$A:$A,0))-1),"")</f>
        <v/>
      </c>
      <c r="AF891" s="26">
        <f>IFERROR(IF(OR(AC891="",INDEX(AC:AC,MATCH(DATE(YEAR($A891)-1,MONTH($A891),DAY($A891)),$A:$A,0))=""),"",AC891/INDEX(AC:AC,MATCH(DATE(YEAR($A891)-1,MONTH($A891),DAY($A891)),$A:$A,0))-1),"")</f>
        <v/>
      </c>
      <c r="AG891" s="26">
        <f>IF(OR(AA891="",AA890=""),"",AA891/AA890-1)</f>
        <v/>
      </c>
      <c r="AH891" s="26">
        <f>IF(OR(AB891="",AB890=""),"",AB891/AB890-1)</f>
        <v/>
      </c>
      <c r="AI891" s="26">
        <f>IF(OR(AC891="",AC890=""),"",AC891/AC890-1)</f>
        <v/>
      </c>
      <c r="AJ891" s="26">
        <f>IF(AC891="","",AA891/AC891)</f>
        <v/>
      </c>
      <c r="AK891" s="26">
        <f>IF(AC891="","",AB891/AC891)</f>
        <v/>
      </c>
      <c r="AL891" s="29" t="n">
        <v>11.825</v>
      </c>
      <c r="AM891" s="30" t="n">
        <v>12.195</v>
      </c>
      <c r="AN891" s="30" t="n">
        <v>11.825</v>
      </c>
      <c r="AO891" s="30" t="n">
        <v>12.0475</v>
      </c>
      <c r="AP891" s="31" t="n">
        <v>0.0188</v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18">
        <f>IF(SUMIFS('Daily NSE Equity Options'!$K:$K,'Daily NSE Equity Options'!$A:$A,$A892)=0,"",SUMIFS('Daily NSE Equity Options'!$K:$K,'Daily NSE Equity Options'!$A:$A,$A892))</f>
        <v/>
      </c>
      <c r="F892" s="7">
        <f>IF(SUMIFS('Daily BSE Equity Options'!$K:$K,'Daily BSE Equity Options'!$A:$A,$A892)=0,"",SUMIFS('Daily BSE Equity Options'!$K:$K,'Daily BSE Equity Options'!$A:$A,$A892))</f>
        <v/>
      </c>
      <c r="G892" s="7">
        <f>IF(OR(E892="",F892=""),"",E892+F892)</f>
        <v/>
      </c>
      <c r="H892" s="20">
        <f>IFERROR(IF(OR(E892="",INDEX(E:E,MATCH(DATE(YEAR($A892)-1,MONTH($A892),DAY($A892)),$A:$A,0))=""),"",E892/INDEX(E:E,MATCH(DATE(YEAR($A892)-1,MONTH($A892),DAY($A892)),$A:$A,0))-1),"")</f>
        <v/>
      </c>
      <c r="I892" s="20">
        <f>IFERROR(IF(OR(F892="",INDEX(F:F,MATCH(DATE(YEAR($A892)-1,MONTH($A892),DAY($A892)),$A:$A,0))=""),"",F892/INDEX(F:F,MATCH(DATE(YEAR($A892)-1,MONTH($A892),DAY($A892)),$A:$A,0))-1),"")</f>
        <v/>
      </c>
      <c r="J892" s="20">
        <f>IFERROR(IF(OR(G892="",INDEX(G:G,MATCH(DATE(YEAR($A892)-1,MONTH($A892),DAY($A892)),$A:$A,0))=""),"",G892/INDEX(G:G,MATCH(DATE(YEAR($A892)-1,MONTH($A892),DAY($A892)),$A:$A,0))-1),"")</f>
        <v/>
      </c>
      <c r="K892" s="20">
        <f>IF(OR(E892="",E891=""),"",E892/E891-1)</f>
        <v/>
      </c>
      <c r="L892" s="20">
        <f>IF(OR(F892="",F891=""),"",F892/F891-1)</f>
        <v/>
      </c>
      <c r="M892" s="20">
        <f>IF(OR(G892="",G891=""),"",G892/G891-1)</f>
        <v/>
      </c>
      <c r="N892" s="20">
        <f>IF(G892="","",E892/G892)</f>
        <v/>
      </c>
      <c r="O892" s="20">
        <f>IF(G892="","",F892/G892)</f>
        <v/>
      </c>
      <c r="P892" s="21">
        <f>IF(SUMIFS('Daily NSE Equity Options'!$L:$L,'Daily NSE Equity Options'!$A:$A,$A892)=0,"",SUMIFS('Daily NSE Equity Options'!$L:$L,'Daily NSE Equity Options'!$A:$A,$A892))</f>
        <v/>
      </c>
      <c r="Q892" s="8">
        <f>IF(SUMIFS('Daily BSE Equity Options'!$L:$L,'Daily BSE Equity Options'!$A:$A,$A892)=0,"",SUMIFS('Daily BSE Equity Options'!$L:$L,'Daily BSE Equity Options'!$A:$A,$A892))</f>
        <v/>
      </c>
      <c r="R892" s="8">
        <f>IF(OR(P892="",Q892=""),"",P892+Q892)</f>
        <v/>
      </c>
      <c r="S892" s="23">
        <f>IFERROR(IF(OR(P892="",INDEX(P:P,MATCH(DATE(YEAR($A892)-1,MONTH($A892),DAY($A892)),$A:$A,0))=""),"",P892/INDEX(P:P,MATCH(DATE(YEAR($A892)-1,MONTH($A892),DAY($A892)),$A:$A,0))-1),"")</f>
        <v/>
      </c>
      <c r="T892" s="23">
        <f>IFERROR(IF(OR(Q892="",INDEX(Q:Q,MATCH(DATE(YEAR($A892)-1,MONTH($A892),DAY($A892)),$A:$A,0))=""),"",Q892/INDEX(Q:Q,MATCH(DATE(YEAR($A892)-1,MONTH($A892),DAY($A892)),$A:$A,0))-1),"")</f>
        <v/>
      </c>
      <c r="U892" s="23">
        <f>IFERROR(IF(OR(R892="",INDEX(R:R,MATCH(DATE(YEAR($A892)-1,MONTH($A892),DAY($A892)),$A:$A,0))=""),"",R892/INDEX(R:R,MATCH(DATE(YEAR($A892)-1,MONTH($A892),DAY($A892)),$A:$A,0))-1),"")</f>
        <v/>
      </c>
      <c r="V892" s="23">
        <f>IF(OR(P892="",P891=""),"",P892/P891-1)</f>
        <v/>
      </c>
      <c r="W892" s="23">
        <f>IF(OR(Q892="",Q891=""),"",Q892/Q891-1)</f>
        <v/>
      </c>
      <c r="X892" s="23">
        <f>IF(OR(R892="",R891=""),"",R892/R891-1)</f>
        <v/>
      </c>
      <c r="Y892" s="23">
        <f>IF(R892="","",P892/R892)</f>
        <v/>
      </c>
      <c r="Z892" s="23">
        <f>IF(R892="","",Q892/R892)</f>
        <v/>
      </c>
      <c r="AA892" s="24">
        <f>IF(SUMIFS('Daily NSE Equity Options'!$M:$M,'Daily NSE Equity Options'!$A:$A,$A892)=0,"",SUMIFS('Daily NSE Equity Options'!$M:$M,'Daily NSE Equity Options'!$A:$A,$A892))</f>
        <v/>
      </c>
      <c r="AB892" s="9">
        <f>IF(SUMIFS('Daily BSE Equity Options'!$M:$M,'Daily BSE Equity Options'!$A:$A,$A892)=0,"",SUMIFS('Daily BSE Equity Options'!$M:$M,'Daily BSE Equity Options'!$A:$A,$A892))</f>
        <v/>
      </c>
      <c r="AC892" s="9">
        <f>IF(OR(AA892="",AB892=""),"",AA892+AB892)</f>
        <v/>
      </c>
      <c r="AD892" s="26">
        <f>IFERROR(IF(OR(AA892="",INDEX(AA:AA,MATCH(DATE(YEAR($A892)-1,MONTH($A892),DAY($A892)),$A:$A,0))=""),"",AA892/INDEX(AA:AA,MATCH(DATE(YEAR($A892)-1,MONTH($A892),DAY($A892)),$A:$A,0))-1),"")</f>
        <v/>
      </c>
      <c r="AE892" s="26">
        <f>IFERROR(IF(OR(AB892="",INDEX(AB:AB,MATCH(DATE(YEAR($A892)-1,MONTH($A892),DAY($A892)),$A:$A,0))=""),"",AB892/INDEX(AB:AB,MATCH(DATE(YEAR($A892)-1,MONTH($A892),DAY($A892)),$A:$A,0))-1),"")</f>
        <v/>
      </c>
      <c r="AF892" s="26">
        <f>IFERROR(IF(OR(AC892="",INDEX(AC:AC,MATCH(DATE(YEAR($A892)-1,MONTH($A892),DAY($A892)),$A:$A,0))=""),"",AC892/INDEX(AC:AC,MATCH(DATE(YEAR($A892)-1,MONTH($A892),DAY($A892)),$A:$A,0))-1),"")</f>
        <v/>
      </c>
      <c r="AG892" s="26">
        <f>IF(OR(AA892="",AA891=""),"",AA892/AA891-1)</f>
        <v/>
      </c>
      <c r="AH892" s="26">
        <f>IF(OR(AB892="",AB891=""),"",AB892/AB891-1)</f>
        <v/>
      </c>
      <c r="AI892" s="26">
        <f>IF(OR(AC892="",AC891=""),"",AC892/AC891-1)</f>
        <v/>
      </c>
      <c r="AJ892" s="26">
        <f>IF(AC892="","",AA892/AC892)</f>
        <v/>
      </c>
      <c r="AK892" s="26">
        <f>IF(AC892="","",AB892/AC892)</f>
        <v/>
      </c>
      <c r="AL892" s="29" t="n">
        <v>12.0475</v>
      </c>
      <c r="AM892" s="30" t="n">
        <v>12.0475</v>
      </c>
      <c r="AN892" s="30" t="n">
        <v>10.9475</v>
      </c>
      <c r="AO892" s="30" t="n">
        <v>11.075</v>
      </c>
      <c r="AP892" s="31" t="n">
        <v>-0.08069999999999999</v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18">
        <f>IF(SUMIFS('Daily NSE Equity Options'!$K:$K,'Daily NSE Equity Options'!$A:$A,$A893)=0,"",SUMIFS('Daily NSE Equity Options'!$K:$K,'Daily NSE Equity Options'!$A:$A,$A893))</f>
        <v/>
      </c>
      <c r="F893" s="7">
        <f>IF(SUMIFS('Daily BSE Equity Options'!$K:$K,'Daily BSE Equity Options'!$A:$A,$A893)=0,"",SUMIFS('Daily BSE Equity Options'!$K:$K,'Daily BSE Equity Options'!$A:$A,$A893))</f>
        <v/>
      </c>
      <c r="G893" s="7">
        <f>IF(OR(E893="",F893=""),"",E893+F893)</f>
        <v/>
      </c>
      <c r="H893" s="20">
        <f>IFERROR(IF(OR(E893="",INDEX(E:E,MATCH(DATE(YEAR($A893)-1,MONTH($A893),DAY($A893)),$A:$A,0))=""),"",E893/INDEX(E:E,MATCH(DATE(YEAR($A893)-1,MONTH($A893),DAY($A893)),$A:$A,0))-1),"")</f>
        <v/>
      </c>
      <c r="I893" s="20">
        <f>IFERROR(IF(OR(F893="",INDEX(F:F,MATCH(DATE(YEAR($A893)-1,MONTH($A893),DAY($A893)),$A:$A,0))=""),"",F893/INDEX(F:F,MATCH(DATE(YEAR($A893)-1,MONTH($A893),DAY($A893)),$A:$A,0))-1),"")</f>
        <v/>
      </c>
      <c r="J893" s="20">
        <f>IFERROR(IF(OR(G893="",INDEX(G:G,MATCH(DATE(YEAR($A893)-1,MONTH($A893),DAY($A893)),$A:$A,0))=""),"",G893/INDEX(G:G,MATCH(DATE(YEAR($A893)-1,MONTH($A893),DAY($A893)),$A:$A,0))-1),"")</f>
        <v/>
      </c>
      <c r="K893" s="20">
        <f>IF(OR(E893="",E892=""),"",E893/E892-1)</f>
        <v/>
      </c>
      <c r="L893" s="20">
        <f>IF(OR(F893="",F892=""),"",F893/F892-1)</f>
        <v/>
      </c>
      <c r="M893" s="20">
        <f>IF(OR(G893="",G892=""),"",G893/G892-1)</f>
        <v/>
      </c>
      <c r="N893" s="20">
        <f>IF(G893="","",E893/G893)</f>
        <v/>
      </c>
      <c r="O893" s="20">
        <f>IF(G893="","",F893/G893)</f>
        <v/>
      </c>
      <c r="P893" s="21">
        <f>IF(SUMIFS('Daily NSE Equity Options'!$L:$L,'Daily NSE Equity Options'!$A:$A,$A893)=0,"",SUMIFS('Daily NSE Equity Options'!$L:$L,'Daily NSE Equity Options'!$A:$A,$A893))</f>
        <v/>
      </c>
      <c r="Q893" s="8">
        <f>IF(SUMIFS('Daily BSE Equity Options'!$L:$L,'Daily BSE Equity Options'!$A:$A,$A893)=0,"",SUMIFS('Daily BSE Equity Options'!$L:$L,'Daily BSE Equity Options'!$A:$A,$A893))</f>
        <v/>
      </c>
      <c r="R893" s="8">
        <f>IF(OR(P893="",Q893=""),"",P893+Q893)</f>
        <v/>
      </c>
      <c r="S893" s="23">
        <f>IFERROR(IF(OR(P893="",INDEX(P:P,MATCH(DATE(YEAR($A893)-1,MONTH($A893),DAY($A893)),$A:$A,0))=""),"",P893/INDEX(P:P,MATCH(DATE(YEAR($A893)-1,MONTH($A893),DAY($A893)),$A:$A,0))-1),"")</f>
        <v/>
      </c>
      <c r="T893" s="23">
        <f>IFERROR(IF(OR(Q893="",INDEX(Q:Q,MATCH(DATE(YEAR($A893)-1,MONTH($A893),DAY($A893)),$A:$A,0))=""),"",Q893/INDEX(Q:Q,MATCH(DATE(YEAR($A893)-1,MONTH($A893),DAY($A893)),$A:$A,0))-1),"")</f>
        <v/>
      </c>
      <c r="U893" s="23">
        <f>IFERROR(IF(OR(R893="",INDEX(R:R,MATCH(DATE(YEAR($A893)-1,MONTH($A893),DAY($A893)),$A:$A,0))=""),"",R893/INDEX(R:R,MATCH(DATE(YEAR($A893)-1,MONTH($A893),DAY($A893)),$A:$A,0))-1),"")</f>
        <v/>
      </c>
      <c r="V893" s="23">
        <f>IF(OR(P893="",P892=""),"",P893/P892-1)</f>
        <v/>
      </c>
      <c r="W893" s="23">
        <f>IF(OR(Q893="",Q892=""),"",Q893/Q892-1)</f>
        <v/>
      </c>
      <c r="X893" s="23">
        <f>IF(OR(R893="",R892=""),"",R893/R892-1)</f>
        <v/>
      </c>
      <c r="Y893" s="23">
        <f>IF(R893="","",P893/R893)</f>
        <v/>
      </c>
      <c r="Z893" s="23">
        <f>IF(R893="","",Q893/R893)</f>
        <v/>
      </c>
      <c r="AA893" s="24">
        <f>IF(SUMIFS('Daily NSE Equity Options'!$M:$M,'Daily NSE Equity Options'!$A:$A,$A893)=0,"",SUMIFS('Daily NSE Equity Options'!$M:$M,'Daily NSE Equity Options'!$A:$A,$A893))</f>
        <v/>
      </c>
      <c r="AB893" s="9">
        <f>IF(SUMIFS('Daily BSE Equity Options'!$M:$M,'Daily BSE Equity Options'!$A:$A,$A893)=0,"",SUMIFS('Daily BSE Equity Options'!$M:$M,'Daily BSE Equity Options'!$A:$A,$A893))</f>
        <v/>
      </c>
      <c r="AC893" s="9">
        <f>IF(OR(AA893="",AB893=""),"",AA893+AB893)</f>
        <v/>
      </c>
      <c r="AD893" s="26">
        <f>IFERROR(IF(OR(AA893="",INDEX(AA:AA,MATCH(DATE(YEAR($A893)-1,MONTH($A893),DAY($A893)),$A:$A,0))=""),"",AA893/INDEX(AA:AA,MATCH(DATE(YEAR($A893)-1,MONTH($A893),DAY($A893)),$A:$A,0))-1),"")</f>
        <v/>
      </c>
      <c r="AE893" s="26">
        <f>IFERROR(IF(OR(AB893="",INDEX(AB:AB,MATCH(DATE(YEAR($A893)-1,MONTH($A893),DAY($A893)),$A:$A,0))=""),"",AB893/INDEX(AB:AB,MATCH(DATE(YEAR($A893)-1,MONTH($A893),DAY($A893)),$A:$A,0))-1),"")</f>
        <v/>
      </c>
      <c r="AF893" s="26">
        <f>IFERROR(IF(OR(AC893="",INDEX(AC:AC,MATCH(DATE(YEAR($A893)-1,MONTH($A893),DAY($A893)),$A:$A,0))=""),"",AC893/INDEX(AC:AC,MATCH(DATE(YEAR($A893)-1,MONTH($A893),DAY($A893)),$A:$A,0))-1),"")</f>
        <v/>
      </c>
      <c r="AG893" s="26">
        <f>IF(OR(AA893="",AA892=""),"",AA893/AA892-1)</f>
        <v/>
      </c>
      <c r="AH893" s="26">
        <f>IF(OR(AB893="",AB892=""),"",AB893/AB892-1)</f>
        <v/>
      </c>
      <c r="AI893" s="26">
        <f>IF(OR(AC893="",AC892=""),"",AC893/AC892-1)</f>
        <v/>
      </c>
      <c r="AJ893" s="26">
        <f>IF(AC893="","",AA893/AC893)</f>
        <v/>
      </c>
      <c r="AK893" s="26">
        <f>IF(AC893="","",AB893/AC893)</f>
        <v/>
      </c>
      <c r="AL893" s="29" t="n">
        <v>11.075</v>
      </c>
      <c r="AM893" s="30" t="n">
        <v>11.075</v>
      </c>
      <c r="AN893" s="30" t="n">
        <v>10.635</v>
      </c>
      <c r="AO893" s="30" t="n">
        <v>10.8825</v>
      </c>
      <c r="AP893" s="31" t="n">
        <v>-0.0174</v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18">
        <f>IF(SUMIFS('Daily NSE Equity Options'!$K:$K,'Daily NSE Equity Options'!$A:$A,$A894)=0,"",SUMIFS('Daily NSE Equity Options'!$K:$K,'Daily NSE Equity Options'!$A:$A,$A894))</f>
        <v/>
      </c>
      <c r="F894" s="7">
        <f>IF(SUMIFS('Daily BSE Equity Options'!$K:$K,'Daily BSE Equity Options'!$A:$A,$A894)=0,"",SUMIFS('Daily BSE Equity Options'!$K:$K,'Daily BSE Equity Options'!$A:$A,$A894))</f>
        <v/>
      </c>
      <c r="G894" s="7">
        <f>IF(OR(E894="",F894=""),"",E894+F894)</f>
        <v/>
      </c>
      <c r="H894" s="20">
        <f>IFERROR(IF(OR(E894="",INDEX(E:E,MATCH(DATE(YEAR($A894)-1,MONTH($A894),DAY($A894)),$A:$A,0))=""),"",E894/INDEX(E:E,MATCH(DATE(YEAR($A894)-1,MONTH($A894),DAY($A894)),$A:$A,0))-1),"")</f>
        <v/>
      </c>
      <c r="I894" s="20">
        <f>IFERROR(IF(OR(F894="",INDEX(F:F,MATCH(DATE(YEAR($A894)-1,MONTH($A894),DAY($A894)),$A:$A,0))=""),"",F894/INDEX(F:F,MATCH(DATE(YEAR($A894)-1,MONTH($A894),DAY($A894)),$A:$A,0))-1),"")</f>
        <v/>
      </c>
      <c r="J894" s="20">
        <f>IFERROR(IF(OR(G894="",INDEX(G:G,MATCH(DATE(YEAR($A894)-1,MONTH($A894),DAY($A894)),$A:$A,0))=""),"",G894/INDEX(G:G,MATCH(DATE(YEAR($A894)-1,MONTH($A894),DAY($A894)),$A:$A,0))-1),"")</f>
        <v/>
      </c>
      <c r="K894" s="20">
        <f>IF(OR(E894="",E893=""),"",E894/E893-1)</f>
        <v/>
      </c>
      <c r="L894" s="20">
        <f>IF(OR(F894="",F893=""),"",F894/F893-1)</f>
        <v/>
      </c>
      <c r="M894" s="20">
        <f>IF(OR(G894="",G893=""),"",G894/G893-1)</f>
        <v/>
      </c>
      <c r="N894" s="20">
        <f>IF(G894="","",E894/G894)</f>
        <v/>
      </c>
      <c r="O894" s="20">
        <f>IF(G894="","",F894/G894)</f>
        <v/>
      </c>
      <c r="P894" s="21">
        <f>IF(SUMIFS('Daily NSE Equity Options'!$L:$L,'Daily NSE Equity Options'!$A:$A,$A894)=0,"",SUMIFS('Daily NSE Equity Options'!$L:$L,'Daily NSE Equity Options'!$A:$A,$A894))</f>
        <v/>
      </c>
      <c r="Q894" s="8">
        <f>IF(SUMIFS('Daily BSE Equity Options'!$L:$L,'Daily BSE Equity Options'!$A:$A,$A894)=0,"",SUMIFS('Daily BSE Equity Options'!$L:$L,'Daily BSE Equity Options'!$A:$A,$A894))</f>
        <v/>
      </c>
      <c r="R894" s="8">
        <f>IF(OR(P894="",Q894=""),"",P894+Q894)</f>
        <v/>
      </c>
      <c r="S894" s="23">
        <f>IFERROR(IF(OR(P894="",INDEX(P:P,MATCH(DATE(YEAR($A894)-1,MONTH($A894),DAY($A894)),$A:$A,0))=""),"",P894/INDEX(P:P,MATCH(DATE(YEAR($A894)-1,MONTH($A894),DAY($A894)),$A:$A,0))-1),"")</f>
        <v/>
      </c>
      <c r="T894" s="23">
        <f>IFERROR(IF(OR(Q894="",INDEX(Q:Q,MATCH(DATE(YEAR($A894)-1,MONTH($A894),DAY($A894)),$A:$A,0))=""),"",Q894/INDEX(Q:Q,MATCH(DATE(YEAR($A894)-1,MONTH($A894),DAY($A894)),$A:$A,0))-1),"")</f>
        <v/>
      </c>
      <c r="U894" s="23">
        <f>IFERROR(IF(OR(R894="",INDEX(R:R,MATCH(DATE(YEAR($A894)-1,MONTH($A894),DAY($A894)),$A:$A,0))=""),"",R894/INDEX(R:R,MATCH(DATE(YEAR($A894)-1,MONTH($A894),DAY($A894)),$A:$A,0))-1),"")</f>
        <v/>
      </c>
      <c r="V894" s="23">
        <f>IF(OR(P894="",P893=""),"",P894/P893-1)</f>
        <v/>
      </c>
      <c r="W894" s="23">
        <f>IF(OR(Q894="",Q893=""),"",Q894/Q893-1)</f>
        <v/>
      </c>
      <c r="X894" s="23">
        <f>IF(OR(R894="",R893=""),"",R894/R893-1)</f>
        <v/>
      </c>
      <c r="Y894" s="23">
        <f>IF(R894="","",P894/R894)</f>
        <v/>
      </c>
      <c r="Z894" s="23">
        <f>IF(R894="","",Q894/R894)</f>
        <v/>
      </c>
      <c r="AA894" s="24">
        <f>IF(SUMIFS('Daily NSE Equity Options'!$M:$M,'Daily NSE Equity Options'!$A:$A,$A894)=0,"",SUMIFS('Daily NSE Equity Options'!$M:$M,'Daily NSE Equity Options'!$A:$A,$A894))</f>
        <v/>
      </c>
      <c r="AB894" s="9">
        <f>IF(SUMIFS('Daily BSE Equity Options'!$M:$M,'Daily BSE Equity Options'!$A:$A,$A894)=0,"",SUMIFS('Daily BSE Equity Options'!$M:$M,'Daily BSE Equity Options'!$A:$A,$A894))</f>
        <v/>
      </c>
      <c r="AC894" s="9">
        <f>IF(OR(AA894="",AB894=""),"",AA894+AB894)</f>
        <v/>
      </c>
      <c r="AD894" s="26">
        <f>IFERROR(IF(OR(AA894="",INDEX(AA:AA,MATCH(DATE(YEAR($A894)-1,MONTH($A894),DAY($A894)),$A:$A,0))=""),"",AA894/INDEX(AA:AA,MATCH(DATE(YEAR($A894)-1,MONTH($A894),DAY($A894)),$A:$A,0))-1),"")</f>
        <v/>
      </c>
      <c r="AE894" s="26">
        <f>IFERROR(IF(OR(AB894="",INDEX(AB:AB,MATCH(DATE(YEAR($A894)-1,MONTH($A894),DAY($A894)),$A:$A,0))=""),"",AB894/INDEX(AB:AB,MATCH(DATE(YEAR($A894)-1,MONTH($A894),DAY($A894)),$A:$A,0))-1),"")</f>
        <v/>
      </c>
      <c r="AF894" s="26">
        <f>IFERROR(IF(OR(AC894="",INDEX(AC:AC,MATCH(DATE(YEAR($A894)-1,MONTH($A894),DAY($A894)),$A:$A,0))=""),"",AC894/INDEX(AC:AC,MATCH(DATE(YEAR($A894)-1,MONTH($A894),DAY($A894)),$A:$A,0))-1),"")</f>
        <v/>
      </c>
      <c r="AG894" s="26">
        <f>IF(OR(AA894="",AA893=""),"",AA894/AA893-1)</f>
        <v/>
      </c>
      <c r="AH894" s="26">
        <f>IF(OR(AB894="",AB893=""),"",AB894/AB893-1)</f>
        <v/>
      </c>
      <c r="AI894" s="26">
        <f>IF(OR(AC894="",AC893=""),"",AC894/AC893-1)</f>
        <v/>
      </c>
      <c r="AJ894" s="26">
        <f>IF(AC894="","",AA894/AC894)</f>
        <v/>
      </c>
      <c r="AK894" s="26">
        <f>IF(AC894="","",AB894/AC894)</f>
        <v/>
      </c>
      <c r="AL894" s="29" t="n">
        <v>10.8825</v>
      </c>
      <c r="AM894" s="30" t="n">
        <v>11.28</v>
      </c>
      <c r="AN894" s="30" t="n">
        <v>10.38</v>
      </c>
      <c r="AO894" s="30" t="n">
        <v>11.105</v>
      </c>
      <c r="AP894" s="31" t="n">
        <v>0.0204</v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18">
        <f>IF(SUMIFS('Daily NSE Equity Options'!$K:$K,'Daily NSE Equity Options'!$A:$A,$A895)=0,"",SUMIFS('Daily NSE Equity Options'!$K:$K,'Daily NSE Equity Options'!$A:$A,$A895))</f>
        <v/>
      </c>
      <c r="F895" s="7">
        <f>IF(SUMIFS('Daily BSE Equity Options'!$K:$K,'Daily BSE Equity Options'!$A:$A,$A895)=0,"",SUMIFS('Daily BSE Equity Options'!$K:$K,'Daily BSE Equity Options'!$A:$A,$A895))</f>
        <v/>
      </c>
      <c r="G895" s="7">
        <f>IF(OR(E895="",F895=""),"",E895+F895)</f>
        <v/>
      </c>
      <c r="H895" s="20">
        <f>IFERROR(IF(OR(E895="",INDEX(E:E,MATCH(DATE(YEAR($A895)-1,MONTH($A895),DAY($A895)),$A:$A,0))=""),"",E895/INDEX(E:E,MATCH(DATE(YEAR($A895)-1,MONTH($A895),DAY($A895)),$A:$A,0))-1),"")</f>
        <v/>
      </c>
      <c r="I895" s="20">
        <f>IFERROR(IF(OR(F895="",INDEX(F:F,MATCH(DATE(YEAR($A895)-1,MONTH($A895),DAY($A895)),$A:$A,0))=""),"",F895/INDEX(F:F,MATCH(DATE(YEAR($A895)-1,MONTH($A895),DAY($A895)),$A:$A,0))-1),"")</f>
        <v/>
      </c>
      <c r="J895" s="20">
        <f>IFERROR(IF(OR(G895="",INDEX(G:G,MATCH(DATE(YEAR($A895)-1,MONTH($A895),DAY($A895)),$A:$A,0))=""),"",G895/INDEX(G:G,MATCH(DATE(YEAR($A895)-1,MONTH($A895),DAY($A895)),$A:$A,0))-1),"")</f>
        <v/>
      </c>
      <c r="K895" s="20">
        <f>IF(OR(E895="",E894=""),"",E895/E894-1)</f>
        <v/>
      </c>
      <c r="L895" s="20">
        <f>IF(OR(F895="",F894=""),"",F895/F894-1)</f>
        <v/>
      </c>
      <c r="M895" s="20">
        <f>IF(OR(G895="",G894=""),"",G895/G894-1)</f>
        <v/>
      </c>
      <c r="N895" s="20">
        <f>IF(G895="","",E895/G895)</f>
        <v/>
      </c>
      <c r="O895" s="20">
        <f>IF(G895="","",F895/G895)</f>
        <v/>
      </c>
      <c r="P895" s="21">
        <f>IF(SUMIFS('Daily NSE Equity Options'!$L:$L,'Daily NSE Equity Options'!$A:$A,$A895)=0,"",SUMIFS('Daily NSE Equity Options'!$L:$L,'Daily NSE Equity Options'!$A:$A,$A895))</f>
        <v/>
      </c>
      <c r="Q895" s="8">
        <f>IF(SUMIFS('Daily BSE Equity Options'!$L:$L,'Daily BSE Equity Options'!$A:$A,$A895)=0,"",SUMIFS('Daily BSE Equity Options'!$L:$L,'Daily BSE Equity Options'!$A:$A,$A895))</f>
        <v/>
      </c>
      <c r="R895" s="8">
        <f>IF(OR(P895="",Q895=""),"",P895+Q895)</f>
        <v/>
      </c>
      <c r="S895" s="23">
        <f>IFERROR(IF(OR(P895="",INDEX(P:P,MATCH(DATE(YEAR($A895)-1,MONTH($A895),DAY($A895)),$A:$A,0))=""),"",P895/INDEX(P:P,MATCH(DATE(YEAR($A895)-1,MONTH($A895),DAY($A895)),$A:$A,0))-1),"")</f>
        <v/>
      </c>
      <c r="T895" s="23">
        <f>IFERROR(IF(OR(Q895="",INDEX(Q:Q,MATCH(DATE(YEAR($A895)-1,MONTH($A895),DAY($A895)),$A:$A,0))=""),"",Q895/INDEX(Q:Q,MATCH(DATE(YEAR($A895)-1,MONTH($A895),DAY($A895)),$A:$A,0))-1),"")</f>
        <v/>
      </c>
      <c r="U895" s="23">
        <f>IFERROR(IF(OR(R895="",INDEX(R:R,MATCH(DATE(YEAR($A895)-1,MONTH($A895),DAY($A895)),$A:$A,0))=""),"",R895/INDEX(R:R,MATCH(DATE(YEAR($A895)-1,MONTH($A895),DAY($A895)),$A:$A,0))-1),"")</f>
        <v/>
      </c>
      <c r="V895" s="23">
        <f>IF(OR(P895="",P894=""),"",P895/P894-1)</f>
        <v/>
      </c>
      <c r="W895" s="23">
        <f>IF(OR(Q895="",Q894=""),"",Q895/Q894-1)</f>
        <v/>
      </c>
      <c r="X895" s="23">
        <f>IF(OR(R895="",R894=""),"",R895/R894-1)</f>
        <v/>
      </c>
      <c r="Y895" s="23">
        <f>IF(R895="","",P895/R895)</f>
        <v/>
      </c>
      <c r="Z895" s="23">
        <f>IF(R895="","",Q895/R895)</f>
        <v/>
      </c>
      <c r="AA895" s="24">
        <f>IF(SUMIFS('Daily NSE Equity Options'!$M:$M,'Daily NSE Equity Options'!$A:$A,$A895)=0,"",SUMIFS('Daily NSE Equity Options'!$M:$M,'Daily NSE Equity Options'!$A:$A,$A895))</f>
        <v/>
      </c>
      <c r="AB895" s="9">
        <f>IF(SUMIFS('Daily BSE Equity Options'!$M:$M,'Daily BSE Equity Options'!$A:$A,$A895)=0,"",SUMIFS('Daily BSE Equity Options'!$M:$M,'Daily BSE Equity Options'!$A:$A,$A895))</f>
        <v/>
      </c>
      <c r="AC895" s="9">
        <f>IF(OR(AA895="",AB895=""),"",AA895+AB895)</f>
        <v/>
      </c>
      <c r="AD895" s="26">
        <f>IFERROR(IF(OR(AA895="",INDEX(AA:AA,MATCH(DATE(YEAR($A895)-1,MONTH($A895),DAY($A895)),$A:$A,0))=""),"",AA895/INDEX(AA:AA,MATCH(DATE(YEAR($A895)-1,MONTH($A895),DAY($A895)),$A:$A,0))-1),"")</f>
        <v/>
      </c>
      <c r="AE895" s="26">
        <f>IFERROR(IF(OR(AB895="",INDEX(AB:AB,MATCH(DATE(YEAR($A895)-1,MONTH($A895),DAY($A895)),$A:$A,0))=""),"",AB895/INDEX(AB:AB,MATCH(DATE(YEAR($A895)-1,MONTH($A895),DAY($A895)),$A:$A,0))-1),"")</f>
        <v/>
      </c>
      <c r="AF895" s="26">
        <f>IFERROR(IF(OR(AC895="",INDEX(AC:AC,MATCH(DATE(YEAR($A895)-1,MONTH($A895),DAY($A895)),$A:$A,0))=""),"",AC895/INDEX(AC:AC,MATCH(DATE(YEAR($A895)-1,MONTH($A895),DAY($A895)),$A:$A,0))-1),"")</f>
        <v/>
      </c>
      <c r="AG895" s="26">
        <f>IF(OR(AA895="",AA894=""),"",AA895/AA894-1)</f>
        <v/>
      </c>
      <c r="AH895" s="26">
        <f>IF(OR(AB895="",AB894=""),"",AB895/AB894-1)</f>
        <v/>
      </c>
      <c r="AI895" s="26">
        <f>IF(OR(AC895="",AC894=""),"",AC895/AC894-1)</f>
        <v/>
      </c>
      <c r="AJ895" s="26">
        <f>IF(AC895="","",AA895/AC895)</f>
        <v/>
      </c>
      <c r="AK895" s="26">
        <f>IF(AC895="","",AB895/AC895)</f>
        <v/>
      </c>
      <c r="AL895" s="29" t="n">
        <v>11.105</v>
      </c>
      <c r="AM895" s="30" t="n">
        <v>12.1775</v>
      </c>
      <c r="AN895" s="30" t="n">
        <v>11</v>
      </c>
      <c r="AO895" s="30" t="n">
        <v>11.1925</v>
      </c>
      <c r="AP895" s="31" t="n">
        <v>0.007900000000000001</v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18">
        <f>IF(SUMIFS('Daily NSE Equity Options'!$K:$K,'Daily NSE Equity Options'!$A:$A,$A896)=0,"",SUMIFS('Daily NSE Equity Options'!$K:$K,'Daily NSE Equity Options'!$A:$A,$A896))</f>
        <v/>
      </c>
      <c r="F896" s="7">
        <f>IF(SUMIFS('Daily BSE Equity Options'!$K:$K,'Daily BSE Equity Options'!$A:$A,$A896)=0,"",SUMIFS('Daily BSE Equity Options'!$K:$K,'Daily BSE Equity Options'!$A:$A,$A896))</f>
        <v/>
      </c>
      <c r="G896" s="7">
        <f>IF(OR(E896="",F896=""),"",E896+F896)</f>
        <v/>
      </c>
      <c r="H896" s="20">
        <f>IFERROR(IF(OR(E896="",INDEX(E:E,MATCH(DATE(YEAR($A896)-1,MONTH($A896),DAY($A896)),$A:$A,0))=""),"",E896/INDEX(E:E,MATCH(DATE(YEAR($A896)-1,MONTH($A896),DAY($A896)),$A:$A,0))-1),"")</f>
        <v/>
      </c>
      <c r="I896" s="20">
        <f>IFERROR(IF(OR(F896="",INDEX(F:F,MATCH(DATE(YEAR($A896)-1,MONTH($A896),DAY($A896)),$A:$A,0))=""),"",F896/INDEX(F:F,MATCH(DATE(YEAR($A896)-1,MONTH($A896),DAY($A896)),$A:$A,0))-1),"")</f>
        <v/>
      </c>
      <c r="J896" s="20">
        <f>IFERROR(IF(OR(G896="",INDEX(G:G,MATCH(DATE(YEAR($A896)-1,MONTH($A896),DAY($A896)),$A:$A,0))=""),"",G896/INDEX(G:G,MATCH(DATE(YEAR($A896)-1,MONTH($A896),DAY($A896)),$A:$A,0))-1),"")</f>
        <v/>
      </c>
      <c r="K896" s="20">
        <f>IF(OR(E896="",E895=""),"",E896/E895-1)</f>
        <v/>
      </c>
      <c r="L896" s="20">
        <f>IF(OR(F896="",F895=""),"",F896/F895-1)</f>
        <v/>
      </c>
      <c r="M896" s="20">
        <f>IF(OR(G896="",G895=""),"",G896/G895-1)</f>
        <v/>
      </c>
      <c r="N896" s="20">
        <f>IF(G896="","",E896/G896)</f>
        <v/>
      </c>
      <c r="O896" s="20">
        <f>IF(G896="","",F896/G896)</f>
        <v/>
      </c>
      <c r="P896" s="21">
        <f>IF(SUMIFS('Daily NSE Equity Options'!$L:$L,'Daily NSE Equity Options'!$A:$A,$A896)=0,"",SUMIFS('Daily NSE Equity Options'!$L:$L,'Daily NSE Equity Options'!$A:$A,$A896))</f>
        <v/>
      </c>
      <c r="Q896" s="8">
        <f>IF(SUMIFS('Daily BSE Equity Options'!$L:$L,'Daily BSE Equity Options'!$A:$A,$A896)=0,"",SUMIFS('Daily BSE Equity Options'!$L:$L,'Daily BSE Equity Options'!$A:$A,$A896))</f>
        <v/>
      </c>
      <c r="R896" s="8">
        <f>IF(OR(P896="",Q896=""),"",P896+Q896)</f>
        <v/>
      </c>
      <c r="S896" s="23">
        <f>IFERROR(IF(OR(P896="",INDEX(P:P,MATCH(DATE(YEAR($A896)-1,MONTH($A896),DAY($A896)),$A:$A,0))=""),"",P896/INDEX(P:P,MATCH(DATE(YEAR($A896)-1,MONTH($A896),DAY($A896)),$A:$A,0))-1),"")</f>
        <v/>
      </c>
      <c r="T896" s="23">
        <f>IFERROR(IF(OR(Q896="",INDEX(Q:Q,MATCH(DATE(YEAR($A896)-1,MONTH($A896),DAY($A896)),$A:$A,0))=""),"",Q896/INDEX(Q:Q,MATCH(DATE(YEAR($A896)-1,MONTH($A896),DAY($A896)),$A:$A,0))-1),"")</f>
        <v/>
      </c>
      <c r="U896" s="23">
        <f>IFERROR(IF(OR(R896="",INDEX(R:R,MATCH(DATE(YEAR($A896)-1,MONTH($A896),DAY($A896)),$A:$A,0))=""),"",R896/INDEX(R:R,MATCH(DATE(YEAR($A896)-1,MONTH($A896),DAY($A896)),$A:$A,0))-1),"")</f>
        <v/>
      </c>
      <c r="V896" s="23">
        <f>IF(OR(P896="",P895=""),"",P896/P895-1)</f>
        <v/>
      </c>
      <c r="W896" s="23">
        <f>IF(OR(Q896="",Q895=""),"",Q896/Q895-1)</f>
        <v/>
      </c>
      <c r="X896" s="23">
        <f>IF(OR(R896="",R895=""),"",R896/R895-1)</f>
        <v/>
      </c>
      <c r="Y896" s="23">
        <f>IF(R896="","",P896/R896)</f>
        <v/>
      </c>
      <c r="Z896" s="23">
        <f>IF(R896="","",Q896/R896)</f>
        <v/>
      </c>
      <c r="AA896" s="24">
        <f>IF(SUMIFS('Daily NSE Equity Options'!$M:$M,'Daily NSE Equity Options'!$A:$A,$A896)=0,"",SUMIFS('Daily NSE Equity Options'!$M:$M,'Daily NSE Equity Options'!$A:$A,$A896))</f>
        <v/>
      </c>
      <c r="AB896" s="9">
        <f>IF(SUMIFS('Daily BSE Equity Options'!$M:$M,'Daily BSE Equity Options'!$A:$A,$A896)=0,"",SUMIFS('Daily BSE Equity Options'!$M:$M,'Daily BSE Equity Options'!$A:$A,$A896))</f>
        <v/>
      </c>
      <c r="AC896" s="9">
        <f>IF(OR(AA896="",AB896=""),"",AA896+AB896)</f>
        <v/>
      </c>
      <c r="AD896" s="26">
        <f>IFERROR(IF(OR(AA896="",INDEX(AA:AA,MATCH(DATE(YEAR($A896)-1,MONTH($A896),DAY($A896)),$A:$A,0))=""),"",AA896/INDEX(AA:AA,MATCH(DATE(YEAR($A896)-1,MONTH($A896),DAY($A896)),$A:$A,0))-1),"")</f>
        <v/>
      </c>
      <c r="AE896" s="26">
        <f>IFERROR(IF(OR(AB896="",INDEX(AB:AB,MATCH(DATE(YEAR($A896)-1,MONTH($A896),DAY($A896)),$A:$A,0))=""),"",AB896/INDEX(AB:AB,MATCH(DATE(YEAR($A896)-1,MONTH($A896),DAY($A896)),$A:$A,0))-1),"")</f>
        <v/>
      </c>
      <c r="AF896" s="26">
        <f>IFERROR(IF(OR(AC896="",INDEX(AC:AC,MATCH(DATE(YEAR($A896)-1,MONTH($A896),DAY($A896)),$A:$A,0))=""),"",AC896/INDEX(AC:AC,MATCH(DATE(YEAR($A896)-1,MONTH($A896),DAY($A896)),$A:$A,0))-1),"")</f>
        <v/>
      </c>
      <c r="AG896" s="26">
        <f>IF(OR(AA896="",AA895=""),"",AA896/AA895-1)</f>
        <v/>
      </c>
      <c r="AH896" s="26">
        <f>IF(OR(AB896="",AB895=""),"",AB896/AB895-1)</f>
        <v/>
      </c>
      <c r="AI896" s="26">
        <f>IF(OR(AC896="",AC895=""),"",AC896/AC895-1)</f>
        <v/>
      </c>
      <c r="AJ896" s="26">
        <f>IF(AC896="","",AA896/AC896)</f>
        <v/>
      </c>
      <c r="AK896" s="26">
        <f>IF(AC896="","",AB896/AC896)</f>
        <v/>
      </c>
      <c r="AL896" s="29" t="n">
        <v>11.1925</v>
      </c>
      <c r="AM896" s="30" t="n">
        <v>11.3325</v>
      </c>
      <c r="AN896" s="30" t="n">
        <v>10.63</v>
      </c>
      <c r="AO896" s="30" t="n">
        <v>11.0375</v>
      </c>
      <c r="AP896" s="31" t="n">
        <v>-0.0138</v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18">
        <f>IF(SUMIFS('Daily NSE Equity Options'!$K:$K,'Daily NSE Equity Options'!$A:$A,$A897)=0,"",SUMIFS('Daily NSE Equity Options'!$K:$K,'Daily NSE Equity Options'!$A:$A,$A897))</f>
        <v/>
      </c>
      <c r="F897" s="7">
        <f>IF(SUMIFS('Daily BSE Equity Options'!$K:$K,'Daily BSE Equity Options'!$A:$A,$A897)=0,"",SUMIFS('Daily BSE Equity Options'!$K:$K,'Daily BSE Equity Options'!$A:$A,$A897))</f>
        <v/>
      </c>
      <c r="G897" s="7">
        <f>IF(OR(E897="",F897=""),"",E897+F897)</f>
        <v/>
      </c>
      <c r="H897" s="20">
        <f>IFERROR(IF(OR(E897="",INDEX(E:E,MATCH(DATE(YEAR($A897)-1,MONTH($A897),DAY($A897)),$A:$A,0))=""),"",E897/INDEX(E:E,MATCH(DATE(YEAR($A897)-1,MONTH($A897),DAY($A897)),$A:$A,0))-1),"")</f>
        <v/>
      </c>
      <c r="I897" s="20">
        <f>IFERROR(IF(OR(F897="",INDEX(F:F,MATCH(DATE(YEAR($A897)-1,MONTH($A897),DAY($A897)),$A:$A,0))=""),"",F897/INDEX(F:F,MATCH(DATE(YEAR($A897)-1,MONTH($A897),DAY($A897)),$A:$A,0))-1),"")</f>
        <v/>
      </c>
      <c r="J897" s="20">
        <f>IFERROR(IF(OR(G897="",INDEX(G:G,MATCH(DATE(YEAR($A897)-1,MONTH($A897),DAY($A897)),$A:$A,0))=""),"",G897/INDEX(G:G,MATCH(DATE(YEAR($A897)-1,MONTH($A897),DAY($A897)),$A:$A,0))-1),"")</f>
        <v/>
      </c>
      <c r="K897" s="20">
        <f>IF(OR(E897="",E896=""),"",E897/E896-1)</f>
        <v/>
      </c>
      <c r="L897" s="20">
        <f>IF(OR(F897="",F896=""),"",F897/F896-1)</f>
        <v/>
      </c>
      <c r="M897" s="20">
        <f>IF(OR(G897="",G896=""),"",G897/G896-1)</f>
        <v/>
      </c>
      <c r="N897" s="20">
        <f>IF(G897="","",E897/G897)</f>
        <v/>
      </c>
      <c r="O897" s="20">
        <f>IF(G897="","",F897/G897)</f>
        <v/>
      </c>
      <c r="P897" s="21">
        <f>IF(SUMIFS('Daily NSE Equity Options'!$L:$L,'Daily NSE Equity Options'!$A:$A,$A897)=0,"",SUMIFS('Daily NSE Equity Options'!$L:$L,'Daily NSE Equity Options'!$A:$A,$A897))</f>
        <v/>
      </c>
      <c r="Q897" s="8">
        <f>IF(SUMIFS('Daily BSE Equity Options'!$L:$L,'Daily BSE Equity Options'!$A:$A,$A897)=0,"",SUMIFS('Daily BSE Equity Options'!$L:$L,'Daily BSE Equity Options'!$A:$A,$A897))</f>
        <v/>
      </c>
      <c r="R897" s="8">
        <f>IF(OR(P897="",Q897=""),"",P897+Q897)</f>
        <v/>
      </c>
      <c r="S897" s="23">
        <f>IFERROR(IF(OR(P897="",INDEX(P:P,MATCH(DATE(YEAR($A897)-1,MONTH($A897),DAY($A897)),$A:$A,0))=""),"",P897/INDEX(P:P,MATCH(DATE(YEAR($A897)-1,MONTH($A897),DAY($A897)),$A:$A,0))-1),"")</f>
        <v/>
      </c>
      <c r="T897" s="23">
        <f>IFERROR(IF(OR(Q897="",INDEX(Q:Q,MATCH(DATE(YEAR($A897)-1,MONTH($A897),DAY($A897)),$A:$A,0))=""),"",Q897/INDEX(Q:Q,MATCH(DATE(YEAR($A897)-1,MONTH($A897),DAY($A897)),$A:$A,0))-1),"")</f>
        <v/>
      </c>
      <c r="U897" s="23">
        <f>IFERROR(IF(OR(R897="",INDEX(R:R,MATCH(DATE(YEAR($A897)-1,MONTH($A897),DAY($A897)),$A:$A,0))=""),"",R897/INDEX(R:R,MATCH(DATE(YEAR($A897)-1,MONTH($A897),DAY($A897)),$A:$A,0))-1),"")</f>
        <v/>
      </c>
      <c r="V897" s="23">
        <f>IF(OR(P897="",P896=""),"",P897/P896-1)</f>
        <v/>
      </c>
      <c r="W897" s="23">
        <f>IF(OR(Q897="",Q896=""),"",Q897/Q896-1)</f>
        <v/>
      </c>
      <c r="X897" s="23">
        <f>IF(OR(R897="",R896=""),"",R897/R896-1)</f>
        <v/>
      </c>
      <c r="Y897" s="23">
        <f>IF(R897="","",P897/R897)</f>
        <v/>
      </c>
      <c r="Z897" s="23">
        <f>IF(R897="","",Q897/R897)</f>
        <v/>
      </c>
      <c r="AA897" s="24">
        <f>IF(SUMIFS('Daily NSE Equity Options'!$M:$M,'Daily NSE Equity Options'!$A:$A,$A897)=0,"",SUMIFS('Daily NSE Equity Options'!$M:$M,'Daily NSE Equity Options'!$A:$A,$A897))</f>
        <v/>
      </c>
      <c r="AB897" s="9">
        <f>IF(SUMIFS('Daily BSE Equity Options'!$M:$M,'Daily BSE Equity Options'!$A:$A,$A897)=0,"",SUMIFS('Daily BSE Equity Options'!$M:$M,'Daily BSE Equity Options'!$A:$A,$A897))</f>
        <v/>
      </c>
      <c r="AC897" s="9">
        <f>IF(OR(AA897="",AB897=""),"",AA897+AB897)</f>
        <v/>
      </c>
      <c r="AD897" s="26">
        <f>IFERROR(IF(OR(AA897="",INDEX(AA:AA,MATCH(DATE(YEAR($A897)-1,MONTH($A897),DAY($A897)),$A:$A,0))=""),"",AA897/INDEX(AA:AA,MATCH(DATE(YEAR($A897)-1,MONTH($A897),DAY($A897)),$A:$A,0))-1),"")</f>
        <v/>
      </c>
      <c r="AE897" s="26">
        <f>IFERROR(IF(OR(AB897="",INDEX(AB:AB,MATCH(DATE(YEAR($A897)-1,MONTH($A897),DAY($A897)),$A:$A,0))=""),"",AB897/INDEX(AB:AB,MATCH(DATE(YEAR($A897)-1,MONTH($A897),DAY($A897)),$A:$A,0))-1),"")</f>
        <v/>
      </c>
      <c r="AF897" s="26">
        <f>IFERROR(IF(OR(AC897="",INDEX(AC:AC,MATCH(DATE(YEAR($A897)-1,MONTH($A897),DAY($A897)),$A:$A,0))=""),"",AC897/INDEX(AC:AC,MATCH(DATE(YEAR($A897)-1,MONTH($A897),DAY($A897)),$A:$A,0))-1),"")</f>
        <v/>
      </c>
      <c r="AG897" s="26">
        <f>IF(OR(AA897="",AA896=""),"",AA897/AA896-1)</f>
        <v/>
      </c>
      <c r="AH897" s="26">
        <f>IF(OR(AB897="",AB896=""),"",AB897/AB896-1)</f>
        <v/>
      </c>
      <c r="AI897" s="26">
        <f>IF(OR(AC897="",AC896=""),"",AC897/AC896-1)</f>
        <v/>
      </c>
      <c r="AJ897" s="26">
        <f>IF(AC897="","",AA897/AC897)</f>
        <v/>
      </c>
      <c r="AK897" s="26">
        <f>IF(AC897="","",AB897/AC897)</f>
        <v/>
      </c>
      <c r="AL897" s="29" t="n">
        <v>11.0375</v>
      </c>
      <c r="AM897" s="30" t="n">
        <v>11.2525</v>
      </c>
      <c r="AN897" s="30" t="n">
        <v>10.37</v>
      </c>
      <c r="AO897" s="30" t="n">
        <v>10.9825</v>
      </c>
      <c r="AP897" s="31" t="n">
        <v>-0.005</v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18">
        <f>IF(SUMIFS('Daily NSE Equity Options'!$K:$K,'Daily NSE Equity Options'!$A:$A,$A898)=0,"",SUMIFS('Daily NSE Equity Options'!$K:$K,'Daily NSE Equity Options'!$A:$A,$A898))</f>
        <v/>
      </c>
      <c r="F898" s="7">
        <f>IF(SUMIFS('Daily BSE Equity Options'!$K:$K,'Daily BSE Equity Options'!$A:$A,$A898)=0,"",SUMIFS('Daily BSE Equity Options'!$K:$K,'Daily BSE Equity Options'!$A:$A,$A898))</f>
        <v/>
      </c>
      <c r="G898" s="7">
        <f>IF(OR(E898="",F898=""),"",E898+F898)</f>
        <v/>
      </c>
      <c r="H898" s="20">
        <f>IFERROR(IF(OR(E898="",INDEX(E:E,MATCH(DATE(YEAR($A898)-1,MONTH($A898),DAY($A898)),$A:$A,0))=""),"",E898/INDEX(E:E,MATCH(DATE(YEAR($A898)-1,MONTH($A898),DAY($A898)),$A:$A,0))-1),"")</f>
        <v/>
      </c>
      <c r="I898" s="20">
        <f>IFERROR(IF(OR(F898="",INDEX(F:F,MATCH(DATE(YEAR($A898)-1,MONTH($A898),DAY($A898)),$A:$A,0))=""),"",F898/INDEX(F:F,MATCH(DATE(YEAR($A898)-1,MONTH($A898),DAY($A898)),$A:$A,0))-1),"")</f>
        <v/>
      </c>
      <c r="J898" s="20">
        <f>IFERROR(IF(OR(G898="",INDEX(G:G,MATCH(DATE(YEAR($A898)-1,MONTH($A898),DAY($A898)),$A:$A,0))=""),"",G898/INDEX(G:G,MATCH(DATE(YEAR($A898)-1,MONTH($A898),DAY($A898)),$A:$A,0))-1),"")</f>
        <v/>
      </c>
      <c r="K898" s="20">
        <f>IF(OR(E898="",E897=""),"",E898/E897-1)</f>
        <v/>
      </c>
      <c r="L898" s="20">
        <f>IF(OR(F898="",F897=""),"",F898/F897-1)</f>
        <v/>
      </c>
      <c r="M898" s="20">
        <f>IF(OR(G898="",G897=""),"",G898/G897-1)</f>
        <v/>
      </c>
      <c r="N898" s="20">
        <f>IF(G898="","",E898/G898)</f>
        <v/>
      </c>
      <c r="O898" s="20">
        <f>IF(G898="","",F898/G898)</f>
        <v/>
      </c>
      <c r="P898" s="21">
        <f>IF(SUMIFS('Daily NSE Equity Options'!$L:$L,'Daily NSE Equity Options'!$A:$A,$A898)=0,"",SUMIFS('Daily NSE Equity Options'!$L:$L,'Daily NSE Equity Options'!$A:$A,$A898))</f>
        <v/>
      </c>
      <c r="Q898" s="8">
        <f>IF(SUMIFS('Daily BSE Equity Options'!$L:$L,'Daily BSE Equity Options'!$A:$A,$A898)=0,"",SUMIFS('Daily BSE Equity Options'!$L:$L,'Daily BSE Equity Options'!$A:$A,$A898))</f>
        <v/>
      </c>
      <c r="R898" s="8">
        <f>IF(OR(P898="",Q898=""),"",P898+Q898)</f>
        <v/>
      </c>
      <c r="S898" s="23">
        <f>IFERROR(IF(OR(P898="",INDEX(P:P,MATCH(DATE(YEAR($A898)-1,MONTH($A898),DAY($A898)),$A:$A,0))=""),"",P898/INDEX(P:P,MATCH(DATE(YEAR($A898)-1,MONTH($A898),DAY($A898)),$A:$A,0))-1),"")</f>
        <v/>
      </c>
      <c r="T898" s="23">
        <f>IFERROR(IF(OR(Q898="",INDEX(Q:Q,MATCH(DATE(YEAR($A898)-1,MONTH($A898),DAY($A898)),$A:$A,0))=""),"",Q898/INDEX(Q:Q,MATCH(DATE(YEAR($A898)-1,MONTH($A898),DAY($A898)),$A:$A,0))-1),"")</f>
        <v/>
      </c>
      <c r="U898" s="23">
        <f>IFERROR(IF(OR(R898="",INDEX(R:R,MATCH(DATE(YEAR($A898)-1,MONTH($A898),DAY($A898)),$A:$A,0))=""),"",R898/INDEX(R:R,MATCH(DATE(YEAR($A898)-1,MONTH($A898),DAY($A898)),$A:$A,0))-1),"")</f>
        <v/>
      </c>
      <c r="V898" s="23">
        <f>IF(OR(P898="",P897=""),"",P898/P897-1)</f>
        <v/>
      </c>
      <c r="W898" s="23">
        <f>IF(OR(Q898="",Q897=""),"",Q898/Q897-1)</f>
        <v/>
      </c>
      <c r="X898" s="23">
        <f>IF(OR(R898="",R897=""),"",R898/R897-1)</f>
        <v/>
      </c>
      <c r="Y898" s="23">
        <f>IF(R898="","",P898/R898)</f>
        <v/>
      </c>
      <c r="Z898" s="23">
        <f>IF(R898="","",Q898/R898)</f>
        <v/>
      </c>
      <c r="AA898" s="24">
        <f>IF(SUMIFS('Daily NSE Equity Options'!$M:$M,'Daily NSE Equity Options'!$A:$A,$A898)=0,"",SUMIFS('Daily NSE Equity Options'!$M:$M,'Daily NSE Equity Options'!$A:$A,$A898))</f>
        <v/>
      </c>
      <c r="AB898" s="9">
        <f>IF(SUMIFS('Daily BSE Equity Options'!$M:$M,'Daily BSE Equity Options'!$A:$A,$A898)=0,"",SUMIFS('Daily BSE Equity Options'!$M:$M,'Daily BSE Equity Options'!$A:$A,$A898))</f>
        <v/>
      </c>
      <c r="AC898" s="9">
        <f>IF(OR(AA898="",AB898=""),"",AA898+AB898)</f>
        <v/>
      </c>
      <c r="AD898" s="26">
        <f>IFERROR(IF(OR(AA898="",INDEX(AA:AA,MATCH(DATE(YEAR($A898)-1,MONTH($A898),DAY($A898)),$A:$A,0))=""),"",AA898/INDEX(AA:AA,MATCH(DATE(YEAR($A898)-1,MONTH($A898),DAY($A898)),$A:$A,0))-1),"")</f>
        <v/>
      </c>
      <c r="AE898" s="26">
        <f>IFERROR(IF(OR(AB898="",INDEX(AB:AB,MATCH(DATE(YEAR($A898)-1,MONTH($A898),DAY($A898)),$A:$A,0))=""),"",AB898/INDEX(AB:AB,MATCH(DATE(YEAR($A898)-1,MONTH($A898),DAY($A898)),$A:$A,0))-1),"")</f>
        <v/>
      </c>
      <c r="AF898" s="26">
        <f>IFERROR(IF(OR(AC898="",INDEX(AC:AC,MATCH(DATE(YEAR($A898)-1,MONTH($A898),DAY($A898)),$A:$A,0))=""),"",AC898/INDEX(AC:AC,MATCH(DATE(YEAR($A898)-1,MONTH($A898),DAY($A898)),$A:$A,0))-1),"")</f>
        <v/>
      </c>
      <c r="AG898" s="26">
        <f>IF(OR(AA898="",AA897=""),"",AA898/AA897-1)</f>
        <v/>
      </c>
      <c r="AH898" s="26">
        <f>IF(OR(AB898="",AB897=""),"",AB898/AB897-1)</f>
        <v/>
      </c>
      <c r="AI898" s="26">
        <f>IF(OR(AC898="",AC897=""),"",AC898/AC897-1)</f>
        <v/>
      </c>
      <c r="AJ898" s="26">
        <f>IF(AC898="","",AA898/AC898)</f>
        <v/>
      </c>
      <c r="AK898" s="26">
        <f>IF(AC898="","",AB898/AC898)</f>
        <v/>
      </c>
      <c r="AL898" s="29" t="n">
        <v>10.9825</v>
      </c>
      <c r="AM898" s="30" t="n">
        <v>11.3575</v>
      </c>
      <c r="AN898" s="30" t="n">
        <v>9.859999999999999</v>
      </c>
      <c r="AO898" s="30" t="n">
        <v>11.1075</v>
      </c>
      <c r="AP898" s="31" t="n">
        <v>0.0114</v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18">
        <f>IF(SUMIFS('Daily NSE Equity Options'!$K:$K,'Daily NSE Equity Options'!$A:$A,$A899)=0,"",SUMIFS('Daily NSE Equity Options'!$K:$K,'Daily NSE Equity Options'!$A:$A,$A899))</f>
        <v/>
      </c>
      <c r="F899" s="7">
        <f>IF(SUMIFS('Daily BSE Equity Options'!$K:$K,'Daily BSE Equity Options'!$A:$A,$A899)=0,"",SUMIFS('Daily BSE Equity Options'!$K:$K,'Daily BSE Equity Options'!$A:$A,$A899))</f>
        <v/>
      </c>
      <c r="G899" s="7">
        <f>IF(OR(E899="",F899=""),"",E899+F899)</f>
        <v/>
      </c>
      <c r="H899" s="20">
        <f>IFERROR(IF(OR(E899="",INDEX(E:E,MATCH(DATE(YEAR($A899)-1,MONTH($A899),DAY($A899)),$A:$A,0))=""),"",E899/INDEX(E:E,MATCH(DATE(YEAR($A899)-1,MONTH($A899),DAY($A899)),$A:$A,0))-1),"")</f>
        <v/>
      </c>
      <c r="I899" s="20">
        <f>IFERROR(IF(OR(F899="",INDEX(F:F,MATCH(DATE(YEAR($A899)-1,MONTH($A899),DAY($A899)),$A:$A,0))=""),"",F899/INDEX(F:F,MATCH(DATE(YEAR($A899)-1,MONTH($A899),DAY($A899)),$A:$A,0))-1),"")</f>
        <v/>
      </c>
      <c r="J899" s="20">
        <f>IFERROR(IF(OR(G899="",INDEX(G:G,MATCH(DATE(YEAR($A899)-1,MONTH($A899),DAY($A899)),$A:$A,0))=""),"",G899/INDEX(G:G,MATCH(DATE(YEAR($A899)-1,MONTH($A899),DAY($A899)),$A:$A,0))-1),"")</f>
        <v/>
      </c>
      <c r="K899" s="20">
        <f>IF(OR(E899="",E898=""),"",E899/E898-1)</f>
        <v/>
      </c>
      <c r="L899" s="20">
        <f>IF(OR(F899="",F898=""),"",F899/F898-1)</f>
        <v/>
      </c>
      <c r="M899" s="20">
        <f>IF(OR(G899="",G898=""),"",G899/G898-1)</f>
        <v/>
      </c>
      <c r="N899" s="20">
        <f>IF(G899="","",E899/G899)</f>
        <v/>
      </c>
      <c r="O899" s="20">
        <f>IF(G899="","",F899/G899)</f>
        <v/>
      </c>
      <c r="P899" s="21">
        <f>IF(SUMIFS('Daily NSE Equity Options'!$L:$L,'Daily NSE Equity Options'!$A:$A,$A899)=0,"",SUMIFS('Daily NSE Equity Options'!$L:$L,'Daily NSE Equity Options'!$A:$A,$A899))</f>
        <v/>
      </c>
      <c r="Q899" s="8">
        <f>IF(SUMIFS('Daily BSE Equity Options'!$L:$L,'Daily BSE Equity Options'!$A:$A,$A899)=0,"",SUMIFS('Daily BSE Equity Options'!$L:$L,'Daily BSE Equity Options'!$A:$A,$A899))</f>
        <v/>
      </c>
      <c r="R899" s="8">
        <f>IF(OR(P899="",Q899=""),"",P899+Q899)</f>
        <v/>
      </c>
      <c r="S899" s="23">
        <f>IFERROR(IF(OR(P899="",INDEX(P:P,MATCH(DATE(YEAR($A899)-1,MONTH($A899),DAY($A899)),$A:$A,0))=""),"",P899/INDEX(P:P,MATCH(DATE(YEAR($A899)-1,MONTH($A899),DAY($A899)),$A:$A,0))-1),"")</f>
        <v/>
      </c>
      <c r="T899" s="23">
        <f>IFERROR(IF(OR(Q899="",INDEX(Q:Q,MATCH(DATE(YEAR($A899)-1,MONTH($A899),DAY($A899)),$A:$A,0))=""),"",Q899/INDEX(Q:Q,MATCH(DATE(YEAR($A899)-1,MONTH($A899),DAY($A899)),$A:$A,0))-1),"")</f>
        <v/>
      </c>
      <c r="U899" s="23">
        <f>IFERROR(IF(OR(R899="",INDEX(R:R,MATCH(DATE(YEAR($A899)-1,MONTH($A899),DAY($A899)),$A:$A,0))=""),"",R899/INDEX(R:R,MATCH(DATE(YEAR($A899)-1,MONTH($A899),DAY($A899)),$A:$A,0))-1),"")</f>
        <v/>
      </c>
      <c r="V899" s="23">
        <f>IF(OR(P899="",P898=""),"",P899/P898-1)</f>
        <v/>
      </c>
      <c r="W899" s="23">
        <f>IF(OR(Q899="",Q898=""),"",Q899/Q898-1)</f>
        <v/>
      </c>
      <c r="X899" s="23">
        <f>IF(OR(R899="",R898=""),"",R899/R898-1)</f>
        <v/>
      </c>
      <c r="Y899" s="23">
        <f>IF(R899="","",P899/R899)</f>
        <v/>
      </c>
      <c r="Z899" s="23">
        <f>IF(R899="","",Q899/R899)</f>
        <v/>
      </c>
      <c r="AA899" s="24">
        <f>IF(SUMIFS('Daily NSE Equity Options'!$M:$M,'Daily NSE Equity Options'!$A:$A,$A899)=0,"",SUMIFS('Daily NSE Equity Options'!$M:$M,'Daily NSE Equity Options'!$A:$A,$A899))</f>
        <v/>
      </c>
      <c r="AB899" s="9">
        <f>IF(SUMIFS('Daily BSE Equity Options'!$M:$M,'Daily BSE Equity Options'!$A:$A,$A899)=0,"",SUMIFS('Daily BSE Equity Options'!$M:$M,'Daily BSE Equity Options'!$A:$A,$A899))</f>
        <v/>
      </c>
      <c r="AC899" s="9">
        <f>IF(OR(AA899="",AB899=""),"",AA899+AB899)</f>
        <v/>
      </c>
      <c r="AD899" s="26">
        <f>IFERROR(IF(OR(AA899="",INDEX(AA:AA,MATCH(DATE(YEAR($A899)-1,MONTH($A899),DAY($A899)),$A:$A,0))=""),"",AA899/INDEX(AA:AA,MATCH(DATE(YEAR($A899)-1,MONTH($A899),DAY($A899)),$A:$A,0))-1),"")</f>
        <v/>
      </c>
      <c r="AE899" s="26">
        <f>IFERROR(IF(OR(AB899="",INDEX(AB:AB,MATCH(DATE(YEAR($A899)-1,MONTH($A899),DAY($A899)),$A:$A,0))=""),"",AB899/INDEX(AB:AB,MATCH(DATE(YEAR($A899)-1,MONTH($A899),DAY($A899)),$A:$A,0))-1),"")</f>
        <v/>
      </c>
      <c r="AF899" s="26">
        <f>IFERROR(IF(OR(AC899="",INDEX(AC:AC,MATCH(DATE(YEAR($A899)-1,MONTH($A899),DAY($A899)),$A:$A,0))=""),"",AC899/INDEX(AC:AC,MATCH(DATE(YEAR($A899)-1,MONTH($A899),DAY($A899)),$A:$A,0))-1),"")</f>
        <v/>
      </c>
      <c r="AG899" s="26">
        <f>IF(OR(AA899="",AA898=""),"",AA899/AA898-1)</f>
        <v/>
      </c>
      <c r="AH899" s="26">
        <f>IF(OR(AB899="",AB898=""),"",AB899/AB898-1)</f>
        <v/>
      </c>
      <c r="AI899" s="26">
        <f>IF(OR(AC899="",AC898=""),"",AC899/AC898-1)</f>
        <v/>
      </c>
      <c r="AJ899" s="26">
        <f>IF(AC899="","",AA899/AC899)</f>
        <v/>
      </c>
      <c r="AK899" s="26">
        <f>IF(AC899="","",AB899/AC899)</f>
        <v/>
      </c>
      <c r="AL899" s="29" t="n">
        <v>11.1075</v>
      </c>
      <c r="AM899" s="30" t="n">
        <v>11.54</v>
      </c>
      <c r="AN899" s="30" t="n">
        <v>9.7525</v>
      </c>
      <c r="AO899" s="30" t="n">
        <v>11.3475</v>
      </c>
      <c r="AP899" s="31" t="n">
        <v>0.0216</v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18">
        <f>IF(SUMIFS('Daily NSE Equity Options'!$K:$K,'Daily NSE Equity Options'!$A:$A,$A900)=0,"",SUMIFS('Daily NSE Equity Options'!$K:$K,'Daily NSE Equity Options'!$A:$A,$A900))</f>
        <v/>
      </c>
      <c r="F900" s="7">
        <f>IF(SUMIFS('Daily BSE Equity Options'!$K:$K,'Daily BSE Equity Options'!$A:$A,$A900)=0,"",SUMIFS('Daily BSE Equity Options'!$K:$K,'Daily BSE Equity Options'!$A:$A,$A900))</f>
        <v/>
      </c>
      <c r="G900" s="7">
        <f>IF(OR(E900="",F900=""),"",E900+F900)</f>
        <v/>
      </c>
      <c r="H900" s="20">
        <f>IFERROR(IF(OR(E900="",INDEX(E:E,MATCH(DATE(YEAR($A900)-1,MONTH($A900),DAY($A900)),$A:$A,0))=""),"",E900/INDEX(E:E,MATCH(DATE(YEAR($A900)-1,MONTH($A900),DAY($A900)),$A:$A,0))-1),"")</f>
        <v/>
      </c>
      <c r="I900" s="20">
        <f>IFERROR(IF(OR(F900="",INDEX(F:F,MATCH(DATE(YEAR($A900)-1,MONTH($A900),DAY($A900)),$A:$A,0))=""),"",F900/INDEX(F:F,MATCH(DATE(YEAR($A900)-1,MONTH($A900),DAY($A900)),$A:$A,0))-1),"")</f>
        <v/>
      </c>
      <c r="J900" s="20">
        <f>IFERROR(IF(OR(G900="",INDEX(G:G,MATCH(DATE(YEAR($A900)-1,MONTH($A900),DAY($A900)),$A:$A,0))=""),"",G900/INDEX(G:G,MATCH(DATE(YEAR($A900)-1,MONTH($A900),DAY($A900)),$A:$A,0))-1),"")</f>
        <v/>
      </c>
      <c r="K900" s="20">
        <f>IF(OR(E900="",E899=""),"",E900/E899-1)</f>
        <v/>
      </c>
      <c r="L900" s="20">
        <f>IF(OR(F900="",F899=""),"",F900/F899-1)</f>
        <v/>
      </c>
      <c r="M900" s="20">
        <f>IF(OR(G900="",G899=""),"",G900/G899-1)</f>
        <v/>
      </c>
      <c r="N900" s="20">
        <f>IF(G900="","",E900/G900)</f>
        <v/>
      </c>
      <c r="O900" s="20">
        <f>IF(G900="","",F900/G900)</f>
        <v/>
      </c>
      <c r="P900" s="21">
        <f>IF(SUMIFS('Daily NSE Equity Options'!$L:$L,'Daily NSE Equity Options'!$A:$A,$A900)=0,"",SUMIFS('Daily NSE Equity Options'!$L:$L,'Daily NSE Equity Options'!$A:$A,$A900))</f>
        <v/>
      </c>
      <c r="Q900" s="8">
        <f>IF(SUMIFS('Daily BSE Equity Options'!$L:$L,'Daily BSE Equity Options'!$A:$A,$A900)=0,"",SUMIFS('Daily BSE Equity Options'!$L:$L,'Daily BSE Equity Options'!$A:$A,$A900))</f>
        <v/>
      </c>
      <c r="R900" s="8">
        <f>IF(OR(P900="",Q900=""),"",P900+Q900)</f>
        <v/>
      </c>
      <c r="S900" s="23">
        <f>IFERROR(IF(OR(P900="",INDEX(P:P,MATCH(DATE(YEAR($A900)-1,MONTH($A900),DAY($A900)),$A:$A,0))=""),"",P900/INDEX(P:P,MATCH(DATE(YEAR($A900)-1,MONTH($A900),DAY($A900)),$A:$A,0))-1),"")</f>
        <v/>
      </c>
      <c r="T900" s="23">
        <f>IFERROR(IF(OR(Q900="",INDEX(Q:Q,MATCH(DATE(YEAR($A900)-1,MONTH($A900),DAY($A900)),$A:$A,0))=""),"",Q900/INDEX(Q:Q,MATCH(DATE(YEAR($A900)-1,MONTH($A900),DAY($A900)),$A:$A,0))-1),"")</f>
        <v/>
      </c>
      <c r="U900" s="23">
        <f>IFERROR(IF(OR(R900="",INDEX(R:R,MATCH(DATE(YEAR($A900)-1,MONTH($A900),DAY($A900)),$A:$A,0))=""),"",R900/INDEX(R:R,MATCH(DATE(YEAR($A900)-1,MONTH($A900),DAY($A900)),$A:$A,0))-1),"")</f>
        <v/>
      </c>
      <c r="V900" s="23">
        <f>IF(OR(P900="",P899=""),"",P900/P899-1)</f>
        <v/>
      </c>
      <c r="W900" s="23">
        <f>IF(OR(Q900="",Q899=""),"",Q900/Q899-1)</f>
        <v/>
      </c>
      <c r="X900" s="23">
        <f>IF(OR(R900="",R899=""),"",R900/R899-1)</f>
        <v/>
      </c>
      <c r="Y900" s="23">
        <f>IF(R900="","",P900/R900)</f>
        <v/>
      </c>
      <c r="Z900" s="23">
        <f>IF(R900="","",Q900/R900)</f>
        <v/>
      </c>
      <c r="AA900" s="24">
        <f>IF(SUMIFS('Daily NSE Equity Options'!$M:$M,'Daily NSE Equity Options'!$A:$A,$A900)=0,"",SUMIFS('Daily NSE Equity Options'!$M:$M,'Daily NSE Equity Options'!$A:$A,$A900))</f>
        <v/>
      </c>
      <c r="AB900" s="9">
        <f>IF(SUMIFS('Daily BSE Equity Options'!$M:$M,'Daily BSE Equity Options'!$A:$A,$A900)=0,"",SUMIFS('Daily BSE Equity Options'!$M:$M,'Daily BSE Equity Options'!$A:$A,$A900))</f>
        <v/>
      </c>
      <c r="AC900" s="9">
        <f>IF(OR(AA900="",AB900=""),"",AA900+AB900)</f>
        <v/>
      </c>
      <c r="AD900" s="26">
        <f>IFERROR(IF(OR(AA900="",INDEX(AA:AA,MATCH(DATE(YEAR($A900)-1,MONTH($A900),DAY($A900)),$A:$A,0))=""),"",AA900/INDEX(AA:AA,MATCH(DATE(YEAR($A900)-1,MONTH($A900),DAY($A900)),$A:$A,0))-1),"")</f>
        <v/>
      </c>
      <c r="AE900" s="26">
        <f>IFERROR(IF(OR(AB900="",INDEX(AB:AB,MATCH(DATE(YEAR($A900)-1,MONTH($A900),DAY($A900)),$A:$A,0))=""),"",AB900/INDEX(AB:AB,MATCH(DATE(YEAR($A900)-1,MONTH($A900),DAY($A900)),$A:$A,0))-1),"")</f>
        <v/>
      </c>
      <c r="AF900" s="26">
        <f>IFERROR(IF(OR(AC900="",INDEX(AC:AC,MATCH(DATE(YEAR($A900)-1,MONTH($A900),DAY($A900)),$A:$A,0))=""),"",AC900/INDEX(AC:AC,MATCH(DATE(YEAR($A900)-1,MONTH($A900),DAY($A900)),$A:$A,0))-1),"")</f>
        <v/>
      </c>
      <c r="AG900" s="26">
        <f>IF(OR(AA900="",AA899=""),"",AA900/AA899-1)</f>
        <v/>
      </c>
      <c r="AH900" s="26">
        <f>IF(OR(AB900="",AB899=""),"",AB900/AB899-1)</f>
        <v/>
      </c>
      <c r="AI900" s="26">
        <f>IF(OR(AC900="",AC899=""),"",AC900/AC899-1)</f>
        <v/>
      </c>
      <c r="AJ900" s="26">
        <f>IF(AC900="","",AA900/AC900)</f>
        <v/>
      </c>
      <c r="AK900" s="26">
        <f>IF(AC900="","",AB900/AC900)</f>
        <v/>
      </c>
      <c r="AL900" s="29" t="n">
        <v>11.3475</v>
      </c>
      <c r="AM900" s="30" t="n">
        <v>11.6325</v>
      </c>
      <c r="AN900" s="30" t="n">
        <v>10.5025</v>
      </c>
      <c r="AO900" s="30" t="n">
        <v>11.1875</v>
      </c>
      <c r="AP900" s="31" t="n">
        <v>-0.0141</v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18">
        <f>IF(SUMIFS('Daily NSE Equity Options'!$K:$K,'Daily NSE Equity Options'!$A:$A,$A901)=0,"",SUMIFS('Daily NSE Equity Options'!$K:$K,'Daily NSE Equity Options'!$A:$A,$A901))</f>
        <v/>
      </c>
      <c r="F901" s="7">
        <f>IF(SUMIFS('Daily BSE Equity Options'!$K:$K,'Daily BSE Equity Options'!$A:$A,$A901)=0,"",SUMIFS('Daily BSE Equity Options'!$K:$K,'Daily BSE Equity Options'!$A:$A,$A901))</f>
        <v/>
      </c>
      <c r="G901" s="7">
        <f>IF(OR(E901="",F901=""),"",E901+F901)</f>
        <v/>
      </c>
      <c r="H901" s="20">
        <f>IFERROR(IF(OR(E901="",INDEX(E:E,MATCH(DATE(YEAR($A901)-1,MONTH($A901),DAY($A901)),$A:$A,0))=""),"",E901/INDEX(E:E,MATCH(DATE(YEAR($A901)-1,MONTH($A901),DAY($A901)),$A:$A,0))-1),"")</f>
        <v/>
      </c>
      <c r="I901" s="20">
        <f>IFERROR(IF(OR(F901="",INDEX(F:F,MATCH(DATE(YEAR($A901)-1,MONTH($A901),DAY($A901)),$A:$A,0))=""),"",F901/INDEX(F:F,MATCH(DATE(YEAR($A901)-1,MONTH($A901),DAY($A901)),$A:$A,0))-1),"")</f>
        <v/>
      </c>
      <c r="J901" s="20">
        <f>IFERROR(IF(OR(G901="",INDEX(G:G,MATCH(DATE(YEAR($A901)-1,MONTH($A901),DAY($A901)),$A:$A,0))=""),"",G901/INDEX(G:G,MATCH(DATE(YEAR($A901)-1,MONTH($A901),DAY($A901)),$A:$A,0))-1),"")</f>
        <v/>
      </c>
      <c r="K901" s="20">
        <f>IF(OR(E901="",E900=""),"",E901/E900-1)</f>
        <v/>
      </c>
      <c r="L901" s="20">
        <f>IF(OR(F901="",F900=""),"",F901/F900-1)</f>
        <v/>
      </c>
      <c r="M901" s="20">
        <f>IF(OR(G901="",G900=""),"",G901/G900-1)</f>
        <v/>
      </c>
      <c r="N901" s="20">
        <f>IF(G901="","",E901/G901)</f>
        <v/>
      </c>
      <c r="O901" s="20">
        <f>IF(G901="","",F901/G901)</f>
        <v/>
      </c>
      <c r="P901" s="21">
        <f>IF(SUMIFS('Daily NSE Equity Options'!$L:$L,'Daily NSE Equity Options'!$A:$A,$A901)=0,"",SUMIFS('Daily NSE Equity Options'!$L:$L,'Daily NSE Equity Options'!$A:$A,$A901))</f>
        <v/>
      </c>
      <c r="Q901" s="8">
        <f>IF(SUMIFS('Daily BSE Equity Options'!$L:$L,'Daily BSE Equity Options'!$A:$A,$A901)=0,"",SUMIFS('Daily BSE Equity Options'!$L:$L,'Daily BSE Equity Options'!$A:$A,$A901))</f>
        <v/>
      </c>
      <c r="R901" s="8">
        <f>IF(OR(P901="",Q901=""),"",P901+Q901)</f>
        <v/>
      </c>
      <c r="S901" s="23">
        <f>IFERROR(IF(OR(P901="",INDEX(P:P,MATCH(DATE(YEAR($A901)-1,MONTH($A901),DAY($A901)),$A:$A,0))=""),"",P901/INDEX(P:P,MATCH(DATE(YEAR($A901)-1,MONTH($A901),DAY($A901)),$A:$A,0))-1),"")</f>
        <v/>
      </c>
      <c r="T901" s="23">
        <f>IFERROR(IF(OR(Q901="",INDEX(Q:Q,MATCH(DATE(YEAR($A901)-1,MONTH($A901),DAY($A901)),$A:$A,0))=""),"",Q901/INDEX(Q:Q,MATCH(DATE(YEAR($A901)-1,MONTH($A901),DAY($A901)),$A:$A,0))-1),"")</f>
        <v/>
      </c>
      <c r="U901" s="23">
        <f>IFERROR(IF(OR(R901="",INDEX(R:R,MATCH(DATE(YEAR($A901)-1,MONTH($A901),DAY($A901)),$A:$A,0))=""),"",R901/INDEX(R:R,MATCH(DATE(YEAR($A901)-1,MONTH($A901),DAY($A901)),$A:$A,0))-1),"")</f>
        <v/>
      </c>
      <c r="V901" s="23">
        <f>IF(OR(P901="",P900=""),"",P901/P900-1)</f>
        <v/>
      </c>
      <c r="W901" s="23">
        <f>IF(OR(Q901="",Q900=""),"",Q901/Q900-1)</f>
        <v/>
      </c>
      <c r="X901" s="23">
        <f>IF(OR(R901="",R900=""),"",R901/R900-1)</f>
        <v/>
      </c>
      <c r="Y901" s="23">
        <f>IF(R901="","",P901/R901)</f>
        <v/>
      </c>
      <c r="Z901" s="23">
        <f>IF(R901="","",Q901/R901)</f>
        <v/>
      </c>
      <c r="AA901" s="24">
        <f>IF(SUMIFS('Daily NSE Equity Options'!$M:$M,'Daily NSE Equity Options'!$A:$A,$A901)=0,"",SUMIFS('Daily NSE Equity Options'!$M:$M,'Daily NSE Equity Options'!$A:$A,$A901))</f>
        <v/>
      </c>
      <c r="AB901" s="9">
        <f>IF(SUMIFS('Daily BSE Equity Options'!$M:$M,'Daily BSE Equity Options'!$A:$A,$A901)=0,"",SUMIFS('Daily BSE Equity Options'!$M:$M,'Daily BSE Equity Options'!$A:$A,$A901))</f>
        <v/>
      </c>
      <c r="AC901" s="9">
        <f>IF(OR(AA901="",AB901=""),"",AA901+AB901)</f>
        <v/>
      </c>
      <c r="AD901" s="26">
        <f>IFERROR(IF(OR(AA901="",INDEX(AA:AA,MATCH(DATE(YEAR($A901)-1,MONTH($A901),DAY($A901)),$A:$A,0))=""),"",AA901/INDEX(AA:AA,MATCH(DATE(YEAR($A901)-1,MONTH($A901),DAY($A901)),$A:$A,0))-1),"")</f>
        <v/>
      </c>
      <c r="AE901" s="26">
        <f>IFERROR(IF(OR(AB901="",INDEX(AB:AB,MATCH(DATE(YEAR($A901)-1,MONTH($A901),DAY($A901)),$A:$A,0))=""),"",AB901/INDEX(AB:AB,MATCH(DATE(YEAR($A901)-1,MONTH($A901),DAY($A901)),$A:$A,0))-1),"")</f>
        <v/>
      </c>
      <c r="AF901" s="26">
        <f>IFERROR(IF(OR(AC901="",INDEX(AC:AC,MATCH(DATE(YEAR($A901)-1,MONTH($A901),DAY($A901)),$A:$A,0))=""),"",AC901/INDEX(AC:AC,MATCH(DATE(YEAR($A901)-1,MONTH($A901),DAY($A901)),$A:$A,0))-1),"")</f>
        <v/>
      </c>
      <c r="AG901" s="26">
        <f>IF(OR(AA901="",AA900=""),"",AA901/AA900-1)</f>
        <v/>
      </c>
      <c r="AH901" s="26">
        <f>IF(OR(AB901="",AB900=""),"",AB901/AB900-1)</f>
        <v/>
      </c>
      <c r="AI901" s="26">
        <f>IF(OR(AC901="",AC900=""),"",AC901/AC900-1)</f>
        <v/>
      </c>
      <c r="AJ901" s="26">
        <f>IF(AC901="","",AA901/AC901)</f>
        <v/>
      </c>
      <c r="AK901" s="26">
        <f>IF(AC901="","",AB901/AC901)</f>
        <v/>
      </c>
      <c r="AL901" s="29" t="n">
        <v>11.1875</v>
      </c>
      <c r="AM901" s="30" t="n">
        <v>11.4175</v>
      </c>
      <c r="AN901" s="30" t="n">
        <v>8.395</v>
      </c>
      <c r="AO901" s="30" t="n">
        <v>11.135</v>
      </c>
      <c r="AP901" s="31" t="n">
        <v>-0.0047</v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18">
        <f>IF(SUMIFS('Daily NSE Equity Options'!$K:$K,'Daily NSE Equity Options'!$A:$A,$A902)=0,"",SUMIFS('Daily NSE Equity Options'!$K:$K,'Daily NSE Equity Options'!$A:$A,$A902))</f>
        <v/>
      </c>
      <c r="F902" s="7">
        <f>IF(SUMIFS('Daily BSE Equity Options'!$K:$K,'Daily BSE Equity Options'!$A:$A,$A902)=0,"",SUMIFS('Daily BSE Equity Options'!$K:$K,'Daily BSE Equity Options'!$A:$A,$A902))</f>
        <v/>
      </c>
      <c r="G902" s="7">
        <f>IF(OR(E902="",F902=""),"",E902+F902)</f>
        <v/>
      </c>
      <c r="H902" s="20">
        <f>IFERROR(IF(OR(E902="",INDEX(E:E,MATCH(DATE(YEAR($A902)-1,MONTH($A902),DAY($A902)),$A:$A,0))=""),"",E902/INDEX(E:E,MATCH(DATE(YEAR($A902)-1,MONTH($A902),DAY($A902)),$A:$A,0))-1),"")</f>
        <v/>
      </c>
      <c r="I902" s="20">
        <f>IFERROR(IF(OR(F902="",INDEX(F:F,MATCH(DATE(YEAR($A902)-1,MONTH($A902),DAY($A902)),$A:$A,0))=""),"",F902/INDEX(F:F,MATCH(DATE(YEAR($A902)-1,MONTH($A902),DAY($A902)),$A:$A,0))-1),"")</f>
        <v/>
      </c>
      <c r="J902" s="20">
        <f>IFERROR(IF(OR(G902="",INDEX(G:G,MATCH(DATE(YEAR($A902)-1,MONTH($A902),DAY($A902)),$A:$A,0))=""),"",G902/INDEX(G:G,MATCH(DATE(YEAR($A902)-1,MONTH($A902),DAY($A902)),$A:$A,0))-1),"")</f>
        <v/>
      </c>
      <c r="K902" s="20">
        <f>IF(OR(E902="",E901=""),"",E902/E901-1)</f>
        <v/>
      </c>
      <c r="L902" s="20">
        <f>IF(OR(F902="",F901=""),"",F902/F901-1)</f>
        <v/>
      </c>
      <c r="M902" s="20">
        <f>IF(OR(G902="",G901=""),"",G902/G901-1)</f>
        <v/>
      </c>
      <c r="N902" s="20">
        <f>IF(G902="","",E902/G902)</f>
        <v/>
      </c>
      <c r="O902" s="20">
        <f>IF(G902="","",F902/G902)</f>
        <v/>
      </c>
      <c r="P902" s="21">
        <f>IF(SUMIFS('Daily NSE Equity Options'!$L:$L,'Daily NSE Equity Options'!$A:$A,$A902)=0,"",SUMIFS('Daily NSE Equity Options'!$L:$L,'Daily NSE Equity Options'!$A:$A,$A902))</f>
        <v/>
      </c>
      <c r="Q902" s="8">
        <f>IF(SUMIFS('Daily BSE Equity Options'!$L:$L,'Daily BSE Equity Options'!$A:$A,$A902)=0,"",SUMIFS('Daily BSE Equity Options'!$L:$L,'Daily BSE Equity Options'!$A:$A,$A902))</f>
        <v/>
      </c>
      <c r="R902" s="8">
        <f>IF(OR(P902="",Q902=""),"",P902+Q902)</f>
        <v/>
      </c>
      <c r="S902" s="23">
        <f>IFERROR(IF(OR(P902="",INDEX(P:P,MATCH(DATE(YEAR($A902)-1,MONTH($A902),DAY($A902)),$A:$A,0))=""),"",P902/INDEX(P:P,MATCH(DATE(YEAR($A902)-1,MONTH($A902),DAY($A902)),$A:$A,0))-1),"")</f>
        <v/>
      </c>
      <c r="T902" s="23">
        <f>IFERROR(IF(OR(Q902="",INDEX(Q:Q,MATCH(DATE(YEAR($A902)-1,MONTH($A902),DAY($A902)),$A:$A,0))=""),"",Q902/INDEX(Q:Q,MATCH(DATE(YEAR($A902)-1,MONTH($A902),DAY($A902)),$A:$A,0))-1),"")</f>
        <v/>
      </c>
      <c r="U902" s="23">
        <f>IFERROR(IF(OR(R902="",INDEX(R:R,MATCH(DATE(YEAR($A902)-1,MONTH($A902),DAY($A902)),$A:$A,0))=""),"",R902/INDEX(R:R,MATCH(DATE(YEAR($A902)-1,MONTH($A902),DAY($A902)),$A:$A,0))-1),"")</f>
        <v/>
      </c>
      <c r="V902" s="23">
        <f>IF(OR(P902="",P901=""),"",P902/P901-1)</f>
        <v/>
      </c>
      <c r="W902" s="23">
        <f>IF(OR(Q902="",Q901=""),"",Q902/Q901-1)</f>
        <v/>
      </c>
      <c r="X902" s="23">
        <f>IF(OR(R902="",R901=""),"",R902/R901-1)</f>
        <v/>
      </c>
      <c r="Y902" s="23">
        <f>IF(R902="","",P902/R902)</f>
        <v/>
      </c>
      <c r="Z902" s="23">
        <f>IF(R902="","",Q902/R902)</f>
        <v/>
      </c>
      <c r="AA902" s="24">
        <f>IF(SUMIFS('Daily NSE Equity Options'!$M:$M,'Daily NSE Equity Options'!$A:$A,$A902)=0,"",SUMIFS('Daily NSE Equity Options'!$M:$M,'Daily NSE Equity Options'!$A:$A,$A902))</f>
        <v/>
      </c>
      <c r="AB902" s="9">
        <f>IF(SUMIFS('Daily BSE Equity Options'!$M:$M,'Daily BSE Equity Options'!$A:$A,$A902)=0,"",SUMIFS('Daily BSE Equity Options'!$M:$M,'Daily BSE Equity Options'!$A:$A,$A902))</f>
        <v/>
      </c>
      <c r="AC902" s="9">
        <f>IF(OR(AA902="",AB902=""),"",AA902+AB902)</f>
        <v/>
      </c>
      <c r="AD902" s="26">
        <f>IFERROR(IF(OR(AA902="",INDEX(AA:AA,MATCH(DATE(YEAR($A902)-1,MONTH($A902),DAY($A902)),$A:$A,0))=""),"",AA902/INDEX(AA:AA,MATCH(DATE(YEAR($A902)-1,MONTH($A902),DAY($A902)),$A:$A,0))-1),"")</f>
        <v/>
      </c>
      <c r="AE902" s="26">
        <f>IFERROR(IF(OR(AB902="",INDEX(AB:AB,MATCH(DATE(YEAR($A902)-1,MONTH($A902),DAY($A902)),$A:$A,0))=""),"",AB902/INDEX(AB:AB,MATCH(DATE(YEAR($A902)-1,MONTH($A902),DAY($A902)),$A:$A,0))-1),"")</f>
        <v/>
      </c>
      <c r="AF902" s="26">
        <f>IFERROR(IF(OR(AC902="",INDEX(AC:AC,MATCH(DATE(YEAR($A902)-1,MONTH($A902),DAY($A902)),$A:$A,0))=""),"",AC902/INDEX(AC:AC,MATCH(DATE(YEAR($A902)-1,MONTH($A902),DAY($A902)),$A:$A,0))-1),"")</f>
        <v/>
      </c>
      <c r="AG902" s="26">
        <f>IF(OR(AA902="",AA901=""),"",AA902/AA901-1)</f>
        <v/>
      </c>
      <c r="AH902" s="26">
        <f>IF(OR(AB902="",AB901=""),"",AB902/AB901-1)</f>
        <v/>
      </c>
      <c r="AI902" s="26">
        <f>IF(OR(AC902="",AC901=""),"",AC902/AC901-1)</f>
        <v/>
      </c>
      <c r="AJ902" s="26">
        <f>IF(AC902="","",AA902/AC902)</f>
        <v/>
      </c>
      <c r="AK902" s="26">
        <f>IF(AC902="","",AB902/AC902)</f>
        <v/>
      </c>
      <c r="AL902" s="29" t="n">
        <v>11.135</v>
      </c>
      <c r="AM902" s="30" t="n">
        <v>11.8075</v>
      </c>
      <c r="AN902" s="30" t="n">
        <v>10.6175</v>
      </c>
      <c r="AO902" s="30" t="n">
        <v>11.6475</v>
      </c>
      <c r="AP902" s="31" t="n">
        <v>0.046</v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18">
        <f>IF(SUMIFS('Daily NSE Equity Options'!$K:$K,'Daily NSE Equity Options'!$A:$A,$A903)=0,"",SUMIFS('Daily NSE Equity Options'!$K:$K,'Daily NSE Equity Options'!$A:$A,$A903))</f>
        <v/>
      </c>
      <c r="F903" s="7">
        <f>IF(SUMIFS('Daily BSE Equity Options'!$K:$K,'Daily BSE Equity Options'!$A:$A,$A903)=0,"",SUMIFS('Daily BSE Equity Options'!$K:$K,'Daily BSE Equity Options'!$A:$A,$A903))</f>
        <v/>
      </c>
      <c r="G903" s="7">
        <f>IF(OR(E903="",F903=""),"",E903+F903)</f>
        <v/>
      </c>
      <c r="H903" s="20">
        <f>IFERROR(IF(OR(E903="",INDEX(E:E,MATCH(DATE(YEAR($A903)-1,MONTH($A903),DAY($A903)),$A:$A,0))=""),"",E903/INDEX(E:E,MATCH(DATE(YEAR($A903)-1,MONTH($A903),DAY($A903)),$A:$A,0))-1),"")</f>
        <v/>
      </c>
      <c r="I903" s="20">
        <f>IFERROR(IF(OR(F903="",INDEX(F:F,MATCH(DATE(YEAR($A903)-1,MONTH($A903),DAY($A903)),$A:$A,0))=""),"",F903/INDEX(F:F,MATCH(DATE(YEAR($A903)-1,MONTH($A903),DAY($A903)),$A:$A,0))-1),"")</f>
        <v/>
      </c>
      <c r="J903" s="20">
        <f>IFERROR(IF(OR(G903="",INDEX(G:G,MATCH(DATE(YEAR($A903)-1,MONTH($A903),DAY($A903)),$A:$A,0))=""),"",G903/INDEX(G:G,MATCH(DATE(YEAR($A903)-1,MONTH($A903),DAY($A903)),$A:$A,0))-1),"")</f>
        <v/>
      </c>
      <c r="K903" s="20">
        <f>IF(OR(E903="",E902=""),"",E903/E902-1)</f>
        <v/>
      </c>
      <c r="L903" s="20">
        <f>IF(OR(F903="",F902=""),"",F903/F902-1)</f>
        <v/>
      </c>
      <c r="M903" s="20">
        <f>IF(OR(G903="",G902=""),"",G903/G902-1)</f>
        <v/>
      </c>
      <c r="N903" s="20">
        <f>IF(G903="","",E903/G903)</f>
        <v/>
      </c>
      <c r="O903" s="20">
        <f>IF(G903="","",F903/G903)</f>
        <v/>
      </c>
      <c r="P903" s="21">
        <f>IF(SUMIFS('Daily NSE Equity Options'!$L:$L,'Daily NSE Equity Options'!$A:$A,$A903)=0,"",SUMIFS('Daily NSE Equity Options'!$L:$L,'Daily NSE Equity Options'!$A:$A,$A903))</f>
        <v/>
      </c>
      <c r="Q903" s="8">
        <f>IF(SUMIFS('Daily BSE Equity Options'!$L:$L,'Daily BSE Equity Options'!$A:$A,$A903)=0,"",SUMIFS('Daily BSE Equity Options'!$L:$L,'Daily BSE Equity Options'!$A:$A,$A903))</f>
        <v/>
      </c>
      <c r="R903" s="8">
        <f>IF(OR(P903="",Q903=""),"",P903+Q903)</f>
        <v/>
      </c>
      <c r="S903" s="23">
        <f>IFERROR(IF(OR(P903="",INDEX(P:P,MATCH(DATE(YEAR($A903)-1,MONTH($A903),DAY($A903)),$A:$A,0))=""),"",P903/INDEX(P:P,MATCH(DATE(YEAR($A903)-1,MONTH($A903),DAY($A903)),$A:$A,0))-1),"")</f>
        <v/>
      </c>
      <c r="T903" s="23">
        <f>IFERROR(IF(OR(Q903="",INDEX(Q:Q,MATCH(DATE(YEAR($A903)-1,MONTH($A903),DAY($A903)),$A:$A,0))=""),"",Q903/INDEX(Q:Q,MATCH(DATE(YEAR($A903)-1,MONTH($A903),DAY($A903)),$A:$A,0))-1),"")</f>
        <v/>
      </c>
      <c r="U903" s="23">
        <f>IFERROR(IF(OR(R903="",INDEX(R:R,MATCH(DATE(YEAR($A903)-1,MONTH($A903),DAY($A903)),$A:$A,0))=""),"",R903/INDEX(R:R,MATCH(DATE(YEAR($A903)-1,MONTH($A903),DAY($A903)),$A:$A,0))-1),"")</f>
        <v/>
      </c>
      <c r="V903" s="23">
        <f>IF(OR(P903="",P902=""),"",P903/P902-1)</f>
        <v/>
      </c>
      <c r="W903" s="23">
        <f>IF(OR(Q903="",Q902=""),"",Q903/Q902-1)</f>
        <v/>
      </c>
      <c r="X903" s="23">
        <f>IF(OR(R903="",R902=""),"",R903/R902-1)</f>
        <v/>
      </c>
      <c r="Y903" s="23">
        <f>IF(R903="","",P903/R903)</f>
        <v/>
      </c>
      <c r="Z903" s="23">
        <f>IF(R903="","",Q903/R903)</f>
        <v/>
      </c>
      <c r="AA903" s="24">
        <f>IF(SUMIFS('Daily NSE Equity Options'!$M:$M,'Daily NSE Equity Options'!$A:$A,$A903)=0,"",SUMIFS('Daily NSE Equity Options'!$M:$M,'Daily NSE Equity Options'!$A:$A,$A903))</f>
        <v/>
      </c>
      <c r="AB903" s="9">
        <f>IF(SUMIFS('Daily BSE Equity Options'!$M:$M,'Daily BSE Equity Options'!$A:$A,$A903)=0,"",SUMIFS('Daily BSE Equity Options'!$M:$M,'Daily BSE Equity Options'!$A:$A,$A903))</f>
        <v/>
      </c>
      <c r="AC903" s="9">
        <f>IF(OR(AA903="",AB903=""),"",AA903+AB903)</f>
        <v/>
      </c>
      <c r="AD903" s="26">
        <f>IFERROR(IF(OR(AA903="",INDEX(AA:AA,MATCH(DATE(YEAR($A903)-1,MONTH($A903),DAY($A903)),$A:$A,0))=""),"",AA903/INDEX(AA:AA,MATCH(DATE(YEAR($A903)-1,MONTH($A903),DAY($A903)),$A:$A,0))-1),"")</f>
        <v/>
      </c>
      <c r="AE903" s="26">
        <f>IFERROR(IF(OR(AB903="",INDEX(AB:AB,MATCH(DATE(YEAR($A903)-1,MONTH($A903),DAY($A903)),$A:$A,0))=""),"",AB903/INDEX(AB:AB,MATCH(DATE(YEAR($A903)-1,MONTH($A903),DAY($A903)),$A:$A,0))-1),"")</f>
        <v/>
      </c>
      <c r="AF903" s="26">
        <f>IFERROR(IF(OR(AC903="",INDEX(AC:AC,MATCH(DATE(YEAR($A903)-1,MONTH($A903),DAY($A903)),$A:$A,0))=""),"",AC903/INDEX(AC:AC,MATCH(DATE(YEAR($A903)-1,MONTH($A903),DAY($A903)),$A:$A,0))-1),"")</f>
        <v/>
      </c>
      <c r="AG903" s="26">
        <f>IF(OR(AA903="",AA902=""),"",AA903/AA902-1)</f>
        <v/>
      </c>
      <c r="AH903" s="26">
        <f>IF(OR(AB903="",AB902=""),"",AB903/AB902-1)</f>
        <v/>
      </c>
      <c r="AI903" s="26">
        <f>IF(OR(AC903="",AC902=""),"",AC903/AC902-1)</f>
        <v/>
      </c>
      <c r="AJ903" s="26">
        <f>IF(AC903="","",AA903/AC903)</f>
        <v/>
      </c>
      <c r="AK903" s="26">
        <f>IF(AC903="","",AB903/AC903)</f>
        <v/>
      </c>
      <c r="AL903" s="29" t="n">
        <v>11.6475</v>
      </c>
      <c r="AM903" s="30" t="n">
        <v>12.09</v>
      </c>
      <c r="AN903" s="30" t="n">
        <v>10.19</v>
      </c>
      <c r="AO903" s="30" t="n">
        <v>11.8275</v>
      </c>
      <c r="AP903" s="31" t="n">
        <v>0.0155</v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18">
        <f>IF(SUMIFS('Daily NSE Equity Options'!$K:$K,'Daily NSE Equity Options'!$A:$A,$A904)=0,"",SUMIFS('Daily NSE Equity Options'!$K:$K,'Daily NSE Equity Options'!$A:$A,$A904))</f>
        <v/>
      </c>
      <c r="F904" s="7">
        <f>IF(SUMIFS('Daily BSE Equity Options'!$K:$K,'Daily BSE Equity Options'!$A:$A,$A904)=0,"",SUMIFS('Daily BSE Equity Options'!$K:$K,'Daily BSE Equity Options'!$A:$A,$A904))</f>
        <v/>
      </c>
      <c r="G904" s="7">
        <f>IF(OR(E904="",F904=""),"",E904+F904)</f>
        <v/>
      </c>
      <c r="H904" s="20">
        <f>IFERROR(IF(OR(E904="",INDEX(E:E,MATCH(DATE(YEAR($A904)-1,MONTH($A904),DAY($A904)),$A:$A,0))=""),"",E904/INDEX(E:E,MATCH(DATE(YEAR($A904)-1,MONTH($A904),DAY($A904)),$A:$A,0))-1),"")</f>
        <v/>
      </c>
      <c r="I904" s="20">
        <f>IFERROR(IF(OR(F904="",INDEX(F:F,MATCH(DATE(YEAR($A904)-1,MONTH($A904),DAY($A904)),$A:$A,0))=""),"",F904/INDEX(F:F,MATCH(DATE(YEAR($A904)-1,MONTH($A904),DAY($A904)),$A:$A,0))-1),"")</f>
        <v/>
      </c>
      <c r="J904" s="20">
        <f>IFERROR(IF(OR(G904="",INDEX(G:G,MATCH(DATE(YEAR($A904)-1,MONTH($A904),DAY($A904)),$A:$A,0))=""),"",G904/INDEX(G:G,MATCH(DATE(YEAR($A904)-1,MONTH($A904),DAY($A904)),$A:$A,0))-1),"")</f>
        <v/>
      </c>
      <c r="K904" s="20">
        <f>IF(OR(E904="",E903=""),"",E904/E903-1)</f>
        <v/>
      </c>
      <c r="L904" s="20">
        <f>IF(OR(F904="",F903=""),"",F904/F903-1)</f>
        <v/>
      </c>
      <c r="M904" s="20">
        <f>IF(OR(G904="",G903=""),"",G904/G903-1)</f>
        <v/>
      </c>
      <c r="N904" s="20">
        <f>IF(G904="","",E904/G904)</f>
        <v/>
      </c>
      <c r="O904" s="20">
        <f>IF(G904="","",F904/G904)</f>
        <v/>
      </c>
      <c r="P904" s="21">
        <f>IF(SUMIFS('Daily NSE Equity Options'!$L:$L,'Daily NSE Equity Options'!$A:$A,$A904)=0,"",SUMIFS('Daily NSE Equity Options'!$L:$L,'Daily NSE Equity Options'!$A:$A,$A904))</f>
        <v/>
      </c>
      <c r="Q904" s="8">
        <f>IF(SUMIFS('Daily BSE Equity Options'!$L:$L,'Daily BSE Equity Options'!$A:$A,$A904)=0,"",SUMIFS('Daily BSE Equity Options'!$L:$L,'Daily BSE Equity Options'!$A:$A,$A904))</f>
        <v/>
      </c>
      <c r="R904" s="8">
        <f>IF(OR(P904="",Q904=""),"",P904+Q904)</f>
        <v/>
      </c>
      <c r="S904" s="23">
        <f>IFERROR(IF(OR(P904="",INDEX(P:P,MATCH(DATE(YEAR($A904)-1,MONTH($A904),DAY($A904)),$A:$A,0))=""),"",P904/INDEX(P:P,MATCH(DATE(YEAR($A904)-1,MONTH($A904),DAY($A904)),$A:$A,0))-1),"")</f>
        <v/>
      </c>
      <c r="T904" s="23">
        <f>IFERROR(IF(OR(Q904="",INDEX(Q:Q,MATCH(DATE(YEAR($A904)-1,MONTH($A904),DAY($A904)),$A:$A,0))=""),"",Q904/INDEX(Q:Q,MATCH(DATE(YEAR($A904)-1,MONTH($A904),DAY($A904)),$A:$A,0))-1),"")</f>
        <v/>
      </c>
      <c r="U904" s="23">
        <f>IFERROR(IF(OR(R904="",INDEX(R:R,MATCH(DATE(YEAR($A904)-1,MONTH($A904),DAY($A904)),$A:$A,0))=""),"",R904/INDEX(R:R,MATCH(DATE(YEAR($A904)-1,MONTH($A904),DAY($A904)),$A:$A,0))-1),"")</f>
        <v/>
      </c>
      <c r="V904" s="23">
        <f>IF(OR(P904="",P903=""),"",P904/P903-1)</f>
        <v/>
      </c>
      <c r="W904" s="23">
        <f>IF(OR(Q904="",Q903=""),"",Q904/Q903-1)</f>
        <v/>
      </c>
      <c r="X904" s="23">
        <f>IF(OR(R904="",R903=""),"",R904/R903-1)</f>
        <v/>
      </c>
      <c r="Y904" s="23">
        <f>IF(R904="","",P904/R904)</f>
        <v/>
      </c>
      <c r="Z904" s="23">
        <f>IF(R904="","",Q904/R904)</f>
        <v/>
      </c>
      <c r="AA904" s="24">
        <f>IF(SUMIFS('Daily NSE Equity Options'!$M:$M,'Daily NSE Equity Options'!$A:$A,$A904)=0,"",SUMIFS('Daily NSE Equity Options'!$M:$M,'Daily NSE Equity Options'!$A:$A,$A904))</f>
        <v/>
      </c>
      <c r="AB904" s="9">
        <f>IF(SUMIFS('Daily BSE Equity Options'!$M:$M,'Daily BSE Equity Options'!$A:$A,$A904)=0,"",SUMIFS('Daily BSE Equity Options'!$M:$M,'Daily BSE Equity Options'!$A:$A,$A904))</f>
        <v/>
      </c>
      <c r="AC904" s="9">
        <f>IF(OR(AA904="",AB904=""),"",AA904+AB904)</f>
        <v/>
      </c>
      <c r="AD904" s="26">
        <f>IFERROR(IF(OR(AA904="",INDEX(AA:AA,MATCH(DATE(YEAR($A904)-1,MONTH($A904),DAY($A904)),$A:$A,0))=""),"",AA904/INDEX(AA:AA,MATCH(DATE(YEAR($A904)-1,MONTH($A904),DAY($A904)),$A:$A,0))-1),"")</f>
        <v/>
      </c>
      <c r="AE904" s="26">
        <f>IFERROR(IF(OR(AB904="",INDEX(AB:AB,MATCH(DATE(YEAR($A904)-1,MONTH($A904),DAY($A904)),$A:$A,0))=""),"",AB904/INDEX(AB:AB,MATCH(DATE(YEAR($A904)-1,MONTH($A904),DAY($A904)),$A:$A,0))-1),"")</f>
        <v/>
      </c>
      <c r="AF904" s="26">
        <f>IFERROR(IF(OR(AC904="",INDEX(AC:AC,MATCH(DATE(YEAR($A904)-1,MONTH($A904),DAY($A904)),$A:$A,0))=""),"",AC904/INDEX(AC:AC,MATCH(DATE(YEAR($A904)-1,MONTH($A904),DAY($A904)),$A:$A,0))-1),"")</f>
        <v/>
      </c>
      <c r="AG904" s="26">
        <f>IF(OR(AA904="",AA903=""),"",AA904/AA903-1)</f>
        <v/>
      </c>
      <c r="AH904" s="26">
        <f>IF(OR(AB904="",AB903=""),"",AB904/AB903-1)</f>
        <v/>
      </c>
      <c r="AI904" s="26">
        <f>IF(OR(AC904="",AC903=""),"",AC904/AC903-1)</f>
        <v/>
      </c>
      <c r="AJ904" s="26">
        <f>IF(AC904="","",AA904/AC904)</f>
        <v/>
      </c>
      <c r="AK904" s="26">
        <f>IF(AC904="","",AB904/AC904)</f>
        <v/>
      </c>
      <c r="AL904" s="29" t="n">
        <v>11.8275</v>
      </c>
      <c r="AM904" s="30" t="n">
        <v>12.67</v>
      </c>
      <c r="AN904" s="30" t="n">
        <v>11.2</v>
      </c>
      <c r="AO904" s="30" t="n">
        <v>12.1475</v>
      </c>
      <c r="AP904" s="31" t="n">
        <v>0.0271</v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18">
        <f>IF(SUMIFS('Daily NSE Equity Options'!$K:$K,'Daily NSE Equity Options'!$A:$A,$A905)=0,"",SUMIFS('Daily NSE Equity Options'!$K:$K,'Daily NSE Equity Options'!$A:$A,$A905))</f>
        <v/>
      </c>
      <c r="F905" s="7">
        <f>IF(SUMIFS('Daily BSE Equity Options'!$K:$K,'Daily BSE Equity Options'!$A:$A,$A905)=0,"",SUMIFS('Daily BSE Equity Options'!$K:$K,'Daily BSE Equity Options'!$A:$A,$A905))</f>
        <v/>
      </c>
      <c r="G905" s="7">
        <f>IF(OR(E905="",F905=""),"",E905+F905)</f>
        <v/>
      </c>
      <c r="H905" s="20">
        <f>IFERROR(IF(OR(E905="",INDEX(E:E,MATCH(DATE(YEAR($A905)-1,MONTH($A905),DAY($A905)),$A:$A,0))=""),"",E905/INDEX(E:E,MATCH(DATE(YEAR($A905)-1,MONTH($A905),DAY($A905)),$A:$A,0))-1),"")</f>
        <v/>
      </c>
      <c r="I905" s="20">
        <f>IFERROR(IF(OR(F905="",INDEX(F:F,MATCH(DATE(YEAR($A905)-1,MONTH($A905),DAY($A905)),$A:$A,0))=""),"",F905/INDEX(F:F,MATCH(DATE(YEAR($A905)-1,MONTH($A905),DAY($A905)),$A:$A,0))-1),"")</f>
        <v/>
      </c>
      <c r="J905" s="20">
        <f>IFERROR(IF(OR(G905="",INDEX(G:G,MATCH(DATE(YEAR($A905)-1,MONTH($A905),DAY($A905)),$A:$A,0))=""),"",G905/INDEX(G:G,MATCH(DATE(YEAR($A905)-1,MONTH($A905),DAY($A905)),$A:$A,0))-1),"")</f>
        <v/>
      </c>
      <c r="K905" s="20">
        <f>IF(OR(E905="",E904=""),"",E905/E904-1)</f>
        <v/>
      </c>
      <c r="L905" s="20">
        <f>IF(OR(F905="",F904=""),"",F905/F904-1)</f>
        <v/>
      </c>
      <c r="M905" s="20">
        <f>IF(OR(G905="",G904=""),"",G905/G904-1)</f>
        <v/>
      </c>
      <c r="N905" s="20">
        <f>IF(G905="","",E905/G905)</f>
        <v/>
      </c>
      <c r="O905" s="20">
        <f>IF(G905="","",F905/G905)</f>
        <v/>
      </c>
      <c r="P905" s="21">
        <f>IF(SUMIFS('Daily NSE Equity Options'!$L:$L,'Daily NSE Equity Options'!$A:$A,$A905)=0,"",SUMIFS('Daily NSE Equity Options'!$L:$L,'Daily NSE Equity Options'!$A:$A,$A905))</f>
        <v/>
      </c>
      <c r="Q905" s="8">
        <f>IF(SUMIFS('Daily BSE Equity Options'!$L:$L,'Daily BSE Equity Options'!$A:$A,$A905)=0,"",SUMIFS('Daily BSE Equity Options'!$L:$L,'Daily BSE Equity Options'!$A:$A,$A905))</f>
        <v/>
      </c>
      <c r="R905" s="8">
        <f>IF(OR(P905="",Q905=""),"",P905+Q905)</f>
        <v/>
      </c>
      <c r="S905" s="23">
        <f>IFERROR(IF(OR(P905="",INDEX(P:P,MATCH(DATE(YEAR($A905)-1,MONTH($A905),DAY($A905)),$A:$A,0))=""),"",P905/INDEX(P:P,MATCH(DATE(YEAR($A905)-1,MONTH($A905),DAY($A905)),$A:$A,0))-1),"")</f>
        <v/>
      </c>
      <c r="T905" s="23">
        <f>IFERROR(IF(OR(Q905="",INDEX(Q:Q,MATCH(DATE(YEAR($A905)-1,MONTH($A905),DAY($A905)),$A:$A,0))=""),"",Q905/INDEX(Q:Q,MATCH(DATE(YEAR($A905)-1,MONTH($A905),DAY($A905)),$A:$A,0))-1),"")</f>
        <v/>
      </c>
      <c r="U905" s="23">
        <f>IFERROR(IF(OR(R905="",INDEX(R:R,MATCH(DATE(YEAR($A905)-1,MONTH($A905),DAY($A905)),$A:$A,0))=""),"",R905/INDEX(R:R,MATCH(DATE(YEAR($A905)-1,MONTH($A905),DAY($A905)),$A:$A,0))-1),"")</f>
        <v/>
      </c>
      <c r="V905" s="23">
        <f>IF(OR(P905="",P904=""),"",P905/P904-1)</f>
        <v/>
      </c>
      <c r="W905" s="23">
        <f>IF(OR(Q905="",Q904=""),"",Q905/Q904-1)</f>
        <v/>
      </c>
      <c r="X905" s="23">
        <f>IF(OR(R905="",R904=""),"",R905/R904-1)</f>
        <v/>
      </c>
      <c r="Y905" s="23">
        <f>IF(R905="","",P905/R905)</f>
        <v/>
      </c>
      <c r="Z905" s="23">
        <f>IF(R905="","",Q905/R905)</f>
        <v/>
      </c>
      <c r="AA905" s="24">
        <f>IF(SUMIFS('Daily NSE Equity Options'!$M:$M,'Daily NSE Equity Options'!$A:$A,$A905)=0,"",SUMIFS('Daily NSE Equity Options'!$M:$M,'Daily NSE Equity Options'!$A:$A,$A905))</f>
        <v/>
      </c>
      <c r="AB905" s="9">
        <f>IF(SUMIFS('Daily BSE Equity Options'!$M:$M,'Daily BSE Equity Options'!$A:$A,$A905)=0,"",SUMIFS('Daily BSE Equity Options'!$M:$M,'Daily BSE Equity Options'!$A:$A,$A905))</f>
        <v/>
      </c>
      <c r="AC905" s="9">
        <f>IF(OR(AA905="",AB905=""),"",AA905+AB905)</f>
        <v/>
      </c>
      <c r="AD905" s="26">
        <f>IFERROR(IF(OR(AA905="",INDEX(AA:AA,MATCH(DATE(YEAR($A905)-1,MONTH($A905),DAY($A905)),$A:$A,0))=""),"",AA905/INDEX(AA:AA,MATCH(DATE(YEAR($A905)-1,MONTH($A905),DAY($A905)),$A:$A,0))-1),"")</f>
        <v/>
      </c>
      <c r="AE905" s="26">
        <f>IFERROR(IF(OR(AB905="",INDEX(AB:AB,MATCH(DATE(YEAR($A905)-1,MONTH($A905),DAY($A905)),$A:$A,0))=""),"",AB905/INDEX(AB:AB,MATCH(DATE(YEAR($A905)-1,MONTH($A905),DAY($A905)),$A:$A,0))-1),"")</f>
        <v/>
      </c>
      <c r="AF905" s="26">
        <f>IFERROR(IF(OR(AC905="",INDEX(AC:AC,MATCH(DATE(YEAR($A905)-1,MONTH($A905),DAY($A905)),$A:$A,0))=""),"",AC905/INDEX(AC:AC,MATCH(DATE(YEAR($A905)-1,MONTH($A905),DAY($A905)),$A:$A,0))-1),"")</f>
        <v/>
      </c>
      <c r="AG905" s="26">
        <f>IF(OR(AA905="",AA904=""),"",AA905/AA904-1)</f>
        <v/>
      </c>
      <c r="AH905" s="26">
        <f>IF(OR(AB905="",AB904=""),"",AB905/AB904-1)</f>
        <v/>
      </c>
      <c r="AI905" s="26">
        <f>IF(OR(AC905="",AC904=""),"",AC905/AC904-1)</f>
        <v/>
      </c>
      <c r="AJ905" s="26">
        <f>IF(AC905="","",AA905/AC905)</f>
        <v/>
      </c>
      <c r="AK905" s="26">
        <f>IF(AC905="","",AB905/AC905)</f>
        <v/>
      </c>
      <c r="AL905" s="29" t="n">
        <v>12.1475</v>
      </c>
      <c r="AM905" s="30" t="n">
        <v>12.435</v>
      </c>
      <c r="AN905" s="30" t="n">
        <v>10.755</v>
      </c>
      <c r="AO905" s="30" t="n">
        <v>12.2325</v>
      </c>
      <c r="AP905" s="31" t="n">
        <v>0.007</v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18">
        <f>IF(SUMIFS('Daily NSE Equity Options'!$K:$K,'Daily NSE Equity Options'!$A:$A,$A906)=0,"",SUMIFS('Daily NSE Equity Options'!$K:$K,'Daily NSE Equity Options'!$A:$A,$A906))</f>
        <v/>
      </c>
      <c r="F906" s="7">
        <f>IF(SUMIFS('Daily BSE Equity Options'!$K:$K,'Daily BSE Equity Options'!$A:$A,$A906)=0,"",SUMIFS('Daily BSE Equity Options'!$K:$K,'Daily BSE Equity Options'!$A:$A,$A906))</f>
        <v/>
      </c>
      <c r="G906" s="7">
        <f>IF(OR(E906="",F906=""),"",E906+F906)</f>
        <v/>
      </c>
      <c r="H906" s="20">
        <f>IFERROR(IF(OR(E906="",INDEX(E:E,MATCH(DATE(YEAR($A906)-1,MONTH($A906),DAY($A906)),$A:$A,0))=""),"",E906/INDEX(E:E,MATCH(DATE(YEAR($A906)-1,MONTH($A906),DAY($A906)),$A:$A,0))-1),"")</f>
        <v/>
      </c>
      <c r="I906" s="20">
        <f>IFERROR(IF(OR(F906="",INDEX(F:F,MATCH(DATE(YEAR($A906)-1,MONTH($A906),DAY($A906)),$A:$A,0))=""),"",F906/INDEX(F:F,MATCH(DATE(YEAR($A906)-1,MONTH($A906),DAY($A906)),$A:$A,0))-1),"")</f>
        <v/>
      </c>
      <c r="J906" s="20">
        <f>IFERROR(IF(OR(G906="",INDEX(G:G,MATCH(DATE(YEAR($A906)-1,MONTH($A906),DAY($A906)),$A:$A,0))=""),"",G906/INDEX(G:G,MATCH(DATE(YEAR($A906)-1,MONTH($A906),DAY($A906)),$A:$A,0))-1),"")</f>
        <v/>
      </c>
      <c r="K906" s="20">
        <f>IF(OR(E906="",E905=""),"",E906/E905-1)</f>
        <v/>
      </c>
      <c r="L906" s="20">
        <f>IF(OR(F906="",F905=""),"",F906/F905-1)</f>
        <v/>
      </c>
      <c r="M906" s="20">
        <f>IF(OR(G906="",G905=""),"",G906/G905-1)</f>
        <v/>
      </c>
      <c r="N906" s="20">
        <f>IF(G906="","",E906/G906)</f>
        <v/>
      </c>
      <c r="O906" s="20">
        <f>IF(G906="","",F906/G906)</f>
        <v/>
      </c>
      <c r="P906" s="21">
        <f>IF(SUMIFS('Daily NSE Equity Options'!$L:$L,'Daily NSE Equity Options'!$A:$A,$A906)=0,"",SUMIFS('Daily NSE Equity Options'!$L:$L,'Daily NSE Equity Options'!$A:$A,$A906))</f>
        <v/>
      </c>
      <c r="Q906" s="8">
        <f>IF(SUMIFS('Daily BSE Equity Options'!$L:$L,'Daily BSE Equity Options'!$A:$A,$A906)=0,"",SUMIFS('Daily BSE Equity Options'!$L:$L,'Daily BSE Equity Options'!$A:$A,$A906))</f>
        <v/>
      </c>
      <c r="R906" s="8">
        <f>IF(OR(P906="",Q906=""),"",P906+Q906)</f>
        <v/>
      </c>
      <c r="S906" s="23">
        <f>IFERROR(IF(OR(P906="",INDEX(P:P,MATCH(DATE(YEAR($A906)-1,MONTH($A906),DAY($A906)),$A:$A,0))=""),"",P906/INDEX(P:P,MATCH(DATE(YEAR($A906)-1,MONTH($A906),DAY($A906)),$A:$A,0))-1),"")</f>
        <v/>
      </c>
      <c r="T906" s="23">
        <f>IFERROR(IF(OR(Q906="",INDEX(Q:Q,MATCH(DATE(YEAR($A906)-1,MONTH($A906),DAY($A906)),$A:$A,0))=""),"",Q906/INDEX(Q:Q,MATCH(DATE(YEAR($A906)-1,MONTH($A906),DAY($A906)),$A:$A,0))-1),"")</f>
        <v/>
      </c>
      <c r="U906" s="23">
        <f>IFERROR(IF(OR(R906="",INDEX(R:R,MATCH(DATE(YEAR($A906)-1,MONTH($A906),DAY($A906)),$A:$A,0))=""),"",R906/INDEX(R:R,MATCH(DATE(YEAR($A906)-1,MONTH($A906),DAY($A906)),$A:$A,0))-1),"")</f>
        <v/>
      </c>
      <c r="V906" s="23">
        <f>IF(OR(P906="",P905=""),"",P906/P905-1)</f>
        <v/>
      </c>
      <c r="W906" s="23">
        <f>IF(OR(Q906="",Q905=""),"",Q906/Q905-1)</f>
        <v/>
      </c>
      <c r="X906" s="23">
        <f>IF(OR(R906="",R905=""),"",R906/R905-1)</f>
        <v/>
      </c>
      <c r="Y906" s="23">
        <f>IF(R906="","",P906/R906)</f>
        <v/>
      </c>
      <c r="Z906" s="23">
        <f>IF(R906="","",Q906/R906)</f>
        <v/>
      </c>
      <c r="AA906" s="24">
        <f>IF(SUMIFS('Daily NSE Equity Options'!$M:$M,'Daily NSE Equity Options'!$A:$A,$A906)=0,"",SUMIFS('Daily NSE Equity Options'!$M:$M,'Daily NSE Equity Options'!$A:$A,$A906))</f>
        <v/>
      </c>
      <c r="AB906" s="9">
        <f>IF(SUMIFS('Daily BSE Equity Options'!$M:$M,'Daily BSE Equity Options'!$A:$A,$A906)=0,"",SUMIFS('Daily BSE Equity Options'!$M:$M,'Daily BSE Equity Options'!$A:$A,$A906))</f>
        <v/>
      </c>
      <c r="AC906" s="9">
        <f>IF(OR(AA906="",AB906=""),"",AA906+AB906)</f>
        <v/>
      </c>
      <c r="AD906" s="26">
        <f>IFERROR(IF(OR(AA906="",INDEX(AA:AA,MATCH(DATE(YEAR($A906)-1,MONTH($A906),DAY($A906)),$A:$A,0))=""),"",AA906/INDEX(AA:AA,MATCH(DATE(YEAR($A906)-1,MONTH($A906),DAY($A906)),$A:$A,0))-1),"")</f>
        <v/>
      </c>
      <c r="AE906" s="26">
        <f>IFERROR(IF(OR(AB906="",INDEX(AB:AB,MATCH(DATE(YEAR($A906)-1,MONTH($A906),DAY($A906)),$A:$A,0))=""),"",AB906/INDEX(AB:AB,MATCH(DATE(YEAR($A906)-1,MONTH($A906),DAY($A906)),$A:$A,0))-1),"")</f>
        <v/>
      </c>
      <c r="AF906" s="26">
        <f>IFERROR(IF(OR(AC906="",INDEX(AC:AC,MATCH(DATE(YEAR($A906)-1,MONTH($A906),DAY($A906)),$A:$A,0))=""),"",AC906/INDEX(AC:AC,MATCH(DATE(YEAR($A906)-1,MONTH($A906),DAY($A906)),$A:$A,0))-1),"")</f>
        <v/>
      </c>
      <c r="AG906" s="26">
        <f>IF(OR(AA906="",AA905=""),"",AA906/AA905-1)</f>
        <v/>
      </c>
      <c r="AH906" s="26">
        <f>IF(OR(AB906="",AB905=""),"",AB906/AB905-1)</f>
        <v/>
      </c>
      <c r="AI906" s="26">
        <f>IF(OR(AC906="",AC905=""),"",AC906/AC905-1)</f>
        <v/>
      </c>
      <c r="AJ906" s="26">
        <f>IF(AC906="","",AA906/AC906)</f>
        <v/>
      </c>
      <c r="AK906" s="26">
        <f>IF(AC906="","",AB906/AC906)</f>
        <v/>
      </c>
      <c r="AL906" s="29" t="n">
        <v>12.2325</v>
      </c>
      <c r="AM906" s="30" t="n">
        <v>12.7075</v>
      </c>
      <c r="AN906" s="30" t="n">
        <v>11.0225</v>
      </c>
      <c r="AO906" s="30" t="n">
        <v>11.865</v>
      </c>
      <c r="AP906" s="31" t="n">
        <v>-0.03</v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18">
        <f>IF(SUMIFS('Daily NSE Equity Options'!$K:$K,'Daily NSE Equity Options'!$A:$A,$A907)=0,"",SUMIFS('Daily NSE Equity Options'!$K:$K,'Daily NSE Equity Options'!$A:$A,$A907))</f>
        <v/>
      </c>
      <c r="F907" s="7">
        <f>IF(SUMIFS('Daily BSE Equity Options'!$K:$K,'Daily BSE Equity Options'!$A:$A,$A907)=0,"",SUMIFS('Daily BSE Equity Options'!$K:$K,'Daily BSE Equity Options'!$A:$A,$A907))</f>
        <v/>
      </c>
      <c r="G907" s="7">
        <f>IF(OR(E907="",F907=""),"",E907+F907)</f>
        <v/>
      </c>
      <c r="H907" s="20">
        <f>IFERROR(IF(OR(E907="",INDEX(E:E,MATCH(DATE(YEAR($A907)-1,MONTH($A907),DAY($A907)),$A:$A,0))=""),"",E907/INDEX(E:E,MATCH(DATE(YEAR($A907)-1,MONTH($A907),DAY($A907)),$A:$A,0))-1),"")</f>
        <v/>
      </c>
      <c r="I907" s="20">
        <f>IFERROR(IF(OR(F907="",INDEX(F:F,MATCH(DATE(YEAR($A907)-1,MONTH($A907),DAY($A907)),$A:$A,0))=""),"",F907/INDEX(F:F,MATCH(DATE(YEAR($A907)-1,MONTH($A907),DAY($A907)),$A:$A,0))-1),"")</f>
        <v/>
      </c>
      <c r="J907" s="20">
        <f>IFERROR(IF(OR(G907="",INDEX(G:G,MATCH(DATE(YEAR($A907)-1,MONTH($A907),DAY($A907)),$A:$A,0))=""),"",G907/INDEX(G:G,MATCH(DATE(YEAR($A907)-1,MONTH($A907),DAY($A907)),$A:$A,0))-1),"")</f>
        <v/>
      </c>
      <c r="K907" s="20">
        <f>IF(OR(E907="",E906=""),"",E907/E906-1)</f>
        <v/>
      </c>
      <c r="L907" s="20">
        <f>IF(OR(F907="",F906=""),"",F907/F906-1)</f>
        <v/>
      </c>
      <c r="M907" s="20">
        <f>IF(OR(G907="",G906=""),"",G907/G906-1)</f>
        <v/>
      </c>
      <c r="N907" s="20">
        <f>IF(G907="","",E907/G907)</f>
        <v/>
      </c>
      <c r="O907" s="20">
        <f>IF(G907="","",F907/G907)</f>
        <v/>
      </c>
      <c r="P907" s="21">
        <f>IF(SUMIFS('Daily NSE Equity Options'!$L:$L,'Daily NSE Equity Options'!$A:$A,$A907)=0,"",SUMIFS('Daily NSE Equity Options'!$L:$L,'Daily NSE Equity Options'!$A:$A,$A907))</f>
        <v/>
      </c>
      <c r="Q907" s="8">
        <f>IF(SUMIFS('Daily BSE Equity Options'!$L:$L,'Daily BSE Equity Options'!$A:$A,$A907)=0,"",SUMIFS('Daily BSE Equity Options'!$L:$L,'Daily BSE Equity Options'!$A:$A,$A907))</f>
        <v/>
      </c>
      <c r="R907" s="8">
        <f>IF(OR(P907="",Q907=""),"",P907+Q907)</f>
        <v/>
      </c>
      <c r="S907" s="23">
        <f>IFERROR(IF(OR(P907="",INDEX(P:P,MATCH(DATE(YEAR($A907)-1,MONTH($A907),DAY($A907)),$A:$A,0))=""),"",P907/INDEX(P:P,MATCH(DATE(YEAR($A907)-1,MONTH($A907),DAY($A907)),$A:$A,0))-1),"")</f>
        <v/>
      </c>
      <c r="T907" s="23">
        <f>IFERROR(IF(OR(Q907="",INDEX(Q:Q,MATCH(DATE(YEAR($A907)-1,MONTH($A907),DAY($A907)),$A:$A,0))=""),"",Q907/INDEX(Q:Q,MATCH(DATE(YEAR($A907)-1,MONTH($A907),DAY($A907)),$A:$A,0))-1),"")</f>
        <v/>
      </c>
      <c r="U907" s="23">
        <f>IFERROR(IF(OR(R907="",INDEX(R:R,MATCH(DATE(YEAR($A907)-1,MONTH($A907),DAY($A907)),$A:$A,0))=""),"",R907/INDEX(R:R,MATCH(DATE(YEAR($A907)-1,MONTH($A907),DAY($A907)),$A:$A,0))-1),"")</f>
        <v/>
      </c>
      <c r="V907" s="23">
        <f>IF(OR(P907="",P906=""),"",P907/P906-1)</f>
        <v/>
      </c>
      <c r="W907" s="23">
        <f>IF(OR(Q907="",Q906=""),"",Q907/Q906-1)</f>
        <v/>
      </c>
      <c r="X907" s="23">
        <f>IF(OR(R907="",R906=""),"",R907/R906-1)</f>
        <v/>
      </c>
      <c r="Y907" s="23">
        <f>IF(R907="","",P907/R907)</f>
        <v/>
      </c>
      <c r="Z907" s="23">
        <f>IF(R907="","",Q907/R907)</f>
        <v/>
      </c>
      <c r="AA907" s="24">
        <f>IF(SUMIFS('Daily NSE Equity Options'!$M:$M,'Daily NSE Equity Options'!$A:$A,$A907)=0,"",SUMIFS('Daily NSE Equity Options'!$M:$M,'Daily NSE Equity Options'!$A:$A,$A907))</f>
        <v/>
      </c>
      <c r="AB907" s="9">
        <f>IF(SUMIFS('Daily BSE Equity Options'!$M:$M,'Daily BSE Equity Options'!$A:$A,$A907)=0,"",SUMIFS('Daily BSE Equity Options'!$M:$M,'Daily BSE Equity Options'!$A:$A,$A907))</f>
        <v/>
      </c>
      <c r="AC907" s="9">
        <f>IF(OR(AA907="",AB907=""),"",AA907+AB907)</f>
        <v/>
      </c>
      <c r="AD907" s="26">
        <f>IFERROR(IF(OR(AA907="",INDEX(AA:AA,MATCH(DATE(YEAR($A907)-1,MONTH($A907),DAY($A907)),$A:$A,0))=""),"",AA907/INDEX(AA:AA,MATCH(DATE(YEAR($A907)-1,MONTH($A907),DAY($A907)),$A:$A,0))-1),"")</f>
        <v/>
      </c>
      <c r="AE907" s="26">
        <f>IFERROR(IF(OR(AB907="",INDEX(AB:AB,MATCH(DATE(YEAR($A907)-1,MONTH($A907),DAY($A907)),$A:$A,0))=""),"",AB907/INDEX(AB:AB,MATCH(DATE(YEAR($A907)-1,MONTH($A907),DAY($A907)),$A:$A,0))-1),"")</f>
        <v/>
      </c>
      <c r="AF907" s="26">
        <f>IFERROR(IF(OR(AC907="",INDEX(AC:AC,MATCH(DATE(YEAR($A907)-1,MONTH($A907),DAY($A907)),$A:$A,0))=""),"",AC907/INDEX(AC:AC,MATCH(DATE(YEAR($A907)-1,MONTH($A907),DAY($A907)),$A:$A,0))-1),"")</f>
        <v/>
      </c>
      <c r="AG907" s="26">
        <f>IF(OR(AA907="",AA906=""),"",AA907/AA906-1)</f>
        <v/>
      </c>
      <c r="AH907" s="26">
        <f>IF(OR(AB907="",AB906=""),"",AB907/AB906-1)</f>
        <v/>
      </c>
      <c r="AI907" s="26">
        <f>IF(OR(AC907="",AC906=""),"",AC907/AC906-1)</f>
        <v/>
      </c>
      <c r="AJ907" s="26">
        <f>IF(AC907="","",AA907/AC907)</f>
        <v/>
      </c>
      <c r="AK907" s="26">
        <f>IF(AC907="","",AB907/AC907)</f>
        <v/>
      </c>
      <c r="AL907" s="29" t="n">
        <v>11.865</v>
      </c>
      <c r="AM907" s="30" t="n">
        <v>12.14</v>
      </c>
      <c r="AN907" s="30" t="n">
        <v>10.975</v>
      </c>
      <c r="AO907" s="30" t="n">
        <v>11.315</v>
      </c>
      <c r="AP907" s="31" t="n">
        <v>-0.0464</v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18">
        <f>IF(SUMIFS('Daily NSE Equity Options'!$K:$K,'Daily NSE Equity Options'!$A:$A,$A908)=0,"",SUMIFS('Daily NSE Equity Options'!$K:$K,'Daily NSE Equity Options'!$A:$A,$A908))</f>
        <v/>
      </c>
      <c r="F908" s="7">
        <f>IF(SUMIFS('Daily BSE Equity Options'!$K:$K,'Daily BSE Equity Options'!$A:$A,$A908)=0,"",SUMIFS('Daily BSE Equity Options'!$K:$K,'Daily BSE Equity Options'!$A:$A,$A908))</f>
        <v/>
      </c>
      <c r="G908" s="7">
        <f>IF(OR(E908="",F908=""),"",E908+F908)</f>
        <v/>
      </c>
      <c r="H908" s="20">
        <f>IFERROR(IF(OR(E908="",INDEX(E:E,MATCH(DATE(YEAR($A908)-1,MONTH($A908),DAY($A908)),$A:$A,0))=""),"",E908/INDEX(E:E,MATCH(DATE(YEAR($A908)-1,MONTH($A908),DAY($A908)),$A:$A,0))-1),"")</f>
        <v/>
      </c>
      <c r="I908" s="20">
        <f>IFERROR(IF(OR(F908="",INDEX(F:F,MATCH(DATE(YEAR($A908)-1,MONTH($A908),DAY($A908)),$A:$A,0))=""),"",F908/INDEX(F:F,MATCH(DATE(YEAR($A908)-1,MONTH($A908),DAY($A908)),$A:$A,0))-1),"")</f>
        <v/>
      </c>
      <c r="J908" s="20">
        <f>IFERROR(IF(OR(G908="",INDEX(G:G,MATCH(DATE(YEAR($A908)-1,MONTH($A908),DAY($A908)),$A:$A,0))=""),"",G908/INDEX(G:G,MATCH(DATE(YEAR($A908)-1,MONTH($A908),DAY($A908)),$A:$A,0))-1),"")</f>
        <v/>
      </c>
      <c r="K908" s="20">
        <f>IF(OR(E908="",E907=""),"",E908/E907-1)</f>
        <v/>
      </c>
      <c r="L908" s="20">
        <f>IF(OR(F908="",F907=""),"",F908/F907-1)</f>
        <v/>
      </c>
      <c r="M908" s="20">
        <f>IF(OR(G908="",G907=""),"",G908/G907-1)</f>
        <v/>
      </c>
      <c r="N908" s="20">
        <f>IF(G908="","",E908/G908)</f>
        <v/>
      </c>
      <c r="O908" s="20">
        <f>IF(G908="","",F908/G908)</f>
        <v/>
      </c>
      <c r="P908" s="21">
        <f>IF(SUMIFS('Daily NSE Equity Options'!$L:$L,'Daily NSE Equity Options'!$A:$A,$A908)=0,"",SUMIFS('Daily NSE Equity Options'!$L:$L,'Daily NSE Equity Options'!$A:$A,$A908))</f>
        <v/>
      </c>
      <c r="Q908" s="8">
        <f>IF(SUMIFS('Daily BSE Equity Options'!$L:$L,'Daily BSE Equity Options'!$A:$A,$A908)=0,"",SUMIFS('Daily BSE Equity Options'!$L:$L,'Daily BSE Equity Options'!$A:$A,$A908))</f>
        <v/>
      </c>
      <c r="R908" s="8">
        <f>IF(OR(P908="",Q908=""),"",P908+Q908)</f>
        <v/>
      </c>
      <c r="S908" s="23">
        <f>IFERROR(IF(OR(P908="",INDEX(P:P,MATCH(DATE(YEAR($A908)-1,MONTH($A908),DAY($A908)),$A:$A,0))=""),"",P908/INDEX(P:P,MATCH(DATE(YEAR($A908)-1,MONTH($A908),DAY($A908)),$A:$A,0))-1),"")</f>
        <v/>
      </c>
      <c r="T908" s="23">
        <f>IFERROR(IF(OR(Q908="",INDEX(Q:Q,MATCH(DATE(YEAR($A908)-1,MONTH($A908),DAY($A908)),$A:$A,0))=""),"",Q908/INDEX(Q:Q,MATCH(DATE(YEAR($A908)-1,MONTH($A908),DAY($A908)),$A:$A,0))-1),"")</f>
        <v/>
      </c>
      <c r="U908" s="23">
        <f>IFERROR(IF(OR(R908="",INDEX(R:R,MATCH(DATE(YEAR($A908)-1,MONTH($A908),DAY($A908)),$A:$A,0))=""),"",R908/INDEX(R:R,MATCH(DATE(YEAR($A908)-1,MONTH($A908),DAY($A908)),$A:$A,0))-1),"")</f>
        <v/>
      </c>
      <c r="V908" s="23">
        <f>IF(OR(P908="",P907=""),"",P908/P907-1)</f>
        <v/>
      </c>
      <c r="W908" s="23">
        <f>IF(OR(Q908="",Q907=""),"",Q908/Q907-1)</f>
        <v/>
      </c>
      <c r="X908" s="23">
        <f>IF(OR(R908="",R907=""),"",R908/R907-1)</f>
        <v/>
      </c>
      <c r="Y908" s="23">
        <f>IF(R908="","",P908/R908)</f>
        <v/>
      </c>
      <c r="Z908" s="23">
        <f>IF(R908="","",Q908/R908)</f>
        <v/>
      </c>
      <c r="AA908" s="24">
        <f>IF(SUMIFS('Daily NSE Equity Options'!$M:$M,'Daily NSE Equity Options'!$A:$A,$A908)=0,"",SUMIFS('Daily NSE Equity Options'!$M:$M,'Daily NSE Equity Options'!$A:$A,$A908))</f>
        <v/>
      </c>
      <c r="AB908" s="9">
        <f>IF(SUMIFS('Daily BSE Equity Options'!$M:$M,'Daily BSE Equity Options'!$A:$A,$A908)=0,"",SUMIFS('Daily BSE Equity Options'!$M:$M,'Daily BSE Equity Options'!$A:$A,$A908))</f>
        <v/>
      </c>
      <c r="AC908" s="9">
        <f>IF(OR(AA908="",AB908=""),"",AA908+AB908)</f>
        <v/>
      </c>
      <c r="AD908" s="26">
        <f>IFERROR(IF(OR(AA908="",INDEX(AA:AA,MATCH(DATE(YEAR($A908)-1,MONTH($A908),DAY($A908)),$A:$A,0))=""),"",AA908/INDEX(AA:AA,MATCH(DATE(YEAR($A908)-1,MONTH($A908),DAY($A908)),$A:$A,0))-1),"")</f>
        <v/>
      </c>
      <c r="AE908" s="26">
        <f>IFERROR(IF(OR(AB908="",INDEX(AB:AB,MATCH(DATE(YEAR($A908)-1,MONTH($A908),DAY($A908)),$A:$A,0))=""),"",AB908/INDEX(AB:AB,MATCH(DATE(YEAR($A908)-1,MONTH($A908),DAY($A908)),$A:$A,0))-1),"")</f>
        <v/>
      </c>
      <c r="AF908" s="26">
        <f>IFERROR(IF(OR(AC908="",INDEX(AC:AC,MATCH(DATE(YEAR($A908)-1,MONTH($A908),DAY($A908)),$A:$A,0))=""),"",AC908/INDEX(AC:AC,MATCH(DATE(YEAR($A908)-1,MONTH($A908),DAY($A908)),$A:$A,0))-1),"")</f>
        <v/>
      </c>
      <c r="AG908" s="26">
        <f>IF(OR(AA908="",AA907=""),"",AA908/AA907-1)</f>
        <v/>
      </c>
      <c r="AH908" s="26">
        <f>IF(OR(AB908="",AB907=""),"",AB908/AB907-1)</f>
        <v/>
      </c>
      <c r="AI908" s="26">
        <f>IF(OR(AC908="",AC907=""),"",AC908/AC907-1)</f>
        <v/>
      </c>
      <c r="AJ908" s="26">
        <f>IF(AC908="","",AA908/AC908)</f>
        <v/>
      </c>
      <c r="AK908" s="26">
        <f>IF(AC908="","",AB908/AC908)</f>
        <v/>
      </c>
      <c r="AL908" s="29" t="n">
        <v>11.315</v>
      </c>
      <c r="AM908" s="30" t="n">
        <v>11.465</v>
      </c>
      <c r="AN908" s="30" t="n">
        <v>8.6775</v>
      </c>
      <c r="AO908" s="30" t="n">
        <v>11.33</v>
      </c>
      <c r="AP908" s="31" t="n">
        <v>0.0013</v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18">
        <f>IF(SUMIFS('Daily NSE Equity Options'!$K:$K,'Daily NSE Equity Options'!$A:$A,$A909)=0,"",SUMIFS('Daily NSE Equity Options'!$K:$K,'Daily NSE Equity Options'!$A:$A,$A909))</f>
        <v/>
      </c>
      <c r="F909" s="7">
        <f>IF(SUMIFS('Daily BSE Equity Options'!$K:$K,'Daily BSE Equity Options'!$A:$A,$A909)=0,"",SUMIFS('Daily BSE Equity Options'!$K:$K,'Daily BSE Equity Options'!$A:$A,$A909))</f>
        <v/>
      </c>
      <c r="G909" s="7">
        <f>IF(OR(E909="",F909=""),"",E909+F909)</f>
        <v/>
      </c>
      <c r="H909" s="20">
        <f>IFERROR(IF(OR(E909="",INDEX(E:E,MATCH(DATE(YEAR($A909)-1,MONTH($A909),DAY($A909)),$A:$A,0))=""),"",E909/INDEX(E:E,MATCH(DATE(YEAR($A909)-1,MONTH($A909),DAY($A909)),$A:$A,0))-1),"")</f>
        <v/>
      </c>
      <c r="I909" s="20">
        <f>IFERROR(IF(OR(F909="",INDEX(F:F,MATCH(DATE(YEAR($A909)-1,MONTH($A909),DAY($A909)),$A:$A,0))=""),"",F909/INDEX(F:F,MATCH(DATE(YEAR($A909)-1,MONTH($A909),DAY($A909)),$A:$A,0))-1),"")</f>
        <v/>
      </c>
      <c r="J909" s="20">
        <f>IFERROR(IF(OR(G909="",INDEX(G:G,MATCH(DATE(YEAR($A909)-1,MONTH($A909),DAY($A909)),$A:$A,0))=""),"",G909/INDEX(G:G,MATCH(DATE(YEAR($A909)-1,MONTH($A909),DAY($A909)),$A:$A,0))-1),"")</f>
        <v/>
      </c>
      <c r="K909" s="20">
        <f>IF(OR(E909="",E908=""),"",E909/E908-1)</f>
        <v/>
      </c>
      <c r="L909" s="20">
        <f>IF(OR(F909="",F908=""),"",F909/F908-1)</f>
        <v/>
      </c>
      <c r="M909" s="20">
        <f>IF(OR(G909="",G908=""),"",G909/G908-1)</f>
        <v/>
      </c>
      <c r="N909" s="20">
        <f>IF(G909="","",E909/G909)</f>
        <v/>
      </c>
      <c r="O909" s="20">
        <f>IF(G909="","",F909/G909)</f>
        <v/>
      </c>
      <c r="P909" s="21">
        <f>IF(SUMIFS('Daily NSE Equity Options'!$L:$L,'Daily NSE Equity Options'!$A:$A,$A909)=0,"",SUMIFS('Daily NSE Equity Options'!$L:$L,'Daily NSE Equity Options'!$A:$A,$A909))</f>
        <v/>
      </c>
      <c r="Q909" s="8">
        <f>IF(SUMIFS('Daily BSE Equity Options'!$L:$L,'Daily BSE Equity Options'!$A:$A,$A909)=0,"",SUMIFS('Daily BSE Equity Options'!$L:$L,'Daily BSE Equity Options'!$A:$A,$A909))</f>
        <v/>
      </c>
      <c r="R909" s="8">
        <f>IF(OR(P909="",Q909=""),"",P909+Q909)</f>
        <v/>
      </c>
      <c r="S909" s="23">
        <f>IFERROR(IF(OR(P909="",INDEX(P:P,MATCH(DATE(YEAR($A909)-1,MONTH($A909),DAY($A909)),$A:$A,0))=""),"",P909/INDEX(P:P,MATCH(DATE(YEAR($A909)-1,MONTH($A909),DAY($A909)),$A:$A,0))-1),"")</f>
        <v/>
      </c>
      <c r="T909" s="23">
        <f>IFERROR(IF(OR(Q909="",INDEX(Q:Q,MATCH(DATE(YEAR($A909)-1,MONTH($A909),DAY($A909)),$A:$A,0))=""),"",Q909/INDEX(Q:Q,MATCH(DATE(YEAR($A909)-1,MONTH($A909),DAY($A909)),$A:$A,0))-1),"")</f>
        <v/>
      </c>
      <c r="U909" s="23">
        <f>IFERROR(IF(OR(R909="",INDEX(R:R,MATCH(DATE(YEAR($A909)-1,MONTH($A909),DAY($A909)),$A:$A,0))=""),"",R909/INDEX(R:R,MATCH(DATE(YEAR($A909)-1,MONTH($A909),DAY($A909)),$A:$A,0))-1),"")</f>
        <v/>
      </c>
      <c r="V909" s="23">
        <f>IF(OR(P909="",P908=""),"",P909/P908-1)</f>
        <v/>
      </c>
      <c r="W909" s="23">
        <f>IF(OR(Q909="",Q908=""),"",Q909/Q908-1)</f>
        <v/>
      </c>
      <c r="X909" s="23">
        <f>IF(OR(R909="",R908=""),"",R909/R908-1)</f>
        <v/>
      </c>
      <c r="Y909" s="23">
        <f>IF(R909="","",P909/R909)</f>
        <v/>
      </c>
      <c r="Z909" s="23">
        <f>IF(R909="","",Q909/R909)</f>
        <v/>
      </c>
      <c r="AA909" s="24">
        <f>IF(SUMIFS('Daily NSE Equity Options'!$M:$M,'Daily NSE Equity Options'!$A:$A,$A909)=0,"",SUMIFS('Daily NSE Equity Options'!$M:$M,'Daily NSE Equity Options'!$A:$A,$A909))</f>
        <v/>
      </c>
      <c r="AB909" s="9">
        <f>IF(SUMIFS('Daily BSE Equity Options'!$M:$M,'Daily BSE Equity Options'!$A:$A,$A909)=0,"",SUMIFS('Daily BSE Equity Options'!$M:$M,'Daily BSE Equity Options'!$A:$A,$A909))</f>
        <v/>
      </c>
      <c r="AC909" s="9">
        <f>IF(OR(AA909="",AB909=""),"",AA909+AB909)</f>
        <v/>
      </c>
      <c r="AD909" s="26">
        <f>IFERROR(IF(OR(AA909="",INDEX(AA:AA,MATCH(DATE(YEAR($A909)-1,MONTH($A909),DAY($A909)),$A:$A,0))=""),"",AA909/INDEX(AA:AA,MATCH(DATE(YEAR($A909)-1,MONTH($A909),DAY($A909)),$A:$A,0))-1),"")</f>
        <v/>
      </c>
      <c r="AE909" s="26">
        <f>IFERROR(IF(OR(AB909="",INDEX(AB:AB,MATCH(DATE(YEAR($A909)-1,MONTH($A909),DAY($A909)),$A:$A,0))=""),"",AB909/INDEX(AB:AB,MATCH(DATE(YEAR($A909)-1,MONTH($A909),DAY($A909)),$A:$A,0))-1),"")</f>
        <v/>
      </c>
      <c r="AF909" s="26">
        <f>IFERROR(IF(OR(AC909="",INDEX(AC:AC,MATCH(DATE(YEAR($A909)-1,MONTH($A909),DAY($A909)),$A:$A,0))=""),"",AC909/INDEX(AC:AC,MATCH(DATE(YEAR($A909)-1,MONTH($A909),DAY($A909)),$A:$A,0))-1),"")</f>
        <v/>
      </c>
      <c r="AG909" s="26">
        <f>IF(OR(AA909="",AA908=""),"",AA909/AA908-1)</f>
        <v/>
      </c>
      <c r="AH909" s="26">
        <f>IF(OR(AB909="",AB908=""),"",AB909/AB908-1)</f>
        <v/>
      </c>
      <c r="AI909" s="26">
        <f>IF(OR(AC909="",AC908=""),"",AC909/AC908-1)</f>
        <v/>
      </c>
      <c r="AJ909" s="26">
        <f>IF(AC909="","",AA909/AC909)</f>
        <v/>
      </c>
      <c r="AK909" s="26">
        <f>IF(AC909="","",AB909/AC909)</f>
        <v/>
      </c>
      <c r="AL909" s="29" t="n">
        <v>11.33</v>
      </c>
      <c r="AM909" s="30" t="n">
        <v>12.4925</v>
      </c>
      <c r="AN909" s="30" t="n">
        <v>11.065</v>
      </c>
      <c r="AO909" s="30" t="n">
        <v>12.175</v>
      </c>
      <c r="AP909" s="31" t="n">
        <v>0.0746</v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18">
        <f>IF(SUMIFS('Daily NSE Equity Options'!$K:$K,'Daily NSE Equity Options'!$A:$A,$A910)=0,"",SUMIFS('Daily NSE Equity Options'!$K:$K,'Daily NSE Equity Options'!$A:$A,$A910))</f>
        <v/>
      </c>
      <c r="F910" s="7">
        <f>IF(SUMIFS('Daily BSE Equity Options'!$K:$K,'Daily BSE Equity Options'!$A:$A,$A910)=0,"",SUMIFS('Daily BSE Equity Options'!$K:$K,'Daily BSE Equity Options'!$A:$A,$A910))</f>
        <v/>
      </c>
      <c r="G910" s="7">
        <f>IF(OR(E910="",F910=""),"",E910+F910)</f>
        <v/>
      </c>
      <c r="H910" s="20">
        <f>IFERROR(IF(OR(E910="",INDEX(E:E,MATCH(DATE(YEAR($A910)-1,MONTH($A910),DAY($A910)),$A:$A,0))=""),"",E910/INDEX(E:E,MATCH(DATE(YEAR($A910)-1,MONTH($A910),DAY($A910)),$A:$A,0))-1),"")</f>
        <v/>
      </c>
      <c r="I910" s="20">
        <f>IFERROR(IF(OR(F910="",INDEX(F:F,MATCH(DATE(YEAR($A910)-1,MONTH($A910),DAY($A910)),$A:$A,0))=""),"",F910/INDEX(F:F,MATCH(DATE(YEAR($A910)-1,MONTH($A910),DAY($A910)),$A:$A,0))-1),"")</f>
        <v/>
      </c>
      <c r="J910" s="20">
        <f>IFERROR(IF(OR(G910="",INDEX(G:G,MATCH(DATE(YEAR($A910)-1,MONTH($A910),DAY($A910)),$A:$A,0))=""),"",G910/INDEX(G:G,MATCH(DATE(YEAR($A910)-1,MONTH($A910),DAY($A910)),$A:$A,0))-1),"")</f>
        <v/>
      </c>
      <c r="K910" s="20">
        <f>IF(OR(E910="",E909=""),"",E910/E909-1)</f>
        <v/>
      </c>
      <c r="L910" s="20">
        <f>IF(OR(F910="",F909=""),"",F910/F909-1)</f>
        <v/>
      </c>
      <c r="M910" s="20">
        <f>IF(OR(G910="",G909=""),"",G910/G909-1)</f>
        <v/>
      </c>
      <c r="N910" s="20">
        <f>IF(G910="","",E910/G910)</f>
        <v/>
      </c>
      <c r="O910" s="20">
        <f>IF(G910="","",F910/G910)</f>
        <v/>
      </c>
      <c r="P910" s="21">
        <f>IF(SUMIFS('Daily NSE Equity Options'!$L:$L,'Daily NSE Equity Options'!$A:$A,$A910)=0,"",SUMIFS('Daily NSE Equity Options'!$L:$L,'Daily NSE Equity Options'!$A:$A,$A910))</f>
        <v/>
      </c>
      <c r="Q910" s="8">
        <f>IF(SUMIFS('Daily BSE Equity Options'!$L:$L,'Daily BSE Equity Options'!$A:$A,$A910)=0,"",SUMIFS('Daily BSE Equity Options'!$L:$L,'Daily BSE Equity Options'!$A:$A,$A910))</f>
        <v/>
      </c>
      <c r="R910" s="8">
        <f>IF(OR(P910="",Q910=""),"",P910+Q910)</f>
        <v/>
      </c>
      <c r="S910" s="23">
        <f>IFERROR(IF(OR(P910="",INDEX(P:P,MATCH(DATE(YEAR($A910)-1,MONTH($A910),DAY($A910)),$A:$A,0))=""),"",P910/INDEX(P:P,MATCH(DATE(YEAR($A910)-1,MONTH($A910),DAY($A910)),$A:$A,0))-1),"")</f>
        <v/>
      </c>
      <c r="T910" s="23">
        <f>IFERROR(IF(OR(Q910="",INDEX(Q:Q,MATCH(DATE(YEAR($A910)-1,MONTH($A910),DAY($A910)),$A:$A,0))=""),"",Q910/INDEX(Q:Q,MATCH(DATE(YEAR($A910)-1,MONTH($A910),DAY($A910)),$A:$A,0))-1),"")</f>
        <v/>
      </c>
      <c r="U910" s="23">
        <f>IFERROR(IF(OR(R910="",INDEX(R:R,MATCH(DATE(YEAR($A910)-1,MONTH($A910),DAY($A910)),$A:$A,0))=""),"",R910/INDEX(R:R,MATCH(DATE(YEAR($A910)-1,MONTH($A910),DAY($A910)),$A:$A,0))-1),"")</f>
        <v/>
      </c>
      <c r="V910" s="23">
        <f>IF(OR(P910="",P909=""),"",P910/P909-1)</f>
        <v/>
      </c>
      <c r="W910" s="23">
        <f>IF(OR(Q910="",Q909=""),"",Q910/Q909-1)</f>
        <v/>
      </c>
      <c r="X910" s="23">
        <f>IF(OR(R910="",R909=""),"",R910/R909-1)</f>
        <v/>
      </c>
      <c r="Y910" s="23">
        <f>IF(R910="","",P910/R910)</f>
        <v/>
      </c>
      <c r="Z910" s="23">
        <f>IF(R910="","",Q910/R910)</f>
        <v/>
      </c>
      <c r="AA910" s="24">
        <f>IF(SUMIFS('Daily NSE Equity Options'!$M:$M,'Daily NSE Equity Options'!$A:$A,$A910)=0,"",SUMIFS('Daily NSE Equity Options'!$M:$M,'Daily NSE Equity Options'!$A:$A,$A910))</f>
        <v/>
      </c>
      <c r="AB910" s="9">
        <f>IF(SUMIFS('Daily BSE Equity Options'!$M:$M,'Daily BSE Equity Options'!$A:$A,$A910)=0,"",SUMIFS('Daily BSE Equity Options'!$M:$M,'Daily BSE Equity Options'!$A:$A,$A910))</f>
        <v/>
      </c>
      <c r="AC910" s="9">
        <f>IF(OR(AA910="",AB910=""),"",AA910+AB910)</f>
        <v/>
      </c>
      <c r="AD910" s="26">
        <f>IFERROR(IF(OR(AA910="",INDEX(AA:AA,MATCH(DATE(YEAR($A910)-1,MONTH($A910),DAY($A910)),$A:$A,0))=""),"",AA910/INDEX(AA:AA,MATCH(DATE(YEAR($A910)-1,MONTH($A910),DAY($A910)),$A:$A,0))-1),"")</f>
        <v/>
      </c>
      <c r="AE910" s="26">
        <f>IFERROR(IF(OR(AB910="",INDEX(AB:AB,MATCH(DATE(YEAR($A910)-1,MONTH($A910),DAY($A910)),$A:$A,0))=""),"",AB910/INDEX(AB:AB,MATCH(DATE(YEAR($A910)-1,MONTH($A910),DAY($A910)),$A:$A,0))-1),"")</f>
        <v/>
      </c>
      <c r="AF910" s="26">
        <f>IFERROR(IF(OR(AC910="",INDEX(AC:AC,MATCH(DATE(YEAR($A910)-1,MONTH($A910),DAY($A910)),$A:$A,0))=""),"",AC910/INDEX(AC:AC,MATCH(DATE(YEAR($A910)-1,MONTH($A910),DAY($A910)),$A:$A,0))-1),"")</f>
        <v/>
      </c>
      <c r="AG910" s="26">
        <f>IF(OR(AA910="",AA909=""),"",AA910/AA909-1)</f>
        <v/>
      </c>
      <c r="AH910" s="26">
        <f>IF(OR(AB910="",AB909=""),"",AB910/AB909-1)</f>
        <v/>
      </c>
      <c r="AI910" s="26">
        <f>IF(OR(AC910="",AC909=""),"",AC910/AC909-1)</f>
        <v/>
      </c>
      <c r="AJ910" s="26">
        <f>IF(AC910="","",AA910/AC910)</f>
        <v/>
      </c>
      <c r="AK910" s="26">
        <f>IF(AC910="","",AB910/AC910)</f>
        <v/>
      </c>
      <c r="AL910" s="29" t="n">
        <v>12.175</v>
      </c>
      <c r="AM910" s="30" t="n">
        <v>14.46</v>
      </c>
      <c r="AN910" s="30" t="n">
        <v>11.3325</v>
      </c>
      <c r="AO910" s="30" t="n">
        <v>12.7075</v>
      </c>
      <c r="AP910" s="31" t="n">
        <v>0.0437</v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18">
        <f>IF(SUMIFS('Daily NSE Equity Options'!$K:$K,'Daily NSE Equity Options'!$A:$A,$A911)=0,"",SUMIFS('Daily NSE Equity Options'!$K:$K,'Daily NSE Equity Options'!$A:$A,$A911))</f>
        <v/>
      </c>
      <c r="F911" s="7">
        <f>IF(SUMIFS('Daily BSE Equity Options'!$K:$K,'Daily BSE Equity Options'!$A:$A,$A911)=0,"",SUMIFS('Daily BSE Equity Options'!$K:$K,'Daily BSE Equity Options'!$A:$A,$A911))</f>
        <v/>
      </c>
      <c r="G911" s="7">
        <f>IF(OR(E911="",F911=""),"",E911+F911)</f>
        <v/>
      </c>
      <c r="H911" s="20">
        <f>IFERROR(IF(OR(E911="",INDEX(E:E,MATCH(DATE(YEAR($A911)-1,MONTH($A911),DAY($A911)),$A:$A,0))=""),"",E911/INDEX(E:E,MATCH(DATE(YEAR($A911)-1,MONTH($A911),DAY($A911)),$A:$A,0))-1),"")</f>
        <v/>
      </c>
      <c r="I911" s="20">
        <f>IFERROR(IF(OR(F911="",INDEX(F:F,MATCH(DATE(YEAR($A911)-1,MONTH($A911),DAY($A911)),$A:$A,0))=""),"",F911/INDEX(F:F,MATCH(DATE(YEAR($A911)-1,MONTH($A911),DAY($A911)),$A:$A,0))-1),"")</f>
        <v/>
      </c>
      <c r="J911" s="20">
        <f>IFERROR(IF(OR(G911="",INDEX(G:G,MATCH(DATE(YEAR($A911)-1,MONTH($A911),DAY($A911)),$A:$A,0))=""),"",G911/INDEX(G:G,MATCH(DATE(YEAR($A911)-1,MONTH($A911),DAY($A911)),$A:$A,0))-1),"")</f>
        <v/>
      </c>
      <c r="K911" s="20">
        <f>IF(OR(E911="",E910=""),"",E911/E910-1)</f>
        <v/>
      </c>
      <c r="L911" s="20">
        <f>IF(OR(F911="",F910=""),"",F911/F910-1)</f>
        <v/>
      </c>
      <c r="M911" s="20">
        <f>IF(OR(G911="",G910=""),"",G911/G910-1)</f>
        <v/>
      </c>
      <c r="N911" s="20">
        <f>IF(G911="","",E911/G911)</f>
        <v/>
      </c>
      <c r="O911" s="20">
        <f>IF(G911="","",F911/G911)</f>
        <v/>
      </c>
      <c r="P911" s="21">
        <f>IF(SUMIFS('Daily NSE Equity Options'!$L:$L,'Daily NSE Equity Options'!$A:$A,$A911)=0,"",SUMIFS('Daily NSE Equity Options'!$L:$L,'Daily NSE Equity Options'!$A:$A,$A911))</f>
        <v/>
      </c>
      <c r="Q911" s="8">
        <f>IF(SUMIFS('Daily BSE Equity Options'!$L:$L,'Daily BSE Equity Options'!$A:$A,$A911)=0,"",SUMIFS('Daily BSE Equity Options'!$L:$L,'Daily BSE Equity Options'!$A:$A,$A911))</f>
        <v/>
      </c>
      <c r="R911" s="8">
        <f>IF(OR(P911="",Q911=""),"",P911+Q911)</f>
        <v/>
      </c>
      <c r="S911" s="23">
        <f>IFERROR(IF(OR(P911="",INDEX(P:P,MATCH(DATE(YEAR($A911)-1,MONTH($A911),DAY($A911)),$A:$A,0))=""),"",P911/INDEX(P:P,MATCH(DATE(YEAR($A911)-1,MONTH($A911),DAY($A911)),$A:$A,0))-1),"")</f>
        <v/>
      </c>
      <c r="T911" s="23">
        <f>IFERROR(IF(OR(Q911="",INDEX(Q:Q,MATCH(DATE(YEAR($A911)-1,MONTH($A911),DAY($A911)),$A:$A,0))=""),"",Q911/INDEX(Q:Q,MATCH(DATE(YEAR($A911)-1,MONTH($A911),DAY($A911)),$A:$A,0))-1),"")</f>
        <v/>
      </c>
      <c r="U911" s="23">
        <f>IFERROR(IF(OR(R911="",INDEX(R:R,MATCH(DATE(YEAR($A911)-1,MONTH($A911),DAY($A911)),$A:$A,0))=""),"",R911/INDEX(R:R,MATCH(DATE(YEAR($A911)-1,MONTH($A911),DAY($A911)),$A:$A,0))-1),"")</f>
        <v/>
      </c>
      <c r="V911" s="23">
        <f>IF(OR(P911="",P910=""),"",P911/P910-1)</f>
        <v/>
      </c>
      <c r="W911" s="23">
        <f>IF(OR(Q911="",Q910=""),"",Q911/Q910-1)</f>
        <v/>
      </c>
      <c r="X911" s="23">
        <f>IF(OR(R911="",R910=""),"",R911/R910-1)</f>
        <v/>
      </c>
      <c r="Y911" s="23">
        <f>IF(R911="","",P911/R911)</f>
        <v/>
      </c>
      <c r="Z911" s="23">
        <f>IF(R911="","",Q911/R911)</f>
        <v/>
      </c>
      <c r="AA911" s="24">
        <f>IF(SUMIFS('Daily NSE Equity Options'!$M:$M,'Daily NSE Equity Options'!$A:$A,$A911)=0,"",SUMIFS('Daily NSE Equity Options'!$M:$M,'Daily NSE Equity Options'!$A:$A,$A911))</f>
        <v/>
      </c>
      <c r="AB911" s="9">
        <f>IF(SUMIFS('Daily BSE Equity Options'!$M:$M,'Daily BSE Equity Options'!$A:$A,$A911)=0,"",SUMIFS('Daily BSE Equity Options'!$M:$M,'Daily BSE Equity Options'!$A:$A,$A911))</f>
        <v/>
      </c>
      <c r="AC911" s="9">
        <f>IF(OR(AA911="",AB911=""),"",AA911+AB911)</f>
        <v/>
      </c>
      <c r="AD911" s="26">
        <f>IFERROR(IF(OR(AA911="",INDEX(AA:AA,MATCH(DATE(YEAR($A911)-1,MONTH($A911),DAY($A911)),$A:$A,0))=""),"",AA911/INDEX(AA:AA,MATCH(DATE(YEAR($A911)-1,MONTH($A911),DAY($A911)),$A:$A,0))-1),"")</f>
        <v/>
      </c>
      <c r="AE911" s="26">
        <f>IFERROR(IF(OR(AB911="",INDEX(AB:AB,MATCH(DATE(YEAR($A911)-1,MONTH($A911),DAY($A911)),$A:$A,0))=""),"",AB911/INDEX(AB:AB,MATCH(DATE(YEAR($A911)-1,MONTH($A911),DAY($A911)),$A:$A,0))-1),"")</f>
        <v/>
      </c>
      <c r="AF911" s="26">
        <f>IFERROR(IF(OR(AC911="",INDEX(AC:AC,MATCH(DATE(YEAR($A911)-1,MONTH($A911),DAY($A911)),$A:$A,0))=""),"",AC911/INDEX(AC:AC,MATCH(DATE(YEAR($A911)-1,MONTH($A911),DAY($A911)),$A:$A,0))-1),"")</f>
        <v/>
      </c>
      <c r="AG911" s="26">
        <f>IF(OR(AA911="",AA910=""),"",AA911/AA910-1)</f>
        <v/>
      </c>
      <c r="AH911" s="26">
        <f>IF(OR(AB911="",AB910=""),"",AB911/AB910-1)</f>
        <v/>
      </c>
      <c r="AI911" s="26">
        <f>IF(OR(AC911="",AC910=""),"",AC911/AC910-1)</f>
        <v/>
      </c>
      <c r="AJ911" s="26">
        <f>IF(AC911="","",AA911/AC911)</f>
        <v/>
      </c>
      <c r="AK911" s="26">
        <f>IF(AC911="","",AB911/AC911)</f>
        <v/>
      </c>
      <c r="AL911" s="29" t="n">
        <v>12.7075</v>
      </c>
      <c r="AM911" s="30" t="n">
        <v>13.3525</v>
      </c>
      <c r="AN911" s="30" t="n">
        <v>11.7625</v>
      </c>
      <c r="AO911" s="30" t="n">
        <v>12.69</v>
      </c>
      <c r="AP911" s="31" t="n">
        <v>-0.0014</v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18">
        <f>IF(SUMIFS('Daily NSE Equity Options'!$K:$K,'Daily NSE Equity Options'!$A:$A,$A912)=0,"",SUMIFS('Daily NSE Equity Options'!$K:$K,'Daily NSE Equity Options'!$A:$A,$A912))</f>
        <v/>
      </c>
      <c r="F912" s="7">
        <f>IF(SUMIFS('Daily BSE Equity Options'!$K:$K,'Daily BSE Equity Options'!$A:$A,$A912)=0,"",SUMIFS('Daily BSE Equity Options'!$K:$K,'Daily BSE Equity Options'!$A:$A,$A912))</f>
        <v/>
      </c>
      <c r="G912" s="7">
        <f>IF(OR(E912="",F912=""),"",E912+F912)</f>
        <v/>
      </c>
      <c r="H912" s="20">
        <f>IFERROR(IF(OR(E912="",INDEX(E:E,MATCH(DATE(YEAR($A912)-1,MONTH($A912),DAY($A912)),$A:$A,0))=""),"",E912/INDEX(E:E,MATCH(DATE(YEAR($A912)-1,MONTH($A912),DAY($A912)),$A:$A,0))-1),"")</f>
        <v/>
      </c>
      <c r="I912" s="20">
        <f>IFERROR(IF(OR(F912="",INDEX(F:F,MATCH(DATE(YEAR($A912)-1,MONTH($A912),DAY($A912)),$A:$A,0))=""),"",F912/INDEX(F:F,MATCH(DATE(YEAR($A912)-1,MONTH($A912),DAY($A912)),$A:$A,0))-1),"")</f>
        <v/>
      </c>
      <c r="J912" s="20">
        <f>IFERROR(IF(OR(G912="",INDEX(G:G,MATCH(DATE(YEAR($A912)-1,MONTH($A912),DAY($A912)),$A:$A,0))=""),"",G912/INDEX(G:G,MATCH(DATE(YEAR($A912)-1,MONTH($A912),DAY($A912)),$A:$A,0))-1),"")</f>
        <v/>
      </c>
      <c r="K912" s="20">
        <f>IF(OR(E912="",E911=""),"",E912/E911-1)</f>
        <v/>
      </c>
      <c r="L912" s="20">
        <f>IF(OR(F912="",F911=""),"",F912/F911-1)</f>
        <v/>
      </c>
      <c r="M912" s="20">
        <f>IF(OR(G912="",G911=""),"",G912/G911-1)</f>
        <v/>
      </c>
      <c r="N912" s="20">
        <f>IF(G912="","",E912/G912)</f>
        <v/>
      </c>
      <c r="O912" s="20">
        <f>IF(G912="","",F912/G912)</f>
        <v/>
      </c>
      <c r="P912" s="21">
        <f>IF(SUMIFS('Daily NSE Equity Options'!$L:$L,'Daily NSE Equity Options'!$A:$A,$A912)=0,"",SUMIFS('Daily NSE Equity Options'!$L:$L,'Daily NSE Equity Options'!$A:$A,$A912))</f>
        <v/>
      </c>
      <c r="Q912" s="8">
        <f>IF(SUMIFS('Daily BSE Equity Options'!$L:$L,'Daily BSE Equity Options'!$A:$A,$A912)=0,"",SUMIFS('Daily BSE Equity Options'!$L:$L,'Daily BSE Equity Options'!$A:$A,$A912))</f>
        <v/>
      </c>
      <c r="R912" s="8">
        <f>IF(OR(P912="",Q912=""),"",P912+Q912)</f>
        <v/>
      </c>
      <c r="S912" s="23">
        <f>IFERROR(IF(OR(P912="",INDEX(P:P,MATCH(DATE(YEAR($A912)-1,MONTH($A912),DAY($A912)),$A:$A,0))=""),"",P912/INDEX(P:P,MATCH(DATE(YEAR($A912)-1,MONTH($A912),DAY($A912)),$A:$A,0))-1),"")</f>
        <v/>
      </c>
      <c r="T912" s="23">
        <f>IFERROR(IF(OR(Q912="",INDEX(Q:Q,MATCH(DATE(YEAR($A912)-1,MONTH($A912),DAY($A912)),$A:$A,0))=""),"",Q912/INDEX(Q:Q,MATCH(DATE(YEAR($A912)-1,MONTH($A912),DAY($A912)),$A:$A,0))-1),"")</f>
        <v/>
      </c>
      <c r="U912" s="23">
        <f>IFERROR(IF(OR(R912="",INDEX(R:R,MATCH(DATE(YEAR($A912)-1,MONTH($A912),DAY($A912)),$A:$A,0))=""),"",R912/INDEX(R:R,MATCH(DATE(YEAR($A912)-1,MONTH($A912),DAY($A912)),$A:$A,0))-1),"")</f>
        <v/>
      </c>
      <c r="V912" s="23">
        <f>IF(OR(P912="",P911=""),"",P912/P911-1)</f>
        <v/>
      </c>
      <c r="W912" s="23">
        <f>IF(OR(Q912="",Q911=""),"",Q912/Q911-1)</f>
        <v/>
      </c>
      <c r="X912" s="23">
        <f>IF(OR(R912="",R911=""),"",R912/R911-1)</f>
        <v/>
      </c>
      <c r="Y912" s="23">
        <f>IF(R912="","",P912/R912)</f>
        <v/>
      </c>
      <c r="Z912" s="23">
        <f>IF(R912="","",Q912/R912)</f>
        <v/>
      </c>
      <c r="AA912" s="24">
        <f>IF(SUMIFS('Daily NSE Equity Options'!$M:$M,'Daily NSE Equity Options'!$A:$A,$A912)=0,"",SUMIFS('Daily NSE Equity Options'!$M:$M,'Daily NSE Equity Options'!$A:$A,$A912))</f>
        <v/>
      </c>
      <c r="AB912" s="9">
        <f>IF(SUMIFS('Daily BSE Equity Options'!$M:$M,'Daily BSE Equity Options'!$A:$A,$A912)=0,"",SUMIFS('Daily BSE Equity Options'!$M:$M,'Daily BSE Equity Options'!$A:$A,$A912))</f>
        <v/>
      </c>
      <c r="AC912" s="9">
        <f>IF(OR(AA912="",AB912=""),"",AA912+AB912)</f>
        <v/>
      </c>
      <c r="AD912" s="26">
        <f>IFERROR(IF(OR(AA912="",INDEX(AA:AA,MATCH(DATE(YEAR($A912)-1,MONTH($A912),DAY($A912)),$A:$A,0))=""),"",AA912/INDEX(AA:AA,MATCH(DATE(YEAR($A912)-1,MONTH($A912),DAY($A912)),$A:$A,0))-1),"")</f>
        <v/>
      </c>
      <c r="AE912" s="26">
        <f>IFERROR(IF(OR(AB912="",INDEX(AB:AB,MATCH(DATE(YEAR($A912)-1,MONTH($A912),DAY($A912)),$A:$A,0))=""),"",AB912/INDEX(AB:AB,MATCH(DATE(YEAR($A912)-1,MONTH($A912),DAY($A912)),$A:$A,0))-1),"")</f>
        <v/>
      </c>
      <c r="AF912" s="26">
        <f>IFERROR(IF(OR(AC912="",INDEX(AC:AC,MATCH(DATE(YEAR($A912)-1,MONTH($A912),DAY($A912)),$A:$A,0))=""),"",AC912/INDEX(AC:AC,MATCH(DATE(YEAR($A912)-1,MONTH($A912),DAY($A912)),$A:$A,0))-1),"")</f>
        <v/>
      </c>
      <c r="AG912" s="26">
        <f>IF(OR(AA912="",AA911=""),"",AA912/AA911-1)</f>
        <v/>
      </c>
      <c r="AH912" s="26">
        <f>IF(OR(AB912="",AB911=""),"",AB912/AB911-1)</f>
        <v/>
      </c>
      <c r="AI912" s="26">
        <f>IF(OR(AC912="",AC911=""),"",AC912/AC911-1)</f>
        <v/>
      </c>
      <c r="AJ912" s="26">
        <f>IF(AC912="","",AA912/AC912)</f>
        <v/>
      </c>
      <c r="AK912" s="26">
        <f>IF(AC912="","",AB912/AC912)</f>
        <v/>
      </c>
      <c r="AL912" s="29" t="n">
        <v>12.69</v>
      </c>
      <c r="AM912" s="30" t="n">
        <v>12.755</v>
      </c>
      <c r="AN912" s="30" t="n">
        <v>11.7775</v>
      </c>
      <c r="AO912" s="30" t="n">
        <v>12.3825</v>
      </c>
      <c r="AP912" s="31" t="n">
        <v>-0.0242</v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18">
        <f>IF(SUMIFS('Daily NSE Equity Options'!$K:$K,'Daily NSE Equity Options'!$A:$A,$A913)=0,"",SUMIFS('Daily NSE Equity Options'!$K:$K,'Daily NSE Equity Options'!$A:$A,$A913))</f>
        <v/>
      </c>
      <c r="F913" s="7">
        <f>IF(SUMIFS('Daily BSE Equity Options'!$K:$K,'Daily BSE Equity Options'!$A:$A,$A913)=0,"",SUMIFS('Daily BSE Equity Options'!$K:$K,'Daily BSE Equity Options'!$A:$A,$A913))</f>
        <v/>
      </c>
      <c r="G913" s="7">
        <f>IF(OR(E913="",F913=""),"",E913+F913)</f>
        <v/>
      </c>
      <c r="H913" s="20">
        <f>IFERROR(IF(OR(E913="",INDEX(E:E,MATCH(DATE(YEAR($A913)-1,MONTH($A913),DAY($A913)),$A:$A,0))=""),"",E913/INDEX(E:E,MATCH(DATE(YEAR($A913)-1,MONTH($A913),DAY($A913)),$A:$A,0))-1),"")</f>
        <v/>
      </c>
      <c r="I913" s="20">
        <f>IFERROR(IF(OR(F913="",INDEX(F:F,MATCH(DATE(YEAR($A913)-1,MONTH($A913),DAY($A913)),$A:$A,0))=""),"",F913/INDEX(F:F,MATCH(DATE(YEAR($A913)-1,MONTH($A913),DAY($A913)),$A:$A,0))-1),"")</f>
        <v/>
      </c>
      <c r="J913" s="20">
        <f>IFERROR(IF(OR(G913="",INDEX(G:G,MATCH(DATE(YEAR($A913)-1,MONTH($A913),DAY($A913)),$A:$A,0))=""),"",G913/INDEX(G:G,MATCH(DATE(YEAR($A913)-1,MONTH($A913),DAY($A913)),$A:$A,0))-1),"")</f>
        <v/>
      </c>
      <c r="K913" s="20">
        <f>IF(OR(E913="",E912=""),"",E913/E912-1)</f>
        <v/>
      </c>
      <c r="L913" s="20">
        <f>IF(OR(F913="",F912=""),"",F913/F912-1)</f>
        <v/>
      </c>
      <c r="M913" s="20">
        <f>IF(OR(G913="",G912=""),"",G913/G912-1)</f>
        <v/>
      </c>
      <c r="N913" s="20">
        <f>IF(G913="","",E913/G913)</f>
        <v/>
      </c>
      <c r="O913" s="20">
        <f>IF(G913="","",F913/G913)</f>
        <v/>
      </c>
      <c r="P913" s="21">
        <f>IF(SUMIFS('Daily NSE Equity Options'!$L:$L,'Daily NSE Equity Options'!$A:$A,$A913)=0,"",SUMIFS('Daily NSE Equity Options'!$L:$L,'Daily NSE Equity Options'!$A:$A,$A913))</f>
        <v/>
      </c>
      <c r="Q913" s="8">
        <f>IF(SUMIFS('Daily BSE Equity Options'!$L:$L,'Daily BSE Equity Options'!$A:$A,$A913)=0,"",SUMIFS('Daily BSE Equity Options'!$L:$L,'Daily BSE Equity Options'!$A:$A,$A913))</f>
        <v/>
      </c>
      <c r="R913" s="8">
        <f>IF(OR(P913="",Q913=""),"",P913+Q913)</f>
        <v/>
      </c>
      <c r="S913" s="23">
        <f>IFERROR(IF(OR(P913="",INDEX(P:P,MATCH(DATE(YEAR($A913)-1,MONTH($A913),DAY($A913)),$A:$A,0))=""),"",P913/INDEX(P:P,MATCH(DATE(YEAR($A913)-1,MONTH($A913),DAY($A913)),$A:$A,0))-1),"")</f>
        <v/>
      </c>
      <c r="T913" s="23">
        <f>IFERROR(IF(OR(Q913="",INDEX(Q:Q,MATCH(DATE(YEAR($A913)-1,MONTH($A913),DAY($A913)),$A:$A,0))=""),"",Q913/INDEX(Q:Q,MATCH(DATE(YEAR($A913)-1,MONTH($A913),DAY($A913)),$A:$A,0))-1),"")</f>
        <v/>
      </c>
      <c r="U913" s="23">
        <f>IFERROR(IF(OR(R913="",INDEX(R:R,MATCH(DATE(YEAR($A913)-1,MONTH($A913),DAY($A913)),$A:$A,0))=""),"",R913/INDEX(R:R,MATCH(DATE(YEAR($A913)-1,MONTH($A913),DAY($A913)),$A:$A,0))-1),"")</f>
        <v/>
      </c>
      <c r="V913" s="23">
        <f>IF(OR(P913="",P912=""),"",P913/P912-1)</f>
        <v/>
      </c>
      <c r="W913" s="23">
        <f>IF(OR(Q913="",Q912=""),"",Q913/Q912-1)</f>
        <v/>
      </c>
      <c r="X913" s="23">
        <f>IF(OR(R913="",R912=""),"",R913/R912-1)</f>
        <v/>
      </c>
      <c r="Y913" s="23">
        <f>IF(R913="","",P913/R913)</f>
        <v/>
      </c>
      <c r="Z913" s="23">
        <f>IF(R913="","",Q913/R913)</f>
        <v/>
      </c>
      <c r="AA913" s="24">
        <f>IF(SUMIFS('Daily NSE Equity Options'!$M:$M,'Daily NSE Equity Options'!$A:$A,$A913)=0,"",SUMIFS('Daily NSE Equity Options'!$M:$M,'Daily NSE Equity Options'!$A:$A,$A913))</f>
        <v/>
      </c>
      <c r="AB913" s="9">
        <f>IF(SUMIFS('Daily BSE Equity Options'!$M:$M,'Daily BSE Equity Options'!$A:$A,$A913)=0,"",SUMIFS('Daily BSE Equity Options'!$M:$M,'Daily BSE Equity Options'!$A:$A,$A913))</f>
        <v/>
      </c>
      <c r="AC913" s="9">
        <f>IF(OR(AA913="",AB913=""),"",AA913+AB913)</f>
        <v/>
      </c>
      <c r="AD913" s="26">
        <f>IFERROR(IF(OR(AA913="",INDEX(AA:AA,MATCH(DATE(YEAR($A913)-1,MONTH($A913),DAY($A913)),$A:$A,0))=""),"",AA913/INDEX(AA:AA,MATCH(DATE(YEAR($A913)-1,MONTH($A913),DAY($A913)),$A:$A,0))-1),"")</f>
        <v/>
      </c>
      <c r="AE913" s="26">
        <f>IFERROR(IF(OR(AB913="",INDEX(AB:AB,MATCH(DATE(YEAR($A913)-1,MONTH($A913),DAY($A913)),$A:$A,0))=""),"",AB913/INDEX(AB:AB,MATCH(DATE(YEAR($A913)-1,MONTH($A913),DAY($A913)),$A:$A,0))-1),"")</f>
        <v/>
      </c>
      <c r="AF913" s="26">
        <f>IFERROR(IF(OR(AC913="",INDEX(AC:AC,MATCH(DATE(YEAR($A913)-1,MONTH($A913),DAY($A913)),$A:$A,0))=""),"",AC913/INDEX(AC:AC,MATCH(DATE(YEAR($A913)-1,MONTH($A913),DAY($A913)),$A:$A,0))-1),"")</f>
        <v/>
      </c>
      <c r="AG913" s="26">
        <f>IF(OR(AA913="",AA912=""),"",AA913/AA912-1)</f>
        <v/>
      </c>
      <c r="AH913" s="26">
        <f>IF(OR(AB913="",AB912=""),"",AB913/AB912-1)</f>
        <v/>
      </c>
      <c r="AI913" s="26">
        <f>IF(OR(AC913="",AC912=""),"",AC913/AC912-1)</f>
        <v/>
      </c>
      <c r="AJ913" s="26">
        <f>IF(AC913="","",AA913/AC913)</f>
        <v/>
      </c>
      <c r="AK913" s="26">
        <f>IF(AC913="","",AB913/AC913)</f>
        <v/>
      </c>
      <c r="AL913" s="29" t="n">
        <v>12.3825</v>
      </c>
      <c r="AM913" s="30" t="n">
        <v>13.16</v>
      </c>
      <c r="AN913" s="30" t="n">
        <v>11.34</v>
      </c>
      <c r="AO913" s="30" t="n">
        <v>12.9925</v>
      </c>
      <c r="AP913" s="31" t="n">
        <v>0.0493</v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18">
        <f>IF(SUMIFS('Daily NSE Equity Options'!$K:$K,'Daily NSE Equity Options'!$A:$A,$A914)=0,"",SUMIFS('Daily NSE Equity Options'!$K:$K,'Daily NSE Equity Options'!$A:$A,$A914))</f>
        <v/>
      </c>
      <c r="F914" s="7">
        <f>IF(SUMIFS('Daily BSE Equity Options'!$K:$K,'Daily BSE Equity Options'!$A:$A,$A914)=0,"",SUMIFS('Daily BSE Equity Options'!$K:$K,'Daily BSE Equity Options'!$A:$A,$A914))</f>
        <v/>
      </c>
      <c r="G914" s="7">
        <f>IF(OR(E914="",F914=""),"",E914+F914)</f>
        <v/>
      </c>
      <c r="H914" s="20">
        <f>IFERROR(IF(OR(E914="",INDEX(E:E,MATCH(DATE(YEAR($A914)-1,MONTH($A914),DAY($A914)),$A:$A,0))=""),"",E914/INDEX(E:E,MATCH(DATE(YEAR($A914)-1,MONTH($A914),DAY($A914)),$A:$A,0))-1),"")</f>
        <v/>
      </c>
      <c r="I914" s="20">
        <f>IFERROR(IF(OR(F914="",INDEX(F:F,MATCH(DATE(YEAR($A914)-1,MONTH($A914),DAY($A914)),$A:$A,0))=""),"",F914/INDEX(F:F,MATCH(DATE(YEAR($A914)-1,MONTH($A914),DAY($A914)),$A:$A,0))-1),"")</f>
        <v/>
      </c>
      <c r="J914" s="20">
        <f>IFERROR(IF(OR(G914="",INDEX(G:G,MATCH(DATE(YEAR($A914)-1,MONTH($A914),DAY($A914)),$A:$A,0))=""),"",G914/INDEX(G:G,MATCH(DATE(YEAR($A914)-1,MONTH($A914),DAY($A914)),$A:$A,0))-1),"")</f>
        <v/>
      </c>
      <c r="K914" s="20">
        <f>IF(OR(E914="",E913=""),"",E914/E913-1)</f>
        <v/>
      </c>
      <c r="L914" s="20">
        <f>IF(OR(F914="",F913=""),"",F914/F913-1)</f>
        <v/>
      </c>
      <c r="M914" s="20">
        <f>IF(OR(G914="",G913=""),"",G914/G913-1)</f>
        <v/>
      </c>
      <c r="N914" s="20">
        <f>IF(G914="","",E914/G914)</f>
        <v/>
      </c>
      <c r="O914" s="20">
        <f>IF(G914="","",F914/G914)</f>
        <v/>
      </c>
      <c r="P914" s="21">
        <f>IF(SUMIFS('Daily NSE Equity Options'!$L:$L,'Daily NSE Equity Options'!$A:$A,$A914)=0,"",SUMIFS('Daily NSE Equity Options'!$L:$L,'Daily NSE Equity Options'!$A:$A,$A914))</f>
        <v/>
      </c>
      <c r="Q914" s="8">
        <f>IF(SUMIFS('Daily BSE Equity Options'!$L:$L,'Daily BSE Equity Options'!$A:$A,$A914)=0,"",SUMIFS('Daily BSE Equity Options'!$L:$L,'Daily BSE Equity Options'!$A:$A,$A914))</f>
        <v/>
      </c>
      <c r="R914" s="8">
        <f>IF(OR(P914="",Q914=""),"",P914+Q914)</f>
        <v/>
      </c>
      <c r="S914" s="23">
        <f>IFERROR(IF(OR(P914="",INDEX(P:P,MATCH(DATE(YEAR($A914)-1,MONTH($A914),DAY($A914)),$A:$A,0))=""),"",P914/INDEX(P:P,MATCH(DATE(YEAR($A914)-1,MONTH($A914),DAY($A914)),$A:$A,0))-1),"")</f>
        <v/>
      </c>
      <c r="T914" s="23">
        <f>IFERROR(IF(OR(Q914="",INDEX(Q:Q,MATCH(DATE(YEAR($A914)-1,MONTH($A914),DAY($A914)),$A:$A,0))=""),"",Q914/INDEX(Q:Q,MATCH(DATE(YEAR($A914)-1,MONTH($A914),DAY($A914)),$A:$A,0))-1),"")</f>
        <v/>
      </c>
      <c r="U914" s="23">
        <f>IFERROR(IF(OR(R914="",INDEX(R:R,MATCH(DATE(YEAR($A914)-1,MONTH($A914),DAY($A914)),$A:$A,0))=""),"",R914/INDEX(R:R,MATCH(DATE(YEAR($A914)-1,MONTH($A914),DAY($A914)),$A:$A,0))-1),"")</f>
        <v/>
      </c>
      <c r="V914" s="23">
        <f>IF(OR(P914="",P913=""),"",P914/P913-1)</f>
        <v/>
      </c>
      <c r="W914" s="23">
        <f>IF(OR(Q914="",Q913=""),"",Q914/Q913-1)</f>
        <v/>
      </c>
      <c r="X914" s="23">
        <f>IF(OR(R914="",R913=""),"",R914/R913-1)</f>
        <v/>
      </c>
      <c r="Y914" s="23">
        <f>IF(R914="","",P914/R914)</f>
        <v/>
      </c>
      <c r="Z914" s="23">
        <f>IF(R914="","",Q914/R914)</f>
        <v/>
      </c>
      <c r="AA914" s="24">
        <f>IF(SUMIFS('Daily NSE Equity Options'!$M:$M,'Daily NSE Equity Options'!$A:$A,$A914)=0,"",SUMIFS('Daily NSE Equity Options'!$M:$M,'Daily NSE Equity Options'!$A:$A,$A914))</f>
        <v/>
      </c>
      <c r="AB914" s="9">
        <f>IF(SUMIFS('Daily BSE Equity Options'!$M:$M,'Daily BSE Equity Options'!$A:$A,$A914)=0,"",SUMIFS('Daily BSE Equity Options'!$M:$M,'Daily BSE Equity Options'!$A:$A,$A914))</f>
        <v/>
      </c>
      <c r="AC914" s="9">
        <f>IF(OR(AA914="",AB914=""),"",AA914+AB914)</f>
        <v/>
      </c>
      <c r="AD914" s="26">
        <f>IFERROR(IF(OR(AA914="",INDEX(AA:AA,MATCH(DATE(YEAR($A914)-1,MONTH($A914),DAY($A914)),$A:$A,0))=""),"",AA914/INDEX(AA:AA,MATCH(DATE(YEAR($A914)-1,MONTH($A914),DAY($A914)),$A:$A,0))-1),"")</f>
        <v/>
      </c>
      <c r="AE914" s="26">
        <f>IFERROR(IF(OR(AB914="",INDEX(AB:AB,MATCH(DATE(YEAR($A914)-1,MONTH($A914),DAY($A914)),$A:$A,0))=""),"",AB914/INDEX(AB:AB,MATCH(DATE(YEAR($A914)-1,MONTH($A914),DAY($A914)),$A:$A,0))-1),"")</f>
        <v/>
      </c>
      <c r="AF914" s="26">
        <f>IFERROR(IF(OR(AC914="",INDEX(AC:AC,MATCH(DATE(YEAR($A914)-1,MONTH($A914),DAY($A914)),$A:$A,0))=""),"",AC914/INDEX(AC:AC,MATCH(DATE(YEAR($A914)-1,MONTH($A914),DAY($A914)),$A:$A,0))-1),"")</f>
        <v/>
      </c>
      <c r="AG914" s="26">
        <f>IF(OR(AA914="",AA913=""),"",AA914/AA913-1)</f>
        <v/>
      </c>
      <c r="AH914" s="26">
        <f>IF(OR(AB914="",AB913=""),"",AB914/AB913-1)</f>
        <v/>
      </c>
      <c r="AI914" s="26">
        <f>IF(OR(AC914="",AC913=""),"",AC914/AC913-1)</f>
        <v/>
      </c>
      <c r="AJ914" s="26">
        <f>IF(AC914="","",AA914/AC914)</f>
        <v/>
      </c>
      <c r="AK914" s="26">
        <f>IF(AC914="","",AB914/AC914)</f>
        <v/>
      </c>
      <c r="AL914" s="29" t="n">
        <v>12.9925</v>
      </c>
      <c r="AM914" s="30" t="n">
        <v>13.8825</v>
      </c>
      <c r="AN914" s="30" t="n">
        <v>11.475</v>
      </c>
      <c r="AO914" s="30" t="n">
        <v>13.4575</v>
      </c>
      <c r="AP914" s="31" t="n">
        <v>0.0358</v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18">
        <f>IF(SUMIFS('Daily NSE Equity Options'!$K:$K,'Daily NSE Equity Options'!$A:$A,$A915)=0,"",SUMIFS('Daily NSE Equity Options'!$K:$K,'Daily NSE Equity Options'!$A:$A,$A915))</f>
        <v/>
      </c>
      <c r="F915" s="7">
        <f>IF(SUMIFS('Daily BSE Equity Options'!$K:$K,'Daily BSE Equity Options'!$A:$A,$A915)=0,"",SUMIFS('Daily BSE Equity Options'!$K:$K,'Daily BSE Equity Options'!$A:$A,$A915))</f>
        <v/>
      </c>
      <c r="G915" s="7">
        <f>IF(OR(E915="",F915=""),"",E915+F915)</f>
        <v/>
      </c>
      <c r="H915" s="20">
        <f>IFERROR(IF(OR(E915="",INDEX(E:E,MATCH(DATE(YEAR($A915)-1,MONTH($A915),DAY($A915)),$A:$A,0))=""),"",E915/INDEX(E:E,MATCH(DATE(YEAR($A915)-1,MONTH($A915),DAY($A915)),$A:$A,0))-1),"")</f>
        <v/>
      </c>
      <c r="I915" s="20">
        <f>IFERROR(IF(OR(F915="",INDEX(F:F,MATCH(DATE(YEAR($A915)-1,MONTH($A915),DAY($A915)),$A:$A,0))=""),"",F915/INDEX(F:F,MATCH(DATE(YEAR($A915)-1,MONTH($A915),DAY($A915)),$A:$A,0))-1),"")</f>
        <v/>
      </c>
      <c r="J915" s="20">
        <f>IFERROR(IF(OR(G915="",INDEX(G:G,MATCH(DATE(YEAR($A915)-1,MONTH($A915),DAY($A915)),$A:$A,0))=""),"",G915/INDEX(G:G,MATCH(DATE(YEAR($A915)-1,MONTH($A915),DAY($A915)),$A:$A,0))-1),"")</f>
        <v/>
      </c>
      <c r="K915" s="20">
        <f>IF(OR(E915="",E914=""),"",E915/E914-1)</f>
        <v/>
      </c>
      <c r="L915" s="20">
        <f>IF(OR(F915="",F914=""),"",F915/F914-1)</f>
        <v/>
      </c>
      <c r="M915" s="20">
        <f>IF(OR(G915="",G914=""),"",G915/G914-1)</f>
        <v/>
      </c>
      <c r="N915" s="20">
        <f>IF(G915="","",E915/G915)</f>
        <v/>
      </c>
      <c r="O915" s="20">
        <f>IF(G915="","",F915/G915)</f>
        <v/>
      </c>
      <c r="P915" s="21">
        <f>IF(SUMIFS('Daily NSE Equity Options'!$L:$L,'Daily NSE Equity Options'!$A:$A,$A915)=0,"",SUMIFS('Daily NSE Equity Options'!$L:$L,'Daily NSE Equity Options'!$A:$A,$A915))</f>
        <v/>
      </c>
      <c r="Q915" s="8">
        <f>IF(SUMIFS('Daily BSE Equity Options'!$L:$L,'Daily BSE Equity Options'!$A:$A,$A915)=0,"",SUMIFS('Daily BSE Equity Options'!$L:$L,'Daily BSE Equity Options'!$A:$A,$A915))</f>
        <v/>
      </c>
      <c r="R915" s="8">
        <f>IF(OR(P915="",Q915=""),"",P915+Q915)</f>
        <v/>
      </c>
      <c r="S915" s="23">
        <f>IFERROR(IF(OR(P915="",INDEX(P:P,MATCH(DATE(YEAR($A915)-1,MONTH($A915),DAY($A915)),$A:$A,0))=""),"",P915/INDEX(P:P,MATCH(DATE(YEAR($A915)-1,MONTH($A915),DAY($A915)),$A:$A,0))-1),"")</f>
        <v/>
      </c>
      <c r="T915" s="23">
        <f>IFERROR(IF(OR(Q915="",INDEX(Q:Q,MATCH(DATE(YEAR($A915)-1,MONTH($A915),DAY($A915)),$A:$A,0))=""),"",Q915/INDEX(Q:Q,MATCH(DATE(YEAR($A915)-1,MONTH($A915),DAY($A915)),$A:$A,0))-1),"")</f>
        <v/>
      </c>
      <c r="U915" s="23">
        <f>IFERROR(IF(OR(R915="",INDEX(R:R,MATCH(DATE(YEAR($A915)-1,MONTH($A915),DAY($A915)),$A:$A,0))=""),"",R915/INDEX(R:R,MATCH(DATE(YEAR($A915)-1,MONTH($A915),DAY($A915)),$A:$A,0))-1),"")</f>
        <v/>
      </c>
      <c r="V915" s="23">
        <f>IF(OR(P915="",P914=""),"",P915/P914-1)</f>
        <v/>
      </c>
      <c r="W915" s="23">
        <f>IF(OR(Q915="",Q914=""),"",Q915/Q914-1)</f>
        <v/>
      </c>
      <c r="X915" s="23">
        <f>IF(OR(R915="",R914=""),"",R915/R914-1)</f>
        <v/>
      </c>
      <c r="Y915" s="23">
        <f>IF(R915="","",P915/R915)</f>
        <v/>
      </c>
      <c r="Z915" s="23">
        <f>IF(R915="","",Q915/R915)</f>
        <v/>
      </c>
      <c r="AA915" s="24">
        <f>IF(SUMIFS('Daily NSE Equity Options'!$M:$M,'Daily NSE Equity Options'!$A:$A,$A915)=0,"",SUMIFS('Daily NSE Equity Options'!$M:$M,'Daily NSE Equity Options'!$A:$A,$A915))</f>
        <v/>
      </c>
      <c r="AB915" s="9">
        <f>IF(SUMIFS('Daily BSE Equity Options'!$M:$M,'Daily BSE Equity Options'!$A:$A,$A915)=0,"",SUMIFS('Daily BSE Equity Options'!$M:$M,'Daily BSE Equity Options'!$A:$A,$A915))</f>
        <v/>
      </c>
      <c r="AC915" s="9">
        <f>IF(OR(AA915="",AB915=""),"",AA915+AB915)</f>
        <v/>
      </c>
      <c r="AD915" s="26">
        <f>IFERROR(IF(OR(AA915="",INDEX(AA:AA,MATCH(DATE(YEAR($A915)-1,MONTH($A915),DAY($A915)),$A:$A,0))=""),"",AA915/INDEX(AA:AA,MATCH(DATE(YEAR($A915)-1,MONTH($A915),DAY($A915)),$A:$A,0))-1),"")</f>
        <v/>
      </c>
      <c r="AE915" s="26">
        <f>IFERROR(IF(OR(AB915="",INDEX(AB:AB,MATCH(DATE(YEAR($A915)-1,MONTH($A915),DAY($A915)),$A:$A,0))=""),"",AB915/INDEX(AB:AB,MATCH(DATE(YEAR($A915)-1,MONTH($A915),DAY($A915)),$A:$A,0))-1),"")</f>
        <v/>
      </c>
      <c r="AF915" s="26">
        <f>IFERROR(IF(OR(AC915="",INDEX(AC:AC,MATCH(DATE(YEAR($A915)-1,MONTH($A915),DAY($A915)),$A:$A,0))=""),"",AC915/INDEX(AC:AC,MATCH(DATE(YEAR($A915)-1,MONTH($A915),DAY($A915)),$A:$A,0))-1),"")</f>
        <v/>
      </c>
      <c r="AG915" s="26">
        <f>IF(OR(AA915="",AA914=""),"",AA915/AA914-1)</f>
        <v/>
      </c>
      <c r="AH915" s="26">
        <f>IF(OR(AB915="",AB914=""),"",AB915/AB914-1)</f>
        <v/>
      </c>
      <c r="AI915" s="26">
        <f>IF(OR(AC915="",AC914=""),"",AC915/AC914-1)</f>
        <v/>
      </c>
      <c r="AJ915" s="26">
        <f>IF(AC915="","",AA915/AC915)</f>
        <v/>
      </c>
      <c r="AK915" s="26">
        <f>IF(AC915="","",AB915/AC915)</f>
        <v/>
      </c>
      <c r="AL915" s="29" t="n">
        <v>13.4575</v>
      </c>
      <c r="AM915" s="30" t="n">
        <v>14.0875</v>
      </c>
      <c r="AN915" s="30" t="n">
        <v>12.6875</v>
      </c>
      <c r="AO915" s="30" t="n">
        <v>13.74</v>
      </c>
      <c r="AP915" s="31" t="n">
        <v>0.021</v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18">
        <f>IF(SUMIFS('Daily NSE Equity Options'!$K:$K,'Daily NSE Equity Options'!$A:$A,$A916)=0,"",SUMIFS('Daily NSE Equity Options'!$K:$K,'Daily NSE Equity Options'!$A:$A,$A916))</f>
        <v/>
      </c>
      <c r="F916" s="7">
        <f>IF(SUMIFS('Daily BSE Equity Options'!$K:$K,'Daily BSE Equity Options'!$A:$A,$A916)=0,"",SUMIFS('Daily BSE Equity Options'!$K:$K,'Daily BSE Equity Options'!$A:$A,$A916))</f>
        <v/>
      </c>
      <c r="G916" s="7">
        <f>IF(OR(E916="",F916=""),"",E916+F916)</f>
        <v/>
      </c>
      <c r="H916" s="20">
        <f>IFERROR(IF(OR(E916="",INDEX(E:E,MATCH(DATE(YEAR($A916)-1,MONTH($A916),DAY($A916)),$A:$A,0))=""),"",E916/INDEX(E:E,MATCH(DATE(YEAR($A916)-1,MONTH($A916),DAY($A916)),$A:$A,0))-1),"")</f>
        <v/>
      </c>
      <c r="I916" s="20">
        <f>IFERROR(IF(OR(F916="",INDEX(F:F,MATCH(DATE(YEAR($A916)-1,MONTH($A916),DAY($A916)),$A:$A,0))=""),"",F916/INDEX(F:F,MATCH(DATE(YEAR($A916)-1,MONTH($A916),DAY($A916)),$A:$A,0))-1),"")</f>
        <v/>
      </c>
      <c r="J916" s="20">
        <f>IFERROR(IF(OR(G916="",INDEX(G:G,MATCH(DATE(YEAR($A916)-1,MONTH($A916),DAY($A916)),$A:$A,0))=""),"",G916/INDEX(G:G,MATCH(DATE(YEAR($A916)-1,MONTH($A916),DAY($A916)),$A:$A,0))-1),"")</f>
        <v/>
      </c>
      <c r="K916" s="20">
        <f>IF(OR(E916="",E915=""),"",E916/E915-1)</f>
        <v/>
      </c>
      <c r="L916" s="20">
        <f>IF(OR(F916="",F915=""),"",F916/F915-1)</f>
        <v/>
      </c>
      <c r="M916" s="20">
        <f>IF(OR(G916="",G915=""),"",G916/G915-1)</f>
        <v/>
      </c>
      <c r="N916" s="20">
        <f>IF(G916="","",E916/G916)</f>
        <v/>
      </c>
      <c r="O916" s="20">
        <f>IF(G916="","",F916/G916)</f>
        <v/>
      </c>
      <c r="P916" s="21">
        <f>IF(SUMIFS('Daily NSE Equity Options'!$L:$L,'Daily NSE Equity Options'!$A:$A,$A916)=0,"",SUMIFS('Daily NSE Equity Options'!$L:$L,'Daily NSE Equity Options'!$A:$A,$A916))</f>
        <v/>
      </c>
      <c r="Q916" s="8">
        <f>IF(SUMIFS('Daily BSE Equity Options'!$L:$L,'Daily BSE Equity Options'!$A:$A,$A916)=0,"",SUMIFS('Daily BSE Equity Options'!$L:$L,'Daily BSE Equity Options'!$A:$A,$A916))</f>
        <v/>
      </c>
      <c r="R916" s="8">
        <f>IF(OR(P916="",Q916=""),"",P916+Q916)</f>
        <v/>
      </c>
      <c r="S916" s="23">
        <f>IFERROR(IF(OR(P916="",INDEX(P:P,MATCH(DATE(YEAR($A916)-1,MONTH($A916),DAY($A916)),$A:$A,0))=""),"",P916/INDEX(P:P,MATCH(DATE(YEAR($A916)-1,MONTH($A916),DAY($A916)),$A:$A,0))-1),"")</f>
        <v/>
      </c>
      <c r="T916" s="23">
        <f>IFERROR(IF(OR(Q916="",INDEX(Q:Q,MATCH(DATE(YEAR($A916)-1,MONTH($A916),DAY($A916)),$A:$A,0))=""),"",Q916/INDEX(Q:Q,MATCH(DATE(YEAR($A916)-1,MONTH($A916),DAY($A916)),$A:$A,0))-1),"")</f>
        <v/>
      </c>
      <c r="U916" s="23">
        <f>IFERROR(IF(OR(R916="",INDEX(R:R,MATCH(DATE(YEAR($A916)-1,MONTH($A916),DAY($A916)),$A:$A,0))=""),"",R916/INDEX(R:R,MATCH(DATE(YEAR($A916)-1,MONTH($A916),DAY($A916)),$A:$A,0))-1),"")</f>
        <v/>
      </c>
      <c r="V916" s="23">
        <f>IF(OR(P916="",P915=""),"",P916/P915-1)</f>
        <v/>
      </c>
      <c r="W916" s="23">
        <f>IF(OR(Q916="",Q915=""),"",Q916/Q915-1)</f>
        <v/>
      </c>
      <c r="X916" s="23">
        <f>IF(OR(R916="",R915=""),"",R916/R915-1)</f>
        <v/>
      </c>
      <c r="Y916" s="23">
        <f>IF(R916="","",P916/R916)</f>
        <v/>
      </c>
      <c r="Z916" s="23">
        <f>IF(R916="","",Q916/R916)</f>
        <v/>
      </c>
      <c r="AA916" s="24">
        <f>IF(SUMIFS('Daily NSE Equity Options'!$M:$M,'Daily NSE Equity Options'!$A:$A,$A916)=0,"",SUMIFS('Daily NSE Equity Options'!$M:$M,'Daily NSE Equity Options'!$A:$A,$A916))</f>
        <v/>
      </c>
      <c r="AB916" s="9">
        <f>IF(SUMIFS('Daily BSE Equity Options'!$M:$M,'Daily BSE Equity Options'!$A:$A,$A916)=0,"",SUMIFS('Daily BSE Equity Options'!$M:$M,'Daily BSE Equity Options'!$A:$A,$A916))</f>
        <v/>
      </c>
      <c r="AC916" s="9">
        <f>IF(OR(AA916="",AB916=""),"",AA916+AB916)</f>
        <v/>
      </c>
      <c r="AD916" s="26">
        <f>IFERROR(IF(OR(AA916="",INDEX(AA:AA,MATCH(DATE(YEAR($A916)-1,MONTH($A916),DAY($A916)),$A:$A,0))=""),"",AA916/INDEX(AA:AA,MATCH(DATE(YEAR($A916)-1,MONTH($A916),DAY($A916)),$A:$A,0))-1),"")</f>
        <v/>
      </c>
      <c r="AE916" s="26">
        <f>IFERROR(IF(OR(AB916="",INDEX(AB:AB,MATCH(DATE(YEAR($A916)-1,MONTH($A916),DAY($A916)),$A:$A,0))=""),"",AB916/INDEX(AB:AB,MATCH(DATE(YEAR($A916)-1,MONTH($A916),DAY($A916)),$A:$A,0))-1),"")</f>
        <v/>
      </c>
      <c r="AF916" s="26">
        <f>IFERROR(IF(OR(AC916="",INDEX(AC:AC,MATCH(DATE(YEAR($A916)-1,MONTH($A916),DAY($A916)),$A:$A,0))=""),"",AC916/INDEX(AC:AC,MATCH(DATE(YEAR($A916)-1,MONTH($A916),DAY($A916)),$A:$A,0))-1),"")</f>
        <v/>
      </c>
      <c r="AG916" s="26">
        <f>IF(OR(AA916="",AA915=""),"",AA916/AA915-1)</f>
        <v/>
      </c>
      <c r="AH916" s="26">
        <f>IF(OR(AB916="",AB915=""),"",AB916/AB915-1)</f>
        <v/>
      </c>
      <c r="AI916" s="26">
        <f>IF(OR(AC916="",AC915=""),"",AC916/AC915-1)</f>
        <v/>
      </c>
      <c r="AJ916" s="26">
        <f>IF(AC916="","",AA916/AC916)</f>
        <v/>
      </c>
      <c r="AK916" s="26">
        <f>IF(AC916="","",AB916/AC916)</f>
        <v/>
      </c>
      <c r="AL916" s="29" t="n">
        <v>13.74</v>
      </c>
      <c r="AM916" s="30" t="n">
        <v>13.74</v>
      </c>
      <c r="AN916" s="30" t="n">
        <v>12.545</v>
      </c>
      <c r="AO916" s="30" t="n">
        <v>12.6725</v>
      </c>
      <c r="AP916" s="31" t="n">
        <v>-0.07770000000000001</v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18">
        <f>IF(SUMIFS('Daily NSE Equity Options'!$K:$K,'Daily NSE Equity Options'!$A:$A,$A917)=0,"",SUMIFS('Daily NSE Equity Options'!$K:$K,'Daily NSE Equity Options'!$A:$A,$A917))</f>
        <v/>
      </c>
      <c r="F917" s="7">
        <f>IF(SUMIFS('Daily BSE Equity Options'!$K:$K,'Daily BSE Equity Options'!$A:$A,$A917)=0,"",SUMIFS('Daily BSE Equity Options'!$K:$K,'Daily BSE Equity Options'!$A:$A,$A917))</f>
        <v/>
      </c>
      <c r="G917" s="7">
        <f>IF(OR(E917="",F917=""),"",E917+F917)</f>
        <v/>
      </c>
      <c r="H917" s="20">
        <f>IFERROR(IF(OR(E917="",INDEX(E:E,MATCH(DATE(YEAR($A917)-1,MONTH($A917),DAY($A917)),$A:$A,0))=""),"",E917/INDEX(E:E,MATCH(DATE(YEAR($A917)-1,MONTH($A917),DAY($A917)),$A:$A,0))-1),"")</f>
        <v/>
      </c>
      <c r="I917" s="20">
        <f>IFERROR(IF(OR(F917="",INDEX(F:F,MATCH(DATE(YEAR($A917)-1,MONTH($A917),DAY($A917)),$A:$A,0))=""),"",F917/INDEX(F:F,MATCH(DATE(YEAR($A917)-1,MONTH($A917),DAY($A917)),$A:$A,0))-1),"")</f>
        <v/>
      </c>
      <c r="J917" s="20">
        <f>IFERROR(IF(OR(G917="",INDEX(G:G,MATCH(DATE(YEAR($A917)-1,MONTH($A917),DAY($A917)),$A:$A,0))=""),"",G917/INDEX(G:G,MATCH(DATE(YEAR($A917)-1,MONTH($A917),DAY($A917)),$A:$A,0))-1),"")</f>
        <v/>
      </c>
      <c r="K917" s="20">
        <f>IF(OR(E917="",E916=""),"",E917/E916-1)</f>
        <v/>
      </c>
      <c r="L917" s="20">
        <f>IF(OR(F917="",F916=""),"",F917/F916-1)</f>
        <v/>
      </c>
      <c r="M917" s="20">
        <f>IF(OR(G917="",G916=""),"",G917/G916-1)</f>
        <v/>
      </c>
      <c r="N917" s="20">
        <f>IF(G917="","",E917/G917)</f>
        <v/>
      </c>
      <c r="O917" s="20">
        <f>IF(G917="","",F917/G917)</f>
        <v/>
      </c>
      <c r="P917" s="21">
        <f>IF(SUMIFS('Daily NSE Equity Options'!$L:$L,'Daily NSE Equity Options'!$A:$A,$A917)=0,"",SUMIFS('Daily NSE Equity Options'!$L:$L,'Daily NSE Equity Options'!$A:$A,$A917))</f>
        <v/>
      </c>
      <c r="Q917" s="8">
        <f>IF(SUMIFS('Daily BSE Equity Options'!$L:$L,'Daily BSE Equity Options'!$A:$A,$A917)=0,"",SUMIFS('Daily BSE Equity Options'!$L:$L,'Daily BSE Equity Options'!$A:$A,$A917))</f>
        <v/>
      </c>
      <c r="R917" s="8">
        <f>IF(OR(P917="",Q917=""),"",P917+Q917)</f>
        <v/>
      </c>
      <c r="S917" s="23">
        <f>IFERROR(IF(OR(P917="",INDEX(P:P,MATCH(DATE(YEAR($A917)-1,MONTH($A917),DAY($A917)),$A:$A,0))=""),"",P917/INDEX(P:P,MATCH(DATE(YEAR($A917)-1,MONTH($A917),DAY($A917)),$A:$A,0))-1),"")</f>
        <v/>
      </c>
      <c r="T917" s="23">
        <f>IFERROR(IF(OR(Q917="",INDEX(Q:Q,MATCH(DATE(YEAR($A917)-1,MONTH($A917),DAY($A917)),$A:$A,0))=""),"",Q917/INDEX(Q:Q,MATCH(DATE(YEAR($A917)-1,MONTH($A917),DAY($A917)),$A:$A,0))-1),"")</f>
        <v/>
      </c>
      <c r="U917" s="23">
        <f>IFERROR(IF(OR(R917="",INDEX(R:R,MATCH(DATE(YEAR($A917)-1,MONTH($A917),DAY($A917)),$A:$A,0))=""),"",R917/INDEX(R:R,MATCH(DATE(YEAR($A917)-1,MONTH($A917),DAY($A917)),$A:$A,0))-1),"")</f>
        <v/>
      </c>
      <c r="V917" s="23">
        <f>IF(OR(P917="",P916=""),"",P917/P916-1)</f>
        <v/>
      </c>
      <c r="W917" s="23">
        <f>IF(OR(Q917="",Q916=""),"",Q917/Q916-1)</f>
        <v/>
      </c>
      <c r="X917" s="23">
        <f>IF(OR(R917="",R916=""),"",R917/R916-1)</f>
        <v/>
      </c>
      <c r="Y917" s="23">
        <f>IF(R917="","",P917/R917)</f>
        <v/>
      </c>
      <c r="Z917" s="23">
        <f>IF(R917="","",Q917/R917)</f>
        <v/>
      </c>
      <c r="AA917" s="24">
        <f>IF(SUMIFS('Daily NSE Equity Options'!$M:$M,'Daily NSE Equity Options'!$A:$A,$A917)=0,"",SUMIFS('Daily NSE Equity Options'!$M:$M,'Daily NSE Equity Options'!$A:$A,$A917))</f>
        <v/>
      </c>
      <c r="AB917" s="9">
        <f>IF(SUMIFS('Daily BSE Equity Options'!$M:$M,'Daily BSE Equity Options'!$A:$A,$A917)=0,"",SUMIFS('Daily BSE Equity Options'!$M:$M,'Daily BSE Equity Options'!$A:$A,$A917))</f>
        <v/>
      </c>
      <c r="AC917" s="9">
        <f>IF(OR(AA917="",AB917=""),"",AA917+AB917)</f>
        <v/>
      </c>
      <c r="AD917" s="26">
        <f>IFERROR(IF(OR(AA917="",INDEX(AA:AA,MATCH(DATE(YEAR($A917)-1,MONTH($A917),DAY($A917)),$A:$A,0))=""),"",AA917/INDEX(AA:AA,MATCH(DATE(YEAR($A917)-1,MONTH($A917),DAY($A917)),$A:$A,0))-1),"")</f>
        <v/>
      </c>
      <c r="AE917" s="26">
        <f>IFERROR(IF(OR(AB917="",INDEX(AB:AB,MATCH(DATE(YEAR($A917)-1,MONTH($A917),DAY($A917)),$A:$A,0))=""),"",AB917/INDEX(AB:AB,MATCH(DATE(YEAR($A917)-1,MONTH($A917),DAY($A917)),$A:$A,0))-1),"")</f>
        <v/>
      </c>
      <c r="AF917" s="26">
        <f>IFERROR(IF(OR(AC917="",INDEX(AC:AC,MATCH(DATE(YEAR($A917)-1,MONTH($A917),DAY($A917)),$A:$A,0))=""),"",AC917/INDEX(AC:AC,MATCH(DATE(YEAR($A917)-1,MONTH($A917),DAY($A917)),$A:$A,0))-1),"")</f>
        <v/>
      </c>
      <c r="AG917" s="26">
        <f>IF(OR(AA917="",AA916=""),"",AA917/AA916-1)</f>
        <v/>
      </c>
      <c r="AH917" s="26">
        <f>IF(OR(AB917="",AB916=""),"",AB917/AB916-1)</f>
        <v/>
      </c>
      <c r="AI917" s="26">
        <f>IF(OR(AC917="",AC916=""),"",AC917/AC916-1)</f>
        <v/>
      </c>
      <c r="AJ917" s="26">
        <f>IF(AC917="","",AA917/AC917)</f>
        <v/>
      </c>
      <c r="AK917" s="26">
        <f>IF(AC917="","",AB917/AC917)</f>
        <v/>
      </c>
      <c r="AL917" s="29" t="n">
        <v>12.6725</v>
      </c>
      <c r="AM917" s="30" t="n">
        <v>12.875</v>
      </c>
      <c r="AN917" s="30" t="n">
        <v>12.135</v>
      </c>
      <c r="AO917" s="30" t="n">
        <v>12.47</v>
      </c>
      <c r="AP917" s="31" t="n">
        <v>-0.016</v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18">
        <f>IF(SUMIFS('Daily NSE Equity Options'!$K:$K,'Daily NSE Equity Options'!$A:$A,$A918)=0,"",SUMIFS('Daily NSE Equity Options'!$K:$K,'Daily NSE Equity Options'!$A:$A,$A918))</f>
        <v/>
      </c>
      <c r="F918" s="7">
        <f>IF(SUMIFS('Daily BSE Equity Options'!$K:$K,'Daily BSE Equity Options'!$A:$A,$A918)=0,"",SUMIFS('Daily BSE Equity Options'!$K:$K,'Daily BSE Equity Options'!$A:$A,$A918))</f>
        <v/>
      </c>
      <c r="G918" s="7">
        <f>IF(OR(E918="",F918=""),"",E918+F918)</f>
        <v/>
      </c>
      <c r="H918" s="20">
        <f>IFERROR(IF(OR(E918="",INDEX(E:E,MATCH(DATE(YEAR($A918)-1,MONTH($A918),DAY($A918)),$A:$A,0))=""),"",E918/INDEX(E:E,MATCH(DATE(YEAR($A918)-1,MONTH($A918),DAY($A918)),$A:$A,0))-1),"")</f>
        <v/>
      </c>
      <c r="I918" s="20">
        <f>IFERROR(IF(OR(F918="",INDEX(F:F,MATCH(DATE(YEAR($A918)-1,MONTH($A918),DAY($A918)),$A:$A,0))=""),"",F918/INDEX(F:F,MATCH(DATE(YEAR($A918)-1,MONTH($A918),DAY($A918)),$A:$A,0))-1),"")</f>
        <v/>
      </c>
      <c r="J918" s="20">
        <f>IFERROR(IF(OR(G918="",INDEX(G:G,MATCH(DATE(YEAR($A918)-1,MONTH($A918),DAY($A918)),$A:$A,0))=""),"",G918/INDEX(G:G,MATCH(DATE(YEAR($A918)-1,MONTH($A918),DAY($A918)),$A:$A,0))-1),"")</f>
        <v/>
      </c>
      <c r="K918" s="20">
        <f>IF(OR(E918="",E917=""),"",E918/E917-1)</f>
        <v/>
      </c>
      <c r="L918" s="20">
        <f>IF(OR(F918="",F917=""),"",F918/F917-1)</f>
        <v/>
      </c>
      <c r="M918" s="20">
        <f>IF(OR(G918="",G917=""),"",G918/G917-1)</f>
        <v/>
      </c>
      <c r="N918" s="20">
        <f>IF(G918="","",E918/G918)</f>
        <v/>
      </c>
      <c r="O918" s="20">
        <f>IF(G918="","",F918/G918)</f>
        <v/>
      </c>
      <c r="P918" s="21">
        <f>IF(SUMIFS('Daily NSE Equity Options'!$L:$L,'Daily NSE Equity Options'!$A:$A,$A918)=0,"",SUMIFS('Daily NSE Equity Options'!$L:$L,'Daily NSE Equity Options'!$A:$A,$A918))</f>
        <v/>
      </c>
      <c r="Q918" s="8">
        <f>IF(SUMIFS('Daily BSE Equity Options'!$L:$L,'Daily BSE Equity Options'!$A:$A,$A918)=0,"",SUMIFS('Daily BSE Equity Options'!$L:$L,'Daily BSE Equity Options'!$A:$A,$A918))</f>
        <v/>
      </c>
      <c r="R918" s="8">
        <f>IF(OR(P918="",Q918=""),"",P918+Q918)</f>
        <v/>
      </c>
      <c r="S918" s="23">
        <f>IFERROR(IF(OR(P918="",INDEX(P:P,MATCH(DATE(YEAR($A918)-1,MONTH($A918),DAY($A918)),$A:$A,0))=""),"",P918/INDEX(P:P,MATCH(DATE(YEAR($A918)-1,MONTH($A918),DAY($A918)),$A:$A,0))-1),"")</f>
        <v/>
      </c>
      <c r="T918" s="23">
        <f>IFERROR(IF(OR(Q918="",INDEX(Q:Q,MATCH(DATE(YEAR($A918)-1,MONTH($A918),DAY($A918)),$A:$A,0))=""),"",Q918/INDEX(Q:Q,MATCH(DATE(YEAR($A918)-1,MONTH($A918),DAY($A918)),$A:$A,0))-1),"")</f>
        <v/>
      </c>
      <c r="U918" s="23">
        <f>IFERROR(IF(OR(R918="",INDEX(R:R,MATCH(DATE(YEAR($A918)-1,MONTH($A918),DAY($A918)),$A:$A,0))=""),"",R918/INDEX(R:R,MATCH(DATE(YEAR($A918)-1,MONTH($A918),DAY($A918)),$A:$A,0))-1),"")</f>
        <v/>
      </c>
      <c r="V918" s="23">
        <f>IF(OR(P918="",P917=""),"",P918/P917-1)</f>
        <v/>
      </c>
      <c r="W918" s="23">
        <f>IF(OR(Q918="",Q917=""),"",Q918/Q917-1)</f>
        <v/>
      </c>
      <c r="X918" s="23">
        <f>IF(OR(R918="",R917=""),"",R918/R917-1)</f>
        <v/>
      </c>
      <c r="Y918" s="23">
        <f>IF(R918="","",P918/R918)</f>
        <v/>
      </c>
      <c r="Z918" s="23">
        <f>IF(R918="","",Q918/R918)</f>
        <v/>
      </c>
      <c r="AA918" s="24">
        <f>IF(SUMIFS('Daily NSE Equity Options'!$M:$M,'Daily NSE Equity Options'!$A:$A,$A918)=0,"",SUMIFS('Daily NSE Equity Options'!$M:$M,'Daily NSE Equity Options'!$A:$A,$A918))</f>
        <v/>
      </c>
      <c r="AB918" s="9">
        <f>IF(SUMIFS('Daily BSE Equity Options'!$M:$M,'Daily BSE Equity Options'!$A:$A,$A918)=0,"",SUMIFS('Daily BSE Equity Options'!$M:$M,'Daily BSE Equity Options'!$A:$A,$A918))</f>
        <v/>
      </c>
      <c r="AC918" s="9">
        <f>IF(OR(AA918="",AB918=""),"",AA918+AB918)</f>
        <v/>
      </c>
      <c r="AD918" s="26">
        <f>IFERROR(IF(OR(AA918="",INDEX(AA:AA,MATCH(DATE(YEAR($A918)-1,MONTH($A918),DAY($A918)),$A:$A,0))=""),"",AA918/INDEX(AA:AA,MATCH(DATE(YEAR($A918)-1,MONTH($A918),DAY($A918)),$A:$A,0))-1),"")</f>
        <v/>
      </c>
      <c r="AE918" s="26">
        <f>IFERROR(IF(OR(AB918="",INDEX(AB:AB,MATCH(DATE(YEAR($A918)-1,MONTH($A918),DAY($A918)),$A:$A,0))=""),"",AB918/INDEX(AB:AB,MATCH(DATE(YEAR($A918)-1,MONTH($A918),DAY($A918)),$A:$A,0))-1),"")</f>
        <v/>
      </c>
      <c r="AF918" s="26">
        <f>IFERROR(IF(OR(AC918="",INDEX(AC:AC,MATCH(DATE(YEAR($A918)-1,MONTH($A918),DAY($A918)),$A:$A,0))=""),"",AC918/INDEX(AC:AC,MATCH(DATE(YEAR($A918)-1,MONTH($A918),DAY($A918)),$A:$A,0))-1),"")</f>
        <v/>
      </c>
      <c r="AG918" s="26">
        <f>IF(OR(AA918="",AA917=""),"",AA918/AA917-1)</f>
        <v/>
      </c>
      <c r="AH918" s="26">
        <f>IF(OR(AB918="",AB917=""),"",AB918/AB917-1)</f>
        <v/>
      </c>
      <c r="AI918" s="26">
        <f>IF(OR(AC918="",AC917=""),"",AC918/AC917-1)</f>
        <v/>
      </c>
      <c r="AJ918" s="26">
        <f>IF(AC918="","",AA918/AC918)</f>
        <v/>
      </c>
      <c r="AK918" s="26">
        <f>IF(AC918="","",AB918/AC918)</f>
        <v/>
      </c>
      <c r="AL918" s="29" t="n">
        <v>12.47</v>
      </c>
      <c r="AM918" s="30" t="n">
        <v>13.1225</v>
      </c>
      <c r="AN918" s="30" t="n">
        <v>12.2275</v>
      </c>
      <c r="AO918" s="30" t="n">
        <v>12.7575</v>
      </c>
      <c r="AP918" s="31" t="n">
        <v>0.0231</v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18">
        <f>IF(SUMIFS('Daily NSE Equity Options'!$K:$K,'Daily NSE Equity Options'!$A:$A,$A919)=0,"",SUMIFS('Daily NSE Equity Options'!$K:$K,'Daily NSE Equity Options'!$A:$A,$A919))</f>
        <v/>
      </c>
      <c r="F919" s="7">
        <f>IF(SUMIFS('Daily BSE Equity Options'!$K:$K,'Daily BSE Equity Options'!$A:$A,$A919)=0,"",SUMIFS('Daily BSE Equity Options'!$K:$K,'Daily BSE Equity Options'!$A:$A,$A919))</f>
        <v/>
      </c>
      <c r="G919" s="7">
        <f>IF(OR(E919="",F919=""),"",E919+F919)</f>
        <v/>
      </c>
      <c r="H919" s="20">
        <f>IFERROR(IF(OR(E919="",INDEX(E:E,MATCH(DATE(YEAR($A919)-1,MONTH($A919),DAY($A919)),$A:$A,0))=""),"",E919/INDEX(E:E,MATCH(DATE(YEAR($A919)-1,MONTH($A919),DAY($A919)),$A:$A,0))-1),"")</f>
        <v/>
      </c>
      <c r="I919" s="20">
        <f>IFERROR(IF(OR(F919="",INDEX(F:F,MATCH(DATE(YEAR($A919)-1,MONTH($A919),DAY($A919)),$A:$A,0))=""),"",F919/INDEX(F:F,MATCH(DATE(YEAR($A919)-1,MONTH($A919),DAY($A919)),$A:$A,0))-1),"")</f>
        <v/>
      </c>
      <c r="J919" s="20">
        <f>IFERROR(IF(OR(G919="",INDEX(G:G,MATCH(DATE(YEAR($A919)-1,MONTH($A919),DAY($A919)),$A:$A,0))=""),"",G919/INDEX(G:G,MATCH(DATE(YEAR($A919)-1,MONTH($A919),DAY($A919)),$A:$A,0))-1),"")</f>
        <v/>
      </c>
      <c r="K919" s="20">
        <f>IF(OR(E919="",E918=""),"",E919/E918-1)</f>
        <v/>
      </c>
      <c r="L919" s="20">
        <f>IF(OR(F919="",F918=""),"",F919/F918-1)</f>
        <v/>
      </c>
      <c r="M919" s="20">
        <f>IF(OR(G919="",G918=""),"",G919/G918-1)</f>
        <v/>
      </c>
      <c r="N919" s="20">
        <f>IF(G919="","",E919/G919)</f>
        <v/>
      </c>
      <c r="O919" s="20">
        <f>IF(G919="","",F919/G919)</f>
        <v/>
      </c>
      <c r="P919" s="21">
        <f>IF(SUMIFS('Daily NSE Equity Options'!$L:$L,'Daily NSE Equity Options'!$A:$A,$A919)=0,"",SUMIFS('Daily NSE Equity Options'!$L:$L,'Daily NSE Equity Options'!$A:$A,$A919))</f>
        <v/>
      </c>
      <c r="Q919" s="8">
        <f>IF(SUMIFS('Daily BSE Equity Options'!$L:$L,'Daily BSE Equity Options'!$A:$A,$A919)=0,"",SUMIFS('Daily BSE Equity Options'!$L:$L,'Daily BSE Equity Options'!$A:$A,$A919))</f>
        <v/>
      </c>
      <c r="R919" s="8">
        <f>IF(OR(P919="",Q919=""),"",P919+Q919)</f>
        <v/>
      </c>
      <c r="S919" s="23">
        <f>IFERROR(IF(OR(P919="",INDEX(P:P,MATCH(DATE(YEAR($A919)-1,MONTH($A919),DAY($A919)),$A:$A,0))=""),"",P919/INDEX(P:P,MATCH(DATE(YEAR($A919)-1,MONTH($A919),DAY($A919)),$A:$A,0))-1),"")</f>
        <v/>
      </c>
      <c r="T919" s="23">
        <f>IFERROR(IF(OR(Q919="",INDEX(Q:Q,MATCH(DATE(YEAR($A919)-1,MONTH($A919),DAY($A919)),$A:$A,0))=""),"",Q919/INDEX(Q:Q,MATCH(DATE(YEAR($A919)-1,MONTH($A919),DAY($A919)),$A:$A,0))-1),"")</f>
        <v/>
      </c>
      <c r="U919" s="23">
        <f>IFERROR(IF(OR(R919="",INDEX(R:R,MATCH(DATE(YEAR($A919)-1,MONTH($A919),DAY($A919)),$A:$A,0))=""),"",R919/INDEX(R:R,MATCH(DATE(YEAR($A919)-1,MONTH($A919),DAY($A919)),$A:$A,0))-1),"")</f>
        <v/>
      </c>
      <c r="V919" s="23">
        <f>IF(OR(P919="",P918=""),"",P919/P918-1)</f>
        <v/>
      </c>
      <c r="W919" s="23">
        <f>IF(OR(Q919="",Q918=""),"",Q919/Q918-1)</f>
        <v/>
      </c>
      <c r="X919" s="23">
        <f>IF(OR(R919="",R918=""),"",R919/R918-1)</f>
        <v/>
      </c>
      <c r="Y919" s="23">
        <f>IF(R919="","",P919/R919)</f>
        <v/>
      </c>
      <c r="Z919" s="23">
        <f>IF(R919="","",Q919/R919)</f>
        <v/>
      </c>
      <c r="AA919" s="24">
        <f>IF(SUMIFS('Daily NSE Equity Options'!$M:$M,'Daily NSE Equity Options'!$A:$A,$A919)=0,"",SUMIFS('Daily NSE Equity Options'!$M:$M,'Daily NSE Equity Options'!$A:$A,$A919))</f>
        <v/>
      </c>
      <c r="AB919" s="9">
        <f>IF(SUMIFS('Daily BSE Equity Options'!$M:$M,'Daily BSE Equity Options'!$A:$A,$A919)=0,"",SUMIFS('Daily BSE Equity Options'!$M:$M,'Daily BSE Equity Options'!$A:$A,$A919))</f>
        <v/>
      </c>
      <c r="AC919" s="9">
        <f>IF(OR(AA919="",AB919=""),"",AA919+AB919)</f>
        <v/>
      </c>
      <c r="AD919" s="26">
        <f>IFERROR(IF(OR(AA919="",INDEX(AA:AA,MATCH(DATE(YEAR($A919)-1,MONTH($A919),DAY($A919)),$A:$A,0))=""),"",AA919/INDEX(AA:AA,MATCH(DATE(YEAR($A919)-1,MONTH($A919),DAY($A919)),$A:$A,0))-1),"")</f>
        <v/>
      </c>
      <c r="AE919" s="26">
        <f>IFERROR(IF(OR(AB919="",INDEX(AB:AB,MATCH(DATE(YEAR($A919)-1,MONTH($A919),DAY($A919)),$A:$A,0))=""),"",AB919/INDEX(AB:AB,MATCH(DATE(YEAR($A919)-1,MONTH($A919),DAY($A919)),$A:$A,0))-1),"")</f>
        <v/>
      </c>
      <c r="AF919" s="26">
        <f>IFERROR(IF(OR(AC919="",INDEX(AC:AC,MATCH(DATE(YEAR($A919)-1,MONTH($A919),DAY($A919)),$A:$A,0))=""),"",AC919/INDEX(AC:AC,MATCH(DATE(YEAR($A919)-1,MONTH($A919),DAY($A919)),$A:$A,0))-1),"")</f>
        <v/>
      </c>
      <c r="AG919" s="26">
        <f>IF(OR(AA919="",AA918=""),"",AA919/AA918-1)</f>
        <v/>
      </c>
      <c r="AH919" s="26">
        <f>IF(OR(AB919="",AB918=""),"",AB919/AB918-1)</f>
        <v/>
      </c>
      <c r="AI919" s="26">
        <f>IF(OR(AC919="",AC918=""),"",AC919/AC918-1)</f>
        <v/>
      </c>
      <c r="AJ919" s="26">
        <f>IF(AC919="","",AA919/AC919)</f>
        <v/>
      </c>
      <c r="AK919" s="26">
        <f>IF(AC919="","",AB919/AC919)</f>
        <v/>
      </c>
      <c r="AL919" s="29" t="n">
        <v>12.7575</v>
      </c>
      <c r="AM919" s="30" t="n">
        <v>12.8675</v>
      </c>
      <c r="AN919" s="30" t="n">
        <v>11.6925</v>
      </c>
      <c r="AO919" s="30" t="n">
        <v>12.7125</v>
      </c>
      <c r="AP919" s="31" t="n">
        <v>-0.0035</v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18">
        <f>IF(SUMIFS('Daily NSE Equity Options'!$K:$K,'Daily NSE Equity Options'!$A:$A,$A920)=0,"",SUMIFS('Daily NSE Equity Options'!$K:$K,'Daily NSE Equity Options'!$A:$A,$A920))</f>
        <v/>
      </c>
      <c r="F920" s="7">
        <f>IF(SUMIFS('Daily BSE Equity Options'!$K:$K,'Daily BSE Equity Options'!$A:$A,$A920)=0,"",SUMIFS('Daily BSE Equity Options'!$K:$K,'Daily BSE Equity Options'!$A:$A,$A920))</f>
        <v/>
      </c>
      <c r="G920" s="7">
        <f>IF(OR(E920="",F920=""),"",E920+F920)</f>
        <v/>
      </c>
      <c r="H920" s="20">
        <f>IFERROR(IF(OR(E920="",INDEX(E:E,MATCH(DATE(YEAR($A920)-1,MONTH($A920),DAY($A920)),$A:$A,0))=""),"",E920/INDEX(E:E,MATCH(DATE(YEAR($A920)-1,MONTH($A920),DAY($A920)),$A:$A,0))-1),"")</f>
        <v/>
      </c>
      <c r="I920" s="20">
        <f>IFERROR(IF(OR(F920="",INDEX(F:F,MATCH(DATE(YEAR($A920)-1,MONTH($A920),DAY($A920)),$A:$A,0))=""),"",F920/INDEX(F:F,MATCH(DATE(YEAR($A920)-1,MONTH($A920),DAY($A920)),$A:$A,0))-1),"")</f>
        <v/>
      </c>
      <c r="J920" s="20">
        <f>IFERROR(IF(OR(G920="",INDEX(G:G,MATCH(DATE(YEAR($A920)-1,MONTH($A920),DAY($A920)),$A:$A,0))=""),"",G920/INDEX(G:G,MATCH(DATE(YEAR($A920)-1,MONTH($A920),DAY($A920)),$A:$A,0))-1),"")</f>
        <v/>
      </c>
      <c r="K920" s="20">
        <f>IF(OR(E920="",E919=""),"",E920/E919-1)</f>
        <v/>
      </c>
      <c r="L920" s="20">
        <f>IF(OR(F920="",F919=""),"",F920/F919-1)</f>
        <v/>
      </c>
      <c r="M920" s="20">
        <f>IF(OR(G920="",G919=""),"",G920/G919-1)</f>
        <v/>
      </c>
      <c r="N920" s="20">
        <f>IF(G920="","",E920/G920)</f>
        <v/>
      </c>
      <c r="O920" s="20">
        <f>IF(G920="","",F920/G920)</f>
        <v/>
      </c>
      <c r="P920" s="21">
        <f>IF(SUMIFS('Daily NSE Equity Options'!$L:$L,'Daily NSE Equity Options'!$A:$A,$A920)=0,"",SUMIFS('Daily NSE Equity Options'!$L:$L,'Daily NSE Equity Options'!$A:$A,$A920))</f>
        <v/>
      </c>
      <c r="Q920" s="8">
        <f>IF(SUMIFS('Daily BSE Equity Options'!$L:$L,'Daily BSE Equity Options'!$A:$A,$A920)=0,"",SUMIFS('Daily BSE Equity Options'!$L:$L,'Daily BSE Equity Options'!$A:$A,$A920))</f>
        <v/>
      </c>
      <c r="R920" s="8">
        <f>IF(OR(P920="",Q920=""),"",P920+Q920)</f>
        <v/>
      </c>
      <c r="S920" s="23">
        <f>IFERROR(IF(OR(P920="",INDEX(P:P,MATCH(DATE(YEAR($A920)-1,MONTH($A920),DAY($A920)),$A:$A,0))=""),"",P920/INDEX(P:P,MATCH(DATE(YEAR($A920)-1,MONTH($A920),DAY($A920)),$A:$A,0))-1),"")</f>
        <v/>
      </c>
      <c r="T920" s="23">
        <f>IFERROR(IF(OR(Q920="",INDEX(Q:Q,MATCH(DATE(YEAR($A920)-1,MONTH($A920),DAY($A920)),$A:$A,0))=""),"",Q920/INDEX(Q:Q,MATCH(DATE(YEAR($A920)-1,MONTH($A920),DAY($A920)),$A:$A,0))-1),"")</f>
        <v/>
      </c>
      <c r="U920" s="23">
        <f>IFERROR(IF(OR(R920="",INDEX(R:R,MATCH(DATE(YEAR($A920)-1,MONTH($A920),DAY($A920)),$A:$A,0))=""),"",R920/INDEX(R:R,MATCH(DATE(YEAR($A920)-1,MONTH($A920),DAY($A920)),$A:$A,0))-1),"")</f>
        <v/>
      </c>
      <c r="V920" s="23">
        <f>IF(OR(P920="",P919=""),"",P920/P919-1)</f>
        <v/>
      </c>
      <c r="W920" s="23">
        <f>IF(OR(Q920="",Q919=""),"",Q920/Q919-1)</f>
        <v/>
      </c>
      <c r="X920" s="23">
        <f>IF(OR(R920="",R919=""),"",R920/R919-1)</f>
        <v/>
      </c>
      <c r="Y920" s="23">
        <f>IF(R920="","",P920/R920)</f>
        <v/>
      </c>
      <c r="Z920" s="23">
        <f>IF(R920="","",Q920/R920)</f>
        <v/>
      </c>
      <c r="AA920" s="24">
        <f>IF(SUMIFS('Daily NSE Equity Options'!$M:$M,'Daily NSE Equity Options'!$A:$A,$A920)=0,"",SUMIFS('Daily NSE Equity Options'!$M:$M,'Daily NSE Equity Options'!$A:$A,$A920))</f>
        <v/>
      </c>
      <c r="AB920" s="9">
        <f>IF(SUMIFS('Daily BSE Equity Options'!$M:$M,'Daily BSE Equity Options'!$A:$A,$A920)=0,"",SUMIFS('Daily BSE Equity Options'!$M:$M,'Daily BSE Equity Options'!$A:$A,$A920))</f>
        <v/>
      </c>
      <c r="AC920" s="9">
        <f>IF(OR(AA920="",AB920=""),"",AA920+AB920)</f>
        <v/>
      </c>
      <c r="AD920" s="26">
        <f>IFERROR(IF(OR(AA920="",INDEX(AA:AA,MATCH(DATE(YEAR($A920)-1,MONTH($A920),DAY($A920)),$A:$A,0))=""),"",AA920/INDEX(AA:AA,MATCH(DATE(YEAR($A920)-1,MONTH($A920),DAY($A920)),$A:$A,0))-1),"")</f>
        <v/>
      </c>
      <c r="AE920" s="26">
        <f>IFERROR(IF(OR(AB920="",INDEX(AB:AB,MATCH(DATE(YEAR($A920)-1,MONTH($A920),DAY($A920)),$A:$A,0))=""),"",AB920/INDEX(AB:AB,MATCH(DATE(YEAR($A920)-1,MONTH($A920),DAY($A920)),$A:$A,0))-1),"")</f>
        <v/>
      </c>
      <c r="AF920" s="26">
        <f>IFERROR(IF(OR(AC920="",INDEX(AC:AC,MATCH(DATE(YEAR($A920)-1,MONTH($A920),DAY($A920)),$A:$A,0))=""),"",AC920/INDEX(AC:AC,MATCH(DATE(YEAR($A920)-1,MONTH($A920),DAY($A920)),$A:$A,0))-1),"")</f>
        <v/>
      </c>
      <c r="AG920" s="26">
        <f>IF(OR(AA920="",AA919=""),"",AA920/AA919-1)</f>
        <v/>
      </c>
      <c r="AH920" s="26">
        <f>IF(OR(AB920="",AB919=""),"",AB920/AB919-1)</f>
        <v/>
      </c>
      <c r="AI920" s="26">
        <f>IF(OR(AC920="",AC919=""),"",AC920/AC919-1)</f>
        <v/>
      </c>
      <c r="AJ920" s="26">
        <f>IF(AC920="","",AA920/AC920)</f>
        <v/>
      </c>
      <c r="AK920" s="26">
        <f>IF(AC920="","",AB920/AC920)</f>
        <v/>
      </c>
      <c r="AL920" s="29" t="n">
        <v>12.7125</v>
      </c>
      <c r="AM920" s="30" t="n">
        <v>12.8175</v>
      </c>
      <c r="AN920" s="30" t="n">
        <v>11.54</v>
      </c>
      <c r="AO920" s="30" t="n">
        <v>12.065</v>
      </c>
      <c r="AP920" s="31" t="n">
        <v>-0.0509</v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18">
        <f>IF(SUMIFS('Daily NSE Equity Options'!$K:$K,'Daily NSE Equity Options'!$A:$A,$A921)=0,"",SUMIFS('Daily NSE Equity Options'!$K:$K,'Daily NSE Equity Options'!$A:$A,$A921))</f>
        <v/>
      </c>
      <c r="F921" s="7">
        <f>IF(SUMIFS('Daily BSE Equity Options'!$K:$K,'Daily BSE Equity Options'!$A:$A,$A921)=0,"",SUMIFS('Daily BSE Equity Options'!$K:$K,'Daily BSE Equity Options'!$A:$A,$A921))</f>
        <v/>
      </c>
      <c r="G921" s="7">
        <f>IF(OR(E921="",F921=""),"",E921+F921)</f>
        <v/>
      </c>
      <c r="H921" s="20">
        <f>IFERROR(IF(OR(E921="",INDEX(E:E,MATCH(DATE(YEAR($A921)-1,MONTH($A921),DAY($A921)),$A:$A,0))=""),"",E921/INDEX(E:E,MATCH(DATE(YEAR($A921)-1,MONTH($A921),DAY($A921)),$A:$A,0))-1),"")</f>
        <v/>
      </c>
      <c r="I921" s="20">
        <f>IFERROR(IF(OR(F921="",INDEX(F:F,MATCH(DATE(YEAR($A921)-1,MONTH($A921),DAY($A921)),$A:$A,0))=""),"",F921/INDEX(F:F,MATCH(DATE(YEAR($A921)-1,MONTH($A921),DAY($A921)),$A:$A,0))-1),"")</f>
        <v/>
      </c>
      <c r="J921" s="20">
        <f>IFERROR(IF(OR(G921="",INDEX(G:G,MATCH(DATE(YEAR($A921)-1,MONTH($A921),DAY($A921)),$A:$A,0))=""),"",G921/INDEX(G:G,MATCH(DATE(YEAR($A921)-1,MONTH($A921),DAY($A921)),$A:$A,0))-1),"")</f>
        <v/>
      </c>
      <c r="K921" s="20">
        <f>IF(OR(E921="",E920=""),"",E921/E920-1)</f>
        <v/>
      </c>
      <c r="L921" s="20">
        <f>IF(OR(F921="",F920=""),"",F921/F920-1)</f>
        <v/>
      </c>
      <c r="M921" s="20">
        <f>IF(OR(G921="",G920=""),"",G921/G920-1)</f>
        <v/>
      </c>
      <c r="N921" s="20">
        <f>IF(G921="","",E921/G921)</f>
        <v/>
      </c>
      <c r="O921" s="20">
        <f>IF(G921="","",F921/G921)</f>
        <v/>
      </c>
      <c r="P921" s="21">
        <f>IF(SUMIFS('Daily NSE Equity Options'!$L:$L,'Daily NSE Equity Options'!$A:$A,$A921)=0,"",SUMIFS('Daily NSE Equity Options'!$L:$L,'Daily NSE Equity Options'!$A:$A,$A921))</f>
        <v/>
      </c>
      <c r="Q921" s="8">
        <f>IF(SUMIFS('Daily BSE Equity Options'!$L:$L,'Daily BSE Equity Options'!$A:$A,$A921)=0,"",SUMIFS('Daily BSE Equity Options'!$L:$L,'Daily BSE Equity Options'!$A:$A,$A921))</f>
        <v/>
      </c>
      <c r="R921" s="8">
        <f>IF(OR(P921="",Q921=""),"",P921+Q921)</f>
        <v/>
      </c>
      <c r="S921" s="23">
        <f>IFERROR(IF(OR(P921="",INDEX(P:P,MATCH(DATE(YEAR($A921)-1,MONTH($A921),DAY($A921)),$A:$A,0))=""),"",P921/INDEX(P:P,MATCH(DATE(YEAR($A921)-1,MONTH($A921),DAY($A921)),$A:$A,0))-1),"")</f>
        <v/>
      </c>
      <c r="T921" s="23">
        <f>IFERROR(IF(OR(Q921="",INDEX(Q:Q,MATCH(DATE(YEAR($A921)-1,MONTH($A921),DAY($A921)),$A:$A,0))=""),"",Q921/INDEX(Q:Q,MATCH(DATE(YEAR($A921)-1,MONTH($A921),DAY($A921)),$A:$A,0))-1),"")</f>
        <v/>
      </c>
      <c r="U921" s="23">
        <f>IFERROR(IF(OR(R921="",INDEX(R:R,MATCH(DATE(YEAR($A921)-1,MONTH($A921),DAY($A921)),$A:$A,0))=""),"",R921/INDEX(R:R,MATCH(DATE(YEAR($A921)-1,MONTH($A921),DAY($A921)),$A:$A,0))-1),"")</f>
        <v/>
      </c>
      <c r="V921" s="23">
        <f>IF(OR(P921="",P920=""),"",P921/P920-1)</f>
        <v/>
      </c>
      <c r="W921" s="23">
        <f>IF(OR(Q921="",Q920=""),"",Q921/Q920-1)</f>
        <v/>
      </c>
      <c r="X921" s="23">
        <f>IF(OR(R921="",R920=""),"",R921/R920-1)</f>
        <v/>
      </c>
      <c r="Y921" s="23">
        <f>IF(R921="","",P921/R921)</f>
        <v/>
      </c>
      <c r="Z921" s="23">
        <f>IF(R921="","",Q921/R921)</f>
        <v/>
      </c>
      <c r="AA921" s="24">
        <f>IF(SUMIFS('Daily NSE Equity Options'!$M:$M,'Daily NSE Equity Options'!$A:$A,$A921)=0,"",SUMIFS('Daily NSE Equity Options'!$M:$M,'Daily NSE Equity Options'!$A:$A,$A921))</f>
        <v/>
      </c>
      <c r="AB921" s="9">
        <f>IF(SUMIFS('Daily BSE Equity Options'!$M:$M,'Daily BSE Equity Options'!$A:$A,$A921)=0,"",SUMIFS('Daily BSE Equity Options'!$M:$M,'Daily BSE Equity Options'!$A:$A,$A921))</f>
        <v/>
      </c>
      <c r="AC921" s="9">
        <f>IF(OR(AA921="",AB921=""),"",AA921+AB921)</f>
        <v/>
      </c>
      <c r="AD921" s="26">
        <f>IFERROR(IF(OR(AA921="",INDEX(AA:AA,MATCH(DATE(YEAR($A921)-1,MONTH($A921),DAY($A921)),$A:$A,0))=""),"",AA921/INDEX(AA:AA,MATCH(DATE(YEAR($A921)-1,MONTH($A921),DAY($A921)),$A:$A,0))-1),"")</f>
        <v/>
      </c>
      <c r="AE921" s="26">
        <f>IFERROR(IF(OR(AB921="",INDEX(AB:AB,MATCH(DATE(YEAR($A921)-1,MONTH($A921),DAY($A921)),$A:$A,0))=""),"",AB921/INDEX(AB:AB,MATCH(DATE(YEAR($A921)-1,MONTH($A921),DAY($A921)),$A:$A,0))-1),"")</f>
        <v/>
      </c>
      <c r="AF921" s="26">
        <f>IFERROR(IF(OR(AC921="",INDEX(AC:AC,MATCH(DATE(YEAR($A921)-1,MONTH($A921),DAY($A921)),$A:$A,0))=""),"",AC921/INDEX(AC:AC,MATCH(DATE(YEAR($A921)-1,MONTH($A921),DAY($A921)),$A:$A,0))-1),"")</f>
        <v/>
      </c>
      <c r="AG921" s="26">
        <f>IF(OR(AA921="",AA920=""),"",AA921/AA920-1)</f>
        <v/>
      </c>
      <c r="AH921" s="26">
        <f>IF(OR(AB921="",AB920=""),"",AB921/AB920-1)</f>
        <v/>
      </c>
      <c r="AI921" s="26">
        <f>IF(OR(AC921="",AC920=""),"",AC921/AC920-1)</f>
        <v/>
      </c>
      <c r="AJ921" s="26">
        <f>IF(AC921="","",AA921/AC921)</f>
        <v/>
      </c>
      <c r="AK921" s="26">
        <f>IF(AC921="","",AB921/AC921)</f>
        <v/>
      </c>
      <c r="AL921" s="29" t="n">
        <v>12.065</v>
      </c>
      <c r="AM921" s="30" t="n">
        <v>12.5125</v>
      </c>
      <c r="AN921" s="30" t="n">
        <v>11</v>
      </c>
      <c r="AO921" s="30" t="n">
        <v>12.32</v>
      </c>
      <c r="AP921" s="31" t="n">
        <v>0.0211</v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18">
        <f>IF(SUMIFS('Daily NSE Equity Options'!$K:$K,'Daily NSE Equity Options'!$A:$A,$A922)=0,"",SUMIFS('Daily NSE Equity Options'!$K:$K,'Daily NSE Equity Options'!$A:$A,$A922))</f>
        <v/>
      </c>
      <c r="F922" s="7">
        <f>IF(SUMIFS('Daily BSE Equity Options'!$K:$K,'Daily BSE Equity Options'!$A:$A,$A922)=0,"",SUMIFS('Daily BSE Equity Options'!$K:$K,'Daily BSE Equity Options'!$A:$A,$A922))</f>
        <v/>
      </c>
      <c r="G922" s="7">
        <f>IF(OR(E922="",F922=""),"",E922+F922)</f>
        <v/>
      </c>
      <c r="H922" s="20">
        <f>IFERROR(IF(OR(E922="",INDEX(E:E,MATCH(DATE(YEAR($A922)-1,MONTH($A922),DAY($A922)),$A:$A,0))=""),"",E922/INDEX(E:E,MATCH(DATE(YEAR($A922)-1,MONTH($A922),DAY($A922)),$A:$A,0))-1),"")</f>
        <v/>
      </c>
      <c r="I922" s="20">
        <f>IFERROR(IF(OR(F922="",INDEX(F:F,MATCH(DATE(YEAR($A922)-1,MONTH($A922),DAY($A922)),$A:$A,0))=""),"",F922/INDEX(F:F,MATCH(DATE(YEAR($A922)-1,MONTH($A922),DAY($A922)),$A:$A,0))-1),"")</f>
        <v/>
      </c>
      <c r="J922" s="20">
        <f>IFERROR(IF(OR(G922="",INDEX(G:G,MATCH(DATE(YEAR($A922)-1,MONTH($A922),DAY($A922)),$A:$A,0))=""),"",G922/INDEX(G:G,MATCH(DATE(YEAR($A922)-1,MONTH($A922),DAY($A922)),$A:$A,0))-1),"")</f>
        <v/>
      </c>
      <c r="K922" s="20">
        <f>IF(OR(E922="",E921=""),"",E922/E921-1)</f>
        <v/>
      </c>
      <c r="L922" s="20">
        <f>IF(OR(F922="",F921=""),"",F922/F921-1)</f>
        <v/>
      </c>
      <c r="M922" s="20">
        <f>IF(OR(G922="",G921=""),"",G922/G921-1)</f>
        <v/>
      </c>
      <c r="N922" s="20">
        <f>IF(G922="","",E922/G922)</f>
        <v/>
      </c>
      <c r="O922" s="20">
        <f>IF(G922="","",F922/G922)</f>
        <v/>
      </c>
      <c r="P922" s="21">
        <f>IF(SUMIFS('Daily NSE Equity Options'!$L:$L,'Daily NSE Equity Options'!$A:$A,$A922)=0,"",SUMIFS('Daily NSE Equity Options'!$L:$L,'Daily NSE Equity Options'!$A:$A,$A922))</f>
        <v/>
      </c>
      <c r="Q922" s="8">
        <f>IF(SUMIFS('Daily BSE Equity Options'!$L:$L,'Daily BSE Equity Options'!$A:$A,$A922)=0,"",SUMIFS('Daily BSE Equity Options'!$L:$L,'Daily BSE Equity Options'!$A:$A,$A922))</f>
        <v/>
      </c>
      <c r="R922" s="8">
        <f>IF(OR(P922="",Q922=""),"",P922+Q922)</f>
        <v/>
      </c>
      <c r="S922" s="23">
        <f>IFERROR(IF(OR(P922="",INDEX(P:P,MATCH(DATE(YEAR($A922)-1,MONTH($A922),DAY($A922)),$A:$A,0))=""),"",P922/INDEX(P:P,MATCH(DATE(YEAR($A922)-1,MONTH($A922),DAY($A922)),$A:$A,0))-1),"")</f>
        <v/>
      </c>
      <c r="T922" s="23">
        <f>IFERROR(IF(OR(Q922="",INDEX(Q:Q,MATCH(DATE(YEAR($A922)-1,MONTH($A922),DAY($A922)),$A:$A,0))=""),"",Q922/INDEX(Q:Q,MATCH(DATE(YEAR($A922)-1,MONTH($A922),DAY($A922)),$A:$A,0))-1),"")</f>
        <v/>
      </c>
      <c r="U922" s="23">
        <f>IFERROR(IF(OR(R922="",INDEX(R:R,MATCH(DATE(YEAR($A922)-1,MONTH($A922),DAY($A922)),$A:$A,0))=""),"",R922/INDEX(R:R,MATCH(DATE(YEAR($A922)-1,MONTH($A922),DAY($A922)),$A:$A,0))-1),"")</f>
        <v/>
      </c>
      <c r="V922" s="23">
        <f>IF(OR(P922="",P921=""),"",P922/P921-1)</f>
        <v/>
      </c>
      <c r="W922" s="23">
        <f>IF(OR(Q922="",Q921=""),"",Q922/Q921-1)</f>
        <v/>
      </c>
      <c r="X922" s="23">
        <f>IF(OR(R922="",R921=""),"",R922/R921-1)</f>
        <v/>
      </c>
      <c r="Y922" s="23">
        <f>IF(R922="","",P922/R922)</f>
        <v/>
      </c>
      <c r="Z922" s="23">
        <f>IF(R922="","",Q922/R922)</f>
        <v/>
      </c>
      <c r="AA922" s="24">
        <f>IF(SUMIFS('Daily NSE Equity Options'!$M:$M,'Daily NSE Equity Options'!$A:$A,$A922)=0,"",SUMIFS('Daily NSE Equity Options'!$M:$M,'Daily NSE Equity Options'!$A:$A,$A922))</f>
        <v/>
      </c>
      <c r="AB922" s="9">
        <f>IF(SUMIFS('Daily BSE Equity Options'!$M:$M,'Daily BSE Equity Options'!$A:$A,$A922)=0,"",SUMIFS('Daily BSE Equity Options'!$M:$M,'Daily BSE Equity Options'!$A:$A,$A922))</f>
        <v/>
      </c>
      <c r="AC922" s="9">
        <f>IF(OR(AA922="",AB922=""),"",AA922+AB922)</f>
        <v/>
      </c>
      <c r="AD922" s="26">
        <f>IFERROR(IF(OR(AA922="",INDEX(AA:AA,MATCH(DATE(YEAR($A922)-1,MONTH($A922),DAY($A922)),$A:$A,0))=""),"",AA922/INDEX(AA:AA,MATCH(DATE(YEAR($A922)-1,MONTH($A922),DAY($A922)),$A:$A,0))-1),"")</f>
        <v/>
      </c>
      <c r="AE922" s="26">
        <f>IFERROR(IF(OR(AB922="",INDEX(AB:AB,MATCH(DATE(YEAR($A922)-1,MONTH($A922),DAY($A922)),$A:$A,0))=""),"",AB922/INDEX(AB:AB,MATCH(DATE(YEAR($A922)-1,MONTH($A922),DAY($A922)),$A:$A,0))-1),"")</f>
        <v/>
      </c>
      <c r="AF922" s="26">
        <f>IFERROR(IF(OR(AC922="",INDEX(AC:AC,MATCH(DATE(YEAR($A922)-1,MONTH($A922),DAY($A922)),$A:$A,0))=""),"",AC922/INDEX(AC:AC,MATCH(DATE(YEAR($A922)-1,MONTH($A922),DAY($A922)),$A:$A,0))-1),"")</f>
        <v/>
      </c>
      <c r="AG922" s="26">
        <f>IF(OR(AA922="",AA921=""),"",AA922/AA921-1)</f>
        <v/>
      </c>
      <c r="AH922" s="26">
        <f>IF(OR(AB922="",AB921=""),"",AB922/AB921-1)</f>
        <v/>
      </c>
      <c r="AI922" s="26">
        <f>IF(OR(AC922="",AC921=""),"",AC922/AC921-1)</f>
        <v/>
      </c>
      <c r="AJ922" s="26">
        <f>IF(AC922="","",AA922/AC922)</f>
        <v/>
      </c>
      <c r="AK922" s="26">
        <f>IF(AC922="","",AB922/AC922)</f>
        <v/>
      </c>
      <c r="AL922" s="29" t="n">
        <v>12.32</v>
      </c>
      <c r="AM922" s="30" t="n">
        <v>13.3425</v>
      </c>
      <c r="AN922" s="30" t="n">
        <v>10.8</v>
      </c>
      <c r="AO922" s="30" t="n">
        <v>13.1275</v>
      </c>
      <c r="AP922" s="31" t="n">
        <v>0.0655</v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18">
        <f>IF(SUMIFS('Daily NSE Equity Options'!$K:$K,'Daily NSE Equity Options'!$A:$A,$A923)=0,"",SUMIFS('Daily NSE Equity Options'!$K:$K,'Daily NSE Equity Options'!$A:$A,$A923))</f>
        <v/>
      </c>
      <c r="F923" s="7">
        <f>IF(SUMIFS('Daily BSE Equity Options'!$K:$K,'Daily BSE Equity Options'!$A:$A,$A923)=0,"",SUMIFS('Daily BSE Equity Options'!$K:$K,'Daily BSE Equity Options'!$A:$A,$A923))</f>
        <v/>
      </c>
      <c r="G923" s="7">
        <f>IF(OR(E923="",F923=""),"",E923+F923)</f>
        <v/>
      </c>
      <c r="H923" s="20">
        <f>IFERROR(IF(OR(E923="",INDEX(E:E,MATCH(DATE(YEAR($A923)-1,MONTH($A923),DAY($A923)),$A:$A,0))=""),"",E923/INDEX(E:E,MATCH(DATE(YEAR($A923)-1,MONTH($A923),DAY($A923)),$A:$A,0))-1),"")</f>
        <v/>
      </c>
      <c r="I923" s="20">
        <f>IFERROR(IF(OR(F923="",INDEX(F:F,MATCH(DATE(YEAR($A923)-1,MONTH($A923),DAY($A923)),$A:$A,0))=""),"",F923/INDEX(F:F,MATCH(DATE(YEAR($A923)-1,MONTH($A923),DAY($A923)),$A:$A,0))-1),"")</f>
        <v/>
      </c>
      <c r="J923" s="20">
        <f>IFERROR(IF(OR(G923="",INDEX(G:G,MATCH(DATE(YEAR($A923)-1,MONTH($A923),DAY($A923)),$A:$A,0))=""),"",G923/INDEX(G:G,MATCH(DATE(YEAR($A923)-1,MONTH($A923),DAY($A923)),$A:$A,0))-1),"")</f>
        <v/>
      </c>
      <c r="K923" s="20">
        <f>IF(OR(E923="",E922=""),"",E923/E922-1)</f>
        <v/>
      </c>
      <c r="L923" s="20">
        <f>IF(OR(F923="",F922=""),"",F923/F922-1)</f>
        <v/>
      </c>
      <c r="M923" s="20">
        <f>IF(OR(G923="",G922=""),"",G923/G922-1)</f>
        <v/>
      </c>
      <c r="N923" s="20">
        <f>IF(G923="","",E923/G923)</f>
        <v/>
      </c>
      <c r="O923" s="20">
        <f>IF(G923="","",F923/G923)</f>
        <v/>
      </c>
      <c r="P923" s="21">
        <f>IF(SUMIFS('Daily NSE Equity Options'!$L:$L,'Daily NSE Equity Options'!$A:$A,$A923)=0,"",SUMIFS('Daily NSE Equity Options'!$L:$L,'Daily NSE Equity Options'!$A:$A,$A923))</f>
        <v/>
      </c>
      <c r="Q923" s="8">
        <f>IF(SUMIFS('Daily BSE Equity Options'!$L:$L,'Daily BSE Equity Options'!$A:$A,$A923)=0,"",SUMIFS('Daily BSE Equity Options'!$L:$L,'Daily BSE Equity Options'!$A:$A,$A923))</f>
        <v/>
      </c>
      <c r="R923" s="8">
        <f>IF(OR(P923="",Q923=""),"",P923+Q923)</f>
        <v/>
      </c>
      <c r="S923" s="23">
        <f>IFERROR(IF(OR(P923="",INDEX(P:P,MATCH(DATE(YEAR($A923)-1,MONTH($A923),DAY($A923)),$A:$A,0))=""),"",P923/INDEX(P:P,MATCH(DATE(YEAR($A923)-1,MONTH($A923),DAY($A923)),$A:$A,0))-1),"")</f>
        <v/>
      </c>
      <c r="T923" s="23">
        <f>IFERROR(IF(OR(Q923="",INDEX(Q:Q,MATCH(DATE(YEAR($A923)-1,MONTH($A923),DAY($A923)),$A:$A,0))=""),"",Q923/INDEX(Q:Q,MATCH(DATE(YEAR($A923)-1,MONTH($A923),DAY($A923)),$A:$A,0))-1),"")</f>
        <v/>
      </c>
      <c r="U923" s="23">
        <f>IFERROR(IF(OR(R923="",INDEX(R:R,MATCH(DATE(YEAR($A923)-1,MONTH($A923),DAY($A923)),$A:$A,0))=""),"",R923/INDEX(R:R,MATCH(DATE(YEAR($A923)-1,MONTH($A923),DAY($A923)),$A:$A,0))-1),"")</f>
        <v/>
      </c>
      <c r="V923" s="23">
        <f>IF(OR(P923="",P922=""),"",P923/P922-1)</f>
        <v/>
      </c>
      <c r="W923" s="23">
        <f>IF(OR(Q923="",Q922=""),"",Q923/Q922-1)</f>
        <v/>
      </c>
      <c r="X923" s="23">
        <f>IF(OR(R923="",R922=""),"",R923/R922-1)</f>
        <v/>
      </c>
      <c r="Y923" s="23">
        <f>IF(R923="","",P923/R923)</f>
        <v/>
      </c>
      <c r="Z923" s="23">
        <f>IF(R923="","",Q923/R923)</f>
        <v/>
      </c>
      <c r="AA923" s="24">
        <f>IF(SUMIFS('Daily NSE Equity Options'!$M:$M,'Daily NSE Equity Options'!$A:$A,$A923)=0,"",SUMIFS('Daily NSE Equity Options'!$M:$M,'Daily NSE Equity Options'!$A:$A,$A923))</f>
        <v/>
      </c>
      <c r="AB923" s="9">
        <f>IF(SUMIFS('Daily BSE Equity Options'!$M:$M,'Daily BSE Equity Options'!$A:$A,$A923)=0,"",SUMIFS('Daily BSE Equity Options'!$M:$M,'Daily BSE Equity Options'!$A:$A,$A923))</f>
        <v/>
      </c>
      <c r="AC923" s="9">
        <f>IF(OR(AA923="",AB923=""),"",AA923+AB923)</f>
        <v/>
      </c>
      <c r="AD923" s="26">
        <f>IFERROR(IF(OR(AA923="",INDEX(AA:AA,MATCH(DATE(YEAR($A923)-1,MONTH($A923),DAY($A923)),$A:$A,0))=""),"",AA923/INDEX(AA:AA,MATCH(DATE(YEAR($A923)-1,MONTH($A923),DAY($A923)),$A:$A,0))-1),"")</f>
        <v/>
      </c>
      <c r="AE923" s="26">
        <f>IFERROR(IF(OR(AB923="",INDEX(AB:AB,MATCH(DATE(YEAR($A923)-1,MONTH($A923),DAY($A923)),$A:$A,0))=""),"",AB923/INDEX(AB:AB,MATCH(DATE(YEAR($A923)-1,MONTH($A923),DAY($A923)),$A:$A,0))-1),"")</f>
        <v/>
      </c>
      <c r="AF923" s="26">
        <f>IFERROR(IF(OR(AC923="",INDEX(AC:AC,MATCH(DATE(YEAR($A923)-1,MONTH($A923),DAY($A923)),$A:$A,0))=""),"",AC923/INDEX(AC:AC,MATCH(DATE(YEAR($A923)-1,MONTH($A923),DAY($A923)),$A:$A,0))-1),"")</f>
        <v/>
      </c>
      <c r="AG923" s="26">
        <f>IF(OR(AA923="",AA922=""),"",AA923/AA922-1)</f>
        <v/>
      </c>
      <c r="AH923" s="26">
        <f>IF(OR(AB923="",AB922=""),"",AB923/AB922-1)</f>
        <v/>
      </c>
      <c r="AI923" s="26">
        <f>IF(OR(AC923="",AC922=""),"",AC923/AC922-1)</f>
        <v/>
      </c>
      <c r="AJ923" s="26">
        <f>IF(AC923="","",AA923/AC923)</f>
        <v/>
      </c>
      <c r="AK923" s="26">
        <f>IF(AC923="","",AB923/AC923)</f>
        <v/>
      </c>
      <c r="AL923" s="29" t="n">
        <v>13.1275</v>
      </c>
      <c r="AM923" s="30" t="n">
        <v>14.1175</v>
      </c>
      <c r="AN923" s="30" t="n">
        <v>13.125</v>
      </c>
      <c r="AO923" s="30" t="n">
        <v>13.9</v>
      </c>
      <c r="AP923" s="31" t="n">
        <v>0.0588</v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18">
        <f>IF(SUMIFS('Daily NSE Equity Options'!$K:$K,'Daily NSE Equity Options'!$A:$A,$A924)=0,"",SUMIFS('Daily NSE Equity Options'!$K:$K,'Daily NSE Equity Options'!$A:$A,$A924))</f>
        <v/>
      </c>
      <c r="F924" s="7">
        <f>IF(SUMIFS('Daily BSE Equity Options'!$K:$K,'Daily BSE Equity Options'!$A:$A,$A924)=0,"",SUMIFS('Daily BSE Equity Options'!$K:$K,'Daily BSE Equity Options'!$A:$A,$A924))</f>
        <v/>
      </c>
      <c r="G924" s="7">
        <f>IF(OR(E924="",F924=""),"",E924+F924)</f>
        <v/>
      </c>
      <c r="H924" s="20">
        <f>IFERROR(IF(OR(E924="",INDEX(E:E,MATCH(DATE(YEAR($A924)-1,MONTH($A924),DAY($A924)),$A:$A,0))=""),"",E924/INDEX(E:E,MATCH(DATE(YEAR($A924)-1,MONTH($A924),DAY($A924)),$A:$A,0))-1),"")</f>
        <v/>
      </c>
      <c r="I924" s="20">
        <f>IFERROR(IF(OR(F924="",INDEX(F:F,MATCH(DATE(YEAR($A924)-1,MONTH($A924),DAY($A924)),$A:$A,0))=""),"",F924/INDEX(F:F,MATCH(DATE(YEAR($A924)-1,MONTH($A924),DAY($A924)),$A:$A,0))-1),"")</f>
        <v/>
      </c>
      <c r="J924" s="20">
        <f>IFERROR(IF(OR(G924="",INDEX(G:G,MATCH(DATE(YEAR($A924)-1,MONTH($A924),DAY($A924)),$A:$A,0))=""),"",G924/INDEX(G:G,MATCH(DATE(YEAR($A924)-1,MONTH($A924),DAY($A924)),$A:$A,0))-1),"")</f>
        <v/>
      </c>
      <c r="K924" s="20">
        <f>IF(OR(E924="",E923=""),"",E924/E923-1)</f>
        <v/>
      </c>
      <c r="L924" s="20">
        <f>IF(OR(F924="",F923=""),"",F924/F923-1)</f>
        <v/>
      </c>
      <c r="M924" s="20">
        <f>IF(OR(G924="",G923=""),"",G924/G923-1)</f>
        <v/>
      </c>
      <c r="N924" s="20">
        <f>IF(G924="","",E924/G924)</f>
        <v/>
      </c>
      <c r="O924" s="20">
        <f>IF(G924="","",F924/G924)</f>
        <v/>
      </c>
      <c r="P924" s="21">
        <f>IF(SUMIFS('Daily NSE Equity Options'!$L:$L,'Daily NSE Equity Options'!$A:$A,$A924)=0,"",SUMIFS('Daily NSE Equity Options'!$L:$L,'Daily NSE Equity Options'!$A:$A,$A924))</f>
        <v/>
      </c>
      <c r="Q924" s="8">
        <f>IF(SUMIFS('Daily BSE Equity Options'!$L:$L,'Daily BSE Equity Options'!$A:$A,$A924)=0,"",SUMIFS('Daily BSE Equity Options'!$L:$L,'Daily BSE Equity Options'!$A:$A,$A924))</f>
        <v/>
      </c>
      <c r="R924" s="8">
        <f>IF(OR(P924="",Q924=""),"",P924+Q924)</f>
        <v/>
      </c>
      <c r="S924" s="23">
        <f>IFERROR(IF(OR(P924="",INDEX(P:P,MATCH(DATE(YEAR($A924)-1,MONTH($A924),DAY($A924)),$A:$A,0))=""),"",P924/INDEX(P:P,MATCH(DATE(YEAR($A924)-1,MONTH($A924),DAY($A924)),$A:$A,0))-1),"")</f>
        <v/>
      </c>
      <c r="T924" s="23">
        <f>IFERROR(IF(OR(Q924="",INDEX(Q:Q,MATCH(DATE(YEAR($A924)-1,MONTH($A924),DAY($A924)),$A:$A,0))=""),"",Q924/INDEX(Q:Q,MATCH(DATE(YEAR($A924)-1,MONTH($A924),DAY($A924)),$A:$A,0))-1),"")</f>
        <v/>
      </c>
      <c r="U924" s="23">
        <f>IFERROR(IF(OR(R924="",INDEX(R:R,MATCH(DATE(YEAR($A924)-1,MONTH($A924),DAY($A924)),$A:$A,0))=""),"",R924/INDEX(R:R,MATCH(DATE(YEAR($A924)-1,MONTH($A924),DAY($A924)),$A:$A,0))-1),"")</f>
        <v/>
      </c>
      <c r="V924" s="23">
        <f>IF(OR(P924="",P923=""),"",P924/P923-1)</f>
        <v/>
      </c>
      <c r="W924" s="23">
        <f>IF(OR(Q924="",Q923=""),"",Q924/Q923-1)</f>
        <v/>
      </c>
      <c r="X924" s="23">
        <f>IF(OR(R924="",R923=""),"",R924/R923-1)</f>
        <v/>
      </c>
      <c r="Y924" s="23">
        <f>IF(R924="","",P924/R924)</f>
        <v/>
      </c>
      <c r="Z924" s="23">
        <f>IF(R924="","",Q924/R924)</f>
        <v/>
      </c>
      <c r="AA924" s="24">
        <f>IF(SUMIFS('Daily NSE Equity Options'!$M:$M,'Daily NSE Equity Options'!$A:$A,$A924)=0,"",SUMIFS('Daily NSE Equity Options'!$M:$M,'Daily NSE Equity Options'!$A:$A,$A924))</f>
        <v/>
      </c>
      <c r="AB924" s="9">
        <f>IF(SUMIFS('Daily BSE Equity Options'!$M:$M,'Daily BSE Equity Options'!$A:$A,$A924)=0,"",SUMIFS('Daily BSE Equity Options'!$M:$M,'Daily BSE Equity Options'!$A:$A,$A924))</f>
        <v/>
      </c>
      <c r="AC924" s="9">
        <f>IF(OR(AA924="",AB924=""),"",AA924+AB924)</f>
        <v/>
      </c>
      <c r="AD924" s="26">
        <f>IFERROR(IF(OR(AA924="",INDEX(AA:AA,MATCH(DATE(YEAR($A924)-1,MONTH($A924),DAY($A924)),$A:$A,0))=""),"",AA924/INDEX(AA:AA,MATCH(DATE(YEAR($A924)-1,MONTH($A924),DAY($A924)),$A:$A,0))-1),"")</f>
        <v/>
      </c>
      <c r="AE924" s="26">
        <f>IFERROR(IF(OR(AB924="",INDEX(AB:AB,MATCH(DATE(YEAR($A924)-1,MONTH($A924),DAY($A924)),$A:$A,0))=""),"",AB924/INDEX(AB:AB,MATCH(DATE(YEAR($A924)-1,MONTH($A924),DAY($A924)),$A:$A,0))-1),"")</f>
        <v/>
      </c>
      <c r="AF924" s="26">
        <f>IFERROR(IF(OR(AC924="",INDEX(AC:AC,MATCH(DATE(YEAR($A924)-1,MONTH($A924),DAY($A924)),$A:$A,0))=""),"",AC924/INDEX(AC:AC,MATCH(DATE(YEAR($A924)-1,MONTH($A924),DAY($A924)),$A:$A,0))-1),"")</f>
        <v/>
      </c>
      <c r="AG924" s="26">
        <f>IF(OR(AA924="",AA923=""),"",AA924/AA923-1)</f>
        <v/>
      </c>
      <c r="AH924" s="26">
        <f>IF(OR(AB924="",AB923=""),"",AB924/AB923-1)</f>
        <v/>
      </c>
      <c r="AI924" s="26">
        <f>IF(OR(AC924="",AC923=""),"",AC924/AC923-1)</f>
        <v/>
      </c>
      <c r="AJ924" s="26">
        <f>IF(AC924="","",AA924/AC924)</f>
        <v/>
      </c>
      <c r="AK924" s="26">
        <f>IF(AC924="","",AB924/AC924)</f>
        <v/>
      </c>
      <c r="AL924" s="29" t="n">
        <v>13.9</v>
      </c>
      <c r="AM924" s="30" t="n">
        <v>14.12</v>
      </c>
      <c r="AN924" s="30" t="n">
        <v>13.5525</v>
      </c>
      <c r="AO924" s="30" t="n">
        <v>13.8675</v>
      </c>
      <c r="AP924" s="31" t="n">
        <v>-0.0023</v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18">
        <f>IF(SUMIFS('Daily NSE Equity Options'!$K:$K,'Daily NSE Equity Options'!$A:$A,$A925)=0,"",SUMIFS('Daily NSE Equity Options'!$K:$K,'Daily NSE Equity Options'!$A:$A,$A925))</f>
        <v/>
      </c>
      <c r="F925" s="7">
        <f>IF(SUMIFS('Daily BSE Equity Options'!$K:$K,'Daily BSE Equity Options'!$A:$A,$A925)=0,"",SUMIFS('Daily BSE Equity Options'!$K:$K,'Daily BSE Equity Options'!$A:$A,$A925))</f>
        <v/>
      </c>
      <c r="G925" s="7">
        <f>IF(OR(E925="",F925=""),"",E925+F925)</f>
        <v/>
      </c>
      <c r="H925" s="20">
        <f>IFERROR(IF(OR(E925="",INDEX(E:E,MATCH(DATE(YEAR($A925)-1,MONTH($A925),DAY($A925)),$A:$A,0))=""),"",E925/INDEX(E:E,MATCH(DATE(YEAR($A925)-1,MONTH($A925),DAY($A925)),$A:$A,0))-1),"")</f>
        <v/>
      </c>
      <c r="I925" s="20">
        <f>IFERROR(IF(OR(F925="",INDEX(F:F,MATCH(DATE(YEAR($A925)-1,MONTH($A925),DAY($A925)),$A:$A,0))=""),"",F925/INDEX(F:F,MATCH(DATE(YEAR($A925)-1,MONTH($A925),DAY($A925)),$A:$A,0))-1),"")</f>
        <v/>
      </c>
      <c r="J925" s="20">
        <f>IFERROR(IF(OR(G925="",INDEX(G:G,MATCH(DATE(YEAR($A925)-1,MONTH($A925),DAY($A925)),$A:$A,0))=""),"",G925/INDEX(G:G,MATCH(DATE(YEAR($A925)-1,MONTH($A925),DAY($A925)),$A:$A,0))-1),"")</f>
        <v/>
      </c>
      <c r="K925" s="20">
        <f>IF(OR(E925="",E924=""),"",E925/E924-1)</f>
        <v/>
      </c>
      <c r="L925" s="20">
        <f>IF(OR(F925="",F924=""),"",F925/F924-1)</f>
        <v/>
      </c>
      <c r="M925" s="20">
        <f>IF(OR(G925="",G924=""),"",G925/G924-1)</f>
        <v/>
      </c>
      <c r="N925" s="20">
        <f>IF(G925="","",E925/G925)</f>
        <v/>
      </c>
      <c r="O925" s="20">
        <f>IF(G925="","",F925/G925)</f>
        <v/>
      </c>
      <c r="P925" s="21">
        <f>IF(SUMIFS('Daily NSE Equity Options'!$L:$L,'Daily NSE Equity Options'!$A:$A,$A925)=0,"",SUMIFS('Daily NSE Equity Options'!$L:$L,'Daily NSE Equity Options'!$A:$A,$A925))</f>
        <v/>
      </c>
      <c r="Q925" s="8">
        <f>IF(SUMIFS('Daily BSE Equity Options'!$L:$L,'Daily BSE Equity Options'!$A:$A,$A925)=0,"",SUMIFS('Daily BSE Equity Options'!$L:$L,'Daily BSE Equity Options'!$A:$A,$A925))</f>
        <v/>
      </c>
      <c r="R925" s="8">
        <f>IF(OR(P925="",Q925=""),"",P925+Q925)</f>
        <v/>
      </c>
      <c r="S925" s="23">
        <f>IFERROR(IF(OR(P925="",INDEX(P:P,MATCH(DATE(YEAR($A925)-1,MONTH($A925),DAY($A925)),$A:$A,0))=""),"",P925/INDEX(P:P,MATCH(DATE(YEAR($A925)-1,MONTH($A925),DAY($A925)),$A:$A,0))-1),"")</f>
        <v/>
      </c>
      <c r="T925" s="23">
        <f>IFERROR(IF(OR(Q925="",INDEX(Q:Q,MATCH(DATE(YEAR($A925)-1,MONTH($A925),DAY($A925)),$A:$A,0))=""),"",Q925/INDEX(Q:Q,MATCH(DATE(YEAR($A925)-1,MONTH($A925),DAY($A925)),$A:$A,0))-1),"")</f>
        <v/>
      </c>
      <c r="U925" s="23">
        <f>IFERROR(IF(OR(R925="",INDEX(R:R,MATCH(DATE(YEAR($A925)-1,MONTH($A925),DAY($A925)),$A:$A,0))=""),"",R925/INDEX(R:R,MATCH(DATE(YEAR($A925)-1,MONTH($A925),DAY($A925)),$A:$A,0))-1),"")</f>
        <v/>
      </c>
      <c r="V925" s="23">
        <f>IF(OR(P925="",P924=""),"",P925/P924-1)</f>
        <v/>
      </c>
      <c r="W925" s="23">
        <f>IF(OR(Q925="",Q924=""),"",Q925/Q924-1)</f>
        <v/>
      </c>
      <c r="X925" s="23">
        <f>IF(OR(R925="",R924=""),"",R925/R924-1)</f>
        <v/>
      </c>
      <c r="Y925" s="23">
        <f>IF(R925="","",P925/R925)</f>
        <v/>
      </c>
      <c r="Z925" s="23">
        <f>IF(R925="","",Q925/R925)</f>
        <v/>
      </c>
      <c r="AA925" s="24">
        <f>IF(SUMIFS('Daily NSE Equity Options'!$M:$M,'Daily NSE Equity Options'!$A:$A,$A925)=0,"",SUMIFS('Daily NSE Equity Options'!$M:$M,'Daily NSE Equity Options'!$A:$A,$A925))</f>
        <v/>
      </c>
      <c r="AB925" s="9">
        <f>IF(SUMIFS('Daily BSE Equity Options'!$M:$M,'Daily BSE Equity Options'!$A:$A,$A925)=0,"",SUMIFS('Daily BSE Equity Options'!$M:$M,'Daily BSE Equity Options'!$A:$A,$A925))</f>
        <v/>
      </c>
      <c r="AC925" s="9">
        <f>IF(OR(AA925="",AB925=""),"",AA925+AB925)</f>
        <v/>
      </c>
      <c r="AD925" s="26">
        <f>IFERROR(IF(OR(AA925="",INDEX(AA:AA,MATCH(DATE(YEAR($A925)-1,MONTH($A925),DAY($A925)),$A:$A,0))=""),"",AA925/INDEX(AA:AA,MATCH(DATE(YEAR($A925)-1,MONTH($A925),DAY($A925)),$A:$A,0))-1),"")</f>
        <v/>
      </c>
      <c r="AE925" s="26">
        <f>IFERROR(IF(OR(AB925="",INDEX(AB:AB,MATCH(DATE(YEAR($A925)-1,MONTH($A925),DAY($A925)),$A:$A,0))=""),"",AB925/INDEX(AB:AB,MATCH(DATE(YEAR($A925)-1,MONTH($A925),DAY($A925)),$A:$A,0))-1),"")</f>
        <v/>
      </c>
      <c r="AF925" s="26">
        <f>IFERROR(IF(OR(AC925="",INDEX(AC:AC,MATCH(DATE(YEAR($A925)-1,MONTH($A925),DAY($A925)),$A:$A,0))=""),"",AC925/INDEX(AC:AC,MATCH(DATE(YEAR($A925)-1,MONTH($A925),DAY($A925)),$A:$A,0))-1),"")</f>
        <v/>
      </c>
      <c r="AG925" s="26">
        <f>IF(OR(AA925="",AA924=""),"",AA925/AA924-1)</f>
        <v/>
      </c>
      <c r="AH925" s="26">
        <f>IF(OR(AB925="",AB924=""),"",AB925/AB924-1)</f>
        <v/>
      </c>
      <c r="AI925" s="26">
        <f>IF(OR(AC925="",AC924=""),"",AC925/AC924-1)</f>
        <v/>
      </c>
      <c r="AJ925" s="26">
        <f>IF(AC925="","",AA925/AC925)</f>
        <v/>
      </c>
      <c r="AK925" s="26">
        <f>IF(AC925="","",AB925/AC925)</f>
        <v/>
      </c>
      <c r="AL925" s="29" t="n">
        <v>13.8675</v>
      </c>
      <c r="AM925" s="30" t="n">
        <v>14.87</v>
      </c>
      <c r="AN925" s="30" t="n">
        <v>12.7775</v>
      </c>
      <c r="AO925" s="30" t="n">
        <v>14.45</v>
      </c>
      <c r="AP925" s="31" t="n">
        <v>0.042</v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18">
        <f>IF(SUMIFS('Daily NSE Equity Options'!$K:$K,'Daily NSE Equity Options'!$A:$A,$A926)=0,"",SUMIFS('Daily NSE Equity Options'!$K:$K,'Daily NSE Equity Options'!$A:$A,$A926))</f>
        <v/>
      </c>
      <c r="F926" s="7">
        <f>IF(SUMIFS('Daily BSE Equity Options'!$K:$K,'Daily BSE Equity Options'!$A:$A,$A926)=0,"",SUMIFS('Daily BSE Equity Options'!$K:$K,'Daily BSE Equity Options'!$A:$A,$A926))</f>
        <v/>
      </c>
      <c r="G926" s="7">
        <f>IF(OR(E926="",F926=""),"",E926+F926)</f>
        <v/>
      </c>
      <c r="H926" s="20">
        <f>IFERROR(IF(OR(E926="",INDEX(E:E,MATCH(DATE(YEAR($A926)-1,MONTH($A926),DAY($A926)),$A:$A,0))=""),"",E926/INDEX(E:E,MATCH(DATE(YEAR($A926)-1,MONTH($A926),DAY($A926)),$A:$A,0))-1),"")</f>
        <v/>
      </c>
      <c r="I926" s="20">
        <f>IFERROR(IF(OR(F926="",INDEX(F:F,MATCH(DATE(YEAR($A926)-1,MONTH($A926),DAY($A926)),$A:$A,0))=""),"",F926/INDEX(F:F,MATCH(DATE(YEAR($A926)-1,MONTH($A926),DAY($A926)),$A:$A,0))-1),"")</f>
        <v/>
      </c>
      <c r="J926" s="20">
        <f>IFERROR(IF(OR(G926="",INDEX(G:G,MATCH(DATE(YEAR($A926)-1,MONTH($A926),DAY($A926)),$A:$A,0))=""),"",G926/INDEX(G:G,MATCH(DATE(YEAR($A926)-1,MONTH($A926),DAY($A926)),$A:$A,0))-1),"")</f>
        <v/>
      </c>
      <c r="K926" s="20">
        <f>IF(OR(E926="",E925=""),"",E926/E925-1)</f>
        <v/>
      </c>
      <c r="L926" s="20">
        <f>IF(OR(F926="",F925=""),"",F926/F925-1)</f>
        <v/>
      </c>
      <c r="M926" s="20">
        <f>IF(OR(G926="",G925=""),"",G926/G925-1)</f>
        <v/>
      </c>
      <c r="N926" s="20">
        <f>IF(G926="","",E926/G926)</f>
        <v/>
      </c>
      <c r="O926" s="20">
        <f>IF(G926="","",F926/G926)</f>
        <v/>
      </c>
      <c r="P926" s="21">
        <f>IF(SUMIFS('Daily NSE Equity Options'!$L:$L,'Daily NSE Equity Options'!$A:$A,$A926)=0,"",SUMIFS('Daily NSE Equity Options'!$L:$L,'Daily NSE Equity Options'!$A:$A,$A926))</f>
        <v/>
      </c>
      <c r="Q926" s="8">
        <f>IF(SUMIFS('Daily BSE Equity Options'!$L:$L,'Daily BSE Equity Options'!$A:$A,$A926)=0,"",SUMIFS('Daily BSE Equity Options'!$L:$L,'Daily BSE Equity Options'!$A:$A,$A926))</f>
        <v/>
      </c>
      <c r="R926" s="8">
        <f>IF(OR(P926="",Q926=""),"",P926+Q926)</f>
        <v/>
      </c>
      <c r="S926" s="23">
        <f>IFERROR(IF(OR(P926="",INDEX(P:P,MATCH(DATE(YEAR($A926)-1,MONTH($A926),DAY($A926)),$A:$A,0))=""),"",P926/INDEX(P:P,MATCH(DATE(YEAR($A926)-1,MONTH($A926),DAY($A926)),$A:$A,0))-1),"")</f>
        <v/>
      </c>
      <c r="T926" s="23">
        <f>IFERROR(IF(OR(Q926="",INDEX(Q:Q,MATCH(DATE(YEAR($A926)-1,MONTH($A926),DAY($A926)),$A:$A,0))=""),"",Q926/INDEX(Q:Q,MATCH(DATE(YEAR($A926)-1,MONTH($A926),DAY($A926)),$A:$A,0))-1),"")</f>
        <v/>
      </c>
      <c r="U926" s="23">
        <f>IFERROR(IF(OR(R926="",INDEX(R:R,MATCH(DATE(YEAR($A926)-1,MONTH($A926),DAY($A926)),$A:$A,0))=""),"",R926/INDEX(R:R,MATCH(DATE(YEAR($A926)-1,MONTH($A926),DAY($A926)),$A:$A,0))-1),"")</f>
        <v/>
      </c>
      <c r="V926" s="23">
        <f>IF(OR(P926="",P925=""),"",P926/P925-1)</f>
        <v/>
      </c>
      <c r="W926" s="23">
        <f>IF(OR(Q926="",Q925=""),"",Q926/Q925-1)</f>
        <v/>
      </c>
      <c r="X926" s="23">
        <f>IF(OR(R926="",R925=""),"",R926/R925-1)</f>
        <v/>
      </c>
      <c r="Y926" s="23">
        <f>IF(R926="","",P926/R926)</f>
        <v/>
      </c>
      <c r="Z926" s="23">
        <f>IF(R926="","",Q926/R926)</f>
        <v/>
      </c>
      <c r="AA926" s="24">
        <f>IF(SUMIFS('Daily NSE Equity Options'!$M:$M,'Daily NSE Equity Options'!$A:$A,$A926)=0,"",SUMIFS('Daily NSE Equity Options'!$M:$M,'Daily NSE Equity Options'!$A:$A,$A926))</f>
        <v/>
      </c>
      <c r="AB926" s="9">
        <f>IF(SUMIFS('Daily BSE Equity Options'!$M:$M,'Daily BSE Equity Options'!$A:$A,$A926)=0,"",SUMIFS('Daily BSE Equity Options'!$M:$M,'Daily BSE Equity Options'!$A:$A,$A926))</f>
        <v/>
      </c>
      <c r="AC926" s="9">
        <f>IF(OR(AA926="",AB926=""),"",AA926+AB926)</f>
        <v/>
      </c>
      <c r="AD926" s="26">
        <f>IFERROR(IF(OR(AA926="",INDEX(AA:AA,MATCH(DATE(YEAR($A926)-1,MONTH($A926),DAY($A926)),$A:$A,0))=""),"",AA926/INDEX(AA:AA,MATCH(DATE(YEAR($A926)-1,MONTH($A926),DAY($A926)),$A:$A,0))-1),"")</f>
        <v/>
      </c>
      <c r="AE926" s="26">
        <f>IFERROR(IF(OR(AB926="",INDEX(AB:AB,MATCH(DATE(YEAR($A926)-1,MONTH($A926),DAY($A926)),$A:$A,0))=""),"",AB926/INDEX(AB:AB,MATCH(DATE(YEAR($A926)-1,MONTH($A926),DAY($A926)),$A:$A,0))-1),"")</f>
        <v/>
      </c>
      <c r="AF926" s="26">
        <f>IFERROR(IF(OR(AC926="",INDEX(AC:AC,MATCH(DATE(YEAR($A926)-1,MONTH($A926),DAY($A926)),$A:$A,0))=""),"",AC926/INDEX(AC:AC,MATCH(DATE(YEAR($A926)-1,MONTH($A926),DAY($A926)),$A:$A,0))-1),"")</f>
        <v/>
      </c>
      <c r="AG926" s="26">
        <f>IF(OR(AA926="",AA925=""),"",AA926/AA925-1)</f>
        <v/>
      </c>
      <c r="AH926" s="26">
        <f>IF(OR(AB926="",AB925=""),"",AB926/AB925-1)</f>
        <v/>
      </c>
      <c r="AI926" s="26">
        <f>IF(OR(AC926="",AC925=""),"",AC926/AC925-1)</f>
        <v/>
      </c>
      <c r="AJ926" s="26">
        <f>IF(AC926="","",AA926/AC926)</f>
        <v/>
      </c>
      <c r="AK926" s="26">
        <f>IF(AC926="","",AB926/AC926)</f>
        <v/>
      </c>
      <c r="AL926" s="29" t="n">
        <v>14.45</v>
      </c>
      <c r="AM926" s="30" t="n">
        <v>15.01</v>
      </c>
      <c r="AN926" s="30" t="n">
        <v>12.2825</v>
      </c>
      <c r="AO926" s="30" t="n">
        <v>13.7575</v>
      </c>
      <c r="AP926" s="31" t="n">
        <v>-0.0479</v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18">
        <f>IF(SUMIFS('Daily NSE Equity Options'!$K:$K,'Daily NSE Equity Options'!$A:$A,$A927)=0,"",SUMIFS('Daily NSE Equity Options'!$K:$K,'Daily NSE Equity Options'!$A:$A,$A927))</f>
        <v/>
      </c>
      <c r="F927" s="7">
        <f>IF(SUMIFS('Daily BSE Equity Options'!$K:$K,'Daily BSE Equity Options'!$A:$A,$A927)=0,"",SUMIFS('Daily BSE Equity Options'!$K:$K,'Daily BSE Equity Options'!$A:$A,$A927))</f>
        <v/>
      </c>
      <c r="G927" s="7">
        <f>IF(OR(E927="",F927=""),"",E927+F927)</f>
        <v/>
      </c>
      <c r="H927" s="20">
        <f>IFERROR(IF(OR(E927="",INDEX(E:E,MATCH(DATE(YEAR($A927)-1,MONTH($A927),DAY($A927)),$A:$A,0))=""),"",E927/INDEX(E:E,MATCH(DATE(YEAR($A927)-1,MONTH($A927),DAY($A927)),$A:$A,0))-1),"")</f>
        <v/>
      </c>
      <c r="I927" s="20">
        <f>IFERROR(IF(OR(F927="",INDEX(F:F,MATCH(DATE(YEAR($A927)-1,MONTH($A927),DAY($A927)),$A:$A,0))=""),"",F927/INDEX(F:F,MATCH(DATE(YEAR($A927)-1,MONTH($A927),DAY($A927)),$A:$A,0))-1),"")</f>
        <v/>
      </c>
      <c r="J927" s="20">
        <f>IFERROR(IF(OR(G927="",INDEX(G:G,MATCH(DATE(YEAR($A927)-1,MONTH($A927),DAY($A927)),$A:$A,0))=""),"",G927/INDEX(G:G,MATCH(DATE(YEAR($A927)-1,MONTH($A927),DAY($A927)),$A:$A,0))-1),"")</f>
        <v/>
      </c>
      <c r="K927" s="20">
        <f>IF(OR(E927="",E926=""),"",E927/E926-1)</f>
        <v/>
      </c>
      <c r="L927" s="20">
        <f>IF(OR(F927="",F926=""),"",F927/F926-1)</f>
        <v/>
      </c>
      <c r="M927" s="20">
        <f>IF(OR(G927="",G926=""),"",G927/G926-1)</f>
        <v/>
      </c>
      <c r="N927" s="20">
        <f>IF(G927="","",E927/G927)</f>
        <v/>
      </c>
      <c r="O927" s="20">
        <f>IF(G927="","",F927/G927)</f>
        <v/>
      </c>
      <c r="P927" s="21">
        <f>IF(SUMIFS('Daily NSE Equity Options'!$L:$L,'Daily NSE Equity Options'!$A:$A,$A927)=0,"",SUMIFS('Daily NSE Equity Options'!$L:$L,'Daily NSE Equity Options'!$A:$A,$A927))</f>
        <v/>
      </c>
      <c r="Q927" s="8">
        <f>IF(SUMIFS('Daily BSE Equity Options'!$L:$L,'Daily BSE Equity Options'!$A:$A,$A927)=0,"",SUMIFS('Daily BSE Equity Options'!$L:$L,'Daily BSE Equity Options'!$A:$A,$A927))</f>
        <v/>
      </c>
      <c r="R927" s="8">
        <f>IF(OR(P927="",Q927=""),"",P927+Q927)</f>
        <v/>
      </c>
      <c r="S927" s="23">
        <f>IFERROR(IF(OR(P927="",INDEX(P:P,MATCH(DATE(YEAR($A927)-1,MONTH($A927),DAY($A927)),$A:$A,0))=""),"",P927/INDEX(P:P,MATCH(DATE(YEAR($A927)-1,MONTH($A927),DAY($A927)),$A:$A,0))-1),"")</f>
        <v/>
      </c>
      <c r="T927" s="23">
        <f>IFERROR(IF(OR(Q927="",INDEX(Q:Q,MATCH(DATE(YEAR($A927)-1,MONTH($A927),DAY($A927)),$A:$A,0))=""),"",Q927/INDEX(Q:Q,MATCH(DATE(YEAR($A927)-1,MONTH($A927),DAY($A927)),$A:$A,0))-1),"")</f>
        <v/>
      </c>
      <c r="U927" s="23">
        <f>IFERROR(IF(OR(R927="",INDEX(R:R,MATCH(DATE(YEAR($A927)-1,MONTH($A927),DAY($A927)),$A:$A,0))=""),"",R927/INDEX(R:R,MATCH(DATE(YEAR($A927)-1,MONTH($A927),DAY($A927)),$A:$A,0))-1),"")</f>
        <v/>
      </c>
      <c r="V927" s="23">
        <f>IF(OR(P927="",P926=""),"",P927/P926-1)</f>
        <v/>
      </c>
      <c r="W927" s="23">
        <f>IF(OR(Q927="",Q926=""),"",Q927/Q926-1)</f>
        <v/>
      </c>
      <c r="X927" s="23">
        <f>IF(OR(R927="",R926=""),"",R927/R926-1)</f>
        <v/>
      </c>
      <c r="Y927" s="23">
        <f>IF(R927="","",P927/R927)</f>
        <v/>
      </c>
      <c r="Z927" s="23">
        <f>IF(R927="","",Q927/R927)</f>
        <v/>
      </c>
      <c r="AA927" s="24">
        <f>IF(SUMIFS('Daily NSE Equity Options'!$M:$M,'Daily NSE Equity Options'!$A:$A,$A927)=0,"",SUMIFS('Daily NSE Equity Options'!$M:$M,'Daily NSE Equity Options'!$A:$A,$A927))</f>
        <v/>
      </c>
      <c r="AB927" s="9">
        <f>IF(SUMIFS('Daily BSE Equity Options'!$M:$M,'Daily BSE Equity Options'!$A:$A,$A927)=0,"",SUMIFS('Daily BSE Equity Options'!$M:$M,'Daily BSE Equity Options'!$A:$A,$A927))</f>
        <v/>
      </c>
      <c r="AC927" s="9">
        <f>IF(OR(AA927="",AB927=""),"",AA927+AB927)</f>
        <v/>
      </c>
      <c r="AD927" s="26">
        <f>IFERROR(IF(OR(AA927="",INDEX(AA:AA,MATCH(DATE(YEAR($A927)-1,MONTH($A927),DAY($A927)),$A:$A,0))=""),"",AA927/INDEX(AA:AA,MATCH(DATE(YEAR($A927)-1,MONTH($A927),DAY($A927)),$A:$A,0))-1),"")</f>
        <v/>
      </c>
      <c r="AE927" s="26">
        <f>IFERROR(IF(OR(AB927="",INDEX(AB:AB,MATCH(DATE(YEAR($A927)-1,MONTH($A927),DAY($A927)),$A:$A,0))=""),"",AB927/INDEX(AB:AB,MATCH(DATE(YEAR($A927)-1,MONTH($A927),DAY($A927)),$A:$A,0))-1),"")</f>
        <v/>
      </c>
      <c r="AF927" s="26">
        <f>IFERROR(IF(OR(AC927="",INDEX(AC:AC,MATCH(DATE(YEAR($A927)-1,MONTH($A927),DAY($A927)),$A:$A,0))=""),"",AC927/INDEX(AC:AC,MATCH(DATE(YEAR($A927)-1,MONTH($A927),DAY($A927)),$A:$A,0))-1),"")</f>
        <v/>
      </c>
      <c r="AG927" s="26">
        <f>IF(OR(AA927="",AA926=""),"",AA927/AA926-1)</f>
        <v/>
      </c>
      <c r="AH927" s="26">
        <f>IF(OR(AB927="",AB926=""),"",AB927/AB926-1)</f>
        <v/>
      </c>
      <c r="AI927" s="26">
        <f>IF(OR(AC927="",AC926=""),"",AC927/AC926-1)</f>
        <v/>
      </c>
      <c r="AJ927" s="26">
        <f>IF(AC927="","",AA927/AC927)</f>
        <v/>
      </c>
      <c r="AK927" s="26">
        <f>IF(AC927="","",AB927/AC927)</f>
        <v/>
      </c>
      <c r="AL927" s="29" t="n">
        <v>13.7575</v>
      </c>
      <c r="AM927" s="30" t="n">
        <v>13.9875</v>
      </c>
      <c r="AN927" s="30" t="n">
        <v>12.225</v>
      </c>
      <c r="AO927" s="30" t="n">
        <v>13.7075</v>
      </c>
      <c r="AP927" s="31" t="n">
        <v>-0.0036</v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18">
        <f>IF(SUMIFS('Daily NSE Equity Options'!$K:$K,'Daily NSE Equity Options'!$A:$A,$A928)=0,"",SUMIFS('Daily NSE Equity Options'!$K:$K,'Daily NSE Equity Options'!$A:$A,$A928))</f>
        <v/>
      </c>
      <c r="F928" s="7">
        <f>IF(SUMIFS('Daily BSE Equity Options'!$K:$K,'Daily BSE Equity Options'!$A:$A,$A928)=0,"",SUMIFS('Daily BSE Equity Options'!$K:$K,'Daily BSE Equity Options'!$A:$A,$A928))</f>
        <v/>
      </c>
      <c r="G928" s="7">
        <f>IF(OR(E928="",F928=""),"",E928+F928)</f>
        <v/>
      </c>
      <c r="H928" s="20">
        <f>IFERROR(IF(OR(E928="",INDEX(E:E,MATCH(DATE(YEAR($A928)-1,MONTH($A928),DAY($A928)),$A:$A,0))=""),"",E928/INDEX(E:E,MATCH(DATE(YEAR($A928)-1,MONTH($A928),DAY($A928)),$A:$A,0))-1),"")</f>
        <v/>
      </c>
      <c r="I928" s="20">
        <f>IFERROR(IF(OR(F928="",INDEX(F:F,MATCH(DATE(YEAR($A928)-1,MONTH($A928),DAY($A928)),$A:$A,0))=""),"",F928/INDEX(F:F,MATCH(DATE(YEAR($A928)-1,MONTH($A928),DAY($A928)),$A:$A,0))-1),"")</f>
        <v/>
      </c>
      <c r="J928" s="20">
        <f>IFERROR(IF(OR(G928="",INDEX(G:G,MATCH(DATE(YEAR($A928)-1,MONTH($A928),DAY($A928)),$A:$A,0))=""),"",G928/INDEX(G:G,MATCH(DATE(YEAR($A928)-1,MONTH($A928),DAY($A928)),$A:$A,0))-1),"")</f>
        <v/>
      </c>
      <c r="K928" s="20">
        <f>IF(OR(E928="",E927=""),"",E928/E927-1)</f>
        <v/>
      </c>
      <c r="L928" s="20">
        <f>IF(OR(F928="",F927=""),"",F928/F927-1)</f>
        <v/>
      </c>
      <c r="M928" s="20">
        <f>IF(OR(G928="",G927=""),"",G928/G927-1)</f>
        <v/>
      </c>
      <c r="N928" s="20">
        <f>IF(G928="","",E928/G928)</f>
        <v/>
      </c>
      <c r="O928" s="20">
        <f>IF(G928="","",F928/G928)</f>
        <v/>
      </c>
      <c r="P928" s="21">
        <f>IF(SUMIFS('Daily NSE Equity Options'!$L:$L,'Daily NSE Equity Options'!$A:$A,$A928)=0,"",SUMIFS('Daily NSE Equity Options'!$L:$L,'Daily NSE Equity Options'!$A:$A,$A928))</f>
        <v/>
      </c>
      <c r="Q928" s="8">
        <f>IF(SUMIFS('Daily BSE Equity Options'!$L:$L,'Daily BSE Equity Options'!$A:$A,$A928)=0,"",SUMIFS('Daily BSE Equity Options'!$L:$L,'Daily BSE Equity Options'!$A:$A,$A928))</f>
        <v/>
      </c>
      <c r="R928" s="8">
        <f>IF(OR(P928="",Q928=""),"",P928+Q928)</f>
        <v/>
      </c>
      <c r="S928" s="23">
        <f>IFERROR(IF(OR(P928="",INDEX(P:P,MATCH(DATE(YEAR($A928)-1,MONTH($A928),DAY($A928)),$A:$A,0))=""),"",P928/INDEX(P:P,MATCH(DATE(YEAR($A928)-1,MONTH($A928),DAY($A928)),$A:$A,0))-1),"")</f>
        <v/>
      </c>
      <c r="T928" s="23">
        <f>IFERROR(IF(OR(Q928="",INDEX(Q:Q,MATCH(DATE(YEAR($A928)-1,MONTH($A928),DAY($A928)),$A:$A,0))=""),"",Q928/INDEX(Q:Q,MATCH(DATE(YEAR($A928)-1,MONTH($A928),DAY($A928)),$A:$A,0))-1),"")</f>
        <v/>
      </c>
      <c r="U928" s="23">
        <f>IFERROR(IF(OR(R928="",INDEX(R:R,MATCH(DATE(YEAR($A928)-1,MONTH($A928),DAY($A928)),$A:$A,0))=""),"",R928/INDEX(R:R,MATCH(DATE(YEAR($A928)-1,MONTH($A928),DAY($A928)),$A:$A,0))-1),"")</f>
        <v/>
      </c>
      <c r="V928" s="23">
        <f>IF(OR(P928="",P927=""),"",P928/P927-1)</f>
        <v/>
      </c>
      <c r="W928" s="23">
        <f>IF(OR(Q928="",Q927=""),"",Q928/Q927-1)</f>
        <v/>
      </c>
      <c r="X928" s="23">
        <f>IF(OR(R928="",R927=""),"",R928/R927-1)</f>
        <v/>
      </c>
      <c r="Y928" s="23">
        <f>IF(R928="","",P928/R928)</f>
        <v/>
      </c>
      <c r="Z928" s="23">
        <f>IF(R928="","",Q928/R928)</f>
        <v/>
      </c>
      <c r="AA928" s="24">
        <f>IF(SUMIFS('Daily NSE Equity Options'!$M:$M,'Daily NSE Equity Options'!$A:$A,$A928)=0,"",SUMIFS('Daily NSE Equity Options'!$M:$M,'Daily NSE Equity Options'!$A:$A,$A928))</f>
        <v/>
      </c>
      <c r="AB928" s="9">
        <f>IF(SUMIFS('Daily BSE Equity Options'!$M:$M,'Daily BSE Equity Options'!$A:$A,$A928)=0,"",SUMIFS('Daily BSE Equity Options'!$M:$M,'Daily BSE Equity Options'!$A:$A,$A928))</f>
        <v/>
      </c>
      <c r="AC928" s="9">
        <f>IF(OR(AA928="",AB928=""),"",AA928+AB928)</f>
        <v/>
      </c>
      <c r="AD928" s="26">
        <f>IFERROR(IF(OR(AA928="",INDEX(AA:AA,MATCH(DATE(YEAR($A928)-1,MONTH($A928),DAY($A928)),$A:$A,0))=""),"",AA928/INDEX(AA:AA,MATCH(DATE(YEAR($A928)-1,MONTH($A928),DAY($A928)),$A:$A,0))-1),"")</f>
        <v/>
      </c>
      <c r="AE928" s="26">
        <f>IFERROR(IF(OR(AB928="",INDEX(AB:AB,MATCH(DATE(YEAR($A928)-1,MONTH($A928),DAY($A928)),$A:$A,0))=""),"",AB928/INDEX(AB:AB,MATCH(DATE(YEAR($A928)-1,MONTH($A928),DAY($A928)),$A:$A,0))-1),"")</f>
        <v/>
      </c>
      <c r="AF928" s="26">
        <f>IFERROR(IF(OR(AC928="",INDEX(AC:AC,MATCH(DATE(YEAR($A928)-1,MONTH($A928),DAY($A928)),$A:$A,0))=""),"",AC928/INDEX(AC:AC,MATCH(DATE(YEAR($A928)-1,MONTH($A928),DAY($A928)),$A:$A,0))-1),"")</f>
        <v/>
      </c>
      <c r="AG928" s="26">
        <f>IF(OR(AA928="",AA927=""),"",AA928/AA927-1)</f>
        <v/>
      </c>
      <c r="AH928" s="26">
        <f>IF(OR(AB928="",AB927=""),"",AB928/AB927-1)</f>
        <v/>
      </c>
      <c r="AI928" s="26">
        <f>IF(OR(AC928="",AC927=""),"",AC928/AC927-1)</f>
        <v/>
      </c>
      <c r="AJ928" s="26">
        <f>IF(AC928="","",AA928/AC928)</f>
        <v/>
      </c>
      <c r="AK928" s="26">
        <f>IF(AC928="","",AB928/AC928)</f>
        <v/>
      </c>
      <c r="AL928" s="29" t="n">
        <v>13.7075</v>
      </c>
      <c r="AM928" s="30" t="n">
        <v>14.95</v>
      </c>
      <c r="AN928" s="30" t="n">
        <v>13.7075</v>
      </c>
      <c r="AO928" s="30" t="n">
        <v>14.6775</v>
      </c>
      <c r="AP928" s="31" t="n">
        <v>0.0708</v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18">
        <f>IF(SUMIFS('Daily NSE Equity Options'!$K:$K,'Daily NSE Equity Options'!$A:$A,$A929)=0,"",SUMIFS('Daily NSE Equity Options'!$K:$K,'Daily NSE Equity Options'!$A:$A,$A929))</f>
        <v/>
      </c>
      <c r="F929" s="7">
        <f>IF(SUMIFS('Daily BSE Equity Options'!$K:$K,'Daily BSE Equity Options'!$A:$A,$A929)=0,"",SUMIFS('Daily BSE Equity Options'!$K:$K,'Daily BSE Equity Options'!$A:$A,$A929))</f>
        <v/>
      </c>
      <c r="G929" s="7">
        <f>IF(OR(E929="",F929=""),"",E929+F929)</f>
        <v/>
      </c>
      <c r="H929" s="20">
        <f>IFERROR(IF(OR(E929="",INDEX(E:E,MATCH(DATE(YEAR($A929)-1,MONTH($A929),DAY($A929)),$A:$A,0))=""),"",E929/INDEX(E:E,MATCH(DATE(YEAR($A929)-1,MONTH($A929),DAY($A929)),$A:$A,0))-1),"")</f>
        <v/>
      </c>
      <c r="I929" s="20">
        <f>IFERROR(IF(OR(F929="",INDEX(F:F,MATCH(DATE(YEAR($A929)-1,MONTH($A929),DAY($A929)),$A:$A,0))=""),"",F929/INDEX(F:F,MATCH(DATE(YEAR($A929)-1,MONTH($A929),DAY($A929)),$A:$A,0))-1),"")</f>
        <v/>
      </c>
      <c r="J929" s="20">
        <f>IFERROR(IF(OR(G929="",INDEX(G:G,MATCH(DATE(YEAR($A929)-1,MONTH($A929),DAY($A929)),$A:$A,0))=""),"",G929/INDEX(G:G,MATCH(DATE(YEAR($A929)-1,MONTH($A929),DAY($A929)),$A:$A,0))-1),"")</f>
        <v/>
      </c>
      <c r="K929" s="20">
        <f>IF(OR(E929="",E928=""),"",E929/E928-1)</f>
        <v/>
      </c>
      <c r="L929" s="20">
        <f>IF(OR(F929="",F928=""),"",F929/F928-1)</f>
        <v/>
      </c>
      <c r="M929" s="20">
        <f>IF(OR(G929="",G928=""),"",G929/G928-1)</f>
        <v/>
      </c>
      <c r="N929" s="20">
        <f>IF(G929="","",E929/G929)</f>
        <v/>
      </c>
      <c r="O929" s="20">
        <f>IF(G929="","",F929/G929)</f>
        <v/>
      </c>
      <c r="P929" s="21">
        <f>IF(SUMIFS('Daily NSE Equity Options'!$L:$L,'Daily NSE Equity Options'!$A:$A,$A929)=0,"",SUMIFS('Daily NSE Equity Options'!$L:$L,'Daily NSE Equity Options'!$A:$A,$A929))</f>
        <v/>
      </c>
      <c r="Q929" s="8">
        <f>IF(SUMIFS('Daily BSE Equity Options'!$L:$L,'Daily BSE Equity Options'!$A:$A,$A929)=0,"",SUMIFS('Daily BSE Equity Options'!$L:$L,'Daily BSE Equity Options'!$A:$A,$A929))</f>
        <v/>
      </c>
      <c r="R929" s="8">
        <f>IF(OR(P929="",Q929=""),"",P929+Q929)</f>
        <v/>
      </c>
      <c r="S929" s="23">
        <f>IFERROR(IF(OR(P929="",INDEX(P:P,MATCH(DATE(YEAR($A929)-1,MONTH($A929),DAY($A929)),$A:$A,0))=""),"",P929/INDEX(P:P,MATCH(DATE(YEAR($A929)-1,MONTH($A929),DAY($A929)),$A:$A,0))-1),"")</f>
        <v/>
      </c>
      <c r="T929" s="23">
        <f>IFERROR(IF(OR(Q929="",INDEX(Q:Q,MATCH(DATE(YEAR($A929)-1,MONTH($A929),DAY($A929)),$A:$A,0))=""),"",Q929/INDEX(Q:Q,MATCH(DATE(YEAR($A929)-1,MONTH($A929),DAY($A929)),$A:$A,0))-1),"")</f>
        <v/>
      </c>
      <c r="U929" s="23">
        <f>IFERROR(IF(OR(R929="",INDEX(R:R,MATCH(DATE(YEAR($A929)-1,MONTH($A929),DAY($A929)),$A:$A,0))=""),"",R929/INDEX(R:R,MATCH(DATE(YEAR($A929)-1,MONTH($A929),DAY($A929)),$A:$A,0))-1),"")</f>
        <v/>
      </c>
      <c r="V929" s="23">
        <f>IF(OR(P929="",P928=""),"",P929/P928-1)</f>
        <v/>
      </c>
      <c r="W929" s="23">
        <f>IF(OR(Q929="",Q928=""),"",Q929/Q928-1)</f>
        <v/>
      </c>
      <c r="X929" s="23">
        <f>IF(OR(R929="",R928=""),"",R929/R928-1)</f>
        <v/>
      </c>
      <c r="Y929" s="23">
        <f>IF(R929="","",P929/R929)</f>
        <v/>
      </c>
      <c r="Z929" s="23">
        <f>IF(R929="","",Q929/R929)</f>
        <v/>
      </c>
      <c r="AA929" s="24">
        <f>IF(SUMIFS('Daily NSE Equity Options'!$M:$M,'Daily NSE Equity Options'!$A:$A,$A929)=0,"",SUMIFS('Daily NSE Equity Options'!$M:$M,'Daily NSE Equity Options'!$A:$A,$A929))</f>
        <v/>
      </c>
      <c r="AB929" s="9">
        <f>IF(SUMIFS('Daily BSE Equity Options'!$M:$M,'Daily BSE Equity Options'!$A:$A,$A929)=0,"",SUMIFS('Daily BSE Equity Options'!$M:$M,'Daily BSE Equity Options'!$A:$A,$A929))</f>
        <v/>
      </c>
      <c r="AC929" s="9">
        <f>IF(OR(AA929="",AB929=""),"",AA929+AB929)</f>
        <v/>
      </c>
      <c r="AD929" s="26">
        <f>IFERROR(IF(OR(AA929="",INDEX(AA:AA,MATCH(DATE(YEAR($A929)-1,MONTH($A929),DAY($A929)),$A:$A,0))=""),"",AA929/INDEX(AA:AA,MATCH(DATE(YEAR($A929)-1,MONTH($A929),DAY($A929)),$A:$A,0))-1),"")</f>
        <v/>
      </c>
      <c r="AE929" s="26">
        <f>IFERROR(IF(OR(AB929="",INDEX(AB:AB,MATCH(DATE(YEAR($A929)-1,MONTH($A929),DAY($A929)),$A:$A,0))=""),"",AB929/INDEX(AB:AB,MATCH(DATE(YEAR($A929)-1,MONTH($A929),DAY($A929)),$A:$A,0))-1),"")</f>
        <v/>
      </c>
      <c r="AF929" s="26">
        <f>IFERROR(IF(OR(AC929="",INDEX(AC:AC,MATCH(DATE(YEAR($A929)-1,MONTH($A929),DAY($A929)),$A:$A,0))=""),"",AC929/INDEX(AC:AC,MATCH(DATE(YEAR($A929)-1,MONTH($A929),DAY($A929)),$A:$A,0))-1),"")</f>
        <v/>
      </c>
      <c r="AG929" s="26">
        <f>IF(OR(AA929="",AA928=""),"",AA929/AA928-1)</f>
        <v/>
      </c>
      <c r="AH929" s="26">
        <f>IF(OR(AB929="",AB928=""),"",AB929/AB928-1)</f>
        <v/>
      </c>
      <c r="AI929" s="26">
        <f>IF(OR(AC929="",AC928=""),"",AC929/AC928-1)</f>
        <v/>
      </c>
      <c r="AJ929" s="26">
        <f>IF(AC929="","",AA929/AC929)</f>
        <v/>
      </c>
      <c r="AK929" s="26">
        <f>IF(AC929="","",AB929/AC929)</f>
        <v/>
      </c>
      <c r="AL929" s="29" t="n">
        <v>14.6775</v>
      </c>
      <c r="AM929" s="30" t="n">
        <v>15.7325</v>
      </c>
      <c r="AN929" s="30" t="n">
        <v>14.47</v>
      </c>
      <c r="AO929" s="30" t="n">
        <v>15.5575</v>
      </c>
      <c r="AP929" s="31" t="n">
        <v>0.06</v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18">
        <f>IF(SUMIFS('Daily NSE Equity Options'!$K:$K,'Daily NSE Equity Options'!$A:$A,$A930)=0,"",SUMIFS('Daily NSE Equity Options'!$K:$K,'Daily NSE Equity Options'!$A:$A,$A930))</f>
        <v/>
      </c>
      <c r="F930" s="7">
        <f>IF(SUMIFS('Daily BSE Equity Options'!$K:$K,'Daily BSE Equity Options'!$A:$A,$A930)=0,"",SUMIFS('Daily BSE Equity Options'!$K:$K,'Daily BSE Equity Options'!$A:$A,$A930))</f>
        <v/>
      </c>
      <c r="G930" s="7">
        <f>IF(OR(E930="",F930=""),"",E930+F930)</f>
        <v/>
      </c>
      <c r="H930" s="20">
        <f>IFERROR(IF(OR(E930="",INDEX(E:E,MATCH(DATE(YEAR($A930)-1,MONTH($A930),DAY($A930)),$A:$A,0))=""),"",E930/INDEX(E:E,MATCH(DATE(YEAR($A930)-1,MONTH($A930),DAY($A930)),$A:$A,0))-1),"")</f>
        <v/>
      </c>
      <c r="I930" s="20">
        <f>IFERROR(IF(OR(F930="",INDEX(F:F,MATCH(DATE(YEAR($A930)-1,MONTH($A930),DAY($A930)),$A:$A,0))=""),"",F930/INDEX(F:F,MATCH(DATE(YEAR($A930)-1,MONTH($A930),DAY($A930)),$A:$A,0))-1),"")</f>
        <v/>
      </c>
      <c r="J930" s="20">
        <f>IFERROR(IF(OR(G930="",INDEX(G:G,MATCH(DATE(YEAR($A930)-1,MONTH($A930),DAY($A930)),$A:$A,0))=""),"",G930/INDEX(G:G,MATCH(DATE(YEAR($A930)-1,MONTH($A930),DAY($A930)),$A:$A,0))-1),"")</f>
        <v/>
      </c>
      <c r="K930" s="20">
        <f>IF(OR(E930="",E929=""),"",E930/E929-1)</f>
        <v/>
      </c>
      <c r="L930" s="20">
        <f>IF(OR(F930="",F929=""),"",F930/F929-1)</f>
        <v/>
      </c>
      <c r="M930" s="20">
        <f>IF(OR(G930="",G929=""),"",G930/G929-1)</f>
        <v/>
      </c>
      <c r="N930" s="20">
        <f>IF(G930="","",E930/G930)</f>
        <v/>
      </c>
      <c r="O930" s="20">
        <f>IF(G930="","",F930/G930)</f>
        <v/>
      </c>
      <c r="P930" s="21">
        <f>IF(SUMIFS('Daily NSE Equity Options'!$L:$L,'Daily NSE Equity Options'!$A:$A,$A930)=0,"",SUMIFS('Daily NSE Equity Options'!$L:$L,'Daily NSE Equity Options'!$A:$A,$A930))</f>
        <v/>
      </c>
      <c r="Q930" s="8">
        <f>IF(SUMIFS('Daily BSE Equity Options'!$L:$L,'Daily BSE Equity Options'!$A:$A,$A930)=0,"",SUMIFS('Daily BSE Equity Options'!$L:$L,'Daily BSE Equity Options'!$A:$A,$A930))</f>
        <v/>
      </c>
      <c r="R930" s="8">
        <f>IF(OR(P930="",Q930=""),"",P930+Q930)</f>
        <v/>
      </c>
      <c r="S930" s="23">
        <f>IFERROR(IF(OR(P930="",INDEX(P:P,MATCH(DATE(YEAR($A930)-1,MONTH($A930),DAY($A930)),$A:$A,0))=""),"",P930/INDEX(P:P,MATCH(DATE(YEAR($A930)-1,MONTH($A930),DAY($A930)),$A:$A,0))-1),"")</f>
        <v/>
      </c>
      <c r="T930" s="23">
        <f>IFERROR(IF(OR(Q930="",INDEX(Q:Q,MATCH(DATE(YEAR($A930)-1,MONTH($A930),DAY($A930)),$A:$A,0))=""),"",Q930/INDEX(Q:Q,MATCH(DATE(YEAR($A930)-1,MONTH($A930),DAY($A930)),$A:$A,0))-1),"")</f>
        <v/>
      </c>
      <c r="U930" s="23">
        <f>IFERROR(IF(OR(R930="",INDEX(R:R,MATCH(DATE(YEAR($A930)-1,MONTH($A930),DAY($A930)),$A:$A,0))=""),"",R930/INDEX(R:R,MATCH(DATE(YEAR($A930)-1,MONTH($A930),DAY($A930)),$A:$A,0))-1),"")</f>
        <v/>
      </c>
      <c r="V930" s="23">
        <f>IF(OR(P930="",P929=""),"",P930/P929-1)</f>
        <v/>
      </c>
      <c r="W930" s="23">
        <f>IF(OR(Q930="",Q929=""),"",Q930/Q929-1)</f>
        <v/>
      </c>
      <c r="X930" s="23">
        <f>IF(OR(R930="",R929=""),"",R930/R929-1)</f>
        <v/>
      </c>
      <c r="Y930" s="23">
        <f>IF(R930="","",P930/R930)</f>
        <v/>
      </c>
      <c r="Z930" s="23">
        <f>IF(R930="","",Q930/R930)</f>
        <v/>
      </c>
      <c r="AA930" s="24">
        <f>IF(SUMIFS('Daily NSE Equity Options'!$M:$M,'Daily NSE Equity Options'!$A:$A,$A930)=0,"",SUMIFS('Daily NSE Equity Options'!$M:$M,'Daily NSE Equity Options'!$A:$A,$A930))</f>
        <v/>
      </c>
      <c r="AB930" s="9">
        <f>IF(SUMIFS('Daily BSE Equity Options'!$M:$M,'Daily BSE Equity Options'!$A:$A,$A930)=0,"",SUMIFS('Daily BSE Equity Options'!$M:$M,'Daily BSE Equity Options'!$A:$A,$A930))</f>
        <v/>
      </c>
      <c r="AC930" s="9">
        <f>IF(OR(AA930="",AB930=""),"",AA930+AB930)</f>
        <v/>
      </c>
      <c r="AD930" s="26">
        <f>IFERROR(IF(OR(AA930="",INDEX(AA:AA,MATCH(DATE(YEAR($A930)-1,MONTH($A930),DAY($A930)),$A:$A,0))=""),"",AA930/INDEX(AA:AA,MATCH(DATE(YEAR($A930)-1,MONTH($A930),DAY($A930)),$A:$A,0))-1),"")</f>
        <v/>
      </c>
      <c r="AE930" s="26">
        <f>IFERROR(IF(OR(AB930="",INDEX(AB:AB,MATCH(DATE(YEAR($A930)-1,MONTH($A930),DAY($A930)),$A:$A,0))=""),"",AB930/INDEX(AB:AB,MATCH(DATE(YEAR($A930)-1,MONTH($A930),DAY($A930)),$A:$A,0))-1),"")</f>
        <v/>
      </c>
      <c r="AF930" s="26">
        <f>IFERROR(IF(OR(AC930="",INDEX(AC:AC,MATCH(DATE(YEAR($A930)-1,MONTH($A930),DAY($A930)),$A:$A,0))=""),"",AC930/INDEX(AC:AC,MATCH(DATE(YEAR($A930)-1,MONTH($A930),DAY($A930)),$A:$A,0))-1),"")</f>
        <v/>
      </c>
      <c r="AG930" s="26">
        <f>IF(OR(AA930="",AA929=""),"",AA930/AA929-1)</f>
        <v/>
      </c>
      <c r="AH930" s="26">
        <f>IF(OR(AB930="",AB929=""),"",AB930/AB929-1)</f>
        <v/>
      </c>
      <c r="AI930" s="26">
        <f>IF(OR(AC930="",AC929=""),"",AC930/AC929-1)</f>
        <v/>
      </c>
      <c r="AJ930" s="26">
        <f>IF(AC930="","",AA930/AC930)</f>
        <v/>
      </c>
      <c r="AK930" s="26">
        <f>IF(AC930="","",AB930/AC930)</f>
        <v/>
      </c>
      <c r="AL930" s="29" t="n">
        <v>15.5575</v>
      </c>
      <c r="AM930" s="30" t="n">
        <v>16.47</v>
      </c>
      <c r="AN930" s="30" t="n">
        <v>14.9625</v>
      </c>
      <c r="AO930" s="30" t="n">
        <v>15.14</v>
      </c>
      <c r="AP930" s="31" t="n">
        <v>-0.0268</v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18">
        <f>IF(SUMIFS('Daily NSE Equity Options'!$K:$K,'Daily NSE Equity Options'!$A:$A,$A931)=0,"",SUMIFS('Daily NSE Equity Options'!$K:$K,'Daily NSE Equity Options'!$A:$A,$A931))</f>
        <v/>
      </c>
      <c r="F931" s="7">
        <f>IF(SUMIFS('Daily BSE Equity Options'!$K:$K,'Daily BSE Equity Options'!$A:$A,$A931)=0,"",SUMIFS('Daily BSE Equity Options'!$K:$K,'Daily BSE Equity Options'!$A:$A,$A931))</f>
        <v/>
      </c>
      <c r="G931" s="7">
        <f>IF(OR(E931="",F931=""),"",E931+F931)</f>
        <v/>
      </c>
      <c r="H931" s="20">
        <f>IFERROR(IF(OR(E931="",INDEX(E:E,MATCH(DATE(YEAR($A931)-1,MONTH($A931),DAY($A931)),$A:$A,0))=""),"",E931/INDEX(E:E,MATCH(DATE(YEAR($A931)-1,MONTH($A931),DAY($A931)),$A:$A,0))-1),"")</f>
        <v/>
      </c>
      <c r="I931" s="20">
        <f>IFERROR(IF(OR(F931="",INDEX(F:F,MATCH(DATE(YEAR($A931)-1,MONTH($A931),DAY($A931)),$A:$A,0))=""),"",F931/INDEX(F:F,MATCH(DATE(YEAR($A931)-1,MONTH($A931),DAY($A931)),$A:$A,0))-1),"")</f>
        <v/>
      </c>
      <c r="J931" s="20">
        <f>IFERROR(IF(OR(G931="",INDEX(G:G,MATCH(DATE(YEAR($A931)-1,MONTH($A931),DAY($A931)),$A:$A,0))=""),"",G931/INDEX(G:G,MATCH(DATE(YEAR($A931)-1,MONTH($A931),DAY($A931)),$A:$A,0))-1),"")</f>
        <v/>
      </c>
      <c r="K931" s="20">
        <f>IF(OR(E931="",E930=""),"",E931/E930-1)</f>
        <v/>
      </c>
      <c r="L931" s="20">
        <f>IF(OR(F931="",F930=""),"",F931/F930-1)</f>
        <v/>
      </c>
      <c r="M931" s="20">
        <f>IF(OR(G931="",G930=""),"",G931/G930-1)</f>
        <v/>
      </c>
      <c r="N931" s="20">
        <f>IF(G931="","",E931/G931)</f>
        <v/>
      </c>
      <c r="O931" s="20">
        <f>IF(G931="","",F931/G931)</f>
        <v/>
      </c>
      <c r="P931" s="21">
        <f>IF(SUMIFS('Daily NSE Equity Options'!$L:$L,'Daily NSE Equity Options'!$A:$A,$A931)=0,"",SUMIFS('Daily NSE Equity Options'!$L:$L,'Daily NSE Equity Options'!$A:$A,$A931))</f>
        <v/>
      </c>
      <c r="Q931" s="8">
        <f>IF(SUMIFS('Daily BSE Equity Options'!$L:$L,'Daily BSE Equity Options'!$A:$A,$A931)=0,"",SUMIFS('Daily BSE Equity Options'!$L:$L,'Daily BSE Equity Options'!$A:$A,$A931))</f>
        <v/>
      </c>
      <c r="R931" s="8">
        <f>IF(OR(P931="",Q931=""),"",P931+Q931)</f>
        <v/>
      </c>
      <c r="S931" s="23">
        <f>IFERROR(IF(OR(P931="",INDEX(P:P,MATCH(DATE(YEAR($A931)-1,MONTH($A931),DAY($A931)),$A:$A,0))=""),"",P931/INDEX(P:P,MATCH(DATE(YEAR($A931)-1,MONTH($A931),DAY($A931)),$A:$A,0))-1),"")</f>
        <v/>
      </c>
      <c r="T931" s="23">
        <f>IFERROR(IF(OR(Q931="",INDEX(Q:Q,MATCH(DATE(YEAR($A931)-1,MONTH($A931),DAY($A931)),$A:$A,0))=""),"",Q931/INDEX(Q:Q,MATCH(DATE(YEAR($A931)-1,MONTH($A931),DAY($A931)),$A:$A,0))-1),"")</f>
        <v/>
      </c>
      <c r="U931" s="23">
        <f>IFERROR(IF(OR(R931="",INDEX(R:R,MATCH(DATE(YEAR($A931)-1,MONTH($A931),DAY($A931)),$A:$A,0))=""),"",R931/INDEX(R:R,MATCH(DATE(YEAR($A931)-1,MONTH($A931),DAY($A931)),$A:$A,0))-1),"")</f>
        <v/>
      </c>
      <c r="V931" s="23">
        <f>IF(OR(P931="",P930=""),"",P931/P930-1)</f>
        <v/>
      </c>
      <c r="W931" s="23">
        <f>IF(OR(Q931="",Q930=""),"",Q931/Q930-1)</f>
        <v/>
      </c>
      <c r="X931" s="23">
        <f>IF(OR(R931="",R930=""),"",R931/R930-1)</f>
        <v/>
      </c>
      <c r="Y931" s="23">
        <f>IF(R931="","",P931/R931)</f>
        <v/>
      </c>
      <c r="Z931" s="23">
        <f>IF(R931="","",Q931/R931)</f>
        <v/>
      </c>
      <c r="AA931" s="24">
        <f>IF(SUMIFS('Daily NSE Equity Options'!$M:$M,'Daily NSE Equity Options'!$A:$A,$A931)=0,"",SUMIFS('Daily NSE Equity Options'!$M:$M,'Daily NSE Equity Options'!$A:$A,$A931))</f>
        <v/>
      </c>
      <c r="AB931" s="9">
        <f>IF(SUMIFS('Daily BSE Equity Options'!$M:$M,'Daily BSE Equity Options'!$A:$A,$A931)=0,"",SUMIFS('Daily BSE Equity Options'!$M:$M,'Daily BSE Equity Options'!$A:$A,$A931))</f>
        <v/>
      </c>
      <c r="AC931" s="9">
        <f>IF(OR(AA931="",AB931=""),"",AA931+AB931)</f>
        <v/>
      </c>
      <c r="AD931" s="26">
        <f>IFERROR(IF(OR(AA931="",INDEX(AA:AA,MATCH(DATE(YEAR($A931)-1,MONTH($A931),DAY($A931)),$A:$A,0))=""),"",AA931/INDEX(AA:AA,MATCH(DATE(YEAR($A931)-1,MONTH($A931),DAY($A931)),$A:$A,0))-1),"")</f>
        <v/>
      </c>
      <c r="AE931" s="26">
        <f>IFERROR(IF(OR(AB931="",INDEX(AB:AB,MATCH(DATE(YEAR($A931)-1,MONTH($A931),DAY($A931)),$A:$A,0))=""),"",AB931/INDEX(AB:AB,MATCH(DATE(YEAR($A931)-1,MONTH($A931),DAY($A931)),$A:$A,0))-1),"")</f>
        <v/>
      </c>
      <c r="AF931" s="26">
        <f>IFERROR(IF(OR(AC931="",INDEX(AC:AC,MATCH(DATE(YEAR($A931)-1,MONTH($A931),DAY($A931)),$A:$A,0))=""),"",AC931/INDEX(AC:AC,MATCH(DATE(YEAR($A931)-1,MONTH($A931),DAY($A931)),$A:$A,0))-1),"")</f>
        <v/>
      </c>
      <c r="AG931" s="26">
        <f>IF(OR(AA931="",AA930=""),"",AA931/AA930-1)</f>
        <v/>
      </c>
      <c r="AH931" s="26">
        <f>IF(OR(AB931="",AB930=""),"",AB931/AB930-1)</f>
        <v/>
      </c>
      <c r="AI931" s="26">
        <f>IF(OR(AC931="",AC930=""),"",AC931/AC930-1)</f>
        <v/>
      </c>
      <c r="AJ931" s="26">
        <f>IF(AC931="","",AA931/AC931)</f>
        <v/>
      </c>
      <c r="AK931" s="26">
        <f>IF(AC931="","",AB931/AC931)</f>
        <v/>
      </c>
      <c r="AL931" s="29" t="n">
        <v>15.14</v>
      </c>
      <c r="AM931" s="30" t="n">
        <v>15.4275</v>
      </c>
      <c r="AN931" s="30" t="n">
        <v>14.3725</v>
      </c>
      <c r="AO931" s="30" t="n">
        <v>14.5025</v>
      </c>
      <c r="AP931" s="31" t="n">
        <v>-0.0421</v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18">
        <f>IF(SUMIFS('Daily NSE Equity Options'!$K:$K,'Daily NSE Equity Options'!$A:$A,$A932)=0,"",SUMIFS('Daily NSE Equity Options'!$K:$K,'Daily NSE Equity Options'!$A:$A,$A932))</f>
        <v/>
      </c>
      <c r="F932" s="7">
        <f>IF(SUMIFS('Daily BSE Equity Options'!$K:$K,'Daily BSE Equity Options'!$A:$A,$A932)=0,"",SUMIFS('Daily BSE Equity Options'!$K:$K,'Daily BSE Equity Options'!$A:$A,$A932))</f>
        <v/>
      </c>
      <c r="G932" s="7">
        <f>IF(OR(E932="",F932=""),"",E932+F932)</f>
        <v/>
      </c>
      <c r="H932" s="20">
        <f>IFERROR(IF(OR(E932="",INDEX(E:E,MATCH(DATE(YEAR($A932)-1,MONTH($A932),DAY($A932)),$A:$A,0))=""),"",E932/INDEX(E:E,MATCH(DATE(YEAR($A932)-1,MONTH($A932),DAY($A932)),$A:$A,0))-1),"")</f>
        <v/>
      </c>
      <c r="I932" s="20">
        <f>IFERROR(IF(OR(F932="",INDEX(F:F,MATCH(DATE(YEAR($A932)-1,MONTH($A932),DAY($A932)),$A:$A,0))=""),"",F932/INDEX(F:F,MATCH(DATE(YEAR($A932)-1,MONTH($A932),DAY($A932)),$A:$A,0))-1),"")</f>
        <v/>
      </c>
      <c r="J932" s="20">
        <f>IFERROR(IF(OR(G932="",INDEX(G:G,MATCH(DATE(YEAR($A932)-1,MONTH($A932),DAY($A932)),$A:$A,0))=""),"",G932/INDEX(G:G,MATCH(DATE(YEAR($A932)-1,MONTH($A932),DAY($A932)),$A:$A,0))-1),"")</f>
        <v/>
      </c>
      <c r="K932" s="20">
        <f>IF(OR(E932="",E931=""),"",E932/E931-1)</f>
        <v/>
      </c>
      <c r="L932" s="20">
        <f>IF(OR(F932="",F931=""),"",F932/F931-1)</f>
        <v/>
      </c>
      <c r="M932" s="20">
        <f>IF(OR(G932="",G931=""),"",G932/G931-1)</f>
        <v/>
      </c>
      <c r="N932" s="20">
        <f>IF(G932="","",E932/G932)</f>
        <v/>
      </c>
      <c r="O932" s="20">
        <f>IF(G932="","",F932/G932)</f>
        <v/>
      </c>
      <c r="P932" s="21">
        <f>IF(SUMIFS('Daily NSE Equity Options'!$L:$L,'Daily NSE Equity Options'!$A:$A,$A932)=0,"",SUMIFS('Daily NSE Equity Options'!$L:$L,'Daily NSE Equity Options'!$A:$A,$A932))</f>
        <v/>
      </c>
      <c r="Q932" s="8">
        <f>IF(SUMIFS('Daily BSE Equity Options'!$L:$L,'Daily BSE Equity Options'!$A:$A,$A932)=0,"",SUMIFS('Daily BSE Equity Options'!$L:$L,'Daily BSE Equity Options'!$A:$A,$A932))</f>
        <v/>
      </c>
      <c r="R932" s="8">
        <f>IF(OR(P932="",Q932=""),"",P932+Q932)</f>
        <v/>
      </c>
      <c r="S932" s="23">
        <f>IFERROR(IF(OR(P932="",INDEX(P:P,MATCH(DATE(YEAR($A932)-1,MONTH($A932),DAY($A932)),$A:$A,0))=""),"",P932/INDEX(P:P,MATCH(DATE(YEAR($A932)-1,MONTH($A932),DAY($A932)),$A:$A,0))-1),"")</f>
        <v/>
      </c>
      <c r="T932" s="23">
        <f>IFERROR(IF(OR(Q932="",INDEX(Q:Q,MATCH(DATE(YEAR($A932)-1,MONTH($A932),DAY($A932)),$A:$A,0))=""),"",Q932/INDEX(Q:Q,MATCH(DATE(YEAR($A932)-1,MONTH($A932),DAY($A932)),$A:$A,0))-1),"")</f>
        <v/>
      </c>
      <c r="U932" s="23">
        <f>IFERROR(IF(OR(R932="",INDEX(R:R,MATCH(DATE(YEAR($A932)-1,MONTH($A932),DAY($A932)),$A:$A,0))=""),"",R932/INDEX(R:R,MATCH(DATE(YEAR($A932)-1,MONTH($A932),DAY($A932)),$A:$A,0))-1),"")</f>
        <v/>
      </c>
      <c r="V932" s="23">
        <f>IF(OR(P932="",P931=""),"",P932/P931-1)</f>
        <v/>
      </c>
      <c r="W932" s="23">
        <f>IF(OR(Q932="",Q931=""),"",Q932/Q931-1)</f>
        <v/>
      </c>
      <c r="X932" s="23">
        <f>IF(OR(R932="",R931=""),"",R932/R931-1)</f>
        <v/>
      </c>
      <c r="Y932" s="23">
        <f>IF(R932="","",P932/R932)</f>
        <v/>
      </c>
      <c r="Z932" s="23">
        <f>IF(R932="","",Q932/R932)</f>
        <v/>
      </c>
      <c r="AA932" s="24">
        <f>IF(SUMIFS('Daily NSE Equity Options'!$M:$M,'Daily NSE Equity Options'!$A:$A,$A932)=0,"",SUMIFS('Daily NSE Equity Options'!$M:$M,'Daily NSE Equity Options'!$A:$A,$A932))</f>
        <v/>
      </c>
      <c r="AB932" s="9">
        <f>IF(SUMIFS('Daily BSE Equity Options'!$M:$M,'Daily BSE Equity Options'!$A:$A,$A932)=0,"",SUMIFS('Daily BSE Equity Options'!$M:$M,'Daily BSE Equity Options'!$A:$A,$A932))</f>
        <v/>
      </c>
      <c r="AC932" s="9">
        <f>IF(OR(AA932="",AB932=""),"",AA932+AB932)</f>
        <v/>
      </c>
      <c r="AD932" s="26">
        <f>IFERROR(IF(OR(AA932="",INDEX(AA:AA,MATCH(DATE(YEAR($A932)-1,MONTH($A932),DAY($A932)),$A:$A,0))=""),"",AA932/INDEX(AA:AA,MATCH(DATE(YEAR($A932)-1,MONTH($A932),DAY($A932)),$A:$A,0))-1),"")</f>
        <v/>
      </c>
      <c r="AE932" s="26">
        <f>IFERROR(IF(OR(AB932="",INDEX(AB:AB,MATCH(DATE(YEAR($A932)-1,MONTH($A932),DAY($A932)),$A:$A,0))=""),"",AB932/INDEX(AB:AB,MATCH(DATE(YEAR($A932)-1,MONTH($A932),DAY($A932)),$A:$A,0))-1),"")</f>
        <v/>
      </c>
      <c r="AF932" s="26">
        <f>IFERROR(IF(OR(AC932="",INDEX(AC:AC,MATCH(DATE(YEAR($A932)-1,MONTH($A932),DAY($A932)),$A:$A,0))=""),"",AC932/INDEX(AC:AC,MATCH(DATE(YEAR($A932)-1,MONTH($A932),DAY($A932)),$A:$A,0))-1),"")</f>
        <v/>
      </c>
      <c r="AG932" s="26">
        <f>IF(OR(AA932="",AA931=""),"",AA932/AA931-1)</f>
        <v/>
      </c>
      <c r="AH932" s="26">
        <f>IF(OR(AB932="",AB931=""),"",AB932/AB931-1)</f>
        <v/>
      </c>
      <c r="AI932" s="26">
        <f>IF(OR(AC932="",AC931=""),"",AC932/AC931-1)</f>
        <v/>
      </c>
      <c r="AJ932" s="26">
        <f>IF(AC932="","",AA932/AC932)</f>
        <v/>
      </c>
      <c r="AK932" s="26">
        <f>IF(AC932="","",AB932/AC932)</f>
        <v/>
      </c>
      <c r="AL932" s="29" t="n">
        <v>14.5025</v>
      </c>
      <c r="AM932" s="30" t="n">
        <v>14.8675</v>
      </c>
      <c r="AN932" s="30" t="n">
        <v>14.3275</v>
      </c>
      <c r="AO932" s="30" t="n">
        <v>14.68</v>
      </c>
      <c r="AP932" s="31" t="n">
        <v>0.0122</v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18">
        <f>IF(SUMIFS('Daily NSE Equity Options'!$K:$K,'Daily NSE Equity Options'!$A:$A,$A933)=0,"",SUMIFS('Daily NSE Equity Options'!$K:$K,'Daily NSE Equity Options'!$A:$A,$A933))</f>
        <v/>
      </c>
      <c r="F933" s="7">
        <f>IF(SUMIFS('Daily BSE Equity Options'!$K:$K,'Daily BSE Equity Options'!$A:$A,$A933)=0,"",SUMIFS('Daily BSE Equity Options'!$K:$K,'Daily BSE Equity Options'!$A:$A,$A933))</f>
        <v/>
      </c>
      <c r="G933" s="7">
        <f>IF(OR(E933="",F933=""),"",E933+F933)</f>
        <v/>
      </c>
      <c r="H933" s="20">
        <f>IFERROR(IF(OR(E933="",INDEX(E:E,MATCH(DATE(YEAR($A933)-1,MONTH($A933),DAY($A933)),$A:$A,0))=""),"",E933/INDEX(E:E,MATCH(DATE(YEAR($A933)-1,MONTH($A933),DAY($A933)),$A:$A,0))-1),"")</f>
        <v/>
      </c>
      <c r="I933" s="20">
        <f>IFERROR(IF(OR(F933="",INDEX(F:F,MATCH(DATE(YEAR($A933)-1,MONTH($A933),DAY($A933)),$A:$A,0))=""),"",F933/INDEX(F:F,MATCH(DATE(YEAR($A933)-1,MONTH($A933),DAY($A933)),$A:$A,0))-1),"")</f>
        <v/>
      </c>
      <c r="J933" s="20">
        <f>IFERROR(IF(OR(G933="",INDEX(G:G,MATCH(DATE(YEAR($A933)-1,MONTH($A933),DAY($A933)),$A:$A,0))=""),"",G933/INDEX(G:G,MATCH(DATE(YEAR($A933)-1,MONTH($A933),DAY($A933)),$A:$A,0))-1),"")</f>
        <v/>
      </c>
      <c r="K933" s="20">
        <f>IF(OR(E933="",E932=""),"",E933/E932-1)</f>
        <v/>
      </c>
      <c r="L933" s="20">
        <f>IF(OR(F933="",F932=""),"",F933/F932-1)</f>
        <v/>
      </c>
      <c r="M933" s="20">
        <f>IF(OR(G933="",G932=""),"",G933/G932-1)</f>
        <v/>
      </c>
      <c r="N933" s="20">
        <f>IF(G933="","",E933/G933)</f>
        <v/>
      </c>
      <c r="O933" s="20">
        <f>IF(G933="","",F933/G933)</f>
        <v/>
      </c>
      <c r="P933" s="21">
        <f>IF(SUMIFS('Daily NSE Equity Options'!$L:$L,'Daily NSE Equity Options'!$A:$A,$A933)=0,"",SUMIFS('Daily NSE Equity Options'!$L:$L,'Daily NSE Equity Options'!$A:$A,$A933))</f>
        <v/>
      </c>
      <c r="Q933" s="8">
        <f>IF(SUMIFS('Daily BSE Equity Options'!$L:$L,'Daily BSE Equity Options'!$A:$A,$A933)=0,"",SUMIFS('Daily BSE Equity Options'!$L:$L,'Daily BSE Equity Options'!$A:$A,$A933))</f>
        <v/>
      </c>
      <c r="R933" s="8">
        <f>IF(OR(P933="",Q933=""),"",P933+Q933)</f>
        <v/>
      </c>
      <c r="S933" s="23">
        <f>IFERROR(IF(OR(P933="",INDEX(P:P,MATCH(DATE(YEAR($A933)-1,MONTH($A933),DAY($A933)),$A:$A,0))=""),"",P933/INDEX(P:P,MATCH(DATE(YEAR($A933)-1,MONTH($A933),DAY($A933)),$A:$A,0))-1),"")</f>
        <v/>
      </c>
      <c r="T933" s="23">
        <f>IFERROR(IF(OR(Q933="",INDEX(Q:Q,MATCH(DATE(YEAR($A933)-1,MONTH($A933),DAY($A933)),$A:$A,0))=""),"",Q933/INDEX(Q:Q,MATCH(DATE(YEAR($A933)-1,MONTH($A933),DAY($A933)),$A:$A,0))-1),"")</f>
        <v/>
      </c>
      <c r="U933" s="23">
        <f>IFERROR(IF(OR(R933="",INDEX(R:R,MATCH(DATE(YEAR($A933)-1,MONTH($A933),DAY($A933)),$A:$A,0))=""),"",R933/INDEX(R:R,MATCH(DATE(YEAR($A933)-1,MONTH($A933),DAY($A933)),$A:$A,0))-1),"")</f>
        <v/>
      </c>
      <c r="V933" s="23">
        <f>IF(OR(P933="",P932=""),"",P933/P932-1)</f>
        <v/>
      </c>
      <c r="W933" s="23">
        <f>IF(OR(Q933="",Q932=""),"",Q933/Q932-1)</f>
        <v/>
      </c>
      <c r="X933" s="23">
        <f>IF(OR(R933="",R932=""),"",R933/R932-1)</f>
        <v/>
      </c>
      <c r="Y933" s="23">
        <f>IF(R933="","",P933/R933)</f>
        <v/>
      </c>
      <c r="Z933" s="23">
        <f>IF(R933="","",Q933/R933)</f>
        <v/>
      </c>
      <c r="AA933" s="24">
        <f>IF(SUMIFS('Daily NSE Equity Options'!$M:$M,'Daily NSE Equity Options'!$A:$A,$A933)=0,"",SUMIFS('Daily NSE Equity Options'!$M:$M,'Daily NSE Equity Options'!$A:$A,$A933))</f>
        <v/>
      </c>
      <c r="AB933" s="9">
        <f>IF(SUMIFS('Daily BSE Equity Options'!$M:$M,'Daily BSE Equity Options'!$A:$A,$A933)=0,"",SUMIFS('Daily BSE Equity Options'!$M:$M,'Daily BSE Equity Options'!$A:$A,$A933))</f>
        <v/>
      </c>
      <c r="AC933" s="9">
        <f>IF(OR(AA933="",AB933=""),"",AA933+AB933)</f>
        <v/>
      </c>
      <c r="AD933" s="26">
        <f>IFERROR(IF(OR(AA933="",INDEX(AA:AA,MATCH(DATE(YEAR($A933)-1,MONTH($A933),DAY($A933)),$A:$A,0))=""),"",AA933/INDEX(AA:AA,MATCH(DATE(YEAR($A933)-1,MONTH($A933),DAY($A933)),$A:$A,0))-1),"")</f>
        <v/>
      </c>
      <c r="AE933" s="26">
        <f>IFERROR(IF(OR(AB933="",INDEX(AB:AB,MATCH(DATE(YEAR($A933)-1,MONTH($A933),DAY($A933)),$A:$A,0))=""),"",AB933/INDEX(AB:AB,MATCH(DATE(YEAR($A933)-1,MONTH($A933),DAY($A933)),$A:$A,0))-1),"")</f>
        <v/>
      </c>
      <c r="AF933" s="26">
        <f>IFERROR(IF(OR(AC933="",INDEX(AC:AC,MATCH(DATE(YEAR($A933)-1,MONTH($A933),DAY($A933)),$A:$A,0))=""),"",AC933/INDEX(AC:AC,MATCH(DATE(YEAR($A933)-1,MONTH($A933),DAY($A933)),$A:$A,0))-1),"")</f>
        <v/>
      </c>
      <c r="AG933" s="26">
        <f>IF(OR(AA933="",AA932=""),"",AA933/AA932-1)</f>
        <v/>
      </c>
      <c r="AH933" s="26">
        <f>IF(OR(AB933="",AB932=""),"",AB933/AB932-1)</f>
        <v/>
      </c>
      <c r="AI933" s="26">
        <f>IF(OR(AC933="",AC932=""),"",AC933/AC932-1)</f>
        <v/>
      </c>
      <c r="AJ933" s="26">
        <f>IF(AC933="","",AA933/AC933)</f>
        <v/>
      </c>
      <c r="AK933" s="26">
        <f>IF(AC933="","",AB933/AC933)</f>
        <v/>
      </c>
      <c r="AL933" s="29" t="n">
        <v>14.68</v>
      </c>
      <c r="AM933" s="30" t="n">
        <v>15.08</v>
      </c>
      <c r="AN933" s="30" t="n">
        <v>14.2425</v>
      </c>
      <c r="AO933" s="30" t="n">
        <v>14.58</v>
      </c>
      <c r="AP933" s="31" t="n">
        <v>-0.0068</v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18">
        <f>IF(SUMIFS('Daily NSE Equity Options'!$K:$K,'Daily NSE Equity Options'!$A:$A,$A934)=0,"",SUMIFS('Daily NSE Equity Options'!$K:$K,'Daily NSE Equity Options'!$A:$A,$A934))</f>
        <v/>
      </c>
      <c r="F934" s="7">
        <f>IF(SUMIFS('Daily BSE Equity Options'!$K:$K,'Daily BSE Equity Options'!$A:$A,$A934)=0,"",SUMIFS('Daily BSE Equity Options'!$K:$K,'Daily BSE Equity Options'!$A:$A,$A934))</f>
        <v/>
      </c>
      <c r="G934" s="7">
        <f>IF(OR(E934="",F934=""),"",E934+F934)</f>
        <v/>
      </c>
      <c r="H934" s="20">
        <f>IFERROR(IF(OR(E934="",INDEX(E:E,MATCH(DATE(YEAR($A934)-1,MONTH($A934),DAY($A934)),$A:$A,0))=""),"",E934/INDEX(E:E,MATCH(DATE(YEAR($A934)-1,MONTH($A934),DAY($A934)),$A:$A,0))-1),"")</f>
        <v/>
      </c>
      <c r="I934" s="20">
        <f>IFERROR(IF(OR(F934="",INDEX(F:F,MATCH(DATE(YEAR($A934)-1,MONTH($A934),DAY($A934)),$A:$A,0))=""),"",F934/INDEX(F:F,MATCH(DATE(YEAR($A934)-1,MONTH($A934),DAY($A934)),$A:$A,0))-1),"")</f>
        <v/>
      </c>
      <c r="J934" s="20">
        <f>IFERROR(IF(OR(G934="",INDEX(G:G,MATCH(DATE(YEAR($A934)-1,MONTH($A934),DAY($A934)),$A:$A,0))=""),"",G934/INDEX(G:G,MATCH(DATE(YEAR($A934)-1,MONTH($A934),DAY($A934)),$A:$A,0))-1),"")</f>
        <v/>
      </c>
      <c r="K934" s="20">
        <f>IF(OR(E934="",E933=""),"",E934/E933-1)</f>
        <v/>
      </c>
      <c r="L934" s="20">
        <f>IF(OR(F934="",F933=""),"",F934/F933-1)</f>
        <v/>
      </c>
      <c r="M934" s="20">
        <f>IF(OR(G934="",G933=""),"",G934/G933-1)</f>
        <v/>
      </c>
      <c r="N934" s="20">
        <f>IF(G934="","",E934/G934)</f>
        <v/>
      </c>
      <c r="O934" s="20">
        <f>IF(G934="","",F934/G934)</f>
        <v/>
      </c>
      <c r="P934" s="21">
        <f>IF(SUMIFS('Daily NSE Equity Options'!$L:$L,'Daily NSE Equity Options'!$A:$A,$A934)=0,"",SUMIFS('Daily NSE Equity Options'!$L:$L,'Daily NSE Equity Options'!$A:$A,$A934))</f>
        <v/>
      </c>
      <c r="Q934" s="8">
        <f>IF(SUMIFS('Daily BSE Equity Options'!$L:$L,'Daily BSE Equity Options'!$A:$A,$A934)=0,"",SUMIFS('Daily BSE Equity Options'!$L:$L,'Daily BSE Equity Options'!$A:$A,$A934))</f>
        <v/>
      </c>
      <c r="R934" s="8">
        <f>IF(OR(P934="",Q934=""),"",P934+Q934)</f>
        <v/>
      </c>
      <c r="S934" s="23">
        <f>IFERROR(IF(OR(P934="",INDEX(P:P,MATCH(DATE(YEAR($A934)-1,MONTH($A934),DAY($A934)),$A:$A,0))=""),"",P934/INDEX(P:P,MATCH(DATE(YEAR($A934)-1,MONTH($A934),DAY($A934)),$A:$A,0))-1),"")</f>
        <v/>
      </c>
      <c r="T934" s="23">
        <f>IFERROR(IF(OR(Q934="",INDEX(Q:Q,MATCH(DATE(YEAR($A934)-1,MONTH($A934),DAY($A934)),$A:$A,0))=""),"",Q934/INDEX(Q:Q,MATCH(DATE(YEAR($A934)-1,MONTH($A934),DAY($A934)),$A:$A,0))-1),"")</f>
        <v/>
      </c>
      <c r="U934" s="23">
        <f>IFERROR(IF(OR(R934="",INDEX(R:R,MATCH(DATE(YEAR($A934)-1,MONTH($A934),DAY($A934)),$A:$A,0))=""),"",R934/INDEX(R:R,MATCH(DATE(YEAR($A934)-1,MONTH($A934),DAY($A934)),$A:$A,0))-1),"")</f>
        <v/>
      </c>
      <c r="V934" s="23">
        <f>IF(OR(P934="",P933=""),"",P934/P933-1)</f>
        <v/>
      </c>
      <c r="W934" s="23">
        <f>IF(OR(Q934="",Q933=""),"",Q934/Q933-1)</f>
        <v/>
      </c>
      <c r="X934" s="23">
        <f>IF(OR(R934="",R933=""),"",R934/R933-1)</f>
        <v/>
      </c>
      <c r="Y934" s="23">
        <f>IF(R934="","",P934/R934)</f>
        <v/>
      </c>
      <c r="Z934" s="23">
        <f>IF(R934="","",Q934/R934)</f>
        <v/>
      </c>
      <c r="AA934" s="24">
        <f>IF(SUMIFS('Daily NSE Equity Options'!$M:$M,'Daily NSE Equity Options'!$A:$A,$A934)=0,"",SUMIFS('Daily NSE Equity Options'!$M:$M,'Daily NSE Equity Options'!$A:$A,$A934))</f>
        <v/>
      </c>
      <c r="AB934" s="9">
        <f>IF(SUMIFS('Daily BSE Equity Options'!$M:$M,'Daily BSE Equity Options'!$A:$A,$A934)=0,"",SUMIFS('Daily BSE Equity Options'!$M:$M,'Daily BSE Equity Options'!$A:$A,$A934))</f>
        <v/>
      </c>
      <c r="AC934" s="9">
        <f>IF(OR(AA934="",AB934=""),"",AA934+AB934)</f>
        <v/>
      </c>
      <c r="AD934" s="26">
        <f>IFERROR(IF(OR(AA934="",INDEX(AA:AA,MATCH(DATE(YEAR($A934)-1,MONTH($A934),DAY($A934)),$A:$A,0))=""),"",AA934/INDEX(AA:AA,MATCH(DATE(YEAR($A934)-1,MONTH($A934),DAY($A934)),$A:$A,0))-1),"")</f>
        <v/>
      </c>
      <c r="AE934" s="26">
        <f>IFERROR(IF(OR(AB934="",INDEX(AB:AB,MATCH(DATE(YEAR($A934)-1,MONTH($A934),DAY($A934)),$A:$A,0))=""),"",AB934/INDEX(AB:AB,MATCH(DATE(YEAR($A934)-1,MONTH($A934),DAY($A934)),$A:$A,0))-1),"")</f>
        <v/>
      </c>
      <c r="AF934" s="26">
        <f>IFERROR(IF(OR(AC934="",INDEX(AC:AC,MATCH(DATE(YEAR($A934)-1,MONTH($A934),DAY($A934)),$A:$A,0))=""),"",AC934/INDEX(AC:AC,MATCH(DATE(YEAR($A934)-1,MONTH($A934),DAY($A934)),$A:$A,0))-1),"")</f>
        <v/>
      </c>
      <c r="AG934" s="26">
        <f>IF(OR(AA934="",AA933=""),"",AA934/AA933-1)</f>
        <v/>
      </c>
      <c r="AH934" s="26">
        <f>IF(OR(AB934="",AB933=""),"",AB934/AB933-1)</f>
        <v/>
      </c>
      <c r="AI934" s="26">
        <f>IF(OR(AC934="",AC933=""),"",AC934/AC933-1)</f>
        <v/>
      </c>
      <c r="AJ934" s="26">
        <f>IF(AC934="","",AA934/AC934)</f>
        <v/>
      </c>
      <c r="AK934" s="26">
        <f>IF(AC934="","",AB934/AC934)</f>
        <v/>
      </c>
      <c r="AL934" s="29" t="n">
        <v>14.58</v>
      </c>
      <c r="AM934" s="30" t="n">
        <v>14.78</v>
      </c>
      <c r="AN934" s="30" t="n">
        <v>14.0225</v>
      </c>
      <c r="AO934" s="30" t="n">
        <v>14.0975</v>
      </c>
      <c r="AP934" s="31" t="n">
        <v>-0.0331</v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18">
        <f>IF(SUMIFS('Daily NSE Equity Options'!$K:$K,'Daily NSE Equity Options'!$A:$A,$A935)=0,"",SUMIFS('Daily NSE Equity Options'!$K:$K,'Daily NSE Equity Options'!$A:$A,$A935))</f>
        <v/>
      </c>
      <c r="F935" s="7">
        <f>IF(SUMIFS('Daily BSE Equity Options'!$K:$K,'Daily BSE Equity Options'!$A:$A,$A935)=0,"",SUMIFS('Daily BSE Equity Options'!$K:$K,'Daily BSE Equity Options'!$A:$A,$A935))</f>
        <v/>
      </c>
      <c r="G935" s="7">
        <f>IF(OR(E935="",F935=""),"",E935+F935)</f>
        <v/>
      </c>
      <c r="H935" s="20">
        <f>IFERROR(IF(OR(E935="",INDEX(E:E,MATCH(DATE(YEAR($A935)-1,MONTH($A935),DAY($A935)),$A:$A,0))=""),"",E935/INDEX(E:E,MATCH(DATE(YEAR($A935)-1,MONTH($A935),DAY($A935)),$A:$A,0))-1),"")</f>
        <v/>
      </c>
      <c r="I935" s="20">
        <f>IFERROR(IF(OR(F935="",INDEX(F:F,MATCH(DATE(YEAR($A935)-1,MONTH($A935),DAY($A935)),$A:$A,0))=""),"",F935/INDEX(F:F,MATCH(DATE(YEAR($A935)-1,MONTH($A935),DAY($A935)),$A:$A,0))-1),"")</f>
        <v/>
      </c>
      <c r="J935" s="20">
        <f>IFERROR(IF(OR(G935="",INDEX(G:G,MATCH(DATE(YEAR($A935)-1,MONTH($A935),DAY($A935)),$A:$A,0))=""),"",G935/INDEX(G:G,MATCH(DATE(YEAR($A935)-1,MONTH($A935),DAY($A935)),$A:$A,0))-1),"")</f>
        <v/>
      </c>
      <c r="K935" s="20">
        <f>IF(OR(E935="",E934=""),"",E935/E934-1)</f>
        <v/>
      </c>
      <c r="L935" s="20">
        <f>IF(OR(F935="",F934=""),"",F935/F934-1)</f>
        <v/>
      </c>
      <c r="M935" s="20">
        <f>IF(OR(G935="",G934=""),"",G935/G934-1)</f>
        <v/>
      </c>
      <c r="N935" s="20">
        <f>IF(G935="","",E935/G935)</f>
        <v/>
      </c>
      <c r="O935" s="20">
        <f>IF(G935="","",F935/G935)</f>
        <v/>
      </c>
      <c r="P935" s="21">
        <f>IF(SUMIFS('Daily NSE Equity Options'!$L:$L,'Daily NSE Equity Options'!$A:$A,$A935)=0,"",SUMIFS('Daily NSE Equity Options'!$L:$L,'Daily NSE Equity Options'!$A:$A,$A935))</f>
        <v/>
      </c>
      <c r="Q935" s="8">
        <f>IF(SUMIFS('Daily BSE Equity Options'!$L:$L,'Daily BSE Equity Options'!$A:$A,$A935)=0,"",SUMIFS('Daily BSE Equity Options'!$L:$L,'Daily BSE Equity Options'!$A:$A,$A935))</f>
        <v/>
      </c>
      <c r="R935" s="8">
        <f>IF(OR(P935="",Q935=""),"",P935+Q935)</f>
        <v/>
      </c>
      <c r="S935" s="23">
        <f>IFERROR(IF(OR(P935="",INDEX(P:P,MATCH(DATE(YEAR($A935)-1,MONTH($A935),DAY($A935)),$A:$A,0))=""),"",P935/INDEX(P:P,MATCH(DATE(YEAR($A935)-1,MONTH($A935),DAY($A935)),$A:$A,0))-1),"")</f>
        <v/>
      </c>
      <c r="T935" s="23">
        <f>IFERROR(IF(OR(Q935="",INDEX(Q:Q,MATCH(DATE(YEAR($A935)-1,MONTH($A935),DAY($A935)),$A:$A,0))=""),"",Q935/INDEX(Q:Q,MATCH(DATE(YEAR($A935)-1,MONTH($A935),DAY($A935)),$A:$A,0))-1),"")</f>
        <v/>
      </c>
      <c r="U935" s="23">
        <f>IFERROR(IF(OR(R935="",INDEX(R:R,MATCH(DATE(YEAR($A935)-1,MONTH($A935),DAY($A935)),$A:$A,0))=""),"",R935/INDEX(R:R,MATCH(DATE(YEAR($A935)-1,MONTH($A935),DAY($A935)),$A:$A,0))-1),"")</f>
        <v/>
      </c>
      <c r="V935" s="23">
        <f>IF(OR(P935="",P934=""),"",P935/P934-1)</f>
        <v/>
      </c>
      <c r="W935" s="23">
        <f>IF(OR(Q935="",Q934=""),"",Q935/Q934-1)</f>
        <v/>
      </c>
      <c r="X935" s="23">
        <f>IF(OR(R935="",R934=""),"",R935/R934-1)</f>
        <v/>
      </c>
      <c r="Y935" s="23">
        <f>IF(R935="","",P935/R935)</f>
        <v/>
      </c>
      <c r="Z935" s="23">
        <f>IF(R935="","",Q935/R935)</f>
        <v/>
      </c>
      <c r="AA935" s="24">
        <f>IF(SUMIFS('Daily NSE Equity Options'!$M:$M,'Daily NSE Equity Options'!$A:$A,$A935)=0,"",SUMIFS('Daily NSE Equity Options'!$M:$M,'Daily NSE Equity Options'!$A:$A,$A935))</f>
        <v/>
      </c>
      <c r="AB935" s="9">
        <f>IF(SUMIFS('Daily BSE Equity Options'!$M:$M,'Daily BSE Equity Options'!$A:$A,$A935)=0,"",SUMIFS('Daily BSE Equity Options'!$M:$M,'Daily BSE Equity Options'!$A:$A,$A935))</f>
        <v/>
      </c>
      <c r="AC935" s="9">
        <f>IF(OR(AA935="",AB935=""),"",AA935+AB935)</f>
        <v/>
      </c>
      <c r="AD935" s="26">
        <f>IFERROR(IF(OR(AA935="",INDEX(AA:AA,MATCH(DATE(YEAR($A935)-1,MONTH($A935),DAY($A935)),$A:$A,0))=""),"",AA935/INDEX(AA:AA,MATCH(DATE(YEAR($A935)-1,MONTH($A935),DAY($A935)),$A:$A,0))-1),"")</f>
        <v/>
      </c>
      <c r="AE935" s="26">
        <f>IFERROR(IF(OR(AB935="",INDEX(AB:AB,MATCH(DATE(YEAR($A935)-1,MONTH($A935),DAY($A935)),$A:$A,0))=""),"",AB935/INDEX(AB:AB,MATCH(DATE(YEAR($A935)-1,MONTH($A935),DAY($A935)),$A:$A,0))-1),"")</f>
        <v/>
      </c>
      <c r="AF935" s="26">
        <f>IFERROR(IF(OR(AC935="",INDEX(AC:AC,MATCH(DATE(YEAR($A935)-1,MONTH($A935),DAY($A935)),$A:$A,0))=""),"",AC935/INDEX(AC:AC,MATCH(DATE(YEAR($A935)-1,MONTH($A935),DAY($A935)),$A:$A,0))-1),"")</f>
        <v/>
      </c>
      <c r="AG935" s="26">
        <f>IF(OR(AA935="",AA934=""),"",AA935/AA934-1)</f>
        <v/>
      </c>
      <c r="AH935" s="26">
        <f>IF(OR(AB935="",AB934=""),"",AB935/AB934-1)</f>
        <v/>
      </c>
      <c r="AI935" s="26">
        <f>IF(OR(AC935="",AC934=""),"",AC935/AC934-1)</f>
        <v/>
      </c>
      <c r="AJ935" s="26">
        <f>IF(AC935="","",AA935/AC935)</f>
        <v/>
      </c>
      <c r="AK935" s="26">
        <f>IF(AC935="","",AB935/AC935)</f>
        <v/>
      </c>
      <c r="AL935" s="29" t="n">
        <v>14.0975</v>
      </c>
      <c r="AM935" s="30" t="n">
        <v>14.2075</v>
      </c>
      <c r="AN935" s="30" t="n">
        <v>13.2125</v>
      </c>
      <c r="AO935" s="30" t="n">
        <v>13.33</v>
      </c>
      <c r="AP935" s="31" t="n">
        <v>-0.0544</v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18">
        <f>IF(SUMIFS('Daily NSE Equity Options'!$K:$K,'Daily NSE Equity Options'!$A:$A,$A936)=0,"",SUMIFS('Daily NSE Equity Options'!$K:$K,'Daily NSE Equity Options'!$A:$A,$A936))</f>
        <v/>
      </c>
      <c r="F936" s="7">
        <f>IF(SUMIFS('Daily BSE Equity Options'!$K:$K,'Daily BSE Equity Options'!$A:$A,$A936)=0,"",SUMIFS('Daily BSE Equity Options'!$K:$K,'Daily BSE Equity Options'!$A:$A,$A936))</f>
        <v/>
      </c>
      <c r="G936" s="7">
        <f>IF(OR(E936="",F936=""),"",E936+F936)</f>
        <v/>
      </c>
      <c r="H936" s="20">
        <f>IFERROR(IF(OR(E936="",INDEX(E:E,MATCH(DATE(YEAR($A936)-1,MONTH($A936),DAY($A936)),$A:$A,0))=""),"",E936/INDEX(E:E,MATCH(DATE(YEAR($A936)-1,MONTH($A936),DAY($A936)),$A:$A,0))-1),"")</f>
        <v/>
      </c>
      <c r="I936" s="20">
        <f>IFERROR(IF(OR(F936="",INDEX(F:F,MATCH(DATE(YEAR($A936)-1,MONTH($A936),DAY($A936)),$A:$A,0))=""),"",F936/INDEX(F:F,MATCH(DATE(YEAR($A936)-1,MONTH($A936),DAY($A936)),$A:$A,0))-1),"")</f>
        <v/>
      </c>
      <c r="J936" s="20">
        <f>IFERROR(IF(OR(G936="",INDEX(G:G,MATCH(DATE(YEAR($A936)-1,MONTH($A936),DAY($A936)),$A:$A,0))=""),"",G936/INDEX(G:G,MATCH(DATE(YEAR($A936)-1,MONTH($A936),DAY($A936)),$A:$A,0))-1),"")</f>
        <v/>
      </c>
      <c r="K936" s="20">
        <f>IF(OR(E936="",E935=""),"",E936/E935-1)</f>
        <v/>
      </c>
      <c r="L936" s="20">
        <f>IF(OR(F936="",F935=""),"",F936/F935-1)</f>
        <v/>
      </c>
      <c r="M936" s="20">
        <f>IF(OR(G936="",G935=""),"",G936/G935-1)</f>
        <v/>
      </c>
      <c r="N936" s="20">
        <f>IF(G936="","",E936/G936)</f>
        <v/>
      </c>
      <c r="O936" s="20">
        <f>IF(G936="","",F936/G936)</f>
        <v/>
      </c>
      <c r="P936" s="21">
        <f>IF(SUMIFS('Daily NSE Equity Options'!$L:$L,'Daily NSE Equity Options'!$A:$A,$A936)=0,"",SUMIFS('Daily NSE Equity Options'!$L:$L,'Daily NSE Equity Options'!$A:$A,$A936))</f>
        <v/>
      </c>
      <c r="Q936" s="8">
        <f>IF(SUMIFS('Daily BSE Equity Options'!$L:$L,'Daily BSE Equity Options'!$A:$A,$A936)=0,"",SUMIFS('Daily BSE Equity Options'!$L:$L,'Daily BSE Equity Options'!$A:$A,$A936))</f>
        <v/>
      </c>
      <c r="R936" s="8">
        <f>IF(OR(P936="",Q936=""),"",P936+Q936)</f>
        <v/>
      </c>
      <c r="S936" s="23">
        <f>IFERROR(IF(OR(P936="",INDEX(P:P,MATCH(DATE(YEAR($A936)-1,MONTH($A936),DAY($A936)),$A:$A,0))=""),"",P936/INDEX(P:P,MATCH(DATE(YEAR($A936)-1,MONTH($A936),DAY($A936)),$A:$A,0))-1),"")</f>
        <v/>
      </c>
      <c r="T936" s="23">
        <f>IFERROR(IF(OR(Q936="",INDEX(Q:Q,MATCH(DATE(YEAR($A936)-1,MONTH($A936),DAY($A936)),$A:$A,0))=""),"",Q936/INDEX(Q:Q,MATCH(DATE(YEAR($A936)-1,MONTH($A936),DAY($A936)),$A:$A,0))-1),"")</f>
        <v/>
      </c>
      <c r="U936" s="23">
        <f>IFERROR(IF(OR(R936="",INDEX(R:R,MATCH(DATE(YEAR($A936)-1,MONTH($A936),DAY($A936)),$A:$A,0))=""),"",R936/INDEX(R:R,MATCH(DATE(YEAR($A936)-1,MONTH($A936),DAY($A936)),$A:$A,0))-1),"")</f>
        <v/>
      </c>
      <c r="V936" s="23">
        <f>IF(OR(P936="",P935=""),"",P936/P935-1)</f>
        <v/>
      </c>
      <c r="W936" s="23">
        <f>IF(OR(Q936="",Q935=""),"",Q936/Q935-1)</f>
        <v/>
      </c>
      <c r="X936" s="23">
        <f>IF(OR(R936="",R935=""),"",R936/R935-1)</f>
        <v/>
      </c>
      <c r="Y936" s="23">
        <f>IF(R936="","",P936/R936)</f>
        <v/>
      </c>
      <c r="Z936" s="23">
        <f>IF(R936="","",Q936/R936)</f>
        <v/>
      </c>
      <c r="AA936" s="24">
        <f>IF(SUMIFS('Daily NSE Equity Options'!$M:$M,'Daily NSE Equity Options'!$A:$A,$A936)=0,"",SUMIFS('Daily NSE Equity Options'!$M:$M,'Daily NSE Equity Options'!$A:$A,$A936))</f>
        <v/>
      </c>
      <c r="AB936" s="9">
        <f>IF(SUMIFS('Daily BSE Equity Options'!$M:$M,'Daily BSE Equity Options'!$A:$A,$A936)=0,"",SUMIFS('Daily BSE Equity Options'!$M:$M,'Daily BSE Equity Options'!$A:$A,$A936))</f>
        <v/>
      </c>
      <c r="AC936" s="9">
        <f>IF(OR(AA936="",AB936=""),"",AA936+AB936)</f>
        <v/>
      </c>
      <c r="AD936" s="26">
        <f>IFERROR(IF(OR(AA936="",INDEX(AA:AA,MATCH(DATE(YEAR($A936)-1,MONTH($A936),DAY($A936)),$A:$A,0))=""),"",AA936/INDEX(AA:AA,MATCH(DATE(YEAR($A936)-1,MONTH($A936),DAY($A936)),$A:$A,0))-1),"")</f>
        <v/>
      </c>
      <c r="AE936" s="26">
        <f>IFERROR(IF(OR(AB936="",INDEX(AB:AB,MATCH(DATE(YEAR($A936)-1,MONTH($A936),DAY($A936)),$A:$A,0))=""),"",AB936/INDEX(AB:AB,MATCH(DATE(YEAR($A936)-1,MONTH($A936),DAY($A936)),$A:$A,0))-1),"")</f>
        <v/>
      </c>
      <c r="AF936" s="26">
        <f>IFERROR(IF(OR(AC936="",INDEX(AC:AC,MATCH(DATE(YEAR($A936)-1,MONTH($A936),DAY($A936)),$A:$A,0))=""),"",AC936/INDEX(AC:AC,MATCH(DATE(YEAR($A936)-1,MONTH($A936),DAY($A936)),$A:$A,0))-1),"")</f>
        <v/>
      </c>
      <c r="AG936" s="26">
        <f>IF(OR(AA936="",AA935=""),"",AA936/AA935-1)</f>
        <v/>
      </c>
      <c r="AH936" s="26">
        <f>IF(OR(AB936="",AB935=""),"",AB936/AB935-1)</f>
        <v/>
      </c>
      <c r="AI936" s="26">
        <f>IF(OR(AC936="",AC935=""),"",AC936/AC935-1)</f>
        <v/>
      </c>
      <c r="AJ936" s="26">
        <f>IF(AC936="","",AA936/AC936)</f>
        <v/>
      </c>
      <c r="AK936" s="26">
        <f>IF(AC936="","",AB936/AC936)</f>
        <v/>
      </c>
      <c r="AL936" s="29" t="n">
        <v>13.33</v>
      </c>
      <c r="AM936" s="30" t="n">
        <v>13.4675</v>
      </c>
      <c r="AN936" s="30" t="n">
        <v>12.4875</v>
      </c>
      <c r="AO936" s="30" t="n">
        <v>12.63</v>
      </c>
      <c r="AP936" s="31" t="n">
        <v>-0.0525</v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18">
        <f>IF(SUMIFS('Daily NSE Equity Options'!$K:$K,'Daily NSE Equity Options'!$A:$A,$A937)=0,"",SUMIFS('Daily NSE Equity Options'!$K:$K,'Daily NSE Equity Options'!$A:$A,$A937))</f>
        <v/>
      </c>
      <c r="F937" s="7">
        <f>IF(SUMIFS('Daily BSE Equity Options'!$K:$K,'Daily BSE Equity Options'!$A:$A,$A937)=0,"",SUMIFS('Daily BSE Equity Options'!$K:$K,'Daily BSE Equity Options'!$A:$A,$A937))</f>
        <v/>
      </c>
      <c r="G937" s="7">
        <f>IF(OR(E937="",F937=""),"",E937+F937)</f>
        <v/>
      </c>
      <c r="H937" s="20">
        <f>IFERROR(IF(OR(E937="",INDEX(E:E,MATCH(DATE(YEAR($A937)-1,MONTH($A937),DAY($A937)),$A:$A,0))=""),"",E937/INDEX(E:E,MATCH(DATE(YEAR($A937)-1,MONTH($A937),DAY($A937)),$A:$A,0))-1),"")</f>
        <v/>
      </c>
      <c r="I937" s="20">
        <f>IFERROR(IF(OR(F937="",INDEX(F:F,MATCH(DATE(YEAR($A937)-1,MONTH($A937),DAY($A937)),$A:$A,0))=""),"",F937/INDEX(F:F,MATCH(DATE(YEAR($A937)-1,MONTH($A937),DAY($A937)),$A:$A,0))-1),"")</f>
        <v/>
      </c>
      <c r="J937" s="20">
        <f>IFERROR(IF(OR(G937="",INDEX(G:G,MATCH(DATE(YEAR($A937)-1,MONTH($A937),DAY($A937)),$A:$A,0))=""),"",G937/INDEX(G:G,MATCH(DATE(YEAR($A937)-1,MONTH($A937),DAY($A937)),$A:$A,0))-1),"")</f>
        <v/>
      </c>
      <c r="K937" s="20">
        <f>IF(OR(E937="",E936=""),"",E937/E936-1)</f>
        <v/>
      </c>
      <c r="L937" s="20">
        <f>IF(OR(F937="",F936=""),"",F937/F936-1)</f>
        <v/>
      </c>
      <c r="M937" s="20">
        <f>IF(OR(G937="",G936=""),"",G937/G936-1)</f>
        <v/>
      </c>
      <c r="N937" s="20">
        <f>IF(G937="","",E937/G937)</f>
        <v/>
      </c>
      <c r="O937" s="20">
        <f>IF(G937="","",F937/G937)</f>
        <v/>
      </c>
      <c r="P937" s="21">
        <f>IF(SUMIFS('Daily NSE Equity Options'!$L:$L,'Daily NSE Equity Options'!$A:$A,$A937)=0,"",SUMIFS('Daily NSE Equity Options'!$L:$L,'Daily NSE Equity Options'!$A:$A,$A937))</f>
        <v/>
      </c>
      <c r="Q937" s="8">
        <f>IF(SUMIFS('Daily BSE Equity Options'!$L:$L,'Daily BSE Equity Options'!$A:$A,$A937)=0,"",SUMIFS('Daily BSE Equity Options'!$L:$L,'Daily BSE Equity Options'!$A:$A,$A937))</f>
        <v/>
      </c>
      <c r="R937" s="8">
        <f>IF(OR(P937="",Q937=""),"",P937+Q937)</f>
        <v/>
      </c>
      <c r="S937" s="23">
        <f>IFERROR(IF(OR(P937="",INDEX(P:P,MATCH(DATE(YEAR($A937)-1,MONTH($A937),DAY($A937)),$A:$A,0))=""),"",P937/INDEX(P:P,MATCH(DATE(YEAR($A937)-1,MONTH($A937),DAY($A937)),$A:$A,0))-1),"")</f>
        <v/>
      </c>
      <c r="T937" s="23">
        <f>IFERROR(IF(OR(Q937="",INDEX(Q:Q,MATCH(DATE(YEAR($A937)-1,MONTH($A937),DAY($A937)),$A:$A,0))=""),"",Q937/INDEX(Q:Q,MATCH(DATE(YEAR($A937)-1,MONTH($A937),DAY($A937)),$A:$A,0))-1),"")</f>
        <v/>
      </c>
      <c r="U937" s="23">
        <f>IFERROR(IF(OR(R937="",INDEX(R:R,MATCH(DATE(YEAR($A937)-1,MONTH($A937),DAY($A937)),$A:$A,0))=""),"",R937/INDEX(R:R,MATCH(DATE(YEAR($A937)-1,MONTH($A937),DAY($A937)),$A:$A,0))-1),"")</f>
        <v/>
      </c>
      <c r="V937" s="23">
        <f>IF(OR(P937="",P936=""),"",P937/P936-1)</f>
        <v/>
      </c>
      <c r="W937" s="23">
        <f>IF(OR(Q937="",Q936=""),"",Q937/Q936-1)</f>
        <v/>
      </c>
      <c r="X937" s="23">
        <f>IF(OR(R937="",R936=""),"",R937/R936-1)</f>
        <v/>
      </c>
      <c r="Y937" s="23">
        <f>IF(R937="","",P937/R937)</f>
        <v/>
      </c>
      <c r="Z937" s="23">
        <f>IF(R937="","",Q937/R937)</f>
        <v/>
      </c>
      <c r="AA937" s="24">
        <f>IF(SUMIFS('Daily NSE Equity Options'!$M:$M,'Daily NSE Equity Options'!$A:$A,$A937)=0,"",SUMIFS('Daily NSE Equity Options'!$M:$M,'Daily NSE Equity Options'!$A:$A,$A937))</f>
        <v/>
      </c>
      <c r="AB937" s="9">
        <f>IF(SUMIFS('Daily BSE Equity Options'!$M:$M,'Daily BSE Equity Options'!$A:$A,$A937)=0,"",SUMIFS('Daily BSE Equity Options'!$M:$M,'Daily BSE Equity Options'!$A:$A,$A937))</f>
        <v/>
      </c>
      <c r="AC937" s="9">
        <f>IF(OR(AA937="",AB937=""),"",AA937+AB937)</f>
        <v/>
      </c>
      <c r="AD937" s="26">
        <f>IFERROR(IF(OR(AA937="",INDEX(AA:AA,MATCH(DATE(YEAR($A937)-1,MONTH($A937),DAY($A937)),$A:$A,0))=""),"",AA937/INDEX(AA:AA,MATCH(DATE(YEAR($A937)-1,MONTH($A937),DAY($A937)),$A:$A,0))-1),"")</f>
        <v/>
      </c>
      <c r="AE937" s="26">
        <f>IFERROR(IF(OR(AB937="",INDEX(AB:AB,MATCH(DATE(YEAR($A937)-1,MONTH($A937),DAY($A937)),$A:$A,0))=""),"",AB937/INDEX(AB:AB,MATCH(DATE(YEAR($A937)-1,MONTH($A937),DAY($A937)),$A:$A,0))-1),"")</f>
        <v/>
      </c>
      <c r="AF937" s="26">
        <f>IFERROR(IF(OR(AC937="",INDEX(AC:AC,MATCH(DATE(YEAR($A937)-1,MONTH($A937),DAY($A937)),$A:$A,0))=""),"",AC937/INDEX(AC:AC,MATCH(DATE(YEAR($A937)-1,MONTH($A937),DAY($A937)),$A:$A,0))-1),"")</f>
        <v/>
      </c>
      <c r="AG937" s="26">
        <f>IF(OR(AA937="",AA936=""),"",AA937/AA936-1)</f>
        <v/>
      </c>
      <c r="AH937" s="26">
        <f>IF(OR(AB937="",AB936=""),"",AB937/AB936-1)</f>
        <v/>
      </c>
      <c r="AI937" s="26">
        <f>IF(OR(AC937="",AC936=""),"",AC937/AC936-1)</f>
        <v/>
      </c>
      <c r="AJ937" s="26">
        <f>IF(AC937="","",AA937/AC937)</f>
        <v/>
      </c>
      <c r="AK937" s="26">
        <f>IF(AC937="","",AB937/AC937)</f>
        <v/>
      </c>
      <c r="AL937" s="29" t="n">
        <v>12.63</v>
      </c>
      <c r="AM937" s="30" t="n">
        <v>13.595</v>
      </c>
      <c r="AN937" s="30" t="n">
        <v>12.63</v>
      </c>
      <c r="AO937" s="30" t="n">
        <v>13.4625</v>
      </c>
      <c r="AP937" s="31" t="n">
        <v>0.0659</v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18">
        <f>IF(SUMIFS('Daily NSE Equity Options'!$K:$K,'Daily NSE Equity Options'!$A:$A,$A938)=0,"",SUMIFS('Daily NSE Equity Options'!$K:$K,'Daily NSE Equity Options'!$A:$A,$A938))</f>
        <v/>
      </c>
      <c r="F938" s="7">
        <f>IF(SUMIFS('Daily BSE Equity Options'!$K:$K,'Daily BSE Equity Options'!$A:$A,$A938)=0,"",SUMIFS('Daily BSE Equity Options'!$K:$K,'Daily BSE Equity Options'!$A:$A,$A938))</f>
        <v/>
      </c>
      <c r="G938" s="7">
        <f>IF(OR(E938="",F938=""),"",E938+F938)</f>
        <v/>
      </c>
      <c r="H938" s="20">
        <f>IFERROR(IF(OR(E938="",INDEX(E:E,MATCH(DATE(YEAR($A938)-1,MONTH($A938),DAY($A938)),$A:$A,0))=""),"",E938/INDEX(E:E,MATCH(DATE(YEAR($A938)-1,MONTH($A938),DAY($A938)),$A:$A,0))-1),"")</f>
        <v/>
      </c>
      <c r="I938" s="20">
        <f>IFERROR(IF(OR(F938="",INDEX(F:F,MATCH(DATE(YEAR($A938)-1,MONTH($A938),DAY($A938)),$A:$A,0))=""),"",F938/INDEX(F:F,MATCH(DATE(YEAR($A938)-1,MONTH($A938),DAY($A938)),$A:$A,0))-1),"")</f>
        <v/>
      </c>
      <c r="J938" s="20">
        <f>IFERROR(IF(OR(G938="",INDEX(G:G,MATCH(DATE(YEAR($A938)-1,MONTH($A938),DAY($A938)),$A:$A,0))=""),"",G938/INDEX(G:G,MATCH(DATE(YEAR($A938)-1,MONTH($A938),DAY($A938)),$A:$A,0))-1),"")</f>
        <v/>
      </c>
      <c r="K938" s="20">
        <f>IF(OR(E938="",E937=""),"",E938/E937-1)</f>
        <v/>
      </c>
      <c r="L938" s="20">
        <f>IF(OR(F938="",F937=""),"",F938/F937-1)</f>
        <v/>
      </c>
      <c r="M938" s="20">
        <f>IF(OR(G938="",G937=""),"",G938/G937-1)</f>
        <v/>
      </c>
      <c r="N938" s="20">
        <f>IF(G938="","",E938/G938)</f>
        <v/>
      </c>
      <c r="O938" s="20">
        <f>IF(G938="","",F938/G938)</f>
        <v/>
      </c>
      <c r="P938" s="21">
        <f>IF(SUMIFS('Daily NSE Equity Options'!$L:$L,'Daily NSE Equity Options'!$A:$A,$A938)=0,"",SUMIFS('Daily NSE Equity Options'!$L:$L,'Daily NSE Equity Options'!$A:$A,$A938))</f>
        <v/>
      </c>
      <c r="Q938" s="8">
        <f>IF(SUMIFS('Daily BSE Equity Options'!$L:$L,'Daily BSE Equity Options'!$A:$A,$A938)=0,"",SUMIFS('Daily BSE Equity Options'!$L:$L,'Daily BSE Equity Options'!$A:$A,$A938))</f>
        <v/>
      </c>
      <c r="R938" s="8">
        <f>IF(OR(P938="",Q938=""),"",P938+Q938)</f>
        <v/>
      </c>
      <c r="S938" s="23">
        <f>IFERROR(IF(OR(P938="",INDEX(P:P,MATCH(DATE(YEAR($A938)-1,MONTH($A938),DAY($A938)),$A:$A,0))=""),"",P938/INDEX(P:P,MATCH(DATE(YEAR($A938)-1,MONTH($A938),DAY($A938)),$A:$A,0))-1),"")</f>
        <v/>
      </c>
      <c r="T938" s="23">
        <f>IFERROR(IF(OR(Q938="",INDEX(Q:Q,MATCH(DATE(YEAR($A938)-1,MONTH($A938),DAY($A938)),$A:$A,0))=""),"",Q938/INDEX(Q:Q,MATCH(DATE(YEAR($A938)-1,MONTH($A938),DAY($A938)),$A:$A,0))-1),"")</f>
        <v/>
      </c>
      <c r="U938" s="23">
        <f>IFERROR(IF(OR(R938="",INDEX(R:R,MATCH(DATE(YEAR($A938)-1,MONTH($A938),DAY($A938)),$A:$A,0))=""),"",R938/INDEX(R:R,MATCH(DATE(YEAR($A938)-1,MONTH($A938),DAY($A938)),$A:$A,0))-1),"")</f>
        <v/>
      </c>
      <c r="V938" s="23">
        <f>IF(OR(P938="",P937=""),"",P938/P937-1)</f>
        <v/>
      </c>
      <c r="W938" s="23">
        <f>IF(OR(Q938="",Q937=""),"",Q938/Q937-1)</f>
        <v/>
      </c>
      <c r="X938" s="23">
        <f>IF(OR(R938="",R937=""),"",R938/R937-1)</f>
        <v/>
      </c>
      <c r="Y938" s="23">
        <f>IF(R938="","",P938/R938)</f>
        <v/>
      </c>
      <c r="Z938" s="23">
        <f>IF(R938="","",Q938/R938)</f>
        <v/>
      </c>
      <c r="AA938" s="24">
        <f>IF(SUMIFS('Daily NSE Equity Options'!$M:$M,'Daily NSE Equity Options'!$A:$A,$A938)=0,"",SUMIFS('Daily NSE Equity Options'!$M:$M,'Daily NSE Equity Options'!$A:$A,$A938))</f>
        <v/>
      </c>
      <c r="AB938" s="9">
        <f>IF(SUMIFS('Daily BSE Equity Options'!$M:$M,'Daily BSE Equity Options'!$A:$A,$A938)=0,"",SUMIFS('Daily BSE Equity Options'!$M:$M,'Daily BSE Equity Options'!$A:$A,$A938))</f>
        <v/>
      </c>
      <c r="AC938" s="9">
        <f>IF(OR(AA938="",AB938=""),"",AA938+AB938)</f>
        <v/>
      </c>
      <c r="AD938" s="26">
        <f>IFERROR(IF(OR(AA938="",INDEX(AA:AA,MATCH(DATE(YEAR($A938)-1,MONTH($A938),DAY($A938)),$A:$A,0))=""),"",AA938/INDEX(AA:AA,MATCH(DATE(YEAR($A938)-1,MONTH($A938),DAY($A938)),$A:$A,0))-1),"")</f>
        <v/>
      </c>
      <c r="AE938" s="26">
        <f>IFERROR(IF(OR(AB938="",INDEX(AB:AB,MATCH(DATE(YEAR($A938)-1,MONTH($A938),DAY($A938)),$A:$A,0))=""),"",AB938/INDEX(AB:AB,MATCH(DATE(YEAR($A938)-1,MONTH($A938),DAY($A938)),$A:$A,0))-1),"")</f>
        <v/>
      </c>
      <c r="AF938" s="26">
        <f>IFERROR(IF(OR(AC938="",INDEX(AC:AC,MATCH(DATE(YEAR($A938)-1,MONTH($A938),DAY($A938)),$A:$A,0))=""),"",AC938/INDEX(AC:AC,MATCH(DATE(YEAR($A938)-1,MONTH($A938),DAY($A938)),$A:$A,0))-1),"")</f>
        <v/>
      </c>
      <c r="AG938" s="26">
        <f>IF(OR(AA938="",AA937=""),"",AA938/AA937-1)</f>
        <v/>
      </c>
      <c r="AH938" s="26">
        <f>IF(OR(AB938="",AB937=""),"",AB938/AB937-1)</f>
        <v/>
      </c>
      <c r="AI938" s="26">
        <f>IF(OR(AC938="",AC937=""),"",AC938/AC937-1)</f>
        <v/>
      </c>
      <c r="AJ938" s="26">
        <f>IF(AC938="","",AA938/AC938)</f>
        <v/>
      </c>
      <c r="AK938" s="26">
        <f>IF(AC938="","",AB938/AC938)</f>
        <v/>
      </c>
      <c r="AL938" s="29" t="n">
        <v>13.4625</v>
      </c>
      <c r="AM938" s="30" t="n">
        <v>13.505</v>
      </c>
      <c r="AN938" s="30" t="n">
        <v>12.775</v>
      </c>
      <c r="AO938" s="30" t="n">
        <v>13.2625</v>
      </c>
      <c r="AP938" s="31" t="n">
        <v>-0.0149</v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18">
        <f>IF(SUMIFS('Daily NSE Equity Options'!$K:$K,'Daily NSE Equity Options'!$A:$A,$A939)=0,"",SUMIFS('Daily NSE Equity Options'!$K:$K,'Daily NSE Equity Options'!$A:$A,$A939))</f>
        <v/>
      </c>
      <c r="F939" s="7">
        <f>IF(SUMIFS('Daily BSE Equity Options'!$K:$K,'Daily BSE Equity Options'!$A:$A,$A939)=0,"",SUMIFS('Daily BSE Equity Options'!$K:$K,'Daily BSE Equity Options'!$A:$A,$A939))</f>
        <v/>
      </c>
      <c r="G939" s="7">
        <f>IF(OR(E939="",F939=""),"",E939+F939)</f>
        <v/>
      </c>
      <c r="H939" s="20">
        <f>IFERROR(IF(OR(E939="",INDEX(E:E,MATCH(DATE(YEAR($A939)-1,MONTH($A939),DAY($A939)),$A:$A,0))=""),"",E939/INDEX(E:E,MATCH(DATE(YEAR($A939)-1,MONTH($A939),DAY($A939)),$A:$A,0))-1),"")</f>
        <v/>
      </c>
      <c r="I939" s="20">
        <f>IFERROR(IF(OR(F939="",INDEX(F:F,MATCH(DATE(YEAR($A939)-1,MONTH($A939),DAY($A939)),$A:$A,0))=""),"",F939/INDEX(F:F,MATCH(DATE(YEAR($A939)-1,MONTH($A939),DAY($A939)),$A:$A,0))-1),"")</f>
        <v/>
      </c>
      <c r="J939" s="20">
        <f>IFERROR(IF(OR(G939="",INDEX(G:G,MATCH(DATE(YEAR($A939)-1,MONTH($A939),DAY($A939)),$A:$A,0))=""),"",G939/INDEX(G:G,MATCH(DATE(YEAR($A939)-1,MONTH($A939),DAY($A939)),$A:$A,0))-1),"")</f>
        <v/>
      </c>
      <c r="K939" s="20">
        <f>IF(OR(E939="",E938=""),"",E939/E938-1)</f>
        <v/>
      </c>
      <c r="L939" s="20">
        <f>IF(OR(F939="",F938=""),"",F939/F938-1)</f>
        <v/>
      </c>
      <c r="M939" s="20">
        <f>IF(OR(G939="",G938=""),"",G939/G938-1)</f>
        <v/>
      </c>
      <c r="N939" s="20">
        <f>IF(G939="","",E939/G939)</f>
        <v/>
      </c>
      <c r="O939" s="20">
        <f>IF(G939="","",F939/G939)</f>
        <v/>
      </c>
      <c r="P939" s="21">
        <f>IF(SUMIFS('Daily NSE Equity Options'!$L:$L,'Daily NSE Equity Options'!$A:$A,$A939)=0,"",SUMIFS('Daily NSE Equity Options'!$L:$L,'Daily NSE Equity Options'!$A:$A,$A939))</f>
        <v/>
      </c>
      <c r="Q939" s="8">
        <f>IF(SUMIFS('Daily BSE Equity Options'!$L:$L,'Daily BSE Equity Options'!$A:$A,$A939)=0,"",SUMIFS('Daily BSE Equity Options'!$L:$L,'Daily BSE Equity Options'!$A:$A,$A939))</f>
        <v/>
      </c>
      <c r="R939" s="8">
        <f>IF(OR(P939="",Q939=""),"",P939+Q939)</f>
        <v/>
      </c>
      <c r="S939" s="23">
        <f>IFERROR(IF(OR(P939="",INDEX(P:P,MATCH(DATE(YEAR($A939)-1,MONTH($A939),DAY($A939)),$A:$A,0))=""),"",P939/INDEX(P:P,MATCH(DATE(YEAR($A939)-1,MONTH($A939),DAY($A939)),$A:$A,0))-1),"")</f>
        <v/>
      </c>
      <c r="T939" s="23">
        <f>IFERROR(IF(OR(Q939="",INDEX(Q:Q,MATCH(DATE(YEAR($A939)-1,MONTH($A939),DAY($A939)),$A:$A,0))=""),"",Q939/INDEX(Q:Q,MATCH(DATE(YEAR($A939)-1,MONTH($A939),DAY($A939)),$A:$A,0))-1),"")</f>
        <v/>
      </c>
      <c r="U939" s="23">
        <f>IFERROR(IF(OR(R939="",INDEX(R:R,MATCH(DATE(YEAR($A939)-1,MONTH($A939),DAY($A939)),$A:$A,0))=""),"",R939/INDEX(R:R,MATCH(DATE(YEAR($A939)-1,MONTH($A939),DAY($A939)),$A:$A,0))-1),"")</f>
        <v/>
      </c>
      <c r="V939" s="23">
        <f>IF(OR(P939="",P938=""),"",P939/P938-1)</f>
        <v/>
      </c>
      <c r="W939" s="23">
        <f>IF(OR(Q939="",Q938=""),"",Q939/Q938-1)</f>
        <v/>
      </c>
      <c r="X939" s="23">
        <f>IF(OR(R939="",R938=""),"",R939/R938-1)</f>
        <v/>
      </c>
      <c r="Y939" s="23">
        <f>IF(R939="","",P939/R939)</f>
        <v/>
      </c>
      <c r="Z939" s="23">
        <f>IF(R939="","",Q939/R939)</f>
        <v/>
      </c>
      <c r="AA939" s="24">
        <f>IF(SUMIFS('Daily NSE Equity Options'!$M:$M,'Daily NSE Equity Options'!$A:$A,$A939)=0,"",SUMIFS('Daily NSE Equity Options'!$M:$M,'Daily NSE Equity Options'!$A:$A,$A939))</f>
        <v/>
      </c>
      <c r="AB939" s="9">
        <f>IF(SUMIFS('Daily BSE Equity Options'!$M:$M,'Daily BSE Equity Options'!$A:$A,$A939)=0,"",SUMIFS('Daily BSE Equity Options'!$M:$M,'Daily BSE Equity Options'!$A:$A,$A939))</f>
        <v/>
      </c>
      <c r="AC939" s="9">
        <f>IF(OR(AA939="",AB939=""),"",AA939+AB939)</f>
        <v/>
      </c>
      <c r="AD939" s="26">
        <f>IFERROR(IF(OR(AA939="",INDEX(AA:AA,MATCH(DATE(YEAR($A939)-1,MONTH($A939),DAY($A939)),$A:$A,0))=""),"",AA939/INDEX(AA:AA,MATCH(DATE(YEAR($A939)-1,MONTH($A939),DAY($A939)),$A:$A,0))-1),"")</f>
        <v/>
      </c>
      <c r="AE939" s="26">
        <f>IFERROR(IF(OR(AB939="",INDEX(AB:AB,MATCH(DATE(YEAR($A939)-1,MONTH($A939),DAY($A939)),$A:$A,0))=""),"",AB939/INDEX(AB:AB,MATCH(DATE(YEAR($A939)-1,MONTH($A939),DAY($A939)),$A:$A,0))-1),"")</f>
        <v/>
      </c>
      <c r="AF939" s="26">
        <f>IFERROR(IF(OR(AC939="",INDEX(AC:AC,MATCH(DATE(YEAR($A939)-1,MONTH($A939),DAY($A939)),$A:$A,0))=""),"",AC939/INDEX(AC:AC,MATCH(DATE(YEAR($A939)-1,MONTH($A939),DAY($A939)),$A:$A,0))-1),"")</f>
        <v/>
      </c>
      <c r="AG939" s="26">
        <f>IF(OR(AA939="",AA938=""),"",AA939/AA938-1)</f>
        <v/>
      </c>
      <c r="AH939" s="26">
        <f>IF(OR(AB939="",AB938=""),"",AB939/AB938-1)</f>
        <v/>
      </c>
      <c r="AI939" s="26">
        <f>IF(OR(AC939="",AC938=""),"",AC939/AC938-1)</f>
        <v/>
      </c>
      <c r="AJ939" s="26">
        <f>IF(AC939="","",AA939/AC939)</f>
        <v/>
      </c>
      <c r="AK939" s="26">
        <f>IF(AC939="","",AB939/AC939)</f>
        <v/>
      </c>
      <c r="AL939" s="29" t="n">
        <v>13.2625</v>
      </c>
      <c r="AM939" s="30" t="n">
        <v>14.5575</v>
      </c>
      <c r="AN939" s="30" t="n">
        <v>12.81</v>
      </c>
      <c r="AO939" s="30" t="n">
        <v>12.97</v>
      </c>
      <c r="AP939" s="31" t="n">
        <v>-0.0221</v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18">
        <f>IF(SUMIFS('Daily NSE Equity Options'!$K:$K,'Daily NSE Equity Options'!$A:$A,$A940)=0,"",SUMIFS('Daily NSE Equity Options'!$K:$K,'Daily NSE Equity Options'!$A:$A,$A940))</f>
        <v/>
      </c>
      <c r="F940" s="7">
        <f>IF(SUMIFS('Daily BSE Equity Options'!$K:$K,'Daily BSE Equity Options'!$A:$A,$A940)=0,"",SUMIFS('Daily BSE Equity Options'!$K:$K,'Daily BSE Equity Options'!$A:$A,$A940))</f>
        <v/>
      </c>
      <c r="G940" s="7">
        <f>IF(OR(E940="",F940=""),"",E940+F940)</f>
        <v/>
      </c>
      <c r="H940" s="20">
        <f>IFERROR(IF(OR(E940="",INDEX(E:E,MATCH(DATE(YEAR($A940)-1,MONTH($A940),DAY($A940)),$A:$A,0))=""),"",E940/INDEX(E:E,MATCH(DATE(YEAR($A940)-1,MONTH($A940),DAY($A940)),$A:$A,0))-1),"")</f>
        <v/>
      </c>
      <c r="I940" s="20">
        <f>IFERROR(IF(OR(F940="",INDEX(F:F,MATCH(DATE(YEAR($A940)-1,MONTH($A940),DAY($A940)),$A:$A,0))=""),"",F940/INDEX(F:F,MATCH(DATE(YEAR($A940)-1,MONTH($A940),DAY($A940)),$A:$A,0))-1),"")</f>
        <v/>
      </c>
      <c r="J940" s="20">
        <f>IFERROR(IF(OR(G940="",INDEX(G:G,MATCH(DATE(YEAR($A940)-1,MONTH($A940),DAY($A940)),$A:$A,0))=""),"",G940/INDEX(G:G,MATCH(DATE(YEAR($A940)-1,MONTH($A940),DAY($A940)),$A:$A,0))-1),"")</f>
        <v/>
      </c>
      <c r="K940" s="20">
        <f>IF(OR(E940="",E939=""),"",E940/E939-1)</f>
        <v/>
      </c>
      <c r="L940" s="20">
        <f>IF(OR(F940="",F939=""),"",F940/F939-1)</f>
        <v/>
      </c>
      <c r="M940" s="20">
        <f>IF(OR(G940="",G939=""),"",G940/G939-1)</f>
        <v/>
      </c>
      <c r="N940" s="20">
        <f>IF(G940="","",E940/G940)</f>
        <v/>
      </c>
      <c r="O940" s="20">
        <f>IF(G940="","",F940/G940)</f>
        <v/>
      </c>
      <c r="P940" s="21">
        <f>IF(SUMIFS('Daily NSE Equity Options'!$L:$L,'Daily NSE Equity Options'!$A:$A,$A940)=0,"",SUMIFS('Daily NSE Equity Options'!$L:$L,'Daily NSE Equity Options'!$A:$A,$A940))</f>
        <v/>
      </c>
      <c r="Q940" s="8">
        <f>IF(SUMIFS('Daily BSE Equity Options'!$L:$L,'Daily BSE Equity Options'!$A:$A,$A940)=0,"",SUMIFS('Daily BSE Equity Options'!$L:$L,'Daily BSE Equity Options'!$A:$A,$A940))</f>
        <v/>
      </c>
      <c r="R940" s="8">
        <f>IF(OR(P940="",Q940=""),"",P940+Q940)</f>
        <v/>
      </c>
      <c r="S940" s="23">
        <f>IFERROR(IF(OR(P940="",INDEX(P:P,MATCH(DATE(YEAR($A940)-1,MONTH($A940),DAY($A940)),$A:$A,0))=""),"",P940/INDEX(P:P,MATCH(DATE(YEAR($A940)-1,MONTH($A940),DAY($A940)),$A:$A,0))-1),"")</f>
        <v/>
      </c>
      <c r="T940" s="23">
        <f>IFERROR(IF(OR(Q940="",INDEX(Q:Q,MATCH(DATE(YEAR($A940)-1,MONTH($A940),DAY($A940)),$A:$A,0))=""),"",Q940/INDEX(Q:Q,MATCH(DATE(YEAR($A940)-1,MONTH($A940),DAY($A940)),$A:$A,0))-1),"")</f>
        <v/>
      </c>
      <c r="U940" s="23">
        <f>IFERROR(IF(OR(R940="",INDEX(R:R,MATCH(DATE(YEAR($A940)-1,MONTH($A940),DAY($A940)),$A:$A,0))=""),"",R940/INDEX(R:R,MATCH(DATE(YEAR($A940)-1,MONTH($A940),DAY($A940)),$A:$A,0))-1),"")</f>
        <v/>
      </c>
      <c r="V940" s="23">
        <f>IF(OR(P940="",P939=""),"",P940/P939-1)</f>
        <v/>
      </c>
      <c r="W940" s="23">
        <f>IF(OR(Q940="",Q939=""),"",Q940/Q939-1)</f>
        <v/>
      </c>
      <c r="X940" s="23">
        <f>IF(OR(R940="",R939=""),"",R940/R939-1)</f>
        <v/>
      </c>
      <c r="Y940" s="23">
        <f>IF(R940="","",P940/R940)</f>
        <v/>
      </c>
      <c r="Z940" s="23">
        <f>IF(R940="","",Q940/R940)</f>
        <v/>
      </c>
      <c r="AA940" s="24">
        <f>IF(SUMIFS('Daily NSE Equity Options'!$M:$M,'Daily NSE Equity Options'!$A:$A,$A940)=0,"",SUMIFS('Daily NSE Equity Options'!$M:$M,'Daily NSE Equity Options'!$A:$A,$A940))</f>
        <v/>
      </c>
      <c r="AB940" s="9">
        <f>IF(SUMIFS('Daily BSE Equity Options'!$M:$M,'Daily BSE Equity Options'!$A:$A,$A940)=0,"",SUMIFS('Daily BSE Equity Options'!$M:$M,'Daily BSE Equity Options'!$A:$A,$A940))</f>
        <v/>
      </c>
      <c r="AC940" s="9">
        <f>IF(OR(AA940="",AB940=""),"",AA940+AB940)</f>
        <v/>
      </c>
      <c r="AD940" s="26">
        <f>IFERROR(IF(OR(AA940="",INDEX(AA:AA,MATCH(DATE(YEAR($A940)-1,MONTH($A940),DAY($A940)),$A:$A,0))=""),"",AA940/INDEX(AA:AA,MATCH(DATE(YEAR($A940)-1,MONTH($A940),DAY($A940)),$A:$A,0))-1),"")</f>
        <v/>
      </c>
      <c r="AE940" s="26">
        <f>IFERROR(IF(OR(AB940="",INDEX(AB:AB,MATCH(DATE(YEAR($A940)-1,MONTH($A940),DAY($A940)),$A:$A,0))=""),"",AB940/INDEX(AB:AB,MATCH(DATE(YEAR($A940)-1,MONTH($A940),DAY($A940)),$A:$A,0))-1),"")</f>
        <v/>
      </c>
      <c r="AF940" s="26">
        <f>IFERROR(IF(OR(AC940="",INDEX(AC:AC,MATCH(DATE(YEAR($A940)-1,MONTH($A940),DAY($A940)),$A:$A,0))=""),"",AC940/INDEX(AC:AC,MATCH(DATE(YEAR($A940)-1,MONTH($A940),DAY($A940)),$A:$A,0))-1),"")</f>
        <v/>
      </c>
      <c r="AG940" s="26">
        <f>IF(OR(AA940="",AA939=""),"",AA940/AA939-1)</f>
        <v/>
      </c>
      <c r="AH940" s="26">
        <f>IF(OR(AB940="",AB939=""),"",AB940/AB939-1)</f>
        <v/>
      </c>
      <c r="AI940" s="26">
        <f>IF(OR(AC940="",AC939=""),"",AC940/AC939-1)</f>
        <v/>
      </c>
      <c r="AJ940" s="26">
        <f>IF(AC940="","",AA940/AC940)</f>
        <v/>
      </c>
      <c r="AK940" s="26">
        <f>IF(AC940="","",AB940/AC940)</f>
        <v/>
      </c>
      <c r="AL940" s="29" t="n">
        <v>12.97</v>
      </c>
      <c r="AM940" s="30" t="n">
        <v>13.19</v>
      </c>
      <c r="AN940" s="30" t="n">
        <v>12.63</v>
      </c>
      <c r="AO940" s="30" t="n">
        <v>12.7675</v>
      </c>
      <c r="AP940" s="31" t="n">
        <v>-0.0156</v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18">
        <f>IF(SUMIFS('Daily NSE Equity Options'!$K:$K,'Daily NSE Equity Options'!$A:$A,$A941)=0,"",SUMIFS('Daily NSE Equity Options'!$K:$K,'Daily NSE Equity Options'!$A:$A,$A941))</f>
        <v/>
      </c>
      <c r="F941" s="7">
        <f>IF(SUMIFS('Daily BSE Equity Options'!$K:$K,'Daily BSE Equity Options'!$A:$A,$A941)=0,"",SUMIFS('Daily BSE Equity Options'!$K:$K,'Daily BSE Equity Options'!$A:$A,$A941))</f>
        <v/>
      </c>
      <c r="G941" s="7">
        <f>IF(OR(E941="",F941=""),"",E941+F941)</f>
        <v/>
      </c>
      <c r="H941" s="20">
        <f>IFERROR(IF(OR(E941="",INDEX(E:E,MATCH(DATE(YEAR($A941)-1,MONTH($A941),DAY($A941)),$A:$A,0))=""),"",E941/INDEX(E:E,MATCH(DATE(YEAR($A941)-1,MONTH($A941),DAY($A941)),$A:$A,0))-1),"")</f>
        <v/>
      </c>
      <c r="I941" s="20">
        <f>IFERROR(IF(OR(F941="",INDEX(F:F,MATCH(DATE(YEAR($A941)-1,MONTH($A941),DAY($A941)),$A:$A,0))=""),"",F941/INDEX(F:F,MATCH(DATE(YEAR($A941)-1,MONTH($A941),DAY($A941)),$A:$A,0))-1),"")</f>
        <v/>
      </c>
      <c r="J941" s="20">
        <f>IFERROR(IF(OR(G941="",INDEX(G:G,MATCH(DATE(YEAR($A941)-1,MONTH($A941),DAY($A941)),$A:$A,0))=""),"",G941/INDEX(G:G,MATCH(DATE(YEAR($A941)-1,MONTH($A941),DAY($A941)),$A:$A,0))-1),"")</f>
        <v/>
      </c>
      <c r="K941" s="20">
        <f>IF(OR(E941="",E940=""),"",E941/E940-1)</f>
        <v/>
      </c>
      <c r="L941" s="20">
        <f>IF(OR(F941="",F940=""),"",F941/F940-1)</f>
        <v/>
      </c>
      <c r="M941" s="20">
        <f>IF(OR(G941="",G940=""),"",G941/G940-1)</f>
        <v/>
      </c>
      <c r="N941" s="20">
        <f>IF(G941="","",E941/G941)</f>
        <v/>
      </c>
      <c r="O941" s="20">
        <f>IF(G941="","",F941/G941)</f>
        <v/>
      </c>
      <c r="P941" s="21">
        <f>IF(SUMIFS('Daily NSE Equity Options'!$L:$L,'Daily NSE Equity Options'!$A:$A,$A941)=0,"",SUMIFS('Daily NSE Equity Options'!$L:$L,'Daily NSE Equity Options'!$A:$A,$A941))</f>
        <v/>
      </c>
      <c r="Q941" s="8">
        <f>IF(SUMIFS('Daily BSE Equity Options'!$L:$L,'Daily BSE Equity Options'!$A:$A,$A941)=0,"",SUMIFS('Daily BSE Equity Options'!$L:$L,'Daily BSE Equity Options'!$A:$A,$A941))</f>
        <v/>
      </c>
      <c r="R941" s="8">
        <f>IF(OR(P941="",Q941=""),"",P941+Q941)</f>
        <v/>
      </c>
      <c r="S941" s="23">
        <f>IFERROR(IF(OR(P941="",INDEX(P:P,MATCH(DATE(YEAR($A941)-1,MONTH($A941),DAY($A941)),$A:$A,0))=""),"",P941/INDEX(P:P,MATCH(DATE(YEAR($A941)-1,MONTH($A941),DAY($A941)),$A:$A,0))-1),"")</f>
        <v/>
      </c>
      <c r="T941" s="23">
        <f>IFERROR(IF(OR(Q941="",INDEX(Q:Q,MATCH(DATE(YEAR($A941)-1,MONTH($A941),DAY($A941)),$A:$A,0))=""),"",Q941/INDEX(Q:Q,MATCH(DATE(YEAR($A941)-1,MONTH($A941),DAY($A941)),$A:$A,0))-1),"")</f>
        <v/>
      </c>
      <c r="U941" s="23">
        <f>IFERROR(IF(OR(R941="",INDEX(R:R,MATCH(DATE(YEAR($A941)-1,MONTH($A941),DAY($A941)),$A:$A,0))=""),"",R941/INDEX(R:R,MATCH(DATE(YEAR($A941)-1,MONTH($A941),DAY($A941)),$A:$A,0))-1),"")</f>
        <v/>
      </c>
      <c r="V941" s="23">
        <f>IF(OR(P941="",P940=""),"",P941/P940-1)</f>
        <v/>
      </c>
      <c r="W941" s="23">
        <f>IF(OR(Q941="",Q940=""),"",Q941/Q940-1)</f>
        <v/>
      </c>
      <c r="X941" s="23">
        <f>IF(OR(R941="",R940=""),"",R941/R940-1)</f>
        <v/>
      </c>
      <c r="Y941" s="23">
        <f>IF(R941="","",P941/R941)</f>
        <v/>
      </c>
      <c r="Z941" s="23">
        <f>IF(R941="","",Q941/R941)</f>
        <v/>
      </c>
      <c r="AA941" s="24">
        <f>IF(SUMIFS('Daily NSE Equity Options'!$M:$M,'Daily NSE Equity Options'!$A:$A,$A941)=0,"",SUMIFS('Daily NSE Equity Options'!$M:$M,'Daily NSE Equity Options'!$A:$A,$A941))</f>
        <v/>
      </c>
      <c r="AB941" s="9">
        <f>IF(SUMIFS('Daily BSE Equity Options'!$M:$M,'Daily BSE Equity Options'!$A:$A,$A941)=0,"",SUMIFS('Daily BSE Equity Options'!$M:$M,'Daily BSE Equity Options'!$A:$A,$A941))</f>
        <v/>
      </c>
      <c r="AC941" s="9">
        <f>IF(OR(AA941="",AB941=""),"",AA941+AB941)</f>
        <v/>
      </c>
      <c r="AD941" s="26">
        <f>IFERROR(IF(OR(AA941="",INDEX(AA:AA,MATCH(DATE(YEAR($A941)-1,MONTH($A941),DAY($A941)),$A:$A,0))=""),"",AA941/INDEX(AA:AA,MATCH(DATE(YEAR($A941)-1,MONTH($A941),DAY($A941)),$A:$A,0))-1),"")</f>
        <v/>
      </c>
      <c r="AE941" s="26">
        <f>IFERROR(IF(OR(AB941="",INDEX(AB:AB,MATCH(DATE(YEAR($A941)-1,MONTH($A941),DAY($A941)),$A:$A,0))=""),"",AB941/INDEX(AB:AB,MATCH(DATE(YEAR($A941)-1,MONTH($A941),DAY($A941)),$A:$A,0))-1),"")</f>
        <v/>
      </c>
      <c r="AF941" s="26">
        <f>IFERROR(IF(OR(AC941="",INDEX(AC:AC,MATCH(DATE(YEAR($A941)-1,MONTH($A941),DAY($A941)),$A:$A,0))=""),"",AC941/INDEX(AC:AC,MATCH(DATE(YEAR($A941)-1,MONTH($A941),DAY($A941)),$A:$A,0))-1),"")</f>
        <v/>
      </c>
      <c r="AG941" s="26">
        <f>IF(OR(AA941="",AA940=""),"",AA941/AA940-1)</f>
        <v/>
      </c>
      <c r="AH941" s="26">
        <f>IF(OR(AB941="",AB940=""),"",AB941/AB940-1)</f>
        <v/>
      </c>
      <c r="AI941" s="26">
        <f>IF(OR(AC941="",AC940=""),"",AC941/AC940-1)</f>
        <v/>
      </c>
      <c r="AJ941" s="26">
        <f>IF(AC941="","",AA941/AC941)</f>
        <v/>
      </c>
      <c r="AK941" s="26">
        <f>IF(AC941="","",AB941/AC941)</f>
        <v/>
      </c>
      <c r="AL941" s="29" t="n">
        <v>12.7675</v>
      </c>
      <c r="AM941" s="30" t="n">
        <v>13.285</v>
      </c>
      <c r="AN941" s="30" t="n">
        <v>12.42</v>
      </c>
      <c r="AO941" s="30" t="n">
        <v>13.1</v>
      </c>
      <c r="AP941" s="31" t="n">
        <v>0.026</v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18">
        <f>IF(SUMIFS('Daily NSE Equity Options'!$K:$K,'Daily NSE Equity Options'!$A:$A,$A942)=0,"",SUMIFS('Daily NSE Equity Options'!$K:$K,'Daily NSE Equity Options'!$A:$A,$A942))</f>
        <v/>
      </c>
      <c r="F942" s="7">
        <f>IF(SUMIFS('Daily BSE Equity Options'!$K:$K,'Daily BSE Equity Options'!$A:$A,$A942)=0,"",SUMIFS('Daily BSE Equity Options'!$K:$K,'Daily BSE Equity Options'!$A:$A,$A942))</f>
        <v/>
      </c>
      <c r="G942" s="7">
        <f>IF(OR(E942="",F942=""),"",E942+F942)</f>
        <v/>
      </c>
      <c r="H942" s="20">
        <f>IFERROR(IF(OR(E942="",INDEX(E:E,MATCH(DATE(YEAR($A942)-1,MONTH($A942),DAY($A942)),$A:$A,0))=""),"",E942/INDEX(E:E,MATCH(DATE(YEAR($A942)-1,MONTH($A942),DAY($A942)),$A:$A,0))-1),"")</f>
        <v/>
      </c>
      <c r="I942" s="20">
        <f>IFERROR(IF(OR(F942="",INDEX(F:F,MATCH(DATE(YEAR($A942)-1,MONTH($A942),DAY($A942)),$A:$A,0))=""),"",F942/INDEX(F:F,MATCH(DATE(YEAR($A942)-1,MONTH($A942),DAY($A942)),$A:$A,0))-1),"")</f>
        <v/>
      </c>
      <c r="J942" s="20">
        <f>IFERROR(IF(OR(G942="",INDEX(G:G,MATCH(DATE(YEAR($A942)-1,MONTH($A942),DAY($A942)),$A:$A,0))=""),"",G942/INDEX(G:G,MATCH(DATE(YEAR($A942)-1,MONTH($A942),DAY($A942)),$A:$A,0))-1),"")</f>
        <v/>
      </c>
      <c r="K942" s="20">
        <f>IF(OR(E942="",E941=""),"",E942/E941-1)</f>
        <v/>
      </c>
      <c r="L942" s="20">
        <f>IF(OR(F942="",F941=""),"",F942/F941-1)</f>
        <v/>
      </c>
      <c r="M942" s="20">
        <f>IF(OR(G942="",G941=""),"",G942/G941-1)</f>
        <v/>
      </c>
      <c r="N942" s="20">
        <f>IF(G942="","",E942/G942)</f>
        <v/>
      </c>
      <c r="O942" s="20">
        <f>IF(G942="","",F942/G942)</f>
        <v/>
      </c>
      <c r="P942" s="21">
        <f>IF(SUMIFS('Daily NSE Equity Options'!$L:$L,'Daily NSE Equity Options'!$A:$A,$A942)=0,"",SUMIFS('Daily NSE Equity Options'!$L:$L,'Daily NSE Equity Options'!$A:$A,$A942))</f>
        <v/>
      </c>
      <c r="Q942" s="8">
        <f>IF(SUMIFS('Daily BSE Equity Options'!$L:$L,'Daily BSE Equity Options'!$A:$A,$A942)=0,"",SUMIFS('Daily BSE Equity Options'!$L:$L,'Daily BSE Equity Options'!$A:$A,$A942))</f>
        <v/>
      </c>
      <c r="R942" s="8">
        <f>IF(OR(P942="",Q942=""),"",P942+Q942)</f>
        <v/>
      </c>
      <c r="S942" s="23">
        <f>IFERROR(IF(OR(P942="",INDEX(P:P,MATCH(DATE(YEAR($A942)-1,MONTH($A942),DAY($A942)),$A:$A,0))=""),"",P942/INDEX(P:P,MATCH(DATE(YEAR($A942)-1,MONTH($A942),DAY($A942)),$A:$A,0))-1),"")</f>
        <v/>
      </c>
      <c r="T942" s="23">
        <f>IFERROR(IF(OR(Q942="",INDEX(Q:Q,MATCH(DATE(YEAR($A942)-1,MONTH($A942),DAY($A942)),$A:$A,0))=""),"",Q942/INDEX(Q:Q,MATCH(DATE(YEAR($A942)-1,MONTH($A942),DAY($A942)),$A:$A,0))-1),"")</f>
        <v/>
      </c>
      <c r="U942" s="23">
        <f>IFERROR(IF(OR(R942="",INDEX(R:R,MATCH(DATE(YEAR($A942)-1,MONTH($A942),DAY($A942)),$A:$A,0))=""),"",R942/INDEX(R:R,MATCH(DATE(YEAR($A942)-1,MONTH($A942),DAY($A942)),$A:$A,0))-1),"")</f>
        <v/>
      </c>
      <c r="V942" s="23">
        <f>IF(OR(P942="",P941=""),"",P942/P941-1)</f>
        <v/>
      </c>
      <c r="W942" s="23">
        <f>IF(OR(Q942="",Q941=""),"",Q942/Q941-1)</f>
        <v/>
      </c>
      <c r="X942" s="23">
        <f>IF(OR(R942="",R941=""),"",R942/R941-1)</f>
        <v/>
      </c>
      <c r="Y942" s="23">
        <f>IF(R942="","",P942/R942)</f>
        <v/>
      </c>
      <c r="Z942" s="23">
        <f>IF(R942="","",Q942/R942)</f>
        <v/>
      </c>
      <c r="AA942" s="24">
        <f>IF(SUMIFS('Daily NSE Equity Options'!$M:$M,'Daily NSE Equity Options'!$A:$A,$A942)=0,"",SUMIFS('Daily NSE Equity Options'!$M:$M,'Daily NSE Equity Options'!$A:$A,$A942))</f>
        <v/>
      </c>
      <c r="AB942" s="9">
        <f>IF(SUMIFS('Daily BSE Equity Options'!$M:$M,'Daily BSE Equity Options'!$A:$A,$A942)=0,"",SUMIFS('Daily BSE Equity Options'!$M:$M,'Daily BSE Equity Options'!$A:$A,$A942))</f>
        <v/>
      </c>
      <c r="AC942" s="9">
        <f>IF(OR(AA942="",AB942=""),"",AA942+AB942)</f>
        <v/>
      </c>
      <c r="AD942" s="26">
        <f>IFERROR(IF(OR(AA942="",INDEX(AA:AA,MATCH(DATE(YEAR($A942)-1,MONTH($A942),DAY($A942)),$A:$A,0))=""),"",AA942/INDEX(AA:AA,MATCH(DATE(YEAR($A942)-1,MONTH($A942),DAY($A942)),$A:$A,0))-1),"")</f>
        <v/>
      </c>
      <c r="AE942" s="26">
        <f>IFERROR(IF(OR(AB942="",INDEX(AB:AB,MATCH(DATE(YEAR($A942)-1,MONTH($A942),DAY($A942)),$A:$A,0))=""),"",AB942/INDEX(AB:AB,MATCH(DATE(YEAR($A942)-1,MONTH($A942),DAY($A942)),$A:$A,0))-1),"")</f>
        <v/>
      </c>
      <c r="AF942" s="26">
        <f>IFERROR(IF(OR(AC942="",INDEX(AC:AC,MATCH(DATE(YEAR($A942)-1,MONTH($A942),DAY($A942)),$A:$A,0))=""),"",AC942/INDEX(AC:AC,MATCH(DATE(YEAR($A942)-1,MONTH($A942),DAY($A942)),$A:$A,0))-1),"")</f>
        <v/>
      </c>
      <c r="AG942" s="26">
        <f>IF(OR(AA942="",AA941=""),"",AA942/AA941-1)</f>
        <v/>
      </c>
      <c r="AH942" s="26">
        <f>IF(OR(AB942="",AB941=""),"",AB942/AB941-1)</f>
        <v/>
      </c>
      <c r="AI942" s="26">
        <f>IF(OR(AC942="",AC941=""),"",AC942/AC941-1)</f>
        <v/>
      </c>
      <c r="AJ942" s="26">
        <f>IF(AC942="","",AA942/AC942)</f>
        <v/>
      </c>
      <c r="AK942" s="26">
        <f>IF(AC942="","",AB942/AC942)</f>
        <v/>
      </c>
      <c r="AL942" s="29" t="n">
        <v>13.1</v>
      </c>
      <c r="AM942" s="30" t="n">
        <v>13.885</v>
      </c>
      <c r="AN942" s="30" t="n">
        <v>11.7875</v>
      </c>
      <c r="AO942" s="30" t="n">
        <v>13.785</v>
      </c>
      <c r="AP942" s="31" t="n">
        <v>0.0523</v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18">
        <f>IF(SUMIFS('Daily NSE Equity Options'!$K:$K,'Daily NSE Equity Options'!$A:$A,$A943)=0,"",SUMIFS('Daily NSE Equity Options'!$K:$K,'Daily NSE Equity Options'!$A:$A,$A943))</f>
        <v/>
      </c>
      <c r="F943" s="7">
        <f>IF(SUMIFS('Daily BSE Equity Options'!$K:$K,'Daily BSE Equity Options'!$A:$A,$A943)=0,"",SUMIFS('Daily BSE Equity Options'!$K:$K,'Daily BSE Equity Options'!$A:$A,$A943))</f>
        <v/>
      </c>
      <c r="G943" s="7">
        <f>IF(OR(E943="",F943=""),"",E943+F943)</f>
        <v/>
      </c>
      <c r="H943" s="20">
        <f>IFERROR(IF(OR(E943="",INDEX(E:E,MATCH(DATE(YEAR($A943)-1,MONTH($A943),DAY($A943)),$A:$A,0))=""),"",E943/INDEX(E:E,MATCH(DATE(YEAR($A943)-1,MONTH($A943),DAY($A943)),$A:$A,0))-1),"")</f>
        <v/>
      </c>
      <c r="I943" s="20">
        <f>IFERROR(IF(OR(F943="",INDEX(F:F,MATCH(DATE(YEAR($A943)-1,MONTH($A943),DAY($A943)),$A:$A,0))=""),"",F943/INDEX(F:F,MATCH(DATE(YEAR($A943)-1,MONTH($A943),DAY($A943)),$A:$A,0))-1),"")</f>
        <v/>
      </c>
      <c r="J943" s="20">
        <f>IFERROR(IF(OR(G943="",INDEX(G:G,MATCH(DATE(YEAR($A943)-1,MONTH($A943),DAY($A943)),$A:$A,0))=""),"",G943/INDEX(G:G,MATCH(DATE(YEAR($A943)-1,MONTH($A943),DAY($A943)),$A:$A,0))-1),"")</f>
        <v/>
      </c>
      <c r="K943" s="20">
        <f>IF(OR(E943="",E942=""),"",E943/E942-1)</f>
        <v/>
      </c>
      <c r="L943" s="20">
        <f>IF(OR(F943="",F942=""),"",F943/F942-1)</f>
        <v/>
      </c>
      <c r="M943" s="20">
        <f>IF(OR(G943="",G942=""),"",G943/G942-1)</f>
        <v/>
      </c>
      <c r="N943" s="20">
        <f>IF(G943="","",E943/G943)</f>
        <v/>
      </c>
      <c r="O943" s="20">
        <f>IF(G943="","",F943/G943)</f>
        <v/>
      </c>
      <c r="P943" s="21">
        <f>IF(SUMIFS('Daily NSE Equity Options'!$L:$L,'Daily NSE Equity Options'!$A:$A,$A943)=0,"",SUMIFS('Daily NSE Equity Options'!$L:$L,'Daily NSE Equity Options'!$A:$A,$A943))</f>
        <v/>
      </c>
      <c r="Q943" s="8">
        <f>IF(SUMIFS('Daily BSE Equity Options'!$L:$L,'Daily BSE Equity Options'!$A:$A,$A943)=0,"",SUMIFS('Daily BSE Equity Options'!$L:$L,'Daily BSE Equity Options'!$A:$A,$A943))</f>
        <v/>
      </c>
      <c r="R943" s="8">
        <f>IF(OR(P943="",Q943=""),"",P943+Q943)</f>
        <v/>
      </c>
      <c r="S943" s="23">
        <f>IFERROR(IF(OR(P943="",INDEX(P:P,MATCH(DATE(YEAR($A943)-1,MONTH($A943),DAY($A943)),$A:$A,0))=""),"",P943/INDEX(P:P,MATCH(DATE(YEAR($A943)-1,MONTH($A943),DAY($A943)),$A:$A,0))-1),"")</f>
        <v/>
      </c>
      <c r="T943" s="23">
        <f>IFERROR(IF(OR(Q943="",INDEX(Q:Q,MATCH(DATE(YEAR($A943)-1,MONTH($A943),DAY($A943)),$A:$A,0))=""),"",Q943/INDEX(Q:Q,MATCH(DATE(YEAR($A943)-1,MONTH($A943),DAY($A943)),$A:$A,0))-1),"")</f>
        <v/>
      </c>
      <c r="U943" s="23">
        <f>IFERROR(IF(OR(R943="",INDEX(R:R,MATCH(DATE(YEAR($A943)-1,MONTH($A943),DAY($A943)),$A:$A,0))=""),"",R943/INDEX(R:R,MATCH(DATE(YEAR($A943)-1,MONTH($A943),DAY($A943)),$A:$A,0))-1),"")</f>
        <v/>
      </c>
      <c r="V943" s="23">
        <f>IF(OR(P943="",P942=""),"",P943/P942-1)</f>
        <v/>
      </c>
      <c r="W943" s="23">
        <f>IF(OR(Q943="",Q942=""),"",Q943/Q942-1)</f>
        <v/>
      </c>
      <c r="X943" s="23">
        <f>IF(OR(R943="",R942=""),"",R943/R942-1)</f>
        <v/>
      </c>
      <c r="Y943" s="23">
        <f>IF(R943="","",P943/R943)</f>
        <v/>
      </c>
      <c r="Z943" s="23">
        <f>IF(R943="","",Q943/R943)</f>
        <v/>
      </c>
      <c r="AA943" s="24">
        <f>IF(SUMIFS('Daily NSE Equity Options'!$M:$M,'Daily NSE Equity Options'!$A:$A,$A943)=0,"",SUMIFS('Daily NSE Equity Options'!$M:$M,'Daily NSE Equity Options'!$A:$A,$A943))</f>
        <v/>
      </c>
      <c r="AB943" s="9">
        <f>IF(SUMIFS('Daily BSE Equity Options'!$M:$M,'Daily BSE Equity Options'!$A:$A,$A943)=0,"",SUMIFS('Daily BSE Equity Options'!$M:$M,'Daily BSE Equity Options'!$A:$A,$A943))</f>
        <v/>
      </c>
      <c r="AC943" s="9">
        <f>IF(OR(AA943="",AB943=""),"",AA943+AB943)</f>
        <v/>
      </c>
      <c r="AD943" s="26">
        <f>IFERROR(IF(OR(AA943="",INDEX(AA:AA,MATCH(DATE(YEAR($A943)-1,MONTH($A943),DAY($A943)),$A:$A,0))=""),"",AA943/INDEX(AA:AA,MATCH(DATE(YEAR($A943)-1,MONTH($A943),DAY($A943)),$A:$A,0))-1),"")</f>
        <v/>
      </c>
      <c r="AE943" s="26">
        <f>IFERROR(IF(OR(AB943="",INDEX(AB:AB,MATCH(DATE(YEAR($A943)-1,MONTH($A943),DAY($A943)),$A:$A,0))=""),"",AB943/INDEX(AB:AB,MATCH(DATE(YEAR($A943)-1,MONTH($A943),DAY($A943)),$A:$A,0))-1),"")</f>
        <v/>
      </c>
      <c r="AF943" s="26">
        <f>IFERROR(IF(OR(AC943="",INDEX(AC:AC,MATCH(DATE(YEAR($A943)-1,MONTH($A943),DAY($A943)),$A:$A,0))=""),"",AC943/INDEX(AC:AC,MATCH(DATE(YEAR($A943)-1,MONTH($A943),DAY($A943)),$A:$A,0))-1),"")</f>
        <v/>
      </c>
      <c r="AG943" s="26">
        <f>IF(OR(AA943="",AA942=""),"",AA943/AA942-1)</f>
        <v/>
      </c>
      <c r="AH943" s="26">
        <f>IF(OR(AB943="",AB942=""),"",AB943/AB942-1)</f>
        <v/>
      </c>
      <c r="AI943" s="26">
        <f>IF(OR(AC943="",AC942=""),"",AC943/AC942-1)</f>
        <v/>
      </c>
      <c r="AJ943" s="26">
        <f>IF(AC943="","",AA943/AC943)</f>
        <v/>
      </c>
      <c r="AK943" s="26">
        <f>IF(AC943="","",AB943/AC943)</f>
        <v/>
      </c>
      <c r="AL943" s="29" t="n">
        <v>13.785</v>
      </c>
      <c r="AM943" s="30" t="n">
        <v>14.0425</v>
      </c>
      <c r="AN943" s="30" t="n">
        <v>12.485</v>
      </c>
      <c r="AO943" s="30" t="n">
        <v>13.5725</v>
      </c>
      <c r="AP943" s="31" t="n">
        <v>-0.0154</v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18">
        <f>IF(SUMIFS('Daily NSE Equity Options'!$K:$K,'Daily NSE Equity Options'!$A:$A,$A944)=0,"",SUMIFS('Daily NSE Equity Options'!$K:$K,'Daily NSE Equity Options'!$A:$A,$A944))</f>
        <v/>
      </c>
      <c r="F944" s="7">
        <f>IF(SUMIFS('Daily BSE Equity Options'!$K:$K,'Daily BSE Equity Options'!$A:$A,$A944)=0,"",SUMIFS('Daily BSE Equity Options'!$K:$K,'Daily BSE Equity Options'!$A:$A,$A944))</f>
        <v/>
      </c>
      <c r="G944" s="7">
        <f>IF(OR(E944="",F944=""),"",E944+F944)</f>
        <v/>
      </c>
      <c r="H944" s="20">
        <f>IFERROR(IF(OR(E944="",INDEX(E:E,MATCH(DATE(YEAR($A944)-1,MONTH($A944),DAY($A944)),$A:$A,0))=""),"",E944/INDEX(E:E,MATCH(DATE(YEAR($A944)-1,MONTH($A944),DAY($A944)),$A:$A,0))-1),"")</f>
        <v/>
      </c>
      <c r="I944" s="20">
        <f>IFERROR(IF(OR(F944="",INDEX(F:F,MATCH(DATE(YEAR($A944)-1,MONTH($A944),DAY($A944)),$A:$A,0))=""),"",F944/INDEX(F:F,MATCH(DATE(YEAR($A944)-1,MONTH($A944),DAY($A944)),$A:$A,0))-1),"")</f>
        <v/>
      </c>
      <c r="J944" s="20">
        <f>IFERROR(IF(OR(G944="",INDEX(G:G,MATCH(DATE(YEAR($A944)-1,MONTH($A944),DAY($A944)),$A:$A,0))=""),"",G944/INDEX(G:G,MATCH(DATE(YEAR($A944)-1,MONTH($A944),DAY($A944)),$A:$A,0))-1),"")</f>
        <v/>
      </c>
      <c r="K944" s="20">
        <f>IF(OR(E944="",E943=""),"",E944/E943-1)</f>
        <v/>
      </c>
      <c r="L944" s="20">
        <f>IF(OR(F944="",F943=""),"",F944/F943-1)</f>
        <v/>
      </c>
      <c r="M944" s="20">
        <f>IF(OR(G944="",G943=""),"",G944/G943-1)</f>
        <v/>
      </c>
      <c r="N944" s="20">
        <f>IF(G944="","",E944/G944)</f>
        <v/>
      </c>
      <c r="O944" s="20">
        <f>IF(G944="","",F944/G944)</f>
        <v/>
      </c>
      <c r="P944" s="21">
        <f>IF(SUMIFS('Daily NSE Equity Options'!$L:$L,'Daily NSE Equity Options'!$A:$A,$A944)=0,"",SUMIFS('Daily NSE Equity Options'!$L:$L,'Daily NSE Equity Options'!$A:$A,$A944))</f>
        <v/>
      </c>
      <c r="Q944" s="8">
        <f>IF(SUMIFS('Daily BSE Equity Options'!$L:$L,'Daily BSE Equity Options'!$A:$A,$A944)=0,"",SUMIFS('Daily BSE Equity Options'!$L:$L,'Daily BSE Equity Options'!$A:$A,$A944))</f>
        <v/>
      </c>
      <c r="R944" s="8">
        <f>IF(OR(P944="",Q944=""),"",P944+Q944)</f>
        <v/>
      </c>
      <c r="S944" s="23">
        <f>IFERROR(IF(OR(P944="",INDEX(P:P,MATCH(DATE(YEAR($A944)-1,MONTH($A944),DAY($A944)),$A:$A,0))=""),"",P944/INDEX(P:P,MATCH(DATE(YEAR($A944)-1,MONTH($A944),DAY($A944)),$A:$A,0))-1),"")</f>
        <v/>
      </c>
      <c r="T944" s="23">
        <f>IFERROR(IF(OR(Q944="",INDEX(Q:Q,MATCH(DATE(YEAR($A944)-1,MONTH($A944),DAY($A944)),$A:$A,0))=""),"",Q944/INDEX(Q:Q,MATCH(DATE(YEAR($A944)-1,MONTH($A944),DAY($A944)),$A:$A,0))-1),"")</f>
        <v/>
      </c>
      <c r="U944" s="23">
        <f>IFERROR(IF(OR(R944="",INDEX(R:R,MATCH(DATE(YEAR($A944)-1,MONTH($A944),DAY($A944)),$A:$A,0))=""),"",R944/INDEX(R:R,MATCH(DATE(YEAR($A944)-1,MONTH($A944),DAY($A944)),$A:$A,0))-1),"")</f>
        <v/>
      </c>
      <c r="V944" s="23">
        <f>IF(OR(P944="",P943=""),"",P944/P943-1)</f>
        <v/>
      </c>
      <c r="W944" s="23">
        <f>IF(OR(Q944="",Q943=""),"",Q944/Q943-1)</f>
        <v/>
      </c>
      <c r="X944" s="23">
        <f>IF(OR(R944="",R943=""),"",R944/R943-1)</f>
        <v/>
      </c>
      <c r="Y944" s="23">
        <f>IF(R944="","",P944/R944)</f>
        <v/>
      </c>
      <c r="Z944" s="23">
        <f>IF(R944="","",Q944/R944)</f>
        <v/>
      </c>
      <c r="AA944" s="24">
        <f>IF(SUMIFS('Daily NSE Equity Options'!$M:$M,'Daily NSE Equity Options'!$A:$A,$A944)=0,"",SUMIFS('Daily NSE Equity Options'!$M:$M,'Daily NSE Equity Options'!$A:$A,$A944))</f>
        <v/>
      </c>
      <c r="AB944" s="9">
        <f>IF(SUMIFS('Daily BSE Equity Options'!$M:$M,'Daily BSE Equity Options'!$A:$A,$A944)=0,"",SUMIFS('Daily BSE Equity Options'!$M:$M,'Daily BSE Equity Options'!$A:$A,$A944))</f>
        <v/>
      </c>
      <c r="AC944" s="9">
        <f>IF(OR(AA944="",AB944=""),"",AA944+AB944)</f>
        <v/>
      </c>
      <c r="AD944" s="26">
        <f>IFERROR(IF(OR(AA944="",INDEX(AA:AA,MATCH(DATE(YEAR($A944)-1,MONTH($A944),DAY($A944)),$A:$A,0))=""),"",AA944/INDEX(AA:AA,MATCH(DATE(YEAR($A944)-1,MONTH($A944),DAY($A944)),$A:$A,0))-1),"")</f>
        <v/>
      </c>
      <c r="AE944" s="26">
        <f>IFERROR(IF(OR(AB944="",INDEX(AB:AB,MATCH(DATE(YEAR($A944)-1,MONTH($A944),DAY($A944)),$A:$A,0))=""),"",AB944/INDEX(AB:AB,MATCH(DATE(YEAR($A944)-1,MONTH($A944),DAY($A944)),$A:$A,0))-1),"")</f>
        <v/>
      </c>
      <c r="AF944" s="26">
        <f>IFERROR(IF(OR(AC944="",INDEX(AC:AC,MATCH(DATE(YEAR($A944)-1,MONTH($A944),DAY($A944)),$A:$A,0))=""),"",AC944/INDEX(AC:AC,MATCH(DATE(YEAR($A944)-1,MONTH($A944),DAY($A944)),$A:$A,0))-1),"")</f>
        <v/>
      </c>
      <c r="AG944" s="26">
        <f>IF(OR(AA944="",AA943=""),"",AA944/AA943-1)</f>
        <v/>
      </c>
      <c r="AH944" s="26">
        <f>IF(OR(AB944="",AB943=""),"",AB944/AB943-1)</f>
        <v/>
      </c>
      <c r="AI944" s="26">
        <f>IF(OR(AC944="",AC943=""),"",AC944/AC943-1)</f>
        <v/>
      </c>
      <c r="AJ944" s="26">
        <f>IF(AC944="","",AA944/AC944)</f>
        <v/>
      </c>
      <c r="AK944" s="26">
        <f>IF(AC944="","",AB944/AC944)</f>
        <v/>
      </c>
      <c r="AL944" s="29" t="n">
        <v>13.5725</v>
      </c>
      <c r="AM944" s="30" t="n">
        <v>15.23</v>
      </c>
      <c r="AN944" s="30" t="n">
        <v>12.715</v>
      </c>
      <c r="AO944" s="30" t="n">
        <v>15.08</v>
      </c>
      <c r="AP944" s="31" t="n">
        <v>0.1111</v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18">
        <f>IF(SUMIFS('Daily NSE Equity Options'!$K:$K,'Daily NSE Equity Options'!$A:$A,$A945)=0,"",SUMIFS('Daily NSE Equity Options'!$K:$K,'Daily NSE Equity Options'!$A:$A,$A945))</f>
        <v/>
      </c>
      <c r="F945" s="7">
        <f>IF(SUMIFS('Daily BSE Equity Options'!$K:$K,'Daily BSE Equity Options'!$A:$A,$A945)=0,"",SUMIFS('Daily BSE Equity Options'!$K:$K,'Daily BSE Equity Options'!$A:$A,$A945))</f>
        <v/>
      </c>
      <c r="G945" s="7">
        <f>IF(OR(E945="",F945=""),"",E945+F945)</f>
        <v/>
      </c>
      <c r="H945" s="20">
        <f>IFERROR(IF(OR(E945="",INDEX(E:E,MATCH(DATE(YEAR($A945)-1,MONTH($A945),DAY($A945)),$A:$A,0))=""),"",E945/INDEX(E:E,MATCH(DATE(YEAR($A945)-1,MONTH($A945),DAY($A945)),$A:$A,0))-1),"")</f>
        <v/>
      </c>
      <c r="I945" s="20">
        <f>IFERROR(IF(OR(F945="",INDEX(F:F,MATCH(DATE(YEAR($A945)-1,MONTH($A945),DAY($A945)),$A:$A,0))=""),"",F945/INDEX(F:F,MATCH(DATE(YEAR($A945)-1,MONTH($A945),DAY($A945)),$A:$A,0))-1),"")</f>
        <v/>
      </c>
      <c r="J945" s="20">
        <f>IFERROR(IF(OR(G945="",INDEX(G:G,MATCH(DATE(YEAR($A945)-1,MONTH($A945),DAY($A945)),$A:$A,0))=""),"",G945/INDEX(G:G,MATCH(DATE(YEAR($A945)-1,MONTH($A945),DAY($A945)),$A:$A,0))-1),"")</f>
        <v/>
      </c>
      <c r="K945" s="20">
        <f>IF(OR(E945="",E944=""),"",E945/E944-1)</f>
        <v/>
      </c>
      <c r="L945" s="20">
        <f>IF(OR(F945="",F944=""),"",F945/F944-1)</f>
        <v/>
      </c>
      <c r="M945" s="20">
        <f>IF(OR(G945="",G944=""),"",G945/G944-1)</f>
        <v/>
      </c>
      <c r="N945" s="20">
        <f>IF(G945="","",E945/G945)</f>
        <v/>
      </c>
      <c r="O945" s="20">
        <f>IF(G945="","",F945/G945)</f>
        <v/>
      </c>
      <c r="P945" s="21">
        <f>IF(SUMIFS('Daily NSE Equity Options'!$L:$L,'Daily NSE Equity Options'!$A:$A,$A945)=0,"",SUMIFS('Daily NSE Equity Options'!$L:$L,'Daily NSE Equity Options'!$A:$A,$A945))</f>
        <v/>
      </c>
      <c r="Q945" s="8">
        <f>IF(SUMIFS('Daily BSE Equity Options'!$L:$L,'Daily BSE Equity Options'!$A:$A,$A945)=0,"",SUMIFS('Daily BSE Equity Options'!$L:$L,'Daily BSE Equity Options'!$A:$A,$A945))</f>
        <v/>
      </c>
      <c r="R945" s="8">
        <f>IF(OR(P945="",Q945=""),"",P945+Q945)</f>
        <v/>
      </c>
      <c r="S945" s="23">
        <f>IFERROR(IF(OR(P945="",INDEX(P:P,MATCH(DATE(YEAR($A945)-1,MONTH($A945),DAY($A945)),$A:$A,0))=""),"",P945/INDEX(P:P,MATCH(DATE(YEAR($A945)-1,MONTH($A945),DAY($A945)),$A:$A,0))-1),"")</f>
        <v/>
      </c>
      <c r="T945" s="23">
        <f>IFERROR(IF(OR(Q945="",INDEX(Q:Q,MATCH(DATE(YEAR($A945)-1,MONTH($A945),DAY($A945)),$A:$A,0))=""),"",Q945/INDEX(Q:Q,MATCH(DATE(YEAR($A945)-1,MONTH($A945),DAY($A945)),$A:$A,0))-1),"")</f>
        <v/>
      </c>
      <c r="U945" s="23">
        <f>IFERROR(IF(OR(R945="",INDEX(R:R,MATCH(DATE(YEAR($A945)-1,MONTH($A945),DAY($A945)),$A:$A,0))=""),"",R945/INDEX(R:R,MATCH(DATE(YEAR($A945)-1,MONTH($A945),DAY($A945)),$A:$A,0))-1),"")</f>
        <v/>
      </c>
      <c r="V945" s="23">
        <f>IF(OR(P945="",P944=""),"",P945/P944-1)</f>
        <v/>
      </c>
      <c r="W945" s="23">
        <f>IF(OR(Q945="",Q944=""),"",Q945/Q944-1)</f>
        <v/>
      </c>
      <c r="X945" s="23">
        <f>IF(OR(R945="",R944=""),"",R945/R944-1)</f>
        <v/>
      </c>
      <c r="Y945" s="23">
        <f>IF(R945="","",P945/R945)</f>
        <v/>
      </c>
      <c r="Z945" s="23">
        <f>IF(R945="","",Q945/R945)</f>
        <v/>
      </c>
      <c r="AA945" s="24">
        <f>IF(SUMIFS('Daily NSE Equity Options'!$M:$M,'Daily NSE Equity Options'!$A:$A,$A945)=0,"",SUMIFS('Daily NSE Equity Options'!$M:$M,'Daily NSE Equity Options'!$A:$A,$A945))</f>
        <v/>
      </c>
      <c r="AB945" s="9">
        <f>IF(SUMIFS('Daily BSE Equity Options'!$M:$M,'Daily BSE Equity Options'!$A:$A,$A945)=0,"",SUMIFS('Daily BSE Equity Options'!$M:$M,'Daily BSE Equity Options'!$A:$A,$A945))</f>
        <v/>
      </c>
      <c r="AC945" s="9">
        <f>IF(OR(AA945="",AB945=""),"",AA945+AB945)</f>
        <v/>
      </c>
      <c r="AD945" s="26">
        <f>IFERROR(IF(OR(AA945="",INDEX(AA:AA,MATCH(DATE(YEAR($A945)-1,MONTH($A945),DAY($A945)),$A:$A,0))=""),"",AA945/INDEX(AA:AA,MATCH(DATE(YEAR($A945)-1,MONTH($A945),DAY($A945)),$A:$A,0))-1),"")</f>
        <v/>
      </c>
      <c r="AE945" s="26">
        <f>IFERROR(IF(OR(AB945="",INDEX(AB:AB,MATCH(DATE(YEAR($A945)-1,MONTH($A945),DAY($A945)),$A:$A,0))=""),"",AB945/INDEX(AB:AB,MATCH(DATE(YEAR($A945)-1,MONTH($A945),DAY($A945)),$A:$A,0))-1),"")</f>
        <v/>
      </c>
      <c r="AF945" s="26">
        <f>IFERROR(IF(OR(AC945="",INDEX(AC:AC,MATCH(DATE(YEAR($A945)-1,MONTH($A945),DAY($A945)),$A:$A,0))=""),"",AC945/INDEX(AC:AC,MATCH(DATE(YEAR($A945)-1,MONTH($A945),DAY($A945)),$A:$A,0))-1),"")</f>
        <v/>
      </c>
      <c r="AG945" s="26">
        <f>IF(OR(AA945="",AA944=""),"",AA945/AA944-1)</f>
        <v/>
      </c>
      <c r="AH945" s="26">
        <f>IF(OR(AB945="",AB944=""),"",AB945/AB944-1)</f>
        <v/>
      </c>
      <c r="AI945" s="26">
        <f>IF(OR(AC945="",AC944=""),"",AC945/AC944-1)</f>
        <v/>
      </c>
      <c r="AJ945" s="26">
        <f>IF(AC945="","",AA945/AC945)</f>
        <v/>
      </c>
      <c r="AK945" s="26">
        <f>IF(AC945="","",AB945/AC945)</f>
        <v/>
      </c>
      <c r="AL945" s="29" t="n">
        <v>15.08</v>
      </c>
      <c r="AM945" s="30" t="n">
        <v>15.705</v>
      </c>
      <c r="AN945" s="30" t="n">
        <v>12.98</v>
      </c>
      <c r="AO945" s="30" t="n">
        <v>14.07</v>
      </c>
      <c r="AP945" s="31" t="n">
        <v>-0.067</v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18">
        <f>IF(SUMIFS('Daily NSE Equity Options'!$K:$K,'Daily NSE Equity Options'!$A:$A,$A946)=0,"",SUMIFS('Daily NSE Equity Options'!$K:$K,'Daily NSE Equity Options'!$A:$A,$A946))</f>
        <v/>
      </c>
      <c r="F946" s="7">
        <f>IF(SUMIFS('Daily BSE Equity Options'!$K:$K,'Daily BSE Equity Options'!$A:$A,$A946)=0,"",SUMIFS('Daily BSE Equity Options'!$K:$K,'Daily BSE Equity Options'!$A:$A,$A946))</f>
        <v/>
      </c>
      <c r="G946" s="7">
        <f>IF(OR(E946="",F946=""),"",E946+F946)</f>
        <v/>
      </c>
      <c r="H946" s="20">
        <f>IFERROR(IF(OR(E946="",INDEX(E:E,MATCH(DATE(YEAR($A946)-1,MONTH($A946),DAY($A946)),$A:$A,0))=""),"",E946/INDEX(E:E,MATCH(DATE(YEAR($A946)-1,MONTH($A946),DAY($A946)),$A:$A,0))-1),"")</f>
        <v/>
      </c>
      <c r="I946" s="20">
        <f>IFERROR(IF(OR(F946="",INDEX(F:F,MATCH(DATE(YEAR($A946)-1,MONTH($A946),DAY($A946)),$A:$A,0))=""),"",F946/INDEX(F:F,MATCH(DATE(YEAR($A946)-1,MONTH($A946),DAY($A946)),$A:$A,0))-1),"")</f>
        <v/>
      </c>
      <c r="J946" s="20">
        <f>IFERROR(IF(OR(G946="",INDEX(G:G,MATCH(DATE(YEAR($A946)-1,MONTH($A946),DAY($A946)),$A:$A,0))=""),"",G946/INDEX(G:G,MATCH(DATE(YEAR($A946)-1,MONTH($A946),DAY($A946)),$A:$A,0))-1),"")</f>
        <v/>
      </c>
      <c r="K946" s="20">
        <f>IF(OR(E946="",E945=""),"",E946/E945-1)</f>
        <v/>
      </c>
      <c r="L946" s="20">
        <f>IF(OR(F946="",F945=""),"",F946/F945-1)</f>
        <v/>
      </c>
      <c r="M946" s="20">
        <f>IF(OR(G946="",G945=""),"",G946/G945-1)</f>
        <v/>
      </c>
      <c r="N946" s="20">
        <f>IF(G946="","",E946/G946)</f>
        <v/>
      </c>
      <c r="O946" s="20">
        <f>IF(G946="","",F946/G946)</f>
        <v/>
      </c>
      <c r="P946" s="21">
        <f>IF(SUMIFS('Daily NSE Equity Options'!$L:$L,'Daily NSE Equity Options'!$A:$A,$A946)=0,"",SUMIFS('Daily NSE Equity Options'!$L:$L,'Daily NSE Equity Options'!$A:$A,$A946))</f>
        <v/>
      </c>
      <c r="Q946" s="8">
        <f>IF(SUMIFS('Daily BSE Equity Options'!$L:$L,'Daily BSE Equity Options'!$A:$A,$A946)=0,"",SUMIFS('Daily BSE Equity Options'!$L:$L,'Daily BSE Equity Options'!$A:$A,$A946))</f>
        <v/>
      </c>
      <c r="R946" s="8">
        <f>IF(OR(P946="",Q946=""),"",P946+Q946)</f>
        <v/>
      </c>
      <c r="S946" s="23">
        <f>IFERROR(IF(OR(P946="",INDEX(P:P,MATCH(DATE(YEAR($A946)-1,MONTH($A946),DAY($A946)),$A:$A,0))=""),"",P946/INDEX(P:P,MATCH(DATE(YEAR($A946)-1,MONTH($A946),DAY($A946)),$A:$A,0))-1),"")</f>
        <v/>
      </c>
      <c r="T946" s="23">
        <f>IFERROR(IF(OR(Q946="",INDEX(Q:Q,MATCH(DATE(YEAR($A946)-1,MONTH($A946),DAY($A946)),$A:$A,0))=""),"",Q946/INDEX(Q:Q,MATCH(DATE(YEAR($A946)-1,MONTH($A946),DAY($A946)),$A:$A,0))-1),"")</f>
        <v/>
      </c>
      <c r="U946" s="23">
        <f>IFERROR(IF(OR(R946="",INDEX(R:R,MATCH(DATE(YEAR($A946)-1,MONTH($A946),DAY($A946)),$A:$A,0))=""),"",R946/INDEX(R:R,MATCH(DATE(YEAR($A946)-1,MONTH($A946),DAY($A946)),$A:$A,0))-1),"")</f>
        <v/>
      </c>
      <c r="V946" s="23">
        <f>IF(OR(P946="",P945=""),"",P946/P945-1)</f>
        <v/>
      </c>
      <c r="W946" s="23">
        <f>IF(OR(Q946="",Q945=""),"",Q946/Q945-1)</f>
        <v/>
      </c>
      <c r="X946" s="23">
        <f>IF(OR(R946="",R945=""),"",R946/R945-1)</f>
        <v/>
      </c>
      <c r="Y946" s="23">
        <f>IF(R946="","",P946/R946)</f>
        <v/>
      </c>
      <c r="Z946" s="23">
        <f>IF(R946="","",Q946/R946)</f>
        <v/>
      </c>
      <c r="AA946" s="24">
        <f>IF(SUMIFS('Daily NSE Equity Options'!$M:$M,'Daily NSE Equity Options'!$A:$A,$A946)=0,"",SUMIFS('Daily NSE Equity Options'!$M:$M,'Daily NSE Equity Options'!$A:$A,$A946))</f>
        <v/>
      </c>
      <c r="AB946" s="9">
        <f>IF(SUMIFS('Daily BSE Equity Options'!$M:$M,'Daily BSE Equity Options'!$A:$A,$A946)=0,"",SUMIFS('Daily BSE Equity Options'!$M:$M,'Daily BSE Equity Options'!$A:$A,$A946))</f>
        <v/>
      </c>
      <c r="AC946" s="9">
        <f>IF(OR(AA946="",AB946=""),"",AA946+AB946)</f>
        <v/>
      </c>
      <c r="AD946" s="26">
        <f>IFERROR(IF(OR(AA946="",INDEX(AA:AA,MATCH(DATE(YEAR($A946)-1,MONTH($A946),DAY($A946)),$A:$A,0))=""),"",AA946/INDEX(AA:AA,MATCH(DATE(YEAR($A946)-1,MONTH($A946),DAY($A946)),$A:$A,0))-1),"")</f>
        <v/>
      </c>
      <c r="AE946" s="26">
        <f>IFERROR(IF(OR(AB946="",INDEX(AB:AB,MATCH(DATE(YEAR($A946)-1,MONTH($A946),DAY($A946)),$A:$A,0))=""),"",AB946/INDEX(AB:AB,MATCH(DATE(YEAR($A946)-1,MONTH($A946),DAY($A946)),$A:$A,0))-1),"")</f>
        <v/>
      </c>
      <c r="AF946" s="26">
        <f>IFERROR(IF(OR(AC946="",INDEX(AC:AC,MATCH(DATE(YEAR($A946)-1,MONTH($A946),DAY($A946)),$A:$A,0))=""),"",AC946/INDEX(AC:AC,MATCH(DATE(YEAR($A946)-1,MONTH($A946),DAY($A946)),$A:$A,0))-1),"")</f>
        <v/>
      </c>
      <c r="AG946" s="26">
        <f>IF(OR(AA946="",AA945=""),"",AA946/AA945-1)</f>
        <v/>
      </c>
      <c r="AH946" s="26">
        <f>IF(OR(AB946="",AB945=""),"",AB946/AB945-1)</f>
        <v/>
      </c>
      <c r="AI946" s="26">
        <f>IF(OR(AC946="",AC945=""),"",AC946/AC945-1)</f>
        <v/>
      </c>
      <c r="AJ946" s="26">
        <f>IF(AC946="","",AA946/AC946)</f>
        <v/>
      </c>
      <c r="AK946" s="26">
        <f>IF(AC946="","",AB946/AC946)</f>
        <v/>
      </c>
      <c r="AL946" s="29" t="n">
        <v>14.07</v>
      </c>
      <c r="AM946" s="30" t="n">
        <v>14.1125</v>
      </c>
      <c r="AN946" s="30" t="n">
        <v>13.6775</v>
      </c>
      <c r="AO946" s="30" t="n">
        <v>13.8775</v>
      </c>
      <c r="AP946" s="31" t="n">
        <v>-0.0137</v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18">
        <f>IF(SUMIFS('Daily NSE Equity Options'!$K:$K,'Daily NSE Equity Options'!$A:$A,$A947)=0,"",SUMIFS('Daily NSE Equity Options'!$K:$K,'Daily NSE Equity Options'!$A:$A,$A947))</f>
        <v/>
      </c>
      <c r="F947" s="7">
        <f>IF(SUMIFS('Daily BSE Equity Options'!$K:$K,'Daily BSE Equity Options'!$A:$A,$A947)=0,"",SUMIFS('Daily BSE Equity Options'!$K:$K,'Daily BSE Equity Options'!$A:$A,$A947))</f>
        <v/>
      </c>
      <c r="G947" s="7">
        <f>IF(OR(E947="",F947=""),"",E947+F947)</f>
        <v/>
      </c>
      <c r="H947" s="20">
        <f>IFERROR(IF(OR(E947="",INDEX(E:E,MATCH(DATE(YEAR($A947)-1,MONTH($A947),DAY($A947)),$A:$A,0))=""),"",E947/INDEX(E:E,MATCH(DATE(YEAR($A947)-1,MONTH($A947),DAY($A947)),$A:$A,0))-1),"")</f>
        <v/>
      </c>
      <c r="I947" s="20">
        <f>IFERROR(IF(OR(F947="",INDEX(F:F,MATCH(DATE(YEAR($A947)-1,MONTH($A947),DAY($A947)),$A:$A,0))=""),"",F947/INDEX(F:F,MATCH(DATE(YEAR($A947)-1,MONTH($A947),DAY($A947)),$A:$A,0))-1),"")</f>
        <v/>
      </c>
      <c r="J947" s="20">
        <f>IFERROR(IF(OR(G947="",INDEX(G:G,MATCH(DATE(YEAR($A947)-1,MONTH($A947),DAY($A947)),$A:$A,0))=""),"",G947/INDEX(G:G,MATCH(DATE(YEAR($A947)-1,MONTH($A947),DAY($A947)),$A:$A,0))-1),"")</f>
        <v/>
      </c>
      <c r="K947" s="20">
        <f>IF(OR(E947="",E946=""),"",E947/E946-1)</f>
        <v/>
      </c>
      <c r="L947" s="20">
        <f>IF(OR(F947="",F946=""),"",F947/F946-1)</f>
        <v/>
      </c>
      <c r="M947" s="20">
        <f>IF(OR(G947="",G946=""),"",G947/G946-1)</f>
        <v/>
      </c>
      <c r="N947" s="20">
        <f>IF(G947="","",E947/G947)</f>
        <v/>
      </c>
      <c r="O947" s="20">
        <f>IF(G947="","",F947/G947)</f>
        <v/>
      </c>
      <c r="P947" s="21">
        <f>IF(SUMIFS('Daily NSE Equity Options'!$L:$L,'Daily NSE Equity Options'!$A:$A,$A947)=0,"",SUMIFS('Daily NSE Equity Options'!$L:$L,'Daily NSE Equity Options'!$A:$A,$A947))</f>
        <v/>
      </c>
      <c r="Q947" s="8">
        <f>IF(SUMIFS('Daily BSE Equity Options'!$L:$L,'Daily BSE Equity Options'!$A:$A,$A947)=0,"",SUMIFS('Daily BSE Equity Options'!$L:$L,'Daily BSE Equity Options'!$A:$A,$A947))</f>
        <v/>
      </c>
      <c r="R947" s="8">
        <f>IF(OR(P947="",Q947=""),"",P947+Q947)</f>
        <v/>
      </c>
      <c r="S947" s="23">
        <f>IFERROR(IF(OR(P947="",INDEX(P:P,MATCH(DATE(YEAR($A947)-1,MONTH($A947),DAY($A947)),$A:$A,0))=""),"",P947/INDEX(P:P,MATCH(DATE(YEAR($A947)-1,MONTH($A947),DAY($A947)),$A:$A,0))-1),"")</f>
        <v/>
      </c>
      <c r="T947" s="23">
        <f>IFERROR(IF(OR(Q947="",INDEX(Q:Q,MATCH(DATE(YEAR($A947)-1,MONTH($A947),DAY($A947)),$A:$A,0))=""),"",Q947/INDEX(Q:Q,MATCH(DATE(YEAR($A947)-1,MONTH($A947),DAY($A947)),$A:$A,0))-1),"")</f>
        <v/>
      </c>
      <c r="U947" s="23">
        <f>IFERROR(IF(OR(R947="",INDEX(R:R,MATCH(DATE(YEAR($A947)-1,MONTH($A947),DAY($A947)),$A:$A,0))=""),"",R947/INDEX(R:R,MATCH(DATE(YEAR($A947)-1,MONTH($A947),DAY($A947)),$A:$A,0))-1),"")</f>
        <v/>
      </c>
      <c r="V947" s="23">
        <f>IF(OR(P947="",P946=""),"",P947/P946-1)</f>
        <v/>
      </c>
      <c r="W947" s="23">
        <f>IF(OR(Q947="",Q946=""),"",Q947/Q946-1)</f>
        <v/>
      </c>
      <c r="X947" s="23">
        <f>IF(OR(R947="",R946=""),"",R947/R946-1)</f>
        <v/>
      </c>
      <c r="Y947" s="23">
        <f>IF(R947="","",P947/R947)</f>
        <v/>
      </c>
      <c r="Z947" s="23">
        <f>IF(R947="","",Q947/R947)</f>
        <v/>
      </c>
      <c r="AA947" s="24">
        <f>IF(SUMIFS('Daily NSE Equity Options'!$M:$M,'Daily NSE Equity Options'!$A:$A,$A947)=0,"",SUMIFS('Daily NSE Equity Options'!$M:$M,'Daily NSE Equity Options'!$A:$A,$A947))</f>
        <v/>
      </c>
      <c r="AB947" s="9">
        <f>IF(SUMIFS('Daily BSE Equity Options'!$M:$M,'Daily BSE Equity Options'!$A:$A,$A947)=0,"",SUMIFS('Daily BSE Equity Options'!$M:$M,'Daily BSE Equity Options'!$A:$A,$A947))</f>
        <v/>
      </c>
      <c r="AC947" s="9">
        <f>IF(OR(AA947="",AB947=""),"",AA947+AB947)</f>
        <v/>
      </c>
      <c r="AD947" s="26">
        <f>IFERROR(IF(OR(AA947="",INDEX(AA:AA,MATCH(DATE(YEAR($A947)-1,MONTH($A947),DAY($A947)),$A:$A,0))=""),"",AA947/INDEX(AA:AA,MATCH(DATE(YEAR($A947)-1,MONTH($A947),DAY($A947)),$A:$A,0))-1),"")</f>
        <v/>
      </c>
      <c r="AE947" s="26">
        <f>IFERROR(IF(OR(AB947="",INDEX(AB:AB,MATCH(DATE(YEAR($A947)-1,MONTH($A947),DAY($A947)),$A:$A,0))=""),"",AB947/INDEX(AB:AB,MATCH(DATE(YEAR($A947)-1,MONTH($A947),DAY($A947)),$A:$A,0))-1),"")</f>
        <v/>
      </c>
      <c r="AF947" s="26">
        <f>IFERROR(IF(OR(AC947="",INDEX(AC:AC,MATCH(DATE(YEAR($A947)-1,MONTH($A947),DAY($A947)),$A:$A,0))=""),"",AC947/INDEX(AC:AC,MATCH(DATE(YEAR($A947)-1,MONTH($A947),DAY($A947)),$A:$A,0))-1),"")</f>
        <v/>
      </c>
      <c r="AG947" s="26">
        <f>IF(OR(AA947="",AA946=""),"",AA947/AA946-1)</f>
        <v/>
      </c>
      <c r="AH947" s="26">
        <f>IF(OR(AB947="",AB946=""),"",AB947/AB946-1)</f>
        <v/>
      </c>
      <c r="AI947" s="26">
        <f>IF(OR(AC947="",AC946=""),"",AC947/AC946-1)</f>
        <v/>
      </c>
      <c r="AJ947" s="26">
        <f>IF(AC947="","",AA947/AC947)</f>
        <v/>
      </c>
      <c r="AK947" s="26">
        <f>IF(AC947="","",AB947/AC947)</f>
        <v/>
      </c>
      <c r="AL947" s="29" t="n">
        <v>13.8775</v>
      </c>
      <c r="AM947" s="30" t="n">
        <v>14.2475</v>
      </c>
      <c r="AN947" s="30" t="n">
        <v>13.0975</v>
      </c>
      <c r="AO947" s="30" t="n">
        <v>13.8025</v>
      </c>
      <c r="AP947" s="31" t="n">
        <v>-0.0054</v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18">
        <f>IF(SUMIFS('Daily NSE Equity Options'!$K:$K,'Daily NSE Equity Options'!$A:$A,$A948)=0,"",SUMIFS('Daily NSE Equity Options'!$K:$K,'Daily NSE Equity Options'!$A:$A,$A948))</f>
        <v/>
      </c>
      <c r="F948" s="7">
        <f>IF(SUMIFS('Daily BSE Equity Options'!$K:$K,'Daily BSE Equity Options'!$A:$A,$A948)=0,"",SUMIFS('Daily BSE Equity Options'!$K:$K,'Daily BSE Equity Options'!$A:$A,$A948))</f>
        <v/>
      </c>
      <c r="G948" s="7">
        <f>IF(OR(E948="",F948=""),"",E948+F948)</f>
        <v/>
      </c>
      <c r="H948" s="20">
        <f>IFERROR(IF(OR(E948="",INDEX(E:E,MATCH(DATE(YEAR($A948)-1,MONTH($A948),DAY($A948)),$A:$A,0))=""),"",E948/INDEX(E:E,MATCH(DATE(YEAR($A948)-1,MONTH($A948),DAY($A948)),$A:$A,0))-1),"")</f>
        <v/>
      </c>
      <c r="I948" s="20">
        <f>IFERROR(IF(OR(F948="",INDEX(F:F,MATCH(DATE(YEAR($A948)-1,MONTH($A948),DAY($A948)),$A:$A,0))=""),"",F948/INDEX(F:F,MATCH(DATE(YEAR($A948)-1,MONTH($A948),DAY($A948)),$A:$A,0))-1),"")</f>
        <v/>
      </c>
      <c r="J948" s="20">
        <f>IFERROR(IF(OR(G948="",INDEX(G:G,MATCH(DATE(YEAR($A948)-1,MONTH($A948),DAY($A948)),$A:$A,0))=""),"",G948/INDEX(G:G,MATCH(DATE(YEAR($A948)-1,MONTH($A948),DAY($A948)),$A:$A,0))-1),"")</f>
        <v/>
      </c>
      <c r="K948" s="20">
        <f>IF(OR(E948="",E947=""),"",E948/E947-1)</f>
        <v/>
      </c>
      <c r="L948" s="20">
        <f>IF(OR(F948="",F947=""),"",F948/F947-1)</f>
        <v/>
      </c>
      <c r="M948" s="20">
        <f>IF(OR(G948="",G947=""),"",G948/G947-1)</f>
        <v/>
      </c>
      <c r="N948" s="20">
        <f>IF(G948="","",E948/G948)</f>
        <v/>
      </c>
      <c r="O948" s="20">
        <f>IF(G948="","",F948/G948)</f>
        <v/>
      </c>
      <c r="P948" s="21">
        <f>IF(SUMIFS('Daily NSE Equity Options'!$L:$L,'Daily NSE Equity Options'!$A:$A,$A948)=0,"",SUMIFS('Daily NSE Equity Options'!$L:$L,'Daily NSE Equity Options'!$A:$A,$A948))</f>
        <v/>
      </c>
      <c r="Q948" s="8">
        <f>IF(SUMIFS('Daily BSE Equity Options'!$L:$L,'Daily BSE Equity Options'!$A:$A,$A948)=0,"",SUMIFS('Daily BSE Equity Options'!$L:$L,'Daily BSE Equity Options'!$A:$A,$A948))</f>
        <v/>
      </c>
      <c r="R948" s="8">
        <f>IF(OR(P948="",Q948=""),"",P948+Q948)</f>
        <v/>
      </c>
      <c r="S948" s="23">
        <f>IFERROR(IF(OR(P948="",INDEX(P:P,MATCH(DATE(YEAR($A948)-1,MONTH($A948),DAY($A948)),$A:$A,0))=""),"",P948/INDEX(P:P,MATCH(DATE(YEAR($A948)-1,MONTH($A948),DAY($A948)),$A:$A,0))-1),"")</f>
        <v/>
      </c>
      <c r="T948" s="23">
        <f>IFERROR(IF(OR(Q948="",INDEX(Q:Q,MATCH(DATE(YEAR($A948)-1,MONTH($A948),DAY($A948)),$A:$A,0))=""),"",Q948/INDEX(Q:Q,MATCH(DATE(YEAR($A948)-1,MONTH($A948),DAY($A948)),$A:$A,0))-1),"")</f>
        <v/>
      </c>
      <c r="U948" s="23">
        <f>IFERROR(IF(OR(R948="",INDEX(R:R,MATCH(DATE(YEAR($A948)-1,MONTH($A948),DAY($A948)),$A:$A,0))=""),"",R948/INDEX(R:R,MATCH(DATE(YEAR($A948)-1,MONTH($A948),DAY($A948)),$A:$A,0))-1),"")</f>
        <v/>
      </c>
      <c r="V948" s="23">
        <f>IF(OR(P948="",P947=""),"",P948/P947-1)</f>
        <v/>
      </c>
      <c r="W948" s="23">
        <f>IF(OR(Q948="",Q947=""),"",Q948/Q947-1)</f>
        <v/>
      </c>
      <c r="X948" s="23">
        <f>IF(OR(R948="",R947=""),"",R948/R947-1)</f>
        <v/>
      </c>
      <c r="Y948" s="23">
        <f>IF(R948="","",P948/R948)</f>
        <v/>
      </c>
      <c r="Z948" s="23">
        <f>IF(R948="","",Q948/R948)</f>
        <v/>
      </c>
      <c r="AA948" s="24">
        <f>IF(SUMIFS('Daily NSE Equity Options'!$M:$M,'Daily NSE Equity Options'!$A:$A,$A948)=0,"",SUMIFS('Daily NSE Equity Options'!$M:$M,'Daily NSE Equity Options'!$A:$A,$A948))</f>
        <v/>
      </c>
      <c r="AB948" s="9">
        <f>IF(SUMIFS('Daily BSE Equity Options'!$M:$M,'Daily BSE Equity Options'!$A:$A,$A948)=0,"",SUMIFS('Daily BSE Equity Options'!$M:$M,'Daily BSE Equity Options'!$A:$A,$A948))</f>
        <v/>
      </c>
      <c r="AC948" s="9">
        <f>IF(OR(AA948="",AB948=""),"",AA948+AB948)</f>
        <v/>
      </c>
      <c r="AD948" s="26">
        <f>IFERROR(IF(OR(AA948="",INDEX(AA:AA,MATCH(DATE(YEAR($A948)-1,MONTH($A948),DAY($A948)),$A:$A,0))=""),"",AA948/INDEX(AA:AA,MATCH(DATE(YEAR($A948)-1,MONTH($A948),DAY($A948)),$A:$A,0))-1),"")</f>
        <v/>
      </c>
      <c r="AE948" s="26">
        <f>IFERROR(IF(OR(AB948="",INDEX(AB:AB,MATCH(DATE(YEAR($A948)-1,MONTH($A948),DAY($A948)),$A:$A,0))=""),"",AB948/INDEX(AB:AB,MATCH(DATE(YEAR($A948)-1,MONTH($A948),DAY($A948)),$A:$A,0))-1),"")</f>
        <v/>
      </c>
      <c r="AF948" s="26">
        <f>IFERROR(IF(OR(AC948="",INDEX(AC:AC,MATCH(DATE(YEAR($A948)-1,MONTH($A948),DAY($A948)),$A:$A,0))=""),"",AC948/INDEX(AC:AC,MATCH(DATE(YEAR($A948)-1,MONTH($A948),DAY($A948)),$A:$A,0))-1),"")</f>
        <v/>
      </c>
      <c r="AG948" s="26">
        <f>IF(OR(AA948="",AA947=""),"",AA948/AA947-1)</f>
        <v/>
      </c>
      <c r="AH948" s="26">
        <f>IF(OR(AB948="",AB947=""),"",AB948/AB947-1)</f>
        <v/>
      </c>
      <c r="AI948" s="26">
        <f>IF(OR(AC948="",AC947=""),"",AC948/AC947-1)</f>
        <v/>
      </c>
      <c r="AJ948" s="26">
        <f>IF(AC948="","",AA948/AC948)</f>
        <v/>
      </c>
      <c r="AK948" s="26">
        <f>IF(AC948="","",AB948/AC948)</f>
        <v/>
      </c>
      <c r="AL948" s="29" t="n">
        <v>13.8025</v>
      </c>
      <c r="AM948" s="30" t="n">
        <v>15.405</v>
      </c>
      <c r="AN948" s="30" t="n">
        <v>12.195</v>
      </c>
      <c r="AO948" s="30" t="n">
        <v>14.8525</v>
      </c>
      <c r="AP948" s="31" t="n">
        <v>0.0761</v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18">
        <f>IF(SUMIFS('Daily NSE Equity Options'!$K:$K,'Daily NSE Equity Options'!$A:$A,$A949)=0,"",SUMIFS('Daily NSE Equity Options'!$K:$K,'Daily NSE Equity Options'!$A:$A,$A949))</f>
        <v/>
      </c>
      <c r="F949" s="7">
        <f>IF(SUMIFS('Daily BSE Equity Options'!$K:$K,'Daily BSE Equity Options'!$A:$A,$A949)=0,"",SUMIFS('Daily BSE Equity Options'!$K:$K,'Daily BSE Equity Options'!$A:$A,$A949))</f>
        <v/>
      </c>
      <c r="G949" s="7">
        <f>IF(OR(E949="",F949=""),"",E949+F949)</f>
        <v/>
      </c>
      <c r="H949" s="20">
        <f>IFERROR(IF(OR(E949="",INDEX(E:E,MATCH(DATE(YEAR($A949)-1,MONTH($A949),DAY($A949)),$A:$A,0))=""),"",E949/INDEX(E:E,MATCH(DATE(YEAR($A949)-1,MONTH($A949),DAY($A949)),$A:$A,0))-1),"")</f>
        <v/>
      </c>
      <c r="I949" s="20">
        <f>IFERROR(IF(OR(F949="",INDEX(F:F,MATCH(DATE(YEAR($A949)-1,MONTH($A949),DAY($A949)),$A:$A,0))=""),"",F949/INDEX(F:F,MATCH(DATE(YEAR($A949)-1,MONTH($A949),DAY($A949)),$A:$A,0))-1),"")</f>
        <v/>
      </c>
      <c r="J949" s="20">
        <f>IFERROR(IF(OR(G949="",INDEX(G:G,MATCH(DATE(YEAR($A949)-1,MONTH($A949),DAY($A949)),$A:$A,0))=""),"",G949/INDEX(G:G,MATCH(DATE(YEAR($A949)-1,MONTH($A949),DAY($A949)),$A:$A,0))-1),"")</f>
        <v/>
      </c>
      <c r="K949" s="20">
        <f>IF(OR(E949="",E948=""),"",E949/E948-1)</f>
        <v/>
      </c>
      <c r="L949" s="20">
        <f>IF(OR(F949="",F948=""),"",F949/F948-1)</f>
        <v/>
      </c>
      <c r="M949" s="20">
        <f>IF(OR(G949="",G948=""),"",G949/G948-1)</f>
        <v/>
      </c>
      <c r="N949" s="20">
        <f>IF(G949="","",E949/G949)</f>
        <v/>
      </c>
      <c r="O949" s="20">
        <f>IF(G949="","",F949/G949)</f>
        <v/>
      </c>
      <c r="P949" s="21">
        <f>IF(SUMIFS('Daily NSE Equity Options'!$L:$L,'Daily NSE Equity Options'!$A:$A,$A949)=0,"",SUMIFS('Daily NSE Equity Options'!$L:$L,'Daily NSE Equity Options'!$A:$A,$A949))</f>
        <v/>
      </c>
      <c r="Q949" s="8">
        <f>IF(SUMIFS('Daily BSE Equity Options'!$L:$L,'Daily BSE Equity Options'!$A:$A,$A949)=0,"",SUMIFS('Daily BSE Equity Options'!$L:$L,'Daily BSE Equity Options'!$A:$A,$A949))</f>
        <v/>
      </c>
      <c r="R949" s="8">
        <f>IF(OR(P949="",Q949=""),"",P949+Q949)</f>
        <v/>
      </c>
      <c r="S949" s="23">
        <f>IFERROR(IF(OR(P949="",INDEX(P:P,MATCH(DATE(YEAR($A949)-1,MONTH($A949),DAY($A949)),$A:$A,0))=""),"",P949/INDEX(P:P,MATCH(DATE(YEAR($A949)-1,MONTH($A949),DAY($A949)),$A:$A,0))-1),"")</f>
        <v/>
      </c>
      <c r="T949" s="23">
        <f>IFERROR(IF(OR(Q949="",INDEX(Q:Q,MATCH(DATE(YEAR($A949)-1,MONTH($A949),DAY($A949)),$A:$A,0))=""),"",Q949/INDEX(Q:Q,MATCH(DATE(YEAR($A949)-1,MONTH($A949),DAY($A949)),$A:$A,0))-1),"")</f>
        <v/>
      </c>
      <c r="U949" s="23">
        <f>IFERROR(IF(OR(R949="",INDEX(R:R,MATCH(DATE(YEAR($A949)-1,MONTH($A949),DAY($A949)),$A:$A,0))=""),"",R949/INDEX(R:R,MATCH(DATE(YEAR($A949)-1,MONTH($A949),DAY($A949)),$A:$A,0))-1),"")</f>
        <v/>
      </c>
      <c r="V949" s="23">
        <f>IF(OR(P949="",P948=""),"",P949/P948-1)</f>
        <v/>
      </c>
      <c r="W949" s="23">
        <f>IF(OR(Q949="",Q948=""),"",Q949/Q948-1)</f>
        <v/>
      </c>
      <c r="X949" s="23">
        <f>IF(OR(R949="",R948=""),"",R949/R948-1)</f>
        <v/>
      </c>
      <c r="Y949" s="23">
        <f>IF(R949="","",P949/R949)</f>
        <v/>
      </c>
      <c r="Z949" s="23">
        <f>IF(R949="","",Q949/R949)</f>
        <v/>
      </c>
      <c r="AA949" s="24">
        <f>IF(SUMIFS('Daily NSE Equity Options'!$M:$M,'Daily NSE Equity Options'!$A:$A,$A949)=0,"",SUMIFS('Daily NSE Equity Options'!$M:$M,'Daily NSE Equity Options'!$A:$A,$A949))</f>
        <v/>
      </c>
      <c r="AB949" s="9">
        <f>IF(SUMIFS('Daily BSE Equity Options'!$M:$M,'Daily BSE Equity Options'!$A:$A,$A949)=0,"",SUMIFS('Daily BSE Equity Options'!$M:$M,'Daily BSE Equity Options'!$A:$A,$A949))</f>
        <v/>
      </c>
      <c r="AC949" s="9">
        <f>IF(OR(AA949="",AB949=""),"",AA949+AB949)</f>
        <v/>
      </c>
      <c r="AD949" s="26">
        <f>IFERROR(IF(OR(AA949="",INDEX(AA:AA,MATCH(DATE(YEAR($A949)-1,MONTH($A949),DAY($A949)),$A:$A,0))=""),"",AA949/INDEX(AA:AA,MATCH(DATE(YEAR($A949)-1,MONTH($A949),DAY($A949)),$A:$A,0))-1),"")</f>
        <v/>
      </c>
      <c r="AE949" s="26">
        <f>IFERROR(IF(OR(AB949="",INDEX(AB:AB,MATCH(DATE(YEAR($A949)-1,MONTH($A949),DAY($A949)),$A:$A,0))=""),"",AB949/INDEX(AB:AB,MATCH(DATE(YEAR($A949)-1,MONTH($A949),DAY($A949)),$A:$A,0))-1),"")</f>
        <v/>
      </c>
      <c r="AF949" s="26">
        <f>IFERROR(IF(OR(AC949="",INDEX(AC:AC,MATCH(DATE(YEAR($A949)-1,MONTH($A949),DAY($A949)),$A:$A,0))=""),"",AC949/INDEX(AC:AC,MATCH(DATE(YEAR($A949)-1,MONTH($A949),DAY($A949)),$A:$A,0))-1),"")</f>
        <v/>
      </c>
      <c r="AG949" s="26">
        <f>IF(OR(AA949="",AA948=""),"",AA949/AA948-1)</f>
        <v/>
      </c>
      <c r="AH949" s="26">
        <f>IF(OR(AB949="",AB948=""),"",AB949/AB948-1)</f>
        <v/>
      </c>
      <c r="AI949" s="26">
        <f>IF(OR(AC949="",AC948=""),"",AC949/AC948-1)</f>
        <v/>
      </c>
      <c r="AJ949" s="26">
        <f>IF(AC949="","",AA949/AC949)</f>
        <v/>
      </c>
      <c r="AK949" s="26">
        <f>IF(AC949="","",AB949/AC949)</f>
        <v/>
      </c>
      <c r="AL949" s="29" t="n">
        <v>14.8525</v>
      </c>
      <c r="AM949" s="30" t="n">
        <v>15.6475</v>
      </c>
      <c r="AN949" s="30" t="n">
        <v>14.03</v>
      </c>
      <c r="AO949" s="30" t="n">
        <v>14.375</v>
      </c>
      <c r="AP949" s="31" t="n">
        <v>-0.0321</v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18">
        <f>IF(SUMIFS('Daily NSE Equity Options'!$K:$K,'Daily NSE Equity Options'!$A:$A,$A950)=0,"",SUMIFS('Daily NSE Equity Options'!$K:$K,'Daily NSE Equity Options'!$A:$A,$A950))</f>
        <v/>
      </c>
      <c r="F950" s="7">
        <f>IF(SUMIFS('Daily BSE Equity Options'!$K:$K,'Daily BSE Equity Options'!$A:$A,$A950)=0,"",SUMIFS('Daily BSE Equity Options'!$K:$K,'Daily BSE Equity Options'!$A:$A,$A950))</f>
        <v/>
      </c>
      <c r="G950" s="7">
        <f>IF(OR(E950="",F950=""),"",E950+F950)</f>
        <v/>
      </c>
      <c r="H950" s="20">
        <f>IFERROR(IF(OR(E950="",INDEX(E:E,MATCH(DATE(YEAR($A950)-1,MONTH($A950),DAY($A950)),$A:$A,0))=""),"",E950/INDEX(E:E,MATCH(DATE(YEAR($A950)-1,MONTH($A950),DAY($A950)),$A:$A,0))-1),"")</f>
        <v/>
      </c>
      <c r="I950" s="20">
        <f>IFERROR(IF(OR(F950="",INDEX(F:F,MATCH(DATE(YEAR($A950)-1,MONTH($A950),DAY($A950)),$A:$A,0))=""),"",F950/INDEX(F:F,MATCH(DATE(YEAR($A950)-1,MONTH($A950),DAY($A950)),$A:$A,0))-1),"")</f>
        <v/>
      </c>
      <c r="J950" s="20">
        <f>IFERROR(IF(OR(G950="",INDEX(G:G,MATCH(DATE(YEAR($A950)-1,MONTH($A950),DAY($A950)),$A:$A,0))=""),"",G950/INDEX(G:G,MATCH(DATE(YEAR($A950)-1,MONTH($A950),DAY($A950)),$A:$A,0))-1),"")</f>
        <v/>
      </c>
      <c r="K950" s="20">
        <f>IF(OR(E950="",E949=""),"",E950/E949-1)</f>
        <v/>
      </c>
      <c r="L950" s="20">
        <f>IF(OR(F950="",F949=""),"",F950/F949-1)</f>
        <v/>
      </c>
      <c r="M950" s="20">
        <f>IF(OR(G950="",G949=""),"",G950/G949-1)</f>
        <v/>
      </c>
      <c r="N950" s="20">
        <f>IF(G950="","",E950/G950)</f>
        <v/>
      </c>
      <c r="O950" s="20">
        <f>IF(G950="","",F950/G950)</f>
        <v/>
      </c>
      <c r="P950" s="21">
        <f>IF(SUMIFS('Daily NSE Equity Options'!$L:$L,'Daily NSE Equity Options'!$A:$A,$A950)=0,"",SUMIFS('Daily NSE Equity Options'!$L:$L,'Daily NSE Equity Options'!$A:$A,$A950))</f>
        <v/>
      </c>
      <c r="Q950" s="8">
        <f>IF(SUMIFS('Daily BSE Equity Options'!$L:$L,'Daily BSE Equity Options'!$A:$A,$A950)=0,"",SUMIFS('Daily BSE Equity Options'!$L:$L,'Daily BSE Equity Options'!$A:$A,$A950))</f>
        <v/>
      </c>
      <c r="R950" s="8">
        <f>IF(OR(P950="",Q950=""),"",P950+Q950)</f>
        <v/>
      </c>
      <c r="S950" s="23">
        <f>IFERROR(IF(OR(P950="",INDEX(P:P,MATCH(DATE(YEAR($A950)-1,MONTH($A950),DAY($A950)),$A:$A,0))=""),"",P950/INDEX(P:P,MATCH(DATE(YEAR($A950)-1,MONTH($A950),DAY($A950)),$A:$A,0))-1),"")</f>
        <v/>
      </c>
      <c r="T950" s="23">
        <f>IFERROR(IF(OR(Q950="",INDEX(Q:Q,MATCH(DATE(YEAR($A950)-1,MONTH($A950),DAY($A950)),$A:$A,0))=""),"",Q950/INDEX(Q:Q,MATCH(DATE(YEAR($A950)-1,MONTH($A950),DAY($A950)),$A:$A,0))-1),"")</f>
        <v/>
      </c>
      <c r="U950" s="23">
        <f>IFERROR(IF(OR(R950="",INDEX(R:R,MATCH(DATE(YEAR($A950)-1,MONTH($A950),DAY($A950)),$A:$A,0))=""),"",R950/INDEX(R:R,MATCH(DATE(YEAR($A950)-1,MONTH($A950),DAY($A950)),$A:$A,0))-1),"")</f>
        <v/>
      </c>
      <c r="V950" s="23">
        <f>IF(OR(P950="",P949=""),"",P950/P949-1)</f>
        <v/>
      </c>
      <c r="W950" s="23">
        <f>IF(OR(Q950="",Q949=""),"",Q950/Q949-1)</f>
        <v/>
      </c>
      <c r="X950" s="23">
        <f>IF(OR(R950="",R949=""),"",R950/R949-1)</f>
        <v/>
      </c>
      <c r="Y950" s="23">
        <f>IF(R950="","",P950/R950)</f>
        <v/>
      </c>
      <c r="Z950" s="23">
        <f>IF(R950="","",Q950/R950)</f>
        <v/>
      </c>
      <c r="AA950" s="24">
        <f>IF(SUMIFS('Daily NSE Equity Options'!$M:$M,'Daily NSE Equity Options'!$A:$A,$A950)=0,"",SUMIFS('Daily NSE Equity Options'!$M:$M,'Daily NSE Equity Options'!$A:$A,$A950))</f>
        <v/>
      </c>
      <c r="AB950" s="9">
        <f>IF(SUMIFS('Daily BSE Equity Options'!$M:$M,'Daily BSE Equity Options'!$A:$A,$A950)=0,"",SUMIFS('Daily BSE Equity Options'!$M:$M,'Daily BSE Equity Options'!$A:$A,$A950))</f>
        <v/>
      </c>
      <c r="AC950" s="9">
        <f>IF(OR(AA950="",AB950=""),"",AA950+AB950)</f>
        <v/>
      </c>
      <c r="AD950" s="26">
        <f>IFERROR(IF(OR(AA950="",INDEX(AA:AA,MATCH(DATE(YEAR($A950)-1,MONTH($A950),DAY($A950)),$A:$A,0))=""),"",AA950/INDEX(AA:AA,MATCH(DATE(YEAR($A950)-1,MONTH($A950),DAY($A950)),$A:$A,0))-1),"")</f>
        <v/>
      </c>
      <c r="AE950" s="26">
        <f>IFERROR(IF(OR(AB950="",INDEX(AB:AB,MATCH(DATE(YEAR($A950)-1,MONTH($A950),DAY($A950)),$A:$A,0))=""),"",AB950/INDEX(AB:AB,MATCH(DATE(YEAR($A950)-1,MONTH($A950),DAY($A950)),$A:$A,0))-1),"")</f>
        <v/>
      </c>
      <c r="AF950" s="26">
        <f>IFERROR(IF(OR(AC950="",INDEX(AC:AC,MATCH(DATE(YEAR($A950)-1,MONTH($A950),DAY($A950)),$A:$A,0))=""),"",AC950/INDEX(AC:AC,MATCH(DATE(YEAR($A950)-1,MONTH($A950),DAY($A950)),$A:$A,0))-1),"")</f>
        <v/>
      </c>
      <c r="AG950" s="26">
        <f>IF(OR(AA950="",AA949=""),"",AA950/AA949-1)</f>
        <v/>
      </c>
      <c r="AH950" s="26">
        <f>IF(OR(AB950="",AB949=""),"",AB950/AB949-1)</f>
        <v/>
      </c>
      <c r="AI950" s="26">
        <f>IF(OR(AC950="",AC949=""),"",AC950/AC949-1)</f>
        <v/>
      </c>
      <c r="AJ950" s="26">
        <f>IF(AC950="","",AA950/AC950)</f>
        <v/>
      </c>
      <c r="AK950" s="26">
        <f>IF(AC950="","",AB950/AC950)</f>
        <v/>
      </c>
      <c r="AL950" s="29" t="n">
        <v>14.375</v>
      </c>
      <c r="AM950" s="30" t="n">
        <v>15.3375</v>
      </c>
      <c r="AN950" s="30" t="n">
        <v>13.36</v>
      </c>
      <c r="AO950" s="30" t="n">
        <v>13.865</v>
      </c>
      <c r="AP950" s="31" t="n">
        <v>-0.0355</v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18">
        <f>IF(SUMIFS('Daily NSE Equity Options'!$K:$K,'Daily NSE Equity Options'!$A:$A,$A951)=0,"",SUMIFS('Daily NSE Equity Options'!$K:$K,'Daily NSE Equity Options'!$A:$A,$A951))</f>
        <v/>
      </c>
      <c r="F951" s="7">
        <f>IF(SUMIFS('Daily BSE Equity Options'!$K:$K,'Daily BSE Equity Options'!$A:$A,$A951)=0,"",SUMIFS('Daily BSE Equity Options'!$K:$K,'Daily BSE Equity Options'!$A:$A,$A951))</f>
        <v/>
      </c>
      <c r="G951" s="7">
        <f>IF(OR(E951="",F951=""),"",E951+F951)</f>
        <v/>
      </c>
      <c r="H951" s="20">
        <f>IFERROR(IF(OR(E951="",INDEX(E:E,MATCH(DATE(YEAR($A951)-1,MONTH($A951),DAY($A951)),$A:$A,0))=""),"",E951/INDEX(E:E,MATCH(DATE(YEAR($A951)-1,MONTH($A951),DAY($A951)),$A:$A,0))-1),"")</f>
        <v/>
      </c>
      <c r="I951" s="20">
        <f>IFERROR(IF(OR(F951="",INDEX(F:F,MATCH(DATE(YEAR($A951)-1,MONTH($A951),DAY($A951)),$A:$A,0))=""),"",F951/INDEX(F:F,MATCH(DATE(YEAR($A951)-1,MONTH($A951),DAY($A951)),$A:$A,0))-1),"")</f>
        <v/>
      </c>
      <c r="J951" s="20">
        <f>IFERROR(IF(OR(G951="",INDEX(G:G,MATCH(DATE(YEAR($A951)-1,MONTH($A951),DAY($A951)),$A:$A,0))=""),"",G951/INDEX(G:G,MATCH(DATE(YEAR($A951)-1,MONTH($A951),DAY($A951)),$A:$A,0))-1),"")</f>
        <v/>
      </c>
      <c r="K951" s="20">
        <f>IF(OR(E951="",E950=""),"",E951/E950-1)</f>
        <v/>
      </c>
      <c r="L951" s="20">
        <f>IF(OR(F951="",F950=""),"",F951/F950-1)</f>
        <v/>
      </c>
      <c r="M951" s="20">
        <f>IF(OR(G951="",G950=""),"",G951/G950-1)</f>
        <v/>
      </c>
      <c r="N951" s="20">
        <f>IF(G951="","",E951/G951)</f>
        <v/>
      </c>
      <c r="O951" s="20">
        <f>IF(G951="","",F951/G951)</f>
        <v/>
      </c>
      <c r="P951" s="21">
        <f>IF(SUMIFS('Daily NSE Equity Options'!$L:$L,'Daily NSE Equity Options'!$A:$A,$A951)=0,"",SUMIFS('Daily NSE Equity Options'!$L:$L,'Daily NSE Equity Options'!$A:$A,$A951))</f>
        <v/>
      </c>
      <c r="Q951" s="8">
        <f>IF(SUMIFS('Daily BSE Equity Options'!$L:$L,'Daily BSE Equity Options'!$A:$A,$A951)=0,"",SUMIFS('Daily BSE Equity Options'!$L:$L,'Daily BSE Equity Options'!$A:$A,$A951))</f>
        <v/>
      </c>
      <c r="R951" s="8">
        <f>IF(OR(P951="",Q951=""),"",P951+Q951)</f>
        <v/>
      </c>
      <c r="S951" s="23">
        <f>IFERROR(IF(OR(P951="",INDEX(P:P,MATCH(DATE(YEAR($A951)-1,MONTH($A951),DAY($A951)),$A:$A,0))=""),"",P951/INDEX(P:P,MATCH(DATE(YEAR($A951)-1,MONTH($A951),DAY($A951)),$A:$A,0))-1),"")</f>
        <v/>
      </c>
      <c r="T951" s="23">
        <f>IFERROR(IF(OR(Q951="",INDEX(Q:Q,MATCH(DATE(YEAR($A951)-1,MONTH($A951),DAY($A951)),$A:$A,0))=""),"",Q951/INDEX(Q:Q,MATCH(DATE(YEAR($A951)-1,MONTH($A951),DAY($A951)),$A:$A,0))-1),"")</f>
        <v/>
      </c>
      <c r="U951" s="23">
        <f>IFERROR(IF(OR(R951="",INDEX(R:R,MATCH(DATE(YEAR($A951)-1,MONTH($A951),DAY($A951)),$A:$A,0))=""),"",R951/INDEX(R:R,MATCH(DATE(YEAR($A951)-1,MONTH($A951),DAY($A951)),$A:$A,0))-1),"")</f>
        <v/>
      </c>
      <c r="V951" s="23">
        <f>IF(OR(P951="",P950=""),"",P951/P950-1)</f>
        <v/>
      </c>
      <c r="W951" s="23">
        <f>IF(OR(Q951="",Q950=""),"",Q951/Q950-1)</f>
        <v/>
      </c>
      <c r="X951" s="23">
        <f>IF(OR(R951="",R950=""),"",R951/R950-1)</f>
        <v/>
      </c>
      <c r="Y951" s="23">
        <f>IF(R951="","",P951/R951)</f>
        <v/>
      </c>
      <c r="Z951" s="23">
        <f>IF(R951="","",Q951/R951)</f>
        <v/>
      </c>
      <c r="AA951" s="24">
        <f>IF(SUMIFS('Daily NSE Equity Options'!$M:$M,'Daily NSE Equity Options'!$A:$A,$A951)=0,"",SUMIFS('Daily NSE Equity Options'!$M:$M,'Daily NSE Equity Options'!$A:$A,$A951))</f>
        <v/>
      </c>
      <c r="AB951" s="9">
        <f>IF(SUMIFS('Daily BSE Equity Options'!$M:$M,'Daily BSE Equity Options'!$A:$A,$A951)=0,"",SUMIFS('Daily BSE Equity Options'!$M:$M,'Daily BSE Equity Options'!$A:$A,$A951))</f>
        <v/>
      </c>
      <c r="AC951" s="9">
        <f>IF(OR(AA951="",AB951=""),"",AA951+AB951)</f>
        <v/>
      </c>
      <c r="AD951" s="26">
        <f>IFERROR(IF(OR(AA951="",INDEX(AA:AA,MATCH(DATE(YEAR($A951)-1,MONTH($A951),DAY($A951)),$A:$A,0))=""),"",AA951/INDEX(AA:AA,MATCH(DATE(YEAR($A951)-1,MONTH($A951),DAY($A951)),$A:$A,0))-1),"")</f>
        <v/>
      </c>
      <c r="AE951" s="26">
        <f>IFERROR(IF(OR(AB951="",INDEX(AB:AB,MATCH(DATE(YEAR($A951)-1,MONTH($A951),DAY($A951)),$A:$A,0))=""),"",AB951/INDEX(AB:AB,MATCH(DATE(YEAR($A951)-1,MONTH($A951),DAY($A951)),$A:$A,0))-1),"")</f>
        <v/>
      </c>
      <c r="AF951" s="26">
        <f>IFERROR(IF(OR(AC951="",INDEX(AC:AC,MATCH(DATE(YEAR($A951)-1,MONTH($A951),DAY($A951)),$A:$A,0))=""),"",AC951/INDEX(AC:AC,MATCH(DATE(YEAR($A951)-1,MONTH($A951),DAY($A951)),$A:$A,0))-1),"")</f>
        <v/>
      </c>
      <c r="AG951" s="26">
        <f>IF(OR(AA951="",AA950=""),"",AA951/AA950-1)</f>
        <v/>
      </c>
      <c r="AH951" s="26">
        <f>IF(OR(AB951="",AB950=""),"",AB951/AB950-1)</f>
        <v/>
      </c>
      <c r="AI951" s="26">
        <f>IF(OR(AC951="",AC950=""),"",AC951/AC950-1)</f>
        <v/>
      </c>
      <c r="AJ951" s="26">
        <f>IF(AC951="","",AA951/AC951)</f>
        <v/>
      </c>
      <c r="AK951" s="26">
        <f>IF(AC951="","",AB951/AC951)</f>
        <v/>
      </c>
      <c r="AL951" s="29" t="n">
        <v>13.865</v>
      </c>
      <c r="AM951" s="30" t="n">
        <v>15.8475</v>
      </c>
      <c r="AN951" s="30" t="n">
        <v>13.795</v>
      </c>
      <c r="AO951" s="30" t="n">
        <v>15.68</v>
      </c>
      <c r="AP951" s="31" t="n">
        <v>0.1309</v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18">
        <f>IF(SUMIFS('Daily NSE Equity Options'!$K:$K,'Daily NSE Equity Options'!$A:$A,$A952)=0,"",SUMIFS('Daily NSE Equity Options'!$K:$K,'Daily NSE Equity Options'!$A:$A,$A952))</f>
        <v/>
      </c>
      <c r="F952" s="7">
        <f>IF(SUMIFS('Daily BSE Equity Options'!$K:$K,'Daily BSE Equity Options'!$A:$A,$A952)=0,"",SUMIFS('Daily BSE Equity Options'!$K:$K,'Daily BSE Equity Options'!$A:$A,$A952))</f>
        <v/>
      </c>
      <c r="G952" s="7">
        <f>IF(OR(E952="",F952=""),"",E952+F952)</f>
        <v/>
      </c>
      <c r="H952" s="20">
        <f>IFERROR(IF(OR(E952="",INDEX(E:E,MATCH(DATE(YEAR($A952)-1,MONTH($A952),DAY($A952)),$A:$A,0))=""),"",E952/INDEX(E:E,MATCH(DATE(YEAR($A952)-1,MONTH($A952),DAY($A952)),$A:$A,0))-1),"")</f>
        <v/>
      </c>
      <c r="I952" s="20">
        <f>IFERROR(IF(OR(F952="",INDEX(F:F,MATCH(DATE(YEAR($A952)-1,MONTH($A952),DAY($A952)),$A:$A,0))=""),"",F952/INDEX(F:F,MATCH(DATE(YEAR($A952)-1,MONTH($A952),DAY($A952)),$A:$A,0))-1),"")</f>
        <v/>
      </c>
      <c r="J952" s="20">
        <f>IFERROR(IF(OR(G952="",INDEX(G:G,MATCH(DATE(YEAR($A952)-1,MONTH($A952),DAY($A952)),$A:$A,0))=""),"",G952/INDEX(G:G,MATCH(DATE(YEAR($A952)-1,MONTH($A952),DAY($A952)),$A:$A,0))-1),"")</f>
        <v/>
      </c>
      <c r="K952" s="20">
        <f>IF(OR(E952="",E951=""),"",E952/E951-1)</f>
        <v/>
      </c>
      <c r="L952" s="20">
        <f>IF(OR(F952="",F951=""),"",F952/F951-1)</f>
        <v/>
      </c>
      <c r="M952" s="20">
        <f>IF(OR(G952="",G951=""),"",G952/G951-1)</f>
        <v/>
      </c>
      <c r="N952" s="20">
        <f>IF(G952="","",E952/G952)</f>
        <v/>
      </c>
      <c r="O952" s="20">
        <f>IF(G952="","",F952/G952)</f>
        <v/>
      </c>
      <c r="P952" s="21">
        <f>IF(SUMIFS('Daily NSE Equity Options'!$L:$L,'Daily NSE Equity Options'!$A:$A,$A952)=0,"",SUMIFS('Daily NSE Equity Options'!$L:$L,'Daily NSE Equity Options'!$A:$A,$A952))</f>
        <v/>
      </c>
      <c r="Q952" s="8">
        <f>IF(SUMIFS('Daily BSE Equity Options'!$L:$L,'Daily BSE Equity Options'!$A:$A,$A952)=0,"",SUMIFS('Daily BSE Equity Options'!$L:$L,'Daily BSE Equity Options'!$A:$A,$A952))</f>
        <v/>
      </c>
      <c r="R952" s="8">
        <f>IF(OR(P952="",Q952=""),"",P952+Q952)</f>
        <v/>
      </c>
      <c r="S952" s="23">
        <f>IFERROR(IF(OR(P952="",INDEX(P:P,MATCH(DATE(YEAR($A952)-1,MONTH($A952),DAY($A952)),$A:$A,0))=""),"",P952/INDEX(P:P,MATCH(DATE(YEAR($A952)-1,MONTH($A952),DAY($A952)),$A:$A,0))-1),"")</f>
        <v/>
      </c>
      <c r="T952" s="23">
        <f>IFERROR(IF(OR(Q952="",INDEX(Q:Q,MATCH(DATE(YEAR($A952)-1,MONTH($A952),DAY($A952)),$A:$A,0))=""),"",Q952/INDEX(Q:Q,MATCH(DATE(YEAR($A952)-1,MONTH($A952),DAY($A952)),$A:$A,0))-1),"")</f>
        <v/>
      </c>
      <c r="U952" s="23">
        <f>IFERROR(IF(OR(R952="",INDEX(R:R,MATCH(DATE(YEAR($A952)-1,MONTH($A952),DAY($A952)),$A:$A,0))=""),"",R952/INDEX(R:R,MATCH(DATE(YEAR($A952)-1,MONTH($A952),DAY($A952)),$A:$A,0))-1),"")</f>
        <v/>
      </c>
      <c r="V952" s="23">
        <f>IF(OR(P952="",P951=""),"",P952/P951-1)</f>
        <v/>
      </c>
      <c r="W952" s="23">
        <f>IF(OR(Q952="",Q951=""),"",Q952/Q951-1)</f>
        <v/>
      </c>
      <c r="X952" s="23">
        <f>IF(OR(R952="",R951=""),"",R952/R951-1)</f>
        <v/>
      </c>
      <c r="Y952" s="23">
        <f>IF(R952="","",P952/R952)</f>
        <v/>
      </c>
      <c r="Z952" s="23">
        <f>IF(R952="","",Q952/R952)</f>
        <v/>
      </c>
      <c r="AA952" s="24">
        <f>IF(SUMIFS('Daily NSE Equity Options'!$M:$M,'Daily NSE Equity Options'!$A:$A,$A952)=0,"",SUMIFS('Daily NSE Equity Options'!$M:$M,'Daily NSE Equity Options'!$A:$A,$A952))</f>
        <v/>
      </c>
      <c r="AB952" s="9">
        <f>IF(SUMIFS('Daily BSE Equity Options'!$M:$M,'Daily BSE Equity Options'!$A:$A,$A952)=0,"",SUMIFS('Daily BSE Equity Options'!$M:$M,'Daily BSE Equity Options'!$A:$A,$A952))</f>
        <v/>
      </c>
      <c r="AC952" s="9">
        <f>IF(OR(AA952="",AB952=""),"",AA952+AB952)</f>
        <v/>
      </c>
      <c r="AD952" s="26">
        <f>IFERROR(IF(OR(AA952="",INDEX(AA:AA,MATCH(DATE(YEAR($A952)-1,MONTH($A952),DAY($A952)),$A:$A,0))=""),"",AA952/INDEX(AA:AA,MATCH(DATE(YEAR($A952)-1,MONTH($A952),DAY($A952)),$A:$A,0))-1),"")</f>
        <v/>
      </c>
      <c r="AE952" s="26">
        <f>IFERROR(IF(OR(AB952="",INDEX(AB:AB,MATCH(DATE(YEAR($A952)-1,MONTH($A952),DAY($A952)),$A:$A,0))=""),"",AB952/INDEX(AB:AB,MATCH(DATE(YEAR($A952)-1,MONTH($A952),DAY($A952)),$A:$A,0))-1),"")</f>
        <v/>
      </c>
      <c r="AF952" s="26">
        <f>IFERROR(IF(OR(AC952="",INDEX(AC:AC,MATCH(DATE(YEAR($A952)-1,MONTH($A952),DAY($A952)),$A:$A,0))=""),"",AC952/INDEX(AC:AC,MATCH(DATE(YEAR($A952)-1,MONTH($A952),DAY($A952)),$A:$A,0))-1),"")</f>
        <v/>
      </c>
      <c r="AG952" s="26">
        <f>IF(OR(AA952="",AA951=""),"",AA952/AA951-1)</f>
        <v/>
      </c>
      <c r="AH952" s="26">
        <f>IF(OR(AB952="",AB951=""),"",AB952/AB951-1)</f>
        <v/>
      </c>
      <c r="AI952" s="26">
        <f>IF(OR(AC952="",AC951=""),"",AC952/AC951-1)</f>
        <v/>
      </c>
      <c r="AJ952" s="26">
        <f>IF(AC952="","",AA952/AC952)</f>
        <v/>
      </c>
      <c r="AK952" s="26">
        <f>IF(AC952="","",AB952/AC952)</f>
        <v/>
      </c>
      <c r="AL952" s="29" t="n">
        <v>15.68</v>
      </c>
      <c r="AM952" s="30" t="n">
        <v>16.575</v>
      </c>
      <c r="AN952" s="30" t="n">
        <v>14.9875</v>
      </c>
      <c r="AO952" s="30" t="n">
        <v>16.1025</v>
      </c>
      <c r="AP952" s="31" t="n">
        <v>0.0269</v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18">
        <f>IF(SUMIFS('Daily NSE Equity Options'!$K:$K,'Daily NSE Equity Options'!$A:$A,$A953)=0,"",SUMIFS('Daily NSE Equity Options'!$K:$K,'Daily NSE Equity Options'!$A:$A,$A953))</f>
        <v/>
      </c>
      <c r="F953" s="7">
        <f>IF(SUMIFS('Daily BSE Equity Options'!$K:$K,'Daily BSE Equity Options'!$A:$A,$A953)=0,"",SUMIFS('Daily BSE Equity Options'!$K:$K,'Daily BSE Equity Options'!$A:$A,$A953))</f>
        <v/>
      </c>
      <c r="G953" s="7">
        <f>IF(OR(E953="",F953=""),"",E953+F953)</f>
        <v/>
      </c>
      <c r="H953" s="20">
        <f>IFERROR(IF(OR(E953="",INDEX(E:E,MATCH(DATE(YEAR($A953)-1,MONTH($A953),DAY($A953)),$A:$A,0))=""),"",E953/INDEX(E:E,MATCH(DATE(YEAR($A953)-1,MONTH($A953),DAY($A953)),$A:$A,0))-1),"")</f>
        <v/>
      </c>
      <c r="I953" s="20">
        <f>IFERROR(IF(OR(F953="",INDEX(F:F,MATCH(DATE(YEAR($A953)-1,MONTH($A953),DAY($A953)),$A:$A,0))=""),"",F953/INDEX(F:F,MATCH(DATE(YEAR($A953)-1,MONTH($A953),DAY($A953)),$A:$A,0))-1),"")</f>
        <v/>
      </c>
      <c r="J953" s="20">
        <f>IFERROR(IF(OR(G953="",INDEX(G:G,MATCH(DATE(YEAR($A953)-1,MONTH($A953),DAY($A953)),$A:$A,0))=""),"",G953/INDEX(G:G,MATCH(DATE(YEAR($A953)-1,MONTH($A953),DAY($A953)),$A:$A,0))-1),"")</f>
        <v/>
      </c>
      <c r="K953" s="20">
        <f>IF(OR(E953="",E952=""),"",E953/E952-1)</f>
        <v/>
      </c>
      <c r="L953" s="20">
        <f>IF(OR(F953="",F952=""),"",F953/F952-1)</f>
        <v/>
      </c>
      <c r="M953" s="20">
        <f>IF(OR(G953="",G952=""),"",G953/G952-1)</f>
        <v/>
      </c>
      <c r="N953" s="20">
        <f>IF(G953="","",E953/G953)</f>
        <v/>
      </c>
      <c r="O953" s="20">
        <f>IF(G953="","",F953/G953)</f>
        <v/>
      </c>
      <c r="P953" s="21">
        <f>IF(SUMIFS('Daily NSE Equity Options'!$L:$L,'Daily NSE Equity Options'!$A:$A,$A953)=0,"",SUMIFS('Daily NSE Equity Options'!$L:$L,'Daily NSE Equity Options'!$A:$A,$A953))</f>
        <v/>
      </c>
      <c r="Q953" s="8">
        <f>IF(SUMIFS('Daily BSE Equity Options'!$L:$L,'Daily BSE Equity Options'!$A:$A,$A953)=0,"",SUMIFS('Daily BSE Equity Options'!$L:$L,'Daily BSE Equity Options'!$A:$A,$A953))</f>
        <v/>
      </c>
      <c r="R953" s="8">
        <f>IF(OR(P953="",Q953=""),"",P953+Q953)</f>
        <v/>
      </c>
      <c r="S953" s="23">
        <f>IFERROR(IF(OR(P953="",INDEX(P:P,MATCH(DATE(YEAR($A953)-1,MONTH($A953),DAY($A953)),$A:$A,0))=""),"",P953/INDEX(P:P,MATCH(DATE(YEAR($A953)-1,MONTH($A953),DAY($A953)),$A:$A,0))-1),"")</f>
        <v/>
      </c>
      <c r="T953" s="23">
        <f>IFERROR(IF(OR(Q953="",INDEX(Q:Q,MATCH(DATE(YEAR($A953)-1,MONTH($A953),DAY($A953)),$A:$A,0))=""),"",Q953/INDEX(Q:Q,MATCH(DATE(YEAR($A953)-1,MONTH($A953),DAY($A953)),$A:$A,0))-1),"")</f>
        <v/>
      </c>
      <c r="U953" s="23">
        <f>IFERROR(IF(OR(R953="",INDEX(R:R,MATCH(DATE(YEAR($A953)-1,MONTH($A953),DAY($A953)),$A:$A,0))=""),"",R953/INDEX(R:R,MATCH(DATE(YEAR($A953)-1,MONTH($A953),DAY($A953)),$A:$A,0))-1),"")</f>
        <v/>
      </c>
      <c r="V953" s="23">
        <f>IF(OR(P953="",P952=""),"",P953/P952-1)</f>
        <v/>
      </c>
      <c r="W953" s="23">
        <f>IF(OR(Q953="",Q952=""),"",Q953/Q952-1)</f>
        <v/>
      </c>
      <c r="X953" s="23">
        <f>IF(OR(R953="",R952=""),"",R953/R952-1)</f>
        <v/>
      </c>
      <c r="Y953" s="23">
        <f>IF(R953="","",P953/R953)</f>
        <v/>
      </c>
      <c r="Z953" s="23">
        <f>IF(R953="","",Q953/R953)</f>
        <v/>
      </c>
      <c r="AA953" s="24">
        <f>IF(SUMIFS('Daily NSE Equity Options'!$M:$M,'Daily NSE Equity Options'!$A:$A,$A953)=0,"",SUMIFS('Daily NSE Equity Options'!$M:$M,'Daily NSE Equity Options'!$A:$A,$A953))</f>
        <v/>
      </c>
      <c r="AB953" s="9">
        <f>IF(SUMIFS('Daily BSE Equity Options'!$M:$M,'Daily BSE Equity Options'!$A:$A,$A953)=0,"",SUMIFS('Daily BSE Equity Options'!$M:$M,'Daily BSE Equity Options'!$A:$A,$A953))</f>
        <v/>
      </c>
      <c r="AC953" s="9">
        <f>IF(OR(AA953="",AB953=""),"",AA953+AB953)</f>
        <v/>
      </c>
      <c r="AD953" s="26">
        <f>IFERROR(IF(OR(AA953="",INDEX(AA:AA,MATCH(DATE(YEAR($A953)-1,MONTH($A953),DAY($A953)),$A:$A,0))=""),"",AA953/INDEX(AA:AA,MATCH(DATE(YEAR($A953)-1,MONTH($A953),DAY($A953)),$A:$A,0))-1),"")</f>
        <v/>
      </c>
      <c r="AE953" s="26">
        <f>IFERROR(IF(OR(AB953="",INDEX(AB:AB,MATCH(DATE(YEAR($A953)-1,MONTH($A953),DAY($A953)),$A:$A,0))=""),"",AB953/INDEX(AB:AB,MATCH(DATE(YEAR($A953)-1,MONTH($A953),DAY($A953)),$A:$A,0))-1),"")</f>
        <v/>
      </c>
      <c r="AF953" s="26">
        <f>IFERROR(IF(OR(AC953="",INDEX(AC:AC,MATCH(DATE(YEAR($A953)-1,MONTH($A953),DAY($A953)),$A:$A,0))=""),"",AC953/INDEX(AC:AC,MATCH(DATE(YEAR($A953)-1,MONTH($A953),DAY($A953)),$A:$A,0))-1),"")</f>
        <v/>
      </c>
      <c r="AG953" s="26">
        <f>IF(OR(AA953="",AA952=""),"",AA953/AA952-1)</f>
        <v/>
      </c>
      <c r="AH953" s="26">
        <f>IF(OR(AB953="",AB952=""),"",AB953/AB952-1)</f>
        <v/>
      </c>
      <c r="AI953" s="26">
        <f>IF(OR(AC953="",AC952=""),"",AC953/AC952-1)</f>
        <v/>
      </c>
      <c r="AJ953" s="26">
        <f>IF(AC953="","",AA953/AC953)</f>
        <v/>
      </c>
      <c r="AK953" s="26">
        <f>IF(AC953="","",AB953/AC953)</f>
        <v/>
      </c>
      <c r="AL953" s="29" t="n">
        <v>16.1025</v>
      </c>
      <c r="AM953" s="30" t="n">
        <v>16.5325</v>
      </c>
      <c r="AN953" s="30" t="n">
        <v>15.8</v>
      </c>
      <c r="AO953" s="30" t="n">
        <v>16.0475</v>
      </c>
      <c r="AP953" s="31" t="n">
        <v>-0.0034</v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18">
        <f>IF(SUMIFS('Daily NSE Equity Options'!$K:$K,'Daily NSE Equity Options'!$A:$A,$A954)=0,"",SUMIFS('Daily NSE Equity Options'!$K:$K,'Daily NSE Equity Options'!$A:$A,$A954))</f>
        <v/>
      </c>
      <c r="F954" s="7">
        <f>IF(SUMIFS('Daily BSE Equity Options'!$K:$K,'Daily BSE Equity Options'!$A:$A,$A954)=0,"",SUMIFS('Daily BSE Equity Options'!$K:$K,'Daily BSE Equity Options'!$A:$A,$A954))</f>
        <v/>
      </c>
      <c r="G954" s="7">
        <f>IF(OR(E954="",F954=""),"",E954+F954)</f>
        <v/>
      </c>
      <c r="H954" s="20">
        <f>IFERROR(IF(OR(E954="",INDEX(E:E,MATCH(DATE(YEAR($A954)-1,MONTH($A954),DAY($A954)),$A:$A,0))=""),"",E954/INDEX(E:E,MATCH(DATE(YEAR($A954)-1,MONTH($A954),DAY($A954)),$A:$A,0))-1),"")</f>
        <v/>
      </c>
      <c r="I954" s="20">
        <f>IFERROR(IF(OR(F954="",INDEX(F:F,MATCH(DATE(YEAR($A954)-1,MONTH($A954),DAY($A954)),$A:$A,0))=""),"",F954/INDEX(F:F,MATCH(DATE(YEAR($A954)-1,MONTH($A954),DAY($A954)),$A:$A,0))-1),"")</f>
        <v/>
      </c>
      <c r="J954" s="20">
        <f>IFERROR(IF(OR(G954="",INDEX(G:G,MATCH(DATE(YEAR($A954)-1,MONTH($A954),DAY($A954)),$A:$A,0))=""),"",G954/INDEX(G:G,MATCH(DATE(YEAR($A954)-1,MONTH($A954),DAY($A954)),$A:$A,0))-1),"")</f>
        <v/>
      </c>
      <c r="K954" s="20">
        <f>IF(OR(E954="",E953=""),"",E954/E953-1)</f>
        <v/>
      </c>
      <c r="L954" s="20">
        <f>IF(OR(F954="",F953=""),"",F954/F953-1)</f>
        <v/>
      </c>
      <c r="M954" s="20">
        <f>IF(OR(G954="",G953=""),"",G954/G953-1)</f>
        <v/>
      </c>
      <c r="N954" s="20">
        <f>IF(G954="","",E954/G954)</f>
        <v/>
      </c>
      <c r="O954" s="20">
        <f>IF(G954="","",F954/G954)</f>
        <v/>
      </c>
      <c r="P954" s="21">
        <f>IF(SUMIFS('Daily NSE Equity Options'!$L:$L,'Daily NSE Equity Options'!$A:$A,$A954)=0,"",SUMIFS('Daily NSE Equity Options'!$L:$L,'Daily NSE Equity Options'!$A:$A,$A954))</f>
        <v/>
      </c>
      <c r="Q954" s="8">
        <f>IF(SUMIFS('Daily BSE Equity Options'!$L:$L,'Daily BSE Equity Options'!$A:$A,$A954)=0,"",SUMIFS('Daily BSE Equity Options'!$L:$L,'Daily BSE Equity Options'!$A:$A,$A954))</f>
        <v/>
      </c>
      <c r="R954" s="8">
        <f>IF(OR(P954="",Q954=""),"",P954+Q954)</f>
        <v/>
      </c>
      <c r="S954" s="23">
        <f>IFERROR(IF(OR(P954="",INDEX(P:P,MATCH(DATE(YEAR($A954)-1,MONTH($A954),DAY($A954)),$A:$A,0))=""),"",P954/INDEX(P:P,MATCH(DATE(YEAR($A954)-1,MONTH($A954),DAY($A954)),$A:$A,0))-1),"")</f>
        <v/>
      </c>
      <c r="T954" s="23">
        <f>IFERROR(IF(OR(Q954="",INDEX(Q:Q,MATCH(DATE(YEAR($A954)-1,MONTH($A954),DAY($A954)),$A:$A,0))=""),"",Q954/INDEX(Q:Q,MATCH(DATE(YEAR($A954)-1,MONTH($A954),DAY($A954)),$A:$A,0))-1),"")</f>
        <v/>
      </c>
      <c r="U954" s="23">
        <f>IFERROR(IF(OR(R954="",INDEX(R:R,MATCH(DATE(YEAR($A954)-1,MONTH($A954),DAY($A954)),$A:$A,0))=""),"",R954/INDEX(R:R,MATCH(DATE(YEAR($A954)-1,MONTH($A954),DAY($A954)),$A:$A,0))-1),"")</f>
        <v/>
      </c>
      <c r="V954" s="23">
        <f>IF(OR(P954="",P953=""),"",P954/P953-1)</f>
        <v/>
      </c>
      <c r="W954" s="23">
        <f>IF(OR(Q954="",Q953=""),"",Q954/Q953-1)</f>
        <v/>
      </c>
      <c r="X954" s="23">
        <f>IF(OR(R954="",R953=""),"",R954/R953-1)</f>
        <v/>
      </c>
      <c r="Y954" s="23">
        <f>IF(R954="","",P954/R954)</f>
        <v/>
      </c>
      <c r="Z954" s="23">
        <f>IF(R954="","",Q954/R954)</f>
        <v/>
      </c>
      <c r="AA954" s="24">
        <f>IF(SUMIFS('Daily NSE Equity Options'!$M:$M,'Daily NSE Equity Options'!$A:$A,$A954)=0,"",SUMIFS('Daily NSE Equity Options'!$M:$M,'Daily NSE Equity Options'!$A:$A,$A954))</f>
        <v/>
      </c>
      <c r="AB954" s="9">
        <f>IF(SUMIFS('Daily BSE Equity Options'!$M:$M,'Daily BSE Equity Options'!$A:$A,$A954)=0,"",SUMIFS('Daily BSE Equity Options'!$M:$M,'Daily BSE Equity Options'!$A:$A,$A954))</f>
        <v/>
      </c>
      <c r="AC954" s="9">
        <f>IF(OR(AA954="",AB954=""),"",AA954+AB954)</f>
        <v/>
      </c>
      <c r="AD954" s="26">
        <f>IFERROR(IF(OR(AA954="",INDEX(AA:AA,MATCH(DATE(YEAR($A954)-1,MONTH($A954),DAY($A954)),$A:$A,0))=""),"",AA954/INDEX(AA:AA,MATCH(DATE(YEAR($A954)-1,MONTH($A954),DAY($A954)),$A:$A,0))-1),"")</f>
        <v/>
      </c>
      <c r="AE954" s="26">
        <f>IFERROR(IF(OR(AB954="",INDEX(AB:AB,MATCH(DATE(YEAR($A954)-1,MONTH($A954),DAY($A954)),$A:$A,0))=""),"",AB954/INDEX(AB:AB,MATCH(DATE(YEAR($A954)-1,MONTH($A954),DAY($A954)),$A:$A,0))-1),"")</f>
        <v/>
      </c>
      <c r="AF954" s="26">
        <f>IFERROR(IF(OR(AC954="",INDEX(AC:AC,MATCH(DATE(YEAR($A954)-1,MONTH($A954),DAY($A954)),$A:$A,0))=""),"",AC954/INDEX(AC:AC,MATCH(DATE(YEAR($A954)-1,MONTH($A954),DAY($A954)),$A:$A,0))-1),"")</f>
        <v/>
      </c>
      <c r="AG954" s="26">
        <f>IF(OR(AA954="",AA953=""),"",AA954/AA953-1)</f>
        <v/>
      </c>
      <c r="AH954" s="26">
        <f>IF(OR(AB954="",AB953=""),"",AB954/AB953-1)</f>
        <v/>
      </c>
      <c r="AI954" s="26">
        <f>IF(OR(AC954="",AC953=""),"",AC954/AC953-1)</f>
        <v/>
      </c>
      <c r="AJ954" s="26">
        <f>IF(AC954="","",AA954/AC954)</f>
        <v/>
      </c>
      <c r="AK954" s="26">
        <f>IF(AC954="","",AB954/AC954)</f>
        <v/>
      </c>
      <c r="AL954" s="29" t="n">
        <v>16.0475</v>
      </c>
      <c r="AM954" s="30" t="n">
        <v>16.1075</v>
      </c>
      <c r="AN954" s="30" t="n">
        <v>14.36</v>
      </c>
      <c r="AO954" s="30" t="n">
        <v>14.455</v>
      </c>
      <c r="AP954" s="31" t="n">
        <v>-0.0992</v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18">
        <f>IF(SUMIFS('Daily NSE Equity Options'!$K:$K,'Daily NSE Equity Options'!$A:$A,$A955)=0,"",SUMIFS('Daily NSE Equity Options'!$K:$K,'Daily NSE Equity Options'!$A:$A,$A955))</f>
        <v/>
      </c>
      <c r="F955" s="7">
        <f>IF(SUMIFS('Daily BSE Equity Options'!$K:$K,'Daily BSE Equity Options'!$A:$A,$A955)=0,"",SUMIFS('Daily BSE Equity Options'!$K:$K,'Daily BSE Equity Options'!$A:$A,$A955))</f>
        <v/>
      </c>
      <c r="G955" s="7">
        <f>IF(OR(E955="",F955=""),"",E955+F955)</f>
        <v/>
      </c>
      <c r="H955" s="20">
        <f>IFERROR(IF(OR(E955="",INDEX(E:E,MATCH(DATE(YEAR($A955)-1,MONTH($A955),DAY($A955)),$A:$A,0))=""),"",E955/INDEX(E:E,MATCH(DATE(YEAR($A955)-1,MONTH($A955),DAY($A955)),$A:$A,0))-1),"")</f>
        <v/>
      </c>
      <c r="I955" s="20">
        <f>IFERROR(IF(OR(F955="",INDEX(F:F,MATCH(DATE(YEAR($A955)-1,MONTH($A955),DAY($A955)),$A:$A,0))=""),"",F955/INDEX(F:F,MATCH(DATE(YEAR($A955)-1,MONTH($A955),DAY($A955)),$A:$A,0))-1),"")</f>
        <v/>
      </c>
      <c r="J955" s="20">
        <f>IFERROR(IF(OR(G955="",INDEX(G:G,MATCH(DATE(YEAR($A955)-1,MONTH($A955),DAY($A955)),$A:$A,0))=""),"",G955/INDEX(G:G,MATCH(DATE(YEAR($A955)-1,MONTH($A955),DAY($A955)),$A:$A,0))-1),"")</f>
        <v/>
      </c>
      <c r="K955" s="20">
        <f>IF(OR(E955="",E954=""),"",E955/E954-1)</f>
        <v/>
      </c>
      <c r="L955" s="20">
        <f>IF(OR(F955="",F954=""),"",F955/F954-1)</f>
        <v/>
      </c>
      <c r="M955" s="20">
        <f>IF(OR(G955="",G954=""),"",G955/G954-1)</f>
        <v/>
      </c>
      <c r="N955" s="20">
        <f>IF(G955="","",E955/G955)</f>
        <v/>
      </c>
      <c r="O955" s="20">
        <f>IF(G955="","",F955/G955)</f>
        <v/>
      </c>
      <c r="P955" s="21">
        <f>IF(SUMIFS('Daily NSE Equity Options'!$L:$L,'Daily NSE Equity Options'!$A:$A,$A955)=0,"",SUMIFS('Daily NSE Equity Options'!$L:$L,'Daily NSE Equity Options'!$A:$A,$A955))</f>
        <v/>
      </c>
      <c r="Q955" s="8">
        <f>IF(SUMIFS('Daily BSE Equity Options'!$L:$L,'Daily BSE Equity Options'!$A:$A,$A955)=0,"",SUMIFS('Daily BSE Equity Options'!$L:$L,'Daily BSE Equity Options'!$A:$A,$A955))</f>
        <v/>
      </c>
      <c r="R955" s="8">
        <f>IF(OR(P955="",Q955=""),"",P955+Q955)</f>
        <v/>
      </c>
      <c r="S955" s="23">
        <f>IFERROR(IF(OR(P955="",INDEX(P:P,MATCH(DATE(YEAR($A955)-1,MONTH($A955),DAY($A955)),$A:$A,0))=""),"",P955/INDEX(P:P,MATCH(DATE(YEAR($A955)-1,MONTH($A955),DAY($A955)),$A:$A,0))-1),"")</f>
        <v/>
      </c>
      <c r="T955" s="23">
        <f>IFERROR(IF(OR(Q955="",INDEX(Q:Q,MATCH(DATE(YEAR($A955)-1,MONTH($A955),DAY($A955)),$A:$A,0))=""),"",Q955/INDEX(Q:Q,MATCH(DATE(YEAR($A955)-1,MONTH($A955),DAY($A955)),$A:$A,0))-1),"")</f>
        <v/>
      </c>
      <c r="U955" s="23">
        <f>IFERROR(IF(OR(R955="",INDEX(R:R,MATCH(DATE(YEAR($A955)-1,MONTH($A955),DAY($A955)),$A:$A,0))=""),"",R955/INDEX(R:R,MATCH(DATE(YEAR($A955)-1,MONTH($A955),DAY($A955)),$A:$A,0))-1),"")</f>
        <v/>
      </c>
      <c r="V955" s="23">
        <f>IF(OR(P955="",P954=""),"",P955/P954-1)</f>
        <v/>
      </c>
      <c r="W955" s="23">
        <f>IF(OR(Q955="",Q954=""),"",Q955/Q954-1)</f>
        <v/>
      </c>
      <c r="X955" s="23">
        <f>IF(OR(R955="",R954=""),"",R955/R954-1)</f>
        <v/>
      </c>
      <c r="Y955" s="23">
        <f>IF(R955="","",P955/R955)</f>
        <v/>
      </c>
      <c r="Z955" s="23">
        <f>IF(R955="","",Q955/R955)</f>
        <v/>
      </c>
      <c r="AA955" s="24">
        <f>IF(SUMIFS('Daily NSE Equity Options'!$M:$M,'Daily NSE Equity Options'!$A:$A,$A955)=0,"",SUMIFS('Daily NSE Equity Options'!$M:$M,'Daily NSE Equity Options'!$A:$A,$A955))</f>
        <v/>
      </c>
      <c r="AB955" s="9">
        <f>IF(SUMIFS('Daily BSE Equity Options'!$M:$M,'Daily BSE Equity Options'!$A:$A,$A955)=0,"",SUMIFS('Daily BSE Equity Options'!$M:$M,'Daily BSE Equity Options'!$A:$A,$A955))</f>
        <v/>
      </c>
      <c r="AC955" s="9">
        <f>IF(OR(AA955="",AB955=""),"",AA955+AB955)</f>
        <v/>
      </c>
      <c r="AD955" s="26">
        <f>IFERROR(IF(OR(AA955="",INDEX(AA:AA,MATCH(DATE(YEAR($A955)-1,MONTH($A955),DAY($A955)),$A:$A,0))=""),"",AA955/INDEX(AA:AA,MATCH(DATE(YEAR($A955)-1,MONTH($A955),DAY($A955)),$A:$A,0))-1),"")</f>
        <v/>
      </c>
      <c r="AE955" s="26">
        <f>IFERROR(IF(OR(AB955="",INDEX(AB:AB,MATCH(DATE(YEAR($A955)-1,MONTH($A955),DAY($A955)),$A:$A,0))=""),"",AB955/INDEX(AB:AB,MATCH(DATE(YEAR($A955)-1,MONTH($A955),DAY($A955)),$A:$A,0))-1),"")</f>
        <v/>
      </c>
      <c r="AF955" s="26">
        <f>IFERROR(IF(OR(AC955="",INDEX(AC:AC,MATCH(DATE(YEAR($A955)-1,MONTH($A955),DAY($A955)),$A:$A,0))=""),"",AC955/INDEX(AC:AC,MATCH(DATE(YEAR($A955)-1,MONTH($A955),DAY($A955)),$A:$A,0))-1),"")</f>
        <v/>
      </c>
      <c r="AG955" s="26">
        <f>IF(OR(AA955="",AA954=""),"",AA955/AA954-1)</f>
        <v/>
      </c>
      <c r="AH955" s="26">
        <f>IF(OR(AB955="",AB954=""),"",AB955/AB954-1)</f>
        <v/>
      </c>
      <c r="AI955" s="26">
        <f>IF(OR(AC955="",AC954=""),"",AC955/AC954-1)</f>
        <v/>
      </c>
      <c r="AJ955" s="26">
        <f>IF(AC955="","",AA955/AC955)</f>
        <v/>
      </c>
      <c r="AK955" s="26">
        <f>IF(AC955="","",AB955/AC955)</f>
        <v/>
      </c>
      <c r="AL955" s="29" t="n">
        <v>14.455</v>
      </c>
      <c r="AM955" s="30" t="n">
        <v>15.1325</v>
      </c>
      <c r="AN955" s="30" t="n">
        <v>14.025</v>
      </c>
      <c r="AO955" s="30" t="n">
        <v>14.6975</v>
      </c>
      <c r="AP955" s="31" t="n">
        <v>0.0168</v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18">
        <f>IF(SUMIFS('Daily NSE Equity Options'!$K:$K,'Daily NSE Equity Options'!$A:$A,$A956)=0,"",SUMIFS('Daily NSE Equity Options'!$K:$K,'Daily NSE Equity Options'!$A:$A,$A956))</f>
        <v/>
      </c>
      <c r="F956" s="7">
        <f>IF(SUMIFS('Daily BSE Equity Options'!$K:$K,'Daily BSE Equity Options'!$A:$A,$A956)=0,"",SUMIFS('Daily BSE Equity Options'!$K:$K,'Daily BSE Equity Options'!$A:$A,$A956))</f>
        <v/>
      </c>
      <c r="G956" s="7">
        <f>IF(OR(E956="",F956=""),"",E956+F956)</f>
        <v/>
      </c>
      <c r="H956" s="20">
        <f>IFERROR(IF(OR(E956="",INDEX(E:E,MATCH(DATE(YEAR($A956)-1,MONTH($A956),DAY($A956)),$A:$A,0))=""),"",E956/INDEX(E:E,MATCH(DATE(YEAR($A956)-1,MONTH($A956),DAY($A956)),$A:$A,0))-1),"")</f>
        <v/>
      </c>
      <c r="I956" s="20">
        <f>IFERROR(IF(OR(F956="",INDEX(F:F,MATCH(DATE(YEAR($A956)-1,MONTH($A956),DAY($A956)),$A:$A,0))=""),"",F956/INDEX(F:F,MATCH(DATE(YEAR($A956)-1,MONTH($A956),DAY($A956)),$A:$A,0))-1),"")</f>
        <v/>
      </c>
      <c r="J956" s="20">
        <f>IFERROR(IF(OR(G956="",INDEX(G:G,MATCH(DATE(YEAR($A956)-1,MONTH($A956),DAY($A956)),$A:$A,0))=""),"",G956/INDEX(G:G,MATCH(DATE(YEAR($A956)-1,MONTH($A956),DAY($A956)),$A:$A,0))-1),"")</f>
        <v/>
      </c>
      <c r="K956" s="20">
        <f>IF(OR(E956="",E955=""),"",E956/E955-1)</f>
        <v/>
      </c>
      <c r="L956" s="20">
        <f>IF(OR(F956="",F955=""),"",F956/F955-1)</f>
        <v/>
      </c>
      <c r="M956" s="20">
        <f>IF(OR(G956="",G955=""),"",G956/G955-1)</f>
        <v/>
      </c>
      <c r="N956" s="20">
        <f>IF(G956="","",E956/G956)</f>
        <v/>
      </c>
      <c r="O956" s="20">
        <f>IF(G956="","",F956/G956)</f>
        <v/>
      </c>
      <c r="P956" s="21">
        <f>IF(SUMIFS('Daily NSE Equity Options'!$L:$L,'Daily NSE Equity Options'!$A:$A,$A956)=0,"",SUMIFS('Daily NSE Equity Options'!$L:$L,'Daily NSE Equity Options'!$A:$A,$A956))</f>
        <v/>
      </c>
      <c r="Q956" s="8">
        <f>IF(SUMIFS('Daily BSE Equity Options'!$L:$L,'Daily BSE Equity Options'!$A:$A,$A956)=0,"",SUMIFS('Daily BSE Equity Options'!$L:$L,'Daily BSE Equity Options'!$A:$A,$A956))</f>
        <v/>
      </c>
      <c r="R956" s="8">
        <f>IF(OR(P956="",Q956=""),"",P956+Q956)</f>
        <v/>
      </c>
      <c r="S956" s="23">
        <f>IFERROR(IF(OR(P956="",INDEX(P:P,MATCH(DATE(YEAR($A956)-1,MONTH($A956),DAY($A956)),$A:$A,0))=""),"",P956/INDEX(P:P,MATCH(DATE(YEAR($A956)-1,MONTH($A956),DAY($A956)),$A:$A,0))-1),"")</f>
        <v/>
      </c>
      <c r="T956" s="23">
        <f>IFERROR(IF(OR(Q956="",INDEX(Q:Q,MATCH(DATE(YEAR($A956)-1,MONTH($A956),DAY($A956)),$A:$A,0))=""),"",Q956/INDEX(Q:Q,MATCH(DATE(YEAR($A956)-1,MONTH($A956),DAY($A956)),$A:$A,0))-1),"")</f>
        <v/>
      </c>
      <c r="U956" s="23">
        <f>IFERROR(IF(OR(R956="",INDEX(R:R,MATCH(DATE(YEAR($A956)-1,MONTH($A956),DAY($A956)),$A:$A,0))=""),"",R956/INDEX(R:R,MATCH(DATE(YEAR($A956)-1,MONTH($A956),DAY($A956)),$A:$A,0))-1),"")</f>
        <v/>
      </c>
      <c r="V956" s="23">
        <f>IF(OR(P956="",P955=""),"",P956/P955-1)</f>
        <v/>
      </c>
      <c r="W956" s="23">
        <f>IF(OR(Q956="",Q955=""),"",Q956/Q955-1)</f>
        <v/>
      </c>
      <c r="X956" s="23">
        <f>IF(OR(R956="",R955=""),"",R956/R955-1)</f>
        <v/>
      </c>
      <c r="Y956" s="23">
        <f>IF(R956="","",P956/R956)</f>
        <v/>
      </c>
      <c r="Z956" s="23">
        <f>IF(R956="","",Q956/R956)</f>
        <v/>
      </c>
      <c r="AA956" s="24">
        <f>IF(SUMIFS('Daily NSE Equity Options'!$M:$M,'Daily NSE Equity Options'!$A:$A,$A956)=0,"",SUMIFS('Daily NSE Equity Options'!$M:$M,'Daily NSE Equity Options'!$A:$A,$A956))</f>
        <v/>
      </c>
      <c r="AB956" s="9">
        <f>IF(SUMIFS('Daily BSE Equity Options'!$M:$M,'Daily BSE Equity Options'!$A:$A,$A956)=0,"",SUMIFS('Daily BSE Equity Options'!$M:$M,'Daily BSE Equity Options'!$A:$A,$A956))</f>
        <v/>
      </c>
      <c r="AC956" s="9">
        <f>IF(OR(AA956="",AB956=""),"",AA956+AB956)</f>
        <v/>
      </c>
      <c r="AD956" s="26">
        <f>IFERROR(IF(OR(AA956="",INDEX(AA:AA,MATCH(DATE(YEAR($A956)-1,MONTH($A956),DAY($A956)),$A:$A,0))=""),"",AA956/INDEX(AA:AA,MATCH(DATE(YEAR($A956)-1,MONTH($A956),DAY($A956)),$A:$A,0))-1),"")</f>
        <v/>
      </c>
      <c r="AE956" s="26">
        <f>IFERROR(IF(OR(AB956="",INDEX(AB:AB,MATCH(DATE(YEAR($A956)-1,MONTH($A956),DAY($A956)),$A:$A,0))=""),"",AB956/INDEX(AB:AB,MATCH(DATE(YEAR($A956)-1,MONTH($A956),DAY($A956)),$A:$A,0))-1),"")</f>
        <v/>
      </c>
      <c r="AF956" s="26">
        <f>IFERROR(IF(OR(AC956="",INDEX(AC:AC,MATCH(DATE(YEAR($A956)-1,MONTH($A956),DAY($A956)),$A:$A,0))=""),"",AC956/INDEX(AC:AC,MATCH(DATE(YEAR($A956)-1,MONTH($A956),DAY($A956)),$A:$A,0))-1),"")</f>
        <v/>
      </c>
      <c r="AG956" s="26">
        <f>IF(OR(AA956="",AA955=""),"",AA956/AA955-1)</f>
        <v/>
      </c>
      <c r="AH956" s="26">
        <f>IF(OR(AB956="",AB955=""),"",AB956/AB955-1)</f>
        <v/>
      </c>
      <c r="AI956" s="26">
        <f>IF(OR(AC956="",AC955=""),"",AC956/AC955-1)</f>
        <v/>
      </c>
      <c r="AJ956" s="26">
        <f>IF(AC956="","",AA956/AC956)</f>
        <v/>
      </c>
      <c r="AK956" s="26">
        <f>IF(AC956="","",AB956/AC956)</f>
        <v/>
      </c>
      <c r="AL956" s="29" t="n">
        <v>14.6975</v>
      </c>
      <c r="AM956" s="30" t="n">
        <v>16.05</v>
      </c>
      <c r="AN956" s="30" t="n">
        <v>14.6975</v>
      </c>
      <c r="AO956" s="30" t="n">
        <v>15.6175</v>
      </c>
      <c r="AP956" s="31" t="n">
        <v>0.0626</v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18">
        <f>IF(SUMIFS('Daily NSE Equity Options'!$K:$K,'Daily NSE Equity Options'!$A:$A,$A957)=0,"",SUMIFS('Daily NSE Equity Options'!$K:$K,'Daily NSE Equity Options'!$A:$A,$A957))</f>
        <v/>
      </c>
      <c r="F957" s="7">
        <f>IF(SUMIFS('Daily BSE Equity Options'!$K:$K,'Daily BSE Equity Options'!$A:$A,$A957)=0,"",SUMIFS('Daily BSE Equity Options'!$K:$K,'Daily BSE Equity Options'!$A:$A,$A957))</f>
        <v/>
      </c>
      <c r="G957" s="7">
        <f>IF(OR(E957="",F957=""),"",E957+F957)</f>
        <v/>
      </c>
      <c r="H957" s="20">
        <f>IFERROR(IF(OR(E957="",INDEX(E:E,MATCH(DATE(YEAR($A957)-1,MONTH($A957),DAY($A957)),$A:$A,0))=""),"",E957/INDEX(E:E,MATCH(DATE(YEAR($A957)-1,MONTH($A957),DAY($A957)),$A:$A,0))-1),"")</f>
        <v/>
      </c>
      <c r="I957" s="20">
        <f>IFERROR(IF(OR(F957="",INDEX(F:F,MATCH(DATE(YEAR($A957)-1,MONTH($A957),DAY($A957)),$A:$A,0))=""),"",F957/INDEX(F:F,MATCH(DATE(YEAR($A957)-1,MONTH($A957),DAY($A957)),$A:$A,0))-1),"")</f>
        <v/>
      </c>
      <c r="J957" s="20">
        <f>IFERROR(IF(OR(G957="",INDEX(G:G,MATCH(DATE(YEAR($A957)-1,MONTH($A957),DAY($A957)),$A:$A,0))=""),"",G957/INDEX(G:G,MATCH(DATE(YEAR($A957)-1,MONTH($A957),DAY($A957)),$A:$A,0))-1),"")</f>
        <v/>
      </c>
      <c r="K957" s="20">
        <f>IF(OR(E957="",E956=""),"",E957/E956-1)</f>
        <v/>
      </c>
      <c r="L957" s="20">
        <f>IF(OR(F957="",F956=""),"",F957/F956-1)</f>
        <v/>
      </c>
      <c r="M957" s="20">
        <f>IF(OR(G957="",G956=""),"",G957/G956-1)</f>
        <v/>
      </c>
      <c r="N957" s="20">
        <f>IF(G957="","",E957/G957)</f>
        <v/>
      </c>
      <c r="O957" s="20">
        <f>IF(G957="","",F957/G957)</f>
        <v/>
      </c>
      <c r="P957" s="21">
        <f>IF(SUMIFS('Daily NSE Equity Options'!$L:$L,'Daily NSE Equity Options'!$A:$A,$A957)=0,"",SUMIFS('Daily NSE Equity Options'!$L:$L,'Daily NSE Equity Options'!$A:$A,$A957))</f>
        <v/>
      </c>
      <c r="Q957" s="8">
        <f>IF(SUMIFS('Daily BSE Equity Options'!$L:$L,'Daily BSE Equity Options'!$A:$A,$A957)=0,"",SUMIFS('Daily BSE Equity Options'!$L:$L,'Daily BSE Equity Options'!$A:$A,$A957))</f>
        <v/>
      </c>
      <c r="R957" s="8">
        <f>IF(OR(P957="",Q957=""),"",P957+Q957)</f>
        <v/>
      </c>
      <c r="S957" s="23">
        <f>IFERROR(IF(OR(P957="",INDEX(P:P,MATCH(DATE(YEAR($A957)-1,MONTH($A957),DAY($A957)),$A:$A,0))=""),"",P957/INDEX(P:P,MATCH(DATE(YEAR($A957)-1,MONTH($A957),DAY($A957)),$A:$A,0))-1),"")</f>
        <v/>
      </c>
      <c r="T957" s="23">
        <f>IFERROR(IF(OR(Q957="",INDEX(Q:Q,MATCH(DATE(YEAR($A957)-1,MONTH($A957),DAY($A957)),$A:$A,0))=""),"",Q957/INDEX(Q:Q,MATCH(DATE(YEAR($A957)-1,MONTH($A957),DAY($A957)),$A:$A,0))-1),"")</f>
        <v/>
      </c>
      <c r="U957" s="23">
        <f>IFERROR(IF(OR(R957="",INDEX(R:R,MATCH(DATE(YEAR($A957)-1,MONTH($A957),DAY($A957)),$A:$A,0))=""),"",R957/INDEX(R:R,MATCH(DATE(YEAR($A957)-1,MONTH($A957),DAY($A957)),$A:$A,0))-1),"")</f>
        <v/>
      </c>
      <c r="V957" s="23">
        <f>IF(OR(P957="",P956=""),"",P957/P956-1)</f>
        <v/>
      </c>
      <c r="W957" s="23">
        <f>IF(OR(Q957="",Q956=""),"",Q957/Q956-1)</f>
        <v/>
      </c>
      <c r="X957" s="23">
        <f>IF(OR(R957="",R956=""),"",R957/R956-1)</f>
        <v/>
      </c>
      <c r="Y957" s="23">
        <f>IF(R957="","",P957/R957)</f>
        <v/>
      </c>
      <c r="Z957" s="23">
        <f>IF(R957="","",Q957/R957)</f>
        <v/>
      </c>
      <c r="AA957" s="24">
        <f>IF(SUMIFS('Daily NSE Equity Options'!$M:$M,'Daily NSE Equity Options'!$A:$A,$A957)=0,"",SUMIFS('Daily NSE Equity Options'!$M:$M,'Daily NSE Equity Options'!$A:$A,$A957))</f>
        <v/>
      </c>
      <c r="AB957" s="9">
        <f>IF(SUMIFS('Daily BSE Equity Options'!$M:$M,'Daily BSE Equity Options'!$A:$A,$A957)=0,"",SUMIFS('Daily BSE Equity Options'!$M:$M,'Daily BSE Equity Options'!$A:$A,$A957))</f>
        <v/>
      </c>
      <c r="AC957" s="9">
        <f>IF(OR(AA957="",AB957=""),"",AA957+AB957)</f>
        <v/>
      </c>
      <c r="AD957" s="26">
        <f>IFERROR(IF(OR(AA957="",INDEX(AA:AA,MATCH(DATE(YEAR($A957)-1,MONTH($A957),DAY($A957)),$A:$A,0))=""),"",AA957/INDEX(AA:AA,MATCH(DATE(YEAR($A957)-1,MONTH($A957),DAY($A957)),$A:$A,0))-1),"")</f>
        <v/>
      </c>
      <c r="AE957" s="26">
        <f>IFERROR(IF(OR(AB957="",INDEX(AB:AB,MATCH(DATE(YEAR($A957)-1,MONTH($A957),DAY($A957)),$A:$A,0))=""),"",AB957/INDEX(AB:AB,MATCH(DATE(YEAR($A957)-1,MONTH($A957),DAY($A957)),$A:$A,0))-1),"")</f>
        <v/>
      </c>
      <c r="AF957" s="26">
        <f>IFERROR(IF(OR(AC957="",INDEX(AC:AC,MATCH(DATE(YEAR($A957)-1,MONTH($A957),DAY($A957)),$A:$A,0))=""),"",AC957/INDEX(AC:AC,MATCH(DATE(YEAR($A957)-1,MONTH($A957),DAY($A957)),$A:$A,0))-1),"")</f>
        <v/>
      </c>
      <c r="AG957" s="26">
        <f>IF(OR(AA957="",AA956=""),"",AA957/AA956-1)</f>
        <v/>
      </c>
      <c r="AH957" s="26">
        <f>IF(OR(AB957="",AB956=""),"",AB957/AB956-1)</f>
        <v/>
      </c>
      <c r="AI957" s="26">
        <f>IF(OR(AC957="",AC956=""),"",AC957/AC956-1)</f>
        <v/>
      </c>
      <c r="AJ957" s="26">
        <f>IF(AC957="","",AA957/AC957)</f>
        <v/>
      </c>
      <c r="AK957" s="26">
        <f>IF(AC957="","",AB957/AC957)</f>
        <v/>
      </c>
      <c r="AL957" s="29" t="n">
        <v>15.6175</v>
      </c>
      <c r="AM957" s="30" t="n">
        <v>15.9825</v>
      </c>
      <c r="AN957" s="30" t="n">
        <v>15.0875</v>
      </c>
      <c r="AO957" s="30" t="n">
        <v>15.785</v>
      </c>
      <c r="AP957" s="31" t="n">
        <v>0.0107</v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18">
        <f>IF(SUMIFS('Daily NSE Equity Options'!$K:$K,'Daily NSE Equity Options'!$A:$A,$A958)=0,"",SUMIFS('Daily NSE Equity Options'!$K:$K,'Daily NSE Equity Options'!$A:$A,$A958))</f>
        <v/>
      </c>
      <c r="F958" s="7">
        <f>IF(SUMIFS('Daily BSE Equity Options'!$K:$K,'Daily BSE Equity Options'!$A:$A,$A958)=0,"",SUMIFS('Daily BSE Equity Options'!$K:$K,'Daily BSE Equity Options'!$A:$A,$A958))</f>
        <v/>
      </c>
      <c r="G958" s="7">
        <f>IF(OR(E958="",F958=""),"",E958+F958)</f>
        <v/>
      </c>
      <c r="H958" s="20">
        <f>IFERROR(IF(OR(E958="",INDEX(E:E,MATCH(DATE(YEAR($A958)-1,MONTH($A958),DAY($A958)),$A:$A,0))=""),"",E958/INDEX(E:E,MATCH(DATE(YEAR($A958)-1,MONTH($A958),DAY($A958)),$A:$A,0))-1),"")</f>
        <v/>
      </c>
      <c r="I958" s="20">
        <f>IFERROR(IF(OR(F958="",INDEX(F:F,MATCH(DATE(YEAR($A958)-1,MONTH($A958),DAY($A958)),$A:$A,0))=""),"",F958/INDEX(F:F,MATCH(DATE(YEAR($A958)-1,MONTH($A958),DAY($A958)),$A:$A,0))-1),"")</f>
        <v/>
      </c>
      <c r="J958" s="20">
        <f>IFERROR(IF(OR(G958="",INDEX(G:G,MATCH(DATE(YEAR($A958)-1,MONTH($A958),DAY($A958)),$A:$A,0))=""),"",G958/INDEX(G:G,MATCH(DATE(YEAR($A958)-1,MONTH($A958),DAY($A958)),$A:$A,0))-1),"")</f>
        <v/>
      </c>
      <c r="K958" s="20">
        <f>IF(OR(E958="",E957=""),"",E958/E957-1)</f>
        <v/>
      </c>
      <c r="L958" s="20">
        <f>IF(OR(F958="",F957=""),"",F958/F957-1)</f>
        <v/>
      </c>
      <c r="M958" s="20">
        <f>IF(OR(G958="",G957=""),"",G958/G957-1)</f>
        <v/>
      </c>
      <c r="N958" s="20">
        <f>IF(G958="","",E958/G958)</f>
        <v/>
      </c>
      <c r="O958" s="20">
        <f>IF(G958="","",F958/G958)</f>
        <v/>
      </c>
      <c r="P958" s="21">
        <f>IF(SUMIFS('Daily NSE Equity Options'!$L:$L,'Daily NSE Equity Options'!$A:$A,$A958)=0,"",SUMIFS('Daily NSE Equity Options'!$L:$L,'Daily NSE Equity Options'!$A:$A,$A958))</f>
        <v/>
      </c>
      <c r="Q958" s="8">
        <f>IF(SUMIFS('Daily BSE Equity Options'!$L:$L,'Daily BSE Equity Options'!$A:$A,$A958)=0,"",SUMIFS('Daily BSE Equity Options'!$L:$L,'Daily BSE Equity Options'!$A:$A,$A958))</f>
        <v/>
      </c>
      <c r="R958" s="8">
        <f>IF(OR(P958="",Q958=""),"",P958+Q958)</f>
        <v/>
      </c>
      <c r="S958" s="23">
        <f>IFERROR(IF(OR(P958="",INDEX(P:P,MATCH(DATE(YEAR($A958)-1,MONTH($A958),DAY($A958)),$A:$A,0))=""),"",P958/INDEX(P:P,MATCH(DATE(YEAR($A958)-1,MONTH($A958),DAY($A958)),$A:$A,0))-1),"")</f>
        <v/>
      </c>
      <c r="T958" s="23">
        <f>IFERROR(IF(OR(Q958="",INDEX(Q:Q,MATCH(DATE(YEAR($A958)-1,MONTH($A958),DAY($A958)),$A:$A,0))=""),"",Q958/INDEX(Q:Q,MATCH(DATE(YEAR($A958)-1,MONTH($A958),DAY($A958)),$A:$A,0))-1),"")</f>
        <v/>
      </c>
      <c r="U958" s="23">
        <f>IFERROR(IF(OR(R958="",INDEX(R:R,MATCH(DATE(YEAR($A958)-1,MONTH($A958),DAY($A958)),$A:$A,0))=""),"",R958/INDEX(R:R,MATCH(DATE(YEAR($A958)-1,MONTH($A958),DAY($A958)),$A:$A,0))-1),"")</f>
        <v/>
      </c>
      <c r="V958" s="23">
        <f>IF(OR(P958="",P957=""),"",P958/P957-1)</f>
        <v/>
      </c>
      <c r="W958" s="23">
        <f>IF(OR(Q958="",Q957=""),"",Q958/Q957-1)</f>
        <v/>
      </c>
      <c r="X958" s="23">
        <f>IF(OR(R958="",R957=""),"",R958/R957-1)</f>
        <v/>
      </c>
      <c r="Y958" s="23">
        <f>IF(R958="","",P958/R958)</f>
        <v/>
      </c>
      <c r="Z958" s="23">
        <f>IF(R958="","",Q958/R958)</f>
        <v/>
      </c>
      <c r="AA958" s="24">
        <f>IF(SUMIFS('Daily NSE Equity Options'!$M:$M,'Daily NSE Equity Options'!$A:$A,$A958)=0,"",SUMIFS('Daily NSE Equity Options'!$M:$M,'Daily NSE Equity Options'!$A:$A,$A958))</f>
        <v/>
      </c>
      <c r="AB958" s="9">
        <f>IF(SUMIFS('Daily BSE Equity Options'!$M:$M,'Daily BSE Equity Options'!$A:$A,$A958)=0,"",SUMIFS('Daily BSE Equity Options'!$M:$M,'Daily BSE Equity Options'!$A:$A,$A958))</f>
        <v/>
      </c>
      <c r="AC958" s="9">
        <f>IF(OR(AA958="",AB958=""),"",AA958+AB958)</f>
        <v/>
      </c>
      <c r="AD958" s="26">
        <f>IFERROR(IF(OR(AA958="",INDEX(AA:AA,MATCH(DATE(YEAR($A958)-1,MONTH($A958),DAY($A958)),$A:$A,0))=""),"",AA958/INDEX(AA:AA,MATCH(DATE(YEAR($A958)-1,MONTH($A958),DAY($A958)),$A:$A,0))-1),"")</f>
        <v/>
      </c>
      <c r="AE958" s="26">
        <f>IFERROR(IF(OR(AB958="",INDEX(AB:AB,MATCH(DATE(YEAR($A958)-1,MONTH($A958),DAY($A958)),$A:$A,0))=""),"",AB958/INDEX(AB:AB,MATCH(DATE(YEAR($A958)-1,MONTH($A958),DAY($A958)),$A:$A,0))-1),"")</f>
        <v/>
      </c>
      <c r="AF958" s="26">
        <f>IFERROR(IF(OR(AC958="",INDEX(AC:AC,MATCH(DATE(YEAR($A958)-1,MONTH($A958),DAY($A958)),$A:$A,0))=""),"",AC958/INDEX(AC:AC,MATCH(DATE(YEAR($A958)-1,MONTH($A958),DAY($A958)),$A:$A,0))-1),"")</f>
        <v/>
      </c>
      <c r="AG958" s="26">
        <f>IF(OR(AA958="",AA957=""),"",AA958/AA957-1)</f>
        <v/>
      </c>
      <c r="AH958" s="26">
        <f>IF(OR(AB958="",AB957=""),"",AB958/AB957-1)</f>
        <v/>
      </c>
      <c r="AI958" s="26">
        <f>IF(OR(AC958="",AC957=""),"",AC958/AC957-1)</f>
        <v/>
      </c>
      <c r="AJ958" s="26">
        <f>IF(AC958="","",AA958/AC958)</f>
        <v/>
      </c>
      <c r="AK958" s="26">
        <f>IF(AC958="","",AB958/AC958)</f>
        <v/>
      </c>
      <c r="AL958" s="29" t="n">
        <v>15.785</v>
      </c>
      <c r="AM958" s="30" t="n">
        <v>16.0175</v>
      </c>
      <c r="AN958" s="30" t="n">
        <v>14.74</v>
      </c>
      <c r="AO958" s="30" t="n">
        <v>15.505</v>
      </c>
      <c r="AP958" s="31" t="n">
        <v>-0.0177</v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18">
        <f>IF(SUMIFS('Daily NSE Equity Options'!$K:$K,'Daily NSE Equity Options'!$A:$A,$A959)=0,"",SUMIFS('Daily NSE Equity Options'!$K:$K,'Daily NSE Equity Options'!$A:$A,$A959))</f>
        <v/>
      </c>
      <c r="F959" s="7">
        <f>IF(SUMIFS('Daily BSE Equity Options'!$K:$K,'Daily BSE Equity Options'!$A:$A,$A959)=0,"",SUMIFS('Daily BSE Equity Options'!$K:$K,'Daily BSE Equity Options'!$A:$A,$A959))</f>
        <v/>
      </c>
      <c r="G959" s="7">
        <f>IF(OR(E959="",F959=""),"",E959+F959)</f>
        <v/>
      </c>
      <c r="H959" s="20">
        <f>IFERROR(IF(OR(E959="",INDEX(E:E,MATCH(DATE(YEAR($A959)-1,MONTH($A959),DAY($A959)),$A:$A,0))=""),"",E959/INDEX(E:E,MATCH(DATE(YEAR($A959)-1,MONTH($A959),DAY($A959)),$A:$A,0))-1),"")</f>
        <v/>
      </c>
      <c r="I959" s="20">
        <f>IFERROR(IF(OR(F959="",INDEX(F:F,MATCH(DATE(YEAR($A959)-1,MONTH($A959),DAY($A959)),$A:$A,0))=""),"",F959/INDEX(F:F,MATCH(DATE(YEAR($A959)-1,MONTH($A959),DAY($A959)),$A:$A,0))-1),"")</f>
        <v/>
      </c>
      <c r="J959" s="20">
        <f>IFERROR(IF(OR(G959="",INDEX(G:G,MATCH(DATE(YEAR($A959)-1,MONTH($A959),DAY($A959)),$A:$A,0))=""),"",G959/INDEX(G:G,MATCH(DATE(YEAR($A959)-1,MONTH($A959),DAY($A959)),$A:$A,0))-1),"")</f>
        <v/>
      </c>
      <c r="K959" s="20">
        <f>IF(OR(E959="",E958=""),"",E959/E958-1)</f>
        <v/>
      </c>
      <c r="L959" s="20">
        <f>IF(OR(F959="",F958=""),"",F959/F958-1)</f>
        <v/>
      </c>
      <c r="M959" s="20">
        <f>IF(OR(G959="",G958=""),"",G959/G958-1)</f>
        <v/>
      </c>
      <c r="N959" s="20">
        <f>IF(G959="","",E959/G959)</f>
        <v/>
      </c>
      <c r="O959" s="20">
        <f>IF(G959="","",F959/G959)</f>
        <v/>
      </c>
      <c r="P959" s="21">
        <f>IF(SUMIFS('Daily NSE Equity Options'!$L:$L,'Daily NSE Equity Options'!$A:$A,$A959)=0,"",SUMIFS('Daily NSE Equity Options'!$L:$L,'Daily NSE Equity Options'!$A:$A,$A959))</f>
        <v/>
      </c>
      <c r="Q959" s="8">
        <f>IF(SUMIFS('Daily BSE Equity Options'!$L:$L,'Daily BSE Equity Options'!$A:$A,$A959)=0,"",SUMIFS('Daily BSE Equity Options'!$L:$L,'Daily BSE Equity Options'!$A:$A,$A959))</f>
        <v/>
      </c>
      <c r="R959" s="8">
        <f>IF(OR(P959="",Q959=""),"",P959+Q959)</f>
        <v/>
      </c>
      <c r="S959" s="23">
        <f>IFERROR(IF(OR(P959="",INDEX(P:P,MATCH(DATE(YEAR($A959)-1,MONTH($A959),DAY($A959)),$A:$A,0))=""),"",P959/INDEX(P:P,MATCH(DATE(YEAR($A959)-1,MONTH($A959),DAY($A959)),$A:$A,0))-1),"")</f>
        <v/>
      </c>
      <c r="T959" s="23">
        <f>IFERROR(IF(OR(Q959="",INDEX(Q:Q,MATCH(DATE(YEAR($A959)-1,MONTH($A959),DAY($A959)),$A:$A,0))=""),"",Q959/INDEX(Q:Q,MATCH(DATE(YEAR($A959)-1,MONTH($A959),DAY($A959)),$A:$A,0))-1),"")</f>
        <v/>
      </c>
      <c r="U959" s="23">
        <f>IFERROR(IF(OR(R959="",INDEX(R:R,MATCH(DATE(YEAR($A959)-1,MONTH($A959),DAY($A959)),$A:$A,0))=""),"",R959/INDEX(R:R,MATCH(DATE(YEAR($A959)-1,MONTH($A959),DAY($A959)),$A:$A,0))-1),"")</f>
        <v/>
      </c>
      <c r="V959" s="23">
        <f>IF(OR(P959="",P958=""),"",P959/P958-1)</f>
        <v/>
      </c>
      <c r="W959" s="23">
        <f>IF(OR(Q959="",Q958=""),"",Q959/Q958-1)</f>
        <v/>
      </c>
      <c r="X959" s="23">
        <f>IF(OR(R959="",R958=""),"",R959/R958-1)</f>
        <v/>
      </c>
      <c r="Y959" s="23">
        <f>IF(R959="","",P959/R959)</f>
        <v/>
      </c>
      <c r="Z959" s="23">
        <f>IF(R959="","",Q959/R959)</f>
        <v/>
      </c>
      <c r="AA959" s="24">
        <f>IF(SUMIFS('Daily NSE Equity Options'!$M:$M,'Daily NSE Equity Options'!$A:$A,$A959)=0,"",SUMIFS('Daily NSE Equity Options'!$M:$M,'Daily NSE Equity Options'!$A:$A,$A959))</f>
        <v/>
      </c>
      <c r="AB959" s="9">
        <f>IF(SUMIFS('Daily BSE Equity Options'!$M:$M,'Daily BSE Equity Options'!$A:$A,$A959)=0,"",SUMIFS('Daily BSE Equity Options'!$M:$M,'Daily BSE Equity Options'!$A:$A,$A959))</f>
        <v/>
      </c>
      <c r="AC959" s="9">
        <f>IF(OR(AA959="",AB959=""),"",AA959+AB959)</f>
        <v/>
      </c>
      <c r="AD959" s="26">
        <f>IFERROR(IF(OR(AA959="",INDEX(AA:AA,MATCH(DATE(YEAR($A959)-1,MONTH($A959),DAY($A959)),$A:$A,0))=""),"",AA959/INDEX(AA:AA,MATCH(DATE(YEAR($A959)-1,MONTH($A959),DAY($A959)),$A:$A,0))-1),"")</f>
        <v/>
      </c>
      <c r="AE959" s="26">
        <f>IFERROR(IF(OR(AB959="",INDEX(AB:AB,MATCH(DATE(YEAR($A959)-1,MONTH($A959),DAY($A959)),$A:$A,0))=""),"",AB959/INDEX(AB:AB,MATCH(DATE(YEAR($A959)-1,MONTH($A959),DAY($A959)),$A:$A,0))-1),"")</f>
        <v/>
      </c>
      <c r="AF959" s="26">
        <f>IFERROR(IF(OR(AC959="",INDEX(AC:AC,MATCH(DATE(YEAR($A959)-1,MONTH($A959),DAY($A959)),$A:$A,0))=""),"",AC959/INDEX(AC:AC,MATCH(DATE(YEAR($A959)-1,MONTH($A959),DAY($A959)),$A:$A,0))-1),"")</f>
        <v/>
      </c>
      <c r="AG959" s="26">
        <f>IF(OR(AA959="",AA958=""),"",AA959/AA958-1)</f>
        <v/>
      </c>
      <c r="AH959" s="26">
        <f>IF(OR(AB959="",AB958=""),"",AB959/AB958-1)</f>
        <v/>
      </c>
      <c r="AI959" s="26">
        <f>IF(OR(AC959="",AC958=""),"",AC959/AC958-1)</f>
        <v/>
      </c>
      <c r="AJ959" s="26">
        <f>IF(AC959="","",AA959/AC959)</f>
        <v/>
      </c>
      <c r="AK959" s="26">
        <f>IF(AC959="","",AB959/AC959)</f>
        <v/>
      </c>
      <c r="AL959" s="29" t="n">
        <v>15.505</v>
      </c>
      <c r="AM959" s="30" t="n">
        <v>16.0275</v>
      </c>
      <c r="AN959" s="30" t="n">
        <v>15.2425</v>
      </c>
      <c r="AO959" s="30" t="n">
        <v>15.8275</v>
      </c>
      <c r="AP959" s="31" t="n">
        <v>0.0208</v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18">
        <f>IF(SUMIFS('Daily NSE Equity Options'!$K:$K,'Daily NSE Equity Options'!$A:$A,$A960)=0,"",SUMIFS('Daily NSE Equity Options'!$K:$K,'Daily NSE Equity Options'!$A:$A,$A960))</f>
        <v/>
      </c>
      <c r="F960" s="7">
        <f>IF(SUMIFS('Daily BSE Equity Options'!$K:$K,'Daily BSE Equity Options'!$A:$A,$A960)=0,"",SUMIFS('Daily BSE Equity Options'!$K:$K,'Daily BSE Equity Options'!$A:$A,$A960))</f>
        <v/>
      </c>
      <c r="G960" s="7">
        <f>IF(OR(E960="",F960=""),"",E960+F960)</f>
        <v/>
      </c>
      <c r="H960" s="20">
        <f>IFERROR(IF(OR(E960="",INDEX(E:E,MATCH(DATE(YEAR($A960)-1,MONTH($A960),DAY($A960)),$A:$A,0))=""),"",E960/INDEX(E:E,MATCH(DATE(YEAR($A960)-1,MONTH($A960),DAY($A960)),$A:$A,0))-1),"")</f>
        <v/>
      </c>
      <c r="I960" s="20">
        <f>IFERROR(IF(OR(F960="",INDEX(F:F,MATCH(DATE(YEAR($A960)-1,MONTH($A960),DAY($A960)),$A:$A,0))=""),"",F960/INDEX(F:F,MATCH(DATE(YEAR($A960)-1,MONTH($A960),DAY($A960)),$A:$A,0))-1),"")</f>
        <v/>
      </c>
      <c r="J960" s="20">
        <f>IFERROR(IF(OR(G960="",INDEX(G:G,MATCH(DATE(YEAR($A960)-1,MONTH($A960),DAY($A960)),$A:$A,0))=""),"",G960/INDEX(G:G,MATCH(DATE(YEAR($A960)-1,MONTH($A960),DAY($A960)),$A:$A,0))-1),"")</f>
        <v/>
      </c>
      <c r="K960" s="20">
        <f>IF(OR(E960="",E959=""),"",E960/E959-1)</f>
        <v/>
      </c>
      <c r="L960" s="20">
        <f>IF(OR(F960="",F959=""),"",F960/F959-1)</f>
        <v/>
      </c>
      <c r="M960" s="20">
        <f>IF(OR(G960="",G959=""),"",G960/G959-1)</f>
        <v/>
      </c>
      <c r="N960" s="20">
        <f>IF(G960="","",E960/G960)</f>
        <v/>
      </c>
      <c r="O960" s="20">
        <f>IF(G960="","",F960/G960)</f>
        <v/>
      </c>
      <c r="P960" s="21">
        <f>IF(SUMIFS('Daily NSE Equity Options'!$L:$L,'Daily NSE Equity Options'!$A:$A,$A960)=0,"",SUMIFS('Daily NSE Equity Options'!$L:$L,'Daily NSE Equity Options'!$A:$A,$A960))</f>
        <v/>
      </c>
      <c r="Q960" s="8">
        <f>IF(SUMIFS('Daily BSE Equity Options'!$L:$L,'Daily BSE Equity Options'!$A:$A,$A960)=0,"",SUMIFS('Daily BSE Equity Options'!$L:$L,'Daily BSE Equity Options'!$A:$A,$A960))</f>
        <v/>
      </c>
      <c r="R960" s="8">
        <f>IF(OR(P960="",Q960=""),"",P960+Q960)</f>
        <v/>
      </c>
      <c r="S960" s="23">
        <f>IFERROR(IF(OR(P960="",INDEX(P:P,MATCH(DATE(YEAR($A960)-1,MONTH($A960),DAY($A960)),$A:$A,0))=""),"",P960/INDEX(P:P,MATCH(DATE(YEAR($A960)-1,MONTH($A960),DAY($A960)),$A:$A,0))-1),"")</f>
        <v/>
      </c>
      <c r="T960" s="23">
        <f>IFERROR(IF(OR(Q960="",INDEX(Q:Q,MATCH(DATE(YEAR($A960)-1,MONTH($A960),DAY($A960)),$A:$A,0))=""),"",Q960/INDEX(Q:Q,MATCH(DATE(YEAR($A960)-1,MONTH($A960),DAY($A960)),$A:$A,0))-1),"")</f>
        <v/>
      </c>
      <c r="U960" s="23">
        <f>IFERROR(IF(OR(R960="",INDEX(R:R,MATCH(DATE(YEAR($A960)-1,MONTH($A960),DAY($A960)),$A:$A,0))=""),"",R960/INDEX(R:R,MATCH(DATE(YEAR($A960)-1,MONTH($A960),DAY($A960)),$A:$A,0))-1),"")</f>
        <v/>
      </c>
      <c r="V960" s="23">
        <f>IF(OR(P960="",P959=""),"",P960/P959-1)</f>
        <v/>
      </c>
      <c r="W960" s="23">
        <f>IF(OR(Q960="",Q959=""),"",Q960/Q959-1)</f>
        <v/>
      </c>
      <c r="X960" s="23">
        <f>IF(OR(R960="",R959=""),"",R960/R959-1)</f>
        <v/>
      </c>
      <c r="Y960" s="23">
        <f>IF(R960="","",P960/R960)</f>
        <v/>
      </c>
      <c r="Z960" s="23">
        <f>IF(R960="","",Q960/R960)</f>
        <v/>
      </c>
      <c r="AA960" s="24">
        <f>IF(SUMIFS('Daily NSE Equity Options'!$M:$M,'Daily NSE Equity Options'!$A:$A,$A960)=0,"",SUMIFS('Daily NSE Equity Options'!$M:$M,'Daily NSE Equity Options'!$A:$A,$A960))</f>
        <v/>
      </c>
      <c r="AB960" s="9">
        <f>IF(SUMIFS('Daily BSE Equity Options'!$M:$M,'Daily BSE Equity Options'!$A:$A,$A960)=0,"",SUMIFS('Daily BSE Equity Options'!$M:$M,'Daily BSE Equity Options'!$A:$A,$A960))</f>
        <v/>
      </c>
      <c r="AC960" s="9">
        <f>IF(OR(AA960="",AB960=""),"",AA960+AB960)</f>
        <v/>
      </c>
      <c r="AD960" s="26">
        <f>IFERROR(IF(OR(AA960="",INDEX(AA:AA,MATCH(DATE(YEAR($A960)-1,MONTH($A960),DAY($A960)),$A:$A,0))=""),"",AA960/INDEX(AA:AA,MATCH(DATE(YEAR($A960)-1,MONTH($A960),DAY($A960)),$A:$A,0))-1),"")</f>
        <v/>
      </c>
      <c r="AE960" s="26">
        <f>IFERROR(IF(OR(AB960="",INDEX(AB:AB,MATCH(DATE(YEAR($A960)-1,MONTH($A960),DAY($A960)),$A:$A,0))=""),"",AB960/INDEX(AB:AB,MATCH(DATE(YEAR($A960)-1,MONTH($A960),DAY($A960)),$A:$A,0))-1),"")</f>
        <v/>
      </c>
      <c r="AF960" s="26">
        <f>IFERROR(IF(OR(AC960="",INDEX(AC:AC,MATCH(DATE(YEAR($A960)-1,MONTH($A960),DAY($A960)),$A:$A,0))=""),"",AC960/INDEX(AC:AC,MATCH(DATE(YEAR($A960)-1,MONTH($A960),DAY($A960)),$A:$A,0))-1),"")</f>
        <v/>
      </c>
      <c r="AG960" s="26">
        <f>IF(OR(AA960="",AA959=""),"",AA960/AA959-1)</f>
        <v/>
      </c>
      <c r="AH960" s="26">
        <f>IF(OR(AB960="",AB959=""),"",AB960/AB959-1)</f>
        <v/>
      </c>
      <c r="AI960" s="26">
        <f>IF(OR(AC960="",AC959=""),"",AC960/AC959-1)</f>
        <v/>
      </c>
      <c r="AJ960" s="26">
        <f>IF(AC960="","",AA960/AC960)</f>
        <v/>
      </c>
      <c r="AK960" s="26">
        <f>IF(AC960="","",AB960/AC960)</f>
        <v/>
      </c>
      <c r="AL960" s="29" t="n">
        <v>15.8275</v>
      </c>
      <c r="AM960" s="30" t="n">
        <v>16.3325</v>
      </c>
      <c r="AN960" s="30" t="n">
        <v>15.265</v>
      </c>
      <c r="AO960" s="30" t="n">
        <v>15.4475</v>
      </c>
      <c r="AP960" s="31" t="n">
        <v>-0.024</v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18">
        <f>IF(SUMIFS('Daily NSE Equity Options'!$K:$K,'Daily NSE Equity Options'!$A:$A,$A961)=0,"",SUMIFS('Daily NSE Equity Options'!$K:$K,'Daily NSE Equity Options'!$A:$A,$A961))</f>
        <v/>
      </c>
      <c r="F961" s="7">
        <f>IF(SUMIFS('Daily BSE Equity Options'!$K:$K,'Daily BSE Equity Options'!$A:$A,$A961)=0,"",SUMIFS('Daily BSE Equity Options'!$K:$K,'Daily BSE Equity Options'!$A:$A,$A961))</f>
        <v/>
      </c>
      <c r="G961" s="7">
        <f>IF(OR(E961="",F961=""),"",E961+F961)</f>
        <v/>
      </c>
      <c r="H961" s="20">
        <f>IFERROR(IF(OR(E961="",INDEX(E:E,MATCH(DATE(YEAR($A961)-1,MONTH($A961),DAY($A961)),$A:$A,0))=""),"",E961/INDEX(E:E,MATCH(DATE(YEAR($A961)-1,MONTH($A961),DAY($A961)),$A:$A,0))-1),"")</f>
        <v/>
      </c>
      <c r="I961" s="20">
        <f>IFERROR(IF(OR(F961="",INDEX(F:F,MATCH(DATE(YEAR($A961)-1,MONTH($A961),DAY($A961)),$A:$A,0))=""),"",F961/INDEX(F:F,MATCH(DATE(YEAR($A961)-1,MONTH($A961),DAY($A961)),$A:$A,0))-1),"")</f>
        <v/>
      </c>
      <c r="J961" s="20">
        <f>IFERROR(IF(OR(G961="",INDEX(G:G,MATCH(DATE(YEAR($A961)-1,MONTH($A961),DAY($A961)),$A:$A,0))=""),"",G961/INDEX(G:G,MATCH(DATE(YEAR($A961)-1,MONTH($A961),DAY($A961)),$A:$A,0))-1),"")</f>
        <v/>
      </c>
      <c r="K961" s="20">
        <f>IF(OR(E961="",E960=""),"",E961/E960-1)</f>
        <v/>
      </c>
      <c r="L961" s="20">
        <f>IF(OR(F961="",F960=""),"",F961/F960-1)</f>
        <v/>
      </c>
      <c r="M961" s="20">
        <f>IF(OR(G961="",G960=""),"",G961/G960-1)</f>
        <v/>
      </c>
      <c r="N961" s="20">
        <f>IF(G961="","",E961/G961)</f>
        <v/>
      </c>
      <c r="O961" s="20">
        <f>IF(G961="","",F961/G961)</f>
        <v/>
      </c>
      <c r="P961" s="21">
        <f>IF(SUMIFS('Daily NSE Equity Options'!$L:$L,'Daily NSE Equity Options'!$A:$A,$A961)=0,"",SUMIFS('Daily NSE Equity Options'!$L:$L,'Daily NSE Equity Options'!$A:$A,$A961))</f>
        <v/>
      </c>
      <c r="Q961" s="8">
        <f>IF(SUMIFS('Daily BSE Equity Options'!$L:$L,'Daily BSE Equity Options'!$A:$A,$A961)=0,"",SUMIFS('Daily BSE Equity Options'!$L:$L,'Daily BSE Equity Options'!$A:$A,$A961))</f>
        <v/>
      </c>
      <c r="R961" s="8">
        <f>IF(OR(P961="",Q961=""),"",P961+Q961)</f>
        <v/>
      </c>
      <c r="S961" s="23">
        <f>IFERROR(IF(OR(P961="",INDEX(P:P,MATCH(DATE(YEAR($A961)-1,MONTH($A961),DAY($A961)),$A:$A,0))=""),"",P961/INDEX(P:P,MATCH(DATE(YEAR($A961)-1,MONTH($A961),DAY($A961)),$A:$A,0))-1),"")</f>
        <v/>
      </c>
      <c r="T961" s="23">
        <f>IFERROR(IF(OR(Q961="",INDEX(Q:Q,MATCH(DATE(YEAR($A961)-1,MONTH($A961),DAY($A961)),$A:$A,0))=""),"",Q961/INDEX(Q:Q,MATCH(DATE(YEAR($A961)-1,MONTH($A961),DAY($A961)),$A:$A,0))-1),"")</f>
        <v/>
      </c>
      <c r="U961" s="23">
        <f>IFERROR(IF(OR(R961="",INDEX(R:R,MATCH(DATE(YEAR($A961)-1,MONTH($A961),DAY($A961)),$A:$A,0))=""),"",R961/INDEX(R:R,MATCH(DATE(YEAR($A961)-1,MONTH($A961),DAY($A961)),$A:$A,0))-1),"")</f>
        <v/>
      </c>
      <c r="V961" s="23">
        <f>IF(OR(P961="",P960=""),"",P961/P960-1)</f>
        <v/>
      </c>
      <c r="W961" s="23">
        <f>IF(OR(Q961="",Q960=""),"",Q961/Q960-1)</f>
        <v/>
      </c>
      <c r="X961" s="23">
        <f>IF(OR(R961="",R960=""),"",R961/R960-1)</f>
        <v/>
      </c>
      <c r="Y961" s="23">
        <f>IF(R961="","",P961/R961)</f>
        <v/>
      </c>
      <c r="Z961" s="23">
        <f>IF(R961="","",Q961/R961)</f>
        <v/>
      </c>
      <c r="AA961" s="24">
        <f>IF(SUMIFS('Daily NSE Equity Options'!$M:$M,'Daily NSE Equity Options'!$A:$A,$A961)=0,"",SUMIFS('Daily NSE Equity Options'!$M:$M,'Daily NSE Equity Options'!$A:$A,$A961))</f>
        <v/>
      </c>
      <c r="AB961" s="9">
        <f>IF(SUMIFS('Daily BSE Equity Options'!$M:$M,'Daily BSE Equity Options'!$A:$A,$A961)=0,"",SUMIFS('Daily BSE Equity Options'!$M:$M,'Daily BSE Equity Options'!$A:$A,$A961))</f>
        <v/>
      </c>
      <c r="AC961" s="9">
        <f>IF(OR(AA961="",AB961=""),"",AA961+AB961)</f>
        <v/>
      </c>
      <c r="AD961" s="26">
        <f>IFERROR(IF(OR(AA961="",INDEX(AA:AA,MATCH(DATE(YEAR($A961)-1,MONTH($A961),DAY($A961)),$A:$A,0))=""),"",AA961/INDEX(AA:AA,MATCH(DATE(YEAR($A961)-1,MONTH($A961),DAY($A961)),$A:$A,0))-1),"")</f>
        <v/>
      </c>
      <c r="AE961" s="26">
        <f>IFERROR(IF(OR(AB961="",INDEX(AB:AB,MATCH(DATE(YEAR($A961)-1,MONTH($A961),DAY($A961)),$A:$A,0))=""),"",AB961/INDEX(AB:AB,MATCH(DATE(YEAR($A961)-1,MONTH($A961),DAY($A961)),$A:$A,0))-1),"")</f>
        <v/>
      </c>
      <c r="AF961" s="26">
        <f>IFERROR(IF(OR(AC961="",INDEX(AC:AC,MATCH(DATE(YEAR($A961)-1,MONTH($A961),DAY($A961)),$A:$A,0))=""),"",AC961/INDEX(AC:AC,MATCH(DATE(YEAR($A961)-1,MONTH($A961),DAY($A961)),$A:$A,0))-1),"")</f>
        <v/>
      </c>
      <c r="AG961" s="26">
        <f>IF(OR(AA961="",AA960=""),"",AA961/AA960-1)</f>
        <v/>
      </c>
      <c r="AH961" s="26">
        <f>IF(OR(AB961="",AB960=""),"",AB961/AB960-1)</f>
        <v/>
      </c>
      <c r="AI961" s="26">
        <f>IF(OR(AC961="",AC960=""),"",AC961/AC960-1)</f>
        <v/>
      </c>
      <c r="AJ961" s="26">
        <f>IF(AC961="","",AA961/AC961)</f>
        <v/>
      </c>
      <c r="AK961" s="26">
        <f>IF(AC961="","",AB961/AC961)</f>
        <v/>
      </c>
      <c r="AL961" s="29" t="n">
        <v>15.4475</v>
      </c>
      <c r="AM961" s="30" t="n">
        <v>16.535</v>
      </c>
      <c r="AN961" s="30" t="n">
        <v>15.4475</v>
      </c>
      <c r="AO961" s="30" t="n">
        <v>16.0625</v>
      </c>
      <c r="AP961" s="31" t="n">
        <v>0.0398</v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18">
        <f>IF(SUMIFS('Daily NSE Equity Options'!$K:$K,'Daily NSE Equity Options'!$A:$A,$A962)=0,"",SUMIFS('Daily NSE Equity Options'!$K:$K,'Daily NSE Equity Options'!$A:$A,$A962))</f>
        <v/>
      </c>
      <c r="F962" s="7">
        <f>IF(SUMIFS('Daily BSE Equity Options'!$K:$K,'Daily BSE Equity Options'!$A:$A,$A962)=0,"",SUMIFS('Daily BSE Equity Options'!$K:$K,'Daily BSE Equity Options'!$A:$A,$A962))</f>
        <v/>
      </c>
      <c r="G962" s="7">
        <f>IF(OR(E962="",F962=""),"",E962+F962)</f>
        <v/>
      </c>
      <c r="H962" s="20">
        <f>IFERROR(IF(OR(E962="",INDEX(E:E,MATCH(DATE(YEAR($A962)-1,MONTH($A962),DAY($A962)),$A:$A,0))=""),"",E962/INDEX(E:E,MATCH(DATE(YEAR($A962)-1,MONTH($A962),DAY($A962)),$A:$A,0))-1),"")</f>
        <v/>
      </c>
      <c r="I962" s="20">
        <f>IFERROR(IF(OR(F962="",INDEX(F:F,MATCH(DATE(YEAR($A962)-1,MONTH($A962),DAY($A962)),$A:$A,0))=""),"",F962/INDEX(F:F,MATCH(DATE(YEAR($A962)-1,MONTH($A962),DAY($A962)),$A:$A,0))-1),"")</f>
        <v/>
      </c>
      <c r="J962" s="20">
        <f>IFERROR(IF(OR(G962="",INDEX(G:G,MATCH(DATE(YEAR($A962)-1,MONTH($A962),DAY($A962)),$A:$A,0))=""),"",G962/INDEX(G:G,MATCH(DATE(YEAR($A962)-1,MONTH($A962),DAY($A962)),$A:$A,0))-1),"")</f>
        <v/>
      </c>
      <c r="K962" s="20">
        <f>IF(OR(E962="",E961=""),"",E962/E961-1)</f>
        <v/>
      </c>
      <c r="L962" s="20">
        <f>IF(OR(F962="",F961=""),"",F962/F961-1)</f>
        <v/>
      </c>
      <c r="M962" s="20">
        <f>IF(OR(G962="",G961=""),"",G962/G961-1)</f>
        <v/>
      </c>
      <c r="N962" s="20">
        <f>IF(G962="","",E962/G962)</f>
        <v/>
      </c>
      <c r="O962" s="20">
        <f>IF(G962="","",F962/G962)</f>
        <v/>
      </c>
      <c r="P962" s="21">
        <f>IF(SUMIFS('Daily NSE Equity Options'!$L:$L,'Daily NSE Equity Options'!$A:$A,$A962)=0,"",SUMIFS('Daily NSE Equity Options'!$L:$L,'Daily NSE Equity Options'!$A:$A,$A962))</f>
        <v/>
      </c>
      <c r="Q962" s="8">
        <f>IF(SUMIFS('Daily BSE Equity Options'!$L:$L,'Daily BSE Equity Options'!$A:$A,$A962)=0,"",SUMIFS('Daily BSE Equity Options'!$L:$L,'Daily BSE Equity Options'!$A:$A,$A962))</f>
        <v/>
      </c>
      <c r="R962" s="8">
        <f>IF(OR(P962="",Q962=""),"",P962+Q962)</f>
        <v/>
      </c>
      <c r="S962" s="23">
        <f>IFERROR(IF(OR(P962="",INDEX(P:P,MATCH(DATE(YEAR($A962)-1,MONTH($A962),DAY($A962)),$A:$A,0))=""),"",P962/INDEX(P:P,MATCH(DATE(YEAR($A962)-1,MONTH($A962),DAY($A962)),$A:$A,0))-1),"")</f>
        <v/>
      </c>
      <c r="T962" s="23">
        <f>IFERROR(IF(OR(Q962="",INDEX(Q:Q,MATCH(DATE(YEAR($A962)-1,MONTH($A962),DAY($A962)),$A:$A,0))=""),"",Q962/INDEX(Q:Q,MATCH(DATE(YEAR($A962)-1,MONTH($A962),DAY($A962)),$A:$A,0))-1),"")</f>
        <v/>
      </c>
      <c r="U962" s="23">
        <f>IFERROR(IF(OR(R962="",INDEX(R:R,MATCH(DATE(YEAR($A962)-1,MONTH($A962),DAY($A962)),$A:$A,0))=""),"",R962/INDEX(R:R,MATCH(DATE(YEAR($A962)-1,MONTH($A962),DAY($A962)),$A:$A,0))-1),"")</f>
        <v/>
      </c>
      <c r="V962" s="23">
        <f>IF(OR(P962="",P961=""),"",P962/P961-1)</f>
        <v/>
      </c>
      <c r="W962" s="23">
        <f>IF(OR(Q962="",Q961=""),"",Q962/Q961-1)</f>
        <v/>
      </c>
      <c r="X962" s="23">
        <f>IF(OR(R962="",R961=""),"",R962/R961-1)</f>
        <v/>
      </c>
      <c r="Y962" s="23">
        <f>IF(R962="","",P962/R962)</f>
        <v/>
      </c>
      <c r="Z962" s="23">
        <f>IF(R962="","",Q962/R962)</f>
        <v/>
      </c>
      <c r="AA962" s="24">
        <f>IF(SUMIFS('Daily NSE Equity Options'!$M:$M,'Daily NSE Equity Options'!$A:$A,$A962)=0,"",SUMIFS('Daily NSE Equity Options'!$M:$M,'Daily NSE Equity Options'!$A:$A,$A962))</f>
        <v/>
      </c>
      <c r="AB962" s="9">
        <f>IF(SUMIFS('Daily BSE Equity Options'!$M:$M,'Daily BSE Equity Options'!$A:$A,$A962)=0,"",SUMIFS('Daily BSE Equity Options'!$M:$M,'Daily BSE Equity Options'!$A:$A,$A962))</f>
        <v/>
      </c>
      <c r="AC962" s="9">
        <f>IF(OR(AA962="",AB962=""),"",AA962+AB962)</f>
        <v/>
      </c>
      <c r="AD962" s="26">
        <f>IFERROR(IF(OR(AA962="",INDEX(AA:AA,MATCH(DATE(YEAR($A962)-1,MONTH($A962),DAY($A962)),$A:$A,0))=""),"",AA962/INDEX(AA:AA,MATCH(DATE(YEAR($A962)-1,MONTH($A962),DAY($A962)),$A:$A,0))-1),"")</f>
        <v/>
      </c>
      <c r="AE962" s="26">
        <f>IFERROR(IF(OR(AB962="",INDEX(AB:AB,MATCH(DATE(YEAR($A962)-1,MONTH($A962),DAY($A962)),$A:$A,0))=""),"",AB962/INDEX(AB:AB,MATCH(DATE(YEAR($A962)-1,MONTH($A962),DAY($A962)),$A:$A,0))-1),"")</f>
        <v/>
      </c>
      <c r="AF962" s="26">
        <f>IFERROR(IF(OR(AC962="",INDEX(AC:AC,MATCH(DATE(YEAR($A962)-1,MONTH($A962),DAY($A962)),$A:$A,0))=""),"",AC962/INDEX(AC:AC,MATCH(DATE(YEAR($A962)-1,MONTH($A962),DAY($A962)),$A:$A,0))-1),"")</f>
        <v/>
      </c>
      <c r="AG962" s="26">
        <f>IF(OR(AA962="",AA961=""),"",AA962/AA961-1)</f>
        <v/>
      </c>
      <c r="AH962" s="26">
        <f>IF(OR(AB962="",AB961=""),"",AB962/AB961-1)</f>
        <v/>
      </c>
      <c r="AI962" s="26">
        <f>IF(OR(AC962="",AC961=""),"",AC962/AC961-1)</f>
        <v/>
      </c>
      <c r="AJ962" s="26">
        <f>IF(AC962="","",AA962/AC962)</f>
        <v/>
      </c>
      <c r="AK962" s="26">
        <f>IF(AC962="","",AB962/AC962)</f>
        <v/>
      </c>
      <c r="AL962" s="29" t="n">
        <v>16.0625</v>
      </c>
      <c r="AM962" s="30" t="n">
        <v>16.57</v>
      </c>
      <c r="AN962" s="30" t="n">
        <v>15.7525</v>
      </c>
      <c r="AO962" s="30" t="n">
        <v>15.8075</v>
      </c>
      <c r="AP962" s="31" t="n">
        <v>-0.0159</v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18">
        <f>IF(SUMIFS('Daily NSE Equity Options'!$K:$K,'Daily NSE Equity Options'!$A:$A,$A963)=0,"",SUMIFS('Daily NSE Equity Options'!$K:$K,'Daily NSE Equity Options'!$A:$A,$A963))</f>
        <v/>
      </c>
      <c r="F963" s="7">
        <f>IF(SUMIFS('Daily BSE Equity Options'!$K:$K,'Daily BSE Equity Options'!$A:$A,$A963)=0,"",SUMIFS('Daily BSE Equity Options'!$K:$K,'Daily BSE Equity Options'!$A:$A,$A963))</f>
        <v/>
      </c>
      <c r="G963" s="7">
        <f>IF(OR(E963="",F963=""),"",E963+F963)</f>
        <v/>
      </c>
      <c r="H963" s="20">
        <f>IFERROR(IF(OR(E963="",INDEX(E:E,MATCH(DATE(YEAR($A963)-1,MONTH($A963),DAY($A963)),$A:$A,0))=""),"",E963/INDEX(E:E,MATCH(DATE(YEAR($A963)-1,MONTH($A963),DAY($A963)),$A:$A,0))-1),"")</f>
        <v/>
      </c>
      <c r="I963" s="20">
        <f>IFERROR(IF(OR(F963="",INDEX(F:F,MATCH(DATE(YEAR($A963)-1,MONTH($A963),DAY($A963)),$A:$A,0))=""),"",F963/INDEX(F:F,MATCH(DATE(YEAR($A963)-1,MONTH($A963),DAY($A963)),$A:$A,0))-1),"")</f>
        <v/>
      </c>
      <c r="J963" s="20">
        <f>IFERROR(IF(OR(G963="",INDEX(G:G,MATCH(DATE(YEAR($A963)-1,MONTH($A963),DAY($A963)),$A:$A,0))=""),"",G963/INDEX(G:G,MATCH(DATE(YEAR($A963)-1,MONTH($A963),DAY($A963)),$A:$A,0))-1),"")</f>
        <v/>
      </c>
      <c r="K963" s="20">
        <f>IF(OR(E963="",E962=""),"",E963/E962-1)</f>
        <v/>
      </c>
      <c r="L963" s="20">
        <f>IF(OR(F963="",F962=""),"",F963/F962-1)</f>
        <v/>
      </c>
      <c r="M963" s="20">
        <f>IF(OR(G963="",G962=""),"",G963/G962-1)</f>
        <v/>
      </c>
      <c r="N963" s="20">
        <f>IF(G963="","",E963/G963)</f>
        <v/>
      </c>
      <c r="O963" s="20">
        <f>IF(G963="","",F963/G963)</f>
        <v/>
      </c>
      <c r="P963" s="21">
        <f>IF(SUMIFS('Daily NSE Equity Options'!$L:$L,'Daily NSE Equity Options'!$A:$A,$A963)=0,"",SUMIFS('Daily NSE Equity Options'!$L:$L,'Daily NSE Equity Options'!$A:$A,$A963))</f>
        <v/>
      </c>
      <c r="Q963" s="8">
        <f>IF(SUMIFS('Daily BSE Equity Options'!$L:$L,'Daily BSE Equity Options'!$A:$A,$A963)=0,"",SUMIFS('Daily BSE Equity Options'!$L:$L,'Daily BSE Equity Options'!$A:$A,$A963))</f>
        <v/>
      </c>
      <c r="R963" s="8">
        <f>IF(OR(P963="",Q963=""),"",P963+Q963)</f>
        <v/>
      </c>
      <c r="S963" s="23">
        <f>IFERROR(IF(OR(P963="",INDEX(P:P,MATCH(DATE(YEAR($A963)-1,MONTH($A963),DAY($A963)),$A:$A,0))=""),"",P963/INDEX(P:P,MATCH(DATE(YEAR($A963)-1,MONTH($A963),DAY($A963)),$A:$A,0))-1),"")</f>
        <v/>
      </c>
      <c r="T963" s="23">
        <f>IFERROR(IF(OR(Q963="",INDEX(Q:Q,MATCH(DATE(YEAR($A963)-1,MONTH($A963),DAY($A963)),$A:$A,0))=""),"",Q963/INDEX(Q:Q,MATCH(DATE(YEAR($A963)-1,MONTH($A963),DAY($A963)),$A:$A,0))-1),"")</f>
        <v/>
      </c>
      <c r="U963" s="23">
        <f>IFERROR(IF(OR(R963="",INDEX(R:R,MATCH(DATE(YEAR($A963)-1,MONTH($A963),DAY($A963)),$A:$A,0))=""),"",R963/INDEX(R:R,MATCH(DATE(YEAR($A963)-1,MONTH($A963),DAY($A963)),$A:$A,0))-1),"")</f>
        <v/>
      </c>
      <c r="V963" s="23">
        <f>IF(OR(P963="",P962=""),"",P963/P962-1)</f>
        <v/>
      </c>
      <c r="W963" s="23">
        <f>IF(OR(Q963="",Q962=""),"",Q963/Q962-1)</f>
        <v/>
      </c>
      <c r="X963" s="23">
        <f>IF(OR(R963="",R962=""),"",R963/R962-1)</f>
        <v/>
      </c>
      <c r="Y963" s="23">
        <f>IF(R963="","",P963/R963)</f>
        <v/>
      </c>
      <c r="Z963" s="23">
        <f>IF(R963="","",Q963/R963)</f>
        <v/>
      </c>
      <c r="AA963" s="24">
        <f>IF(SUMIFS('Daily NSE Equity Options'!$M:$M,'Daily NSE Equity Options'!$A:$A,$A963)=0,"",SUMIFS('Daily NSE Equity Options'!$M:$M,'Daily NSE Equity Options'!$A:$A,$A963))</f>
        <v/>
      </c>
      <c r="AB963" s="9">
        <f>IF(SUMIFS('Daily BSE Equity Options'!$M:$M,'Daily BSE Equity Options'!$A:$A,$A963)=0,"",SUMIFS('Daily BSE Equity Options'!$M:$M,'Daily BSE Equity Options'!$A:$A,$A963))</f>
        <v/>
      </c>
      <c r="AC963" s="9">
        <f>IF(OR(AA963="",AB963=""),"",AA963+AB963)</f>
        <v/>
      </c>
      <c r="AD963" s="26">
        <f>IFERROR(IF(OR(AA963="",INDEX(AA:AA,MATCH(DATE(YEAR($A963)-1,MONTH($A963),DAY($A963)),$A:$A,0))=""),"",AA963/INDEX(AA:AA,MATCH(DATE(YEAR($A963)-1,MONTH($A963),DAY($A963)),$A:$A,0))-1),"")</f>
        <v/>
      </c>
      <c r="AE963" s="26">
        <f>IFERROR(IF(OR(AB963="",INDEX(AB:AB,MATCH(DATE(YEAR($A963)-1,MONTH($A963),DAY($A963)),$A:$A,0))=""),"",AB963/INDEX(AB:AB,MATCH(DATE(YEAR($A963)-1,MONTH($A963),DAY($A963)),$A:$A,0))-1),"")</f>
        <v/>
      </c>
      <c r="AF963" s="26">
        <f>IFERROR(IF(OR(AC963="",INDEX(AC:AC,MATCH(DATE(YEAR($A963)-1,MONTH($A963),DAY($A963)),$A:$A,0))=""),"",AC963/INDEX(AC:AC,MATCH(DATE(YEAR($A963)-1,MONTH($A963),DAY($A963)),$A:$A,0))-1),"")</f>
        <v/>
      </c>
      <c r="AG963" s="26">
        <f>IF(OR(AA963="",AA962=""),"",AA963/AA962-1)</f>
        <v/>
      </c>
      <c r="AH963" s="26">
        <f>IF(OR(AB963="",AB962=""),"",AB963/AB962-1)</f>
        <v/>
      </c>
      <c r="AI963" s="26">
        <f>IF(OR(AC963="",AC962=""),"",AC963/AC962-1)</f>
        <v/>
      </c>
      <c r="AJ963" s="26">
        <f>IF(AC963="","",AA963/AC963)</f>
        <v/>
      </c>
      <c r="AK963" s="26">
        <f>IF(AC963="","",AB963/AC963)</f>
        <v/>
      </c>
      <c r="AL963" s="29" t="n">
        <v>15.8075</v>
      </c>
      <c r="AM963" s="30" t="n">
        <v>16.1975</v>
      </c>
      <c r="AN963" s="30" t="n">
        <v>15.34</v>
      </c>
      <c r="AO963" s="30" t="n">
        <v>15.435</v>
      </c>
      <c r="AP963" s="31" t="n">
        <v>-0.0236</v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18">
        <f>IF(SUMIFS('Daily NSE Equity Options'!$K:$K,'Daily NSE Equity Options'!$A:$A,$A964)=0,"",SUMIFS('Daily NSE Equity Options'!$K:$K,'Daily NSE Equity Options'!$A:$A,$A964))</f>
        <v/>
      </c>
      <c r="F964" s="7">
        <f>IF(SUMIFS('Daily BSE Equity Options'!$K:$K,'Daily BSE Equity Options'!$A:$A,$A964)=0,"",SUMIFS('Daily BSE Equity Options'!$K:$K,'Daily BSE Equity Options'!$A:$A,$A964))</f>
        <v/>
      </c>
      <c r="G964" s="7">
        <f>IF(OR(E964="",F964=""),"",E964+F964)</f>
        <v/>
      </c>
      <c r="H964" s="20">
        <f>IFERROR(IF(OR(E964="",INDEX(E:E,MATCH(DATE(YEAR($A964)-1,MONTH($A964),DAY($A964)),$A:$A,0))=""),"",E964/INDEX(E:E,MATCH(DATE(YEAR($A964)-1,MONTH($A964),DAY($A964)),$A:$A,0))-1),"")</f>
        <v/>
      </c>
      <c r="I964" s="20">
        <f>IFERROR(IF(OR(F964="",INDEX(F:F,MATCH(DATE(YEAR($A964)-1,MONTH($A964),DAY($A964)),$A:$A,0))=""),"",F964/INDEX(F:F,MATCH(DATE(YEAR($A964)-1,MONTH($A964),DAY($A964)),$A:$A,0))-1),"")</f>
        <v/>
      </c>
      <c r="J964" s="20">
        <f>IFERROR(IF(OR(G964="",INDEX(G:G,MATCH(DATE(YEAR($A964)-1,MONTH($A964),DAY($A964)),$A:$A,0))=""),"",G964/INDEX(G:G,MATCH(DATE(YEAR($A964)-1,MONTH($A964),DAY($A964)),$A:$A,0))-1),"")</f>
        <v/>
      </c>
      <c r="K964" s="20">
        <f>IF(OR(E964="",E963=""),"",E964/E963-1)</f>
        <v/>
      </c>
      <c r="L964" s="20">
        <f>IF(OR(F964="",F963=""),"",F964/F963-1)</f>
        <v/>
      </c>
      <c r="M964" s="20">
        <f>IF(OR(G964="",G963=""),"",G964/G963-1)</f>
        <v/>
      </c>
      <c r="N964" s="20">
        <f>IF(G964="","",E964/G964)</f>
        <v/>
      </c>
      <c r="O964" s="20">
        <f>IF(G964="","",F964/G964)</f>
        <v/>
      </c>
      <c r="P964" s="21">
        <f>IF(SUMIFS('Daily NSE Equity Options'!$L:$L,'Daily NSE Equity Options'!$A:$A,$A964)=0,"",SUMIFS('Daily NSE Equity Options'!$L:$L,'Daily NSE Equity Options'!$A:$A,$A964))</f>
        <v/>
      </c>
      <c r="Q964" s="8">
        <f>IF(SUMIFS('Daily BSE Equity Options'!$L:$L,'Daily BSE Equity Options'!$A:$A,$A964)=0,"",SUMIFS('Daily BSE Equity Options'!$L:$L,'Daily BSE Equity Options'!$A:$A,$A964))</f>
        <v/>
      </c>
      <c r="R964" s="8">
        <f>IF(OR(P964="",Q964=""),"",P964+Q964)</f>
        <v/>
      </c>
      <c r="S964" s="23">
        <f>IFERROR(IF(OR(P964="",INDEX(P:P,MATCH(DATE(YEAR($A964)-1,MONTH($A964),DAY($A964)),$A:$A,0))=""),"",P964/INDEX(P:P,MATCH(DATE(YEAR($A964)-1,MONTH($A964),DAY($A964)),$A:$A,0))-1),"")</f>
        <v/>
      </c>
      <c r="T964" s="23">
        <f>IFERROR(IF(OR(Q964="",INDEX(Q:Q,MATCH(DATE(YEAR($A964)-1,MONTH($A964),DAY($A964)),$A:$A,0))=""),"",Q964/INDEX(Q:Q,MATCH(DATE(YEAR($A964)-1,MONTH($A964),DAY($A964)),$A:$A,0))-1),"")</f>
        <v/>
      </c>
      <c r="U964" s="23">
        <f>IFERROR(IF(OR(R964="",INDEX(R:R,MATCH(DATE(YEAR($A964)-1,MONTH($A964),DAY($A964)),$A:$A,0))=""),"",R964/INDEX(R:R,MATCH(DATE(YEAR($A964)-1,MONTH($A964),DAY($A964)),$A:$A,0))-1),"")</f>
        <v/>
      </c>
      <c r="V964" s="23">
        <f>IF(OR(P964="",P963=""),"",P964/P963-1)</f>
        <v/>
      </c>
      <c r="W964" s="23">
        <f>IF(OR(Q964="",Q963=""),"",Q964/Q963-1)</f>
        <v/>
      </c>
      <c r="X964" s="23">
        <f>IF(OR(R964="",R963=""),"",R964/R963-1)</f>
        <v/>
      </c>
      <c r="Y964" s="23">
        <f>IF(R964="","",P964/R964)</f>
        <v/>
      </c>
      <c r="Z964" s="23">
        <f>IF(R964="","",Q964/R964)</f>
        <v/>
      </c>
      <c r="AA964" s="24">
        <f>IF(SUMIFS('Daily NSE Equity Options'!$M:$M,'Daily NSE Equity Options'!$A:$A,$A964)=0,"",SUMIFS('Daily NSE Equity Options'!$M:$M,'Daily NSE Equity Options'!$A:$A,$A964))</f>
        <v/>
      </c>
      <c r="AB964" s="9">
        <f>IF(SUMIFS('Daily BSE Equity Options'!$M:$M,'Daily BSE Equity Options'!$A:$A,$A964)=0,"",SUMIFS('Daily BSE Equity Options'!$M:$M,'Daily BSE Equity Options'!$A:$A,$A964))</f>
        <v/>
      </c>
      <c r="AC964" s="9">
        <f>IF(OR(AA964="",AB964=""),"",AA964+AB964)</f>
        <v/>
      </c>
      <c r="AD964" s="26">
        <f>IFERROR(IF(OR(AA964="",INDEX(AA:AA,MATCH(DATE(YEAR($A964)-1,MONTH($A964),DAY($A964)),$A:$A,0))=""),"",AA964/INDEX(AA:AA,MATCH(DATE(YEAR($A964)-1,MONTH($A964),DAY($A964)),$A:$A,0))-1),"")</f>
        <v/>
      </c>
      <c r="AE964" s="26">
        <f>IFERROR(IF(OR(AB964="",INDEX(AB:AB,MATCH(DATE(YEAR($A964)-1,MONTH($A964),DAY($A964)),$A:$A,0))=""),"",AB964/INDEX(AB:AB,MATCH(DATE(YEAR($A964)-1,MONTH($A964),DAY($A964)),$A:$A,0))-1),"")</f>
        <v/>
      </c>
      <c r="AF964" s="26">
        <f>IFERROR(IF(OR(AC964="",INDEX(AC:AC,MATCH(DATE(YEAR($A964)-1,MONTH($A964),DAY($A964)),$A:$A,0))=""),"",AC964/INDEX(AC:AC,MATCH(DATE(YEAR($A964)-1,MONTH($A964),DAY($A964)),$A:$A,0))-1),"")</f>
        <v/>
      </c>
      <c r="AG964" s="26">
        <f>IF(OR(AA964="",AA963=""),"",AA964/AA963-1)</f>
        <v/>
      </c>
      <c r="AH964" s="26">
        <f>IF(OR(AB964="",AB963=""),"",AB964/AB963-1)</f>
        <v/>
      </c>
      <c r="AI964" s="26">
        <f>IF(OR(AC964="",AC963=""),"",AC964/AC963-1)</f>
        <v/>
      </c>
      <c r="AJ964" s="26">
        <f>IF(AC964="","",AA964/AC964)</f>
        <v/>
      </c>
      <c r="AK964" s="26">
        <f>IF(AC964="","",AB964/AC964)</f>
        <v/>
      </c>
      <c r="AL964" s="29" t="n">
        <v>15.435</v>
      </c>
      <c r="AM964" s="30" t="n">
        <v>15.6625</v>
      </c>
      <c r="AN964" s="30" t="n">
        <v>15.1125</v>
      </c>
      <c r="AO964" s="30" t="n">
        <v>15.225</v>
      </c>
      <c r="AP964" s="31" t="n">
        <v>-0.0136</v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18">
        <f>IF(SUMIFS('Daily NSE Equity Options'!$K:$K,'Daily NSE Equity Options'!$A:$A,$A965)=0,"",SUMIFS('Daily NSE Equity Options'!$K:$K,'Daily NSE Equity Options'!$A:$A,$A965))</f>
        <v/>
      </c>
      <c r="F965" s="7">
        <f>IF(SUMIFS('Daily BSE Equity Options'!$K:$K,'Daily BSE Equity Options'!$A:$A,$A965)=0,"",SUMIFS('Daily BSE Equity Options'!$K:$K,'Daily BSE Equity Options'!$A:$A,$A965))</f>
        <v/>
      </c>
      <c r="G965" s="7">
        <f>IF(OR(E965="",F965=""),"",E965+F965)</f>
        <v/>
      </c>
      <c r="H965" s="20">
        <f>IFERROR(IF(OR(E965="",INDEX(E:E,MATCH(DATE(YEAR($A965)-1,MONTH($A965),DAY($A965)),$A:$A,0))=""),"",E965/INDEX(E:E,MATCH(DATE(YEAR($A965)-1,MONTH($A965),DAY($A965)),$A:$A,0))-1),"")</f>
        <v/>
      </c>
      <c r="I965" s="20">
        <f>IFERROR(IF(OR(F965="",INDEX(F:F,MATCH(DATE(YEAR($A965)-1,MONTH($A965),DAY($A965)),$A:$A,0))=""),"",F965/INDEX(F:F,MATCH(DATE(YEAR($A965)-1,MONTH($A965),DAY($A965)),$A:$A,0))-1),"")</f>
        <v/>
      </c>
      <c r="J965" s="20">
        <f>IFERROR(IF(OR(G965="",INDEX(G:G,MATCH(DATE(YEAR($A965)-1,MONTH($A965),DAY($A965)),$A:$A,0))=""),"",G965/INDEX(G:G,MATCH(DATE(YEAR($A965)-1,MONTH($A965),DAY($A965)),$A:$A,0))-1),"")</f>
        <v/>
      </c>
      <c r="K965" s="20">
        <f>IF(OR(E965="",E964=""),"",E965/E964-1)</f>
        <v/>
      </c>
      <c r="L965" s="20">
        <f>IF(OR(F965="",F964=""),"",F965/F964-1)</f>
        <v/>
      </c>
      <c r="M965" s="20">
        <f>IF(OR(G965="",G964=""),"",G965/G964-1)</f>
        <v/>
      </c>
      <c r="N965" s="20">
        <f>IF(G965="","",E965/G965)</f>
        <v/>
      </c>
      <c r="O965" s="20">
        <f>IF(G965="","",F965/G965)</f>
        <v/>
      </c>
      <c r="P965" s="21">
        <f>IF(SUMIFS('Daily NSE Equity Options'!$L:$L,'Daily NSE Equity Options'!$A:$A,$A965)=0,"",SUMIFS('Daily NSE Equity Options'!$L:$L,'Daily NSE Equity Options'!$A:$A,$A965))</f>
        <v/>
      </c>
      <c r="Q965" s="8">
        <f>IF(SUMIFS('Daily BSE Equity Options'!$L:$L,'Daily BSE Equity Options'!$A:$A,$A965)=0,"",SUMIFS('Daily BSE Equity Options'!$L:$L,'Daily BSE Equity Options'!$A:$A,$A965))</f>
        <v/>
      </c>
      <c r="R965" s="8">
        <f>IF(OR(P965="",Q965=""),"",P965+Q965)</f>
        <v/>
      </c>
      <c r="S965" s="23">
        <f>IFERROR(IF(OR(P965="",INDEX(P:P,MATCH(DATE(YEAR($A965)-1,MONTH($A965),DAY($A965)),$A:$A,0))=""),"",P965/INDEX(P:P,MATCH(DATE(YEAR($A965)-1,MONTH($A965),DAY($A965)),$A:$A,0))-1),"")</f>
        <v/>
      </c>
      <c r="T965" s="23">
        <f>IFERROR(IF(OR(Q965="",INDEX(Q:Q,MATCH(DATE(YEAR($A965)-1,MONTH($A965),DAY($A965)),$A:$A,0))=""),"",Q965/INDEX(Q:Q,MATCH(DATE(YEAR($A965)-1,MONTH($A965),DAY($A965)),$A:$A,0))-1),"")</f>
        <v/>
      </c>
      <c r="U965" s="23">
        <f>IFERROR(IF(OR(R965="",INDEX(R:R,MATCH(DATE(YEAR($A965)-1,MONTH($A965),DAY($A965)),$A:$A,0))=""),"",R965/INDEX(R:R,MATCH(DATE(YEAR($A965)-1,MONTH($A965),DAY($A965)),$A:$A,0))-1),"")</f>
        <v/>
      </c>
      <c r="V965" s="23">
        <f>IF(OR(P965="",P964=""),"",P965/P964-1)</f>
        <v/>
      </c>
      <c r="W965" s="23">
        <f>IF(OR(Q965="",Q964=""),"",Q965/Q964-1)</f>
        <v/>
      </c>
      <c r="X965" s="23">
        <f>IF(OR(R965="",R964=""),"",R965/R964-1)</f>
        <v/>
      </c>
      <c r="Y965" s="23">
        <f>IF(R965="","",P965/R965)</f>
        <v/>
      </c>
      <c r="Z965" s="23">
        <f>IF(R965="","",Q965/R965)</f>
        <v/>
      </c>
      <c r="AA965" s="24">
        <f>IF(SUMIFS('Daily NSE Equity Options'!$M:$M,'Daily NSE Equity Options'!$A:$A,$A965)=0,"",SUMIFS('Daily NSE Equity Options'!$M:$M,'Daily NSE Equity Options'!$A:$A,$A965))</f>
        <v/>
      </c>
      <c r="AB965" s="9">
        <f>IF(SUMIFS('Daily BSE Equity Options'!$M:$M,'Daily BSE Equity Options'!$A:$A,$A965)=0,"",SUMIFS('Daily BSE Equity Options'!$M:$M,'Daily BSE Equity Options'!$A:$A,$A965))</f>
        <v/>
      </c>
      <c r="AC965" s="9">
        <f>IF(OR(AA965="",AB965=""),"",AA965+AB965)</f>
        <v/>
      </c>
      <c r="AD965" s="26">
        <f>IFERROR(IF(OR(AA965="",INDEX(AA:AA,MATCH(DATE(YEAR($A965)-1,MONTH($A965),DAY($A965)),$A:$A,0))=""),"",AA965/INDEX(AA:AA,MATCH(DATE(YEAR($A965)-1,MONTH($A965),DAY($A965)),$A:$A,0))-1),"")</f>
        <v/>
      </c>
      <c r="AE965" s="26">
        <f>IFERROR(IF(OR(AB965="",INDEX(AB:AB,MATCH(DATE(YEAR($A965)-1,MONTH($A965),DAY($A965)),$A:$A,0))=""),"",AB965/INDEX(AB:AB,MATCH(DATE(YEAR($A965)-1,MONTH($A965),DAY($A965)),$A:$A,0))-1),"")</f>
        <v/>
      </c>
      <c r="AF965" s="26">
        <f>IFERROR(IF(OR(AC965="",INDEX(AC:AC,MATCH(DATE(YEAR($A965)-1,MONTH($A965),DAY($A965)),$A:$A,0))=""),"",AC965/INDEX(AC:AC,MATCH(DATE(YEAR($A965)-1,MONTH($A965),DAY($A965)),$A:$A,0))-1),"")</f>
        <v/>
      </c>
      <c r="AG965" s="26">
        <f>IF(OR(AA965="",AA964=""),"",AA965/AA964-1)</f>
        <v/>
      </c>
      <c r="AH965" s="26">
        <f>IF(OR(AB965="",AB964=""),"",AB965/AB964-1)</f>
        <v/>
      </c>
      <c r="AI965" s="26">
        <f>IF(OR(AC965="",AC964=""),"",AC965/AC964-1)</f>
        <v/>
      </c>
      <c r="AJ965" s="26">
        <f>IF(AC965="","",AA965/AC965)</f>
        <v/>
      </c>
      <c r="AK965" s="26">
        <f>IF(AC965="","",AB965/AC965)</f>
        <v/>
      </c>
      <c r="AL965" s="29" t="n">
        <v>15.225</v>
      </c>
      <c r="AM965" s="30" t="n">
        <v>15.5525</v>
      </c>
      <c r="AN965" s="30" t="n">
        <v>14.9025</v>
      </c>
      <c r="AO965" s="30" t="n">
        <v>15.2225</v>
      </c>
      <c r="AP965" s="31" t="n">
        <v>-0.0002</v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18">
        <f>IF(SUMIFS('Daily NSE Equity Options'!$K:$K,'Daily NSE Equity Options'!$A:$A,$A966)=0,"",SUMIFS('Daily NSE Equity Options'!$K:$K,'Daily NSE Equity Options'!$A:$A,$A966))</f>
        <v/>
      </c>
      <c r="F966" s="7">
        <f>IF(SUMIFS('Daily BSE Equity Options'!$K:$K,'Daily BSE Equity Options'!$A:$A,$A966)=0,"",SUMIFS('Daily BSE Equity Options'!$K:$K,'Daily BSE Equity Options'!$A:$A,$A966))</f>
        <v/>
      </c>
      <c r="G966" s="7">
        <f>IF(OR(E966="",F966=""),"",E966+F966)</f>
        <v/>
      </c>
      <c r="H966" s="20">
        <f>IFERROR(IF(OR(E966="",INDEX(E:E,MATCH(DATE(YEAR($A966)-1,MONTH($A966),DAY($A966)),$A:$A,0))=""),"",E966/INDEX(E:E,MATCH(DATE(YEAR($A966)-1,MONTH($A966),DAY($A966)),$A:$A,0))-1),"")</f>
        <v/>
      </c>
      <c r="I966" s="20">
        <f>IFERROR(IF(OR(F966="",INDEX(F:F,MATCH(DATE(YEAR($A966)-1,MONTH($A966),DAY($A966)),$A:$A,0))=""),"",F966/INDEX(F:F,MATCH(DATE(YEAR($A966)-1,MONTH($A966),DAY($A966)),$A:$A,0))-1),"")</f>
        <v/>
      </c>
      <c r="J966" s="20">
        <f>IFERROR(IF(OR(G966="",INDEX(G:G,MATCH(DATE(YEAR($A966)-1,MONTH($A966),DAY($A966)),$A:$A,0))=""),"",G966/INDEX(G:G,MATCH(DATE(YEAR($A966)-1,MONTH($A966),DAY($A966)),$A:$A,0))-1),"")</f>
        <v/>
      </c>
      <c r="K966" s="20">
        <f>IF(OR(E966="",E965=""),"",E966/E965-1)</f>
        <v/>
      </c>
      <c r="L966" s="20">
        <f>IF(OR(F966="",F965=""),"",F966/F965-1)</f>
        <v/>
      </c>
      <c r="M966" s="20">
        <f>IF(OR(G966="",G965=""),"",G966/G965-1)</f>
        <v/>
      </c>
      <c r="N966" s="20">
        <f>IF(G966="","",E966/G966)</f>
        <v/>
      </c>
      <c r="O966" s="20">
        <f>IF(G966="","",F966/G966)</f>
        <v/>
      </c>
      <c r="P966" s="21">
        <f>IF(SUMIFS('Daily NSE Equity Options'!$L:$L,'Daily NSE Equity Options'!$A:$A,$A966)=0,"",SUMIFS('Daily NSE Equity Options'!$L:$L,'Daily NSE Equity Options'!$A:$A,$A966))</f>
        <v/>
      </c>
      <c r="Q966" s="8">
        <f>IF(SUMIFS('Daily BSE Equity Options'!$L:$L,'Daily BSE Equity Options'!$A:$A,$A966)=0,"",SUMIFS('Daily BSE Equity Options'!$L:$L,'Daily BSE Equity Options'!$A:$A,$A966))</f>
        <v/>
      </c>
      <c r="R966" s="8">
        <f>IF(OR(P966="",Q966=""),"",P966+Q966)</f>
        <v/>
      </c>
      <c r="S966" s="23">
        <f>IFERROR(IF(OR(P966="",INDEX(P:P,MATCH(DATE(YEAR($A966)-1,MONTH($A966),DAY($A966)),$A:$A,0))=""),"",P966/INDEX(P:P,MATCH(DATE(YEAR($A966)-1,MONTH($A966),DAY($A966)),$A:$A,0))-1),"")</f>
        <v/>
      </c>
      <c r="T966" s="23">
        <f>IFERROR(IF(OR(Q966="",INDEX(Q:Q,MATCH(DATE(YEAR($A966)-1,MONTH($A966),DAY($A966)),$A:$A,0))=""),"",Q966/INDEX(Q:Q,MATCH(DATE(YEAR($A966)-1,MONTH($A966),DAY($A966)),$A:$A,0))-1),"")</f>
        <v/>
      </c>
      <c r="U966" s="23">
        <f>IFERROR(IF(OR(R966="",INDEX(R:R,MATCH(DATE(YEAR($A966)-1,MONTH($A966),DAY($A966)),$A:$A,0))=""),"",R966/INDEX(R:R,MATCH(DATE(YEAR($A966)-1,MONTH($A966),DAY($A966)),$A:$A,0))-1),"")</f>
        <v/>
      </c>
      <c r="V966" s="23">
        <f>IF(OR(P966="",P965=""),"",P966/P965-1)</f>
        <v/>
      </c>
      <c r="W966" s="23">
        <f>IF(OR(Q966="",Q965=""),"",Q966/Q965-1)</f>
        <v/>
      </c>
      <c r="X966" s="23">
        <f>IF(OR(R966="",R965=""),"",R966/R965-1)</f>
        <v/>
      </c>
      <c r="Y966" s="23">
        <f>IF(R966="","",P966/R966)</f>
        <v/>
      </c>
      <c r="Z966" s="23">
        <f>IF(R966="","",Q966/R966)</f>
        <v/>
      </c>
      <c r="AA966" s="24">
        <f>IF(SUMIFS('Daily NSE Equity Options'!$M:$M,'Daily NSE Equity Options'!$A:$A,$A966)=0,"",SUMIFS('Daily NSE Equity Options'!$M:$M,'Daily NSE Equity Options'!$A:$A,$A966))</f>
        <v/>
      </c>
      <c r="AB966" s="9">
        <f>IF(SUMIFS('Daily BSE Equity Options'!$M:$M,'Daily BSE Equity Options'!$A:$A,$A966)=0,"",SUMIFS('Daily BSE Equity Options'!$M:$M,'Daily BSE Equity Options'!$A:$A,$A966))</f>
        <v/>
      </c>
      <c r="AC966" s="9">
        <f>IF(OR(AA966="",AB966=""),"",AA966+AB966)</f>
        <v/>
      </c>
      <c r="AD966" s="26">
        <f>IFERROR(IF(OR(AA966="",INDEX(AA:AA,MATCH(DATE(YEAR($A966)-1,MONTH($A966),DAY($A966)),$A:$A,0))=""),"",AA966/INDEX(AA:AA,MATCH(DATE(YEAR($A966)-1,MONTH($A966),DAY($A966)),$A:$A,0))-1),"")</f>
        <v/>
      </c>
      <c r="AE966" s="26">
        <f>IFERROR(IF(OR(AB966="",INDEX(AB:AB,MATCH(DATE(YEAR($A966)-1,MONTH($A966),DAY($A966)),$A:$A,0))=""),"",AB966/INDEX(AB:AB,MATCH(DATE(YEAR($A966)-1,MONTH($A966),DAY($A966)),$A:$A,0))-1),"")</f>
        <v/>
      </c>
      <c r="AF966" s="26">
        <f>IFERROR(IF(OR(AC966="",INDEX(AC:AC,MATCH(DATE(YEAR($A966)-1,MONTH($A966),DAY($A966)),$A:$A,0))=""),"",AC966/INDEX(AC:AC,MATCH(DATE(YEAR($A966)-1,MONTH($A966),DAY($A966)),$A:$A,0))-1),"")</f>
        <v/>
      </c>
      <c r="AG966" s="26">
        <f>IF(OR(AA966="",AA965=""),"",AA966/AA965-1)</f>
        <v/>
      </c>
      <c r="AH966" s="26">
        <f>IF(OR(AB966="",AB965=""),"",AB966/AB965-1)</f>
        <v/>
      </c>
      <c r="AI966" s="26">
        <f>IF(OR(AC966="",AC965=""),"",AC966/AC965-1)</f>
        <v/>
      </c>
      <c r="AJ966" s="26">
        <f>IF(AC966="","",AA966/AC966)</f>
        <v/>
      </c>
      <c r="AK966" s="26">
        <f>IF(AC966="","",AB966/AC966)</f>
        <v/>
      </c>
      <c r="AL966" s="29" t="n">
        <v>15.2225</v>
      </c>
      <c r="AM966" s="30" t="n">
        <v>16.1175</v>
      </c>
      <c r="AN966" s="30" t="n">
        <v>13.7</v>
      </c>
      <c r="AO966" s="30" t="n">
        <v>16.0175</v>
      </c>
      <c r="AP966" s="31" t="n">
        <v>0.0522</v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18">
        <f>IF(SUMIFS('Daily NSE Equity Options'!$K:$K,'Daily NSE Equity Options'!$A:$A,$A967)=0,"",SUMIFS('Daily NSE Equity Options'!$K:$K,'Daily NSE Equity Options'!$A:$A,$A967))</f>
        <v/>
      </c>
      <c r="F967" s="7">
        <f>IF(SUMIFS('Daily BSE Equity Options'!$K:$K,'Daily BSE Equity Options'!$A:$A,$A967)=0,"",SUMIFS('Daily BSE Equity Options'!$K:$K,'Daily BSE Equity Options'!$A:$A,$A967))</f>
        <v/>
      </c>
      <c r="G967" s="7">
        <f>IF(OR(E967="",F967=""),"",E967+F967)</f>
        <v/>
      </c>
      <c r="H967" s="20">
        <f>IFERROR(IF(OR(E967="",INDEX(E:E,MATCH(DATE(YEAR($A967)-1,MONTH($A967),DAY($A967)),$A:$A,0))=""),"",E967/INDEX(E:E,MATCH(DATE(YEAR($A967)-1,MONTH($A967),DAY($A967)),$A:$A,0))-1),"")</f>
        <v/>
      </c>
      <c r="I967" s="20">
        <f>IFERROR(IF(OR(F967="",INDEX(F:F,MATCH(DATE(YEAR($A967)-1,MONTH($A967),DAY($A967)),$A:$A,0))=""),"",F967/INDEX(F:F,MATCH(DATE(YEAR($A967)-1,MONTH($A967),DAY($A967)),$A:$A,0))-1),"")</f>
        <v/>
      </c>
      <c r="J967" s="20">
        <f>IFERROR(IF(OR(G967="",INDEX(G:G,MATCH(DATE(YEAR($A967)-1,MONTH($A967),DAY($A967)),$A:$A,0))=""),"",G967/INDEX(G:G,MATCH(DATE(YEAR($A967)-1,MONTH($A967),DAY($A967)),$A:$A,0))-1),"")</f>
        <v/>
      </c>
      <c r="K967" s="20">
        <f>IF(OR(E967="",E966=""),"",E967/E966-1)</f>
        <v/>
      </c>
      <c r="L967" s="20">
        <f>IF(OR(F967="",F966=""),"",F967/F966-1)</f>
        <v/>
      </c>
      <c r="M967" s="20">
        <f>IF(OR(G967="",G966=""),"",G967/G966-1)</f>
        <v/>
      </c>
      <c r="N967" s="20">
        <f>IF(G967="","",E967/G967)</f>
        <v/>
      </c>
      <c r="O967" s="20">
        <f>IF(G967="","",F967/G967)</f>
        <v/>
      </c>
      <c r="P967" s="21">
        <f>IF(SUMIFS('Daily NSE Equity Options'!$L:$L,'Daily NSE Equity Options'!$A:$A,$A967)=0,"",SUMIFS('Daily NSE Equity Options'!$L:$L,'Daily NSE Equity Options'!$A:$A,$A967))</f>
        <v/>
      </c>
      <c r="Q967" s="8">
        <f>IF(SUMIFS('Daily BSE Equity Options'!$L:$L,'Daily BSE Equity Options'!$A:$A,$A967)=0,"",SUMIFS('Daily BSE Equity Options'!$L:$L,'Daily BSE Equity Options'!$A:$A,$A967))</f>
        <v/>
      </c>
      <c r="R967" s="8">
        <f>IF(OR(P967="",Q967=""),"",P967+Q967)</f>
        <v/>
      </c>
      <c r="S967" s="23">
        <f>IFERROR(IF(OR(P967="",INDEX(P:P,MATCH(DATE(YEAR($A967)-1,MONTH($A967),DAY($A967)),$A:$A,0))=""),"",P967/INDEX(P:P,MATCH(DATE(YEAR($A967)-1,MONTH($A967),DAY($A967)),$A:$A,0))-1),"")</f>
        <v/>
      </c>
      <c r="T967" s="23">
        <f>IFERROR(IF(OR(Q967="",INDEX(Q:Q,MATCH(DATE(YEAR($A967)-1,MONTH($A967),DAY($A967)),$A:$A,0))=""),"",Q967/INDEX(Q:Q,MATCH(DATE(YEAR($A967)-1,MONTH($A967),DAY($A967)),$A:$A,0))-1),"")</f>
        <v/>
      </c>
      <c r="U967" s="23">
        <f>IFERROR(IF(OR(R967="",INDEX(R:R,MATCH(DATE(YEAR($A967)-1,MONTH($A967),DAY($A967)),$A:$A,0))=""),"",R967/INDEX(R:R,MATCH(DATE(YEAR($A967)-1,MONTH($A967),DAY($A967)),$A:$A,0))-1),"")</f>
        <v/>
      </c>
      <c r="V967" s="23">
        <f>IF(OR(P967="",P966=""),"",P967/P966-1)</f>
        <v/>
      </c>
      <c r="W967" s="23">
        <f>IF(OR(Q967="",Q966=""),"",Q967/Q966-1)</f>
        <v/>
      </c>
      <c r="X967" s="23">
        <f>IF(OR(R967="",R966=""),"",R967/R966-1)</f>
        <v/>
      </c>
      <c r="Y967" s="23">
        <f>IF(R967="","",P967/R967)</f>
        <v/>
      </c>
      <c r="Z967" s="23">
        <f>IF(R967="","",Q967/R967)</f>
        <v/>
      </c>
      <c r="AA967" s="24">
        <f>IF(SUMIFS('Daily NSE Equity Options'!$M:$M,'Daily NSE Equity Options'!$A:$A,$A967)=0,"",SUMIFS('Daily NSE Equity Options'!$M:$M,'Daily NSE Equity Options'!$A:$A,$A967))</f>
        <v/>
      </c>
      <c r="AB967" s="9">
        <f>IF(SUMIFS('Daily BSE Equity Options'!$M:$M,'Daily BSE Equity Options'!$A:$A,$A967)=0,"",SUMIFS('Daily BSE Equity Options'!$M:$M,'Daily BSE Equity Options'!$A:$A,$A967))</f>
        <v/>
      </c>
      <c r="AC967" s="9">
        <f>IF(OR(AA967="",AB967=""),"",AA967+AB967)</f>
        <v/>
      </c>
      <c r="AD967" s="26">
        <f>IFERROR(IF(OR(AA967="",INDEX(AA:AA,MATCH(DATE(YEAR($A967)-1,MONTH($A967),DAY($A967)),$A:$A,0))=""),"",AA967/INDEX(AA:AA,MATCH(DATE(YEAR($A967)-1,MONTH($A967),DAY($A967)),$A:$A,0))-1),"")</f>
        <v/>
      </c>
      <c r="AE967" s="26">
        <f>IFERROR(IF(OR(AB967="",INDEX(AB:AB,MATCH(DATE(YEAR($A967)-1,MONTH($A967),DAY($A967)),$A:$A,0))=""),"",AB967/INDEX(AB:AB,MATCH(DATE(YEAR($A967)-1,MONTH($A967),DAY($A967)),$A:$A,0))-1),"")</f>
        <v/>
      </c>
      <c r="AF967" s="26">
        <f>IFERROR(IF(OR(AC967="",INDEX(AC:AC,MATCH(DATE(YEAR($A967)-1,MONTH($A967),DAY($A967)),$A:$A,0))=""),"",AC967/INDEX(AC:AC,MATCH(DATE(YEAR($A967)-1,MONTH($A967),DAY($A967)),$A:$A,0))-1),"")</f>
        <v/>
      </c>
      <c r="AG967" s="26">
        <f>IF(OR(AA967="",AA966=""),"",AA967/AA966-1)</f>
        <v/>
      </c>
      <c r="AH967" s="26">
        <f>IF(OR(AB967="",AB966=""),"",AB967/AB966-1)</f>
        <v/>
      </c>
      <c r="AI967" s="26">
        <f>IF(OR(AC967="",AC966=""),"",AC967/AC966-1)</f>
        <v/>
      </c>
      <c r="AJ967" s="26">
        <f>IF(AC967="","",AA967/AC967)</f>
        <v/>
      </c>
      <c r="AK967" s="26">
        <f>IF(AC967="","",AB967/AC967)</f>
        <v/>
      </c>
      <c r="AL967" s="29" t="n">
        <v>16.0175</v>
      </c>
      <c r="AM967" s="30" t="n">
        <v>16.36</v>
      </c>
      <c r="AN967" s="30" t="n">
        <v>14.2125</v>
      </c>
      <c r="AO967" s="30" t="n">
        <v>16.0725</v>
      </c>
      <c r="AP967" s="31" t="n">
        <v>0.0034</v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18">
        <f>IF(SUMIFS('Daily NSE Equity Options'!$K:$K,'Daily NSE Equity Options'!$A:$A,$A968)=0,"",SUMIFS('Daily NSE Equity Options'!$K:$K,'Daily NSE Equity Options'!$A:$A,$A968))</f>
        <v/>
      </c>
      <c r="F968" s="7">
        <f>IF(SUMIFS('Daily BSE Equity Options'!$K:$K,'Daily BSE Equity Options'!$A:$A,$A968)=0,"",SUMIFS('Daily BSE Equity Options'!$K:$K,'Daily BSE Equity Options'!$A:$A,$A968))</f>
        <v/>
      </c>
      <c r="G968" s="7">
        <f>IF(OR(E968="",F968=""),"",E968+F968)</f>
        <v/>
      </c>
      <c r="H968" s="20">
        <f>IFERROR(IF(OR(E968="",INDEX(E:E,MATCH(DATE(YEAR($A968)-1,MONTH($A968),DAY($A968)),$A:$A,0))=""),"",E968/INDEX(E:E,MATCH(DATE(YEAR($A968)-1,MONTH($A968),DAY($A968)),$A:$A,0))-1),"")</f>
        <v/>
      </c>
      <c r="I968" s="20">
        <f>IFERROR(IF(OR(F968="",INDEX(F:F,MATCH(DATE(YEAR($A968)-1,MONTH($A968),DAY($A968)),$A:$A,0))=""),"",F968/INDEX(F:F,MATCH(DATE(YEAR($A968)-1,MONTH($A968),DAY($A968)),$A:$A,0))-1),"")</f>
        <v/>
      </c>
      <c r="J968" s="20">
        <f>IFERROR(IF(OR(G968="",INDEX(G:G,MATCH(DATE(YEAR($A968)-1,MONTH($A968),DAY($A968)),$A:$A,0))=""),"",G968/INDEX(G:G,MATCH(DATE(YEAR($A968)-1,MONTH($A968),DAY($A968)),$A:$A,0))-1),"")</f>
        <v/>
      </c>
      <c r="K968" s="20">
        <f>IF(OR(E968="",E967=""),"",E968/E967-1)</f>
        <v/>
      </c>
      <c r="L968" s="20">
        <f>IF(OR(F968="",F967=""),"",F968/F967-1)</f>
        <v/>
      </c>
      <c r="M968" s="20">
        <f>IF(OR(G968="",G967=""),"",G968/G967-1)</f>
        <v/>
      </c>
      <c r="N968" s="20">
        <f>IF(G968="","",E968/G968)</f>
        <v/>
      </c>
      <c r="O968" s="20">
        <f>IF(G968="","",F968/G968)</f>
        <v/>
      </c>
      <c r="P968" s="21">
        <f>IF(SUMIFS('Daily NSE Equity Options'!$L:$L,'Daily NSE Equity Options'!$A:$A,$A968)=0,"",SUMIFS('Daily NSE Equity Options'!$L:$L,'Daily NSE Equity Options'!$A:$A,$A968))</f>
        <v/>
      </c>
      <c r="Q968" s="8">
        <f>IF(SUMIFS('Daily BSE Equity Options'!$L:$L,'Daily BSE Equity Options'!$A:$A,$A968)=0,"",SUMIFS('Daily BSE Equity Options'!$L:$L,'Daily BSE Equity Options'!$A:$A,$A968))</f>
        <v/>
      </c>
      <c r="R968" s="8">
        <f>IF(OR(P968="",Q968=""),"",P968+Q968)</f>
        <v/>
      </c>
      <c r="S968" s="23">
        <f>IFERROR(IF(OR(P968="",INDEX(P:P,MATCH(DATE(YEAR($A968)-1,MONTH($A968),DAY($A968)),$A:$A,0))=""),"",P968/INDEX(P:P,MATCH(DATE(YEAR($A968)-1,MONTH($A968),DAY($A968)),$A:$A,0))-1),"")</f>
        <v/>
      </c>
      <c r="T968" s="23">
        <f>IFERROR(IF(OR(Q968="",INDEX(Q:Q,MATCH(DATE(YEAR($A968)-1,MONTH($A968),DAY($A968)),$A:$A,0))=""),"",Q968/INDEX(Q:Q,MATCH(DATE(YEAR($A968)-1,MONTH($A968),DAY($A968)),$A:$A,0))-1),"")</f>
        <v/>
      </c>
      <c r="U968" s="23">
        <f>IFERROR(IF(OR(R968="",INDEX(R:R,MATCH(DATE(YEAR($A968)-1,MONTH($A968),DAY($A968)),$A:$A,0))=""),"",R968/INDEX(R:R,MATCH(DATE(YEAR($A968)-1,MONTH($A968),DAY($A968)),$A:$A,0))-1),"")</f>
        <v/>
      </c>
      <c r="V968" s="23">
        <f>IF(OR(P968="",P967=""),"",P968/P967-1)</f>
        <v/>
      </c>
      <c r="W968" s="23">
        <f>IF(OR(Q968="",Q967=""),"",Q968/Q967-1)</f>
        <v/>
      </c>
      <c r="X968" s="23">
        <f>IF(OR(R968="",R967=""),"",R968/R967-1)</f>
        <v/>
      </c>
      <c r="Y968" s="23">
        <f>IF(R968="","",P968/R968)</f>
        <v/>
      </c>
      <c r="Z968" s="23">
        <f>IF(R968="","",Q968/R968)</f>
        <v/>
      </c>
      <c r="AA968" s="24">
        <f>IF(SUMIFS('Daily NSE Equity Options'!$M:$M,'Daily NSE Equity Options'!$A:$A,$A968)=0,"",SUMIFS('Daily NSE Equity Options'!$M:$M,'Daily NSE Equity Options'!$A:$A,$A968))</f>
        <v/>
      </c>
      <c r="AB968" s="9">
        <f>IF(SUMIFS('Daily BSE Equity Options'!$M:$M,'Daily BSE Equity Options'!$A:$A,$A968)=0,"",SUMIFS('Daily BSE Equity Options'!$M:$M,'Daily BSE Equity Options'!$A:$A,$A968))</f>
        <v/>
      </c>
      <c r="AC968" s="9">
        <f>IF(OR(AA968="",AB968=""),"",AA968+AB968)</f>
        <v/>
      </c>
      <c r="AD968" s="26">
        <f>IFERROR(IF(OR(AA968="",INDEX(AA:AA,MATCH(DATE(YEAR($A968)-1,MONTH($A968),DAY($A968)),$A:$A,0))=""),"",AA968/INDEX(AA:AA,MATCH(DATE(YEAR($A968)-1,MONTH($A968),DAY($A968)),$A:$A,0))-1),"")</f>
        <v/>
      </c>
      <c r="AE968" s="26">
        <f>IFERROR(IF(OR(AB968="",INDEX(AB:AB,MATCH(DATE(YEAR($A968)-1,MONTH($A968),DAY($A968)),$A:$A,0))=""),"",AB968/INDEX(AB:AB,MATCH(DATE(YEAR($A968)-1,MONTH($A968),DAY($A968)),$A:$A,0))-1),"")</f>
        <v/>
      </c>
      <c r="AF968" s="26">
        <f>IFERROR(IF(OR(AC968="",INDEX(AC:AC,MATCH(DATE(YEAR($A968)-1,MONTH($A968),DAY($A968)),$A:$A,0))=""),"",AC968/INDEX(AC:AC,MATCH(DATE(YEAR($A968)-1,MONTH($A968),DAY($A968)),$A:$A,0))-1),"")</f>
        <v/>
      </c>
      <c r="AG968" s="26">
        <f>IF(OR(AA968="",AA967=""),"",AA968/AA967-1)</f>
        <v/>
      </c>
      <c r="AH968" s="26">
        <f>IF(OR(AB968="",AB967=""),"",AB968/AB967-1)</f>
        <v/>
      </c>
      <c r="AI968" s="26">
        <f>IF(OR(AC968="",AC967=""),"",AC968/AC967-1)</f>
        <v/>
      </c>
      <c r="AJ968" s="26">
        <f>IF(AC968="","",AA968/AC968)</f>
        <v/>
      </c>
      <c r="AK968" s="26">
        <f>IF(AC968="","",AB968/AC968)</f>
        <v/>
      </c>
      <c r="AL968" s="29" t="n">
        <v>16.0725</v>
      </c>
      <c r="AM968" s="30" t="n">
        <v>16.31</v>
      </c>
      <c r="AN968" s="30" t="n">
        <v>15.68</v>
      </c>
      <c r="AO968" s="30" t="n">
        <v>15.9275</v>
      </c>
      <c r="AP968" s="31" t="n">
        <v>-0.008999999999999999</v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18">
        <f>IF(SUMIFS('Daily NSE Equity Options'!$K:$K,'Daily NSE Equity Options'!$A:$A,$A969)=0,"",SUMIFS('Daily NSE Equity Options'!$K:$K,'Daily NSE Equity Options'!$A:$A,$A969))</f>
        <v/>
      </c>
      <c r="F969" s="7">
        <f>IF(SUMIFS('Daily BSE Equity Options'!$K:$K,'Daily BSE Equity Options'!$A:$A,$A969)=0,"",SUMIFS('Daily BSE Equity Options'!$K:$K,'Daily BSE Equity Options'!$A:$A,$A969))</f>
        <v/>
      </c>
      <c r="G969" s="7">
        <f>IF(OR(E969="",F969=""),"",E969+F969)</f>
        <v/>
      </c>
      <c r="H969" s="20">
        <f>IFERROR(IF(OR(E969="",INDEX(E:E,MATCH(DATE(YEAR($A969)-1,MONTH($A969),DAY($A969)),$A:$A,0))=""),"",E969/INDEX(E:E,MATCH(DATE(YEAR($A969)-1,MONTH($A969),DAY($A969)),$A:$A,0))-1),"")</f>
        <v/>
      </c>
      <c r="I969" s="20">
        <f>IFERROR(IF(OR(F969="",INDEX(F:F,MATCH(DATE(YEAR($A969)-1,MONTH($A969),DAY($A969)),$A:$A,0))=""),"",F969/INDEX(F:F,MATCH(DATE(YEAR($A969)-1,MONTH($A969),DAY($A969)),$A:$A,0))-1),"")</f>
        <v/>
      </c>
      <c r="J969" s="20">
        <f>IFERROR(IF(OR(G969="",INDEX(G:G,MATCH(DATE(YEAR($A969)-1,MONTH($A969),DAY($A969)),$A:$A,0))=""),"",G969/INDEX(G:G,MATCH(DATE(YEAR($A969)-1,MONTH($A969),DAY($A969)),$A:$A,0))-1),"")</f>
        <v/>
      </c>
      <c r="K969" s="20">
        <f>IF(OR(E969="",E968=""),"",E969/E968-1)</f>
        <v/>
      </c>
      <c r="L969" s="20">
        <f>IF(OR(F969="",F968=""),"",F969/F968-1)</f>
        <v/>
      </c>
      <c r="M969" s="20">
        <f>IF(OR(G969="",G968=""),"",G969/G968-1)</f>
        <v/>
      </c>
      <c r="N969" s="20">
        <f>IF(G969="","",E969/G969)</f>
        <v/>
      </c>
      <c r="O969" s="20">
        <f>IF(G969="","",F969/G969)</f>
        <v/>
      </c>
      <c r="P969" s="21">
        <f>IF(SUMIFS('Daily NSE Equity Options'!$L:$L,'Daily NSE Equity Options'!$A:$A,$A969)=0,"",SUMIFS('Daily NSE Equity Options'!$L:$L,'Daily NSE Equity Options'!$A:$A,$A969))</f>
        <v/>
      </c>
      <c r="Q969" s="8">
        <f>IF(SUMIFS('Daily BSE Equity Options'!$L:$L,'Daily BSE Equity Options'!$A:$A,$A969)=0,"",SUMIFS('Daily BSE Equity Options'!$L:$L,'Daily BSE Equity Options'!$A:$A,$A969))</f>
        <v/>
      </c>
      <c r="R969" s="8">
        <f>IF(OR(P969="",Q969=""),"",P969+Q969)</f>
        <v/>
      </c>
      <c r="S969" s="23">
        <f>IFERROR(IF(OR(P969="",INDEX(P:P,MATCH(DATE(YEAR($A969)-1,MONTH($A969),DAY($A969)),$A:$A,0))=""),"",P969/INDEX(P:P,MATCH(DATE(YEAR($A969)-1,MONTH($A969),DAY($A969)),$A:$A,0))-1),"")</f>
        <v/>
      </c>
      <c r="T969" s="23">
        <f>IFERROR(IF(OR(Q969="",INDEX(Q:Q,MATCH(DATE(YEAR($A969)-1,MONTH($A969),DAY($A969)),$A:$A,0))=""),"",Q969/INDEX(Q:Q,MATCH(DATE(YEAR($A969)-1,MONTH($A969),DAY($A969)),$A:$A,0))-1),"")</f>
        <v/>
      </c>
      <c r="U969" s="23">
        <f>IFERROR(IF(OR(R969="",INDEX(R:R,MATCH(DATE(YEAR($A969)-1,MONTH($A969),DAY($A969)),$A:$A,0))=""),"",R969/INDEX(R:R,MATCH(DATE(YEAR($A969)-1,MONTH($A969),DAY($A969)),$A:$A,0))-1),"")</f>
        <v/>
      </c>
      <c r="V969" s="23">
        <f>IF(OR(P969="",P968=""),"",P969/P968-1)</f>
        <v/>
      </c>
      <c r="W969" s="23">
        <f>IF(OR(Q969="",Q968=""),"",Q969/Q968-1)</f>
        <v/>
      </c>
      <c r="X969" s="23">
        <f>IF(OR(R969="",R968=""),"",R969/R968-1)</f>
        <v/>
      </c>
      <c r="Y969" s="23">
        <f>IF(R969="","",P969/R969)</f>
        <v/>
      </c>
      <c r="Z969" s="23">
        <f>IF(R969="","",Q969/R969)</f>
        <v/>
      </c>
      <c r="AA969" s="24">
        <f>IF(SUMIFS('Daily NSE Equity Options'!$M:$M,'Daily NSE Equity Options'!$A:$A,$A969)=0,"",SUMIFS('Daily NSE Equity Options'!$M:$M,'Daily NSE Equity Options'!$A:$A,$A969))</f>
        <v/>
      </c>
      <c r="AB969" s="9">
        <f>IF(SUMIFS('Daily BSE Equity Options'!$M:$M,'Daily BSE Equity Options'!$A:$A,$A969)=0,"",SUMIFS('Daily BSE Equity Options'!$M:$M,'Daily BSE Equity Options'!$A:$A,$A969))</f>
        <v/>
      </c>
      <c r="AC969" s="9">
        <f>IF(OR(AA969="",AB969=""),"",AA969+AB969)</f>
        <v/>
      </c>
      <c r="AD969" s="26">
        <f>IFERROR(IF(OR(AA969="",INDEX(AA:AA,MATCH(DATE(YEAR($A969)-1,MONTH($A969),DAY($A969)),$A:$A,0))=""),"",AA969/INDEX(AA:AA,MATCH(DATE(YEAR($A969)-1,MONTH($A969),DAY($A969)),$A:$A,0))-1),"")</f>
        <v/>
      </c>
      <c r="AE969" s="26">
        <f>IFERROR(IF(OR(AB969="",INDEX(AB:AB,MATCH(DATE(YEAR($A969)-1,MONTH($A969),DAY($A969)),$A:$A,0))=""),"",AB969/INDEX(AB:AB,MATCH(DATE(YEAR($A969)-1,MONTH($A969),DAY($A969)),$A:$A,0))-1),"")</f>
        <v/>
      </c>
      <c r="AF969" s="26">
        <f>IFERROR(IF(OR(AC969="",INDEX(AC:AC,MATCH(DATE(YEAR($A969)-1,MONTH($A969),DAY($A969)),$A:$A,0))=""),"",AC969/INDEX(AC:AC,MATCH(DATE(YEAR($A969)-1,MONTH($A969),DAY($A969)),$A:$A,0))-1),"")</f>
        <v/>
      </c>
      <c r="AG969" s="26">
        <f>IF(OR(AA969="",AA968=""),"",AA969/AA968-1)</f>
        <v/>
      </c>
      <c r="AH969" s="26">
        <f>IF(OR(AB969="",AB968=""),"",AB969/AB968-1)</f>
        <v/>
      </c>
      <c r="AI969" s="26">
        <f>IF(OR(AC969="",AC968=""),"",AC969/AC968-1)</f>
        <v/>
      </c>
      <c r="AJ969" s="26">
        <f>IF(AC969="","",AA969/AC969)</f>
        <v/>
      </c>
      <c r="AK969" s="26">
        <f>IF(AC969="","",AB969/AC969)</f>
        <v/>
      </c>
      <c r="AL969" s="29" t="n">
        <v>15.9275</v>
      </c>
      <c r="AM969" s="30" t="n">
        <v>16.15</v>
      </c>
      <c r="AN969" s="30" t="n">
        <v>15.1325</v>
      </c>
      <c r="AO969" s="30" t="n">
        <v>15.1975</v>
      </c>
      <c r="AP969" s="31" t="n">
        <v>-0.0458</v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18">
        <f>IF(SUMIFS('Daily NSE Equity Options'!$K:$K,'Daily NSE Equity Options'!$A:$A,$A970)=0,"",SUMIFS('Daily NSE Equity Options'!$K:$K,'Daily NSE Equity Options'!$A:$A,$A970))</f>
        <v/>
      </c>
      <c r="F970" s="7">
        <f>IF(SUMIFS('Daily BSE Equity Options'!$K:$K,'Daily BSE Equity Options'!$A:$A,$A970)=0,"",SUMIFS('Daily BSE Equity Options'!$K:$K,'Daily BSE Equity Options'!$A:$A,$A970))</f>
        <v/>
      </c>
      <c r="G970" s="7">
        <f>IF(OR(E970="",F970=""),"",E970+F970)</f>
        <v/>
      </c>
      <c r="H970" s="20">
        <f>IFERROR(IF(OR(E970="",INDEX(E:E,MATCH(DATE(YEAR($A970)-1,MONTH($A970),DAY($A970)),$A:$A,0))=""),"",E970/INDEX(E:E,MATCH(DATE(YEAR($A970)-1,MONTH($A970),DAY($A970)),$A:$A,0))-1),"")</f>
        <v/>
      </c>
      <c r="I970" s="20">
        <f>IFERROR(IF(OR(F970="",INDEX(F:F,MATCH(DATE(YEAR($A970)-1,MONTH($A970),DAY($A970)),$A:$A,0))=""),"",F970/INDEX(F:F,MATCH(DATE(YEAR($A970)-1,MONTH($A970),DAY($A970)),$A:$A,0))-1),"")</f>
        <v/>
      </c>
      <c r="J970" s="20">
        <f>IFERROR(IF(OR(G970="",INDEX(G:G,MATCH(DATE(YEAR($A970)-1,MONTH($A970),DAY($A970)),$A:$A,0))=""),"",G970/INDEX(G:G,MATCH(DATE(YEAR($A970)-1,MONTH($A970),DAY($A970)),$A:$A,0))-1),"")</f>
        <v/>
      </c>
      <c r="K970" s="20">
        <f>IF(OR(E970="",E969=""),"",E970/E969-1)</f>
        <v/>
      </c>
      <c r="L970" s="20">
        <f>IF(OR(F970="",F969=""),"",F970/F969-1)</f>
        <v/>
      </c>
      <c r="M970" s="20">
        <f>IF(OR(G970="",G969=""),"",G970/G969-1)</f>
        <v/>
      </c>
      <c r="N970" s="20">
        <f>IF(G970="","",E970/G970)</f>
        <v/>
      </c>
      <c r="O970" s="20">
        <f>IF(G970="","",F970/G970)</f>
        <v/>
      </c>
      <c r="P970" s="21">
        <f>IF(SUMIFS('Daily NSE Equity Options'!$L:$L,'Daily NSE Equity Options'!$A:$A,$A970)=0,"",SUMIFS('Daily NSE Equity Options'!$L:$L,'Daily NSE Equity Options'!$A:$A,$A970))</f>
        <v/>
      </c>
      <c r="Q970" s="8">
        <f>IF(SUMIFS('Daily BSE Equity Options'!$L:$L,'Daily BSE Equity Options'!$A:$A,$A970)=0,"",SUMIFS('Daily BSE Equity Options'!$L:$L,'Daily BSE Equity Options'!$A:$A,$A970))</f>
        <v/>
      </c>
      <c r="R970" s="8">
        <f>IF(OR(P970="",Q970=""),"",P970+Q970)</f>
        <v/>
      </c>
      <c r="S970" s="23">
        <f>IFERROR(IF(OR(P970="",INDEX(P:P,MATCH(DATE(YEAR($A970)-1,MONTH($A970),DAY($A970)),$A:$A,0))=""),"",P970/INDEX(P:P,MATCH(DATE(YEAR($A970)-1,MONTH($A970),DAY($A970)),$A:$A,0))-1),"")</f>
        <v/>
      </c>
      <c r="T970" s="23">
        <f>IFERROR(IF(OR(Q970="",INDEX(Q:Q,MATCH(DATE(YEAR($A970)-1,MONTH($A970),DAY($A970)),$A:$A,0))=""),"",Q970/INDEX(Q:Q,MATCH(DATE(YEAR($A970)-1,MONTH($A970),DAY($A970)),$A:$A,0))-1),"")</f>
        <v/>
      </c>
      <c r="U970" s="23">
        <f>IFERROR(IF(OR(R970="",INDEX(R:R,MATCH(DATE(YEAR($A970)-1,MONTH($A970),DAY($A970)),$A:$A,0))=""),"",R970/INDEX(R:R,MATCH(DATE(YEAR($A970)-1,MONTH($A970),DAY($A970)),$A:$A,0))-1),"")</f>
        <v/>
      </c>
      <c r="V970" s="23">
        <f>IF(OR(P970="",P969=""),"",P970/P969-1)</f>
        <v/>
      </c>
      <c r="W970" s="23">
        <f>IF(OR(Q970="",Q969=""),"",Q970/Q969-1)</f>
        <v/>
      </c>
      <c r="X970" s="23">
        <f>IF(OR(R970="",R969=""),"",R970/R969-1)</f>
        <v/>
      </c>
      <c r="Y970" s="23">
        <f>IF(R970="","",P970/R970)</f>
        <v/>
      </c>
      <c r="Z970" s="23">
        <f>IF(R970="","",Q970/R970)</f>
        <v/>
      </c>
      <c r="AA970" s="24">
        <f>IF(SUMIFS('Daily NSE Equity Options'!$M:$M,'Daily NSE Equity Options'!$A:$A,$A970)=0,"",SUMIFS('Daily NSE Equity Options'!$M:$M,'Daily NSE Equity Options'!$A:$A,$A970))</f>
        <v/>
      </c>
      <c r="AB970" s="9">
        <f>IF(SUMIFS('Daily BSE Equity Options'!$M:$M,'Daily BSE Equity Options'!$A:$A,$A970)=0,"",SUMIFS('Daily BSE Equity Options'!$M:$M,'Daily BSE Equity Options'!$A:$A,$A970))</f>
        <v/>
      </c>
      <c r="AC970" s="9">
        <f>IF(OR(AA970="",AB970=""),"",AA970+AB970)</f>
        <v/>
      </c>
      <c r="AD970" s="26">
        <f>IFERROR(IF(OR(AA970="",INDEX(AA:AA,MATCH(DATE(YEAR($A970)-1,MONTH($A970),DAY($A970)),$A:$A,0))=""),"",AA970/INDEX(AA:AA,MATCH(DATE(YEAR($A970)-1,MONTH($A970),DAY($A970)),$A:$A,0))-1),"")</f>
        <v/>
      </c>
      <c r="AE970" s="26">
        <f>IFERROR(IF(OR(AB970="",INDEX(AB:AB,MATCH(DATE(YEAR($A970)-1,MONTH($A970),DAY($A970)),$A:$A,0))=""),"",AB970/INDEX(AB:AB,MATCH(DATE(YEAR($A970)-1,MONTH($A970),DAY($A970)),$A:$A,0))-1),"")</f>
        <v/>
      </c>
      <c r="AF970" s="26">
        <f>IFERROR(IF(OR(AC970="",INDEX(AC:AC,MATCH(DATE(YEAR($A970)-1,MONTH($A970),DAY($A970)),$A:$A,0))=""),"",AC970/INDEX(AC:AC,MATCH(DATE(YEAR($A970)-1,MONTH($A970),DAY($A970)),$A:$A,0))-1),"")</f>
        <v/>
      </c>
      <c r="AG970" s="26">
        <f>IF(OR(AA970="",AA969=""),"",AA970/AA969-1)</f>
        <v/>
      </c>
      <c r="AH970" s="26">
        <f>IF(OR(AB970="",AB969=""),"",AB970/AB969-1)</f>
        <v/>
      </c>
      <c r="AI970" s="26">
        <f>IF(OR(AC970="",AC969=""),"",AC970/AC969-1)</f>
        <v/>
      </c>
      <c r="AJ970" s="26">
        <f>IF(AC970="","",AA970/AC970)</f>
        <v/>
      </c>
      <c r="AK970" s="26">
        <f>IF(AC970="","",AB970/AC970)</f>
        <v/>
      </c>
      <c r="AL970" s="29" t="n">
        <v>15.1975</v>
      </c>
      <c r="AM970" s="30" t="n">
        <v>15.4425</v>
      </c>
      <c r="AN970" s="30" t="n">
        <v>14.84</v>
      </c>
      <c r="AO970" s="30" t="n">
        <v>14.9725</v>
      </c>
      <c r="AP970" s="31" t="n">
        <v>-0.0148</v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18">
        <f>IF(SUMIFS('Daily NSE Equity Options'!$K:$K,'Daily NSE Equity Options'!$A:$A,$A971)=0,"",SUMIFS('Daily NSE Equity Options'!$K:$K,'Daily NSE Equity Options'!$A:$A,$A971))</f>
        <v/>
      </c>
      <c r="F971" s="7">
        <f>IF(SUMIFS('Daily BSE Equity Options'!$K:$K,'Daily BSE Equity Options'!$A:$A,$A971)=0,"",SUMIFS('Daily BSE Equity Options'!$K:$K,'Daily BSE Equity Options'!$A:$A,$A971))</f>
        <v/>
      </c>
      <c r="G971" s="7">
        <f>IF(OR(E971="",F971=""),"",E971+F971)</f>
        <v/>
      </c>
      <c r="H971" s="20">
        <f>IFERROR(IF(OR(E971="",INDEX(E:E,MATCH(DATE(YEAR($A971)-1,MONTH($A971),DAY($A971)),$A:$A,0))=""),"",E971/INDEX(E:E,MATCH(DATE(YEAR($A971)-1,MONTH($A971),DAY($A971)),$A:$A,0))-1),"")</f>
        <v/>
      </c>
      <c r="I971" s="20">
        <f>IFERROR(IF(OR(F971="",INDEX(F:F,MATCH(DATE(YEAR($A971)-1,MONTH($A971),DAY($A971)),$A:$A,0))=""),"",F971/INDEX(F:F,MATCH(DATE(YEAR($A971)-1,MONTH($A971),DAY($A971)),$A:$A,0))-1),"")</f>
        <v/>
      </c>
      <c r="J971" s="20">
        <f>IFERROR(IF(OR(G971="",INDEX(G:G,MATCH(DATE(YEAR($A971)-1,MONTH($A971),DAY($A971)),$A:$A,0))=""),"",G971/INDEX(G:G,MATCH(DATE(YEAR($A971)-1,MONTH($A971),DAY($A971)),$A:$A,0))-1),"")</f>
        <v/>
      </c>
      <c r="K971" s="20">
        <f>IF(OR(E971="",E970=""),"",E971/E970-1)</f>
        <v/>
      </c>
      <c r="L971" s="20">
        <f>IF(OR(F971="",F970=""),"",F971/F970-1)</f>
        <v/>
      </c>
      <c r="M971" s="20">
        <f>IF(OR(G971="",G970=""),"",G971/G970-1)</f>
        <v/>
      </c>
      <c r="N971" s="20">
        <f>IF(G971="","",E971/G971)</f>
        <v/>
      </c>
      <c r="O971" s="20">
        <f>IF(G971="","",F971/G971)</f>
        <v/>
      </c>
      <c r="P971" s="21">
        <f>IF(SUMIFS('Daily NSE Equity Options'!$L:$L,'Daily NSE Equity Options'!$A:$A,$A971)=0,"",SUMIFS('Daily NSE Equity Options'!$L:$L,'Daily NSE Equity Options'!$A:$A,$A971))</f>
        <v/>
      </c>
      <c r="Q971" s="8">
        <f>IF(SUMIFS('Daily BSE Equity Options'!$L:$L,'Daily BSE Equity Options'!$A:$A,$A971)=0,"",SUMIFS('Daily BSE Equity Options'!$L:$L,'Daily BSE Equity Options'!$A:$A,$A971))</f>
        <v/>
      </c>
      <c r="R971" s="8">
        <f>IF(OR(P971="",Q971=""),"",P971+Q971)</f>
        <v/>
      </c>
      <c r="S971" s="23">
        <f>IFERROR(IF(OR(P971="",INDEX(P:P,MATCH(DATE(YEAR($A971)-1,MONTH($A971),DAY($A971)),$A:$A,0))=""),"",P971/INDEX(P:P,MATCH(DATE(YEAR($A971)-1,MONTH($A971),DAY($A971)),$A:$A,0))-1),"")</f>
        <v/>
      </c>
      <c r="T971" s="23">
        <f>IFERROR(IF(OR(Q971="",INDEX(Q:Q,MATCH(DATE(YEAR($A971)-1,MONTH($A971),DAY($A971)),$A:$A,0))=""),"",Q971/INDEX(Q:Q,MATCH(DATE(YEAR($A971)-1,MONTH($A971),DAY($A971)),$A:$A,0))-1),"")</f>
        <v/>
      </c>
      <c r="U971" s="23">
        <f>IFERROR(IF(OR(R971="",INDEX(R:R,MATCH(DATE(YEAR($A971)-1,MONTH($A971),DAY($A971)),$A:$A,0))=""),"",R971/INDEX(R:R,MATCH(DATE(YEAR($A971)-1,MONTH($A971),DAY($A971)),$A:$A,0))-1),"")</f>
        <v/>
      </c>
      <c r="V971" s="23">
        <f>IF(OR(P971="",P970=""),"",P971/P970-1)</f>
        <v/>
      </c>
      <c r="W971" s="23">
        <f>IF(OR(Q971="",Q970=""),"",Q971/Q970-1)</f>
        <v/>
      </c>
      <c r="X971" s="23">
        <f>IF(OR(R971="",R970=""),"",R971/R970-1)</f>
        <v/>
      </c>
      <c r="Y971" s="23">
        <f>IF(R971="","",P971/R971)</f>
        <v/>
      </c>
      <c r="Z971" s="23">
        <f>IF(R971="","",Q971/R971)</f>
        <v/>
      </c>
      <c r="AA971" s="24">
        <f>IF(SUMIFS('Daily NSE Equity Options'!$M:$M,'Daily NSE Equity Options'!$A:$A,$A971)=0,"",SUMIFS('Daily NSE Equity Options'!$M:$M,'Daily NSE Equity Options'!$A:$A,$A971))</f>
        <v/>
      </c>
      <c r="AB971" s="9">
        <f>IF(SUMIFS('Daily BSE Equity Options'!$M:$M,'Daily BSE Equity Options'!$A:$A,$A971)=0,"",SUMIFS('Daily BSE Equity Options'!$M:$M,'Daily BSE Equity Options'!$A:$A,$A971))</f>
        <v/>
      </c>
      <c r="AC971" s="9">
        <f>IF(OR(AA971="",AB971=""),"",AA971+AB971)</f>
        <v/>
      </c>
      <c r="AD971" s="26">
        <f>IFERROR(IF(OR(AA971="",INDEX(AA:AA,MATCH(DATE(YEAR($A971)-1,MONTH($A971),DAY($A971)),$A:$A,0))=""),"",AA971/INDEX(AA:AA,MATCH(DATE(YEAR($A971)-1,MONTH($A971),DAY($A971)),$A:$A,0))-1),"")</f>
        <v/>
      </c>
      <c r="AE971" s="26">
        <f>IFERROR(IF(OR(AB971="",INDEX(AB:AB,MATCH(DATE(YEAR($A971)-1,MONTH($A971),DAY($A971)),$A:$A,0))=""),"",AB971/INDEX(AB:AB,MATCH(DATE(YEAR($A971)-1,MONTH($A971),DAY($A971)),$A:$A,0))-1),"")</f>
        <v/>
      </c>
      <c r="AF971" s="26">
        <f>IFERROR(IF(OR(AC971="",INDEX(AC:AC,MATCH(DATE(YEAR($A971)-1,MONTH($A971),DAY($A971)),$A:$A,0))=""),"",AC971/INDEX(AC:AC,MATCH(DATE(YEAR($A971)-1,MONTH($A971),DAY($A971)),$A:$A,0))-1),"")</f>
        <v/>
      </c>
      <c r="AG971" s="26">
        <f>IF(OR(AA971="",AA970=""),"",AA971/AA970-1)</f>
        <v/>
      </c>
      <c r="AH971" s="26">
        <f>IF(OR(AB971="",AB970=""),"",AB971/AB970-1)</f>
        <v/>
      </c>
      <c r="AI971" s="26">
        <f>IF(OR(AC971="",AC970=""),"",AC971/AC970-1)</f>
        <v/>
      </c>
      <c r="AJ971" s="26">
        <f>IF(AC971="","",AA971/AC971)</f>
        <v/>
      </c>
      <c r="AK971" s="26">
        <f>IF(AC971="","",AB971/AC971)</f>
        <v/>
      </c>
      <c r="AL971" s="29" t="n">
        <v>14.9725</v>
      </c>
      <c r="AM971" s="30" t="n">
        <v>15.96</v>
      </c>
      <c r="AN971" s="30" t="n">
        <v>13.7575</v>
      </c>
      <c r="AO971" s="30" t="n">
        <v>15.6</v>
      </c>
      <c r="AP971" s="31" t="n">
        <v>0.0419</v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18">
        <f>IF(SUMIFS('Daily NSE Equity Options'!$K:$K,'Daily NSE Equity Options'!$A:$A,$A972)=0,"",SUMIFS('Daily NSE Equity Options'!$K:$K,'Daily NSE Equity Options'!$A:$A,$A972))</f>
        <v/>
      </c>
      <c r="F972" s="7">
        <f>IF(SUMIFS('Daily BSE Equity Options'!$K:$K,'Daily BSE Equity Options'!$A:$A,$A972)=0,"",SUMIFS('Daily BSE Equity Options'!$K:$K,'Daily BSE Equity Options'!$A:$A,$A972))</f>
        <v/>
      </c>
      <c r="G972" s="7">
        <f>IF(OR(E972="",F972=""),"",E972+F972)</f>
        <v/>
      </c>
      <c r="H972" s="20">
        <f>IFERROR(IF(OR(E972="",INDEX(E:E,MATCH(DATE(YEAR($A972)-1,MONTH($A972),DAY($A972)),$A:$A,0))=""),"",E972/INDEX(E:E,MATCH(DATE(YEAR($A972)-1,MONTH($A972),DAY($A972)),$A:$A,0))-1),"")</f>
        <v/>
      </c>
      <c r="I972" s="20">
        <f>IFERROR(IF(OR(F972="",INDEX(F:F,MATCH(DATE(YEAR($A972)-1,MONTH($A972),DAY($A972)),$A:$A,0))=""),"",F972/INDEX(F:F,MATCH(DATE(YEAR($A972)-1,MONTH($A972),DAY($A972)),$A:$A,0))-1),"")</f>
        <v/>
      </c>
      <c r="J972" s="20">
        <f>IFERROR(IF(OR(G972="",INDEX(G:G,MATCH(DATE(YEAR($A972)-1,MONTH($A972),DAY($A972)),$A:$A,0))=""),"",G972/INDEX(G:G,MATCH(DATE(YEAR($A972)-1,MONTH($A972),DAY($A972)),$A:$A,0))-1),"")</f>
        <v/>
      </c>
      <c r="K972" s="20">
        <f>IF(OR(E972="",E971=""),"",E972/E971-1)</f>
        <v/>
      </c>
      <c r="L972" s="20">
        <f>IF(OR(F972="",F971=""),"",F972/F971-1)</f>
        <v/>
      </c>
      <c r="M972" s="20">
        <f>IF(OR(G972="",G971=""),"",G972/G971-1)</f>
        <v/>
      </c>
      <c r="N972" s="20">
        <f>IF(G972="","",E972/G972)</f>
        <v/>
      </c>
      <c r="O972" s="20">
        <f>IF(G972="","",F972/G972)</f>
        <v/>
      </c>
      <c r="P972" s="21">
        <f>IF(SUMIFS('Daily NSE Equity Options'!$L:$L,'Daily NSE Equity Options'!$A:$A,$A972)=0,"",SUMIFS('Daily NSE Equity Options'!$L:$L,'Daily NSE Equity Options'!$A:$A,$A972))</f>
        <v/>
      </c>
      <c r="Q972" s="8">
        <f>IF(SUMIFS('Daily BSE Equity Options'!$L:$L,'Daily BSE Equity Options'!$A:$A,$A972)=0,"",SUMIFS('Daily BSE Equity Options'!$L:$L,'Daily BSE Equity Options'!$A:$A,$A972))</f>
        <v/>
      </c>
      <c r="R972" s="8">
        <f>IF(OR(P972="",Q972=""),"",P972+Q972)</f>
        <v/>
      </c>
      <c r="S972" s="23">
        <f>IFERROR(IF(OR(P972="",INDEX(P:P,MATCH(DATE(YEAR($A972)-1,MONTH($A972),DAY($A972)),$A:$A,0))=""),"",P972/INDEX(P:P,MATCH(DATE(YEAR($A972)-1,MONTH($A972),DAY($A972)),$A:$A,0))-1),"")</f>
        <v/>
      </c>
      <c r="T972" s="23">
        <f>IFERROR(IF(OR(Q972="",INDEX(Q:Q,MATCH(DATE(YEAR($A972)-1,MONTH($A972),DAY($A972)),$A:$A,0))=""),"",Q972/INDEX(Q:Q,MATCH(DATE(YEAR($A972)-1,MONTH($A972),DAY($A972)),$A:$A,0))-1),"")</f>
        <v/>
      </c>
      <c r="U972" s="23">
        <f>IFERROR(IF(OR(R972="",INDEX(R:R,MATCH(DATE(YEAR($A972)-1,MONTH($A972),DAY($A972)),$A:$A,0))=""),"",R972/INDEX(R:R,MATCH(DATE(YEAR($A972)-1,MONTH($A972),DAY($A972)),$A:$A,0))-1),"")</f>
        <v/>
      </c>
      <c r="V972" s="23">
        <f>IF(OR(P972="",P971=""),"",P972/P971-1)</f>
        <v/>
      </c>
      <c r="W972" s="23">
        <f>IF(OR(Q972="",Q971=""),"",Q972/Q971-1)</f>
        <v/>
      </c>
      <c r="X972" s="23">
        <f>IF(OR(R972="",R971=""),"",R972/R971-1)</f>
        <v/>
      </c>
      <c r="Y972" s="23">
        <f>IF(R972="","",P972/R972)</f>
        <v/>
      </c>
      <c r="Z972" s="23">
        <f>IF(R972="","",Q972/R972)</f>
        <v/>
      </c>
      <c r="AA972" s="24">
        <f>IF(SUMIFS('Daily NSE Equity Options'!$M:$M,'Daily NSE Equity Options'!$A:$A,$A972)=0,"",SUMIFS('Daily NSE Equity Options'!$M:$M,'Daily NSE Equity Options'!$A:$A,$A972))</f>
        <v/>
      </c>
      <c r="AB972" s="9">
        <f>IF(SUMIFS('Daily BSE Equity Options'!$M:$M,'Daily BSE Equity Options'!$A:$A,$A972)=0,"",SUMIFS('Daily BSE Equity Options'!$M:$M,'Daily BSE Equity Options'!$A:$A,$A972))</f>
        <v/>
      </c>
      <c r="AC972" s="9">
        <f>IF(OR(AA972="",AB972=""),"",AA972+AB972)</f>
        <v/>
      </c>
      <c r="AD972" s="26">
        <f>IFERROR(IF(OR(AA972="",INDEX(AA:AA,MATCH(DATE(YEAR($A972)-1,MONTH($A972),DAY($A972)),$A:$A,0))=""),"",AA972/INDEX(AA:AA,MATCH(DATE(YEAR($A972)-1,MONTH($A972),DAY($A972)),$A:$A,0))-1),"")</f>
        <v/>
      </c>
      <c r="AE972" s="26">
        <f>IFERROR(IF(OR(AB972="",INDEX(AB:AB,MATCH(DATE(YEAR($A972)-1,MONTH($A972),DAY($A972)),$A:$A,0))=""),"",AB972/INDEX(AB:AB,MATCH(DATE(YEAR($A972)-1,MONTH($A972),DAY($A972)),$A:$A,0))-1),"")</f>
        <v/>
      </c>
      <c r="AF972" s="26">
        <f>IFERROR(IF(OR(AC972="",INDEX(AC:AC,MATCH(DATE(YEAR($A972)-1,MONTH($A972),DAY($A972)),$A:$A,0))=""),"",AC972/INDEX(AC:AC,MATCH(DATE(YEAR($A972)-1,MONTH($A972),DAY($A972)),$A:$A,0))-1),"")</f>
        <v/>
      </c>
      <c r="AG972" s="26">
        <f>IF(OR(AA972="",AA971=""),"",AA972/AA971-1)</f>
        <v/>
      </c>
      <c r="AH972" s="26">
        <f>IF(OR(AB972="",AB971=""),"",AB972/AB971-1)</f>
        <v/>
      </c>
      <c r="AI972" s="26">
        <f>IF(OR(AC972="",AC971=""),"",AC972/AC971-1)</f>
        <v/>
      </c>
      <c r="AJ972" s="26">
        <f>IF(AC972="","",AA972/AC972)</f>
        <v/>
      </c>
      <c r="AK972" s="26">
        <f>IF(AC972="","",AB972/AC972)</f>
        <v/>
      </c>
      <c r="AL972" s="29" t="n">
        <v>15.6</v>
      </c>
      <c r="AM972" s="30" t="n">
        <v>15.9975</v>
      </c>
      <c r="AN972" s="30" t="n">
        <v>15.53</v>
      </c>
      <c r="AO972" s="30" t="n">
        <v>15.7275</v>
      </c>
      <c r="AP972" s="31" t="n">
        <v>0.008200000000000001</v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18">
        <f>IF(SUMIFS('Daily NSE Equity Options'!$K:$K,'Daily NSE Equity Options'!$A:$A,$A973)=0,"",SUMIFS('Daily NSE Equity Options'!$K:$K,'Daily NSE Equity Options'!$A:$A,$A973))</f>
        <v/>
      </c>
      <c r="F973" s="7">
        <f>IF(SUMIFS('Daily BSE Equity Options'!$K:$K,'Daily BSE Equity Options'!$A:$A,$A973)=0,"",SUMIFS('Daily BSE Equity Options'!$K:$K,'Daily BSE Equity Options'!$A:$A,$A973))</f>
        <v/>
      </c>
      <c r="G973" s="7">
        <f>IF(OR(E973="",F973=""),"",E973+F973)</f>
        <v/>
      </c>
      <c r="H973" s="20">
        <f>IFERROR(IF(OR(E973="",INDEX(E:E,MATCH(DATE(YEAR($A973)-1,MONTH($A973),DAY($A973)),$A:$A,0))=""),"",E973/INDEX(E:E,MATCH(DATE(YEAR($A973)-1,MONTH($A973),DAY($A973)),$A:$A,0))-1),"")</f>
        <v/>
      </c>
      <c r="I973" s="20">
        <f>IFERROR(IF(OR(F973="",INDEX(F:F,MATCH(DATE(YEAR($A973)-1,MONTH($A973),DAY($A973)),$A:$A,0))=""),"",F973/INDEX(F:F,MATCH(DATE(YEAR($A973)-1,MONTH($A973),DAY($A973)),$A:$A,0))-1),"")</f>
        <v/>
      </c>
      <c r="J973" s="20">
        <f>IFERROR(IF(OR(G973="",INDEX(G:G,MATCH(DATE(YEAR($A973)-1,MONTH($A973),DAY($A973)),$A:$A,0))=""),"",G973/INDEX(G:G,MATCH(DATE(YEAR($A973)-1,MONTH($A973),DAY($A973)),$A:$A,0))-1),"")</f>
        <v/>
      </c>
      <c r="K973" s="20">
        <f>IF(OR(E973="",E972=""),"",E973/E972-1)</f>
        <v/>
      </c>
      <c r="L973" s="20">
        <f>IF(OR(F973="",F972=""),"",F973/F972-1)</f>
        <v/>
      </c>
      <c r="M973" s="20">
        <f>IF(OR(G973="",G972=""),"",G973/G972-1)</f>
        <v/>
      </c>
      <c r="N973" s="20">
        <f>IF(G973="","",E973/G973)</f>
        <v/>
      </c>
      <c r="O973" s="20">
        <f>IF(G973="","",F973/G973)</f>
        <v/>
      </c>
      <c r="P973" s="21">
        <f>IF(SUMIFS('Daily NSE Equity Options'!$L:$L,'Daily NSE Equity Options'!$A:$A,$A973)=0,"",SUMIFS('Daily NSE Equity Options'!$L:$L,'Daily NSE Equity Options'!$A:$A,$A973))</f>
        <v/>
      </c>
      <c r="Q973" s="8">
        <f>IF(SUMIFS('Daily BSE Equity Options'!$L:$L,'Daily BSE Equity Options'!$A:$A,$A973)=0,"",SUMIFS('Daily BSE Equity Options'!$L:$L,'Daily BSE Equity Options'!$A:$A,$A973))</f>
        <v/>
      </c>
      <c r="R973" s="8">
        <f>IF(OR(P973="",Q973=""),"",P973+Q973)</f>
        <v/>
      </c>
      <c r="S973" s="23">
        <f>IFERROR(IF(OR(P973="",INDEX(P:P,MATCH(DATE(YEAR($A973)-1,MONTH($A973),DAY($A973)),$A:$A,0))=""),"",P973/INDEX(P:P,MATCH(DATE(YEAR($A973)-1,MONTH($A973),DAY($A973)),$A:$A,0))-1),"")</f>
        <v/>
      </c>
      <c r="T973" s="23">
        <f>IFERROR(IF(OR(Q973="",INDEX(Q:Q,MATCH(DATE(YEAR($A973)-1,MONTH($A973),DAY($A973)),$A:$A,0))=""),"",Q973/INDEX(Q:Q,MATCH(DATE(YEAR($A973)-1,MONTH($A973),DAY($A973)),$A:$A,0))-1),"")</f>
        <v/>
      </c>
      <c r="U973" s="23">
        <f>IFERROR(IF(OR(R973="",INDEX(R:R,MATCH(DATE(YEAR($A973)-1,MONTH($A973),DAY($A973)),$A:$A,0))=""),"",R973/INDEX(R:R,MATCH(DATE(YEAR($A973)-1,MONTH($A973),DAY($A973)),$A:$A,0))-1),"")</f>
        <v/>
      </c>
      <c r="V973" s="23">
        <f>IF(OR(P973="",P972=""),"",P973/P972-1)</f>
        <v/>
      </c>
      <c r="W973" s="23">
        <f>IF(OR(Q973="",Q972=""),"",Q973/Q972-1)</f>
        <v/>
      </c>
      <c r="X973" s="23">
        <f>IF(OR(R973="",R972=""),"",R973/R972-1)</f>
        <v/>
      </c>
      <c r="Y973" s="23">
        <f>IF(R973="","",P973/R973)</f>
        <v/>
      </c>
      <c r="Z973" s="23">
        <f>IF(R973="","",Q973/R973)</f>
        <v/>
      </c>
      <c r="AA973" s="24">
        <f>IF(SUMIFS('Daily NSE Equity Options'!$M:$M,'Daily NSE Equity Options'!$A:$A,$A973)=0,"",SUMIFS('Daily NSE Equity Options'!$M:$M,'Daily NSE Equity Options'!$A:$A,$A973))</f>
        <v/>
      </c>
      <c r="AB973" s="9">
        <f>IF(SUMIFS('Daily BSE Equity Options'!$M:$M,'Daily BSE Equity Options'!$A:$A,$A973)=0,"",SUMIFS('Daily BSE Equity Options'!$M:$M,'Daily BSE Equity Options'!$A:$A,$A973))</f>
        <v/>
      </c>
      <c r="AC973" s="9">
        <f>IF(OR(AA973="",AB973=""),"",AA973+AB973)</f>
        <v/>
      </c>
      <c r="AD973" s="26">
        <f>IFERROR(IF(OR(AA973="",INDEX(AA:AA,MATCH(DATE(YEAR($A973)-1,MONTH($A973),DAY($A973)),$A:$A,0))=""),"",AA973/INDEX(AA:AA,MATCH(DATE(YEAR($A973)-1,MONTH($A973),DAY($A973)),$A:$A,0))-1),"")</f>
        <v/>
      </c>
      <c r="AE973" s="26">
        <f>IFERROR(IF(OR(AB973="",INDEX(AB:AB,MATCH(DATE(YEAR($A973)-1,MONTH($A973),DAY($A973)),$A:$A,0))=""),"",AB973/INDEX(AB:AB,MATCH(DATE(YEAR($A973)-1,MONTH($A973),DAY($A973)),$A:$A,0))-1),"")</f>
        <v/>
      </c>
      <c r="AF973" s="26">
        <f>IFERROR(IF(OR(AC973="",INDEX(AC:AC,MATCH(DATE(YEAR($A973)-1,MONTH($A973),DAY($A973)),$A:$A,0))=""),"",AC973/INDEX(AC:AC,MATCH(DATE(YEAR($A973)-1,MONTH($A973),DAY($A973)),$A:$A,0))-1),"")</f>
        <v/>
      </c>
      <c r="AG973" s="26">
        <f>IF(OR(AA973="",AA972=""),"",AA973/AA972-1)</f>
        <v/>
      </c>
      <c r="AH973" s="26">
        <f>IF(OR(AB973="",AB972=""),"",AB973/AB972-1)</f>
        <v/>
      </c>
      <c r="AI973" s="26">
        <f>IF(OR(AC973="",AC972=""),"",AC973/AC972-1)</f>
        <v/>
      </c>
      <c r="AJ973" s="26">
        <f>IF(AC973="","",AA973/AC973)</f>
        <v/>
      </c>
      <c r="AK973" s="26">
        <f>IF(AC973="","",AB973/AC973)</f>
        <v/>
      </c>
      <c r="AL973" s="29" t="n">
        <v>15.7275</v>
      </c>
      <c r="AM973" s="30" t="n">
        <v>16.74</v>
      </c>
      <c r="AN973" s="30" t="n">
        <v>15.31</v>
      </c>
      <c r="AO973" s="30" t="n">
        <v>16.33</v>
      </c>
      <c r="AP973" s="31" t="n">
        <v>0.0383</v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18">
        <f>IF(SUMIFS('Daily NSE Equity Options'!$K:$K,'Daily NSE Equity Options'!$A:$A,$A974)=0,"",SUMIFS('Daily NSE Equity Options'!$K:$K,'Daily NSE Equity Options'!$A:$A,$A974))</f>
        <v/>
      </c>
      <c r="F974" s="7">
        <f>IF(SUMIFS('Daily BSE Equity Options'!$K:$K,'Daily BSE Equity Options'!$A:$A,$A974)=0,"",SUMIFS('Daily BSE Equity Options'!$K:$K,'Daily BSE Equity Options'!$A:$A,$A974))</f>
        <v/>
      </c>
      <c r="G974" s="7">
        <f>IF(OR(E974="",F974=""),"",E974+F974)</f>
        <v/>
      </c>
      <c r="H974" s="20">
        <f>IFERROR(IF(OR(E974="",INDEX(E:E,MATCH(DATE(YEAR($A974)-1,MONTH($A974),DAY($A974)),$A:$A,0))=""),"",E974/INDEX(E:E,MATCH(DATE(YEAR($A974)-1,MONTH($A974),DAY($A974)),$A:$A,0))-1),"")</f>
        <v/>
      </c>
      <c r="I974" s="20">
        <f>IFERROR(IF(OR(F974="",INDEX(F:F,MATCH(DATE(YEAR($A974)-1,MONTH($A974),DAY($A974)),$A:$A,0))=""),"",F974/INDEX(F:F,MATCH(DATE(YEAR($A974)-1,MONTH($A974),DAY($A974)),$A:$A,0))-1),"")</f>
        <v/>
      </c>
      <c r="J974" s="20">
        <f>IFERROR(IF(OR(G974="",INDEX(G:G,MATCH(DATE(YEAR($A974)-1,MONTH($A974),DAY($A974)),$A:$A,0))=""),"",G974/INDEX(G:G,MATCH(DATE(YEAR($A974)-1,MONTH($A974),DAY($A974)),$A:$A,0))-1),"")</f>
        <v/>
      </c>
      <c r="K974" s="20">
        <f>IF(OR(E974="",E973=""),"",E974/E973-1)</f>
        <v/>
      </c>
      <c r="L974" s="20">
        <f>IF(OR(F974="",F973=""),"",F974/F973-1)</f>
        <v/>
      </c>
      <c r="M974" s="20">
        <f>IF(OR(G974="",G973=""),"",G974/G973-1)</f>
        <v/>
      </c>
      <c r="N974" s="20">
        <f>IF(G974="","",E974/G974)</f>
        <v/>
      </c>
      <c r="O974" s="20">
        <f>IF(G974="","",F974/G974)</f>
        <v/>
      </c>
      <c r="P974" s="21">
        <f>IF(SUMIFS('Daily NSE Equity Options'!$L:$L,'Daily NSE Equity Options'!$A:$A,$A974)=0,"",SUMIFS('Daily NSE Equity Options'!$L:$L,'Daily NSE Equity Options'!$A:$A,$A974))</f>
        <v/>
      </c>
      <c r="Q974" s="8">
        <f>IF(SUMIFS('Daily BSE Equity Options'!$L:$L,'Daily BSE Equity Options'!$A:$A,$A974)=0,"",SUMIFS('Daily BSE Equity Options'!$L:$L,'Daily BSE Equity Options'!$A:$A,$A974))</f>
        <v/>
      </c>
      <c r="R974" s="8">
        <f>IF(OR(P974="",Q974=""),"",P974+Q974)</f>
        <v/>
      </c>
      <c r="S974" s="23">
        <f>IFERROR(IF(OR(P974="",INDEX(P:P,MATCH(DATE(YEAR($A974)-1,MONTH($A974),DAY($A974)),$A:$A,0))=""),"",P974/INDEX(P:P,MATCH(DATE(YEAR($A974)-1,MONTH($A974),DAY($A974)),$A:$A,0))-1),"")</f>
        <v/>
      </c>
      <c r="T974" s="23">
        <f>IFERROR(IF(OR(Q974="",INDEX(Q:Q,MATCH(DATE(YEAR($A974)-1,MONTH($A974),DAY($A974)),$A:$A,0))=""),"",Q974/INDEX(Q:Q,MATCH(DATE(YEAR($A974)-1,MONTH($A974),DAY($A974)),$A:$A,0))-1),"")</f>
        <v/>
      </c>
      <c r="U974" s="23">
        <f>IFERROR(IF(OR(R974="",INDEX(R:R,MATCH(DATE(YEAR($A974)-1,MONTH($A974),DAY($A974)),$A:$A,0))=""),"",R974/INDEX(R:R,MATCH(DATE(YEAR($A974)-1,MONTH($A974),DAY($A974)),$A:$A,0))-1),"")</f>
        <v/>
      </c>
      <c r="V974" s="23">
        <f>IF(OR(P974="",P973=""),"",P974/P973-1)</f>
        <v/>
      </c>
      <c r="W974" s="23">
        <f>IF(OR(Q974="",Q973=""),"",Q974/Q973-1)</f>
        <v/>
      </c>
      <c r="X974" s="23">
        <f>IF(OR(R974="",R973=""),"",R974/R973-1)</f>
        <v/>
      </c>
      <c r="Y974" s="23">
        <f>IF(R974="","",P974/R974)</f>
        <v/>
      </c>
      <c r="Z974" s="23">
        <f>IF(R974="","",Q974/R974)</f>
        <v/>
      </c>
      <c r="AA974" s="24">
        <f>IF(SUMIFS('Daily NSE Equity Options'!$M:$M,'Daily NSE Equity Options'!$A:$A,$A974)=0,"",SUMIFS('Daily NSE Equity Options'!$M:$M,'Daily NSE Equity Options'!$A:$A,$A974))</f>
        <v/>
      </c>
      <c r="AB974" s="9">
        <f>IF(SUMIFS('Daily BSE Equity Options'!$M:$M,'Daily BSE Equity Options'!$A:$A,$A974)=0,"",SUMIFS('Daily BSE Equity Options'!$M:$M,'Daily BSE Equity Options'!$A:$A,$A974))</f>
        <v/>
      </c>
      <c r="AC974" s="9">
        <f>IF(OR(AA974="",AB974=""),"",AA974+AB974)</f>
        <v/>
      </c>
      <c r="AD974" s="26">
        <f>IFERROR(IF(OR(AA974="",INDEX(AA:AA,MATCH(DATE(YEAR($A974)-1,MONTH($A974),DAY($A974)),$A:$A,0))=""),"",AA974/INDEX(AA:AA,MATCH(DATE(YEAR($A974)-1,MONTH($A974),DAY($A974)),$A:$A,0))-1),"")</f>
        <v/>
      </c>
      <c r="AE974" s="26">
        <f>IFERROR(IF(OR(AB974="",INDEX(AB:AB,MATCH(DATE(YEAR($A974)-1,MONTH($A974),DAY($A974)),$A:$A,0))=""),"",AB974/INDEX(AB:AB,MATCH(DATE(YEAR($A974)-1,MONTH($A974),DAY($A974)),$A:$A,0))-1),"")</f>
        <v/>
      </c>
      <c r="AF974" s="26">
        <f>IFERROR(IF(OR(AC974="",INDEX(AC:AC,MATCH(DATE(YEAR($A974)-1,MONTH($A974),DAY($A974)),$A:$A,0))=""),"",AC974/INDEX(AC:AC,MATCH(DATE(YEAR($A974)-1,MONTH($A974),DAY($A974)),$A:$A,0))-1),"")</f>
        <v/>
      </c>
      <c r="AG974" s="26">
        <f>IF(OR(AA974="",AA973=""),"",AA974/AA973-1)</f>
        <v/>
      </c>
      <c r="AH974" s="26">
        <f>IF(OR(AB974="",AB973=""),"",AB974/AB973-1)</f>
        <v/>
      </c>
      <c r="AI974" s="26">
        <f>IF(OR(AC974="",AC973=""),"",AC974/AC973-1)</f>
        <v/>
      </c>
      <c r="AJ974" s="26">
        <f>IF(AC974="","",AA974/AC974)</f>
        <v/>
      </c>
      <c r="AK974" s="26">
        <f>IF(AC974="","",AB974/AC974)</f>
        <v/>
      </c>
      <c r="AL974" s="29" t="n">
        <v>16.33</v>
      </c>
      <c r="AM974" s="30" t="n">
        <v>16.5525</v>
      </c>
      <c r="AN974" s="30" t="n">
        <v>15.37</v>
      </c>
      <c r="AO974" s="30" t="n">
        <v>15.5725</v>
      </c>
      <c r="AP974" s="31" t="n">
        <v>-0.0464</v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18">
        <f>IF(SUMIFS('Daily NSE Equity Options'!$K:$K,'Daily NSE Equity Options'!$A:$A,$A975)=0,"",SUMIFS('Daily NSE Equity Options'!$K:$K,'Daily NSE Equity Options'!$A:$A,$A975))</f>
        <v/>
      </c>
      <c r="F975" s="7">
        <f>IF(SUMIFS('Daily BSE Equity Options'!$K:$K,'Daily BSE Equity Options'!$A:$A,$A975)=0,"",SUMIFS('Daily BSE Equity Options'!$K:$K,'Daily BSE Equity Options'!$A:$A,$A975))</f>
        <v/>
      </c>
      <c r="G975" s="7">
        <f>IF(OR(E975="",F975=""),"",E975+F975)</f>
        <v/>
      </c>
      <c r="H975" s="20">
        <f>IFERROR(IF(OR(E975="",INDEX(E:E,MATCH(DATE(YEAR($A975)-1,MONTH($A975),DAY($A975)),$A:$A,0))=""),"",E975/INDEX(E:E,MATCH(DATE(YEAR($A975)-1,MONTH($A975),DAY($A975)),$A:$A,0))-1),"")</f>
        <v/>
      </c>
      <c r="I975" s="20">
        <f>IFERROR(IF(OR(F975="",INDEX(F:F,MATCH(DATE(YEAR($A975)-1,MONTH($A975),DAY($A975)),$A:$A,0))=""),"",F975/INDEX(F:F,MATCH(DATE(YEAR($A975)-1,MONTH($A975),DAY($A975)),$A:$A,0))-1),"")</f>
        <v/>
      </c>
      <c r="J975" s="20">
        <f>IFERROR(IF(OR(G975="",INDEX(G:G,MATCH(DATE(YEAR($A975)-1,MONTH($A975),DAY($A975)),$A:$A,0))=""),"",G975/INDEX(G:G,MATCH(DATE(YEAR($A975)-1,MONTH($A975),DAY($A975)),$A:$A,0))-1),"")</f>
        <v/>
      </c>
      <c r="K975" s="20">
        <f>IF(OR(E975="",E974=""),"",E975/E974-1)</f>
        <v/>
      </c>
      <c r="L975" s="20">
        <f>IF(OR(F975="",F974=""),"",F975/F974-1)</f>
        <v/>
      </c>
      <c r="M975" s="20">
        <f>IF(OR(G975="",G974=""),"",G975/G974-1)</f>
        <v/>
      </c>
      <c r="N975" s="20">
        <f>IF(G975="","",E975/G975)</f>
        <v/>
      </c>
      <c r="O975" s="20">
        <f>IF(G975="","",F975/G975)</f>
        <v/>
      </c>
      <c r="P975" s="21">
        <f>IF(SUMIFS('Daily NSE Equity Options'!$L:$L,'Daily NSE Equity Options'!$A:$A,$A975)=0,"",SUMIFS('Daily NSE Equity Options'!$L:$L,'Daily NSE Equity Options'!$A:$A,$A975))</f>
        <v/>
      </c>
      <c r="Q975" s="8">
        <f>IF(SUMIFS('Daily BSE Equity Options'!$L:$L,'Daily BSE Equity Options'!$A:$A,$A975)=0,"",SUMIFS('Daily BSE Equity Options'!$L:$L,'Daily BSE Equity Options'!$A:$A,$A975))</f>
        <v/>
      </c>
      <c r="R975" s="8">
        <f>IF(OR(P975="",Q975=""),"",P975+Q975)</f>
        <v/>
      </c>
      <c r="S975" s="23">
        <f>IFERROR(IF(OR(P975="",INDEX(P:P,MATCH(DATE(YEAR($A975)-1,MONTH($A975),DAY($A975)),$A:$A,0))=""),"",P975/INDEX(P:P,MATCH(DATE(YEAR($A975)-1,MONTH($A975),DAY($A975)),$A:$A,0))-1),"")</f>
        <v/>
      </c>
      <c r="T975" s="23">
        <f>IFERROR(IF(OR(Q975="",INDEX(Q:Q,MATCH(DATE(YEAR($A975)-1,MONTH($A975),DAY($A975)),$A:$A,0))=""),"",Q975/INDEX(Q:Q,MATCH(DATE(YEAR($A975)-1,MONTH($A975),DAY($A975)),$A:$A,0))-1),"")</f>
        <v/>
      </c>
      <c r="U975" s="23">
        <f>IFERROR(IF(OR(R975="",INDEX(R:R,MATCH(DATE(YEAR($A975)-1,MONTH($A975),DAY($A975)),$A:$A,0))=""),"",R975/INDEX(R:R,MATCH(DATE(YEAR($A975)-1,MONTH($A975),DAY($A975)),$A:$A,0))-1),"")</f>
        <v/>
      </c>
      <c r="V975" s="23">
        <f>IF(OR(P975="",P974=""),"",P975/P974-1)</f>
        <v/>
      </c>
      <c r="W975" s="23">
        <f>IF(OR(Q975="",Q974=""),"",Q975/Q974-1)</f>
        <v/>
      </c>
      <c r="X975" s="23">
        <f>IF(OR(R975="",R974=""),"",R975/R974-1)</f>
        <v/>
      </c>
      <c r="Y975" s="23">
        <f>IF(R975="","",P975/R975)</f>
        <v/>
      </c>
      <c r="Z975" s="23">
        <f>IF(R975="","",Q975/R975)</f>
        <v/>
      </c>
      <c r="AA975" s="24">
        <f>IF(SUMIFS('Daily NSE Equity Options'!$M:$M,'Daily NSE Equity Options'!$A:$A,$A975)=0,"",SUMIFS('Daily NSE Equity Options'!$M:$M,'Daily NSE Equity Options'!$A:$A,$A975))</f>
        <v/>
      </c>
      <c r="AB975" s="9">
        <f>IF(SUMIFS('Daily BSE Equity Options'!$M:$M,'Daily BSE Equity Options'!$A:$A,$A975)=0,"",SUMIFS('Daily BSE Equity Options'!$M:$M,'Daily BSE Equity Options'!$A:$A,$A975))</f>
        <v/>
      </c>
      <c r="AC975" s="9">
        <f>IF(OR(AA975="",AB975=""),"",AA975+AB975)</f>
        <v/>
      </c>
      <c r="AD975" s="26">
        <f>IFERROR(IF(OR(AA975="",INDEX(AA:AA,MATCH(DATE(YEAR($A975)-1,MONTH($A975),DAY($A975)),$A:$A,0))=""),"",AA975/INDEX(AA:AA,MATCH(DATE(YEAR($A975)-1,MONTH($A975),DAY($A975)),$A:$A,0))-1),"")</f>
        <v/>
      </c>
      <c r="AE975" s="26">
        <f>IFERROR(IF(OR(AB975="",INDEX(AB:AB,MATCH(DATE(YEAR($A975)-1,MONTH($A975),DAY($A975)),$A:$A,0))=""),"",AB975/INDEX(AB:AB,MATCH(DATE(YEAR($A975)-1,MONTH($A975),DAY($A975)),$A:$A,0))-1),"")</f>
        <v/>
      </c>
      <c r="AF975" s="26">
        <f>IFERROR(IF(OR(AC975="",INDEX(AC:AC,MATCH(DATE(YEAR($A975)-1,MONTH($A975),DAY($A975)),$A:$A,0))=""),"",AC975/INDEX(AC:AC,MATCH(DATE(YEAR($A975)-1,MONTH($A975),DAY($A975)),$A:$A,0))-1),"")</f>
        <v/>
      </c>
      <c r="AG975" s="26">
        <f>IF(OR(AA975="",AA974=""),"",AA975/AA974-1)</f>
        <v/>
      </c>
      <c r="AH975" s="26">
        <f>IF(OR(AB975="",AB974=""),"",AB975/AB974-1)</f>
        <v/>
      </c>
      <c r="AI975" s="26">
        <f>IF(OR(AC975="",AC974=""),"",AC975/AC974-1)</f>
        <v/>
      </c>
      <c r="AJ975" s="26">
        <f>IF(AC975="","",AA975/AC975)</f>
        <v/>
      </c>
      <c r="AK975" s="26">
        <f>IF(AC975="","",AB975/AC975)</f>
        <v/>
      </c>
      <c r="AL975" s="29" t="n">
        <v>15.5725</v>
      </c>
      <c r="AM975" s="30" t="n">
        <v>15.6425</v>
      </c>
      <c r="AN975" s="30" t="n">
        <v>15</v>
      </c>
      <c r="AO975" s="30" t="n">
        <v>15.235</v>
      </c>
      <c r="AP975" s="31" t="n">
        <v>-0.0217</v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18">
        <f>IF(SUMIFS('Daily NSE Equity Options'!$K:$K,'Daily NSE Equity Options'!$A:$A,$A976)=0,"",SUMIFS('Daily NSE Equity Options'!$K:$K,'Daily NSE Equity Options'!$A:$A,$A976))</f>
        <v/>
      </c>
      <c r="F976" s="7">
        <f>IF(SUMIFS('Daily BSE Equity Options'!$K:$K,'Daily BSE Equity Options'!$A:$A,$A976)=0,"",SUMIFS('Daily BSE Equity Options'!$K:$K,'Daily BSE Equity Options'!$A:$A,$A976))</f>
        <v/>
      </c>
      <c r="G976" s="7">
        <f>IF(OR(E976="",F976=""),"",E976+F976)</f>
        <v/>
      </c>
      <c r="H976" s="20">
        <f>IFERROR(IF(OR(E976="",INDEX(E:E,MATCH(DATE(YEAR($A976)-1,MONTH($A976),DAY($A976)),$A:$A,0))=""),"",E976/INDEX(E:E,MATCH(DATE(YEAR($A976)-1,MONTH($A976),DAY($A976)),$A:$A,0))-1),"")</f>
        <v/>
      </c>
      <c r="I976" s="20">
        <f>IFERROR(IF(OR(F976="",INDEX(F:F,MATCH(DATE(YEAR($A976)-1,MONTH($A976),DAY($A976)),$A:$A,0))=""),"",F976/INDEX(F:F,MATCH(DATE(YEAR($A976)-1,MONTH($A976),DAY($A976)),$A:$A,0))-1),"")</f>
        <v/>
      </c>
      <c r="J976" s="20">
        <f>IFERROR(IF(OR(G976="",INDEX(G:G,MATCH(DATE(YEAR($A976)-1,MONTH($A976),DAY($A976)),$A:$A,0))=""),"",G976/INDEX(G:G,MATCH(DATE(YEAR($A976)-1,MONTH($A976),DAY($A976)),$A:$A,0))-1),"")</f>
        <v/>
      </c>
      <c r="K976" s="20">
        <f>IF(OR(E976="",E975=""),"",E976/E975-1)</f>
        <v/>
      </c>
      <c r="L976" s="20">
        <f>IF(OR(F976="",F975=""),"",F976/F975-1)</f>
        <v/>
      </c>
      <c r="M976" s="20">
        <f>IF(OR(G976="",G975=""),"",G976/G975-1)</f>
        <v/>
      </c>
      <c r="N976" s="20">
        <f>IF(G976="","",E976/G976)</f>
        <v/>
      </c>
      <c r="O976" s="20">
        <f>IF(G976="","",F976/G976)</f>
        <v/>
      </c>
      <c r="P976" s="21">
        <f>IF(SUMIFS('Daily NSE Equity Options'!$L:$L,'Daily NSE Equity Options'!$A:$A,$A976)=0,"",SUMIFS('Daily NSE Equity Options'!$L:$L,'Daily NSE Equity Options'!$A:$A,$A976))</f>
        <v/>
      </c>
      <c r="Q976" s="8">
        <f>IF(SUMIFS('Daily BSE Equity Options'!$L:$L,'Daily BSE Equity Options'!$A:$A,$A976)=0,"",SUMIFS('Daily BSE Equity Options'!$L:$L,'Daily BSE Equity Options'!$A:$A,$A976))</f>
        <v/>
      </c>
      <c r="R976" s="8">
        <f>IF(OR(P976="",Q976=""),"",P976+Q976)</f>
        <v/>
      </c>
      <c r="S976" s="23">
        <f>IFERROR(IF(OR(P976="",INDEX(P:P,MATCH(DATE(YEAR($A976)-1,MONTH($A976),DAY($A976)),$A:$A,0))=""),"",P976/INDEX(P:P,MATCH(DATE(YEAR($A976)-1,MONTH($A976),DAY($A976)),$A:$A,0))-1),"")</f>
        <v/>
      </c>
      <c r="T976" s="23">
        <f>IFERROR(IF(OR(Q976="",INDEX(Q:Q,MATCH(DATE(YEAR($A976)-1,MONTH($A976),DAY($A976)),$A:$A,0))=""),"",Q976/INDEX(Q:Q,MATCH(DATE(YEAR($A976)-1,MONTH($A976),DAY($A976)),$A:$A,0))-1),"")</f>
        <v/>
      </c>
      <c r="U976" s="23">
        <f>IFERROR(IF(OR(R976="",INDEX(R:R,MATCH(DATE(YEAR($A976)-1,MONTH($A976),DAY($A976)),$A:$A,0))=""),"",R976/INDEX(R:R,MATCH(DATE(YEAR($A976)-1,MONTH($A976),DAY($A976)),$A:$A,0))-1),"")</f>
        <v/>
      </c>
      <c r="V976" s="23">
        <f>IF(OR(P976="",P975=""),"",P976/P975-1)</f>
        <v/>
      </c>
      <c r="W976" s="23">
        <f>IF(OR(Q976="",Q975=""),"",Q976/Q975-1)</f>
        <v/>
      </c>
      <c r="X976" s="23">
        <f>IF(OR(R976="",R975=""),"",R976/R975-1)</f>
        <v/>
      </c>
      <c r="Y976" s="23">
        <f>IF(R976="","",P976/R976)</f>
        <v/>
      </c>
      <c r="Z976" s="23">
        <f>IF(R976="","",Q976/R976)</f>
        <v/>
      </c>
      <c r="AA976" s="24">
        <f>IF(SUMIFS('Daily NSE Equity Options'!$M:$M,'Daily NSE Equity Options'!$A:$A,$A976)=0,"",SUMIFS('Daily NSE Equity Options'!$M:$M,'Daily NSE Equity Options'!$A:$A,$A976))</f>
        <v/>
      </c>
      <c r="AB976" s="9">
        <f>IF(SUMIFS('Daily BSE Equity Options'!$M:$M,'Daily BSE Equity Options'!$A:$A,$A976)=0,"",SUMIFS('Daily BSE Equity Options'!$M:$M,'Daily BSE Equity Options'!$A:$A,$A976))</f>
        <v/>
      </c>
      <c r="AC976" s="9">
        <f>IF(OR(AA976="",AB976=""),"",AA976+AB976)</f>
        <v/>
      </c>
      <c r="AD976" s="26">
        <f>IFERROR(IF(OR(AA976="",INDEX(AA:AA,MATCH(DATE(YEAR($A976)-1,MONTH($A976),DAY($A976)),$A:$A,0))=""),"",AA976/INDEX(AA:AA,MATCH(DATE(YEAR($A976)-1,MONTH($A976),DAY($A976)),$A:$A,0))-1),"")</f>
        <v/>
      </c>
      <c r="AE976" s="26">
        <f>IFERROR(IF(OR(AB976="",INDEX(AB:AB,MATCH(DATE(YEAR($A976)-1,MONTH($A976),DAY($A976)),$A:$A,0))=""),"",AB976/INDEX(AB:AB,MATCH(DATE(YEAR($A976)-1,MONTH($A976),DAY($A976)),$A:$A,0))-1),"")</f>
        <v/>
      </c>
      <c r="AF976" s="26">
        <f>IFERROR(IF(OR(AC976="",INDEX(AC:AC,MATCH(DATE(YEAR($A976)-1,MONTH($A976),DAY($A976)),$A:$A,0))=""),"",AC976/INDEX(AC:AC,MATCH(DATE(YEAR($A976)-1,MONTH($A976),DAY($A976)),$A:$A,0))-1),"")</f>
        <v/>
      </c>
      <c r="AG976" s="26">
        <f>IF(OR(AA976="",AA975=""),"",AA976/AA975-1)</f>
        <v/>
      </c>
      <c r="AH976" s="26">
        <f>IF(OR(AB976="",AB975=""),"",AB976/AB975-1)</f>
        <v/>
      </c>
      <c r="AI976" s="26">
        <f>IF(OR(AC976="",AC975=""),"",AC976/AC975-1)</f>
        <v/>
      </c>
      <c r="AJ976" s="26">
        <f>IF(AC976="","",AA976/AC976)</f>
        <v/>
      </c>
      <c r="AK976" s="26">
        <f>IF(AC976="","",AB976/AC976)</f>
        <v/>
      </c>
      <c r="AL976" s="29" t="n"/>
      <c r="AM976" s="30" t="n"/>
      <c r="AN976" s="30" t="n"/>
      <c r="AO976" s="30" t="n"/>
      <c r="AP976" s="31" t="n"/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18">
        <f>IF(SUMIFS('Daily NSE Equity Options'!$K:$K,'Daily NSE Equity Options'!$A:$A,$A977)=0,"",SUMIFS('Daily NSE Equity Options'!$K:$K,'Daily NSE Equity Options'!$A:$A,$A977))</f>
        <v/>
      </c>
      <c r="F977" s="7">
        <f>IF(SUMIFS('Daily BSE Equity Options'!$K:$K,'Daily BSE Equity Options'!$A:$A,$A977)=0,"",SUMIFS('Daily BSE Equity Options'!$K:$K,'Daily BSE Equity Options'!$A:$A,$A977))</f>
        <v/>
      </c>
      <c r="G977" s="7">
        <f>IF(OR(E977="",F977=""),"",E977+F977)</f>
        <v/>
      </c>
      <c r="H977" s="20">
        <f>IFERROR(IF(OR(E977="",INDEX(E:E,MATCH(DATE(YEAR($A977)-1,MONTH($A977),DAY($A977)),$A:$A,0))=""),"",E977/INDEX(E:E,MATCH(DATE(YEAR($A977)-1,MONTH($A977),DAY($A977)),$A:$A,0))-1),"")</f>
        <v/>
      </c>
      <c r="I977" s="20">
        <f>IFERROR(IF(OR(F977="",INDEX(F:F,MATCH(DATE(YEAR($A977)-1,MONTH($A977),DAY($A977)),$A:$A,0))=""),"",F977/INDEX(F:F,MATCH(DATE(YEAR($A977)-1,MONTH($A977),DAY($A977)),$A:$A,0))-1),"")</f>
        <v/>
      </c>
      <c r="J977" s="20">
        <f>IFERROR(IF(OR(G977="",INDEX(G:G,MATCH(DATE(YEAR($A977)-1,MONTH($A977),DAY($A977)),$A:$A,0))=""),"",G977/INDEX(G:G,MATCH(DATE(YEAR($A977)-1,MONTH($A977),DAY($A977)),$A:$A,0))-1),"")</f>
        <v/>
      </c>
      <c r="K977" s="20">
        <f>IF(OR(E977="",E976=""),"",E977/E976-1)</f>
        <v/>
      </c>
      <c r="L977" s="20">
        <f>IF(OR(F977="",F976=""),"",F977/F976-1)</f>
        <v/>
      </c>
      <c r="M977" s="20">
        <f>IF(OR(G977="",G976=""),"",G977/G976-1)</f>
        <v/>
      </c>
      <c r="N977" s="20">
        <f>IF(G977="","",E977/G977)</f>
        <v/>
      </c>
      <c r="O977" s="20">
        <f>IF(G977="","",F977/G977)</f>
        <v/>
      </c>
      <c r="P977" s="21">
        <f>IF(SUMIFS('Daily NSE Equity Options'!$L:$L,'Daily NSE Equity Options'!$A:$A,$A977)=0,"",SUMIFS('Daily NSE Equity Options'!$L:$L,'Daily NSE Equity Options'!$A:$A,$A977))</f>
        <v/>
      </c>
      <c r="Q977" s="8">
        <f>IF(SUMIFS('Daily BSE Equity Options'!$L:$L,'Daily BSE Equity Options'!$A:$A,$A977)=0,"",SUMIFS('Daily BSE Equity Options'!$L:$L,'Daily BSE Equity Options'!$A:$A,$A977))</f>
        <v/>
      </c>
      <c r="R977" s="8">
        <f>IF(OR(P977="",Q977=""),"",P977+Q977)</f>
        <v/>
      </c>
      <c r="S977" s="23">
        <f>IFERROR(IF(OR(P977="",INDEX(P:P,MATCH(DATE(YEAR($A977)-1,MONTH($A977),DAY($A977)),$A:$A,0))=""),"",P977/INDEX(P:P,MATCH(DATE(YEAR($A977)-1,MONTH($A977),DAY($A977)),$A:$A,0))-1),"")</f>
        <v/>
      </c>
      <c r="T977" s="23">
        <f>IFERROR(IF(OR(Q977="",INDEX(Q:Q,MATCH(DATE(YEAR($A977)-1,MONTH($A977),DAY($A977)),$A:$A,0))=""),"",Q977/INDEX(Q:Q,MATCH(DATE(YEAR($A977)-1,MONTH($A977),DAY($A977)),$A:$A,0))-1),"")</f>
        <v/>
      </c>
      <c r="U977" s="23">
        <f>IFERROR(IF(OR(R977="",INDEX(R:R,MATCH(DATE(YEAR($A977)-1,MONTH($A977),DAY($A977)),$A:$A,0))=""),"",R977/INDEX(R:R,MATCH(DATE(YEAR($A977)-1,MONTH($A977),DAY($A977)),$A:$A,0))-1),"")</f>
        <v/>
      </c>
      <c r="V977" s="23">
        <f>IF(OR(P977="",P976=""),"",P977/P976-1)</f>
        <v/>
      </c>
      <c r="W977" s="23">
        <f>IF(OR(Q977="",Q976=""),"",Q977/Q976-1)</f>
        <v/>
      </c>
      <c r="X977" s="23">
        <f>IF(OR(R977="",R976=""),"",R977/R976-1)</f>
        <v/>
      </c>
      <c r="Y977" s="23">
        <f>IF(R977="","",P977/R977)</f>
        <v/>
      </c>
      <c r="Z977" s="23">
        <f>IF(R977="","",Q977/R977)</f>
        <v/>
      </c>
      <c r="AA977" s="24">
        <f>IF(SUMIFS('Daily NSE Equity Options'!$M:$M,'Daily NSE Equity Options'!$A:$A,$A977)=0,"",SUMIFS('Daily NSE Equity Options'!$M:$M,'Daily NSE Equity Options'!$A:$A,$A977))</f>
        <v/>
      </c>
      <c r="AB977" s="9">
        <f>IF(SUMIFS('Daily BSE Equity Options'!$M:$M,'Daily BSE Equity Options'!$A:$A,$A977)=0,"",SUMIFS('Daily BSE Equity Options'!$M:$M,'Daily BSE Equity Options'!$A:$A,$A977))</f>
        <v/>
      </c>
      <c r="AC977" s="9">
        <f>IF(OR(AA977="",AB977=""),"",AA977+AB977)</f>
        <v/>
      </c>
      <c r="AD977" s="26">
        <f>IFERROR(IF(OR(AA977="",INDEX(AA:AA,MATCH(DATE(YEAR($A977)-1,MONTH($A977),DAY($A977)),$A:$A,0))=""),"",AA977/INDEX(AA:AA,MATCH(DATE(YEAR($A977)-1,MONTH($A977),DAY($A977)),$A:$A,0))-1),"")</f>
        <v/>
      </c>
      <c r="AE977" s="26">
        <f>IFERROR(IF(OR(AB977="",INDEX(AB:AB,MATCH(DATE(YEAR($A977)-1,MONTH($A977),DAY($A977)),$A:$A,0))=""),"",AB977/INDEX(AB:AB,MATCH(DATE(YEAR($A977)-1,MONTH($A977),DAY($A977)),$A:$A,0))-1),"")</f>
        <v/>
      </c>
      <c r="AF977" s="26">
        <f>IFERROR(IF(OR(AC977="",INDEX(AC:AC,MATCH(DATE(YEAR($A977)-1,MONTH($A977),DAY($A977)),$A:$A,0))=""),"",AC977/INDEX(AC:AC,MATCH(DATE(YEAR($A977)-1,MONTH($A977),DAY($A977)),$A:$A,0))-1),"")</f>
        <v/>
      </c>
      <c r="AG977" s="26">
        <f>IF(OR(AA977="",AA976=""),"",AA977/AA976-1)</f>
        <v/>
      </c>
      <c r="AH977" s="26">
        <f>IF(OR(AB977="",AB976=""),"",AB977/AB976-1)</f>
        <v/>
      </c>
      <c r="AI977" s="26">
        <f>IF(OR(AC977="",AC976=""),"",AC977/AC976-1)</f>
        <v/>
      </c>
      <c r="AJ977" s="26">
        <f>IF(AC977="","",AA977/AC977)</f>
        <v/>
      </c>
      <c r="AK977" s="26">
        <f>IF(AC977="","",AB977/AC977)</f>
        <v/>
      </c>
      <c r="AL977" s="29" t="n">
        <v>14.9925</v>
      </c>
      <c r="AM977" s="30" t="n">
        <v>15.3025</v>
      </c>
      <c r="AN977" s="30" t="n">
        <v>14.8225</v>
      </c>
      <c r="AO977" s="30" t="n">
        <v>14.9225</v>
      </c>
      <c r="AP977" s="31" t="n">
        <v>-0.0047</v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18">
        <f>IF(SUMIFS('Daily NSE Equity Options'!$K:$K,'Daily NSE Equity Options'!$A:$A,$A978)=0,"",SUMIFS('Daily NSE Equity Options'!$K:$K,'Daily NSE Equity Options'!$A:$A,$A978))</f>
        <v/>
      </c>
      <c r="F978" s="7">
        <f>IF(SUMIFS('Daily BSE Equity Options'!$K:$K,'Daily BSE Equity Options'!$A:$A,$A978)=0,"",SUMIFS('Daily BSE Equity Options'!$K:$K,'Daily BSE Equity Options'!$A:$A,$A978))</f>
        <v/>
      </c>
      <c r="G978" s="7">
        <f>IF(OR(E978="",F978=""),"",E978+F978)</f>
        <v/>
      </c>
      <c r="H978" s="20">
        <f>IFERROR(IF(OR(E978="",INDEX(E:E,MATCH(DATE(YEAR($A978)-1,MONTH($A978),DAY($A978)),$A:$A,0))=""),"",E978/INDEX(E:E,MATCH(DATE(YEAR($A978)-1,MONTH($A978),DAY($A978)),$A:$A,0))-1),"")</f>
        <v/>
      </c>
      <c r="I978" s="20">
        <f>IFERROR(IF(OR(F978="",INDEX(F:F,MATCH(DATE(YEAR($A978)-1,MONTH($A978),DAY($A978)),$A:$A,0))=""),"",F978/INDEX(F:F,MATCH(DATE(YEAR($A978)-1,MONTH($A978),DAY($A978)),$A:$A,0))-1),"")</f>
        <v/>
      </c>
      <c r="J978" s="20">
        <f>IFERROR(IF(OR(G978="",INDEX(G:G,MATCH(DATE(YEAR($A978)-1,MONTH($A978),DAY($A978)),$A:$A,0))=""),"",G978/INDEX(G:G,MATCH(DATE(YEAR($A978)-1,MONTH($A978),DAY($A978)),$A:$A,0))-1),"")</f>
        <v/>
      </c>
      <c r="K978" s="20">
        <f>IF(OR(E978="",E977=""),"",E978/E977-1)</f>
        <v/>
      </c>
      <c r="L978" s="20">
        <f>IF(OR(F978="",F977=""),"",F978/F977-1)</f>
        <v/>
      </c>
      <c r="M978" s="20">
        <f>IF(OR(G978="",G977=""),"",G978/G977-1)</f>
        <v/>
      </c>
      <c r="N978" s="20">
        <f>IF(G978="","",E978/G978)</f>
        <v/>
      </c>
      <c r="O978" s="20">
        <f>IF(G978="","",F978/G978)</f>
        <v/>
      </c>
      <c r="P978" s="21">
        <f>IF(SUMIFS('Daily NSE Equity Options'!$L:$L,'Daily NSE Equity Options'!$A:$A,$A978)=0,"",SUMIFS('Daily NSE Equity Options'!$L:$L,'Daily NSE Equity Options'!$A:$A,$A978))</f>
        <v/>
      </c>
      <c r="Q978" s="8">
        <f>IF(SUMIFS('Daily BSE Equity Options'!$L:$L,'Daily BSE Equity Options'!$A:$A,$A978)=0,"",SUMIFS('Daily BSE Equity Options'!$L:$L,'Daily BSE Equity Options'!$A:$A,$A978))</f>
        <v/>
      </c>
      <c r="R978" s="8">
        <f>IF(OR(P978="",Q978=""),"",P978+Q978)</f>
        <v/>
      </c>
      <c r="S978" s="23">
        <f>IFERROR(IF(OR(P978="",INDEX(P:P,MATCH(DATE(YEAR($A978)-1,MONTH($A978),DAY($A978)),$A:$A,0))=""),"",P978/INDEX(P:P,MATCH(DATE(YEAR($A978)-1,MONTH($A978),DAY($A978)),$A:$A,0))-1),"")</f>
        <v/>
      </c>
      <c r="T978" s="23">
        <f>IFERROR(IF(OR(Q978="",INDEX(Q:Q,MATCH(DATE(YEAR($A978)-1,MONTH($A978),DAY($A978)),$A:$A,0))=""),"",Q978/INDEX(Q:Q,MATCH(DATE(YEAR($A978)-1,MONTH($A978),DAY($A978)),$A:$A,0))-1),"")</f>
        <v/>
      </c>
      <c r="U978" s="23">
        <f>IFERROR(IF(OR(R978="",INDEX(R:R,MATCH(DATE(YEAR($A978)-1,MONTH($A978),DAY($A978)),$A:$A,0))=""),"",R978/INDEX(R:R,MATCH(DATE(YEAR($A978)-1,MONTH($A978),DAY($A978)),$A:$A,0))-1),"")</f>
        <v/>
      </c>
      <c r="V978" s="23">
        <f>IF(OR(P978="",P977=""),"",P978/P977-1)</f>
        <v/>
      </c>
      <c r="W978" s="23">
        <f>IF(OR(Q978="",Q977=""),"",Q978/Q977-1)</f>
        <v/>
      </c>
      <c r="X978" s="23">
        <f>IF(OR(R978="",R977=""),"",R978/R977-1)</f>
        <v/>
      </c>
      <c r="Y978" s="23">
        <f>IF(R978="","",P978/R978)</f>
        <v/>
      </c>
      <c r="Z978" s="23">
        <f>IF(R978="","",Q978/R978)</f>
        <v/>
      </c>
      <c r="AA978" s="24">
        <f>IF(SUMIFS('Daily NSE Equity Options'!$M:$M,'Daily NSE Equity Options'!$A:$A,$A978)=0,"",SUMIFS('Daily NSE Equity Options'!$M:$M,'Daily NSE Equity Options'!$A:$A,$A978))</f>
        <v/>
      </c>
      <c r="AB978" s="9">
        <f>IF(SUMIFS('Daily BSE Equity Options'!$M:$M,'Daily BSE Equity Options'!$A:$A,$A978)=0,"",SUMIFS('Daily BSE Equity Options'!$M:$M,'Daily BSE Equity Options'!$A:$A,$A978))</f>
        <v/>
      </c>
      <c r="AC978" s="9">
        <f>IF(OR(AA978="",AB978=""),"",AA978+AB978)</f>
        <v/>
      </c>
      <c r="AD978" s="26">
        <f>IFERROR(IF(OR(AA978="",INDEX(AA:AA,MATCH(DATE(YEAR($A978)-1,MONTH($A978),DAY($A978)),$A:$A,0))=""),"",AA978/INDEX(AA:AA,MATCH(DATE(YEAR($A978)-1,MONTH($A978),DAY($A978)),$A:$A,0))-1),"")</f>
        <v/>
      </c>
      <c r="AE978" s="26">
        <f>IFERROR(IF(OR(AB978="",INDEX(AB:AB,MATCH(DATE(YEAR($A978)-1,MONTH($A978),DAY($A978)),$A:$A,0))=""),"",AB978/INDEX(AB:AB,MATCH(DATE(YEAR($A978)-1,MONTH($A978),DAY($A978)),$A:$A,0))-1),"")</f>
        <v/>
      </c>
      <c r="AF978" s="26">
        <f>IFERROR(IF(OR(AC978="",INDEX(AC:AC,MATCH(DATE(YEAR($A978)-1,MONTH($A978),DAY($A978)),$A:$A,0))=""),"",AC978/INDEX(AC:AC,MATCH(DATE(YEAR($A978)-1,MONTH($A978),DAY($A978)),$A:$A,0))-1),"")</f>
        <v/>
      </c>
      <c r="AG978" s="26">
        <f>IF(OR(AA978="",AA977=""),"",AA978/AA977-1)</f>
        <v/>
      </c>
      <c r="AH978" s="26">
        <f>IF(OR(AB978="",AB977=""),"",AB978/AB977-1)</f>
        <v/>
      </c>
      <c r="AI978" s="26">
        <f>IF(OR(AC978="",AC977=""),"",AC978/AC977-1)</f>
        <v/>
      </c>
      <c r="AJ978" s="26">
        <f>IF(AC978="","",AA978/AC978)</f>
        <v/>
      </c>
      <c r="AK978" s="26">
        <f>IF(AC978="","",AB978/AC978)</f>
        <v/>
      </c>
      <c r="AL978" s="29" t="n">
        <v>14.9225</v>
      </c>
      <c r="AM978" s="30" t="n">
        <v>15.165</v>
      </c>
      <c r="AN978" s="30" t="n">
        <v>14.1775</v>
      </c>
      <c r="AO978" s="30" t="n">
        <v>14.38</v>
      </c>
      <c r="AP978" s="31" t="n">
        <v>-0.0364</v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18">
        <f>IF(SUMIFS('Daily NSE Equity Options'!$K:$K,'Daily NSE Equity Options'!$A:$A,$A979)=0,"",SUMIFS('Daily NSE Equity Options'!$K:$K,'Daily NSE Equity Options'!$A:$A,$A979))</f>
        <v/>
      </c>
      <c r="F979" s="7">
        <f>IF(SUMIFS('Daily BSE Equity Options'!$K:$K,'Daily BSE Equity Options'!$A:$A,$A979)=0,"",SUMIFS('Daily BSE Equity Options'!$K:$K,'Daily BSE Equity Options'!$A:$A,$A979))</f>
        <v/>
      </c>
      <c r="G979" s="7">
        <f>IF(OR(E979="",F979=""),"",E979+F979)</f>
        <v/>
      </c>
      <c r="H979" s="20">
        <f>IFERROR(IF(OR(E979="",INDEX(E:E,MATCH(DATE(YEAR($A979)-1,MONTH($A979),DAY($A979)),$A:$A,0))=""),"",E979/INDEX(E:E,MATCH(DATE(YEAR($A979)-1,MONTH($A979),DAY($A979)),$A:$A,0))-1),"")</f>
        <v/>
      </c>
      <c r="I979" s="20">
        <f>IFERROR(IF(OR(F979="",INDEX(F:F,MATCH(DATE(YEAR($A979)-1,MONTH($A979),DAY($A979)),$A:$A,0))=""),"",F979/INDEX(F:F,MATCH(DATE(YEAR($A979)-1,MONTH($A979),DAY($A979)),$A:$A,0))-1),"")</f>
        <v/>
      </c>
      <c r="J979" s="20">
        <f>IFERROR(IF(OR(G979="",INDEX(G:G,MATCH(DATE(YEAR($A979)-1,MONTH($A979),DAY($A979)),$A:$A,0))=""),"",G979/INDEX(G:G,MATCH(DATE(YEAR($A979)-1,MONTH($A979),DAY($A979)),$A:$A,0))-1),"")</f>
        <v/>
      </c>
      <c r="K979" s="20">
        <f>IF(OR(E979="",E978=""),"",E979/E978-1)</f>
        <v/>
      </c>
      <c r="L979" s="20">
        <f>IF(OR(F979="",F978=""),"",F979/F978-1)</f>
        <v/>
      </c>
      <c r="M979" s="20">
        <f>IF(OR(G979="",G978=""),"",G979/G978-1)</f>
        <v/>
      </c>
      <c r="N979" s="20">
        <f>IF(G979="","",E979/G979)</f>
        <v/>
      </c>
      <c r="O979" s="20">
        <f>IF(G979="","",F979/G979)</f>
        <v/>
      </c>
      <c r="P979" s="21">
        <f>IF(SUMIFS('Daily NSE Equity Options'!$L:$L,'Daily NSE Equity Options'!$A:$A,$A979)=0,"",SUMIFS('Daily NSE Equity Options'!$L:$L,'Daily NSE Equity Options'!$A:$A,$A979))</f>
        <v/>
      </c>
      <c r="Q979" s="8">
        <f>IF(SUMIFS('Daily BSE Equity Options'!$L:$L,'Daily BSE Equity Options'!$A:$A,$A979)=0,"",SUMIFS('Daily BSE Equity Options'!$L:$L,'Daily BSE Equity Options'!$A:$A,$A979))</f>
        <v/>
      </c>
      <c r="R979" s="8">
        <f>IF(OR(P979="",Q979=""),"",P979+Q979)</f>
        <v/>
      </c>
      <c r="S979" s="23">
        <f>IFERROR(IF(OR(P979="",INDEX(P:P,MATCH(DATE(YEAR($A979)-1,MONTH($A979),DAY($A979)),$A:$A,0))=""),"",P979/INDEX(P:P,MATCH(DATE(YEAR($A979)-1,MONTH($A979),DAY($A979)),$A:$A,0))-1),"")</f>
        <v/>
      </c>
      <c r="T979" s="23">
        <f>IFERROR(IF(OR(Q979="",INDEX(Q:Q,MATCH(DATE(YEAR($A979)-1,MONTH($A979),DAY($A979)),$A:$A,0))=""),"",Q979/INDEX(Q:Q,MATCH(DATE(YEAR($A979)-1,MONTH($A979),DAY($A979)),$A:$A,0))-1),"")</f>
        <v/>
      </c>
      <c r="U979" s="23">
        <f>IFERROR(IF(OR(R979="",INDEX(R:R,MATCH(DATE(YEAR($A979)-1,MONTH($A979),DAY($A979)),$A:$A,0))=""),"",R979/INDEX(R:R,MATCH(DATE(YEAR($A979)-1,MONTH($A979),DAY($A979)),$A:$A,0))-1),"")</f>
        <v/>
      </c>
      <c r="V979" s="23">
        <f>IF(OR(P979="",P978=""),"",P979/P978-1)</f>
        <v/>
      </c>
      <c r="W979" s="23">
        <f>IF(OR(Q979="",Q978=""),"",Q979/Q978-1)</f>
        <v/>
      </c>
      <c r="X979" s="23">
        <f>IF(OR(R979="",R978=""),"",R979/R978-1)</f>
        <v/>
      </c>
      <c r="Y979" s="23">
        <f>IF(R979="","",P979/R979)</f>
        <v/>
      </c>
      <c r="Z979" s="23">
        <f>IF(R979="","",Q979/R979)</f>
        <v/>
      </c>
      <c r="AA979" s="24">
        <f>IF(SUMIFS('Daily NSE Equity Options'!$M:$M,'Daily NSE Equity Options'!$A:$A,$A979)=0,"",SUMIFS('Daily NSE Equity Options'!$M:$M,'Daily NSE Equity Options'!$A:$A,$A979))</f>
        <v/>
      </c>
      <c r="AB979" s="9">
        <f>IF(SUMIFS('Daily BSE Equity Options'!$M:$M,'Daily BSE Equity Options'!$A:$A,$A979)=0,"",SUMIFS('Daily BSE Equity Options'!$M:$M,'Daily BSE Equity Options'!$A:$A,$A979))</f>
        <v/>
      </c>
      <c r="AC979" s="9">
        <f>IF(OR(AA979="",AB979=""),"",AA979+AB979)</f>
        <v/>
      </c>
      <c r="AD979" s="26">
        <f>IFERROR(IF(OR(AA979="",INDEX(AA:AA,MATCH(DATE(YEAR($A979)-1,MONTH($A979),DAY($A979)),$A:$A,0))=""),"",AA979/INDEX(AA:AA,MATCH(DATE(YEAR($A979)-1,MONTH($A979),DAY($A979)),$A:$A,0))-1),"")</f>
        <v/>
      </c>
      <c r="AE979" s="26">
        <f>IFERROR(IF(OR(AB979="",INDEX(AB:AB,MATCH(DATE(YEAR($A979)-1,MONTH($A979),DAY($A979)),$A:$A,0))=""),"",AB979/INDEX(AB:AB,MATCH(DATE(YEAR($A979)-1,MONTH($A979),DAY($A979)),$A:$A,0))-1),"")</f>
        <v/>
      </c>
      <c r="AF979" s="26">
        <f>IFERROR(IF(OR(AC979="",INDEX(AC:AC,MATCH(DATE(YEAR($A979)-1,MONTH($A979),DAY($A979)),$A:$A,0))=""),"",AC979/INDEX(AC:AC,MATCH(DATE(YEAR($A979)-1,MONTH($A979),DAY($A979)),$A:$A,0))-1),"")</f>
        <v/>
      </c>
      <c r="AG979" s="26">
        <f>IF(OR(AA979="",AA978=""),"",AA979/AA978-1)</f>
        <v/>
      </c>
      <c r="AH979" s="26">
        <f>IF(OR(AB979="",AB978=""),"",AB979/AB978-1)</f>
        <v/>
      </c>
      <c r="AI979" s="26">
        <f>IF(OR(AC979="",AC978=""),"",AC979/AC978-1)</f>
        <v/>
      </c>
      <c r="AJ979" s="26">
        <f>IF(AC979="","",AA979/AC979)</f>
        <v/>
      </c>
      <c r="AK979" s="26">
        <f>IF(AC979="","",AB979/AC979)</f>
        <v/>
      </c>
      <c r="AL979" s="29" t="n">
        <v>14.38</v>
      </c>
      <c r="AM979" s="30" t="n">
        <v>14.71</v>
      </c>
      <c r="AN979" s="30" t="n">
        <v>13.905</v>
      </c>
      <c r="AO979" s="30" t="n">
        <v>14.295</v>
      </c>
      <c r="AP979" s="31" t="n">
        <v>-0.0059</v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18">
        <f>IF(SUMIFS('Daily NSE Equity Options'!$K:$K,'Daily NSE Equity Options'!$A:$A,$A980)=0,"",SUMIFS('Daily NSE Equity Options'!$K:$K,'Daily NSE Equity Options'!$A:$A,$A980))</f>
        <v/>
      </c>
      <c r="F980" s="7">
        <f>IF(SUMIFS('Daily BSE Equity Options'!$K:$K,'Daily BSE Equity Options'!$A:$A,$A980)=0,"",SUMIFS('Daily BSE Equity Options'!$K:$K,'Daily BSE Equity Options'!$A:$A,$A980))</f>
        <v/>
      </c>
      <c r="G980" s="7">
        <f>IF(OR(E980="",F980=""),"",E980+F980)</f>
        <v/>
      </c>
      <c r="H980" s="20">
        <f>IFERROR(IF(OR(E980="",INDEX(E:E,MATCH(DATE(YEAR($A980)-1,MONTH($A980),DAY($A980)),$A:$A,0))=""),"",E980/INDEX(E:E,MATCH(DATE(YEAR($A980)-1,MONTH($A980),DAY($A980)),$A:$A,0))-1),"")</f>
        <v/>
      </c>
      <c r="I980" s="20">
        <f>IFERROR(IF(OR(F980="",INDEX(F:F,MATCH(DATE(YEAR($A980)-1,MONTH($A980),DAY($A980)),$A:$A,0))=""),"",F980/INDEX(F:F,MATCH(DATE(YEAR($A980)-1,MONTH($A980),DAY($A980)),$A:$A,0))-1),"")</f>
        <v/>
      </c>
      <c r="J980" s="20">
        <f>IFERROR(IF(OR(G980="",INDEX(G:G,MATCH(DATE(YEAR($A980)-1,MONTH($A980),DAY($A980)),$A:$A,0))=""),"",G980/INDEX(G:G,MATCH(DATE(YEAR($A980)-1,MONTH($A980),DAY($A980)),$A:$A,0))-1),"")</f>
        <v/>
      </c>
      <c r="K980" s="20">
        <f>IF(OR(E980="",E979=""),"",E980/E979-1)</f>
        <v/>
      </c>
      <c r="L980" s="20">
        <f>IF(OR(F980="",F979=""),"",F980/F979-1)</f>
        <v/>
      </c>
      <c r="M980" s="20">
        <f>IF(OR(G980="",G979=""),"",G980/G979-1)</f>
        <v/>
      </c>
      <c r="N980" s="20">
        <f>IF(G980="","",E980/G980)</f>
        <v/>
      </c>
      <c r="O980" s="20">
        <f>IF(G980="","",F980/G980)</f>
        <v/>
      </c>
      <c r="P980" s="21">
        <f>IF(SUMIFS('Daily NSE Equity Options'!$L:$L,'Daily NSE Equity Options'!$A:$A,$A980)=0,"",SUMIFS('Daily NSE Equity Options'!$L:$L,'Daily NSE Equity Options'!$A:$A,$A980))</f>
        <v/>
      </c>
      <c r="Q980" s="8">
        <f>IF(SUMIFS('Daily BSE Equity Options'!$L:$L,'Daily BSE Equity Options'!$A:$A,$A980)=0,"",SUMIFS('Daily BSE Equity Options'!$L:$L,'Daily BSE Equity Options'!$A:$A,$A980))</f>
        <v/>
      </c>
      <c r="R980" s="8">
        <f>IF(OR(P980="",Q980=""),"",P980+Q980)</f>
        <v/>
      </c>
      <c r="S980" s="23">
        <f>IFERROR(IF(OR(P980="",INDEX(P:P,MATCH(DATE(YEAR($A980)-1,MONTH($A980),DAY($A980)),$A:$A,0))=""),"",P980/INDEX(P:P,MATCH(DATE(YEAR($A980)-1,MONTH($A980),DAY($A980)),$A:$A,0))-1),"")</f>
        <v/>
      </c>
      <c r="T980" s="23">
        <f>IFERROR(IF(OR(Q980="",INDEX(Q:Q,MATCH(DATE(YEAR($A980)-1,MONTH($A980),DAY($A980)),$A:$A,0))=""),"",Q980/INDEX(Q:Q,MATCH(DATE(YEAR($A980)-1,MONTH($A980),DAY($A980)),$A:$A,0))-1),"")</f>
        <v/>
      </c>
      <c r="U980" s="23">
        <f>IFERROR(IF(OR(R980="",INDEX(R:R,MATCH(DATE(YEAR($A980)-1,MONTH($A980),DAY($A980)),$A:$A,0))=""),"",R980/INDEX(R:R,MATCH(DATE(YEAR($A980)-1,MONTH($A980),DAY($A980)),$A:$A,0))-1),"")</f>
        <v/>
      </c>
      <c r="V980" s="23">
        <f>IF(OR(P980="",P979=""),"",P980/P979-1)</f>
        <v/>
      </c>
      <c r="W980" s="23">
        <f>IF(OR(Q980="",Q979=""),"",Q980/Q979-1)</f>
        <v/>
      </c>
      <c r="X980" s="23">
        <f>IF(OR(R980="",R979=""),"",R980/R979-1)</f>
        <v/>
      </c>
      <c r="Y980" s="23">
        <f>IF(R980="","",P980/R980)</f>
        <v/>
      </c>
      <c r="Z980" s="23">
        <f>IF(R980="","",Q980/R980)</f>
        <v/>
      </c>
      <c r="AA980" s="24">
        <f>IF(SUMIFS('Daily NSE Equity Options'!$M:$M,'Daily NSE Equity Options'!$A:$A,$A980)=0,"",SUMIFS('Daily NSE Equity Options'!$M:$M,'Daily NSE Equity Options'!$A:$A,$A980))</f>
        <v/>
      </c>
      <c r="AB980" s="9">
        <f>IF(SUMIFS('Daily BSE Equity Options'!$M:$M,'Daily BSE Equity Options'!$A:$A,$A980)=0,"",SUMIFS('Daily BSE Equity Options'!$M:$M,'Daily BSE Equity Options'!$A:$A,$A980))</f>
        <v/>
      </c>
      <c r="AC980" s="9">
        <f>IF(OR(AA980="",AB980=""),"",AA980+AB980)</f>
        <v/>
      </c>
      <c r="AD980" s="26">
        <f>IFERROR(IF(OR(AA980="",INDEX(AA:AA,MATCH(DATE(YEAR($A980)-1,MONTH($A980),DAY($A980)),$A:$A,0))=""),"",AA980/INDEX(AA:AA,MATCH(DATE(YEAR($A980)-1,MONTH($A980),DAY($A980)),$A:$A,0))-1),"")</f>
        <v/>
      </c>
      <c r="AE980" s="26">
        <f>IFERROR(IF(OR(AB980="",INDEX(AB:AB,MATCH(DATE(YEAR($A980)-1,MONTH($A980),DAY($A980)),$A:$A,0))=""),"",AB980/INDEX(AB:AB,MATCH(DATE(YEAR($A980)-1,MONTH($A980),DAY($A980)),$A:$A,0))-1),"")</f>
        <v/>
      </c>
      <c r="AF980" s="26">
        <f>IFERROR(IF(OR(AC980="",INDEX(AC:AC,MATCH(DATE(YEAR($A980)-1,MONTH($A980),DAY($A980)),$A:$A,0))=""),"",AC980/INDEX(AC:AC,MATCH(DATE(YEAR($A980)-1,MONTH($A980),DAY($A980)),$A:$A,0))-1),"")</f>
        <v/>
      </c>
      <c r="AG980" s="26">
        <f>IF(OR(AA980="",AA979=""),"",AA980/AA979-1)</f>
        <v/>
      </c>
      <c r="AH980" s="26">
        <f>IF(OR(AB980="",AB979=""),"",AB980/AB979-1)</f>
        <v/>
      </c>
      <c r="AI980" s="26">
        <f>IF(OR(AC980="",AC979=""),"",AC980/AC979-1)</f>
        <v/>
      </c>
      <c r="AJ980" s="26">
        <f>IF(AC980="","",AA980/AC980)</f>
        <v/>
      </c>
      <c r="AK980" s="26">
        <f>IF(AC980="","",AB980/AC980)</f>
        <v/>
      </c>
      <c r="AL980" s="29" t="n">
        <v>14.295</v>
      </c>
      <c r="AM980" s="30" t="n">
        <v>14.4325</v>
      </c>
      <c r="AN980" s="30" t="n">
        <v>13.56</v>
      </c>
      <c r="AO980" s="30" t="n">
        <v>13.6125</v>
      </c>
      <c r="AP980" s="31" t="n">
        <v>-0.0477</v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18">
        <f>IF(SUMIFS('Daily NSE Equity Options'!$K:$K,'Daily NSE Equity Options'!$A:$A,$A981)=0,"",SUMIFS('Daily NSE Equity Options'!$K:$K,'Daily NSE Equity Options'!$A:$A,$A981))</f>
        <v/>
      </c>
      <c r="F981" s="7">
        <f>IF(SUMIFS('Daily BSE Equity Options'!$K:$K,'Daily BSE Equity Options'!$A:$A,$A981)=0,"",SUMIFS('Daily BSE Equity Options'!$K:$K,'Daily BSE Equity Options'!$A:$A,$A981))</f>
        <v/>
      </c>
      <c r="G981" s="7">
        <f>IF(OR(E981="",F981=""),"",E981+F981)</f>
        <v/>
      </c>
      <c r="H981" s="20">
        <f>IFERROR(IF(OR(E981="",INDEX(E:E,MATCH(DATE(YEAR($A981)-1,MONTH($A981),DAY($A981)),$A:$A,0))=""),"",E981/INDEX(E:E,MATCH(DATE(YEAR($A981)-1,MONTH($A981),DAY($A981)),$A:$A,0))-1),"")</f>
        <v/>
      </c>
      <c r="I981" s="20">
        <f>IFERROR(IF(OR(F981="",INDEX(F:F,MATCH(DATE(YEAR($A981)-1,MONTH($A981),DAY($A981)),$A:$A,0))=""),"",F981/INDEX(F:F,MATCH(DATE(YEAR($A981)-1,MONTH($A981),DAY($A981)),$A:$A,0))-1),"")</f>
        <v/>
      </c>
      <c r="J981" s="20">
        <f>IFERROR(IF(OR(G981="",INDEX(G:G,MATCH(DATE(YEAR($A981)-1,MONTH($A981),DAY($A981)),$A:$A,0))=""),"",G981/INDEX(G:G,MATCH(DATE(YEAR($A981)-1,MONTH($A981),DAY($A981)),$A:$A,0))-1),"")</f>
        <v/>
      </c>
      <c r="K981" s="20">
        <f>IF(OR(E981="",E980=""),"",E981/E980-1)</f>
        <v/>
      </c>
      <c r="L981" s="20">
        <f>IF(OR(F981="",F980=""),"",F981/F980-1)</f>
        <v/>
      </c>
      <c r="M981" s="20">
        <f>IF(OR(G981="",G980=""),"",G981/G980-1)</f>
        <v/>
      </c>
      <c r="N981" s="20">
        <f>IF(G981="","",E981/G981)</f>
        <v/>
      </c>
      <c r="O981" s="20">
        <f>IF(G981="","",F981/G981)</f>
        <v/>
      </c>
      <c r="P981" s="21">
        <f>IF(SUMIFS('Daily NSE Equity Options'!$L:$L,'Daily NSE Equity Options'!$A:$A,$A981)=0,"",SUMIFS('Daily NSE Equity Options'!$L:$L,'Daily NSE Equity Options'!$A:$A,$A981))</f>
        <v/>
      </c>
      <c r="Q981" s="8">
        <f>IF(SUMIFS('Daily BSE Equity Options'!$L:$L,'Daily BSE Equity Options'!$A:$A,$A981)=0,"",SUMIFS('Daily BSE Equity Options'!$L:$L,'Daily BSE Equity Options'!$A:$A,$A981))</f>
        <v/>
      </c>
      <c r="R981" s="8">
        <f>IF(OR(P981="",Q981=""),"",P981+Q981)</f>
        <v/>
      </c>
      <c r="S981" s="23">
        <f>IFERROR(IF(OR(P981="",INDEX(P:P,MATCH(DATE(YEAR($A981)-1,MONTH($A981),DAY($A981)),$A:$A,0))=""),"",P981/INDEX(P:P,MATCH(DATE(YEAR($A981)-1,MONTH($A981),DAY($A981)),$A:$A,0))-1),"")</f>
        <v/>
      </c>
      <c r="T981" s="23">
        <f>IFERROR(IF(OR(Q981="",INDEX(Q:Q,MATCH(DATE(YEAR($A981)-1,MONTH($A981),DAY($A981)),$A:$A,0))=""),"",Q981/INDEX(Q:Q,MATCH(DATE(YEAR($A981)-1,MONTH($A981),DAY($A981)),$A:$A,0))-1),"")</f>
        <v/>
      </c>
      <c r="U981" s="23">
        <f>IFERROR(IF(OR(R981="",INDEX(R:R,MATCH(DATE(YEAR($A981)-1,MONTH($A981),DAY($A981)),$A:$A,0))=""),"",R981/INDEX(R:R,MATCH(DATE(YEAR($A981)-1,MONTH($A981),DAY($A981)),$A:$A,0))-1),"")</f>
        <v/>
      </c>
      <c r="V981" s="23">
        <f>IF(OR(P981="",P980=""),"",P981/P980-1)</f>
        <v/>
      </c>
      <c r="W981" s="23">
        <f>IF(OR(Q981="",Q980=""),"",Q981/Q980-1)</f>
        <v/>
      </c>
      <c r="X981" s="23">
        <f>IF(OR(R981="",R980=""),"",R981/R980-1)</f>
        <v/>
      </c>
      <c r="Y981" s="23">
        <f>IF(R981="","",P981/R981)</f>
        <v/>
      </c>
      <c r="Z981" s="23">
        <f>IF(R981="","",Q981/R981)</f>
        <v/>
      </c>
      <c r="AA981" s="24">
        <f>IF(SUMIFS('Daily NSE Equity Options'!$M:$M,'Daily NSE Equity Options'!$A:$A,$A981)=0,"",SUMIFS('Daily NSE Equity Options'!$M:$M,'Daily NSE Equity Options'!$A:$A,$A981))</f>
        <v/>
      </c>
      <c r="AB981" s="9">
        <f>IF(SUMIFS('Daily BSE Equity Options'!$M:$M,'Daily BSE Equity Options'!$A:$A,$A981)=0,"",SUMIFS('Daily BSE Equity Options'!$M:$M,'Daily BSE Equity Options'!$A:$A,$A981))</f>
        <v/>
      </c>
      <c r="AC981" s="9">
        <f>IF(OR(AA981="",AB981=""),"",AA981+AB981)</f>
        <v/>
      </c>
      <c r="AD981" s="26">
        <f>IFERROR(IF(OR(AA981="",INDEX(AA:AA,MATCH(DATE(YEAR($A981)-1,MONTH($A981),DAY($A981)),$A:$A,0))=""),"",AA981/INDEX(AA:AA,MATCH(DATE(YEAR($A981)-1,MONTH($A981),DAY($A981)),$A:$A,0))-1),"")</f>
        <v/>
      </c>
      <c r="AE981" s="26">
        <f>IFERROR(IF(OR(AB981="",INDEX(AB:AB,MATCH(DATE(YEAR($A981)-1,MONTH($A981),DAY($A981)),$A:$A,0))=""),"",AB981/INDEX(AB:AB,MATCH(DATE(YEAR($A981)-1,MONTH($A981),DAY($A981)),$A:$A,0))-1),"")</f>
        <v/>
      </c>
      <c r="AF981" s="26">
        <f>IFERROR(IF(OR(AC981="",INDEX(AC:AC,MATCH(DATE(YEAR($A981)-1,MONTH($A981),DAY($A981)),$A:$A,0))=""),"",AC981/INDEX(AC:AC,MATCH(DATE(YEAR($A981)-1,MONTH($A981),DAY($A981)),$A:$A,0))-1),"")</f>
        <v/>
      </c>
      <c r="AG981" s="26">
        <f>IF(OR(AA981="",AA980=""),"",AA981/AA980-1)</f>
        <v/>
      </c>
      <c r="AH981" s="26">
        <f>IF(OR(AB981="",AB980=""),"",AB981/AB980-1)</f>
        <v/>
      </c>
      <c r="AI981" s="26">
        <f>IF(OR(AC981="",AC980=""),"",AC981/AC980-1)</f>
        <v/>
      </c>
      <c r="AJ981" s="26">
        <f>IF(AC981="","",AA981/AC981)</f>
        <v/>
      </c>
      <c r="AK981" s="26">
        <f>IF(AC981="","",AB981/AC981)</f>
        <v/>
      </c>
      <c r="AL981" s="29" t="n">
        <v>13.6125</v>
      </c>
      <c r="AM981" s="30" t="n">
        <v>14.5525</v>
      </c>
      <c r="AN981" s="30" t="n">
        <v>13.6125</v>
      </c>
      <c r="AO981" s="30" t="n">
        <v>13.995</v>
      </c>
      <c r="AP981" s="31" t="n">
        <v>0.0281</v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18">
        <f>IF(SUMIFS('Daily NSE Equity Options'!$K:$K,'Daily NSE Equity Options'!$A:$A,$A982)=0,"",SUMIFS('Daily NSE Equity Options'!$K:$K,'Daily NSE Equity Options'!$A:$A,$A982))</f>
        <v/>
      </c>
      <c r="F982" s="7">
        <f>IF(SUMIFS('Daily BSE Equity Options'!$K:$K,'Daily BSE Equity Options'!$A:$A,$A982)=0,"",SUMIFS('Daily BSE Equity Options'!$K:$K,'Daily BSE Equity Options'!$A:$A,$A982))</f>
        <v/>
      </c>
      <c r="G982" s="7">
        <f>IF(OR(E982="",F982=""),"",E982+F982)</f>
        <v/>
      </c>
      <c r="H982" s="20">
        <f>IFERROR(IF(OR(E982="",INDEX(E:E,MATCH(DATE(YEAR($A982)-1,MONTH($A982),DAY($A982)),$A:$A,0))=""),"",E982/INDEX(E:E,MATCH(DATE(YEAR($A982)-1,MONTH($A982),DAY($A982)),$A:$A,0))-1),"")</f>
        <v/>
      </c>
      <c r="I982" s="20">
        <f>IFERROR(IF(OR(F982="",INDEX(F:F,MATCH(DATE(YEAR($A982)-1,MONTH($A982),DAY($A982)),$A:$A,0))=""),"",F982/INDEX(F:F,MATCH(DATE(YEAR($A982)-1,MONTH($A982),DAY($A982)),$A:$A,0))-1),"")</f>
        <v/>
      </c>
      <c r="J982" s="20">
        <f>IFERROR(IF(OR(G982="",INDEX(G:G,MATCH(DATE(YEAR($A982)-1,MONTH($A982),DAY($A982)),$A:$A,0))=""),"",G982/INDEX(G:G,MATCH(DATE(YEAR($A982)-1,MONTH($A982),DAY($A982)),$A:$A,0))-1),"")</f>
        <v/>
      </c>
      <c r="K982" s="20">
        <f>IF(OR(E982="",E981=""),"",E982/E981-1)</f>
        <v/>
      </c>
      <c r="L982" s="20">
        <f>IF(OR(F982="",F981=""),"",F982/F981-1)</f>
        <v/>
      </c>
      <c r="M982" s="20">
        <f>IF(OR(G982="",G981=""),"",G982/G981-1)</f>
        <v/>
      </c>
      <c r="N982" s="20">
        <f>IF(G982="","",E982/G982)</f>
        <v/>
      </c>
      <c r="O982" s="20">
        <f>IF(G982="","",F982/G982)</f>
        <v/>
      </c>
      <c r="P982" s="21">
        <f>IF(SUMIFS('Daily NSE Equity Options'!$L:$L,'Daily NSE Equity Options'!$A:$A,$A982)=0,"",SUMIFS('Daily NSE Equity Options'!$L:$L,'Daily NSE Equity Options'!$A:$A,$A982))</f>
        <v/>
      </c>
      <c r="Q982" s="8">
        <f>IF(SUMIFS('Daily BSE Equity Options'!$L:$L,'Daily BSE Equity Options'!$A:$A,$A982)=0,"",SUMIFS('Daily BSE Equity Options'!$L:$L,'Daily BSE Equity Options'!$A:$A,$A982))</f>
        <v/>
      </c>
      <c r="R982" s="8">
        <f>IF(OR(P982="",Q982=""),"",P982+Q982)</f>
        <v/>
      </c>
      <c r="S982" s="23">
        <f>IFERROR(IF(OR(P982="",INDEX(P:P,MATCH(DATE(YEAR($A982)-1,MONTH($A982),DAY($A982)),$A:$A,0))=""),"",P982/INDEX(P:P,MATCH(DATE(YEAR($A982)-1,MONTH($A982),DAY($A982)),$A:$A,0))-1),"")</f>
        <v/>
      </c>
      <c r="T982" s="23">
        <f>IFERROR(IF(OR(Q982="",INDEX(Q:Q,MATCH(DATE(YEAR($A982)-1,MONTH($A982),DAY($A982)),$A:$A,0))=""),"",Q982/INDEX(Q:Q,MATCH(DATE(YEAR($A982)-1,MONTH($A982),DAY($A982)),$A:$A,0))-1),"")</f>
        <v/>
      </c>
      <c r="U982" s="23">
        <f>IFERROR(IF(OR(R982="",INDEX(R:R,MATCH(DATE(YEAR($A982)-1,MONTH($A982),DAY($A982)),$A:$A,0))=""),"",R982/INDEX(R:R,MATCH(DATE(YEAR($A982)-1,MONTH($A982),DAY($A982)),$A:$A,0))-1),"")</f>
        <v/>
      </c>
      <c r="V982" s="23">
        <f>IF(OR(P982="",P981=""),"",P982/P981-1)</f>
        <v/>
      </c>
      <c r="W982" s="23">
        <f>IF(OR(Q982="",Q981=""),"",Q982/Q981-1)</f>
        <v/>
      </c>
      <c r="X982" s="23">
        <f>IF(OR(R982="",R981=""),"",R982/R981-1)</f>
        <v/>
      </c>
      <c r="Y982" s="23">
        <f>IF(R982="","",P982/R982)</f>
        <v/>
      </c>
      <c r="Z982" s="23">
        <f>IF(R982="","",Q982/R982)</f>
        <v/>
      </c>
      <c r="AA982" s="24">
        <f>IF(SUMIFS('Daily NSE Equity Options'!$M:$M,'Daily NSE Equity Options'!$A:$A,$A982)=0,"",SUMIFS('Daily NSE Equity Options'!$M:$M,'Daily NSE Equity Options'!$A:$A,$A982))</f>
        <v/>
      </c>
      <c r="AB982" s="9">
        <f>IF(SUMIFS('Daily BSE Equity Options'!$M:$M,'Daily BSE Equity Options'!$A:$A,$A982)=0,"",SUMIFS('Daily BSE Equity Options'!$M:$M,'Daily BSE Equity Options'!$A:$A,$A982))</f>
        <v/>
      </c>
      <c r="AC982" s="9">
        <f>IF(OR(AA982="",AB982=""),"",AA982+AB982)</f>
        <v/>
      </c>
      <c r="AD982" s="26">
        <f>IFERROR(IF(OR(AA982="",INDEX(AA:AA,MATCH(DATE(YEAR($A982)-1,MONTH($A982),DAY($A982)),$A:$A,0))=""),"",AA982/INDEX(AA:AA,MATCH(DATE(YEAR($A982)-1,MONTH($A982),DAY($A982)),$A:$A,0))-1),"")</f>
        <v/>
      </c>
      <c r="AE982" s="26">
        <f>IFERROR(IF(OR(AB982="",INDEX(AB:AB,MATCH(DATE(YEAR($A982)-1,MONTH($A982),DAY($A982)),$A:$A,0))=""),"",AB982/INDEX(AB:AB,MATCH(DATE(YEAR($A982)-1,MONTH($A982),DAY($A982)),$A:$A,0))-1),"")</f>
        <v/>
      </c>
      <c r="AF982" s="26">
        <f>IFERROR(IF(OR(AC982="",INDEX(AC:AC,MATCH(DATE(YEAR($A982)-1,MONTH($A982),DAY($A982)),$A:$A,0))=""),"",AC982/INDEX(AC:AC,MATCH(DATE(YEAR($A982)-1,MONTH($A982),DAY($A982)),$A:$A,0))-1),"")</f>
        <v/>
      </c>
      <c r="AG982" s="26">
        <f>IF(OR(AA982="",AA981=""),"",AA982/AA981-1)</f>
        <v/>
      </c>
      <c r="AH982" s="26">
        <f>IF(OR(AB982="",AB981=""),"",AB982/AB981-1)</f>
        <v/>
      </c>
      <c r="AI982" s="26">
        <f>IF(OR(AC982="",AC981=""),"",AC982/AC981-1)</f>
        <v/>
      </c>
      <c r="AJ982" s="26">
        <f>IF(AC982="","",AA982/AC982)</f>
        <v/>
      </c>
      <c r="AK982" s="26">
        <f>IF(AC982="","",AB982/AC982)</f>
        <v/>
      </c>
      <c r="AL982" s="29" t="n">
        <v>13.995</v>
      </c>
      <c r="AM982" s="30" t="n">
        <v>14.195</v>
      </c>
      <c r="AN982" s="30" t="n">
        <v>13.5775</v>
      </c>
      <c r="AO982" s="30" t="n">
        <v>13.6375</v>
      </c>
      <c r="AP982" s="31" t="n">
        <v>-0.0255</v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18">
        <f>IF(SUMIFS('Daily NSE Equity Options'!$K:$K,'Daily NSE Equity Options'!$A:$A,$A983)=0,"",SUMIFS('Daily NSE Equity Options'!$K:$K,'Daily NSE Equity Options'!$A:$A,$A983))</f>
        <v/>
      </c>
      <c r="F983" s="7">
        <f>IF(SUMIFS('Daily BSE Equity Options'!$K:$K,'Daily BSE Equity Options'!$A:$A,$A983)=0,"",SUMIFS('Daily BSE Equity Options'!$K:$K,'Daily BSE Equity Options'!$A:$A,$A983))</f>
        <v/>
      </c>
      <c r="G983" s="7">
        <f>IF(OR(E983="",F983=""),"",E983+F983)</f>
        <v/>
      </c>
      <c r="H983" s="20">
        <f>IFERROR(IF(OR(E983="",INDEX(E:E,MATCH(DATE(YEAR($A983)-1,MONTH($A983),DAY($A983)),$A:$A,0))=""),"",E983/INDEX(E:E,MATCH(DATE(YEAR($A983)-1,MONTH($A983),DAY($A983)),$A:$A,0))-1),"")</f>
        <v/>
      </c>
      <c r="I983" s="20">
        <f>IFERROR(IF(OR(F983="",INDEX(F:F,MATCH(DATE(YEAR($A983)-1,MONTH($A983),DAY($A983)),$A:$A,0))=""),"",F983/INDEX(F:F,MATCH(DATE(YEAR($A983)-1,MONTH($A983),DAY($A983)),$A:$A,0))-1),"")</f>
        <v/>
      </c>
      <c r="J983" s="20">
        <f>IFERROR(IF(OR(G983="",INDEX(G:G,MATCH(DATE(YEAR($A983)-1,MONTH($A983),DAY($A983)),$A:$A,0))=""),"",G983/INDEX(G:G,MATCH(DATE(YEAR($A983)-1,MONTH($A983),DAY($A983)),$A:$A,0))-1),"")</f>
        <v/>
      </c>
      <c r="K983" s="20">
        <f>IF(OR(E983="",E982=""),"",E983/E982-1)</f>
        <v/>
      </c>
      <c r="L983" s="20">
        <f>IF(OR(F983="",F982=""),"",F983/F982-1)</f>
        <v/>
      </c>
      <c r="M983" s="20">
        <f>IF(OR(G983="",G982=""),"",G983/G982-1)</f>
        <v/>
      </c>
      <c r="N983" s="20">
        <f>IF(G983="","",E983/G983)</f>
        <v/>
      </c>
      <c r="O983" s="20">
        <f>IF(G983="","",F983/G983)</f>
        <v/>
      </c>
      <c r="P983" s="21">
        <f>IF(SUMIFS('Daily NSE Equity Options'!$L:$L,'Daily NSE Equity Options'!$A:$A,$A983)=0,"",SUMIFS('Daily NSE Equity Options'!$L:$L,'Daily NSE Equity Options'!$A:$A,$A983))</f>
        <v/>
      </c>
      <c r="Q983" s="8">
        <f>IF(SUMIFS('Daily BSE Equity Options'!$L:$L,'Daily BSE Equity Options'!$A:$A,$A983)=0,"",SUMIFS('Daily BSE Equity Options'!$L:$L,'Daily BSE Equity Options'!$A:$A,$A983))</f>
        <v/>
      </c>
      <c r="R983" s="8">
        <f>IF(OR(P983="",Q983=""),"",P983+Q983)</f>
        <v/>
      </c>
      <c r="S983" s="23">
        <f>IFERROR(IF(OR(P983="",INDEX(P:P,MATCH(DATE(YEAR($A983)-1,MONTH($A983),DAY($A983)),$A:$A,0))=""),"",P983/INDEX(P:P,MATCH(DATE(YEAR($A983)-1,MONTH($A983),DAY($A983)),$A:$A,0))-1),"")</f>
        <v/>
      </c>
      <c r="T983" s="23">
        <f>IFERROR(IF(OR(Q983="",INDEX(Q:Q,MATCH(DATE(YEAR($A983)-1,MONTH($A983),DAY($A983)),$A:$A,0))=""),"",Q983/INDEX(Q:Q,MATCH(DATE(YEAR($A983)-1,MONTH($A983),DAY($A983)),$A:$A,0))-1),"")</f>
        <v/>
      </c>
      <c r="U983" s="23">
        <f>IFERROR(IF(OR(R983="",INDEX(R:R,MATCH(DATE(YEAR($A983)-1,MONTH($A983),DAY($A983)),$A:$A,0))=""),"",R983/INDEX(R:R,MATCH(DATE(YEAR($A983)-1,MONTH($A983),DAY($A983)),$A:$A,0))-1),"")</f>
        <v/>
      </c>
      <c r="V983" s="23">
        <f>IF(OR(P983="",P982=""),"",P983/P982-1)</f>
        <v/>
      </c>
      <c r="W983" s="23">
        <f>IF(OR(Q983="",Q982=""),"",Q983/Q982-1)</f>
        <v/>
      </c>
      <c r="X983" s="23">
        <f>IF(OR(R983="",R982=""),"",R983/R982-1)</f>
        <v/>
      </c>
      <c r="Y983" s="23">
        <f>IF(R983="","",P983/R983)</f>
        <v/>
      </c>
      <c r="Z983" s="23">
        <f>IF(R983="","",Q983/R983)</f>
        <v/>
      </c>
      <c r="AA983" s="24">
        <f>IF(SUMIFS('Daily NSE Equity Options'!$M:$M,'Daily NSE Equity Options'!$A:$A,$A983)=0,"",SUMIFS('Daily NSE Equity Options'!$M:$M,'Daily NSE Equity Options'!$A:$A,$A983))</f>
        <v/>
      </c>
      <c r="AB983" s="9">
        <f>IF(SUMIFS('Daily BSE Equity Options'!$M:$M,'Daily BSE Equity Options'!$A:$A,$A983)=0,"",SUMIFS('Daily BSE Equity Options'!$M:$M,'Daily BSE Equity Options'!$A:$A,$A983))</f>
        <v/>
      </c>
      <c r="AC983" s="9">
        <f>IF(OR(AA983="",AB983=""),"",AA983+AB983)</f>
        <v/>
      </c>
      <c r="AD983" s="26">
        <f>IFERROR(IF(OR(AA983="",INDEX(AA:AA,MATCH(DATE(YEAR($A983)-1,MONTH($A983),DAY($A983)),$A:$A,0))=""),"",AA983/INDEX(AA:AA,MATCH(DATE(YEAR($A983)-1,MONTH($A983),DAY($A983)),$A:$A,0))-1),"")</f>
        <v/>
      </c>
      <c r="AE983" s="26">
        <f>IFERROR(IF(OR(AB983="",INDEX(AB:AB,MATCH(DATE(YEAR($A983)-1,MONTH($A983),DAY($A983)),$A:$A,0))=""),"",AB983/INDEX(AB:AB,MATCH(DATE(YEAR($A983)-1,MONTH($A983),DAY($A983)),$A:$A,0))-1),"")</f>
        <v/>
      </c>
      <c r="AF983" s="26">
        <f>IFERROR(IF(OR(AC983="",INDEX(AC:AC,MATCH(DATE(YEAR($A983)-1,MONTH($A983),DAY($A983)),$A:$A,0))=""),"",AC983/INDEX(AC:AC,MATCH(DATE(YEAR($A983)-1,MONTH($A983),DAY($A983)),$A:$A,0))-1),"")</f>
        <v/>
      </c>
      <c r="AG983" s="26">
        <f>IF(OR(AA983="",AA982=""),"",AA983/AA982-1)</f>
        <v/>
      </c>
      <c r="AH983" s="26">
        <f>IF(OR(AB983="",AB982=""),"",AB983/AB982-1)</f>
        <v/>
      </c>
      <c r="AI983" s="26">
        <f>IF(OR(AC983="",AC982=""),"",AC983/AC982-1)</f>
        <v/>
      </c>
      <c r="AJ983" s="26">
        <f>IF(AC983="","",AA983/AC983)</f>
        <v/>
      </c>
      <c r="AK983" s="26">
        <f>IF(AC983="","",AB983/AC983)</f>
        <v/>
      </c>
      <c r="AL983" s="29" t="n">
        <v>13.6375</v>
      </c>
      <c r="AM983" s="30" t="n">
        <v>15.005</v>
      </c>
      <c r="AN983" s="30" t="n">
        <v>13.5325</v>
      </c>
      <c r="AO983" s="30" t="n">
        <v>14.4325</v>
      </c>
      <c r="AP983" s="31" t="n">
        <v>0.0583</v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18">
        <f>IF(SUMIFS('Daily NSE Equity Options'!$K:$K,'Daily NSE Equity Options'!$A:$A,$A984)=0,"",SUMIFS('Daily NSE Equity Options'!$K:$K,'Daily NSE Equity Options'!$A:$A,$A984))</f>
        <v/>
      </c>
      <c r="F984" s="7">
        <f>IF(SUMIFS('Daily BSE Equity Options'!$K:$K,'Daily BSE Equity Options'!$A:$A,$A984)=0,"",SUMIFS('Daily BSE Equity Options'!$K:$K,'Daily BSE Equity Options'!$A:$A,$A984))</f>
        <v/>
      </c>
      <c r="G984" s="7">
        <f>IF(OR(E984="",F984=""),"",E984+F984)</f>
        <v/>
      </c>
      <c r="H984" s="20">
        <f>IFERROR(IF(OR(E984="",INDEX(E:E,MATCH(DATE(YEAR($A984)-1,MONTH($A984),DAY($A984)),$A:$A,0))=""),"",E984/INDEX(E:E,MATCH(DATE(YEAR($A984)-1,MONTH($A984),DAY($A984)),$A:$A,0))-1),"")</f>
        <v/>
      </c>
      <c r="I984" s="20">
        <f>IFERROR(IF(OR(F984="",INDEX(F:F,MATCH(DATE(YEAR($A984)-1,MONTH($A984),DAY($A984)),$A:$A,0))=""),"",F984/INDEX(F:F,MATCH(DATE(YEAR($A984)-1,MONTH($A984),DAY($A984)),$A:$A,0))-1),"")</f>
        <v/>
      </c>
      <c r="J984" s="20">
        <f>IFERROR(IF(OR(G984="",INDEX(G:G,MATCH(DATE(YEAR($A984)-1,MONTH($A984),DAY($A984)),$A:$A,0))=""),"",G984/INDEX(G:G,MATCH(DATE(YEAR($A984)-1,MONTH($A984),DAY($A984)),$A:$A,0))-1),"")</f>
        <v/>
      </c>
      <c r="K984" s="20">
        <f>IF(OR(E984="",E983=""),"",E984/E983-1)</f>
        <v/>
      </c>
      <c r="L984" s="20">
        <f>IF(OR(F984="",F983=""),"",F984/F983-1)</f>
        <v/>
      </c>
      <c r="M984" s="20">
        <f>IF(OR(G984="",G983=""),"",G984/G983-1)</f>
        <v/>
      </c>
      <c r="N984" s="20">
        <f>IF(G984="","",E984/G984)</f>
        <v/>
      </c>
      <c r="O984" s="20">
        <f>IF(G984="","",F984/G984)</f>
        <v/>
      </c>
      <c r="P984" s="21">
        <f>IF(SUMIFS('Daily NSE Equity Options'!$L:$L,'Daily NSE Equity Options'!$A:$A,$A984)=0,"",SUMIFS('Daily NSE Equity Options'!$L:$L,'Daily NSE Equity Options'!$A:$A,$A984))</f>
        <v/>
      </c>
      <c r="Q984" s="8">
        <f>IF(SUMIFS('Daily BSE Equity Options'!$L:$L,'Daily BSE Equity Options'!$A:$A,$A984)=0,"",SUMIFS('Daily BSE Equity Options'!$L:$L,'Daily BSE Equity Options'!$A:$A,$A984))</f>
        <v/>
      </c>
      <c r="R984" s="8">
        <f>IF(OR(P984="",Q984=""),"",P984+Q984)</f>
        <v/>
      </c>
      <c r="S984" s="23">
        <f>IFERROR(IF(OR(P984="",INDEX(P:P,MATCH(DATE(YEAR($A984)-1,MONTH($A984),DAY($A984)),$A:$A,0))=""),"",P984/INDEX(P:P,MATCH(DATE(YEAR($A984)-1,MONTH($A984),DAY($A984)),$A:$A,0))-1),"")</f>
        <v/>
      </c>
      <c r="T984" s="23">
        <f>IFERROR(IF(OR(Q984="",INDEX(Q:Q,MATCH(DATE(YEAR($A984)-1,MONTH($A984),DAY($A984)),$A:$A,0))=""),"",Q984/INDEX(Q:Q,MATCH(DATE(YEAR($A984)-1,MONTH($A984),DAY($A984)),$A:$A,0))-1),"")</f>
        <v/>
      </c>
      <c r="U984" s="23">
        <f>IFERROR(IF(OR(R984="",INDEX(R:R,MATCH(DATE(YEAR($A984)-1,MONTH($A984),DAY($A984)),$A:$A,0))=""),"",R984/INDEX(R:R,MATCH(DATE(YEAR($A984)-1,MONTH($A984),DAY($A984)),$A:$A,0))-1),"")</f>
        <v/>
      </c>
      <c r="V984" s="23">
        <f>IF(OR(P984="",P983=""),"",P984/P983-1)</f>
        <v/>
      </c>
      <c r="W984" s="23">
        <f>IF(OR(Q984="",Q983=""),"",Q984/Q983-1)</f>
        <v/>
      </c>
      <c r="X984" s="23">
        <f>IF(OR(R984="",R983=""),"",R984/R983-1)</f>
        <v/>
      </c>
      <c r="Y984" s="23">
        <f>IF(R984="","",P984/R984)</f>
        <v/>
      </c>
      <c r="Z984" s="23">
        <f>IF(R984="","",Q984/R984)</f>
        <v/>
      </c>
      <c r="AA984" s="24">
        <f>IF(SUMIFS('Daily NSE Equity Options'!$M:$M,'Daily NSE Equity Options'!$A:$A,$A984)=0,"",SUMIFS('Daily NSE Equity Options'!$M:$M,'Daily NSE Equity Options'!$A:$A,$A984))</f>
        <v/>
      </c>
      <c r="AB984" s="9">
        <f>IF(SUMIFS('Daily BSE Equity Options'!$M:$M,'Daily BSE Equity Options'!$A:$A,$A984)=0,"",SUMIFS('Daily BSE Equity Options'!$M:$M,'Daily BSE Equity Options'!$A:$A,$A984))</f>
        <v/>
      </c>
      <c r="AC984" s="9">
        <f>IF(OR(AA984="",AB984=""),"",AA984+AB984)</f>
        <v/>
      </c>
      <c r="AD984" s="26">
        <f>IFERROR(IF(OR(AA984="",INDEX(AA:AA,MATCH(DATE(YEAR($A984)-1,MONTH($A984),DAY($A984)),$A:$A,0))=""),"",AA984/INDEX(AA:AA,MATCH(DATE(YEAR($A984)-1,MONTH($A984),DAY($A984)),$A:$A,0))-1),"")</f>
        <v/>
      </c>
      <c r="AE984" s="26">
        <f>IFERROR(IF(OR(AB984="",INDEX(AB:AB,MATCH(DATE(YEAR($A984)-1,MONTH($A984),DAY($A984)),$A:$A,0))=""),"",AB984/INDEX(AB:AB,MATCH(DATE(YEAR($A984)-1,MONTH($A984),DAY($A984)),$A:$A,0))-1),"")</f>
        <v/>
      </c>
      <c r="AF984" s="26">
        <f>IFERROR(IF(OR(AC984="",INDEX(AC:AC,MATCH(DATE(YEAR($A984)-1,MONTH($A984),DAY($A984)),$A:$A,0))=""),"",AC984/INDEX(AC:AC,MATCH(DATE(YEAR($A984)-1,MONTH($A984),DAY($A984)),$A:$A,0))-1),"")</f>
        <v/>
      </c>
      <c r="AG984" s="26">
        <f>IF(OR(AA984="",AA983=""),"",AA984/AA983-1)</f>
        <v/>
      </c>
      <c r="AH984" s="26">
        <f>IF(OR(AB984="",AB983=""),"",AB984/AB983-1)</f>
        <v/>
      </c>
      <c r="AI984" s="26">
        <f>IF(OR(AC984="",AC983=""),"",AC984/AC983-1)</f>
        <v/>
      </c>
      <c r="AJ984" s="26">
        <f>IF(AC984="","",AA984/AC984)</f>
        <v/>
      </c>
      <c r="AK984" s="26">
        <f>IF(AC984="","",AB984/AC984)</f>
        <v/>
      </c>
      <c r="AL984" s="29" t="n">
        <v>14.4325</v>
      </c>
      <c r="AM984" s="30" t="n">
        <v>14.6825</v>
      </c>
      <c r="AN984" s="30" t="n">
        <v>13.5225</v>
      </c>
      <c r="AO984" s="30" t="n">
        <v>13.6225</v>
      </c>
      <c r="AP984" s="31" t="n">
        <v>-0.0561</v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18">
        <f>IF(SUMIFS('Daily NSE Equity Options'!$K:$K,'Daily NSE Equity Options'!$A:$A,$A985)=0,"",SUMIFS('Daily NSE Equity Options'!$K:$K,'Daily NSE Equity Options'!$A:$A,$A985))</f>
        <v/>
      </c>
      <c r="F985" s="7">
        <f>IF(SUMIFS('Daily BSE Equity Options'!$K:$K,'Daily BSE Equity Options'!$A:$A,$A985)=0,"",SUMIFS('Daily BSE Equity Options'!$K:$K,'Daily BSE Equity Options'!$A:$A,$A985))</f>
        <v/>
      </c>
      <c r="G985" s="7">
        <f>IF(OR(E985="",F985=""),"",E985+F985)</f>
        <v/>
      </c>
      <c r="H985" s="20">
        <f>IFERROR(IF(OR(E985="",INDEX(E:E,MATCH(DATE(YEAR($A985)-1,MONTH($A985),DAY($A985)),$A:$A,0))=""),"",E985/INDEX(E:E,MATCH(DATE(YEAR($A985)-1,MONTH($A985),DAY($A985)),$A:$A,0))-1),"")</f>
        <v/>
      </c>
      <c r="I985" s="20">
        <f>IFERROR(IF(OR(F985="",INDEX(F:F,MATCH(DATE(YEAR($A985)-1,MONTH($A985),DAY($A985)),$A:$A,0))=""),"",F985/INDEX(F:F,MATCH(DATE(YEAR($A985)-1,MONTH($A985),DAY($A985)),$A:$A,0))-1),"")</f>
        <v/>
      </c>
      <c r="J985" s="20">
        <f>IFERROR(IF(OR(G985="",INDEX(G:G,MATCH(DATE(YEAR($A985)-1,MONTH($A985),DAY($A985)),$A:$A,0))=""),"",G985/INDEX(G:G,MATCH(DATE(YEAR($A985)-1,MONTH($A985),DAY($A985)),$A:$A,0))-1),"")</f>
        <v/>
      </c>
      <c r="K985" s="20">
        <f>IF(OR(E985="",E984=""),"",E985/E984-1)</f>
        <v/>
      </c>
      <c r="L985" s="20">
        <f>IF(OR(F985="",F984=""),"",F985/F984-1)</f>
        <v/>
      </c>
      <c r="M985" s="20">
        <f>IF(OR(G985="",G984=""),"",G985/G984-1)</f>
        <v/>
      </c>
      <c r="N985" s="20">
        <f>IF(G985="","",E985/G985)</f>
        <v/>
      </c>
      <c r="O985" s="20">
        <f>IF(G985="","",F985/G985)</f>
        <v/>
      </c>
      <c r="P985" s="21">
        <f>IF(SUMIFS('Daily NSE Equity Options'!$L:$L,'Daily NSE Equity Options'!$A:$A,$A985)=0,"",SUMIFS('Daily NSE Equity Options'!$L:$L,'Daily NSE Equity Options'!$A:$A,$A985))</f>
        <v/>
      </c>
      <c r="Q985" s="8">
        <f>IF(SUMIFS('Daily BSE Equity Options'!$L:$L,'Daily BSE Equity Options'!$A:$A,$A985)=0,"",SUMIFS('Daily BSE Equity Options'!$L:$L,'Daily BSE Equity Options'!$A:$A,$A985))</f>
        <v/>
      </c>
      <c r="R985" s="8">
        <f>IF(OR(P985="",Q985=""),"",P985+Q985)</f>
        <v/>
      </c>
      <c r="S985" s="23">
        <f>IFERROR(IF(OR(P985="",INDEX(P:P,MATCH(DATE(YEAR($A985)-1,MONTH($A985),DAY($A985)),$A:$A,0))=""),"",P985/INDEX(P:P,MATCH(DATE(YEAR($A985)-1,MONTH($A985),DAY($A985)),$A:$A,0))-1),"")</f>
        <v/>
      </c>
      <c r="T985" s="23">
        <f>IFERROR(IF(OR(Q985="",INDEX(Q:Q,MATCH(DATE(YEAR($A985)-1,MONTH($A985),DAY($A985)),$A:$A,0))=""),"",Q985/INDEX(Q:Q,MATCH(DATE(YEAR($A985)-1,MONTH($A985),DAY($A985)),$A:$A,0))-1),"")</f>
        <v/>
      </c>
      <c r="U985" s="23">
        <f>IFERROR(IF(OR(R985="",INDEX(R:R,MATCH(DATE(YEAR($A985)-1,MONTH($A985),DAY($A985)),$A:$A,0))=""),"",R985/INDEX(R:R,MATCH(DATE(YEAR($A985)-1,MONTH($A985),DAY($A985)),$A:$A,0))-1),"")</f>
        <v/>
      </c>
      <c r="V985" s="23">
        <f>IF(OR(P985="",P984=""),"",P985/P984-1)</f>
        <v/>
      </c>
      <c r="W985" s="23">
        <f>IF(OR(Q985="",Q984=""),"",Q985/Q984-1)</f>
        <v/>
      </c>
      <c r="X985" s="23">
        <f>IF(OR(R985="",R984=""),"",R985/R984-1)</f>
        <v/>
      </c>
      <c r="Y985" s="23">
        <f>IF(R985="","",P985/R985)</f>
        <v/>
      </c>
      <c r="Z985" s="23">
        <f>IF(R985="","",Q985/R985)</f>
        <v/>
      </c>
      <c r="AA985" s="24">
        <f>IF(SUMIFS('Daily NSE Equity Options'!$M:$M,'Daily NSE Equity Options'!$A:$A,$A985)=0,"",SUMIFS('Daily NSE Equity Options'!$M:$M,'Daily NSE Equity Options'!$A:$A,$A985))</f>
        <v/>
      </c>
      <c r="AB985" s="9">
        <f>IF(SUMIFS('Daily BSE Equity Options'!$M:$M,'Daily BSE Equity Options'!$A:$A,$A985)=0,"",SUMIFS('Daily BSE Equity Options'!$M:$M,'Daily BSE Equity Options'!$A:$A,$A985))</f>
        <v/>
      </c>
      <c r="AC985" s="9">
        <f>IF(OR(AA985="",AB985=""),"",AA985+AB985)</f>
        <v/>
      </c>
      <c r="AD985" s="26">
        <f>IFERROR(IF(OR(AA985="",INDEX(AA:AA,MATCH(DATE(YEAR($A985)-1,MONTH($A985),DAY($A985)),$A:$A,0))=""),"",AA985/INDEX(AA:AA,MATCH(DATE(YEAR($A985)-1,MONTH($A985),DAY($A985)),$A:$A,0))-1),"")</f>
        <v/>
      </c>
      <c r="AE985" s="26">
        <f>IFERROR(IF(OR(AB985="",INDEX(AB:AB,MATCH(DATE(YEAR($A985)-1,MONTH($A985),DAY($A985)),$A:$A,0))=""),"",AB985/INDEX(AB:AB,MATCH(DATE(YEAR($A985)-1,MONTH($A985),DAY($A985)),$A:$A,0))-1),"")</f>
        <v/>
      </c>
      <c r="AF985" s="26">
        <f>IFERROR(IF(OR(AC985="",INDEX(AC:AC,MATCH(DATE(YEAR($A985)-1,MONTH($A985),DAY($A985)),$A:$A,0))=""),"",AC985/INDEX(AC:AC,MATCH(DATE(YEAR($A985)-1,MONTH($A985),DAY($A985)),$A:$A,0))-1),"")</f>
        <v/>
      </c>
      <c r="AG985" s="26">
        <f>IF(OR(AA985="",AA984=""),"",AA985/AA984-1)</f>
        <v/>
      </c>
      <c r="AH985" s="26">
        <f>IF(OR(AB985="",AB984=""),"",AB985/AB984-1)</f>
        <v/>
      </c>
      <c r="AI985" s="26">
        <f>IF(OR(AC985="",AC984=""),"",AC985/AC984-1)</f>
        <v/>
      </c>
      <c r="AJ985" s="26">
        <f>IF(AC985="","",AA985/AC985)</f>
        <v/>
      </c>
      <c r="AK985" s="26">
        <f>IF(AC985="","",AB985/AC985)</f>
        <v/>
      </c>
      <c r="AL985" s="29" t="n">
        <v>13.6225</v>
      </c>
      <c r="AM985" s="30" t="n">
        <v>14.3325</v>
      </c>
      <c r="AN985" s="30" t="n">
        <v>13.59</v>
      </c>
      <c r="AO985" s="30" t="n">
        <v>13.69</v>
      </c>
      <c r="AP985" s="31" t="n">
        <v>0.005</v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18">
        <f>IF(SUMIFS('Daily NSE Equity Options'!$K:$K,'Daily NSE Equity Options'!$A:$A,$A986)=0,"",SUMIFS('Daily NSE Equity Options'!$K:$K,'Daily NSE Equity Options'!$A:$A,$A986))</f>
        <v/>
      </c>
      <c r="F986" s="7">
        <f>IF(SUMIFS('Daily BSE Equity Options'!$K:$K,'Daily BSE Equity Options'!$A:$A,$A986)=0,"",SUMIFS('Daily BSE Equity Options'!$K:$K,'Daily BSE Equity Options'!$A:$A,$A986))</f>
        <v/>
      </c>
      <c r="G986" s="7">
        <f>IF(OR(E986="",F986=""),"",E986+F986)</f>
        <v/>
      </c>
      <c r="H986" s="20">
        <f>IFERROR(IF(OR(E986="",INDEX(E:E,MATCH(DATE(YEAR($A986)-1,MONTH($A986),DAY($A986)),$A:$A,0))=""),"",E986/INDEX(E:E,MATCH(DATE(YEAR($A986)-1,MONTH($A986),DAY($A986)),$A:$A,0))-1),"")</f>
        <v/>
      </c>
      <c r="I986" s="20">
        <f>IFERROR(IF(OR(F986="",INDEX(F:F,MATCH(DATE(YEAR($A986)-1,MONTH($A986),DAY($A986)),$A:$A,0))=""),"",F986/INDEX(F:F,MATCH(DATE(YEAR($A986)-1,MONTH($A986),DAY($A986)),$A:$A,0))-1),"")</f>
        <v/>
      </c>
      <c r="J986" s="20">
        <f>IFERROR(IF(OR(G986="",INDEX(G:G,MATCH(DATE(YEAR($A986)-1,MONTH($A986),DAY($A986)),$A:$A,0))=""),"",G986/INDEX(G:G,MATCH(DATE(YEAR($A986)-1,MONTH($A986),DAY($A986)),$A:$A,0))-1),"")</f>
        <v/>
      </c>
      <c r="K986" s="20">
        <f>IF(OR(E986="",E985=""),"",E986/E985-1)</f>
        <v/>
      </c>
      <c r="L986" s="20">
        <f>IF(OR(F986="",F985=""),"",F986/F985-1)</f>
        <v/>
      </c>
      <c r="M986" s="20">
        <f>IF(OR(G986="",G985=""),"",G986/G985-1)</f>
        <v/>
      </c>
      <c r="N986" s="20">
        <f>IF(G986="","",E986/G986)</f>
        <v/>
      </c>
      <c r="O986" s="20">
        <f>IF(G986="","",F986/G986)</f>
        <v/>
      </c>
      <c r="P986" s="21">
        <f>IF(SUMIFS('Daily NSE Equity Options'!$L:$L,'Daily NSE Equity Options'!$A:$A,$A986)=0,"",SUMIFS('Daily NSE Equity Options'!$L:$L,'Daily NSE Equity Options'!$A:$A,$A986))</f>
        <v/>
      </c>
      <c r="Q986" s="8">
        <f>IF(SUMIFS('Daily BSE Equity Options'!$L:$L,'Daily BSE Equity Options'!$A:$A,$A986)=0,"",SUMIFS('Daily BSE Equity Options'!$L:$L,'Daily BSE Equity Options'!$A:$A,$A986))</f>
        <v/>
      </c>
      <c r="R986" s="8">
        <f>IF(OR(P986="",Q986=""),"",P986+Q986)</f>
        <v/>
      </c>
      <c r="S986" s="23">
        <f>IFERROR(IF(OR(P986="",INDEX(P:P,MATCH(DATE(YEAR($A986)-1,MONTH($A986),DAY($A986)),$A:$A,0))=""),"",P986/INDEX(P:P,MATCH(DATE(YEAR($A986)-1,MONTH($A986),DAY($A986)),$A:$A,0))-1),"")</f>
        <v/>
      </c>
      <c r="T986" s="23">
        <f>IFERROR(IF(OR(Q986="",INDEX(Q:Q,MATCH(DATE(YEAR($A986)-1,MONTH($A986),DAY($A986)),$A:$A,0))=""),"",Q986/INDEX(Q:Q,MATCH(DATE(YEAR($A986)-1,MONTH($A986),DAY($A986)),$A:$A,0))-1),"")</f>
        <v/>
      </c>
      <c r="U986" s="23">
        <f>IFERROR(IF(OR(R986="",INDEX(R:R,MATCH(DATE(YEAR($A986)-1,MONTH($A986),DAY($A986)),$A:$A,0))=""),"",R986/INDEX(R:R,MATCH(DATE(YEAR($A986)-1,MONTH($A986),DAY($A986)),$A:$A,0))-1),"")</f>
        <v/>
      </c>
      <c r="V986" s="23">
        <f>IF(OR(P986="",P985=""),"",P986/P985-1)</f>
        <v/>
      </c>
      <c r="W986" s="23">
        <f>IF(OR(Q986="",Q985=""),"",Q986/Q985-1)</f>
        <v/>
      </c>
      <c r="X986" s="23">
        <f>IF(OR(R986="",R985=""),"",R986/R985-1)</f>
        <v/>
      </c>
      <c r="Y986" s="23">
        <f>IF(R986="","",P986/R986)</f>
        <v/>
      </c>
      <c r="Z986" s="23">
        <f>IF(R986="","",Q986/R986)</f>
        <v/>
      </c>
      <c r="AA986" s="24">
        <f>IF(SUMIFS('Daily NSE Equity Options'!$M:$M,'Daily NSE Equity Options'!$A:$A,$A986)=0,"",SUMIFS('Daily NSE Equity Options'!$M:$M,'Daily NSE Equity Options'!$A:$A,$A986))</f>
        <v/>
      </c>
      <c r="AB986" s="9">
        <f>IF(SUMIFS('Daily BSE Equity Options'!$M:$M,'Daily BSE Equity Options'!$A:$A,$A986)=0,"",SUMIFS('Daily BSE Equity Options'!$M:$M,'Daily BSE Equity Options'!$A:$A,$A986))</f>
        <v/>
      </c>
      <c r="AC986" s="9">
        <f>IF(OR(AA986="",AB986=""),"",AA986+AB986)</f>
        <v/>
      </c>
      <c r="AD986" s="26">
        <f>IFERROR(IF(OR(AA986="",INDEX(AA:AA,MATCH(DATE(YEAR($A986)-1,MONTH($A986),DAY($A986)),$A:$A,0))=""),"",AA986/INDEX(AA:AA,MATCH(DATE(YEAR($A986)-1,MONTH($A986),DAY($A986)),$A:$A,0))-1),"")</f>
        <v/>
      </c>
      <c r="AE986" s="26">
        <f>IFERROR(IF(OR(AB986="",INDEX(AB:AB,MATCH(DATE(YEAR($A986)-1,MONTH($A986),DAY($A986)),$A:$A,0))=""),"",AB986/INDEX(AB:AB,MATCH(DATE(YEAR($A986)-1,MONTH($A986),DAY($A986)),$A:$A,0))-1),"")</f>
        <v/>
      </c>
      <c r="AF986" s="26">
        <f>IFERROR(IF(OR(AC986="",INDEX(AC:AC,MATCH(DATE(YEAR($A986)-1,MONTH($A986),DAY($A986)),$A:$A,0))=""),"",AC986/INDEX(AC:AC,MATCH(DATE(YEAR($A986)-1,MONTH($A986),DAY($A986)),$A:$A,0))-1),"")</f>
        <v/>
      </c>
      <c r="AG986" s="26">
        <f>IF(OR(AA986="",AA985=""),"",AA986/AA985-1)</f>
        <v/>
      </c>
      <c r="AH986" s="26">
        <f>IF(OR(AB986="",AB985=""),"",AB986/AB985-1)</f>
        <v/>
      </c>
      <c r="AI986" s="26">
        <f>IF(OR(AC986="",AC985=""),"",AC986/AC985-1)</f>
        <v/>
      </c>
      <c r="AJ986" s="26">
        <f>IF(AC986="","",AA986/AC986)</f>
        <v/>
      </c>
      <c r="AK986" s="26">
        <f>IF(AC986="","",AB986/AC986)</f>
        <v/>
      </c>
      <c r="AL986" s="29" t="n">
        <v>13.69</v>
      </c>
      <c r="AM986" s="30" t="n">
        <v>14.615</v>
      </c>
      <c r="AN986" s="30" t="n">
        <v>13.69</v>
      </c>
      <c r="AO986" s="30" t="n">
        <v>13.895</v>
      </c>
      <c r="AP986" s="31" t="n">
        <v>0.015</v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18">
        <f>IF(SUMIFS('Daily NSE Equity Options'!$K:$K,'Daily NSE Equity Options'!$A:$A,$A987)=0,"",SUMIFS('Daily NSE Equity Options'!$K:$K,'Daily NSE Equity Options'!$A:$A,$A987))</f>
        <v/>
      </c>
      <c r="F987" s="7">
        <f>IF(SUMIFS('Daily BSE Equity Options'!$K:$K,'Daily BSE Equity Options'!$A:$A,$A987)=0,"",SUMIFS('Daily BSE Equity Options'!$K:$K,'Daily BSE Equity Options'!$A:$A,$A987))</f>
        <v/>
      </c>
      <c r="G987" s="7">
        <f>IF(OR(E987="",F987=""),"",E987+F987)</f>
        <v/>
      </c>
      <c r="H987" s="20">
        <f>IFERROR(IF(OR(E987="",INDEX(E:E,MATCH(DATE(YEAR($A987)-1,MONTH($A987),DAY($A987)),$A:$A,0))=""),"",E987/INDEX(E:E,MATCH(DATE(YEAR($A987)-1,MONTH($A987),DAY($A987)),$A:$A,0))-1),"")</f>
        <v/>
      </c>
      <c r="I987" s="20">
        <f>IFERROR(IF(OR(F987="",INDEX(F:F,MATCH(DATE(YEAR($A987)-1,MONTH($A987),DAY($A987)),$A:$A,0))=""),"",F987/INDEX(F:F,MATCH(DATE(YEAR($A987)-1,MONTH($A987),DAY($A987)),$A:$A,0))-1),"")</f>
        <v/>
      </c>
      <c r="J987" s="20">
        <f>IFERROR(IF(OR(G987="",INDEX(G:G,MATCH(DATE(YEAR($A987)-1,MONTH($A987),DAY($A987)),$A:$A,0))=""),"",G987/INDEX(G:G,MATCH(DATE(YEAR($A987)-1,MONTH($A987),DAY($A987)),$A:$A,0))-1),"")</f>
        <v/>
      </c>
      <c r="K987" s="20">
        <f>IF(OR(E987="",E986=""),"",E987/E986-1)</f>
        <v/>
      </c>
      <c r="L987" s="20">
        <f>IF(OR(F987="",F986=""),"",F987/F986-1)</f>
        <v/>
      </c>
      <c r="M987" s="20">
        <f>IF(OR(G987="",G986=""),"",G987/G986-1)</f>
        <v/>
      </c>
      <c r="N987" s="20">
        <f>IF(G987="","",E987/G987)</f>
        <v/>
      </c>
      <c r="O987" s="20">
        <f>IF(G987="","",F987/G987)</f>
        <v/>
      </c>
      <c r="P987" s="21">
        <f>IF(SUMIFS('Daily NSE Equity Options'!$L:$L,'Daily NSE Equity Options'!$A:$A,$A987)=0,"",SUMIFS('Daily NSE Equity Options'!$L:$L,'Daily NSE Equity Options'!$A:$A,$A987))</f>
        <v/>
      </c>
      <c r="Q987" s="8">
        <f>IF(SUMIFS('Daily BSE Equity Options'!$L:$L,'Daily BSE Equity Options'!$A:$A,$A987)=0,"",SUMIFS('Daily BSE Equity Options'!$L:$L,'Daily BSE Equity Options'!$A:$A,$A987))</f>
        <v/>
      </c>
      <c r="R987" s="8">
        <f>IF(OR(P987="",Q987=""),"",P987+Q987)</f>
        <v/>
      </c>
      <c r="S987" s="23">
        <f>IFERROR(IF(OR(P987="",INDEX(P:P,MATCH(DATE(YEAR($A987)-1,MONTH($A987),DAY($A987)),$A:$A,0))=""),"",P987/INDEX(P:P,MATCH(DATE(YEAR($A987)-1,MONTH($A987),DAY($A987)),$A:$A,0))-1),"")</f>
        <v/>
      </c>
      <c r="T987" s="23">
        <f>IFERROR(IF(OR(Q987="",INDEX(Q:Q,MATCH(DATE(YEAR($A987)-1,MONTH($A987),DAY($A987)),$A:$A,0))=""),"",Q987/INDEX(Q:Q,MATCH(DATE(YEAR($A987)-1,MONTH($A987),DAY($A987)),$A:$A,0))-1),"")</f>
        <v/>
      </c>
      <c r="U987" s="23">
        <f>IFERROR(IF(OR(R987="",INDEX(R:R,MATCH(DATE(YEAR($A987)-1,MONTH($A987),DAY($A987)),$A:$A,0))=""),"",R987/INDEX(R:R,MATCH(DATE(YEAR($A987)-1,MONTH($A987),DAY($A987)),$A:$A,0))-1),"")</f>
        <v/>
      </c>
      <c r="V987" s="23">
        <f>IF(OR(P987="",P986=""),"",P987/P986-1)</f>
        <v/>
      </c>
      <c r="W987" s="23">
        <f>IF(OR(Q987="",Q986=""),"",Q987/Q986-1)</f>
        <v/>
      </c>
      <c r="X987" s="23">
        <f>IF(OR(R987="",R986=""),"",R987/R986-1)</f>
        <v/>
      </c>
      <c r="Y987" s="23">
        <f>IF(R987="","",P987/R987)</f>
        <v/>
      </c>
      <c r="Z987" s="23">
        <f>IF(R987="","",Q987/R987)</f>
        <v/>
      </c>
      <c r="AA987" s="24">
        <f>IF(SUMIFS('Daily NSE Equity Options'!$M:$M,'Daily NSE Equity Options'!$A:$A,$A987)=0,"",SUMIFS('Daily NSE Equity Options'!$M:$M,'Daily NSE Equity Options'!$A:$A,$A987))</f>
        <v/>
      </c>
      <c r="AB987" s="9">
        <f>IF(SUMIFS('Daily BSE Equity Options'!$M:$M,'Daily BSE Equity Options'!$A:$A,$A987)=0,"",SUMIFS('Daily BSE Equity Options'!$M:$M,'Daily BSE Equity Options'!$A:$A,$A987))</f>
        <v/>
      </c>
      <c r="AC987" s="9">
        <f>IF(OR(AA987="",AB987=""),"",AA987+AB987)</f>
        <v/>
      </c>
      <c r="AD987" s="26">
        <f>IFERROR(IF(OR(AA987="",INDEX(AA:AA,MATCH(DATE(YEAR($A987)-1,MONTH($A987),DAY($A987)),$A:$A,0))=""),"",AA987/INDEX(AA:AA,MATCH(DATE(YEAR($A987)-1,MONTH($A987),DAY($A987)),$A:$A,0))-1),"")</f>
        <v/>
      </c>
      <c r="AE987" s="26">
        <f>IFERROR(IF(OR(AB987="",INDEX(AB:AB,MATCH(DATE(YEAR($A987)-1,MONTH($A987),DAY($A987)),$A:$A,0))=""),"",AB987/INDEX(AB:AB,MATCH(DATE(YEAR($A987)-1,MONTH($A987),DAY($A987)),$A:$A,0))-1),"")</f>
        <v/>
      </c>
      <c r="AF987" s="26">
        <f>IFERROR(IF(OR(AC987="",INDEX(AC:AC,MATCH(DATE(YEAR($A987)-1,MONTH($A987),DAY($A987)),$A:$A,0))=""),"",AC987/INDEX(AC:AC,MATCH(DATE(YEAR($A987)-1,MONTH($A987),DAY($A987)),$A:$A,0))-1),"")</f>
        <v/>
      </c>
      <c r="AG987" s="26">
        <f>IF(OR(AA987="",AA986=""),"",AA987/AA986-1)</f>
        <v/>
      </c>
      <c r="AH987" s="26">
        <f>IF(OR(AB987="",AB986=""),"",AB987/AB986-1)</f>
        <v/>
      </c>
      <c r="AI987" s="26">
        <f>IF(OR(AC987="",AC986=""),"",AC987/AC986-1)</f>
        <v/>
      </c>
      <c r="AJ987" s="26">
        <f>IF(AC987="","",AA987/AC987)</f>
        <v/>
      </c>
      <c r="AK987" s="26">
        <f>IF(AC987="","",AB987/AC987)</f>
        <v/>
      </c>
      <c r="AL987" s="29" t="n">
        <v>13.895</v>
      </c>
      <c r="AM987" s="30" t="n">
        <v>14.445</v>
      </c>
      <c r="AN987" s="30" t="n">
        <v>13.875</v>
      </c>
      <c r="AO987" s="30" t="n">
        <v>14.1125</v>
      </c>
      <c r="AP987" s="31" t="n">
        <v>0.0157</v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18">
        <f>IF(SUMIFS('Daily NSE Equity Options'!$K:$K,'Daily NSE Equity Options'!$A:$A,$A988)=0,"",SUMIFS('Daily NSE Equity Options'!$K:$K,'Daily NSE Equity Options'!$A:$A,$A988))</f>
        <v/>
      </c>
      <c r="F988" s="7">
        <f>IF(SUMIFS('Daily BSE Equity Options'!$K:$K,'Daily BSE Equity Options'!$A:$A,$A988)=0,"",SUMIFS('Daily BSE Equity Options'!$K:$K,'Daily BSE Equity Options'!$A:$A,$A988))</f>
        <v/>
      </c>
      <c r="G988" s="7">
        <f>IF(OR(E988="",F988=""),"",E988+F988)</f>
        <v/>
      </c>
      <c r="H988" s="20">
        <f>IFERROR(IF(OR(E988="",INDEX(E:E,MATCH(DATE(YEAR($A988)-1,MONTH($A988),DAY($A988)),$A:$A,0))=""),"",E988/INDEX(E:E,MATCH(DATE(YEAR($A988)-1,MONTH($A988),DAY($A988)),$A:$A,0))-1),"")</f>
        <v/>
      </c>
      <c r="I988" s="20">
        <f>IFERROR(IF(OR(F988="",INDEX(F:F,MATCH(DATE(YEAR($A988)-1,MONTH($A988),DAY($A988)),$A:$A,0))=""),"",F988/INDEX(F:F,MATCH(DATE(YEAR($A988)-1,MONTH($A988),DAY($A988)),$A:$A,0))-1),"")</f>
        <v/>
      </c>
      <c r="J988" s="20">
        <f>IFERROR(IF(OR(G988="",INDEX(G:G,MATCH(DATE(YEAR($A988)-1,MONTH($A988),DAY($A988)),$A:$A,0))=""),"",G988/INDEX(G:G,MATCH(DATE(YEAR($A988)-1,MONTH($A988),DAY($A988)),$A:$A,0))-1),"")</f>
        <v/>
      </c>
      <c r="K988" s="20">
        <f>IF(OR(E988="",E987=""),"",E988/E987-1)</f>
        <v/>
      </c>
      <c r="L988" s="20">
        <f>IF(OR(F988="",F987=""),"",F988/F987-1)</f>
        <v/>
      </c>
      <c r="M988" s="20">
        <f>IF(OR(G988="",G987=""),"",G988/G987-1)</f>
        <v/>
      </c>
      <c r="N988" s="20">
        <f>IF(G988="","",E988/G988)</f>
        <v/>
      </c>
      <c r="O988" s="20">
        <f>IF(G988="","",F988/G988)</f>
        <v/>
      </c>
      <c r="P988" s="21">
        <f>IF(SUMIFS('Daily NSE Equity Options'!$L:$L,'Daily NSE Equity Options'!$A:$A,$A988)=0,"",SUMIFS('Daily NSE Equity Options'!$L:$L,'Daily NSE Equity Options'!$A:$A,$A988))</f>
        <v/>
      </c>
      <c r="Q988" s="8">
        <f>IF(SUMIFS('Daily BSE Equity Options'!$L:$L,'Daily BSE Equity Options'!$A:$A,$A988)=0,"",SUMIFS('Daily BSE Equity Options'!$L:$L,'Daily BSE Equity Options'!$A:$A,$A988))</f>
        <v/>
      </c>
      <c r="R988" s="8">
        <f>IF(OR(P988="",Q988=""),"",P988+Q988)</f>
        <v/>
      </c>
      <c r="S988" s="23">
        <f>IFERROR(IF(OR(P988="",INDEX(P:P,MATCH(DATE(YEAR($A988)-1,MONTH($A988),DAY($A988)),$A:$A,0))=""),"",P988/INDEX(P:P,MATCH(DATE(YEAR($A988)-1,MONTH($A988),DAY($A988)),$A:$A,0))-1),"")</f>
        <v/>
      </c>
      <c r="T988" s="23">
        <f>IFERROR(IF(OR(Q988="",INDEX(Q:Q,MATCH(DATE(YEAR($A988)-1,MONTH($A988),DAY($A988)),$A:$A,0))=""),"",Q988/INDEX(Q:Q,MATCH(DATE(YEAR($A988)-1,MONTH($A988),DAY($A988)),$A:$A,0))-1),"")</f>
        <v/>
      </c>
      <c r="U988" s="23">
        <f>IFERROR(IF(OR(R988="",INDEX(R:R,MATCH(DATE(YEAR($A988)-1,MONTH($A988),DAY($A988)),$A:$A,0))=""),"",R988/INDEX(R:R,MATCH(DATE(YEAR($A988)-1,MONTH($A988),DAY($A988)),$A:$A,0))-1),"")</f>
        <v/>
      </c>
      <c r="V988" s="23">
        <f>IF(OR(P988="",P987=""),"",P988/P987-1)</f>
        <v/>
      </c>
      <c r="W988" s="23">
        <f>IF(OR(Q988="",Q987=""),"",Q988/Q987-1)</f>
        <v/>
      </c>
      <c r="X988" s="23">
        <f>IF(OR(R988="",R987=""),"",R988/R987-1)</f>
        <v/>
      </c>
      <c r="Y988" s="23">
        <f>IF(R988="","",P988/R988)</f>
        <v/>
      </c>
      <c r="Z988" s="23">
        <f>IF(R988="","",Q988/R988)</f>
        <v/>
      </c>
      <c r="AA988" s="24">
        <f>IF(SUMIFS('Daily NSE Equity Options'!$M:$M,'Daily NSE Equity Options'!$A:$A,$A988)=0,"",SUMIFS('Daily NSE Equity Options'!$M:$M,'Daily NSE Equity Options'!$A:$A,$A988))</f>
        <v/>
      </c>
      <c r="AB988" s="9">
        <f>IF(SUMIFS('Daily BSE Equity Options'!$M:$M,'Daily BSE Equity Options'!$A:$A,$A988)=0,"",SUMIFS('Daily BSE Equity Options'!$M:$M,'Daily BSE Equity Options'!$A:$A,$A988))</f>
        <v/>
      </c>
      <c r="AC988" s="9">
        <f>IF(OR(AA988="",AB988=""),"",AA988+AB988)</f>
        <v/>
      </c>
      <c r="AD988" s="26">
        <f>IFERROR(IF(OR(AA988="",INDEX(AA:AA,MATCH(DATE(YEAR($A988)-1,MONTH($A988),DAY($A988)),$A:$A,0))=""),"",AA988/INDEX(AA:AA,MATCH(DATE(YEAR($A988)-1,MONTH($A988),DAY($A988)),$A:$A,0))-1),"")</f>
        <v/>
      </c>
      <c r="AE988" s="26">
        <f>IFERROR(IF(OR(AB988="",INDEX(AB:AB,MATCH(DATE(YEAR($A988)-1,MONTH($A988),DAY($A988)),$A:$A,0))=""),"",AB988/INDEX(AB:AB,MATCH(DATE(YEAR($A988)-1,MONTH($A988),DAY($A988)),$A:$A,0))-1),"")</f>
        <v/>
      </c>
      <c r="AF988" s="26">
        <f>IFERROR(IF(OR(AC988="",INDEX(AC:AC,MATCH(DATE(YEAR($A988)-1,MONTH($A988),DAY($A988)),$A:$A,0))=""),"",AC988/INDEX(AC:AC,MATCH(DATE(YEAR($A988)-1,MONTH($A988),DAY($A988)),$A:$A,0))-1),"")</f>
        <v/>
      </c>
      <c r="AG988" s="26">
        <f>IF(OR(AA988="",AA987=""),"",AA988/AA987-1)</f>
        <v/>
      </c>
      <c r="AH988" s="26">
        <f>IF(OR(AB988="",AB987=""),"",AB988/AB987-1)</f>
        <v/>
      </c>
      <c r="AI988" s="26">
        <f>IF(OR(AC988="",AC987=""),"",AC988/AC987-1)</f>
        <v/>
      </c>
      <c r="AJ988" s="26">
        <f>IF(AC988="","",AA988/AC988)</f>
        <v/>
      </c>
      <c r="AK988" s="26">
        <f>IF(AC988="","",AB988/AC988)</f>
        <v/>
      </c>
      <c r="AL988" s="29" t="n">
        <v>14.1125</v>
      </c>
      <c r="AM988" s="30" t="n">
        <v>14.2825</v>
      </c>
      <c r="AN988" s="30" t="n">
        <v>13.085</v>
      </c>
      <c r="AO988" s="30" t="n">
        <v>13.4725</v>
      </c>
      <c r="AP988" s="31" t="n">
        <v>-0.0453</v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18">
        <f>IF(SUMIFS('Daily NSE Equity Options'!$K:$K,'Daily NSE Equity Options'!$A:$A,$A989)=0,"",SUMIFS('Daily NSE Equity Options'!$K:$K,'Daily NSE Equity Options'!$A:$A,$A989))</f>
        <v/>
      </c>
      <c r="F989" s="7">
        <f>IF(SUMIFS('Daily BSE Equity Options'!$K:$K,'Daily BSE Equity Options'!$A:$A,$A989)=0,"",SUMIFS('Daily BSE Equity Options'!$K:$K,'Daily BSE Equity Options'!$A:$A,$A989))</f>
        <v/>
      </c>
      <c r="G989" s="7">
        <f>IF(OR(E989="",F989=""),"",E989+F989)</f>
        <v/>
      </c>
      <c r="H989" s="20">
        <f>IFERROR(IF(OR(E989="",INDEX(E:E,MATCH(DATE(YEAR($A989)-1,MONTH($A989),DAY($A989)),$A:$A,0))=""),"",E989/INDEX(E:E,MATCH(DATE(YEAR($A989)-1,MONTH($A989),DAY($A989)),$A:$A,0))-1),"")</f>
        <v/>
      </c>
      <c r="I989" s="20">
        <f>IFERROR(IF(OR(F989="",INDEX(F:F,MATCH(DATE(YEAR($A989)-1,MONTH($A989),DAY($A989)),$A:$A,0))=""),"",F989/INDEX(F:F,MATCH(DATE(YEAR($A989)-1,MONTH($A989),DAY($A989)),$A:$A,0))-1),"")</f>
        <v/>
      </c>
      <c r="J989" s="20">
        <f>IFERROR(IF(OR(G989="",INDEX(G:G,MATCH(DATE(YEAR($A989)-1,MONTH($A989),DAY($A989)),$A:$A,0))=""),"",G989/INDEX(G:G,MATCH(DATE(YEAR($A989)-1,MONTH($A989),DAY($A989)),$A:$A,0))-1),"")</f>
        <v/>
      </c>
      <c r="K989" s="20">
        <f>IF(OR(E989="",E988=""),"",E989/E988-1)</f>
        <v/>
      </c>
      <c r="L989" s="20">
        <f>IF(OR(F989="",F988=""),"",F989/F988-1)</f>
        <v/>
      </c>
      <c r="M989" s="20">
        <f>IF(OR(G989="",G988=""),"",G989/G988-1)</f>
        <v/>
      </c>
      <c r="N989" s="20">
        <f>IF(G989="","",E989/G989)</f>
        <v/>
      </c>
      <c r="O989" s="20">
        <f>IF(G989="","",F989/G989)</f>
        <v/>
      </c>
      <c r="P989" s="21">
        <f>IF(SUMIFS('Daily NSE Equity Options'!$L:$L,'Daily NSE Equity Options'!$A:$A,$A989)=0,"",SUMIFS('Daily NSE Equity Options'!$L:$L,'Daily NSE Equity Options'!$A:$A,$A989))</f>
        <v/>
      </c>
      <c r="Q989" s="8">
        <f>IF(SUMIFS('Daily BSE Equity Options'!$L:$L,'Daily BSE Equity Options'!$A:$A,$A989)=0,"",SUMIFS('Daily BSE Equity Options'!$L:$L,'Daily BSE Equity Options'!$A:$A,$A989))</f>
        <v/>
      </c>
      <c r="R989" s="8">
        <f>IF(OR(P989="",Q989=""),"",P989+Q989)</f>
        <v/>
      </c>
      <c r="S989" s="23">
        <f>IFERROR(IF(OR(P989="",INDEX(P:P,MATCH(DATE(YEAR($A989)-1,MONTH($A989),DAY($A989)),$A:$A,0))=""),"",P989/INDEX(P:P,MATCH(DATE(YEAR($A989)-1,MONTH($A989),DAY($A989)),$A:$A,0))-1),"")</f>
        <v/>
      </c>
      <c r="T989" s="23">
        <f>IFERROR(IF(OR(Q989="",INDEX(Q:Q,MATCH(DATE(YEAR($A989)-1,MONTH($A989),DAY($A989)),$A:$A,0))=""),"",Q989/INDEX(Q:Q,MATCH(DATE(YEAR($A989)-1,MONTH($A989),DAY($A989)),$A:$A,0))-1),"")</f>
        <v/>
      </c>
      <c r="U989" s="23">
        <f>IFERROR(IF(OR(R989="",INDEX(R:R,MATCH(DATE(YEAR($A989)-1,MONTH($A989),DAY($A989)),$A:$A,0))=""),"",R989/INDEX(R:R,MATCH(DATE(YEAR($A989)-1,MONTH($A989),DAY($A989)),$A:$A,0))-1),"")</f>
        <v/>
      </c>
      <c r="V989" s="23">
        <f>IF(OR(P989="",P988=""),"",P989/P988-1)</f>
        <v/>
      </c>
      <c r="W989" s="23">
        <f>IF(OR(Q989="",Q988=""),"",Q989/Q988-1)</f>
        <v/>
      </c>
      <c r="X989" s="23">
        <f>IF(OR(R989="",R988=""),"",R989/R988-1)</f>
        <v/>
      </c>
      <c r="Y989" s="23">
        <f>IF(R989="","",P989/R989)</f>
        <v/>
      </c>
      <c r="Z989" s="23">
        <f>IF(R989="","",Q989/R989)</f>
        <v/>
      </c>
      <c r="AA989" s="24">
        <f>IF(SUMIFS('Daily NSE Equity Options'!$M:$M,'Daily NSE Equity Options'!$A:$A,$A989)=0,"",SUMIFS('Daily NSE Equity Options'!$M:$M,'Daily NSE Equity Options'!$A:$A,$A989))</f>
        <v/>
      </c>
      <c r="AB989" s="9">
        <f>IF(SUMIFS('Daily BSE Equity Options'!$M:$M,'Daily BSE Equity Options'!$A:$A,$A989)=0,"",SUMIFS('Daily BSE Equity Options'!$M:$M,'Daily BSE Equity Options'!$A:$A,$A989))</f>
        <v/>
      </c>
      <c r="AC989" s="9">
        <f>IF(OR(AA989="",AB989=""),"",AA989+AB989)</f>
        <v/>
      </c>
      <c r="AD989" s="26">
        <f>IFERROR(IF(OR(AA989="",INDEX(AA:AA,MATCH(DATE(YEAR($A989)-1,MONTH($A989),DAY($A989)),$A:$A,0))=""),"",AA989/INDEX(AA:AA,MATCH(DATE(YEAR($A989)-1,MONTH($A989),DAY($A989)),$A:$A,0))-1),"")</f>
        <v/>
      </c>
      <c r="AE989" s="26">
        <f>IFERROR(IF(OR(AB989="",INDEX(AB:AB,MATCH(DATE(YEAR($A989)-1,MONTH($A989),DAY($A989)),$A:$A,0))=""),"",AB989/INDEX(AB:AB,MATCH(DATE(YEAR($A989)-1,MONTH($A989),DAY($A989)),$A:$A,0))-1),"")</f>
        <v/>
      </c>
      <c r="AF989" s="26">
        <f>IFERROR(IF(OR(AC989="",INDEX(AC:AC,MATCH(DATE(YEAR($A989)-1,MONTH($A989),DAY($A989)),$A:$A,0))=""),"",AC989/INDEX(AC:AC,MATCH(DATE(YEAR($A989)-1,MONTH($A989),DAY($A989)),$A:$A,0))-1),"")</f>
        <v/>
      </c>
      <c r="AG989" s="26">
        <f>IF(OR(AA989="",AA988=""),"",AA989/AA988-1)</f>
        <v/>
      </c>
      <c r="AH989" s="26">
        <f>IF(OR(AB989="",AB988=""),"",AB989/AB988-1)</f>
        <v/>
      </c>
      <c r="AI989" s="26">
        <f>IF(OR(AC989="",AC988=""),"",AC989/AC988-1)</f>
        <v/>
      </c>
      <c r="AJ989" s="26">
        <f>IF(AC989="","",AA989/AC989)</f>
        <v/>
      </c>
      <c r="AK989" s="26">
        <f>IF(AC989="","",AB989/AC989)</f>
        <v/>
      </c>
      <c r="AL989" s="29" t="n">
        <v>13.4725</v>
      </c>
      <c r="AM989" s="30" t="n">
        <v>13.4725</v>
      </c>
      <c r="AN989" s="30" t="n">
        <v>12.3425</v>
      </c>
      <c r="AO989" s="30" t="n">
        <v>12.5125</v>
      </c>
      <c r="AP989" s="31" t="n">
        <v>-0.0713</v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18">
        <f>IF(SUMIFS('Daily NSE Equity Options'!$K:$K,'Daily NSE Equity Options'!$A:$A,$A990)=0,"",SUMIFS('Daily NSE Equity Options'!$K:$K,'Daily NSE Equity Options'!$A:$A,$A990))</f>
        <v/>
      </c>
      <c r="F990" s="7">
        <f>IF(SUMIFS('Daily BSE Equity Options'!$K:$K,'Daily BSE Equity Options'!$A:$A,$A990)=0,"",SUMIFS('Daily BSE Equity Options'!$K:$K,'Daily BSE Equity Options'!$A:$A,$A990))</f>
        <v/>
      </c>
      <c r="G990" s="7">
        <f>IF(OR(E990="",F990=""),"",E990+F990)</f>
        <v/>
      </c>
      <c r="H990" s="20">
        <f>IFERROR(IF(OR(E990="",INDEX(E:E,MATCH(DATE(YEAR($A990)-1,MONTH($A990),DAY($A990)),$A:$A,0))=""),"",E990/INDEX(E:E,MATCH(DATE(YEAR($A990)-1,MONTH($A990),DAY($A990)),$A:$A,0))-1),"")</f>
        <v/>
      </c>
      <c r="I990" s="20">
        <f>IFERROR(IF(OR(F990="",INDEX(F:F,MATCH(DATE(YEAR($A990)-1,MONTH($A990),DAY($A990)),$A:$A,0))=""),"",F990/INDEX(F:F,MATCH(DATE(YEAR($A990)-1,MONTH($A990),DAY($A990)),$A:$A,0))-1),"")</f>
        <v/>
      </c>
      <c r="J990" s="20">
        <f>IFERROR(IF(OR(G990="",INDEX(G:G,MATCH(DATE(YEAR($A990)-1,MONTH($A990),DAY($A990)),$A:$A,0))=""),"",G990/INDEX(G:G,MATCH(DATE(YEAR($A990)-1,MONTH($A990),DAY($A990)),$A:$A,0))-1),"")</f>
        <v/>
      </c>
      <c r="K990" s="20">
        <f>IF(OR(E990="",E989=""),"",E990/E989-1)</f>
        <v/>
      </c>
      <c r="L990" s="20">
        <f>IF(OR(F990="",F989=""),"",F990/F989-1)</f>
        <v/>
      </c>
      <c r="M990" s="20">
        <f>IF(OR(G990="",G989=""),"",G990/G989-1)</f>
        <v/>
      </c>
      <c r="N990" s="20">
        <f>IF(G990="","",E990/G990)</f>
        <v/>
      </c>
      <c r="O990" s="20">
        <f>IF(G990="","",F990/G990)</f>
        <v/>
      </c>
      <c r="P990" s="21">
        <f>IF(SUMIFS('Daily NSE Equity Options'!$L:$L,'Daily NSE Equity Options'!$A:$A,$A990)=0,"",SUMIFS('Daily NSE Equity Options'!$L:$L,'Daily NSE Equity Options'!$A:$A,$A990))</f>
        <v/>
      </c>
      <c r="Q990" s="8">
        <f>IF(SUMIFS('Daily BSE Equity Options'!$L:$L,'Daily BSE Equity Options'!$A:$A,$A990)=0,"",SUMIFS('Daily BSE Equity Options'!$L:$L,'Daily BSE Equity Options'!$A:$A,$A990))</f>
        <v/>
      </c>
      <c r="R990" s="8">
        <f>IF(OR(P990="",Q990=""),"",P990+Q990)</f>
        <v/>
      </c>
      <c r="S990" s="23">
        <f>IFERROR(IF(OR(P990="",INDEX(P:P,MATCH(DATE(YEAR($A990)-1,MONTH($A990),DAY($A990)),$A:$A,0))=""),"",P990/INDEX(P:P,MATCH(DATE(YEAR($A990)-1,MONTH($A990),DAY($A990)),$A:$A,0))-1),"")</f>
        <v/>
      </c>
      <c r="T990" s="23">
        <f>IFERROR(IF(OR(Q990="",INDEX(Q:Q,MATCH(DATE(YEAR($A990)-1,MONTH($A990),DAY($A990)),$A:$A,0))=""),"",Q990/INDEX(Q:Q,MATCH(DATE(YEAR($A990)-1,MONTH($A990),DAY($A990)),$A:$A,0))-1),"")</f>
        <v/>
      </c>
      <c r="U990" s="23">
        <f>IFERROR(IF(OR(R990="",INDEX(R:R,MATCH(DATE(YEAR($A990)-1,MONTH($A990),DAY($A990)),$A:$A,0))=""),"",R990/INDEX(R:R,MATCH(DATE(YEAR($A990)-1,MONTH($A990),DAY($A990)),$A:$A,0))-1),"")</f>
        <v/>
      </c>
      <c r="V990" s="23">
        <f>IF(OR(P990="",P989=""),"",P990/P989-1)</f>
        <v/>
      </c>
      <c r="W990" s="23">
        <f>IF(OR(Q990="",Q989=""),"",Q990/Q989-1)</f>
        <v/>
      </c>
      <c r="X990" s="23">
        <f>IF(OR(R990="",R989=""),"",R990/R989-1)</f>
        <v/>
      </c>
      <c r="Y990" s="23">
        <f>IF(R990="","",P990/R990)</f>
        <v/>
      </c>
      <c r="Z990" s="23">
        <f>IF(R990="","",Q990/R990)</f>
        <v/>
      </c>
      <c r="AA990" s="24">
        <f>IF(SUMIFS('Daily NSE Equity Options'!$M:$M,'Daily NSE Equity Options'!$A:$A,$A990)=0,"",SUMIFS('Daily NSE Equity Options'!$M:$M,'Daily NSE Equity Options'!$A:$A,$A990))</f>
        <v/>
      </c>
      <c r="AB990" s="9">
        <f>IF(SUMIFS('Daily BSE Equity Options'!$M:$M,'Daily BSE Equity Options'!$A:$A,$A990)=0,"",SUMIFS('Daily BSE Equity Options'!$M:$M,'Daily BSE Equity Options'!$A:$A,$A990))</f>
        <v/>
      </c>
      <c r="AC990" s="9">
        <f>IF(OR(AA990="",AB990=""),"",AA990+AB990)</f>
        <v/>
      </c>
      <c r="AD990" s="26">
        <f>IFERROR(IF(OR(AA990="",INDEX(AA:AA,MATCH(DATE(YEAR($A990)-1,MONTH($A990),DAY($A990)),$A:$A,0))=""),"",AA990/INDEX(AA:AA,MATCH(DATE(YEAR($A990)-1,MONTH($A990),DAY($A990)),$A:$A,0))-1),"")</f>
        <v/>
      </c>
      <c r="AE990" s="26">
        <f>IFERROR(IF(OR(AB990="",INDEX(AB:AB,MATCH(DATE(YEAR($A990)-1,MONTH($A990),DAY($A990)),$A:$A,0))=""),"",AB990/INDEX(AB:AB,MATCH(DATE(YEAR($A990)-1,MONTH($A990),DAY($A990)),$A:$A,0))-1),"")</f>
        <v/>
      </c>
      <c r="AF990" s="26">
        <f>IFERROR(IF(OR(AC990="",INDEX(AC:AC,MATCH(DATE(YEAR($A990)-1,MONTH($A990),DAY($A990)),$A:$A,0))=""),"",AC990/INDEX(AC:AC,MATCH(DATE(YEAR($A990)-1,MONTH($A990),DAY($A990)),$A:$A,0))-1),"")</f>
        <v/>
      </c>
      <c r="AG990" s="26">
        <f>IF(OR(AA990="",AA989=""),"",AA990/AA989-1)</f>
        <v/>
      </c>
      <c r="AH990" s="26">
        <f>IF(OR(AB990="",AB989=""),"",AB990/AB989-1)</f>
        <v/>
      </c>
      <c r="AI990" s="26">
        <f>IF(OR(AC990="",AC989=""),"",AC990/AC989-1)</f>
        <v/>
      </c>
      <c r="AJ990" s="26">
        <f>IF(AC990="","",AA990/AC990)</f>
        <v/>
      </c>
      <c r="AK990" s="26">
        <f>IF(AC990="","",AB990/AC990)</f>
        <v/>
      </c>
      <c r="AL990" s="29" t="n">
        <v>12.5125</v>
      </c>
      <c r="AM990" s="30" t="n">
        <v>13.0475</v>
      </c>
      <c r="AN990" s="30" t="n">
        <v>11.81</v>
      </c>
      <c r="AO990" s="30" t="n">
        <v>12.22</v>
      </c>
      <c r="AP990" s="31" t="n">
        <v>-0.0234</v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18">
        <f>IF(SUMIFS('Daily NSE Equity Options'!$K:$K,'Daily NSE Equity Options'!$A:$A,$A991)=0,"",SUMIFS('Daily NSE Equity Options'!$K:$K,'Daily NSE Equity Options'!$A:$A,$A991))</f>
        <v/>
      </c>
      <c r="F991" s="7">
        <f>IF(SUMIFS('Daily BSE Equity Options'!$K:$K,'Daily BSE Equity Options'!$A:$A,$A991)=0,"",SUMIFS('Daily BSE Equity Options'!$K:$K,'Daily BSE Equity Options'!$A:$A,$A991))</f>
        <v/>
      </c>
      <c r="G991" s="7">
        <f>IF(OR(E991="",F991=""),"",E991+F991)</f>
        <v/>
      </c>
      <c r="H991" s="20">
        <f>IFERROR(IF(OR(E991="",INDEX(E:E,MATCH(DATE(YEAR($A991)-1,MONTH($A991),DAY($A991)),$A:$A,0))=""),"",E991/INDEX(E:E,MATCH(DATE(YEAR($A991)-1,MONTH($A991),DAY($A991)),$A:$A,0))-1),"")</f>
        <v/>
      </c>
      <c r="I991" s="20">
        <f>IFERROR(IF(OR(F991="",INDEX(F:F,MATCH(DATE(YEAR($A991)-1,MONTH($A991),DAY($A991)),$A:$A,0))=""),"",F991/INDEX(F:F,MATCH(DATE(YEAR($A991)-1,MONTH($A991),DAY($A991)),$A:$A,0))-1),"")</f>
        <v/>
      </c>
      <c r="J991" s="20">
        <f>IFERROR(IF(OR(G991="",INDEX(G:G,MATCH(DATE(YEAR($A991)-1,MONTH($A991),DAY($A991)),$A:$A,0))=""),"",G991/INDEX(G:G,MATCH(DATE(YEAR($A991)-1,MONTH($A991),DAY($A991)),$A:$A,0))-1),"")</f>
        <v/>
      </c>
      <c r="K991" s="20">
        <f>IF(OR(E991="",E990=""),"",E991/E990-1)</f>
        <v/>
      </c>
      <c r="L991" s="20">
        <f>IF(OR(F991="",F990=""),"",F991/F990-1)</f>
        <v/>
      </c>
      <c r="M991" s="20">
        <f>IF(OR(G991="",G990=""),"",G991/G990-1)</f>
        <v/>
      </c>
      <c r="N991" s="20">
        <f>IF(G991="","",E991/G991)</f>
        <v/>
      </c>
      <c r="O991" s="20">
        <f>IF(G991="","",F991/G991)</f>
        <v/>
      </c>
      <c r="P991" s="21">
        <f>IF(SUMIFS('Daily NSE Equity Options'!$L:$L,'Daily NSE Equity Options'!$A:$A,$A991)=0,"",SUMIFS('Daily NSE Equity Options'!$L:$L,'Daily NSE Equity Options'!$A:$A,$A991))</f>
        <v/>
      </c>
      <c r="Q991" s="8">
        <f>IF(SUMIFS('Daily BSE Equity Options'!$L:$L,'Daily BSE Equity Options'!$A:$A,$A991)=0,"",SUMIFS('Daily BSE Equity Options'!$L:$L,'Daily BSE Equity Options'!$A:$A,$A991))</f>
        <v/>
      </c>
      <c r="R991" s="8">
        <f>IF(OR(P991="",Q991=""),"",P991+Q991)</f>
        <v/>
      </c>
      <c r="S991" s="23">
        <f>IFERROR(IF(OR(P991="",INDEX(P:P,MATCH(DATE(YEAR($A991)-1,MONTH($A991),DAY($A991)),$A:$A,0))=""),"",P991/INDEX(P:P,MATCH(DATE(YEAR($A991)-1,MONTH($A991),DAY($A991)),$A:$A,0))-1),"")</f>
        <v/>
      </c>
      <c r="T991" s="23">
        <f>IFERROR(IF(OR(Q991="",INDEX(Q:Q,MATCH(DATE(YEAR($A991)-1,MONTH($A991),DAY($A991)),$A:$A,0))=""),"",Q991/INDEX(Q:Q,MATCH(DATE(YEAR($A991)-1,MONTH($A991),DAY($A991)),$A:$A,0))-1),"")</f>
        <v/>
      </c>
      <c r="U991" s="23">
        <f>IFERROR(IF(OR(R991="",INDEX(R:R,MATCH(DATE(YEAR($A991)-1,MONTH($A991),DAY($A991)),$A:$A,0))=""),"",R991/INDEX(R:R,MATCH(DATE(YEAR($A991)-1,MONTH($A991),DAY($A991)),$A:$A,0))-1),"")</f>
        <v/>
      </c>
      <c r="V991" s="23">
        <f>IF(OR(P991="",P990=""),"",P991/P990-1)</f>
        <v/>
      </c>
      <c r="W991" s="23">
        <f>IF(OR(Q991="",Q990=""),"",Q991/Q990-1)</f>
        <v/>
      </c>
      <c r="X991" s="23">
        <f>IF(OR(R991="",R990=""),"",R991/R990-1)</f>
        <v/>
      </c>
      <c r="Y991" s="23">
        <f>IF(R991="","",P991/R991)</f>
        <v/>
      </c>
      <c r="Z991" s="23">
        <f>IF(R991="","",Q991/R991)</f>
        <v/>
      </c>
      <c r="AA991" s="24">
        <f>IF(SUMIFS('Daily NSE Equity Options'!$M:$M,'Daily NSE Equity Options'!$A:$A,$A991)=0,"",SUMIFS('Daily NSE Equity Options'!$M:$M,'Daily NSE Equity Options'!$A:$A,$A991))</f>
        <v/>
      </c>
      <c r="AB991" s="9">
        <f>IF(SUMIFS('Daily BSE Equity Options'!$M:$M,'Daily BSE Equity Options'!$A:$A,$A991)=0,"",SUMIFS('Daily BSE Equity Options'!$M:$M,'Daily BSE Equity Options'!$A:$A,$A991))</f>
        <v/>
      </c>
      <c r="AC991" s="9">
        <f>IF(OR(AA991="",AB991=""),"",AA991+AB991)</f>
        <v/>
      </c>
      <c r="AD991" s="26">
        <f>IFERROR(IF(OR(AA991="",INDEX(AA:AA,MATCH(DATE(YEAR($A991)-1,MONTH($A991),DAY($A991)),$A:$A,0))=""),"",AA991/INDEX(AA:AA,MATCH(DATE(YEAR($A991)-1,MONTH($A991),DAY($A991)),$A:$A,0))-1),"")</f>
        <v/>
      </c>
      <c r="AE991" s="26">
        <f>IFERROR(IF(OR(AB991="",INDEX(AB:AB,MATCH(DATE(YEAR($A991)-1,MONTH($A991),DAY($A991)),$A:$A,0))=""),"",AB991/INDEX(AB:AB,MATCH(DATE(YEAR($A991)-1,MONTH($A991),DAY($A991)),$A:$A,0))-1),"")</f>
        <v/>
      </c>
      <c r="AF991" s="26">
        <f>IFERROR(IF(OR(AC991="",INDEX(AC:AC,MATCH(DATE(YEAR($A991)-1,MONTH($A991),DAY($A991)),$A:$A,0))=""),"",AC991/INDEX(AC:AC,MATCH(DATE(YEAR($A991)-1,MONTH($A991),DAY($A991)),$A:$A,0))-1),"")</f>
        <v/>
      </c>
      <c r="AG991" s="26">
        <f>IF(OR(AA991="",AA990=""),"",AA991/AA990-1)</f>
        <v/>
      </c>
      <c r="AH991" s="26">
        <f>IF(OR(AB991="",AB990=""),"",AB991/AB990-1)</f>
        <v/>
      </c>
      <c r="AI991" s="26">
        <f>IF(OR(AC991="",AC990=""),"",AC991/AC990-1)</f>
        <v/>
      </c>
      <c r="AJ991" s="26">
        <f>IF(AC991="","",AA991/AC991)</f>
        <v/>
      </c>
      <c r="AK991" s="26">
        <f>IF(AC991="","",AB991/AC991)</f>
        <v/>
      </c>
      <c r="AL991" s="29" t="n">
        <v>12.22</v>
      </c>
      <c r="AM991" s="30" t="n">
        <v>13.1025</v>
      </c>
      <c r="AN991" s="30" t="n">
        <v>12.085</v>
      </c>
      <c r="AO991" s="30" t="n">
        <v>12.82</v>
      </c>
      <c r="AP991" s="31" t="n">
        <v>0.0491</v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18">
        <f>IF(SUMIFS('Daily NSE Equity Options'!$K:$K,'Daily NSE Equity Options'!$A:$A,$A992)=0,"",SUMIFS('Daily NSE Equity Options'!$K:$K,'Daily NSE Equity Options'!$A:$A,$A992))</f>
        <v/>
      </c>
      <c r="F992" s="7">
        <f>IF(SUMIFS('Daily BSE Equity Options'!$K:$K,'Daily BSE Equity Options'!$A:$A,$A992)=0,"",SUMIFS('Daily BSE Equity Options'!$K:$K,'Daily BSE Equity Options'!$A:$A,$A992))</f>
        <v/>
      </c>
      <c r="G992" s="7">
        <f>IF(OR(E992="",F992=""),"",E992+F992)</f>
        <v/>
      </c>
      <c r="H992" s="20">
        <f>IFERROR(IF(OR(E992="",INDEX(E:E,MATCH(DATE(YEAR($A992)-1,MONTH($A992),DAY($A992)),$A:$A,0))=""),"",E992/INDEX(E:E,MATCH(DATE(YEAR($A992)-1,MONTH($A992),DAY($A992)),$A:$A,0))-1),"")</f>
        <v/>
      </c>
      <c r="I992" s="20">
        <f>IFERROR(IF(OR(F992="",INDEX(F:F,MATCH(DATE(YEAR($A992)-1,MONTH($A992),DAY($A992)),$A:$A,0))=""),"",F992/INDEX(F:F,MATCH(DATE(YEAR($A992)-1,MONTH($A992),DAY($A992)),$A:$A,0))-1),"")</f>
        <v/>
      </c>
      <c r="J992" s="20">
        <f>IFERROR(IF(OR(G992="",INDEX(G:G,MATCH(DATE(YEAR($A992)-1,MONTH($A992),DAY($A992)),$A:$A,0))=""),"",G992/INDEX(G:G,MATCH(DATE(YEAR($A992)-1,MONTH($A992),DAY($A992)),$A:$A,0))-1),"")</f>
        <v/>
      </c>
      <c r="K992" s="20">
        <f>IF(OR(E992="",E991=""),"",E992/E991-1)</f>
        <v/>
      </c>
      <c r="L992" s="20">
        <f>IF(OR(F992="",F991=""),"",F992/F991-1)</f>
        <v/>
      </c>
      <c r="M992" s="20">
        <f>IF(OR(G992="",G991=""),"",G992/G991-1)</f>
        <v/>
      </c>
      <c r="N992" s="20">
        <f>IF(G992="","",E992/G992)</f>
        <v/>
      </c>
      <c r="O992" s="20">
        <f>IF(G992="","",F992/G992)</f>
        <v/>
      </c>
      <c r="P992" s="21">
        <f>IF(SUMIFS('Daily NSE Equity Options'!$L:$L,'Daily NSE Equity Options'!$A:$A,$A992)=0,"",SUMIFS('Daily NSE Equity Options'!$L:$L,'Daily NSE Equity Options'!$A:$A,$A992))</f>
        <v/>
      </c>
      <c r="Q992" s="8">
        <f>IF(SUMIFS('Daily BSE Equity Options'!$L:$L,'Daily BSE Equity Options'!$A:$A,$A992)=0,"",SUMIFS('Daily BSE Equity Options'!$L:$L,'Daily BSE Equity Options'!$A:$A,$A992))</f>
        <v/>
      </c>
      <c r="R992" s="8">
        <f>IF(OR(P992="",Q992=""),"",P992+Q992)</f>
        <v/>
      </c>
      <c r="S992" s="23">
        <f>IFERROR(IF(OR(P992="",INDEX(P:P,MATCH(DATE(YEAR($A992)-1,MONTH($A992),DAY($A992)),$A:$A,0))=""),"",P992/INDEX(P:P,MATCH(DATE(YEAR($A992)-1,MONTH($A992),DAY($A992)),$A:$A,0))-1),"")</f>
        <v/>
      </c>
      <c r="T992" s="23">
        <f>IFERROR(IF(OR(Q992="",INDEX(Q:Q,MATCH(DATE(YEAR($A992)-1,MONTH($A992),DAY($A992)),$A:$A,0))=""),"",Q992/INDEX(Q:Q,MATCH(DATE(YEAR($A992)-1,MONTH($A992),DAY($A992)),$A:$A,0))-1),"")</f>
        <v/>
      </c>
      <c r="U992" s="23">
        <f>IFERROR(IF(OR(R992="",INDEX(R:R,MATCH(DATE(YEAR($A992)-1,MONTH($A992),DAY($A992)),$A:$A,0))=""),"",R992/INDEX(R:R,MATCH(DATE(YEAR($A992)-1,MONTH($A992),DAY($A992)),$A:$A,0))-1),"")</f>
        <v/>
      </c>
      <c r="V992" s="23">
        <f>IF(OR(P992="",P991=""),"",P992/P991-1)</f>
        <v/>
      </c>
      <c r="W992" s="23">
        <f>IF(OR(Q992="",Q991=""),"",Q992/Q991-1)</f>
        <v/>
      </c>
      <c r="X992" s="23">
        <f>IF(OR(R992="",R991=""),"",R992/R991-1)</f>
        <v/>
      </c>
      <c r="Y992" s="23">
        <f>IF(R992="","",P992/R992)</f>
        <v/>
      </c>
      <c r="Z992" s="23">
        <f>IF(R992="","",Q992/R992)</f>
        <v/>
      </c>
      <c r="AA992" s="24">
        <f>IF(SUMIFS('Daily NSE Equity Options'!$M:$M,'Daily NSE Equity Options'!$A:$A,$A992)=0,"",SUMIFS('Daily NSE Equity Options'!$M:$M,'Daily NSE Equity Options'!$A:$A,$A992))</f>
        <v/>
      </c>
      <c r="AB992" s="9">
        <f>IF(SUMIFS('Daily BSE Equity Options'!$M:$M,'Daily BSE Equity Options'!$A:$A,$A992)=0,"",SUMIFS('Daily BSE Equity Options'!$M:$M,'Daily BSE Equity Options'!$A:$A,$A992))</f>
        <v/>
      </c>
      <c r="AC992" s="9">
        <f>IF(OR(AA992="",AB992=""),"",AA992+AB992)</f>
        <v/>
      </c>
      <c r="AD992" s="26">
        <f>IFERROR(IF(OR(AA992="",INDEX(AA:AA,MATCH(DATE(YEAR($A992)-1,MONTH($A992),DAY($A992)),$A:$A,0))=""),"",AA992/INDEX(AA:AA,MATCH(DATE(YEAR($A992)-1,MONTH($A992),DAY($A992)),$A:$A,0))-1),"")</f>
        <v/>
      </c>
      <c r="AE992" s="26">
        <f>IFERROR(IF(OR(AB992="",INDEX(AB:AB,MATCH(DATE(YEAR($A992)-1,MONTH($A992),DAY($A992)),$A:$A,0))=""),"",AB992/INDEX(AB:AB,MATCH(DATE(YEAR($A992)-1,MONTH($A992),DAY($A992)),$A:$A,0))-1),"")</f>
        <v/>
      </c>
      <c r="AF992" s="26">
        <f>IFERROR(IF(OR(AC992="",INDEX(AC:AC,MATCH(DATE(YEAR($A992)-1,MONTH($A992),DAY($A992)),$A:$A,0))=""),"",AC992/INDEX(AC:AC,MATCH(DATE(YEAR($A992)-1,MONTH($A992),DAY($A992)),$A:$A,0))-1),"")</f>
        <v/>
      </c>
      <c r="AG992" s="26">
        <f>IF(OR(AA992="",AA991=""),"",AA992/AA991-1)</f>
        <v/>
      </c>
      <c r="AH992" s="26">
        <f>IF(OR(AB992="",AB991=""),"",AB992/AB991-1)</f>
        <v/>
      </c>
      <c r="AI992" s="26">
        <f>IF(OR(AC992="",AC991=""),"",AC992/AC991-1)</f>
        <v/>
      </c>
      <c r="AJ992" s="26">
        <f>IF(AC992="","",AA992/AC992)</f>
        <v/>
      </c>
      <c r="AK992" s="26">
        <f>IF(AC992="","",AB992/AC992)</f>
        <v/>
      </c>
      <c r="AL992" s="29" t="n">
        <v>12.82</v>
      </c>
      <c r="AM992" s="30" t="n">
        <v>13.01</v>
      </c>
      <c r="AN992" s="30" t="n">
        <v>12.5325</v>
      </c>
      <c r="AO992" s="30" t="n">
        <v>12.7025</v>
      </c>
      <c r="AP992" s="31" t="n">
        <v>-0.0092</v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18">
        <f>IF(SUMIFS('Daily NSE Equity Options'!$K:$K,'Daily NSE Equity Options'!$A:$A,$A993)=0,"",SUMIFS('Daily NSE Equity Options'!$K:$K,'Daily NSE Equity Options'!$A:$A,$A993))</f>
        <v/>
      </c>
      <c r="F993" s="7">
        <f>IF(SUMIFS('Daily BSE Equity Options'!$K:$K,'Daily BSE Equity Options'!$A:$A,$A993)=0,"",SUMIFS('Daily BSE Equity Options'!$K:$K,'Daily BSE Equity Options'!$A:$A,$A993))</f>
        <v/>
      </c>
      <c r="G993" s="7">
        <f>IF(OR(E993="",F993=""),"",E993+F993)</f>
        <v/>
      </c>
      <c r="H993" s="20">
        <f>IFERROR(IF(OR(E993="",INDEX(E:E,MATCH(DATE(YEAR($A993)-1,MONTH($A993),DAY($A993)),$A:$A,0))=""),"",E993/INDEX(E:E,MATCH(DATE(YEAR($A993)-1,MONTH($A993),DAY($A993)),$A:$A,0))-1),"")</f>
        <v/>
      </c>
      <c r="I993" s="20">
        <f>IFERROR(IF(OR(F993="",INDEX(F:F,MATCH(DATE(YEAR($A993)-1,MONTH($A993),DAY($A993)),$A:$A,0))=""),"",F993/INDEX(F:F,MATCH(DATE(YEAR($A993)-1,MONTH($A993),DAY($A993)),$A:$A,0))-1),"")</f>
        <v/>
      </c>
      <c r="J993" s="20">
        <f>IFERROR(IF(OR(G993="",INDEX(G:G,MATCH(DATE(YEAR($A993)-1,MONTH($A993),DAY($A993)),$A:$A,0))=""),"",G993/INDEX(G:G,MATCH(DATE(YEAR($A993)-1,MONTH($A993),DAY($A993)),$A:$A,0))-1),"")</f>
        <v/>
      </c>
      <c r="K993" s="20">
        <f>IF(OR(E993="",E992=""),"",E993/E992-1)</f>
        <v/>
      </c>
      <c r="L993" s="20">
        <f>IF(OR(F993="",F992=""),"",F993/F992-1)</f>
        <v/>
      </c>
      <c r="M993" s="20">
        <f>IF(OR(G993="",G992=""),"",G993/G992-1)</f>
        <v/>
      </c>
      <c r="N993" s="20">
        <f>IF(G993="","",E993/G993)</f>
        <v/>
      </c>
      <c r="O993" s="20">
        <f>IF(G993="","",F993/G993)</f>
        <v/>
      </c>
      <c r="P993" s="21">
        <f>IF(SUMIFS('Daily NSE Equity Options'!$L:$L,'Daily NSE Equity Options'!$A:$A,$A993)=0,"",SUMIFS('Daily NSE Equity Options'!$L:$L,'Daily NSE Equity Options'!$A:$A,$A993))</f>
        <v/>
      </c>
      <c r="Q993" s="8">
        <f>IF(SUMIFS('Daily BSE Equity Options'!$L:$L,'Daily BSE Equity Options'!$A:$A,$A993)=0,"",SUMIFS('Daily BSE Equity Options'!$L:$L,'Daily BSE Equity Options'!$A:$A,$A993))</f>
        <v/>
      </c>
      <c r="R993" s="8">
        <f>IF(OR(P993="",Q993=""),"",P993+Q993)</f>
        <v/>
      </c>
      <c r="S993" s="23">
        <f>IFERROR(IF(OR(P993="",INDEX(P:P,MATCH(DATE(YEAR($A993)-1,MONTH($A993),DAY($A993)),$A:$A,0))=""),"",P993/INDEX(P:P,MATCH(DATE(YEAR($A993)-1,MONTH($A993),DAY($A993)),$A:$A,0))-1),"")</f>
        <v/>
      </c>
      <c r="T993" s="23">
        <f>IFERROR(IF(OR(Q993="",INDEX(Q:Q,MATCH(DATE(YEAR($A993)-1,MONTH($A993),DAY($A993)),$A:$A,0))=""),"",Q993/INDEX(Q:Q,MATCH(DATE(YEAR($A993)-1,MONTH($A993),DAY($A993)),$A:$A,0))-1),"")</f>
        <v/>
      </c>
      <c r="U993" s="23">
        <f>IFERROR(IF(OR(R993="",INDEX(R:R,MATCH(DATE(YEAR($A993)-1,MONTH($A993),DAY($A993)),$A:$A,0))=""),"",R993/INDEX(R:R,MATCH(DATE(YEAR($A993)-1,MONTH($A993),DAY($A993)),$A:$A,0))-1),"")</f>
        <v/>
      </c>
      <c r="V993" s="23">
        <f>IF(OR(P993="",P992=""),"",P993/P992-1)</f>
        <v/>
      </c>
      <c r="W993" s="23">
        <f>IF(OR(Q993="",Q992=""),"",Q993/Q992-1)</f>
        <v/>
      </c>
      <c r="X993" s="23">
        <f>IF(OR(R993="",R992=""),"",R993/R992-1)</f>
        <v/>
      </c>
      <c r="Y993" s="23">
        <f>IF(R993="","",P993/R993)</f>
        <v/>
      </c>
      <c r="Z993" s="23">
        <f>IF(R993="","",Q993/R993)</f>
        <v/>
      </c>
      <c r="AA993" s="24">
        <f>IF(SUMIFS('Daily NSE Equity Options'!$M:$M,'Daily NSE Equity Options'!$A:$A,$A993)=0,"",SUMIFS('Daily NSE Equity Options'!$M:$M,'Daily NSE Equity Options'!$A:$A,$A993))</f>
        <v/>
      </c>
      <c r="AB993" s="9">
        <f>IF(SUMIFS('Daily BSE Equity Options'!$M:$M,'Daily BSE Equity Options'!$A:$A,$A993)=0,"",SUMIFS('Daily BSE Equity Options'!$M:$M,'Daily BSE Equity Options'!$A:$A,$A993))</f>
        <v/>
      </c>
      <c r="AC993" s="9">
        <f>IF(OR(AA993="",AB993=""),"",AA993+AB993)</f>
        <v/>
      </c>
      <c r="AD993" s="26">
        <f>IFERROR(IF(OR(AA993="",INDEX(AA:AA,MATCH(DATE(YEAR($A993)-1,MONTH($A993),DAY($A993)),$A:$A,0))=""),"",AA993/INDEX(AA:AA,MATCH(DATE(YEAR($A993)-1,MONTH($A993),DAY($A993)),$A:$A,0))-1),"")</f>
        <v/>
      </c>
      <c r="AE993" s="26">
        <f>IFERROR(IF(OR(AB993="",INDEX(AB:AB,MATCH(DATE(YEAR($A993)-1,MONTH($A993),DAY($A993)),$A:$A,0))=""),"",AB993/INDEX(AB:AB,MATCH(DATE(YEAR($A993)-1,MONTH($A993),DAY($A993)),$A:$A,0))-1),"")</f>
        <v/>
      </c>
      <c r="AF993" s="26">
        <f>IFERROR(IF(OR(AC993="",INDEX(AC:AC,MATCH(DATE(YEAR($A993)-1,MONTH($A993),DAY($A993)),$A:$A,0))=""),"",AC993/INDEX(AC:AC,MATCH(DATE(YEAR($A993)-1,MONTH($A993),DAY($A993)),$A:$A,0))-1),"")</f>
        <v/>
      </c>
      <c r="AG993" s="26">
        <f>IF(OR(AA993="",AA992=""),"",AA993/AA992-1)</f>
        <v/>
      </c>
      <c r="AH993" s="26">
        <f>IF(OR(AB993="",AB992=""),"",AB993/AB992-1)</f>
        <v/>
      </c>
      <c r="AI993" s="26">
        <f>IF(OR(AC993="",AC992=""),"",AC993/AC992-1)</f>
        <v/>
      </c>
      <c r="AJ993" s="26">
        <f>IF(AC993="","",AA993/AC993)</f>
        <v/>
      </c>
      <c r="AK993" s="26">
        <f>IF(AC993="","",AB993/AC993)</f>
        <v/>
      </c>
      <c r="AL993" s="29" t="n">
        <v>12.7025</v>
      </c>
      <c r="AM993" s="30" t="n">
        <v>13.18</v>
      </c>
      <c r="AN993" s="30" t="n">
        <v>12.26</v>
      </c>
      <c r="AO993" s="30" t="n">
        <v>12.8325</v>
      </c>
      <c r="AP993" s="31" t="n">
        <v>0.0102</v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18">
        <f>IF(SUMIFS('Daily NSE Equity Options'!$K:$K,'Daily NSE Equity Options'!$A:$A,$A994)=0,"",SUMIFS('Daily NSE Equity Options'!$K:$K,'Daily NSE Equity Options'!$A:$A,$A994))</f>
        <v/>
      </c>
      <c r="F994" s="7">
        <f>IF(SUMIFS('Daily BSE Equity Options'!$K:$K,'Daily BSE Equity Options'!$A:$A,$A994)=0,"",SUMIFS('Daily BSE Equity Options'!$K:$K,'Daily BSE Equity Options'!$A:$A,$A994))</f>
        <v/>
      </c>
      <c r="G994" s="7">
        <f>IF(OR(E994="",F994=""),"",E994+F994)</f>
        <v/>
      </c>
      <c r="H994" s="20">
        <f>IFERROR(IF(OR(E994="",INDEX(E:E,MATCH(DATE(YEAR($A994)-1,MONTH($A994),DAY($A994)),$A:$A,0))=""),"",E994/INDEX(E:E,MATCH(DATE(YEAR($A994)-1,MONTH($A994),DAY($A994)),$A:$A,0))-1),"")</f>
        <v/>
      </c>
      <c r="I994" s="20">
        <f>IFERROR(IF(OR(F994="",INDEX(F:F,MATCH(DATE(YEAR($A994)-1,MONTH($A994),DAY($A994)),$A:$A,0))=""),"",F994/INDEX(F:F,MATCH(DATE(YEAR($A994)-1,MONTH($A994),DAY($A994)),$A:$A,0))-1),"")</f>
        <v/>
      </c>
      <c r="J994" s="20">
        <f>IFERROR(IF(OR(G994="",INDEX(G:G,MATCH(DATE(YEAR($A994)-1,MONTH($A994),DAY($A994)),$A:$A,0))=""),"",G994/INDEX(G:G,MATCH(DATE(YEAR($A994)-1,MONTH($A994),DAY($A994)),$A:$A,0))-1),"")</f>
        <v/>
      </c>
      <c r="K994" s="20">
        <f>IF(OR(E994="",E993=""),"",E994/E993-1)</f>
        <v/>
      </c>
      <c r="L994" s="20">
        <f>IF(OR(F994="",F993=""),"",F994/F993-1)</f>
        <v/>
      </c>
      <c r="M994" s="20">
        <f>IF(OR(G994="",G993=""),"",G994/G993-1)</f>
        <v/>
      </c>
      <c r="N994" s="20">
        <f>IF(G994="","",E994/G994)</f>
        <v/>
      </c>
      <c r="O994" s="20">
        <f>IF(G994="","",F994/G994)</f>
        <v/>
      </c>
      <c r="P994" s="21">
        <f>IF(SUMIFS('Daily NSE Equity Options'!$L:$L,'Daily NSE Equity Options'!$A:$A,$A994)=0,"",SUMIFS('Daily NSE Equity Options'!$L:$L,'Daily NSE Equity Options'!$A:$A,$A994))</f>
        <v/>
      </c>
      <c r="Q994" s="8">
        <f>IF(SUMIFS('Daily BSE Equity Options'!$L:$L,'Daily BSE Equity Options'!$A:$A,$A994)=0,"",SUMIFS('Daily BSE Equity Options'!$L:$L,'Daily BSE Equity Options'!$A:$A,$A994))</f>
        <v/>
      </c>
      <c r="R994" s="8">
        <f>IF(OR(P994="",Q994=""),"",P994+Q994)</f>
        <v/>
      </c>
      <c r="S994" s="23">
        <f>IFERROR(IF(OR(P994="",INDEX(P:P,MATCH(DATE(YEAR($A994)-1,MONTH($A994),DAY($A994)),$A:$A,0))=""),"",P994/INDEX(P:P,MATCH(DATE(YEAR($A994)-1,MONTH($A994),DAY($A994)),$A:$A,0))-1),"")</f>
        <v/>
      </c>
      <c r="T994" s="23">
        <f>IFERROR(IF(OR(Q994="",INDEX(Q:Q,MATCH(DATE(YEAR($A994)-1,MONTH($A994),DAY($A994)),$A:$A,0))=""),"",Q994/INDEX(Q:Q,MATCH(DATE(YEAR($A994)-1,MONTH($A994),DAY($A994)),$A:$A,0))-1),"")</f>
        <v/>
      </c>
      <c r="U994" s="23">
        <f>IFERROR(IF(OR(R994="",INDEX(R:R,MATCH(DATE(YEAR($A994)-1,MONTH($A994),DAY($A994)),$A:$A,0))=""),"",R994/INDEX(R:R,MATCH(DATE(YEAR($A994)-1,MONTH($A994),DAY($A994)),$A:$A,0))-1),"")</f>
        <v/>
      </c>
      <c r="V994" s="23">
        <f>IF(OR(P994="",P993=""),"",P994/P993-1)</f>
        <v/>
      </c>
      <c r="W994" s="23">
        <f>IF(OR(Q994="",Q993=""),"",Q994/Q993-1)</f>
        <v/>
      </c>
      <c r="X994" s="23">
        <f>IF(OR(R994="",R993=""),"",R994/R993-1)</f>
        <v/>
      </c>
      <c r="Y994" s="23">
        <f>IF(R994="","",P994/R994)</f>
        <v/>
      </c>
      <c r="Z994" s="23">
        <f>IF(R994="","",Q994/R994)</f>
        <v/>
      </c>
      <c r="AA994" s="24">
        <f>IF(SUMIFS('Daily NSE Equity Options'!$M:$M,'Daily NSE Equity Options'!$A:$A,$A994)=0,"",SUMIFS('Daily NSE Equity Options'!$M:$M,'Daily NSE Equity Options'!$A:$A,$A994))</f>
        <v/>
      </c>
      <c r="AB994" s="9">
        <f>IF(SUMIFS('Daily BSE Equity Options'!$M:$M,'Daily BSE Equity Options'!$A:$A,$A994)=0,"",SUMIFS('Daily BSE Equity Options'!$M:$M,'Daily BSE Equity Options'!$A:$A,$A994))</f>
        <v/>
      </c>
      <c r="AC994" s="9">
        <f>IF(OR(AA994="",AB994=""),"",AA994+AB994)</f>
        <v/>
      </c>
      <c r="AD994" s="26">
        <f>IFERROR(IF(OR(AA994="",INDEX(AA:AA,MATCH(DATE(YEAR($A994)-1,MONTH($A994),DAY($A994)),$A:$A,0))=""),"",AA994/INDEX(AA:AA,MATCH(DATE(YEAR($A994)-1,MONTH($A994),DAY($A994)),$A:$A,0))-1),"")</f>
        <v/>
      </c>
      <c r="AE994" s="26">
        <f>IFERROR(IF(OR(AB994="",INDEX(AB:AB,MATCH(DATE(YEAR($A994)-1,MONTH($A994),DAY($A994)),$A:$A,0))=""),"",AB994/INDEX(AB:AB,MATCH(DATE(YEAR($A994)-1,MONTH($A994),DAY($A994)),$A:$A,0))-1),"")</f>
        <v/>
      </c>
      <c r="AF994" s="26">
        <f>IFERROR(IF(OR(AC994="",INDEX(AC:AC,MATCH(DATE(YEAR($A994)-1,MONTH($A994),DAY($A994)),$A:$A,0))=""),"",AC994/INDEX(AC:AC,MATCH(DATE(YEAR($A994)-1,MONTH($A994),DAY($A994)),$A:$A,0))-1),"")</f>
        <v/>
      </c>
      <c r="AG994" s="26">
        <f>IF(OR(AA994="",AA993=""),"",AA994/AA993-1)</f>
        <v/>
      </c>
      <c r="AH994" s="26">
        <f>IF(OR(AB994="",AB993=""),"",AB994/AB993-1)</f>
        <v/>
      </c>
      <c r="AI994" s="26">
        <f>IF(OR(AC994="",AC993=""),"",AC994/AC993-1)</f>
        <v/>
      </c>
      <c r="AJ994" s="26">
        <f>IF(AC994="","",AA994/AC994)</f>
        <v/>
      </c>
      <c r="AK994" s="26">
        <f>IF(AC994="","",AB994/AC994)</f>
        <v/>
      </c>
      <c r="AL994" s="29" t="n">
        <v>12.8325</v>
      </c>
      <c r="AM994" s="30" t="n">
        <v>13.3575</v>
      </c>
      <c r="AN994" s="30" t="n">
        <v>12.005</v>
      </c>
      <c r="AO994" s="30" t="n">
        <v>12.0825</v>
      </c>
      <c r="AP994" s="31" t="n">
        <v>-0.0584</v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18">
        <f>IF(SUMIFS('Daily NSE Equity Options'!$K:$K,'Daily NSE Equity Options'!$A:$A,$A995)=0,"",SUMIFS('Daily NSE Equity Options'!$K:$K,'Daily NSE Equity Options'!$A:$A,$A995))</f>
        <v/>
      </c>
      <c r="F995" s="7">
        <f>IF(SUMIFS('Daily BSE Equity Options'!$K:$K,'Daily BSE Equity Options'!$A:$A,$A995)=0,"",SUMIFS('Daily BSE Equity Options'!$K:$K,'Daily BSE Equity Options'!$A:$A,$A995))</f>
        <v/>
      </c>
      <c r="G995" s="7">
        <f>IF(OR(E995="",F995=""),"",E995+F995)</f>
        <v/>
      </c>
      <c r="H995" s="20">
        <f>IFERROR(IF(OR(E995="",INDEX(E:E,MATCH(DATE(YEAR($A995)-1,MONTH($A995),DAY($A995)),$A:$A,0))=""),"",E995/INDEX(E:E,MATCH(DATE(YEAR($A995)-1,MONTH($A995),DAY($A995)),$A:$A,0))-1),"")</f>
        <v/>
      </c>
      <c r="I995" s="20">
        <f>IFERROR(IF(OR(F995="",INDEX(F:F,MATCH(DATE(YEAR($A995)-1,MONTH($A995),DAY($A995)),$A:$A,0))=""),"",F995/INDEX(F:F,MATCH(DATE(YEAR($A995)-1,MONTH($A995),DAY($A995)),$A:$A,0))-1),"")</f>
        <v/>
      </c>
      <c r="J995" s="20">
        <f>IFERROR(IF(OR(G995="",INDEX(G:G,MATCH(DATE(YEAR($A995)-1,MONTH($A995),DAY($A995)),$A:$A,0))=""),"",G995/INDEX(G:G,MATCH(DATE(YEAR($A995)-1,MONTH($A995),DAY($A995)),$A:$A,0))-1),"")</f>
        <v/>
      </c>
      <c r="K995" s="20">
        <f>IF(OR(E995="",E994=""),"",E995/E994-1)</f>
        <v/>
      </c>
      <c r="L995" s="20">
        <f>IF(OR(F995="",F994=""),"",F995/F994-1)</f>
        <v/>
      </c>
      <c r="M995" s="20">
        <f>IF(OR(G995="",G994=""),"",G995/G994-1)</f>
        <v/>
      </c>
      <c r="N995" s="20">
        <f>IF(G995="","",E995/G995)</f>
        <v/>
      </c>
      <c r="O995" s="20">
        <f>IF(G995="","",F995/G995)</f>
        <v/>
      </c>
      <c r="P995" s="21">
        <f>IF(SUMIFS('Daily NSE Equity Options'!$L:$L,'Daily NSE Equity Options'!$A:$A,$A995)=0,"",SUMIFS('Daily NSE Equity Options'!$L:$L,'Daily NSE Equity Options'!$A:$A,$A995))</f>
        <v/>
      </c>
      <c r="Q995" s="8">
        <f>IF(SUMIFS('Daily BSE Equity Options'!$L:$L,'Daily BSE Equity Options'!$A:$A,$A995)=0,"",SUMIFS('Daily BSE Equity Options'!$L:$L,'Daily BSE Equity Options'!$A:$A,$A995))</f>
        <v/>
      </c>
      <c r="R995" s="8">
        <f>IF(OR(P995="",Q995=""),"",P995+Q995)</f>
        <v/>
      </c>
      <c r="S995" s="23">
        <f>IFERROR(IF(OR(P995="",INDEX(P:P,MATCH(DATE(YEAR($A995)-1,MONTH($A995),DAY($A995)),$A:$A,0))=""),"",P995/INDEX(P:P,MATCH(DATE(YEAR($A995)-1,MONTH($A995),DAY($A995)),$A:$A,0))-1),"")</f>
        <v/>
      </c>
      <c r="T995" s="23">
        <f>IFERROR(IF(OR(Q995="",INDEX(Q:Q,MATCH(DATE(YEAR($A995)-1,MONTH($A995),DAY($A995)),$A:$A,0))=""),"",Q995/INDEX(Q:Q,MATCH(DATE(YEAR($A995)-1,MONTH($A995),DAY($A995)),$A:$A,0))-1),"")</f>
        <v/>
      </c>
      <c r="U995" s="23">
        <f>IFERROR(IF(OR(R995="",INDEX(R:R,MATCH(DATE(YEAR($A995)-1,MONTH($A995),DAY($A995)),$A:$A,0))=""),"",R995/INDEX(R:R,MATCH(DATE(YEAR($A995)-1,MONTH($A995),DAY($A995)),$A:$A,0))-1),"")</f>
        <v/>
      </c>
      <c r="V995" s="23">
        <f>IF(OR(P995="",P994=""),"",P995/P994-1)</f>
        <v/>
      </c>
      <c r="W995" s="23">
        <f>IF(OR(Q995="",Q994=""),"",Q995/Q994-1)</f>
        <v/>
      </c>
      <c r="X995" s="23">
        <f>IF(OR(R995="",R994=""),"",R995/R994-1)</f>
        <v/>
      </c>
      <c r="Y995" s="23">
        <f>IF(R995="","",P995/R995)</f>
        <v/>
      </c>
      <c r="Z995" s="23">
        <f>IF(R995="","",Q995/R995)</f>
        <v/>
      </c>
      <c r="AA995" s="24">
        <f>IF(SUMIFS('Daily NSE Equity Options'!$M:$M,'Daily NSE Equity Options'!$A:$A,$A995)=0,"",SUMIFS('Daily NSE Equity Options'!$M:$M,'Daily NSE Equity Options'!$A:$A,$A995))</f>
        <v/>
      </c>
      <c r="AB995" s="9">
        <f>IF(SUMIFS('Daily BSE Equity Options'!$M:$M,'Daily BSE Equity Options'!$A:$A,$A995)=0,"",SUMIFS('Daily BSE Equity Options'!$M:$M,'Daily BSE Equity Options'!$A:$A,$A995))</f>
        <v/>
      </c>
      <c r="AC995" s="9">
        <f>IF(OR(AA995="",AB995=""),"",AA995+AB995)</f>
        <v/>
      </c>
      <c r="AD995" s="26">
        <f>IFERROR(IF(OR(AA995="",INDEX(AA:AA,MATCH(DATE(YEAR($A995)-1,MONTH($A995),DAY($A995)),$A:$A,0))=""),"",AA995/INDEX(AA:AA,MATCH(DATE(YEAR($A995)-1,MONTH($A995),DAY($A995)),$A:$A,0))-1),"")</f>
        <v/>
      </c>
      <c r="AE995" s="26">
        <f>IFERROR(IF(OR(AB995="",INDEX(AB:AB,MATCH(DATE(YEAR($A995)-1,MONTH($A995),DAY($A995)),$A:$A,0))=""),"",AB995/INDEX(AB:AB,MATCH(DATE(YEAR($A995)-1,MONTH($A995),DAY($A995)),$A:$A,0))-1),"")</f>
        <v/>
      </c>
      <c r="AF995" s="26">
        <f>IFERROR(IF(OR(AC995="",INDEX(AC:AC,MATCH(DATE(YEAR($A995)-1,MONTH($A995),DAY($A995)),$A:$A,0))=""),"",AC995/INDEX(AC:AC,MATCH(DATE(YEAR($A995)-1,MONTH($A995),DAY($A995)),$A:$A,0))-1),"")</f>
        <v/>
      </c>
      <c r="AG995" s="26">
        <f>IF(OR(AA995="",AA994=""),"",AA995/AA994-1)</f>
        <v/>
      </c>
      <c r="AH995" s="26">
        <f>IF(OR(AB995="",AB994=""),"",AB995/AB994-1)</f>
        <v/>
      </c>
      <c r="AI995" s="26">
        <f>IF(OR(AC995="",AC994=""),"",AC995/AC994-1)</f>
        <v/>
      </c>
      <c r="AJ995" s="26">
        <f>IF(AC995="","",AA995/AC995)</f>
        <v/>
      </c>
      <c r="AK995" s="26">
        <f>IF(AC995="","",AB995/AC995)</f>
        <v/>
      </c>
      <c r="AL995" s="29" t="n">
        <v>12.0825</v>
      </c>
      <c r="AM995" s="30" t="n">
        <v>12.305</v>
      </c>
      <c r="AN995" s="30" t="n">
        <v>11.5975</v>
      </c>
      <c r="AO995" s="30" t="n">
        <v>11.6525</v>
      </c>
      <c r="AP995" s="31" t="n">
        <v>-0.0356</v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18">
        <f>IF(SUMIFS('Daily NSE Equity Options'!$K:$K,'Daily NSE Equity Options'!$A:$A,$A996)=0,"",SUMIFS('Daily NSE Equity Options'!$K:$K,'Daily NSE Equity Options'!$A:$A,$A996))</f>
        <v/>
      </c>
      <c r="F996" s="7">
        <f>IF(SUMIFS('Daily BSE Equity Options'!$K:$K,'Daily BSE Equity Options'!$A:$A,$A996)=0,"",SUMIFS('Daily BSE Equity Options'!$K:$K,'Daily BSE Equity Options'!$A:$A,$A996))</f>
        <v/>
      </c>
      <c r="G996" s="7">
        <f>IF(OR(E996="",F996=""),"",E996+F996)</f>
        <v/>
      </c>
      <c r="H996" s="20">
        <f>IFERROR(IF(OR(E996="",INDEX(E:E,MATCH(DATE(YEAR($A996)-1,MONTH($A996),DAY($A996)),$A:$A,0))=""),"",E996/INDEX(E:E,MATCH(DATE(YEAR($A996)-1,MONTH($A996),DAY($A996)),$A:$A,0))-1),"")</f>
        <v/>
      </c>
      <c r="I996" s="20">
        <f>IFERROR(IF(OR(F996="",INDEX(F:F,MATCH(DATE(YEAR($A996)-1,MONTH($A996),DAY($A996)),$A:$A,0))=""),"",F996/INDEX(F:F,MATCH(DATE(YEAR($A996)-1,MONTH($A996),DAY($A996)),$A:$A,0))-1),"")</f>
        <v/>
      </c>
      <c r="J996" s="20">
        <f>IFERROR(IF(OR(G996="",INDEX(G:G,MATCH(DATE(YEAR($A996)-1,MONTH($A996),DAY($A996)),$A:$A,0))=""),"",G996/INDEX(G:G,MATCH(DATE(YEAR($A996)-1,MONTH($A996),DAY($A996)),$A:$A,0))-1),"")</f>
        <v/>
      </c>
      <c r="K996" s="20">
        <f>IF(OR(E996="",E995=""),"",E996/E995-1)</f>
        <v/>
      </c>
      <c r="L996" s="20">
        <f>IF(OR(F996="",F995=""),"",F996/F995-1)</f>
        <v/>
      </c>
      <c r="M996" s="20">
        <f>IF(OR(G996="",G995=""),"",G996/G995-1)</f>
        <v/>
      </c>
      <c r="N996" s="20">
        <f>IF(G996="","",E996/G996)</f>
        <v/>
      </c>
      <c r="O996" s="20">
        <f>IF(G996="","",F996/G996)</f>
        <v/>
      </c>
      <c r="P996" s="21">
        <f>IF(SUMIFS('Daily NSE Equity Options'!$L:$L,'Daily NSE Equity Options'!$A:$A,$A996)=0,"",SUMIFS('Daily NSE Equity Options'!$L:$L,'Daily NSE Equity Options'!$A:$A,$A996))</f>
        <v/>
      </c>
      <c r="Q996" s="8">
        <f>IF(SUMIFS('Daily BSE Equity Options'!$L:$L,'Daily BSE Equity Options'!$A:$A,$A996)=0,"",SUMIFS('Daily BSE Equity Options'!$L:$L,'Daily BSE Equity Options'!$A:$A,$A996))</f>
        <v/>
      </c>
      <c r="R996" s="8">
        <f>IF(OR(P996="",Q996=""),"",P996+Q996)</f>
        <v/>
      </c>
      <c r="S996" s="23">
        <f>IFERROR(IF(OR(P996="",INDEX(P:P,MATCH(DATE(YEAR($A996)-1,MONTH($A996),DAY($A996)),$A:$A,0))=""),"",P996/INDEX(P:P,MATCH(DATE(YEAR($A996)-1,MONTH($A996),DAY($A996)),$A:$A,0))-1),"")</f>
        <v/>
      </c>
      <c r="T996" s="23">
        <f>IFERROR(IF(OR(Q996="",INDEX(Q:Q,MATCH(DATE(YEAR($A996)-1,MONTH($A996),DAY($A996)),$A:$A,0))=""),"",Q996/INDEX(Q:Q,MATCH(DATE(YEAR($A996)-1,MONTH($A996),DAY($A996)),$A:$A,0))-1),"")</f>
        <v/>
      </c>
      <c r="U996" s="23">
        <f>IFERROR(IF(OR(R996="",INDEX(R:R,MATCH(DATE(YEAR($A996)-1,MONTH($A996),DAY($A996)),$A:$A,0))=""),"",R996/INDEX(R:R,MATCH(DATE(YEAR($A996)-1,MONTH($A996),DAY($A996)),$A:$A,0))-1),"")</f>
        <v/>
      </c>
      <c r="V996" s="23">
        <f>IF(OR(P996="",P995=""),"",P996/P995-1)</f>
        <v/>
      </c>
      <c r="W996" s="23">
        <f>IF(OR(Q996="",Q995=""),"",Q996/Q995-1)</f>
        <v/>
      </c>
      <c r="X996" s="23">
        <f>IF(OR(R996="",R995=""),"",R996/R995-1)</f>
        <v/>
      </c>
      <c r="Y996" s="23">
        <f>IF(R996="","",P996/R996)</f>
        <v/>
      </c>
      <c r="Z996" s="23">
        <f>IF(R996="","",Q996/R996)</f>
        <v/>
      </c>
      <c r="AA996" s="24">
        <f>IF(SUMIFS('Daily NSE Equity Options'!$M:$M,'Daily NSE Equity Options'!$A:$A,$A996)=0,"",SUMIFS('Daily NSE Equity Options'!$M:$M,'Daily NSE Equity Options'!$A:$A,$A996))</f>
        <v/>
      </c>
      <c r="AB996" s="9">
        <f>IF(SUMIFS('Daily BSE Equity Options'!$M:$M,'Daily BSE Equity Options'!$A:$A,$A996)=0,"",SUMIFS('Daily BSE Equity Options'!$M:$M,'Daily BSE Equity Options'!$A:$A,$A996))</f>
        <v/>
      </c>
      <c r="AC996" s="9">
        <f>IF(OR(AA996="",AB996=""),"",AA996+AB996)</f>
        <v/>
      </c>
      <c r="AD996" s="26">
        <f>IFERROR(IF(OR(AA996="",INDEX(AA:AA,MATCH(DATE(YEAR($A996)-1,MONTH($A996),DAY($A996)),$A:$A,0))=""),"",AA996/INDEX(AA:AA,MATCH(DATE(YEAR($A996)-1,MONTH($A996),DAY($A996)),$A:$A,0))-1),"")</f>
        <v/>
      </c>
      <c r="AE996" s="26">
        <f>IFERROR(IF(OR(AB996="",INDEX(AB:AB,MATCH(DATE(YEAR($A996)-1,MONTH($A996),DAY($A996)),$A:$A,0))=""),"",AB996/INDEX(AB:AB,MATCH(DATE(YEAR($A996)-1,MONTH($A996),DAY($A996)),$A:$A,0))-1),"")</f>
        <v/>
      </c>
      <c r="AF996" s="26">
        <f>IFERROR(IF(OR(AC996="",INDEX(AC:AC,MATCH(DATE(YEAR($A996)-1,MONTH($A996),DAY($A996)),$A:$A,0))=""),"",AC996/INDEX(AC:AC,MATCH(DATE(YEAR($A996)-1,MONTH($A996),DAY($A996)),$A:$A,0))-1),"")</f>
        <v/>
      </c>
      <c r="AG996" s="26">
        <f>IF(OR(AA996="",AA995=""),"",AA996/AA995-1)</f>
        <v/>
      </c>
      <c r="AH996" s="26">
        <f>IF(OR(AB996="",AB995=""),"",AB996/AB995-1)</f>
        <v/>
      </c>
      <c r="AI996" s="26">
        <f>IF(OR(AC996="",AC995=""),"",AC996/AC995-1)</f>
        <v/>
      </c>
      <c r="AJ996" s="26">
        <f>IF(AC996="","",AA996/AC996)</f>
        <v/>
      </c>
      <c r="AK996" s="26">
        <f>IF(AC996="","",AB996/AC996)</f>
        <v/>
      </c>
      <c r="AL996" s="29" t="n">
        <v>11.6525</v>
      </c>
      <c r="AM996" s="30" t="n">
        <v>11.8275</v>
      </c>
      <c r="AN996" s="30" t="n">
        <v>11.3125</v>
      </c>
      <c r="AO996" s="30" t="n">
        <v>11.3725</v>
      </c>
      <c r="AP996" s="31" t="n">
        <v>-0.024</v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18">
        <f>IF(SUMIFS('Daily NSE Equity Options'!$K:$K,'Daily NSE Equity Options'!$A:$A,$A997)=0,"",SUMIFS('Daily NSE Equity Options'!$K:$K,'Daily NSE Equity Options'!$A:$A,$A997))</f>
        <v/>
      </c>
      <c r="F997" s="7">
        <f>IF(SUMIFS('Daily BSE Equity Options'!$K:$K,'Daily BSE Equity Options'!$A:$A,$A997)=0,"",SUMIFS('Daily BSE Equity Options'!$K:$K,'Daily BSE Equity Options'!$A:$A,$A997))</f>
        <v/>
      </c>
      <c r="G997" s="7">
        <f>IF(OR(E997="",F997=""),"",E997+F997)</f>
        <v/>
      </c>
      <c r="H997" s="20">
        <f>IFERROR(IF(OR(E997="",INDEX(E:E,MATCH(DATE(YEAR($A997)-1,MONTH($A997),DAY($A997)),$A:$A,0))=""),"",E997/INDEX(E:E,MATCH(DATE(YEAR($A997)-1,MONTH($A997),DAY($A997)),$A:$A,0))-1),"")</f>
        <v/>
      </c>
      <c r="I997" s="20">
        <f>IFERROR(IF(OR(F997="",INDEX(F:F,MATCH(DATE(YEAR($A997)-1,MONTH($A997),DAY($A997)),$A:$A,0))=""),"",F997/INDEX(F:F,MATCH(DATE(YEAR($A997)-1,MONTH($A997),DAY($A997)),$A:$A,0))-1),"")</f>
        <v/>
      </c>
      <c r="J997" s="20">
        <f>IFERROR(IF(OR(G997="",INDEX(G:G,MATCH(DATE(YEAR($A997)-1,MONTH($A997),DAY($A997)),$A:$A,0))=""),"",G997/INDEX(G:G,MATCH(DATE(YEAR($A997)-1,MONTH($A997),DAY($A997)),$A:$A,0))-1),"")</f>
        <v/>
      </c>
      <c r="K997" s="20">
        <f>IF(OR(E997="",E996=""),"",E997/E996-1)</f>
        <v/>
      </c>
      <c r="L997" s="20">
        <f>IF(OR(F997="",F996=""),"",F997/F996-1)</f>
        <v/>
      </c>
      <c r="M997" s="20">
        <f>IF(OR(G997="",G996=""),"",G997/G996-1)</f>
        <v/>
      </c>
      <c r="N997" s="20">
        <f>IF(G997="","",E997/G997)</f>
        <v/>
      </c>
      <c r="O997" s="20">
        <f>IF(G997="","",F997/G997)</f>
        <v/>
      </c>
      <c r="P997" s="21">
        <f>IF(SUMIFS('Daily NSE Equity Options'!$L:$L,'Daily NSE Equity Options'!$A:$A,$A997)=0,"",SUMIFS('Daily NSE Equity Options'!$L:$L,'Daily NSE Equity Options'!$A:$A,$A997))</f>
        <v/>
      </c>
      <c r="Q997" s="8">
        <f>IF(SUMIFS('Daily BSE Equity Options'!$L:$L,'Daily BSE Equity Options'!$A:$A,$A997)=0,"",SUMIFS('Daily BSE Equity Options'!$L:$L,'Daily BSE Equity Options'!$A:$A,$A997))</f>
        <v/>
      </c>
      <c r="R997" s="8">
        <f>IF(OR(P997="",Q997=""),"",P997+Q997)</f>
        <v/>
      </c>
      <c r="S997" s="23">
        <f>IFERROR(IF(OR(P997="",INDEX(P:P,MATCH(DATE(YEAR($A997)-1,MONTH($A997),DAY($A997)),$A:$A,0))=""),"",P997/INDEX(P:P,MATCH(DATE(YEAR($A997)-1,MONTH($A997),DAY($A997)),$A:$A,0))-1),"")</f>
        <v/>
      </c>
      <c r="T997" s="23">
        <f>IFERROR(IF(OR(Q997="",INDEX(Q:Q,MATCH(DATE(YEAR($A997)-1,MONTH($A997),DAY($A997)),$A:$A,0))=""),"",Q997/INDEX(Q:Q,MATCH(DATE(YEAR($A997)-1,MONTH($A997),DAY($A997)),$A:$A,0))-1),"")</f>
        <v/>
      </c>
      <c r="U997" s="23">
        <f>IFERROR(IF(OR(R997="",INDEX(R:R,MATCH(DATE(YEAR($A997)-1,MONTH($A997),DAY($A997)),$A:$A,0))=""),"",R997/INDEX(R:R,MATCH(DATE(YEAR($A997)-1,MONTH($A997),DAY($A997)),$A:$A,0))-1),"")</f>
        <v/>
      </c>
      <c r="V997" s="23">
        <f>IF(OR(P997="",P996=""),"",P997/P996-1)</f>
        <v/>
      </c>
      <c r="W997" s="23">
        <f>IF(OR(Q997="",Q996=""),"",Q997/Q996-1)</f>
        <v/>
      </c>
      <c r="X997" s="23">
        <f>IF(OR(R997="",R996=""),"",R997/R996-1)</f>
        <v/>
      </c>
      <c r="Y997" s="23">
        <f>IF(R997="","",P997/R997)</f>
        <v/>
      </c>
      <c r="Z997" s="23">
        <f>IF(R997="","",Q997/R997)</f>
        <v/>
      </c>
      <c r="AA997" s="24">
        <f>IF(SUMIFS('Daily NSE Equity Options'!$M:$M,'Daily NSE Equity Options'!$A:$A,$A997)=0,"",SUMIFS('Daily NSE Equity Options'!$M:$M,'Daily NSE Equity Options'!$A:$A,$A997))</f>
        <v/>
      </c>
      <c r="AB997" s="9">
        <f>IF(SUMIFS('Daily BSE Equity Options'!$M:$M,'Daily BSE Equity Options'!$A:$A,$A997)=0,"",SUMIFS('Daily BSE Equity Options'!$M:$M,'Daily BSE Equity Options'!$A:$A,$A997))</f>
        <v/>
      </c>
      <c r="AC997" s="9">
        <f>IF(OR(AA997="",AB997=""),"",AA997+AB997)</f>
        <v/>
      </c>
      <c r="AD997" s="26">
        <f>IFERROR(IF(OR(AA997="",INDEX(AA:AA,MATCH(DATE(YEAR($A997)-1,MONTH($A997),DAY($A997)),$A:$A,0))=""),"",AA997/INDEX(AA:AA,MATCH(DATE(YEAR($A997)-1,MONTH($A997),DAY($A997)),$A:$A,0))-1),"")</f>
        <v/>
      </c>
      <c r="AE997" s="26">
        <f>IFERROR(IF(OR(AB997="",INDEX(AB:AB,MATCH(DATE(YEAR($A997)-1,MONTH($A997),DAY($A997)),$A:$A,0))=""),"",AB997/INDEX(AB:AB,MATCH(DATE(YEAR($A997)-1,MONTH($A997),DAY($A997)),$A:$A,0))-1),"")</f>
        <v/>
      </c>
      <c r="AF997" s="26">
        <f>IFERROR(IF(OR(AC997="",INDEX(AC:AC,MATCH(DATE(YEAR($A997)-1,MONTH($A997),DAY($A997)),$A:$A,0))=""),"",AC997/INDEX(AC:AC,MATCH(DATE(YEAR($A997)-1,MONTH($A997),DAY($A997)),$A:$A,0))-1),"")</f>
        <v/>
      </c>
      <c r="AG997" s="26">
        <f>IF(OR(AA997="",AA996=""),"",AA997/AA996-1)</f>
        <v/>
      </c>
      <c r="AH997" s="26">
        <f>IF(OR(AB997="",AB996=""),"",AB997/AB996-1)</f>
        <v/>
      </c>
      <c r="AI997" s="26">
        <f>IF(OR(AC997="",AC996=""),"",AC997/AC996-1)</f>
        <v/>
      </c>
      <c r="AJ997" s="26">
        <f>IF(AC997="","",AA997/AC997)</f>
        <v/>
      </c>
      <c r="AK997" s="26">
        <f>IF(AC997="","",AB997/AC997)</f>
        <v/>
      </c>
      <c r="AL997" s="29" t="n">
        <v>11.3725</v>
      </c>
      <c r="AM997" s="30" t="n">
        <v>11.8375</v>
      </c>
      <c r="AN997" s="30" t="n">
        <v>10.86</v>
      </c>
      <c r="AO997" s="30" t="n">
        <v>11.22</v>
      </c>
      <c r="AP997" s="31" t="n">
        <v>-0.0134</v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18">
        <f>IF(SUMIFS('Daily NSE Equity Options'!$K:$K,'Daily NSE Equity Options'!$A:$A,$A998)=0,"",SUMIFS('Daily NSE Equity Options'!$K:$K,'Daily NSE Equity Options'!$A:$A,$A998))</f>
        <v/>
      </c>
      <c r="F998" s="7">
        <f>IF(SUMIFS('Daily BSE Equity Options'!$K:$K,'Daily BSE Equity Options'!$A:$A,$A998)=0,"",SUMIFS('Daily BSE Equity Options'!$K:$K,'Daily BSE Equity Options'!$A:$A,$A998))</f>
        <v/>
      </c>
      <c r="G998" s="7">
        <f>IF(OR(E998="",F998=""),"",E998+F998)</f>
        <v/>
      </c>
      <c r="H998" s="20">
        <f>IFERROR(IF(OR(E998="",INDEX(E:E,MATCH(DATE(YEAR($A998)-1,MONTH($A998),DAY($A998)),$A:$A,0))=""),"",E998/INDEX(E:E,MATCH(DATE(YEAR($A998)-1,MONTH($A998),DAY($A998)),$A:$A,0))-1),"")</f>
        <v/>
      </c>
      <c r="I998" s="20">
        <f>IFERROR(IF(OR(F998="",INDEX(F:F,MATCH(DATE(YEAR($A998)-1,MONTH($A998),DAY($A998)),$A:$A,0))=""),"",F998/INDEX(F:F,MATCH(DATE(YEAR($A998)-1,MONTH($A998),DAY($A998)),$A:$A,0))-1),"")</f>
        <v/>
      </c>
      <c r="J998" s="20">
        <f>IFERROR(IF(OR(G998="",INDEX(G:G,MATCH(DATE(YEAR($A998)-1,MONTH($A998),DAY($A998)),$A:$A,0))=""),"",G998/INDEX(G:G,MATCH(DATE(YEAR($A998)-1,MONTH($A998),DAY($A998)),$A:$A,0))-1),"")</f>
        <v/>
      </c>
      <c r="K998" s="20">
        <f>IF(OR(E998="",E997=""),"",E998/E997-1)</f>
        <v/>
      </c>
      <c r="L998" s="20">
        <f>IF(OR(F998="",F997=""),"",F998/F997-1)</f>
        <v/>
      </c>
      <c r="M998" s="20">
        <f>IF(OR(G998="",G997=""),"",G998/G997-1)</f>
        <v/>
      </c>
      <c r="N998" s="20">
        <f>IF(G998="","",E998/G998)</f>
        <v/>
      </c>
      <c r="O998" s="20">
        <f>IF(G998="","",F998/G998)</f>
        <v/>
      </c>
      <c r="P998" s="21">
        <f>IF(SUMIFS('Daily NSE Equity Options'!$L:$L,'Daily NSE Equity Options'!$A:$A,$A998)=0,"",SUMIFS('Daily NSE Equity Options'!$L:$L,'Daily NSE Equity Options'!$A:$A,$A998))</f>
        <v/>
      </c>
      <c r="Q998" s="8">
        <f>IF(SUMIFS('Daily BSE Equity Options'!$L:$L,'Daily BSE Equity Options'!$A:$A,$A998)=0,"",SUMIFS('Daily BSE Equity Options'!$L:$L,'Daily BSE Equity Options'!$A:$A,$A998))</f>
        <v/>
      </c>
      <c r="R998" s="8">
        <f>IF(OR(P998="",Q998=""),"",P998+Q998)</f>
        <v/>
      </c>
      <c r="S998" s="23">
        <f>IFERROR(IF(OR(P998="",INDEX(P:P,MATCH(DATE(YEAR($A998)-1,MONTH($A998),DAY($A998)),$A:$A,0))=""),"",P998/INDEX(P:P,MATCH(DATE(YEAR($A998)-1,MONTH($A998),DAY($A998)),$A:$A,0))-1),"")</f>
        <v/>
      </c>
      <c r="T998" s="23">
        <f>IFERROR(IF(OR(Q998="",INDEX(Q:Q,MATCH(DATE(YEAR($A998)-1,MONTH($A998),DAY($A998)),$A:$A,0))=""),"",Q998/INDEX(Q:Q,MATCH(DATE(YEAR($A998)-1,MONTH($A998),DAY($A998)),$A:$A,0))-1),"")</f>
        <v/>
      </c>
      <c r="U998" s="23">
        <f>IFERROR(IF(OR(R998="",INDEX(R:R,MATCH(DATE(YEAR($A998)-1,MONTH($A998),DAY($A998)),$A:$A,0))=""),"",R998/INDEX(R:R,MATCH(DATE(YEAR($A998)-1,MONTH($A998),DAY($A998)),$A:$A,0))-1),"")</f>
        <v/>
      </c>
      <c r="V998" s="23">
        <f>IF(OR(P998="",P997=""),"",P998/P997-1)</f>
        <v/>
      </c>
      <c r="W998" s="23">
        <f>IF(OR(Q998="",Q997=""),"",Q998/Q997-1)</f>
        <v/>
      </c>
      <c r="X998" s="23">
        <f>IF(OR(R998="",R997=""),"",R998/R997-1)</f>
        <v/>
      </c>
      <c r="Y998" s="23">
        <f>IF(R998="","",P998/R998)</f>
        <v/>
      </c>
      <c r="Z998" s="23">
        <f>IF(R998="","",Q998/R998)</f>
        <v/>
      </c>
      <c r="AA998" s="24">
        <f>IF(SUMIFS('Daily NSE Equity Options'!$M:$M,'Daily NSE Equity Options'!$A:$A,$A998)=0,"",SUMIFS('Daily NSE Equity Options'!$M:$M,'Daily NSE Equity Options'!$A:$A,$A998))</f>
        <v/>
      </c>
      <c r="AB998" s="9">
        <f>IF(SUMIFS('Daily BSE Equity Options'!$M:$M,'Daily BSE Equity Options'!$A:$A,$A998)=0,"",SUMIFS('Daily BSE Equity Options'!$M:$M,'Daily BSE Equity Options'!$A:$A,$A998))</f>
        <v/>
      </c>
      <c r="AC998" s="9">
        <f>IF(OR(AA998="",AB998=""),"",AA998+AB998)</f>
        <v/>
      </c>
      <c r="AD998" s="26">
        <f>IFERROR(IF(OR(AA998="",INDEX(AA:AA,MATCH(DATE(YEAR($A998)-1,MONTH($A998),DAY($A998)),$A:$A,0))=""),"",AA998/INDEX(AA:AA,MATCH(DATE(YEAR($A998)-1,MONTH($A998),DAY($A998)),$A:$A,0))-1),"")</f>
        <v/>
      </c>
      <c r="AE998" s="26">
        <f>IFERROR(IF(OR(AB998="",INDEX(AB:AB,MATCH(DATE(YEAR($A998)-1,MONTH($A998),DAY($A998)),$A:$A,0))=""),"",AB998/INDEX(AB:AB,MATCH(DATE(YEAR($A998)-1,MONTH($A998),DAY($A998)),$A:$A,0))-1),"")</f>
        <v/>
      </c>
      <c r="AF998" s="26">
        <f>IFERROR(IF(OR(AC998="",INDEX(AC:AC,MATCH(DATE(YEAR($A998)-1,MONTH($A998),DAY($A998)),$A:$A,0))=""),"",AC998/INDEX(AC:AC,MATCH(DATE(YEAR($A998)-1,MONTH($A998),DAY($A998)),$A:$A,0))-1),"")</f>
        <v/>
      </c>
      <c r="AG998" s="26">
        <f>IF(OR(AA998="",AA997=""),"",AA998/AA997-1)</f>
        <v/>
      </c>
      <c r="AH998" s="26">
        <f>IF(OR(AB998="",AB997=""),"",AB998/AB997-1)</f>
        <v/>
      </c>
      <c r="AI998" s="26">
        <f>IF(OR(AC998="",AC997=""),"",AC998/AC997-1)</f>
        <v/>
      </c>
      <c r="AJ998" s="26">
        <f>IF(AC998="","",AA998/AC998)</f>
        <v/>
      </c>
      <c r="AK998" s="26">
        <f>IF(AC998="","",AB998/AC998)</f>
        <v/>
      </c>
      <c r="AL998" s="29" t="n">
        <v>11.22</v>
      </c>
      <c r="AM998" s="30" t="n">
        <v>11.6825</v>
      </c>
      <c r="AN998" s="30" t="n">
        <v>11.035</v>
      </c>
      <c r="AO998" s="30" t="n">
        <v>11.3375</v>
      </c>
      <c r="AP998" s="31" t="n">
        <v>0.0105</v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18">
        <f>IF(SUMIFS('Daily NSE Equity Options'!$K:$K,'Daily NSE Equity Options'!$A:$A,$A999)=0,"",SUMIFS('Daily NSE Equity Options'!$K:$K,'Daily NSE Equity Options'!$A:$A,$A999))</f>
        <v/>
      </c>
      <c r="F999" s="7">
        <f>IF(SUMIFS('Daily BSE Equity Options'!$K:$K,'Daily BSE Equity Options'!$A:$A,$A999)=0,"",SUMIFS('Daily BSE Equity Options'!$K:$K,'Daily BSE Equity Options'!$A:$A,$A999))</f>
        <v/>
      </c>
      <c r="G999" s="7">
        <f>IF(OR(E999="",F999=""),"",E999+F999)</f>
        <v/>
      </c>
      <c r="H999" s="20">
        <f>IFERROR(IF(OR(E999="",INDEX(E:E,MATCH(DATE(YEAR($A999)-1,MONTH($A999),DAY($A999)),$A:$A,0))=""),"",E999/INDEX(E:E,MATCH(DATE(YEAR($A999)-1,MONTH($A999),DAY($A999)),$A:$A,0))-1),"")</f>
        <v/>
      </c>
      <c r="I999" s="20">
        <f>IFERROR(IF(OR(F999="",INDEX(F:F,MATCH(DATE(YEAR($A999)-1,MONTH($A999),DAY($A999)),$A:$A,0))=""),"",F999/INDEX(F:F,MATCH(DATE(YEAR($A999)-1,MONTH($A999),DAY($A999)),$A:$A,0))-1),"")</f>
        <v/>
      </c>
      <c r="J999" s="20">
        <f>IFERROR(IF(OR(G999="",INDEX(G:G,MATCH(DATE(YEAR($A999)-1,MONTH($A999),DAY($A999)),$A:$A,0))=""),"",G999/INDEX(G:G,MATCH(DATE(YEAR($A999)-1,MONTH($A999),DAY($A999)),$A:$A,0))-1),"")</f>
        <v/>
      </c>
      <c r="K999" s="20">
        <f>IF(OR(E999="",E998=""),"",E999/E998-1)</f>
        <v/>
      </c>
      <c r="L999" s="20">
        <f>IF(OR(F999="",F998=""),"",F999/F998-1)</f>
        <v/>
      </c>
      <c r="M999" s="20">
        <f>IF(OR(G999="",G998=""),"",G999/G998-1)</f>
        <v/>
      </c>
      <c r="N999" s="20">
        <f>IF(G999="","",E999/G999)</f>
        <v/>
      </c>
      <c r="O999" s="20">
        <f>IF(G999="","",F999/G999)</f>
        <v/>
      </c>
      <c r="P999" s="21">
        <f>IF(SUMIFS('Daily NSE Equity Options'!$L:$L,'Daily NSE Equity Options'!$A:$A,$A999)=0,"",SUMIFS('Daily NSE Equity Options'!$L:$L,'Daily NSE Equity Options'!$A:$A,$A999))</f>
        <v/>
      </c>
      <c r="Q999" s="8">
        <f>IF(SUMIFS('Daily BSE Equity Options'!$L:$L,'Daily BSE Equity Options'!$A:$A,$A999)=0,"",SUMIFS('Daily BSE Equity Options'!$L:$L,'Daily BSE Equity Options'!$A:$A,$A999))</f>
        <v/>
      </c>
      <c r="R999" s="8">
        <f>IF(OR(P999="",Q999=""),"",P999+Q999)</f>
        <v/>
      </c>
      <c r="S999" s="23">
        <f>IFERROR(IF(OR(P999="",INDEX(P:P,MATCH(DATE(YEAR($A999)-1,MONTH($A999),DAY($A999)),$A:$A,0))=""),"",P999/INDEX(P:P,MATCH(DATE(YEAR($A999)-1,MONTH($A999),DAY($A999)),$A:$A,0))-1),"")</f>
        <v/>
      </c>
      <c r="T999" s="23">
        <f>IFERROR(IF(OR(Q999="",INDEX(Q:Q,MATCH(DATE(YEAR($A999)-1,MONTH($A999),DAY($A999)),$A:$A,0))=""),"",Q999/INDEX(Q:Q,MATCH(DATE(YEAR($A999)-1,MONTH($A999),DAY($A999)),$A:$A,0))-1),"")</f>
        <v/>
      </c>
      <c r="U999" s="23">
        <f>IFERROR(IF(OR(R999="",INDEX(R:R,MATCH(DATE(YEAR($A999)-1,MONTH($A999),DAY($A999)),$A:$A,0))=""),"",R999/INDEX(R:R,MATCH(DATE(YEAR($A999)-1,MONTH($A999),DAY($A999)),$A:$A,0))-1),"")</f>
        <v/>
      </c>
      <c r="V999" s="23">
        <f>IF(OR(P999="",P998=""),"",P999/P998-1)</f>
        <v/>
      </c>
      <c r="W999" s="23">
        <f>IF(OR(Q999="",Q998=""),"",Q999/Q998-1)</f>
        <v/>
      </c>
      <c r="X999" s="23">
        <f>IF(OR(R999="",R998=""),"",R999/R998-1)</f>
        <v/>
      </c>
      <c r="Y999" s="23">
        <f>IF(R999="","",P999/R999)</f>
        <v/>
      </c>
      <c r="Z999" s="23">
        <f>IF(R999="","",Q999/R999)</f>
        <v/>
      </c>
      <c r="AA999" s="24">
        <f>IF(SUMIFS('Daily NSE Equity Options'!$M:$M,'Daily NSE Equity Options'!$A:$A,$A999)=0,"",SUMIFS('Daily NSE Equity Options'!$M:$M,'Daily NSE Equity Options'!$A:$A,$A999))</f>
        <v/>
      </c>
      <c r="AB999" s="9">
        <f>IF(SUMIFS('Daily BSE Equity Options'!$M:$M,'Daily BSE Equity Options'!$A:$A,$A999)=0,"",SUMIFS('Daily BSE Equity Options'!$M:$M,'Daily BSE Equity Options'!$A:$A,$A999))</f>
        <v/>
      </c>
      <c r="AC999" s="9">
        <f>IF(OR(AA999="",AB999=""),"",AA999+AB999)</f>
        <v/>
      </c>
      <c r="AD999" s="26">
        <f>IFERROR(IF(OR(AA999="",INDEX(AA:AA,MATCH(DATE(YEAR($A999)-1,MONTH($A999),DAY($A999)),$A:$A,0))=""),"",AA999/INDEX(AA:AA,MATCH(DATE(YEAR($A999)-1,MONTH($A999),DAY($A999)),$A:$A,0))-1),"")</f>
        <v/>
      </c>
      <c r="AE999" s="26">
        <f>IFERROR(IF(OR(AB999="",INDEX(AB:AB,MATCH(DATE(YEAR($A999)-1,MONTH($A999),DAY($A999)),$A:$A,0))=""),"",AB999/INDEX(AB:AB,MATCH(DATE(YEAR($A999)-1,MONTH($A999),DAY($A999)),$A:$A,0))-1),"")</f>
        <v/>
      </c>
      <c r="AF999" s="26">
        <f>IFERROR(IF(OR(AC999="",INDEX(AC:AC,MATCH(DATE(YEAR($A999)-1,MONTH($A999),DAY($A999)),$A:$A,0))=""),"",AC999/INDEX(AC:AC,MATCH(DATE(YEAR($A999)-1,MONTH($A999),DAY($A999)),$A:$A,0))-1),"")</f>
        <v/>
      </c>
      <c r="AG999" s="26">
        <f>IF(OR(AA999="",AA998=""),"",AA999/AA998-1)</f>
        <v/>
      </c>
      <c r="AH999" s="26">
        <f>IF(OR(AB999="",AB998=""),"",AB999/AB998-1)</f>
        <v/>
      </c>
      <c r="AI999" s="26">
        <f>IF(OR(AC999="",AC998=""),"",AC999/AC998-1)</f>
        <v/>
      </c>
      <c r="AJ999" s="26">
        <f>IF(AC999="","",AA999/AC999)</f>
        <v/>
      </c>
      <c r="AK999" s="26">
        <f>IF(AC999="","",AB999/AC999)</f>
        <v/>
      </c>
      <c r="AL999" s="29" t="n">
        <v>11.3375</v>
      </c>
      <c r="AM999" s="30" t="n">
        <v>11.7425</v>
      </c>
      <c r="AN999" s="30" t="n">
        <v>11.1325</v>
      </c>
      <c r="AO999" s="30" t="n">
        <v>11.61</v>
      </c>
      <c r="AP999" s="31" t="n">
        <v>0.024</v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18">
        <f>IF(SUMIFS('Daily NSE Equity Options'!$K:$K,'Daily NSE Equity Options'!$A:$A,$A1000)=0,"",SUMIFS('Daily NSE Equity Options'!$K:$K,'Daily NSE Equity Options'!$A:$A,$A1000))</f>
        <v/>
      </c>
      <c r="F1000" s="7">
        <f>IF(SUMIFS('Daily BSE Equity Options'!$K:$K,'Daily BSE Equity Options'!$A:$A,$A1000)=0,"",SUMIFS('Daily BSE Equity Options'!$K:$K,'Daily BSE Equity Options'!$A:$A,$A1000))</f>
        <v/>
      </c>
      <c r="G1000" s="7">
        <f>IF(OR(E1000="",F1000=""),"",E1000+F1000)</f>
        <v/>
      </c>
      <c r="H1000" s="20">
        <f>IFERROR(IF(OR(E1000="",INDEX(E:E,MATCH(DATE(YEAR($A1000)-1,MONTH($A1000),DAY($A1000)),$A:$A,0))=""),"",E1000/INDEX(E:E,MATCH(DATE(YEAR($A1000)-1,MONTH($A1000),DAY($A1000)),$A:$A,0))-1),"")</f>
        <v/>
      </c>
      <c r="I1000" s="20">
        <f>IFERROR(IF(OR(F1000="",INDEX(F:F,MATCH(DATE(YEAR($A1000)-1,MONTH($A1000),DAY($A1000)),$A:$A,0))=""),"",F1000/INDEX(F:F,MATCH(DATE(YEAR($A1000)-1,MONTH($A1000),DAY($A1000)),$A:$A,0))-1),"")</f>
        <v/>
      </c>
      <c r="J1000" s="20">
        <f>IFERROR(IF(OR(G1000="",INDEX(G:G,MATCH(DATE(YEAR($A1000)-1,MONTH($A1000),DAY($A1000)),$A:$A,0))=""),"",G1000/INDEX(G:G,MATCH(DATE(YEAR($A1000)-1,MONTH($A1000),DAY($A1000)),$A:$A,0))-1),"")</f>
        <v/>
      </c>
      <c r="K1000" s="20">
        <f>IF(OR(E1000="",E999=""),"",E1000/E999-1)</f>
        <v/>
      </c>
      <c r="L1000" s="20">
        <f>IF(OR(F1000="",F999=""),"",F1000/F999-1)</f>
        <v/>
      </c>
      <c r="M1000" s="20">
        <f>IF(OR(G1000="",G999=""),"",G1000/G999-1)</f>
        <v/>
      </c>
      <c r="N1000" s="20">
        <f>IF(G1000="","",E1000/G1000)</f>
        <v/>
      </c>
      <c r="O1000" s="20">
        <f>IF(G1000="","",F1000/G1000)</f>
        <v/>
      </c>
      <c r="P1000" s="21">
        <f>IF(SUMIFS('Daily NSE Equity Options'!$L:$L,'Daily NSE Equity Options'!$A:$A,$A1000)=0,"",SUMIFS('Daily NSE Equity Options'!$L:$L,'Daily NSE Equity Options'!$A:$A,$A1000))</f>
        <v/>
      </c>
      <c r="Q1000" s="8">
        <f>IF(SUMIFS('Daily BSE Equity Options'!$L:$L,'Daily BSE Equity Options'!$A:$A,$A1000)=0,"",SUMIFS('Daily BSE Equity Options'!$L:$L,'Daily BSE Equity Options'!$A:$A,$A1000))</f>
        <v/>
      </c>
      <c r="R1000" s="8">
        <f>IF(OR(P1000="",Q1000=""),"",P1000+Q1000)</f>
        <v/>
      </c>
      <c r="S1000" s="23">
        <f>IFERROR(IF(OR(P1000="",INDEX(P:P,MATCH(DATE(YEAR($A1000)-1,MONTH($A1000),DAY($A1000)),$A:$A,0))=""),"",P1000/INDEX(P:P,MATCH(DATE(YEAR($A1000)-1,MONTH($A1000),DAY($A1000)),$A:$A,0))-1),"")</f>
        <v/>
      </c>
      <c r="T1000" s="23">
        <f>IFERROR(IF(OR(Q1000="",INDEX(Q:Q,MATCH(DATE(YEAR($A1000)-1,MONTH($A1000),DAY($A1000)),$A:$A,0))=""),"",Q1000/INDEX(Q:Q,MATCH(DATE(YEAR($A1000)-1,MONTH($A1000),DAY($A1000)),$A:$A,0))-1),"")</f>
        <v/>
      </c>
      <c r="U1000" s="23">
        <f>IFERROR(IF(OR(R1000="",INDEX(R:R,MATCH(DATE(YEAR($A1000)-1,MONTH($A1000),DAY($A1000)),$A:$A,0))=""),"",R1000/INDEX(R:R,MATCH(DATE(YEAR($A1000)-1,MONTH($A1000),DAY($A1000)),$A:$A,0))-1),"")</f>
        <v/>
      </c>
      <c r="V1000" s="23">
        <f>IF(OR(P1000="",P999=""),"",P1000/P999-1)</f>
        <v/>
      </c>
      <c r="W1000" s="23">
        <f>IF(OR(Q1000="",Q999=""),"",Q1000/Q999-1)</f>
        <v/>
      </c>
      <c r="X1000" s="23">
        <f>IF(OR(R1000="",R999=""),"",R1000/R999-1)</f>
        <v/>
      </c>
      <c r="Y1000" s="23">
        <f>IF(R1000="","",P1000/R1000)</f>
        <v/>
      </c>
      <c r="Z1000" s="23">
        <f>IF(R1000="","",Q1000/R1000)</f>
        <v/>
      </c>
      <c r="AA1000" s="24">
        <f>IF(SUMIFS('Daily NSE Equity Options'!$M:$M,'Daily NSE Equity Options'!$A:$A,$A1000)=0,"",SUMIFS('Daily NSE Equity Options'!$M:$M,'Daily NSE Equity Options'!$A:$A,$A1000))</f>
        <v/>
      </c>
      <c r="AB1000" s="9">
        <f>IF(SUMIFS('Daily BSE Equity Options'!$M:$M,'Daily BSE Equity Options'!$A:$A,$A1000)=0,"",SUMIFS('Daily BSE Equity Options'!$M:$M,'Daily BSE Equity Options'!$A:$A,$A1000))</f>
        <v/>
      </c>
      <c r="AC1000" s="9">
        <f>IF(OR(AA1000="",AB1000=""),"",AA1000+AB1000)</f>
        <v/>
      </c>
      <c r="AD1000" s="26">
        <f>IFERROR(IF(OR(AA1000="",INDEX(AA:AA,MATCH(DATE(YEAR($A1000)-1,MONTH($A1000),DAY($A1000)),$A:$A,0))=""),"",AA1000/INDEX(AA:AA,MATCH(DATE(YEAR($A1000)-1,MONTH($A1000),DAY($A1000)),$A:$A,0))-1),"")</f>
        <v/>
      </c>
      <c r="AE1000" s="26">
        <f>IFERROR(IF(OR(AB1000="",INDEX(AB:AB,MATCH(DATE(YEAR($A1000)-1,MONTH($A1000),DAY($A1000)),$A:$A,0))=""),"",AB1000/INDEX(AB:AB,MATCH(DATE(YEAR($A1000)-1,MONTH($A1000),DAY($A1000)),$A:$A,0))-1),"")</f>
        <v/>
      </c>
      <c r="AF1000" s="26">
        <f>IFERROR(IF(OR(AC1000="",INDEX(AC:AC,MATCH(DATE(YEAR($A1000)-1,MONTH($A1000),DAY($A1000)),$A:$A,0))=""),"",AC1000/INDEX(AC:AC,MATCH(DATE(YEAR($A1000)-1,MONTH($A1000),DAY($A1000)),$A:$A,0))-1),"")</f>
        <v/>
      </c>
      <c r="AG1000" s="26">
        <f>IF(OR(AA1000="",AA999=""),"",AA1000/AA999-1)</f>
        <v/>
      </c>
      <c r="AH1000" s="26">
        <f>IF(OR(AB1000="",AB999=""),"",AB1000/AB999-1)</f>
        <v/>
      </c>
      <c r="AI1000" s="26">
        <f>IF(OR(AC1000="",AC999=""),"",AC1000/AC999-1)</f>
        <v/>
      </c>
      <c r="AJ1000" s="26">
        <f>IF(AC1000="","",AA1000/AC1000)</f>
        <v/>
      </c>
      <c r="AK1000" s="26">
        <f>IF(AC1000="","",AB1000/AC1000)</f>
        <v/>
      </c>
      <c r="AL1000" s="29" t="n">
        <v>11.61</v>
      </c>
      <c r="AM1000" s="30" t="n">
        <v>11.6125</v>
      </c>
      <c r="AN1000" s="30" t="n">
        <v>10.6175</v>
      </c>
      <c r="AO1000" s="30" t="n">
        <v>11.355</v>
      </c>
      <c r="AP1000" s="31" t="n">
        <v>-0.022</v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18">
        <f>IF(SUMIFS('Daily NSE Equity Options'!$K:$K,'Daily NSE Equity Options'!$A:$A,$A1001)=0,"",SUMIFS('Daily NSE Equity Options'!$K:$K,'Daily NSE Equity Options'!$A:$A,$A1001))</f>
        <v/>
      </c>
      <c r="F1001" s="7">
        <f>IF(SUMIFS('Daily BSE Equity Options'!$K:$K,'Daily BSE Equity Options'!$A:$A,$A1001)=0,"",SUMIFS('Daily BSE Equity Options'!$K:$K,'Daily BSE Equity Options'!$A:$A,$A1001))</f>
        <v/>
      </c>
      <c r="G1001" s="7">
        <f>IF(OR(E1001="",F1001=""),"",E1001+F1001)</f>
        <v/>
      </c>
      <c r="H1001" s="20">
        <f>IFERROR(IF(OR(E1001="",INDEX(E:E,MATCH(DATE(YEAR($A1001)-1,MONTH($A1001),DAY($A1001)),$A:$A,0))=""),"",E1001/INDEX(E:E,MATCH(DATE(YEAR($A1001)-1,MONTH($A1001),DAY($A1001)),$A:$A,0))-1),"")</f>
        <v/>
      </c>
      <c r="I1001" s="20">
        <f>IFERROR(IF(OR(F1001="",INDEX(F:F,MATCH(DATE(YEAR($A1001)-1,MONTH($A1001),DAY($A1001)),$A:$A,0))=""),"",F1001/INDEX(F:F,MATCH(DATE(YEAR($A1001)-1,MONTH($A1001),DAY($A1001)),$A:$A,0))-1),"")</f>
        <v/>
      </c>
      <c r="J1001" s="20">
        <f>IFERROR(IF(OR(G1001="",INDEX(G:G,MATCH(DATE(YEAR($A1001)-1,MONTH($A1001),DAY($A1001)),$A:$A,0))=""),"",G1001/INDEX(G:G,MATCH(DATE(YEAR($A1001)-1,MONTH($A1001),DAY($A1001)),$A:$A,0))-1),"")</f>
        <v/>
      </c>
      <c r="K1001" s="20">
        <f>IF(OR(E1001="",E1000=""),"",E1001/E1000-1)</f>
        <v/>
      </c>
      <c r="L1001" s="20">
        <f>IF(OR(F1001="",F1000=""),"",F1001/F1000-1)</f>
        <v/>
      </c>
      <c r="M1001" s="20">
        <f>IF(OR(G1001="",G1000=""),"",G1001/G1000-1)</f>
        <v/>
      </c>
      <c r="N1001" s="20">
        <f>IF(G1001="","",E1001/G1001)</f>
        <v/>
      </c>
      <c r="O1001" s="20">
        <f>IF(G1001="","",F1001/G1001)</f>
        <v/>
      </c>
      <c r="P1001" s="21">
        <f>IF(SUMIFS('Daily NSE Equity Options'!$L:$L,'Daily NSE Equity Options'!$A:$A,$A1001)=0,"",SUMIFS('Daily NSE Equity Options'!$L:$L,'Daily NSE Equity Options'!$A:$A,$A1001))</f>
        <v/>
      </c>
      <c r="Q1001" s="8">
        <f>IF(SUMIFS('Daily BSE Equity Options'!$L:$L,'Daily BSE Equity Options'!$A:$A,$A1001)=0,"",SUMIFS('Daily BSE Equity Options'!$L:$L,'Daily BSE Equity Options'!$A:$A,$A1001))</f>
        <v/>
      </c>
      <c r="R1001" s="8">
        <f>IF(OR(P1001="",Q1001=""),"",P1001+Q1001)</f>
        <v/>
      </c>
      <c r="S1001" s="23">
        <f>IFERROR(IF(OR(P1001="",INDEX(P:P,MATCH(DATE(YEAR($A1001)-1,MONTH($A1001),DAY($A1001)),$A:$A,0))=""),"",P1001/INDEX(P:P,MATCH(DATE(YEAR($A1001)-1,MONTH($A1001),DAY($A1001)),$A:$A,0))-1),"")</f>
        <v/>
      </c>
      <c r="T1001" s="23">
        <f>IFERROR(IF(OR(Q1001="",INDEX(Q:Q,MATCH(DATE(YEAR($A1001)-1,MONTH($A1001),DAY($A1001)),$A:$A,0))=""),"",Q1001/INDEX(Q:Q,MATCH(DATE(YEAR($A1001)-1,MONTH($A1001),DAY($A1001)),$A:$A,0))-1),"")</f>
        <v/>
      </c>
      <c r="U1001" s="23">
        <f>IFERROR(IF(OR(R1001="",INDEX(R:R,MATCH(DATE(YEAR($A1001)-1,MONTH($A1001),DAY($A1001)),$A:$A,0))=""),"",R1001/INDEX(R:R,MATCH(DATE(YEAR($A1001)-1,MONTH($A1001),DAY($A1001)),$A:$A,0))-1),"")</f>
        <v/>
      </c>
      <c r="V1001" s="23">
        <f>IF(OR(P1001="",P1000=""),"",P1001/P1000-1)</f>
        <v/>
      </c>
      <c r="W1001" s="23">
        <f>IF(OR(Q1001="",Q1000=""),"",Q1001/Q1000-1)</f>
        <v/>
      </c>
      <c r="X1001" s="23">
        <f>IF(OR(R1001="",R1000=""),"",R1001/R1000-1)</f>
        <v/>
      </c>
      <c r="Y1001" s="23">
        <f>IF(R1001="","",P1001/R1001)</f>
        <v/>
      </c>
      <c r="Z1001" s="23">
        <f>IF(R1001="","",Q1001/R1001)</f>
        <v/>
      </c>
      <c r="AA1001" s="24">
        <f>IF(SUMIFS('Daily NSE Equity Options'!$M:$M,'Daily NSE Equity Options'!$A:$A,$A1001)=0,"",SUMIFS('Daily NSE Equity Options'!$M:$M,'Daily NSE Equity Options'!$A:$A,$A1001))</f>
        <v/>
      </c>
      <c r="AB1001" s="9">
        <f>IF(SUMIFS('Daily BSE Equity Options'!$M:$M,'Daily BSE Equity Options'!$A:$A,$A1001)=0,"",SUMIFS('Daily BSE Equity Options'!$M:$M,'Daily BSE Equity Options'!$A:$A,$A1001))</f>
        <v/>
      </c>
      <c r="AC1001" s="9">
        <f>IF(OR(AA1001="",AB1001=""),"",AA1001+AB1001)</f>
        <v/>
      </c>
      <c r="AD1001" s="26">
        <f>IFERROR(IF(OR(AA1001="",INDEX(AA:AA,MATCH(DATE(YEAR($A1001)-1,MONTH($A1001),DAY($A1001)),$A:$A,0))=""),"",AA1001/INDEX(AA:AA,MATCH(DATE(YEAR($A1001)-1,MONTH($A1001),DAY($A1001)),$A:$A,0))-1),"")</f>
        <v/>
      </c>
      <c r="AE1001" s="26">
        <f>IFERROR(IF(OR(AB1001="",INDEX(AB:AB,MATCH(DATE(YEAR($A1001)-1,MONTH($A1001),DAY($A1001)),$A:$A,0))=""),"",AB1001/INDEX(AB:AB,MATCH(DATE(YEAR($A1001)-1,MONTH($A1001),DAY($A1001)),$A:$A,0))-1),"")</f>
        <v/>
      </c>
      <c r="AF1001" s="26">
        <f>IFERROR(IF(OR(AC1001="",INDEX(AC:AC,MATCH(DATE(YEAR($A1001)-1,MONTH($A1001),DAY($A1001)),$A:$A,0))=""),"",AC1001/INDEX(AC:AC,MATCH(DATE(YEAR($A1001)-1,MONTH($A1001),DAY($A1001)),$A:$A,0))-1),"")</f>
        <v/>
      </c>
      <c r="AG1001" s="26">
        <f>IF(OR(AA1001="",AA1000=""),"",AA1001/AA1000-1)</f>
        <v/>
      </c>
      <c r="AH1001" s="26">
        <f>IF(OR(AB1001="",AB1000=""),"",AB1001/AB1000-1)</f>
        <v/>
      </c>
      <c r="AI1001" s="26">
        <f>IF(OR(AC1001="",AC1000=""),"",AC1001/AC1000-1)</f>
        <v/>
      </c>
      <c r="AJ1001" s="26">
        <f>IF(AC1001="","",AA1001/AC1001)</f>
        <v/>
      </c>
      <c r="AK1001" s="26">
        <f>IF(AC1001="","",AB1001/AC1001)</f>
        <v/>
      </c>
      <c r="AL1001" s="29" t="n">
        <v>11.355</v>
      </c>
      <c r="AM1001" s="30" t="n">
        <v>11.355</v>
      </c>
      <c r="AN1001" s="30" t="n">
        <v>10.985</v>
      </c>
      <c r="AO1001" s="30" t="n">
        <v>11.1075</v>
      </c>
      <c r="AP1001" s="31" t="n">
        <v>-0.0218</v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18">
        <f>IF(SUMIFS('Daily NSE Equity Options'!$K:$K,'Daily NSE Equity Options'!$A:$A,$A1002)=0,"",SUMIFS('Daily NSE Equity Options'!$K:$K,'Daily NSE Equity Options'!$A:$A,$A1002))</f>
        <v/>
      </c>
      <c r="F1002" s="7">
        <f>IF(SUMIFS('Daily BSE Equity Options'!$K:$K,'Daily BSE Equity Options'!$A:$A,$A1002)=0,"",SUMIFS('Daily BSE Equity Options'!$K:$K,'Daily BSE Equity Options'!$A:$A,$A1002))</f>
        <v/>
      </c>
      <c r="G1002" s="7">
        <f>IF(OR(E1002="",F1002=""),"",E1002+F1002)</f>
        <v/>
      </c>
      <c r="H1002" s="20">
        <f>IFERROR(IF(OR(E1002="",INDEX(E:E,MATCH(DATE(YEAR($A1002)-1,MONTH($A1002),DAY($A1002)),$A:$A,0))=""),"",E1002/INDEX(E:E,MATCH(DATE(YEAR($A1002)-1,MONTH($A1002),DAY($A1002)),$A:$A,0))-1),"")</f>
        <v/>
      </c>
      <c r="I1002" s="20">
        <f>IFERROR(IF(OR(F1002="",INDEX(F:F,MATCH(DATE(YEAR($A1002)-1,MONTH($A1002),DAY($A1002)),$A:$A,0))=""),"",F1002/INDEX(F:F,MATCH(DATE(YEAR($A1002)-1,MONTH($A1002),DAY($A1002)),$A:$A,0))-1),"")</f>
        <v/>
      </c>
      <c r="J1002" s="20">
        <f>IFERROR(IF(OR(G1002="",INDEX(G:G,MATCH(DATE(YEAR($A1002)-1,MONTH($A1002),DAY($A1002)),$A:$A,0))=""),"",G1002/INDEX(G:G,MATCH(DATE(YEAR($A1002)-1,MONTH($A1002),DAY($A1002)),$A:$A,0))-1),"")</f>
        <v/>
      </c>
      <c r="K1002" s="20">
        <f>IF(OR(E1002="",E1001=""),"",E1002/E1001-1)</f>
        <v/>
      </c>
      <c r="L1002" s="20">
        <f>IF(OR(F1002="",F1001=""),"",F1002/F1001-1)</f>
        <v/>
      </c>
      <c r="M1002" s="20">
        <f>IF(OR(G1002="",G1001=""),"",G1002/G1001-1)</f>
        <v/>
      </c>
      <c r="N1002" s="20">
        <f>IF(G1002="","",E1002/G1002)</f>
        <v/>
      </c>
      <c r="O1002" s="20">
        <f>IF(G1002="","",F1002/G1002)</f>
        <v/>
      </c>
      <c r="P1002" s="21">
        <f>IF(SUMIFS('Daily NSE Equity Options'!$L:$L,'Daily NSE Equity Options'!$A:$A,$A1002)=0,"",SUMIFS('Daily NSE Equity Options'!$L:$L,'Daily NSE Equity Options'!$A:$A,$A1002))</f>
        <v/>
      </c>
      <c r="Q1002" s="8">
        <f>IF(SUMIFS('Daily BSE Equity Options'!$L:$L,'Daily BSE Equity Options'!$A:$A,$A1002)=0,"",SUMIFS('Daily BSE Equity Options'!$L:$L,'Daily BSE Equity Options'!$A:$A,$A1002))</f>
        <v/>
      </c>
      <c r="R1002" s="8">
        <f>IF(OR(P1002="",Q1002=""),"",P1002+Q1002)</f>
        <v/>
      </c>
      <c r="S1002" s="23">
        <f>IFERROR(IF(OR(P1002="",INDEX(P:P,MATCH(DATE(YEAR($A1002)-1,MONTH($A1002),DAY($A1002)),$A:$A,0))=""),"",P1002/INDEX(P:P,MATCH(DATE(YEAR($A1002)-1,MONTH($A1002),DAY($A1002)),$A:$A,0))-1),"")</f>
        <v/>
      </c>
      <c r="T1002" s="23">
        <f>IFERROR(IF(OR(Q1002="",INDEX(Q:Q,MATCH(DATE(YEAR($A1002)-1,MONTH($A1002),DAY($A1002)),$A:$A,0))=""),"",Q1002/INDEX(Q:Q,MATCH(DATE(YEAR($A1002)-1,MONTH($A1002),DAY($A1002)),$A:$A,0))-1),"")</f>
        <v/>
      </c>
      <c r="U1002" s="23">
        <f>IFERROR(IF(OR(R1002="",INDEX(R:R,MATCH(DATE(YEAR($A1002)-1,MONTH($A1002),DAY($A1002)),$A:$A,0))=""),"",R1002/INDEX(R:R,MATCH(DATE(YEAR($A1002)-1,MONTH($A1002),DAY($A1002)),$A:$A,0))-1),"")</f>
        <v/>
      </c>
      <c r="V1002" s="23">
        <f>IF(OR(P1002="",P1001=""),"",P1002/P1001-1)</f>
        <v/>
      </c>
      <c r="W1002" s="23">
        <f>IF(OR(Q1002="",Q1001=""),"",Q1002/Q1001-1)</f>
        <v/>
      </c>
      <c r="X1002" s="23">
        <f>IF(OR(R1002="",R1001=""),"",R1002/R1001-1)</f>
        <v/>
      </c>
      <c r="Y1002" s="23">
        <f>IF(R1002="","",P1002/R1002)</f>
        <v/>
      </c>
      <c r="Z1002" s="23">
        <f>IF(R1002="","",Q1002/R1002)</f>
        <v/>
      </c>
      <c r="AA1002" s="24">
        <f>IF(SUMIFS('Daily NSE Equity Options'!$M:$M,'Daily NSE Equity Options'!$A:$A,$A1002)=0,"",SUMIFS('Daily NSE Equity Options'!$M:$M,'Daily NSE Equity Options'!$A:$A,$A1002))</f>
        <v/>
      </c>
      <c r="AB1002" s="9">
        <f>IF(SUMIFS('Daily BSE Equity Options'!$M:$M,'Daily BSE Equity Options'!$A:$A,$A1002)=0,"",SUMIFS('Daily BSE Equity Options'!$M:$M,'Daily BSE Equity Options'!$A:$A,$A1002))</f>
        <v/>
      </c>
      <c r="AC1002" s="9">
        <f>IF(OR(AA1002="",AB1002=""),"",AA1002+AB1002)</f>
        <v/>
      </c>
      <c r="AD1002" s="26">
        <f>IFERROR(IF(OR(AA1002="",INDEX(AA:AA,MATCH(DATE(YEAR($A1002)-1,MONTH($A1002),DAY($A1002)),$A:$A,0))=""),"",AA1002/INDEX(AA:AA,MATCH(DATE(YEAR($A1002)-1,MONTH($A1002),DAY($A1002)),$A:$A,0))-1),"")</f>
        <v/>
      </c>
      <c r="AE1002" s="26">
        <f>IFERROR(IF(OR(AB1002="",INDEX(AB:AB,MATCH(DATE(YEAR($A1002)-1,MONTH($A1002),DAY($A1002)),$A:$A,0))=""),"",AB1002/INDEX(AB:AB,MATCH(DATE(YEAR($A1002)-1,MONTH($A1002),DAY($A1002)),$A:$A,0))-1),"")</f>
        <v/>
      </c>
      <c r="AF1002" s="26">
        <f>IFERROR(IF(OR(AC1002="",INDEX(AC:AC,MATCH(DATE(YEAR($A1002)-1,MONTH($A1002),DAY($A1002)),$A:$A,0))=""),"",AC1002/INDEX(AC:AC,MATCH(DATE(YEAR($A1002)-1,MONTH($A1002),DAY($A1002)),$A:$A,0))-1),"")</f>
        <v/>
      </c>
      <c r="AG1002" s="26">
        <f>IF(OR(AA1002="",AA1001=""),"",AA1002/AA1001-1)</f>
        <v/>
      </c>
      <c r="AH1002" s="26">
        <f>IF(OR(AB1002="",AB1001=""),"",AB1002/AB1001-1)</f>
        <v/>
      </c>
      <c r="AI1002" s="26">
        <f>IF(OR(AC1002="",AC1001=""),"",AC1002/AC1001-1)</f>
        <v/>
      </c>
      <c r="AJ1002" s="26">
        <f>IF(AC1002="","",AA1002/AC1002)</f>
        <v/>
      </c>
      <c r="AK1002" s="26">
        <f>IF(AC1002="","",AB1002/AC1002)</f>
        <v/>
      </c>
      <c r="AL1002" s="29" t="n">
        <v>11.1075</v>
      </c>
      <c r="AM1002" s="30" t="n">
        <v>11.605</v>
      </c>
      <c r="AN1002" s="30" t="n">
        <v>11.1075</v>
      </c>
      <c r="AO1002" s="30" t="n">
        <v>11.5325</v>
      </c>
      <c r="AP1002" s="31" t="n">
        <v>0.0383</v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18">
        <f>IF(SUMIFS('Daily NSE Equity Options'!$K:$K,'Daily NSE Equity Options'!$A:$A,$A1003)=0,"",SUMIFS('Daily NSE Equity Options'!$K:$K,'Daily NSE Equity Options'!$A:$A,$A1003))</f>
        <v/>
      </c>
      <c r="F1003" s="7">
        <f>IF(SUMIFS('Daily BSE Equity Options'!$K:$K,'Daily BSE Equity Options'!$A:$A,$A1003)=0,"",SUMIFS('Daily BSE Equity Options'!$K:$K,'Daily BSE Equity Options'!$A:$A,$A1003))</f>
        <v/>
      </c>
      <c r="G1003" s="7">
        <f>IF(OR(E1003="",F1003=""),"",E1003+F1003)</f>
        <v/>
      </c>
      <c r="H1003" s="20">
        <f>IFERROR(IF(OR(E1003="",INDEX(E:E,MATCH(DATE(YEAR($A1003)-1,MONTH($A1003),DAY($A1003)),$A:$A,0))=""),"",E1003/INDEX(E:E,MATCH(DATE(YEAR($A1003)-1,MONTH($A1003),DAY($A1003)),$A:$A,0))-1),"")</f>
        <v/>
      </c>
      <c r="I1003" s="20">
        <f>IFERROR(IF(OR(F1003="",INDEX(F:F,MATCH(DATE(YEAR($A1003)-1,MONTH($A1003),DAY($A1003)),$A:$A,0))=""),"",F1003/INDEX(F:F,MATCH(DATE(YEAR($A1003)-1,MONTH($A1003),DAY($A1003)),$A:$A,0))-1),"")</f>
        <v/>
      </c>
      <c r="J1003" s="20">
        <f>IFERROR(IF(OR(G1003="",INDEX(G:G,MATCH(DATE(YEAR($A1003)-1,MONTH($A1003),DAY($A1003)),$A:$A,0))=""),"",G1003/INDEX(G:G,MATCH(DATE(YEAR($A1003)-1,MONTH($A1003),DAY($A1003)),$A:$A,0))-1),"")</f>
        <v/>
      </c>
      <c r="K1003" s="20">
        <f>IF(OR(E1003="",E1002=""),"",E1003/E1002-1)</f>
        <v/>
      </c>
      <c r="L1003" s="20">
        <f>IF(OR(F1003="",F1002=""),"",F1003/F1002-1)</f>
        <v/>
      </c>
      <c r="M1003" s="20">
        <f>IF(OR(G1003="",G1002=""),"",G1003/G1002-1)</f>
        <v/>
      </c>
      <c r="N1003" s="20">
        <f>IF(G1003="","",E1003/G1003)</f>
        <v/>
      </c>
      <c r="O1003" s="20">
        <f>IF(G1003="","",F1003/G1003)</f>
        <v/>
      </c>
      <c r="P1003" s="21">
        <f>IF(SUMIFS('Daily NSE Equity Options'!$L:$L,'Daily NSE Equity Options'!$A:$A,$A1003)=0,"",SUMIFS('Daily NSE Equity Options'!$L:$L,'Daily NSE Equity Options'!$A:$A,$A1003))</f>
        <v/>
      </c>
      <c r="Q1003" s="8">
        <f>IF(SUMIFS('Daily BSE Equity Options'!$L:$L,'Daily BSE Equity Options'!$A:$A,$A1003)=0,"",SUMIFS('Daily BSE Equity Options'!$L:$L,'Daily BSE Equity Options'!$A:$A,$A1003))</f>
        <v/>
      </c>
      <c r="R1003" s="8">
        <f>IF(OR(P1003="",Q1003=""),"",P1003+Q1003)</f>
        <v/>
      </c>
      <c r="S1003" s="23">
        <f>IFERROR(IF(OR(P1003="",INDEX(P:P,MATCH(DATE(YEAR($A1003)-1,MONTH($A1003),DAY($A1003)),$A:$A,0))=""),"",P1003/INDEX(P:P,MATCH(DATE(YEAR($A1003)-1,MONTH($A1003),DAY($A1003)),$A:$A,0))-1),"")</f>
        <v/>
      </c>
      <c r="T1003" s="23">
        <f>IFERROR(IF(OR(Q1003="",INDEX(Q:Q,MATCH(DATE(YEAR($A1003)-1,MONTH($A1003),DAY($A1003)),$A:$A,0))=""),"",Q1003/INDEX(Q:Q,MATCH(DATE(YEAR($A1003)-1,MONTH($A1003),DAY($A1003)),$A:$A,0))-1),"")</f>
        <v/>
      </c>
      <c r="U1003" s="23">
        <f>IFERROR(IF(OR(R1003="",INDEX(R:R,MATCH(DATE(YEAR($A1003)-1,MONTH($A1003),DAY($A1003)),$A:$A,0))=""),"",R1003/INDEX(R:R,MATCH(DATE(YEAR($A1003)-1,MONTH($A1003),DAY($A1003)),$A:$A,0))-1),"")</f>
        <v/>
      </c>
      <c r="V1003" s="23">
        <f>IF(OR(P1003="",P1002=""),"",P1003/P1002-1)</f>
        <v/>
      </c>
      <c r="W1003" s="23">
        <f>IF(OR(Q1003="",Q1002=""),"",Q1003/Q1002-1)</f>
        <v/>
      </c>
      <c r="X1003" s="23">
        <f>IF(OR(R1003="",R1002=""),"",R1003/R1002-1)</f>
        <v/>
      </c>
      <c r="Y1003" s="23">
        <f>IF(R1003="","",P1003/R1003)</f>
        <v/>
      </c>
      <c r="Z1003" s="23">
        <f>IF(R1003="","",Q1003/R1003)</f>
        <v/>
      </c>
      <c r="AA1003" s="24">
        <f>IF(SUMIFS('Daily NSE Equity Options'!$M:$M,'Daily NSE Equity Options'!$A:$A,$A1003)=0,"",SUMIFS('Daily NSE Equity Options'!$M:$M,'Daily NSE Equity Options'!$A:$A,$A1003))</f>
        <v/>
      </c>
      <c r="AB1003" s="9">
        <f>IF(SUMIFS('Daily BSE Equity Options'!$M:$M,'Daily BSE Equity Options'!$A:$A,$A1003)=0,"",SUMIFS('Daily BSE Equity Options'!$M:$M,'Daily BSE Equity Options'!$A:$A,$A1003))</f>
        <v/>
      </c>
      <c r="AC1003" s="9">
        <f>IF(OR(AA1003="",AB1003=""),"",AA1003+AB1003)</f>
        <v/>
      </c>
      <c r="AD1003" s="26">
        <f>IFERROR(IF(OR(AA1003="",INDEX(AA:AA,MATCH(DATE(YEAR($A1003)-1,MONTH($A1003),DAY($A1003)),$A:$A,0))=""),"",AA1003/INDEX(AA:AA,MATCH(DATE(YEAR($A1003)-1,MONTH($A1003),DAY($A1003)),$A:$A,0))-1),"")</f>
        <v/>
      </c>
      <c r="AE1003" s="26">
        <f>IFERROR(IF(OR(AB1003="",INDEX(AB:AB,MATCH(DATE(YEAR($A1003)-1,MONTH($A1003),DAY($A1003)),$A:$A,0))=""),"",AB1003/INDEX(AB:AB,MATCH(DATE(YEAR($A1003)-1,MONTH($A1003),DAY($A1003)),$A:$A,0))-1),"")</f>
        <v/>
      </c>
      <c r="AF1003" s="26">
        <f>IFERROR(IF(OR(AC1003="",INDEX(AC:AC,MATCH(DATE(YEAR($A1003)-1,MONTH($A1003),DAY($A1003)),$A:$A,0))=""),"",AC1003/INDEX(AC:AC,MATCH(DATE(YEAR($A1003)-1,MONTH($A1003),DAY($A1003)),$A:$A,0))-1),"")</f>
        <v/>
      </c>
      <c r="AG1003" s="26">
        <f>IF(OR(AA1003="",AA1002=""),"",AA1003/AA1002-1)</f>
        <v/>
      </c>
      <c r="AH1003" s="26">
        <f>IF(OR(AB1003="",AB1002=""),"",AB1003/AB1002-1)</f>
        <v/>
      </c>
      <c r="AI1003" s="26">
        <f>IF(OR(AC1003="",AC1002=""),"",AC1003/AC1002-1)</f>
        <v/>
      </c>
      <c r="AJ1003" s="26">
        <f>IF(AC1003="","",AA1003/AC1003)</f>
        <v/>
      </c>
      <c r="AK1003" s="26">
        <f>IF(AC1003="","",AB1003/AC1003)</f>
        <v/>
      </c>
      <c r="AL1003" s="29" t="n">
        <v>11.5325</v>
      </c>
      <c r="AM1003" s="30" t="n">
        <v>12.7375</v>
      </c>
      <c r="AN1003" s="30" t="n">
        <v>11.3075</v>
      </c>
      <c r="AO1003" s="30" t="n">
        <v>12.4675</v>
      </c>
      <c r="AP1003" s="31" t="n">
        <v>0.08110000000000001</v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18">
        <f>IF(SUMIFS('Daily NSE Equity Options'!$K:$K,'Daily NSE Equity Options'!$A:$A,$A1004)=0,"",SUMIFS('Daily NSE Equity Options'!$K:$K,'Daily NSE Equity Options'!$A:$A,$A1004))</f>
        <v/>
      </c>
      <c r="F1004" s="7">
        <f>IF(SUMIFS('Daily BSE Equity Options'!$K:$K,'Daily BSE Equity Options'!$A:$A,$A1004)=0,"",SUMIFS('Daily BSE Equity Options'!$K:$K,'Daily BSE Equity Options'!$A:$A,$A1004))</f>
        <v/>
      </c>
      <c r="G1004" s="7">
        <f>IF(OR(E1004="",F1004=""),"",E1004+F1004)</f>
        <v/>
      </c>
      <c r="H1004" s="20">
        <f>IFERROR(IF(OR(E1004="",INDEX(E:E,MATCH(DATE(YEAR($A1004)-1,MONTH($A1004),DAY($A1004)),$A:$A,0))=""),"",E1004/INDEX(E:E,MATCH(DATE(YEAR($A1004)-1,MONTH($A1004),DAY($A1004)),$A:$A,0))-1),"")</f>
        <v/>
      </c>
      <c r="I1004" s="20">
        <f>IFERROR(IF(OR(F1004="",INDEX(F:F,MATCH(DATE(YEAR($A1004)-1,MONTH($A1004),DAY($A1004)),$A:$A,0))=""),"",F1004/INDEX(F:F,MATCH(DATE(YEAR($A1004)-1,MONTH($A1004),DAY($A1004)),$A:$A,0))-1),"")</f>
        <v/>
      </c>
      <c r="J1004" s="20">
        <f>IFERROR(IF(OR(G1004="",INDEX(G:G,MATCH(DATE(YEAR($A1004)-1,MONTH($A1004),DAY($A1004)),$A:$A,0))=""),"",G1004/INDEX(G:G,MATCH(DATE(YEAR($A1004)-1,MONTH($A1004),DAY($A1004)),$A:$A,0))-1),"")</f>
        <v/>
      </c>
      <c r="K1004" s="20">
        <f>IF(OR(E1004="",E1003=""),"",E1004/E1003-1)</f>
        <v/>
      </c>
      <c r="L1004" s="20">
        <f>IF(OR(F1004="",F1003=""),"",F1004/F1003-1)</f>
        <v/>
      </c>
      <c r="M1004" s="20">
        <f>IF(OR(G1004="",G1003=""),"",G1004/G1003-1)</f>
        <v/>
      </c>
      <c r="N1004" s="20">
        <f>IF(G1004="","",E1004/G1004)</f>
        <v/>
      </c>
      <c r="O1004" s="20">
        <f>IF(G1004="","",F1004/G1004)</f>
        <v/>
      </c>
      <c r="P1004" s="21">
        <f>IF(SUMIFS('Daily NSE Equity Options'!$L:$L,'Daily NSE Equity Options'!$A:$A,$A1004)=0,"",SUMIFS('Daily NSE Equity Options'!$L:$L,'Daily NSE Equity Options'!$A:$A,$A1004))</f>
        <v/>
      </c>
      <c r="Q1004" s="8">
        <f>IF(SUMIFS('Daily BSE Equity Options'!$L:$L,'Daily BSE Equity Options'!$A:$A,$A1004)=0,"",SUMIFS('Daily BSE Equity Options'!$L:$L,'Daily BSE Equity Options'!$A:$A,$A1004))</f>
        <v/>
      </c>
      <c r="R1004" s="8">
        <f>IF(OR(P1004="",Q1004=""),"",P1004+Q1004)</f>
        <v/>
      </c>
      <c r="S1004" s="23">
        <f>IFERROR(IF(OR(P1004="",INDEX(P:P,MATCH(DATE(YEAR($A1004)-1,MONTH($A1004),DAY($A1004)),$A:$A,0))=""),"",P1004/INDEX(P:P,MATCH(DATE(YEAR($A1004)-1,MONTH($A1004),DAY($A1004)),$A:$A,0))-1),"")</f>
        <v/>
      </c>
      <c r="T1004" s="23">
        <f>IFERROR(IF(OR(Q1004="",INDEX(Q:Q,MATCH(DATE(YEAR($A1004)-1,MONTH($A1004),DAY($A1004)),$A:$A,0))=""),"",Q1004/INDEX(Q:Q,MATCH(DATE(YEAR($A1004)-1,MONTH($A1004),DAY($A1004)),$A:$A,0))-1),"")</f>
        <v/>
      </c>
      <c r="U1004" s="23">
        <f>IFERROR(IF(OR(R1004="",INDEX(R:R,MATCH(DATE(YEAR($A1004)-1,MONTH($A1004),DAY($A1004)),$A:$A,0))=""),"",R1004/INDEX(R:R,MATCH(DATE(YEAR($A1004)-1,MONTH($A1004),DAY($A1004)),$A:$A,0))-1),"")</f>
        <v/>
      </c>
      <c r="V1004" s="23">
        <f>IF(OR(P1004="",P1003=""),"",P1004/P1003-1)</f>
        <v/>
      </c>
      <c r="W1004" s="23">
        <f>IF(OR(Q1004="",Q1003=""),"",Q1004/Q1003-1)</f>
        <v/>
      </c>
      <c r="X1004" s="23">
        <f>IF(OR(R1004="",R1003=""),"",R1004/R1003-1)</f>
        <v/>
      </c>
      <c r="Y1004" s="23">
        <f>IF(R1004="","",P1004/R1004)</f>
        <v/>
      </c>
      <c r="Z1004" s="23">
        <f>IF(R1004="","",Q1004/R1004)</f>
        <v/>
      </c>
      <c r="AA1004" s="24">
        <f>IF(SUMIFS('Daily NSE Equity Options'!$M:$M,'Daily NSE Equity Options'!$A:$A,$A1004)=0,"",SUMIFS('Daily NSE Equity Options'!$M:$M,'Daily NSE Equity Options'!$A:$A,$A1004))</f>
        <v/>
      </c>
      <c r="AB1004" s="9">
        <f>IF(SUMIFS('Daily BSE Equity Options'!$M:$M,'Daily BSE Equity Options'!$A:$A,$A1004)=0,"",SUMIFS('Daily BSE Equity Options'!$M:$M,'Daily BSE Equity Options'!$A:$A,$A1004))</f>
        <v/>
      </c>
      <c r="AC1004" s="9">
        <f>IF(OR(AA1004="",AB1004=""),"",AA1004+AB1004)</f>
        <v/>
      </c>
      <c r="AD1004" s="26">
        <f>IFERROR(IF(OR(AA1004="",INDEX(AA:AA,MATCH(DATE(YEAR($A1004)-1,MONTH($A1004),DAY($A1004)),$A:$A,0))=""),"",AA1004/INDEX(AA:AA,MATCH(DATE(YEAR($A1004)-1,MONTH($A1004),DAY($A1004)),$A:$A,0))-1),"")</f>
        <v/>
      </c>
      <c r="AE1004" s="26">
        <f>IFERROR(IF(OR(AB1004="",INDEX(AB:AB,MATCH(DATE(YEAR($A1004)-1,MONTH($A1004),DAY($A1004)),$A:$A,0))=""),"",AB1004/INDEX(AB:AB,MATCH(DATE(YEAR($A1004)-1,MONTH($A1004),DAY($A1004)),$A:$A,0))-1),"")</f>
        <v/>
      </c>
      <c r="AF1004" s="26">
        <f>IFERROR(IF(OR(AC1004="",INDEX(AC:AC,MATCH(DATE(YEAR($A1004)-1,MONTH($A1004),DAY($A1004)),$A:$A,0))=""),"",AC1004/INDEX(AC:AC,MATCH(DATE(YEAR($A1004)-1,MONTH($A1004),DAY($A1004)),$A:$A,0))-1),"")</f>
        <v/>
      </c>
      <c r="AG1004" s="26">
        <f>IF(OR(AA1004="",AA1003=""),"",AA1004/AA1003-1)</f>
        <v/>
      </c>
      <c r="AH1004" s="26">
        <f>IF(OR(AB1004="",AB1003=""),"",AB1004/AB1003-1)</f>
        <v/>
      </c>
      <c r="AI1004" s="26">
        <f>IF(OR(AC1004="",AC1003=""),"",AC1004/AC1003-1)</f>
        <v/>
      </c>
      <c r="AJ1004" s="26">
        <f>IF(AC1004="","",AA1004/AC1004)</f>
        <v/>
      </c>
      <c r="AK1004" s="26">
        <f>IF(AC1004="","",AB1004/AC1004)</f>
        <v/>
      </c>
      <c r="AL1004" s="29" t="n">
        <v>12.4675</v>
      </c>
      <c r="AM1004" s="30" t="n">
        <v>12.925</v>
      </c>
      <c r="AN1004" s="30" t="n">
        <v>12.34</v>
      </c>
      <c r="AO1004" s="30" t="n">
        <v>12.615</v>
      </c>
      <c r="AP1004" s="31" t="n">
        <v>0.0118</v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18">
        <f>IF(SUMIFS('Daily NSE Equity Options'!$K:$K,'Daily NSE Equity Options'!$A:$A,$A1005)=0,"",SUMIFS('Daily NSE Equity Options'!$K:$K,'Daily NSE Equity Options'!$A:$A,$A1005))</f>
        <v/>
      </c>
      <c r="F1005" s="7">
        <f>IF(SUMIFS('Daily BSE Equity Options'!$K:$K,'Daily BSE Equity Options'!$A:$A,$A1005)=0,"",SUMIFS('Daily BSE Equity Options'!$K:$K,'Daily BSE Equity Options'!$A:$A,$A1005))</f>
        <v/>
      </c>
      <c r="G1005" s="7">
        <f>IF(OR(E1005="",F1005=""),"",E1005+F1005)</f>
        <v/>
      </c>
      <c r="H1005" s="20">
        <f>IFERROR(IF(OR(E1005="",INDEX(E:E,MATCH(DATE(YEAR($A1005)-1,MONTH($A1005),DAY($A1005)),$A:$A,0))=""),"",E1005/INDEX(E:E,MATCH(DATE(YEAR($A1005)-1,MONTH($A1005),DAY($A1005)),$A:$A,0))-1),"")</f>
        <v/>
      </c>
      <c r="I1005" s="20">
        <f>IFERROR(IF(OR(F1005="",INDEX(F:F,MATCH(DATE(YEAR($A1005)-1,MONTH($A1005),DAY($A1005)),$A:$A,0))=""),"",F1005/INDEX(F:F,MATCH(DATE(YEAR($A1005)-1,MONTH($A1005),DAY($A1005)),$A:$A,0))-1),"")</f>
        <v/>
      </c>
      <c r="J1005" s="20">
        <f>IFERROR(IF(OR(G1005="",INDEX(G:G,MATCH(DATE(YEAR($A1005)-1,MONTH($A1005),DAY($A1005)),$A:$A,0))=""),"",G1005/INDEX(G:G,MATCH(DATE(YEAR($A1005)-1,MONTH($A1005),DAY($A1005)),$A:$A,0))-1),"")</f>
        <v/>
      </c>
      <c r="K1005" s="20">
        <f>IF(OR(E1005="",E1004=""),"",E1005/E1004-1)</f>
        <v/>
      </c>
      <c r="L1005" s="20">
        <f>IF(OR(F1005="",F1004=""),"",F1005/F1004-1)</f>
        <v/>
      </c>
      <c r="M1005" s="20">
        <f>IF(OR(G1005="",G1004=""),"",G1005/G1004-1)</f>
        <v/>
      </c>
      <c r="N1005" s="20">
        <f>IF(G1005="","",E1005/G1005)</f>
        <v/>
      </c>
      <c r="O1005" s="20">
        <f>IF(G1005="","",F1005/G1005)</f>
        <v/>
      </c>
      <c r="P1005" s="21">
        <f>IF(SUMIFS('Daily NSE Equity Options'!$L:$L,'Daily NSE Equity Options'!$A:$A,$A1005)=0,"",SUMIFS('Daily NSE Equity Options'!$L:$L,'Daily NSE Equity Options'!$A:$A,$A1005))</f>
        <v/>
      </c>
      <c r="Q1005" s="8">
        <f>IF(SUMIFS('Daily BSE Equity Options'!$L:$L,'Daily BSE Equity Options'!$A:$A,$A1005)=0,"",SUMIFS('Daily BSE Equity Options'!$L:$L,'Daily BSE Equity Options'!$A:$A,$A1005))</f>
        <v/>
      </c>
      <c r="R1005" s="8">
        <f>IF(OR(P1005="",Q1005=""),"",P1005+Q1005)</f>
        <v/>
      </c>
      <c r="S1005" s="23">
        <f>IFERROR(IF(OR(P1005="",INDEX(P:P,MATCH(DATE(YEAR($A1005)-1,MONTH($A1005),DAY($A1005)),$A:$A,0))=""),"",P1005/INDEX(P:P,MATCH(DATE(YEAR($A1005)-1,MONTH($A1005),DAY($A1005)),$A:$A,0))-1),"")</f>
        <v/>
      </c>
      <c r="T1005" s="23">
        <f>IFERROR(IF(OR(Q1005="",INDEX(Q:Q,MATCH(DATE(YEAR($A1005)-1,MONTH($A1005),DAY($A1005)),$A:$A,0))=""),"",Q1005/INDEX(Q:Q,MATCH(DATE(YEAR($A1005)-1,MONTH($A1005),DAY($A1005)),$A:$A,0))-1),"")</f>
        <v/>
      </c>
      <c r="U1005" s="23">
        <f>IFERROR(IF(OR(R1005="",INDEX(R:R,MATCH(DATE(YEAR($A1005)-1,MONTH($A1005),DAY($A1005)),$A:$A,0))=""),"",R1005/INDEX(R:R,MATCH(DATE(YEAR($A1005)-1,MONTH($A1005),DAY($A1005)),$A:$A,0))-1),"")</f>
        <v/>
      </c>
      <c r="V1005" s="23">
        <f>IF(OR(P1005="",P1004=""),"",P1005/P1004-1)</f>
        <v/>
      </c>
      <c r="W1005" s="23">
        <f>IF(OR(Q1005="",Q1004=""),"",Q1005/Q1004-1)</f>
        <v/>
      </c>
      <c r="X1005" s="23">
        <f>IF(OR(R1005="",R1004=""),"",R1005/R1004-1)</f>
        <v/>
      </c>
      <c r="Y1005" s="23">
        <f>IF(R1005="","",P1005/R1005)</f>
        <v/>
      </c>
      <c r="Z1005" s="23">
        <f>IF(R1005="","",Q1005/R1005)</f>
        <v/>
      </c>
      <c r="AA1005" s="24">
        <f>IF(SUMIFS('Daily NSE Equity Options'!$M:$M,'Daily NSE Equity Options'!$A:$A,$A1005)=0,"",SUMIFS('Daily NSE Equity Options'!$M:$M,'Daily NSE Equity Options'!$A:$A,$A1005))</f>
        <v/>
      </c>
      <c r="AB1005" s="9">
        <f>IF(SUMIFS('Daily BSE Equity Options'!$M:$M,'Daily BSE Equity Options'!$A:$A,$A1005)=0,"",SUMIFS('Daily BSE Equity Options'!$M:$M,'Daily BSE Equity Options'!$A:$A,$A1005))</f>
        <v/>
      </c>
      <c r="AC1005" s="9">
        <f>IF(OR(AA1005="",AB1005=""),"",AA1005+AB1005)</f>
        <v/>
      </c>
      <c r="AD1005" s="26">
        <f>IFERROR(IF(OR(AA1005="",INDEX(AA:AA,MATCH(DATE(YEAR($A1005)-1,MONTH($A1005),DAY($A1005)),$A:$A,0))=""),"",AA1005/INDEX(AA:AA,MATCH(DATE(YEAR($A1005)-1,MONTH($A1005),DAY($A1005)),$A:$A,0))-1),"")</f>
        <v/>
      </c>
      <c r="AE1005" s="26">
        <f>IFERROR(IF(OR(AB1005="",INDEX(AB:AB,MATCH(DATE(YEAR($A1005)-1,MONTH($A1005),DAY($A1005)),$A:$A,0))=""),"",AB1005/INDEX(AB:AB,MATCH(DATE(YEAR($A1005)-1,MONTH($A1005),DAY($A1005)),$A:$A,0))-1),"")</f>
        <v/>
      </c>
      <c r="AF1005" s="26">
        <f>IFERROR(IF(OR(AC1005="",INDEX(AC:AC,MATCH(DATE(YEAR($A1005)-1,MONTH($A1005),DAY($A1005)),$A:$A,0))=""),"",AC1005/INDEX(AC:AC,MATCH(DATE(YEAR($A1005)-1,MONTH($A1005),DAY($A1005)),$A:$A,0))-1),"")</f>
        <v/>
      </c>
      <c r="AG1005" s="26">
        <f>IF(OR(AA1005="",AA1004=""),"",AA1005/AA1004-1)</f>
        <v/>
      </c>
      <c r="AH1005" s="26">
        <f>IF(OR(AB1005="",AB1004=""),"",AB1005/AB1004-1)</f>
        <v/>
      </c>
      <c r="AI1005" s="26">
        <f>IF(OR(AC1005="",AC1004=""),"",AC1005/AC1004-1)</f>
        <v/>
      </c>
      <c r="AJ1005" s="26">
        <f>IF(AC1005="","",AA1005/AC1005)</f>
        <v/>
      </c>
      <c r="AK1005" s="26">
        <f>IF(AC1005="","",AB1005/AC1005)</f>
        <v/>
      </c>
      <c r="AL1005" s="29" t="n">
        <v>12.615</v>
      </c>
      <c r="AM1005" s="30" t="n">
        <v>13.3875</v>
      </c>
      <c r="AN1005" s="30" t="n">
        <v>12.0275</v>
      </c>
      <c r="AO1005" s="30" t="n">
        <v>13.04</v>
      </c>
      <c r="AP1005" s="31" t="n">
        <v>0.0337</v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18">
        <f>IF(SUMIFS('Daily NSE Equity Options'!$K:$K,'Daily NSE Equity Options'!$A:$A,$A1006)=0,"",SUMIFS('Daily NSE Equity Options'!$K:$K,'Daily NSE Equity Options'!$A:$A,$A1006))</f>
        <v/>
      </c>
      <c r="F1006" s="7">
        <f>IF(SUMIFS('Daily BSE Equity Options'!$K:$K,'Daily BSE Equity Options'!$A:$A,$A1006)=0,"",SUMIFS('Daily BSE Equity Options'!$K:$K,'Daily BSE Equity Options'!$A:$A,$A1006))</f>
        <v/>
      </c>
      <c r="G1006" s="7">
        <f>IF(OR(E1006="",F1006=""),"",E1006+F1006)</f>
        <v/>
      </c>
      <c r="H1006" s="20">
        <f>IFERROR(IF(OR(E1006="",INDEX(E:E,MATCH(DATE(YEAR($A1006)-1,MONTH($A1006),DAY($A1006)),$A:$A,0))=""),"",E1006/INDEX(E:E,MATCH(DATE(YEAR($A1006)-1,MONTH($A1006),DAY($A1006)),$A:$A,0))-1),"")</f>
        <v/>
      </c>
      <c r="I1006" s="20">
        <f>IFERROR(IF(OR(F1006="",INDEX(F:F,MATCH(DATE(YEAR($A1006)-1,MONTH($A1006),DAY($A1006)),$A:$A,0))=""),"",F1006/INDEX(F:F,MATCH(DATE(YEAR($A1006)-1,MONTH($A1006),DAY($A1006)),$A:$A,0))-1),"")</f>
        <v/>
      </c>
      <c r="J1006" s="20">
        <f>IFERROR(IF(OR(G1006="",INDEX(G:G,MATCH(DATE(YEAR($A1006)-1,MONTH($A1006),DAY($A1006)),$A:$A,0))=""),"",G1006/INDEX(G:G,MATCH(DATE(YEAR($A1006)-1,MONTH($A1006),DAY($A1006)),$A:$A,0))-1),"")</f>
        <v/>
      </c>
      <c r="K1006" s="20">
        <f>IF(OR(E1006="",E1005=""),"",E1006/E1005-1)</f>
        <v/>
      </c>
      <c r="L1006" s="20">
        <f>IF(OR(F1006="",F1005=""),"",F1006/F1005-1)</f>
        <v/>
      </c>
      <c r="M1006" s="20">
        <f>IF(OR(G1006="",G1005=""),"",G1006/G1005-1)</f>
        <v/>
      </c>
      <c r="N1006" s="20">
        <f>IF(G1006="","",E1006/G1006)</f>
        <v/>
      </c>
      <c r="O1006" s="20">
        <f>IF(G1006="","",F1006/G1006)</f>
        <v/>
      </c>
      <c r="P1006" s="21">
        <f>IF(SUMIFS('Daily NSE Equity Options'!$L:$L,'Daily NSE Equity Options'!$A:$A,$A1006)=0,"",SUMIFS('Daily NSE Equity Options'!$L:$L,'Daily NSE Equity Options'!$A:$A,$A1006))</f>
        <v/>
      </c>
      <c r="Q1006" s="8">
        <f>IF(SUMIFS('Daily BSE Equity Options'!$L:$L,'Daily BSE Equity Options'!$A:$A,$A1006)=0,"",SUMIFS('Daily BSE Equity Options'!$L:$L,'Daily BSE Equity Options'!$A:$A,$A1006))</f>
        <v/>
      </c>
      <c r="R1006" s="8">
        <f>IF(OR(P1006="",Q1006=""),"",P1006+Q1006)</f>
        <v/>
      </c>
      <c r="S1006" s="23">
        <f>IFERROR(IF(OR(P1006="",INDEX(P:P,MATCH(DATE(YEAR($A1006)-1,MONTH($A1006),DAY($A1006)),$A:$A,0))=""),"",P1006/INDEX(P:P,MATCH(DATE(YEAR($A1006)-1,MONTH($A1006),DAY($A1006)),$A:$A,0))-1),"")</f>
        <v/>
      </c>
      <c r="T1006" s="23">
        <f>IFERROR(IF(OR(Q1006="",INDEX(Q:Q,MATCH(DATE(YEAR($A1006)-1,MONTH($A1006),DAY($A1006)),$A:$A,0))=""),"",Q1006/INDEX(Q:Q,MATCH(DATE(YEAR($A1006)-1,MONTH($A1006),DAY($A1006)),$A:$A,0))-1),"")</f>
        <v/>
      </c>
      <c r="U1006" s="23">
        <f>IFERROR(IF(OR(R1006="",INDEX(R:R,MATCH(DATE(YEAR($A1006)-1,MONTH($A1006),DAY($A1006)),$A:$A,0))=""),"",R1006/INDEX(R:R,MATCH(DATE(YEAR($A1006)-1,MONTH($A1006),DAY($A1006)),$A:$A,0))-1),"")</f>
        <v/>
      </c>
      <c r="V1006" s="23">
        <f>IF(OR(P1006="",P1005=""),"",P1006/P1005-1)</f>
        <v/>
      </c>
      <c r="W1006" s="23">
        <f>IF(OR(Q1006="",Q1005=""),"",Q1006/Q1005-1)</f>
        <v/>
      </c>
      <c r="X1006" s="23">
        <f>IF(OR(R1006="",R1005=""),"",R1006/R1005-1)</f>
        <v/>
      </c>
      <c r="Y1006" s="23">
        <f>IF(R1006="","",P1006/R1006)</f>
        <v/>
      </c>
      <c r="Z1006" s="23">
        <f>IF(R1006="","",Q1006/R1006)</f>
        <v/>
      </c>
      <c r="AA1006" s="24">
        <f>IF(SUMIFS('Daily NSE Equity Options'!$M:$M,'Daily NSE Equity Options'!$A:$A,$A1006)=0,"",SUMIFS('Daily NSE Equity Options'!$M:$M,'Daily NSE Equity Options'!$A:$A,$A1006))</f>
        <v/>
      </c>
      <c r="AB1006" s="9">
        <f>IF(SUMIFS('Daily BSE Equity Options'!$M:$M,'Daily BSE Equity Options'!$A:$A,$A1006)=0,"",SUMIFS('Daily BSE Equity Options'!$M:$M,'Daily BSE Equity Options'!$A:$A,$A1006))</f>
        <v/>
      </c>
      <c r="AC1006" s="9">
        <f>IF(OR(AA1006="",AB1006=""),"",AA1006+AB1006)</f>
        <v/>
      </c>
      <c r="AD1006" s="26">
        <f>IFERROR(IF(OR(AA1006="",INDEX(AA:AA,MATCH(DATE(YEAR($A1006)-1,MONTH($A1006),DAY($A1006)),$A:$A,0))=""),"",AA1006/INDEX(AA:AA,MATCH(DATE(YEAR($A1006)-1,MONTH($A1006),DAY($A1006)),$A:$A,0))-1),"")</f>
        <v/>
      </c>
      <c r="AE1006" s="26">
        <f>IFERROR(IF(OR(AB1006="",INDEX(AB:AB,MATCH(DATE(YEAR($A1006)-1,MONTH($A1006),DAY($A1006)),$A:$A,0))=""),"",AB1006/INDEX(AB:AB,MATCH(DATE(YEAR($A1006)-1,MONTH($A1006),DAY($A1006)),$A:$A,0))-1),"")</f>
        <v/>
      </c>
      <c r="AF1006" s="26">
        <f>IFERROR(IF(OR(AC1006="",INDEX(AC:AC,MATCH(DATE(YEAR($A1006)-1,MONTH($A1006),DAY($A1006)),$A:$A,0))=""),"",AC1006/INDEX(AC:AC,MATCH(DATE(YEAR($A1006)-1,MONTH($A1006),DAY($A1006)),$A:$A,0))-1),"")</f>
        <v/>
      </c>
      <c r="AG1006" s="26">
        <f>IF(OR(AA1006="",AA1005=""),"",AA1006/AA1005-1)</f>
        <v/>
      </c>
      <c r="AH1006" s="26">
        <f>IF(OR(AB1006="",AB1005=""),"",AB1006/AB1005-1)</f>
        <v/>
      </c>
      <c r="AI1006" s="26">
        <f>IF(OR(AC1006="",AC1005=""),"",AC1006/AC1005-1)</f>
        <v/>
      </c>
      <c r="AJ1006" s="26">
        <f>IF(AC1006="","",AA1006/AC1006)</f>
        <v/>
      </c>
      <c r="AK1006" s="26">
        <f>IF(AC1006="","",AB1006/AC1006)</f>
        <v/>
      </c>
      <c r="AL1006" s="29" t="n">
        <v>13.04</v>
      </c>
      <c r="AM1006" s="30" t="n">
        <v>14.4125</v>
      </c>
      <c r="AN1006" s="30" t="n">
        <v>11.915</v>
      </c>
      <c r="AO1006" s="30" t="n">
        <v>13.4575</v>
      </c>
      <c r="AP1006" s="31" t="n">
        <v>0.032</v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18">
        <f>IF(SUMIFS('Daily NSE Equity Options'!$K:$K,'Daily NSE Equity Options'!$A:$A,$A1007)=0,"",SUMIFS('Daily NSE Equity Options'!$K:$K,'Daily NSE Equity Options'!$A:$A,$A1007))</f>
        <v/>
      </c>
      <c r="F1007" s="7">
        <f>IF(SUMIFS('Daily BSE Equity Options'!$K:$K,'Daily BSE Equity Options'!$A:$A,$A1007)=0,"",SUMIFS('Daily BSE Equity Options'!$K:$K,'Daily BSE Equity Options'!$A:$A,$A1007))</f>
        <v/>
      </c>
      <c r="G1007" s="7">
        <f>IF(OR(E1007="",F1007=""),"",E1007+F1007)</f>
        <v/>
      </c>
      <c r="H1007" s="20">
        <f>IFERROR(IF(OR(E1007="",INDEX(E:E,MATCH(DATE(YEAR($A1007)-1,MONTH($A1007),DAY($A1007)),$A:$A,0))=""),"",E1007/INDEX(E:E,MATCH(DATE(YEAR($A1007)-1,MONTH($A1007),DAY($A1007)),$A:$A,0))-1),"")</f>
        <v/>
      </c>
      <c r="I1007" s="20">
        <f>IFERROR(IF(OR(F1007="",INDEX(F:F,MATCH(DATE(YEAR($A1007)-1,MONTH($A1007),DAY($A1007)),$A:$A,0))=""),"",F1007/INDEX(F:F,MATCH(DATE(YEAR($A1007)-1,MONTH($A1007),DAY($A1007)),$A:$A,0))-1),"")</f>
        <v/>
      </c>
      <c r="J1007" s="20">
        <f>IFERROR(IF(OR(G1007="",INDEX(G:G,MATCH(DATE(YEAR($A1007)-1,MONTH($A1007),DAY($A1007)),$A:$A,0))=""),"",G1007/INDEX(G:G,MATCH(DATE(YEAR($A1007)-1,MONTH($A1007),DAY($A1007)),$A:$A,0))-1),"")</f>
        <v/>
      </c>
      <c r="K1007" s="20">
        <f>IF(OR(E1007="",E1006=""),"",E1007/E1006-1)</f>
        <v/>
      </c>
      <c r="L1007" s="20">
        <f>IF(OR(F1007="",F1006=""),"",F1007/F1006-1)</f>
        <v/>
      </c>
      <c r="M1007" s="20">
        <f>IF(OR(G1007="",G1006=""),"",G1007/G1006-1)</f>
        <v/>
      </c>
      <c r="N1007" s="20">
        <f>IF(G1007="","",E1007/G1007)</f>
        <v/>
      </c>
      <c r="O1007" s="20">
        <f>IF(G1007="","",F1007/G1007)</f>
        <v/>
      </c>
      <c r="P1007" s="21">
        <f>IF(SUMIFS('Daily NSE Equity Options'!$L:$L,'Daily NSE Equity Options'!$A:$A,$A1007)=0,"",SUMIFS('Daily NSE Equity Options'!$L:$L,'Daily NSE Equity Options'!$A:$A,$A1007))</f>
        <v/>
      </c>
      <c r="Q1007" s="8">
        <f>IF(SUMIFS('Daily BSE Equity Options'!$L:$L,'Daily BSE Equity Options'!$A:$A,$A1007)=0,"",SUMIFS('Daily BSE Equity Options'!$L:$L,'Daily BSE Equity Options'!$A:$A,$A1007))</f>
        <v/>
      </c>
      <c r="R1007" s="8">
        <f>IF(OR(P1007="",Q1007=""),"",P1007+Q1007)</f>
        <v/>
      </c>
      <c r="S1007" s="23">
        <f>IFERROR(IF(OR(P1007="",INDEX(P:P,MATCH(DATE(YEAR($A1007)-1,MONTH($A1007),DAY($A1007)),$A:$A,0))=""),"",P1007/INDEX(P:P,MATCH(DATE(YEAR($A1007)-1,MONTH($A1007),DAY($A1007)),$A:$A,0))-1),"")</f>
        <v/>
      </c>
      <c r="T1007" s="23">
        <f>IFERROR(IF(OR(Q1007="",INDEX(Q:Q,MATCH(DATE(YEAR($A1007)-1,MONTH($A1007),DAY($A1007)),$A:$A,0))=""),"",Q1007/INDEX(Q:Q,MATCH(DATE(YEAR($A1007)-1,MONTH($A1007),DAY($A1007)),$A:$A,0))-1),"")</f>
        <v/>
      </c>
      <c r="U1007" s="23">
        <f>IFERROR(IF(OR(R1007="",INDEX(R:R,MATCH(DATE(YEAR($A1007)-1,MONTH($A1007),DAY($A1007)),$A:$A,0))=""),"",R1007/INDEX(R:R,MATCH(DATE(YEAR($A1007)-1,MONTH($A1007),DAY($A1007)),$A:$A,0))-1),"")</f>
        <v/>
      </c>
      <c r="V1007" s="23">
        <f>IF(OR(P1007="",P1006=""),"",P1007/P1006-1)</f>
        <v/>
      </c>
      <c r="W1007" s="23">
        <f>IF(OR(Q1007="",Q1006=""),"",Q1007/Q1006-1)</f>
        <v/>
      </c>
      <c r="X1007" s="23">
        <f>IF(OR(R1007="",R1006=""),"",R1007/R1006-1)</f>
        <v/>
      </c>
      <c r="Y1007" s="23">
        <f>IF(R1007="","",P1007/R1007)</f>
        <v/>
      </c>
      <c r="Z1007" s="23">
        <f>IF(R1007="","",Q1007/R1007)</f>
        <v/>
      </c>
      <c r="AA1007" s="24">
        <f>IF(SUMIFS('Daily NSE Equity Options'!$M:$M,'Daily NSE Equity Options'!$A:$A,$A1007)=0,"",SUMIFS('Daily NSE Equity Options'!$M:$M,'Daily NSE Equity Options'!$A:$A,$A1007))</f>
        <v/>
      </c>
      <c r="AB1007" s="9">
        <f>IF(SUMIFS('Daily BSE Equity Options'!$M:$M,'Daily BSE Equity Options'!$A:$A,$A1007)=0,"",SUMIFS('Daily BSE Equity Options'!$M:$M,'Daily BSE Equity Options'!$A:$A,$A1007))</f>
        <v/>
      </c>
      <c r="AC1007" s="9">
        <f>IF(OR(AA1007="",AB1007=""),"",AA1007+AB1007)</f>
        <v/>
      </c>
      <c r="AD1007" s="26">
        <f>IFERROR(IF(OR(AA1007="",INDEX(AA:AA,MATCH(DATE(YEAR($A1007)-1,MONTH($A1007),DAY($A1007)),$A:$A,0))=""),"",AA1007/INDEX(AA:AA,MATCH(DATE(YEAR($A1007)-1,MONTH($A1007),DAY($A1007)),$A:$A,0))-1),"")</f>
        <v/>
      </c>
      <c r="AE1007" s="26">
        <f>IFERROR(IF(OR(AB1007="",INDEX(AB:AB,MATCH(DATE(YEAR($A1007)-1,MONTH($A1007),DAY($A1007)),$A:$A,0))=""),"",AB1007/INDEX(AB:AB,MATCH(DATE(YEAR($A1007)-1,MONTH($A1007),DAY($A1007)),$A:$A,0))-1),"")</f>
        <v/>
      </c>
      <c r="AF1007" s="26">
        <f>IFERROR(IF(OR(AC1007="",INDEX(AC:AC,MATCH(DATE(YEAR($A1007)-1,MONTH($A1007),DAY($A1007)),$A:$A,0))=""),"",AC1007/INDEX(AC:AC,MATCH(DATE(YEAR($A1007)-1,MONTH($A1007),DAY($A1007)),$A:$A,0))-1),"")</f>
        <v/>
      </c>
      <c r="AG1007" s="26">
        <f>IF(OR(AA1007="",AA1006=""),"",AA1007/AA1006-1)</f>
        <v/>
      </c>
      <c r="AH1007" s="26">
        <f>IF(OR(AB1007="",AB1006=""),"",AB1007/AB1006-1)</f>
        <v/>
      </c>
      <c r="AI1007" s="26">
        <f>IF(OR(AC1007="",AC1006=""),"",AC1007/AC1006-1)</f>
        <v/>
      </c>
      <c r="AJ1007" s="26">
        <f>IF(AC1007="","",AA1007/AC1007)</f>
        <v/>
      </c>
      <c r="AK1007" s="26">
        <f>IF(AC1007="","",AB1007/AC1007)</f>
        <v/>
      </c>
      <c r="AL1007" s="29" t="n">
        <v>13.4575</v>
      </c>
      <c r="AM1007" s="30" t="n">
        <v>13.4575</v>
      </c>
      <c r="AN1007" s="30" t="n">
        <v>12.6125</v>
      </c>
      <c r="AO1007" s="30" t="n">
        <v>12.7</v>
      </c>
      <c r="AP1007" s="31" t="n">
        <v>-0.0563</v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18">
        <f>IF(SUMIFS('Daily NSE Equity Options'!$K:$K,'Daily NSE Equity Options'!$A:$A,$A1008)=0,"",SUMIFS('Daily NSE Equity Options'!$K:$K,'Daily NSE Equity Options'!$A:$A,$A1008))</f>
        <v/>
      </c>
      <c r="F1008" s="7">
        <f>IF(SUMIFS('Daily BSE Equity Options'!$K:$K,'Daily BSE Equity Options'!$A:$A,$A1008)=0,"",SUMIFS('Daily BSE Equity Options'!$K:$K,'Daily BSE Equity Options'!$A:$A,$A1008))</f>
        <v/>
      </c>
      <c r="G1008" s="7">
        <f>IF(OR(E1008="",F1008=""),"",E1008+F1008)</f>
        <v/>
      </c>
      <c r="H1008" s="20">
        <f>IFERROR(IF(OR(E1008="",INDEX(E:E,MATCH(DATE(YEAR($A1008)-1,MONTH($A1008),DAY($A1008)),$A:$A,0))=""),"",E1008/INDEX(E:E,MATCH(DATE(YEAR($A1008)-1,MONTH($A1008),DAY($A1008)),$A:$A,0))-1),"")</f>
        <v/>
      </c>
      <c r="I1008" s="20">
        <f>IFERROR(IF(OR(F1008="",INDEX(F:F,MATCH(DATE(YEAR($A1008)-1,MONTH($A1008),DAY($A1008)),$A:$A,0))=""),"",F1008/INDEX(F:F,MATCH(DATE(YEAR($A1008)-1,MONTH($A1008),DAY($A1008)),$A:$A,0))-1),"")</f>
        <v/>
      </c>
      <c r="J1008" s="20">
        <f>IFERROR(IF(OR(G1008="",INDEX(G:G,MATCH(DATE(YEAR($A1008)-1,MONTH($A1008),DAY($A1008)),$A:$A,0))=""),"",G1008/INDEX(G:G,MATCH(DATE(YEAR($A1008)-1,MONTH($A1008),DAY($A1008)),$A:$A,0))-1),"")</f>
        <v/>
      </c>
      <c r="K1008" s="20">
        <f>IF(OR(E1008="",E1007=""),"",E1008/E1007-1)</f>
        <v/>
      </c>
      <c r="L1008" s="20">
        <f>IF(OR(F1008="",F1007=""),"",F1008/F1007-1)</f>
        <v/>
      </c>
      <c r="M1008" s="20">
        <f>IF(OR(G1008="",G1007=""),"",G1008/G1007-1)</f>
        <v/>
      </c>
      <c r="N1008" s="20">
        <f>IF(G1008="","",E1008/G1008)</f>
        <v/>
      </c>
      <c r="O1008" s="20">
        <f>IF(G1008="","",F1008/G1008)</f>
        <v/>
      </c>
      <c r="P1008" s="21">
        <f>IF(SUMIFS('Daily NSE Equity Options'!$L:$L,'Daily NSE Equity Options'!$A:$A,$A1008)=0,"",SUMIFS('Daily NSE Equity Options'!$L:$L,'Daily NSE Equity Options'!$A:$A,$A1008))</f>
        <v/>
      </c>
      <c r="Q1008" s="8">
        <f>IF(SUMIFS('Daily BSE Equity Options'!$L:$L,'Daily BSE Equity Options'!$A:$A,$A1008)=0,"",SUMIFS('Daily BSE Equity Options'!$L:$L,'Daily BSE Equity Options'!$A:$A,$A1008))</f>
        <v/>
      </c>
      <c r="R1008" s="8">
        <f>IF(OR(P1008="",Q1008=""),"",P1008+Q1008)</f>
        <v/>
      </c>
      <c r="S1008" s="23">
        <f>IFERROR(IF(OR(P1008="",INDEX(P:P,MATCH(DATE(YEAR($A1008)-1,MONTH($A1008),DAY($A1008)),$A:$A,0))=""),"",P1008/INDEX(P:P,MATCH(DATE(YEAR($A1008)-1,MONTH($A1008),DAY($A1008)),$A:$A,0))-1),"")</f>
        <v/>
      </c>
      <c r="T1008" s="23">
        <f>IFERROR(IF(OR(Q1008="",INDEX(Q:Q,MATCH(DATE(YEAR($A1008)-1,MONTH($A1008),DAY($A1008)),$A:$A,0))=""),"",Q1008/INDEX(Q:Q,MATCH(DATE(YEAR($A1008)-1,MONTH($A1008),DAY($A1008)),$A:$A,0))-1),"")</f>
        <v/>
      </c>
      <c r="U1008" s="23">
        <f>IFERROR(IF(OR(R1008="",INDEX(R:R,MATCH(DATE(YEAR($A1008)-1,MONTH($A1008),DAY($A1008)),$A:$A,0))=""),"",R1008/INDEX(R:R,MATCH(DATE(YEAR($A1008)-1,MONTH($A1008),DAY($A1008)),$A:$A,0))-1),"")</f>
        <v/>
      </c>
      <c r="V1008" s="23">
        <f>IF(OR(P1008="",P1007=""),"",P1008/P1007-1)</f>
        <v/>
      </c>
      <c r="W1008" s="23">
        <f>IF(OR(Q1008="",Q1007=""),"",Q1008/Q1007-1)</f>
        <v/>
      </c>
      <c r="X1008" s="23">
        <f>IF(OR(R1008="",R1007=""),"",R1008/R1007-1)</f>
        <v/>
      </c>
      <c r="Y1008" s="23">
        <f>IF(R1008="","",P1008/R1008)</f>
        <v/>
      </c>
      <c r="Z1008" s="23">
        <f>IF(R1008="","",Q1008/R1008)</f>
        <v/>
      </c>
      <c r="AA1008" s="24">
        <f>IF(SUMIFS('Daily NSE Equity Options'!$M:$M,'Daily NSE Equity Options'!$A:$A,$A1008)=0,"",SUMIFS('Daily NSE Equity Options'!$M:$M,'Daily NSE Equity Options'!$A:$A,$A1008))</f>
        <v/>
      </c>
      <c r="AB1008" s="9">
        <f>IF(SUMIFS('Daily BSE Equity Options'!$M:$M,'Daily BSE Equity Options'!$A:$A,$A1008)=0,"",SUMIFS('Daily BSE Equity Options'!$M:$M,'Daily BSE Equity Options'!$A:$A,$A1008))</f>
        <v/>
      </c>
      <c r="AC1008" s="9">
        <f>IF(OR(AA1008="",AB1008=""),"",AA1008+AB1008)</f>
        <v/>
      </c>
      <c r="AD1008" s="26">
        <f>IFERROR(IF(OR(AA1008="",INDEX(AA:AA,MATCH(DATE(YEAR($A1008)-1,MONTH($A1008),DAY($A1008)),$A:$A,0))=""),"",AA1008/INDEX(AA:AA,MATCH(DATE(YEAR($A1008)-1,MONTH($A1008),DAY($A1008)),$A:$A,0))-1),"")</f>
        <v/>
      </c>
      <c r="AE1008" s="26">
        <f>IFERROR(IF(OR(AB1008="",INDEX(AB:AB,MATCH(DATE(YEAR($A1008)-1,MONTH($A1008),DAY($A1008)),$A:$A,0))=""),"",AB1008/INDEX(AB:AB,MATCH(DATE(YEAR($A1008)-1,MONTH($A1008),DAY($A1008)),$A:$A,0))-1),"")</f>
        <v/>
      </c>
      <c r="AF1008" s="26">
        <f>IFERROR(IF(OR(AC1008="",INDEX(AC:AC,MATCH(DATE(YEAR($A1008)-1,MONTH($A1008),DAY($A1008)),$A:$A,0))=""),"",AC1008/INDEX(AC:AC,MATCH(DATE(YEAR($A1008)-1,MONTH($A1008),DAY($A1008)),$A:$A,0))-1),"")</f>
        <v/>
      </c>
      <c r="AG1008" s="26">
        <f>IF(OR(AA1008="",AA1007=""),"",AA1008/AA1007-1)</f>
        <v/>
      </c>
      <c r="AH1008" s="26">
        <f>IF(OR(AB1008="",AB1007=""),"",AB1008/AB1007-1)</f>
        <v/>
      </c>
      <c r="AI1008" s="26">
        <f>IF(OR(AC1008="",AC1007=""),"",AC1008/AC1007-1)</f>
        <v/>
      </c>
      <c r="AJ1008" s="26">
        <f>IF(AC1008="","",AA1008/AC1008)</f>
        <v/>
      </c>
      <c r="AK1008" s="26">
        <f>IF(AC1008="","",AB1008/AC1008)</f>
        <v/>
      </c>
      <c r="AL1008" s="29" t="n">
        <v>12.7</v>
      </c>
      <c r="AM1008" s="30" t="n">
        <v>12.7</v>
      </c>
      <c r="AN1008" s="30" t="n">
        <v>9.8575</v>
      </c>
      <c r="AO1008" s="30" t="n">
        <v>10.195</v>
      </c>
      <c r="AP1008" s="31" t="n">
        <v>-0.1972</v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18">
        <f>IF(SUMIFS('Daily NSE Equity Options'!$K:$K,'Daily NSE Equity Options'!$A:$A,$A1009)=0,"",SUMIFS('Daily NSE Equity Options'!$K:$K,'Daily NSE Equity Options'!$A:$A,$A1009))</f>
        <v/>
      </c>
      <c r="F1009" s="7">
        <f>IF(SUMIFS('Daily BSE Equity Options'!$K:$K,'Daily BSE Equity Options'!$A:$A,$A1009)=0,"",SUMIFS('Daily BSE Equity Options'!$K:$K,'Daily BSE Equity Options'!$A:$A,$A1009))</f>
        <v/>
      </c>
      <c r="G1009" s="7">
        <f>IF(OR(E1009="",F1009=""),"",E1009+F1009)</f>
        <v/>
      </c>
      <c r="H1009" s="20">
        <f>IFERROR(IF(OR(E1009="",INDEX(E:E,MATCH(DATE(YEAR($A1009)-1,MONTH($A1009),DAY($A1009)),$A:$A,0))=""),"",E1009/INDEX(E:E,MATCH(DATE(YEAR($A1009)-1,MONTH($A1009),DAY($A1009)),$A:$A,0))-1),"")</f>
        <v/>
      </c>
      <c r="I1009" s="20">
        <f>IFERROR(IF(OR(F1009="",INDEX(F:F,MATCH(DATE(YEAR($A1009)-1,MONTH($A1009),DAY($A1009)),$A:$A,0))=""),"",F1009/INDEX(F:F,MATCH(DATE(YEAR($A1009)-1,MONTH($A1009),DAY($A1009)),$A:$A,0))-1),"")</f>
        <v/>
      </c>
      <c r="J1009" s="20">
        <f>IFERROR(IF(OR(G1009="",INDEX(G:G,MATCH(DATE(YEAR($A1009)-1,MONTH($A1009),DAY($A1009)),$A:$A,0))=""),"",G1009/INDEX(G:G,MATCH(DATE(YEAR($A1009)-1,MONTH($A1009),DAY($A1009)),$A:$A,0))-1),"")</f>
        <v/>
      </c>
      <c r="K1009" s="20">
        <f>IF(OR(E1009="",E1008=""),"",E1009/E1008-1)</f>
        <v/>
      </c>
      <c r="L1009" s="20">
        <f>IF(OR(F1009="",F1008=""),"",F1009/F1008-1)</f>
        <v/>
      </c>
      <c r="M1009" s="20">
        <f>IF(OR(G1009="",G1008=""),"",G1009/G1008-1)</f>
        <v/>
      </c>
      <c r="N1009" s="20">
        <f>IF(G1009="","",E1009/G1009)</f>
        <v/>
      </c>
      <c r="O1009" s="20">
        <f>IF(G1009="","",F1009/G1009)</f>
        <v/>
      </c>
      <c r="P1009" s="21">
        <f>IF(SUMIFS('Daily NSE Equity Options'!$L:$L,'Daily NSE Equity Options'!$A:$A,$A1009)=0,"",SUMIFS('Daily NSE Equity Options'!$L:$L,'Daily NSE Equity Options'!$A:$A,$A1009))</f>
        <v/>
      </c>
      <c r="Q1009" s="8">
        <f>IF(SUMIFS('Daily BSE Equity Options'!$L:$L,'Daily BSE Equity Options'!$A:$A,$A1009)=0,"",SUMIFS('Daily BSE Equity Options'!$L:$L,'Daily BSE Equity Options'!$A:$A,$A1009))</f>
        <v/>
      </c>
      <c r="R1009" s="8">
        <f>IF(OR(P1009="",Q1009=""),"",P1009+Q1009)</f>
        <v/>
      </c>
      <c r="S1009" s="23">
        <f>IFERROR(IF(OR(P1009="",INDEX(P:P,MATCH(DATE(YEAR($A1009)-1,MONTH($A1009),DAY($A1009)),$A:$A,0))=""),"",P1009/INDEX(P:P,MATCH(DATE(YEAR($A1009)-1,MONTH($A1009),DAY($A1009)),$A:$A,0))-1),"")</f>
        <v/>
      </c>
      <c r="T1009" s="23">
        <f>IFERROR(IF(OR(Q1009="",INDEX(Q:Q,MATCH(DATE(YEAR($A1009)-1,MONTH($A1009),DAY($A1009)),$A:$A,0))=""),"",Q1009/INDEX(Q:Q,MATCH(DATE(YEAR($A1009)-1,MONTH($A1009),DAY($A1009)),$A:$A,0))-1),"")</f>
        <v/>
      </c>
      <c r="U1009" s="23">
        <f>IFERROR(IF(OR(R1009="",INDEX(R:R,MATCH(DATE(YEAR($A1009)-1,MONTH($A1009),DAY($A1009)),$A:$A,0))=""),"",R1009/INDEX(R:R,MATCH(DATE(YEAR($A1009)-1,MONTH($A1009),DAY($A1009)),$A:$A,0))-1),"")</f>
        <v/>
      </c>
      <c r="V1009" s="23">
        <f>IF(OR(P1009="",P1008=""),"",P1009/P1008-1)</f>
        <v/>
      </c>
      <c r="W1009" s="23">
        <f>IF(OR(Q1009="",Q1008=""),"",Q1009/Q1008-1)</f>
        <v/>
      </c>
      <c r="X1009" s="23">
        <f>IF(OR(R1009="",R1008=""),"",R1009/R1008-1)</f>
        <v/>
      </c>
      <c r="Y1009" s="23">
        <f>IF(R1009="","",P1009/R1009)</f>
        <v/>
      </c>
      <c r="Z1009" s="23">
        <f>IF(R1009="","",Q1009/R1009)</f>
        <v/>
      </c>
      <c r="AA1009" s="24">
        <f>IF(SUMIFS('Daily NSE Equity Options'!$M:$M,'Daily NSE Equity Options'!$A:$A,$A1009)=0,"",SUMIFS('Daily NSE Equity Options'!$M:$M,'Daily NSE Equity Options'!$A:$A,$A1009))</f>
        <v/>
      </c>
      <c r="AB1009" s="9">
        <f>IF(SUMIFS('Daily BSE Equity Options'!$M:$M,'Daily BSE Equity Options'!$A:$A,$A1009)=0,"",SUMIFS('Daily BSE Equity Options'!$M:$M,'Daily BSE Equity Options'!$A:$A,$A1009))</f>
        <v/>
      </c>
      <c r="AC1009" s="9">
        <f>IF(OR(AA1009="",AB1009=""),"",AA1009+AB1009)</f>
        <v/>
      </c>
      <c r="AD1009" s="26">
        <f>IFERROR(IF(OR(AA1009="",INDEX(AA:AA,MATCH(DATE(YEAR($A1009)-1,MONTH($A1009),DAY($A1009)),$A:$A,0))=""),"",AA1009/INDEX(AA:AA,MATCH(DATE(YEAR($A1009)-1,MONTH($A1009),DAY($A1009)),$A:$A,0))-1),"")</f>
        <v/>
      </c>
      <c r="AE1009" s="26">
        <f>IFERROR(IF(OR(AB1009="",INDEX(AB:AB,MATCH(DATE(YEAR($A1009)-1,MONTH($A1009),DAY($A1009)),$A:$A,0))=""),"",AB1009/INDEX(AB:AB,MATCH(DATE(YEAR($A1009)-1,MONTH($A1009),DAY($A1009)),$A:$A,0))-1),"")</f>
        <v/>
      </c>
      <c r="AF1009" s="26">
        <f>IFERROR(IF(OR(AC1009="",INDEX(AC:AC,MATCH(DATE(YEAR($A1009)-1,MONTH($A1009),DAY($A1009)),$A:$A,0))=""),"",AC1009/INDEX(AC:AC,MATCH(DATE(YEAR($A1009)-1,MONTH($A1009),DAY($A1009)),$A:$A,0))-1),"")</f>
        <v/>
      </c>
      <c r="AG1009" s="26">
        <f>IF(OR(AA1009="",AA1008=""),"",AA1009/AA1008-1)</f>
        <v/>
      </c>
      <c r="AH1009" s="26">
        <f>IF(OR(AB1009="",AB1008=""),"",AB1009/AB1008-1)</f>
        <v/>
      </c>
      <c r="AI1009" s="26">
        <f>IF(OR(AC1009="",AC1008=""),"",AC1009/AC1008-1)</f>
        <v/>
      </c>
      <c r="AJ1009" s="26">
        <f>IF(AC1009="","",AA1009/AC1009)</f>
        <v/>
      </c>
      <c r="AK1009" s="26">
        <f>IF(AC1009="","",AB1009/AC1009)</f>
        <v/>
      </c>
      <c r="AL1009" s="29" t="n">
        <v>10.195</v>
      </c>
      <c r="AM1009" s="30" t="n">
        <v>11.1325</v>
      </c>
      <c r="AN1009" s="30" t="n">
        <v>9.945</v>
      </c>
      <c r="AO1009" s="30" t="n">
        <v>10.275</v>
      </c>
      <c r="AP1009" s="31" t="n">
        <v>0.0078</v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18">
        <f>IF(SUMIFS('Daily NSE Equity Options'!$K:$K,'Daily NSE Equity Options'!$A:$A,$A1010)=0,"",SUMIFS('Daily NSE Equity Options'!$K:$K,'Daily NSE Equity Options'!$A:$A,$A1010))</f>
        <v/>
      </c>
      <c r="F1010" s="7">
        <f>IF(SUMIFS('Daily BSE Equity Options'!$K:$K,'Daily BSE Equity Options'!$A:$A,$A1010)=0,"",SUMIFS('Daily BSE Equity Options'!$K:$K,'Daily BSE Equity Options'!$A:$A,$A1010))</f>
        <v/>
      </c>
      <c r="G1010" s="7">
        <f>IF(OR(E1010="",F1010=""),"",E1010+F1010)</f>
        <v/>
      </c>
      <c r="H1010" s="20">
        <f>IFERROR(IF(OR(E1010="",INDEX(E:E,MATCH(DATE(YEAR($A1010)-1,MONTH($A1010),DAY($A1010)),$A:$A,0))=""),"",E1010/INDEX(E:E,MATCH(DATE(YEAR($A1010)-1,MONTH($A1010),DAY($A1010)),$A:$A,0))-1),"")</f>
        <v/>
      </c>
      <c r="I1010" s="20">
        <f>IFERROR(IF(OR(F1010="",INDEX(F:F,MATCH(DATE(YEAR($A1010)-1,MONTH($A1010),DAY($A1010)),$A:$A,0))=""),"",F1010/INDEX(F:F,MATCH(DATE(YEAR($A1010)-1,MONTH($A1010),DAY($A1010)),$A:$A,0))-1),"")</f>
        <v/>
      </c>
      <c r="J1010" s="20">
        <f>IFERROR(IF(OR(G1010="",INDEX(G:G,MATCH(DATE(YEAR($A1010)-1,MONTH($A1010),DAY($A1010)),$A:$A,0))=""),"",G1010/INDEX(G:G,MATCH(DATE(YEAR($A1010)-1,MONTH($A1010),DAY($A1010)),$A:$A,0))-1),"")</f>
        <v/>
      </c>
      <c r="K1010" s="20">
        <f>IF(OR(E1010="",E1009=""),"",E1010/E1009-1)</f>
        <v/>
      </c>
      <c r="L1010" s="20">
        <f>IF(OR(F1010="",F1009=""),"",F1010/F1009-1)</f>
        <v/>
      </c>
      <c r="M1010" s="20">
        <f>IF(OR(G1010="",G1009=""),"",G1010/G1009-1)</f>
        <v/>
      </c>
      <c r="N1010" s="20">
        <f>IF(G1010="","",E1010/G1010)</f>
        <v/>
      </c>
      <c r="O1010" s="20">
        <f>IF(G1010="","",F1010/G1010)</f>
        <v/>
      </c>
      <c r="P1010" s="21">
        <f>IF(SUMIFS('Daily NSE Equity Options'!$L:$L,'Daily NSE Equity Options'!$A:$A,$A1010)=0,"",SUMIFS('Daily NSE Equity Options'!$L:$L,'Daily NSE Equity Options'!$A:$A,$A1010))</f>
        <v/>
      </c>
      <c r="Q1010" s="8">
        <f>IF(SUMIFS('Daily BSE Equity Options'!$L:$L,'Daily BSE Equity Options'!$A:$A,$A1010)=0,"",SUMIFS('Daily BSE Equity Options'!$L:$L,'Daily BSE Equity Options'!$A:$A,$A1010))</f>
        <v/>
      </c>
      <c r="R1010" s="8">
        <f>IF(OR(P1010="",Q1010=""),"",P1010+Q1010)</f>
        <v/>
      </c>
      <c r="S1010" s="23">
        <f>IFERROR(IF(OR(P1010="",INDEX(P:P,MATCH(DATE(YEAR($A1010)-1,MONTH($A1010),DAY($A1010)),$A:$A,0))=""),"",P1010/INDEX(P:P,MATCH(DATE(YEAR($A1010)-1,MONTH($A1010),DAY($A1010)),$A:$A,0))-1),"")</f>
        <v/>
      </c>
      <c r="T1010" s="23">
        <f>IFERROR(IF(OR(Q1010="",INDEX(Q:Q,MATCH(DATE(YEAR($A1010)-1,MONTH($A1010),DAY($A1010)),$A:$A,0))=""),"",Q1010/INDEX(Q:Q,MATCH(DATE(YEAR($A1010)-1,MONTH($A1010),DAY($A1010)),$A:$A,0))-1),"")</f>
        <v/>
      </c>
      <c r="U1010" s="23">
        <f>IFERROR(IF(OR(R1010="",INDEX(R:R,MATCH(DATE(YEAR($A1010)-1,MONTH($A1010),DAY($A1010)),$A:$A,0))=""),"",R1010/INDEX(R:R,MATCH(DATE(YEAR($A1010)-1,MONTH($A1010),DAY($A1010)),$A:$A,0))-1),"")</f>
        <v/>
      </c>
      <c r="V1010" s="23">
        <f>IF(OR(P1010="",P1009=""),"",P1010/P1009-1)</f>
        <v/>
      </c>
      <c r="W1010" s="23">
        <f>IF(OR(Q1010="",Q1009=""),"",Q1010/Q1009-1)</f>
        <v/>
      </c>
      <c r="X1010" s="23">
        <f>IF(OR(R1010="",R1009=""),"",R1010/R1009-1)</f>
        <v/>
      </c>
      <c r="Y1010" s="23">
        <f>IF(R1010="","",P1010/R1010)</f>
        <v/>
      </c>
      <c r="Z1010" s="23">
        <f>IF(R1010="","",Q1010/R1010)</f>
        <v/>
      </c>
      <c r="AA1010" s="24">
        <f>IF(SUMIFS('Daily NSE Equity Options'!$M:$M,'Daily NSE Equity Options'!$A:$A,$A1010)=0,"",SUMIFS('Daily NSE Equity Options'!$M:$M,'Daily NSE Equity Options'!$A:$A,$A1010))</f>
        <v/>
      </c>
      <c r="AB1010" s="9">
        <f>IF(SUMIFS('Daily BSE Equity Options'!$M:$M,'Daily BSE Equity Options'!$A:$A,$A1010)=0,"",SUMIFS('Daily BSE Equity Options'!$M:$M,'Daily BSE Equity Options'!$A:$A,$A1010))</f>
        <v/>
      </c>
      <c r="AC1010" s="9">
        <f>IF(OR(AA1010="",AB1010=""),"",AA1010+AB1010)</f>
        <v/>
      </c>
      <c r="AD1010" s="26">
        <f>IFERROR(IF(OR(AA1010="",INDEX(AA:AA,MATCH(DATE(YEAR($A1010)-1,MONTH($A1010),DAY($A1010)),$A:$A,0))=""),"",AA1010/INDEX(AA:AA,MATCH(DATE(YEAR($A1010)-1,MONTH($A1010),DAY($A1010)),$A:$A,0))-1),"")</f>
        <v/>
      </c>
      <c r="AE1010" s="26">
        <f>IFERROR(IF(OR(AB1010="",INDEX(AB:AB,MATCH(DATE(YEAR($A1010)-1,MONTH($A1010),DAY($A1010)),$A:$A,0))=""),"",AB1010/INDEX(AB:AB,MATCH(DATE(YEAR($A1010)-1,MONTH($A1010),DAY($A1010)),$A:$A,0))-1),"")</f>
        <v/>
      </c>
      <c r="AF1010" s="26">
        <f>IFERROR(IF(OR(AC1010="",INDEX(AC:AC,MATCH(DATE(YEAR($A1010)-1,MONTH($A1010),DAY($A1010)),$A:$A,0))=""),"",AC1010/INDEX(AC:AC,MATCH(DATE(YEAR($A1010)-1,MONTH($A1010),DAY($A1010)),$A:$A,0))-1),"")</f>
        <v/>
      </c>
      <c r="AG1010" s="26">
        <f>IF(OR(AA1010="",AA1009=""),"",AA1010/AA1009-1)</f>
        <v/>
      </c>
      <c r="AH1010" s="26">
        <f>IF(OR(AB1010="",AB1009=""),"",AB1010/AB1009-1)</f>
        <v/>
      </c>
      <c r="AI1010" s="26">
        <f>IF(OR(AC1010="",AC1009=""),"",AC1010/AC1009-1)</f>
        <v/>
      </c>
      <c r="AJ1010" s="26">
        <f>IF(AC1010="","",AA1010/AC1010)</f>
        <v/>
      </c>
      <c r="AK1010" s="26">
        <f>IF(AC1010="","",AB1010/AC1010)</f>
        <v/>
      </c>
      <c r="AL1010" s="29" t="n">
        <v>10.275</v>
      </c>
      <c r="AM1010" s="30" t="n">
        <v>11.4575</v>
      </c>
      <c r="AN1010" s="30" t="n">
        <v>10.26</v>
      </c>
      <c r="AO1010" s="30" t="n">
        <v>10.73</v>
      </c>
      <c r="AP1010" s="31" t="n">
        <v>0.0443</v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18">
        <f>IF(SUMIFS('Daily NSE Equity Options'!$K:$K,'Daily NSE Equity Options'!$A:$A,$A1011)=0,"",SUMIFS('Daily NSE Equity Options'!$K:$K,'Daily NSE Equity Options'!$A:$A,$A1011))</f>
        <v/>
      </c>
      <c r="F1011" s="7">
        <f>IF(SUMIFS('Daily BSE Equity Options'!$K:$K,'Daily BSE Equity Options'!$A:$A,$A1011)=0,"",SUMIFS('Daily BSE Equity Options'!$K:$K,'Daily BSE Equity Options'!$A:$A,$A1011))</f>
        <v/>
      </c>
      <c r="G1011" s="7">
        <f>IF(OR(E1011="",F1011=""),"",E1011+F1011)</f>
        <v/>
      </c>
      <c r="H1011" s="20">
        <f>IFERROR(IF(OR(E1011="",INDEX(E:E,MATCH(DATE(YEAR($A1011)-1,MONTH($A1011),DAY($A1011)),$A:$A,0))=""),"",E1011/INDEX(E:E,MATCH(DATE(YEAR($A1011)-1,MONTH($A1011),DAY($A1011)),$A:$A,0))-1),"")</f>
        <v/>
      </c>
      <c r="I1011" s="20">
        <f>IFERROR(IF(OR(F1011="",INDEX(F:F,MATCH(DATE(YEAR($A1011)-1,MONTH($A1011),DAY($A1011)),$A:$A,0))=""),"",F1011/INDEX(F:F,MATCH(DATE(YEAR($A1011)-1,MONTH($A1011),DAY($A1011)),$A:$A,0))-1),"")</f>
        <v/>
      </c>
      <c r="J1011" s="20">
        <f>IFERROR(IF(OR(G1011="",INDEX(G:G,MATCH(DATE(YEAR($A1011)-1,MONTH($A1011),DAY($A1011)),$A:$A,0))=""),"",G1011/INDEX(G:G,MATCH(DATE(YEAR($A1011)-1,MONTH($A1011),DAY($A1011)),$A:$A,0))-1),"")</f>
        <v/>
      </c>
      <c r="K1011" s="20">
        <f>IF(OR(E1011="",E1010=""),"",E1011/E1010-1)</f>
        <v/>
      </c>
      <c r="L1011" s="20">
        <f>IF(OR(F1011="",F1010=""),"",F1011/F1010-1)</f>
        <v/>
      </c>
      <c r="M1011" s="20">
        <f>IF(OR(G1011="",G1010=""),"",G1011/G1010-1)</f>
        <v/>
      </c>
      <c r="N1011" s="20">
        <f>IF(G1011="","",E1011/G1011)</f>
        <v/>
      </c>
      <c r="O1011" s="20">
        <f>IF(G1011="","",F1011/G1011)</f>
        <v/>
      </c>
      <c r="P1011" s="21">
        <f>IF(SUMIFS('Daily NSE Equity Options'!$L:$L,'Daily NSE Equity Options'!$A:$A,$A1011)=0,"",SUMIFS('Daily NSE Equity Options'!$L:$L,'Daily NSE Equity Options'!$A:$A,$A1011))</f>
        <v/>
      </c>
      <c r="Q1011" s="8">
        <f>IF(SUMIFS('Daily BSE Equity Options'!$L:$L,'Daily BSE Equity Options'!$A:$A,$A1011)=0,"",SUMIFS('Daily BSE Equity Options'!$L:$L,'Daily BSE Equity Options'!$A:$A,$A1011))</f>
        <v/>
      </c>
      <c r="R1011" s="8">
        <f>IF(OR(P1011="",Q1011=""),"",P1011+Q1011)</f>
        <v/>
      </c>
      <c r="S1011" s="23">
        <f>IFERROR(IF(OR(P1011="",INDEX(P:P,MATCH(DATE(YEAR($A1011)-1,MONTH($A1011),DAY($A1011)),$A:$A,0))=""),"",P1011/INDEX(P:P,MATCH(DATE(YEAR($A1011)-1,MONTH($A1011),DAY($A1011)),$A:$A,0))-1),"")</f>
        <v/>
      </c>
      <c r="T1011" s="23">
        <f>IFERROR(IF(OR(Q1011="",INDEX(Q:Q,MATCH(DATE(YEAR($A1011)-1,MONTH($A1011),DAY($A1011)),$A:$A,0))=""),"",Q1011/INDEX(Q:Q,MATCH(DATE(YEAR($A1011)-1,MONTH($A1011),DAY($A1011)),$A:$A,0))-1),"")</f>
        <v/>
      </c>
      <c r="U1011" s="23">
        <f>IFERROR(IF(OR(R1011="",INDEX(R:R,MATCH(DATE(YEAR($A1011)-1,MONTH($A1011),DAY($A1011)),$A:$A,0))=""),"",R1011/INDEX(R:R,MATCH(DATE(YEAR($A1011)-1,MONTH($A1011),DAY($A1011)),$A:$A,0))-1),"")</f>
        <v/>
      </c>
      <c r="V1011" s="23">
        <f>IF(OR(P1011="",P1010=""),"",P1011/P1010-1)</f>
        <v/>
      </c>
      <c r="W1011" s="23">
        <f>IF(OR(Q1011="",Q1010=""),"",Q1011/Q1010-1)</f>
        <v/>
      </c>
      <c r="X1011" s="23">
        <f>IF(OR(R1011="",R1010=""),"",R1011/R1010-1)</f>
        <v/>
      </c>
      <c r="Y1011" s="23">
        <f>IF(R1011="","",P1011/R1011)</f>
        <v/>
      </c>
      <c r="Z1011" s="23">
        <f>IF(R1011="","",Q1011/R1011)</f>
        <v/>
      </c>
      <c r="AA1011" s="24">
        <f>IF(SUMIFS('Daily NSE Equity Options'!$M:$M,'Daily NSE Equity Options'!$A:$A,$A1011)=0,"",SUMIFS('Daily NSE Equity Options'!$M:$M,'Daily NSE Equity Options'!$A:$A,$A1011))</f>
        <v/>
      </c>
      <c r="AB1011" s="9">
        <f>IF(SUMIFS('Daily BSE Equity Options'!$M:$M,'Daily BSE Equity Options'!$A:$A,$A1011)=0,"",SUMIFS('Daily BSE Equity Options'!$M:$M,'Daily BSE Equity Options'!$A:$A,$A1011))</f>
        <v/>
      </c>
      <c r="AC1011" s="9">
        <f>IF(OR(AA1011="",AB1011=""),"",AA1011+AB1011)</f>
        <v/>
      </c>
      <c r="AD1011" s="26">
        <f>IFERROR(IF(OR(AA1011="",INDEX(AA:AA,MATCH(DATE(YEAR($A1011)-1,MONTH($A1011),DAY($A1011)),$A:$A,0))=""),"",AA1011/INDEX(AA:AA,MATCH(DATE(YEAR($A1011)-1,MONTH($A1011),DAY($A1011)),$A:$A,0))-1),"")</f>
        <v/>
      </c>
      <c r="AE1011" s="26">
        <f>IFERROR(IF(OR(AB1011="",INDEX(AB:AB,MATCH(DATE(YEAR($A1011)-1,MONTH($A1011),DAY($A1011)),$A:$A,0))=""),"",AB1011/INDEX(AB:AB,MATCH(DATE(YEAR($A1011)-1,MONTH($A1011),DAY($A1011)),$A:$A,0))-1),"")</f>
        <v/>
      </c>
      <c r="AF1011" s="26">
        <f>IFERROR(IF(OR(AC1011="",INDEX(AC:AC,MATCH(DATE(YEAR($A1011)-1,MONTH($A1011),DAY($A1011)),$A:$A,0))=""),"",AC1011/INDEX(AC:AC,MATCH(DATE(YEAR($A1011)-1,MONTH($A1011),DAY($A1011)),$A:$A,0))-1),"")</f>
        <v/>
      </c>
      <c r="AG1011" s="26">
        <f>IF(OR(AA1011="",AA1010=""),"",AA1011/AA1010-1)</f>
        <v/>
      </c>
      <c r="AH1011" s="26">
        <f>IF(OR(AB1011="",AB1010=""),"",AB1011/AB1010-1)</f>
        <v/>
      </c>
      <c r="AI1011" s="26">
        <f>IF(OR(AC1011="",AC1010=""),"",AC1011/AC1010-1)</f>
        <v/>
      </c>
      <c r="AJ1011" s="26">
        <f>IF(AC1011="","",AA1011/AC1011)</f>
        <v/>
      </c>
      <c r="AK1011" s="26">
        <f>IF(AC1011="","",AB1011/AC1011)</f>
        <v/>
      </c>
      <c r="AL1011" s="29" t="n">
        <v>10.73</v>
      </c>
      <c r="AM1011" s="30" t="n">
        <v>11.315</v>
      </c>
      <c r="AN1011" s="30" t="n">
        <v>10.5875</v>
      </c>
      <c r="AO1011" s="30" t="n">
        <v>10.925</v>
      </c>
      <c r="AP1011" s="31" t="n">
        <v>0.0182</v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18">
        <f>IF(SUMIFS('Daily NSE Equity Options'!$K:$K,'Daily NSE Equity Options'!$A:$A,$A1012)=0,"",SUMIFS('Daily NSE Equity Options'!$K:$K,'Daily NSE Equity Options'!$A:$A,$A1012))</f>
        <v/>
      </c>
      <c r="F1012" s="7">
        <f>IF(SUMIFS('Daily BSE Equity Options'!$K:$K,'Daily BSE Equity Options'!$A:$A,$A1012)=0,"",SUMIFS('Daily BSE Equity Options'!$K:$K,'Daily BSE Equity Options'!$A:$A,$A1012))</f>
        <v/>
      </c>
      <c r="G1012" s="7">
        <f>IF(OR(E1012="",F1012=""),"",E1012+F1012)</f>
        <v/>
      </c>
      <c r="H1012" s="20">
        <f>IFERROR(IF(OR(E1012="",INDEX(E:E,MATCH(DATE(YEAR($A1012)-1,MONTH($A1012),DAY($A1012)),$A:$A,0))=""),"",E1012/INDEX(E:E,MATCH(DATE(YEAR($A1012)-1,MONTH($A1012),DAY($A1012)),$A:$A,0))-1),"")</f>
        <v/>
      </c>
      <c r="I1012" s="20">
        <f>IFERROR(IF(OR(F1012="",INDEX(F:F,MATCH(DATE(YEAR($A1012)-1,MONTH($A1012),DAY($A1012)),$A:$A,0))=""),"",F1012/INDEX(F:F,MATCH(DATE(YEAR($A1012)-1,MONTH($A1012),DAY($A1012)),$A:$A,0))-1),"")</f>
        <v/>
      </c>
      <c r="J1012" s="20">
        <f>IFERROR(IF(OR(G1012="",INDEX(G:G,MATCH(DATE(YEAR($A1012)-1,MONTH($A1012),DAY($A1012)),$A:$A,0))=""),"",G1012/INDEX(G:G,MATCH(DATE(YEAR($A1012)-1,MONTH($A1012),DAY($A1012)),$A:$A,0))-1),"")</f>
        <v/>
      </c>
      <c r="K1012" s="20">
        <f>IF(OR(E1012="",E1011=""),"",E1012/E1011-1)</f>
        <v/>
      </c>
      <c r="L1012" s="20">
        <f>IF(OR(F1012="",F1011=""),"",F1012/F1011-1)</f>
        <v/>
      </c>
      <c r="M1012" s="20">
        <f>IF(OR(G1012="",G1011=""),"",G1012/G1011-1)</f>
        <v/>
      </c>
      <c r="N1012" s="20">
        <f>IF(G1012="","",E1012/G1012)</f>
        <v/>
      </c>
      <c r="O1012" s="20">
        <f>IF(G1012="","",F1012/G1012)</f>
        <v/>
      </c>
      <c r="P1012" s="21">
        <f>IF(SUMIFS('Daily NSE Equity Options'!$L:$L,'Daily NSE Equity Options'!$A:$A,$A1012)=0,"",SUMIFS('Daily NSE Equity Options'!$L:$L,'Daily NSE Equity Options'!$A:$A,$A1012))</f>
        <v/>
      </c>
      <c r="Q1012" s="8">
        <f>IF(SUMIFS('Daily BSE Equity Options'!$L:$L,'Daily BSE Equity Options'!$A:$A,$A1012)=0,"",SUMIFS('Daily BSE Equity Options'!$L:$L,'Daily BSE Equity Options'!$A:$A,$A1012))</f>
        <v/>
      </c>
      <c r="R1012" s="8">
        <f>IF(OR(P1012="",Q1012=""),"",P1012+Q1012)</f>
        <v/>
      </c>
      <c r="S1012" s="23">
        <f>IFERROR(IF(OR(P1012="",INDEX(P:P,MATCH(DATE(YEAR($A1012)-1,MONTH($A1012),DAY($A1012)),$A:$A,0))=""),"",P1012/INDEX(P:P,MATCH(DATE(YEAR($A1012)-1,MONTH($A1012),DAY($A1012)),$A:$A,0))-1),"")</f>
        <v/>
      </c>
      <c r="T1012" s="23">
        <f>IFERROR(IF(OR(Q1012="",INDEX(Q:Q,MATCH(DATE(YEAR($A1012)-1,MONTH($A1012),DAY($A1012)),$A:$A,0))=""),"",Q1012/INDEX(Q:Q,MATCH(DATE(YEAR($A1012)-1,MONTH($A1012),DAY($A1012)),$A:$A,0))-1),"")</f>
        <v/>
      </c>
      <c r="U1012" s="23">
        <f>IFERROR(IF(OR(R1012="",INDEX(R:R,MATCH(DATE(YEAR($A1012)-1,MONTH($A1012),DAY($A1012)),$A:$A,0))=""),"",R1012/INDEX(R:R,MATCH(DATE(YEAR($A1012)-1,MONTH($A1012),DAY($A1012)),$A:$A,0))-1),"")</f>
        <v/>
      </c>
      <c r="V1012" s="23">
        <f>IF(OR(P1012="",P1011=""),"",P1012/P1011-1)</f>
        <v/>
      </c>
      <c r="W1012" s="23">
        <f>IF(OR(Q1012="",Q1011=""),"",Q1012/Q1011-1)</f>
        <v/>
      </c>
      <c r="X1012" s="23">
        <f>IF(OR(R1012="",R1011=""),"",R1012/R1011-1)</f>
        <v/>
      </c>
      <c r="Y1012" s="23">
        <f>IF(R1012="","",P1012/R1012)</f>
        <v/>
      </c>
      <c r="Z1012" s="23">
        <f>IF(R1012="","",Q1012/R1012)</f>
        <v/>
      </c>
      <c r="AA1012" s="24">
        <f>IF(SUMIFS('Daily NSE Equity Options'!$M:$M,'Daily NSE Equity Options'!$A:$A,$A1012)=0,"",SUMIFS('Daily NSE Equity Options'!$M:$M,'Daily NSE Equity Options'!$A:$A,$A1012))</f>
        <v/>
      </c>
      <c r="AB1012" s="9">
        <f>IF(SUMIFS('Daily BSE Equity Options'!$M:$M,'Daily BSE Equity Options'!$A:$A,$A1012)=0,"",SUMIFS('Daily BSE Equity Options'!$M:$M,'Daily BSE Equity Options'!$A:$A,$A1012))</f>
        <v/>
      </c>
      <c r="AC1012" s="9">
        <f>IF(OR(AA1012="",AB1012=""),"",AA1012+AB1012)</f>
        <v/>
      </c>
      <c r="AD1012" s="26">
        <f>IFERROR(IF(OR(AA1012="",INDEX(AA:AA,MATCH(DATE(YEAR($A1012)-1,MONTH($A1012),DAY($A1012)),$A:$A,0))=""),"",AA1012/INDEX(AA:AA,MATCH(DATE(YEAR($A1012)-1,MONTH($A1012),DAY($A1012)),$A:$A,0))-1),"")</f>
        <v/>
      </c>
      <c r="AE1012" s="26">
        <f>IFERROR(IF(OR(AB1012="",INDEX(AB:AB,MATCH(DATE(YEAR($A1012)-1,MONTH($A1012),DAY($A1012)),$A:$A,0))=""),"",AB1012/INDEX(AB:AB,MATCH(DATE(YEAR($A1012)-1,MONTH($A1012),DAY($A1012)),$A:$A,0))-1),"")</f>
        <v/>
      </c>
      <c r="AF1012" s="26">
        <f>IFERROR(IF(OR(AC1012="",INDEX(AC:AC,MATCH(DATE(YEAR($A1012)-1,MONTH($A1012),DAY($A1012)),$A:$A,0))=""),"",AC1012/INDEX(AC:AC,MATCH(DATE(YEAR($A1012)-1,MONTH($A1012),DAY($A1012)),$A:$A,0))-1),"")</f>
        <v/>
      </c>
      <c r="AG1012" s="26">
        <f>IF(OR(AA1012="",AA1011=""),"",AA1012/AA1011-1)</f>
        <v/>
      </c>
      <c r="AH1012" s="26">
        <f>IF(OR(AB1012="",AB1011=""),"",AB1012/AB1011-1)</f>
        <v/>
      </c>
      <c r="AI1012" s="26">
        <f>IF(OR(AC1012="",AC1011=""),"",AC1012/AC1011-1)</f>
        <v/>
      </c>
      <c r="AJ1012" s="26">
        <f>IF(AC1012="","",AA1012/AC1012)</f>
        <v/>
      </c>
      <c r="AK1012" s="26">
        <f>IF(AC1012="","",AB1012/AC1012)</f>
        <v/>
      </c>
      <c r="AL1012" s="29" t="n">
        <v>10.925</v>
      </c>
      <c r="AM1012" s="30" t="n">
        <v>12.4875</v>
      </c>
      <c r="AN1012" s="30" t="n">
        <v>10.925</v>
      </c>
      <c r="AO1012" s="30" t="n">
        <v>12.235</v>
      </c>
      <c r="AP1012" s="31" t="n">
        <v>0.1199</v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18">
        <f>IF(SUMIFS('Daily NSE Equity Options'!$K:$K,'Daily NSE Equity Options'!$A:$A,$A1013)=0,"",SUMIFS('Daily NSE Equity Options'!$K:$K,'Daily NSE Equity Options'!$A:$A,$A1013))</f>
        <v/>
      </c>
      <c r="F1013" s="7">
        <f>IF(SUMIFS('Daily BSE Equity Options'!$K:$K,'Daily BSE Equity Options'!$A:$A,$A1013)=0,"",SUMIFS('Daily BSE Equity Options'!$K:$K,'Daily BSE Equity Options'!$A:$A,$A1013))</f>
        <v/>
      </c>
      <c r="G1013" s="7">
        <f>IF(OR(E1013="",F1013=""),"",E1013+F1013)</f>
        <v/>
      </c>
      <c r="H1013" s="20">
        <f>IFERROR(IF(OR(E1013="",INDEX(E:E,MATCH(DATE(YEAR($A1013)-1,MONTH($A1013),DAY($A1013)),$A:$A,0))=""),"",E1013/INDEX(E:E,MATCH(DATE(YEAR($A1013)-1,MONTH($A1013),DAY($A1013)),$A:$A,0))-1),"")</f>
        <v/>
      </c>
      <c r="I1013" s="20">
        <f>IFERROR(IF(OR(F1013="",INDEX(F:F,MATCH(DATE(YEAR($A1013)-1,MONTH($A1013),DAY($A1013)),$A:$A,0))=""),"",F1013/INDEX(F:F,MATCH(DATE(YEAR($A1013)-1,MONTH($A1013),DAY($A1013)),$A:$A,0))-1),"")</f>
        <v/>
      </c>
      <c r="J1013" s="20">
        <f>IFERROR(IF(OR(G1013="",INDEX(G:G,MATCH(DATE(YEAR($A1013)-1,MONTH($A1013),DAY($A1013)),$A:$A,0))=""),"",G1013/INDEX(G:G,MATCH(DATE(YEAR($A1013)-1,MONTH($A1013),DAY($A1013)),$A:$A,0))-1),"")</f>
        <v/>
      </c>
      <c r="K1013" s="20">
        <f>IF(OR(E1013="",E1012=""),"",E1013/E1012-1)</f>
        <v/>
      </c>
      <c r="L1013" s="20">
        <f>IF(OR(F1013="",F1012=""),"",F1013/F1012-1)</f>
        <v/>
      </c>
      <c r="M1013" s="20">
        <f>IF(OR(G1013="",G1012=""),"",G1013/G1012-1)</f>
        <v/>
      </c>
      <c r="N1013" s="20">
        <f>IF(G1013="","",E1013/G1013)</f>
        <v/>
      </c>
      <c r="O1013" s="20">
        <f>IF(G1013="","",F1013/G1013)</f>
        <v/>
      </c>
      <c r="P1013" s="21">
        <f>IF(SUMIFS('Daily NSE Equity Options'!$L:$L,'Daily NSE Equity Options'!$A:$A,$A1013)=0,"",SUMIFS('Daily NSE Equity Options'!$L:$L,'Daily NSE Equity Options'!$A:$A,$A1013))</f>
        <v/>
      </c>
      <c r="Q1013" s="8">
        <f>IF(SUMIFS('Daily BSE Equity Options'!$L:$L,'Daily BSE Equity Options'!$A:$A,$A1013)=0,"",SUMIFS('Daily BSE Equity Options'!$L:$L,'Daily BSE Equity Options'!$A:$A,$A1013))</f>
        <v/>
      </c>
      <c r="R1013" s="8">
        <f>IF(OR(P1013="",Q1013=""),"",P1013+Q1013)</f>
        <v/>
      </c>
      <c r="S1013" s="23">
        <f>IFERROR(IF(OR(P1013="",INDEX(P:P,MATCH(DATE(YEAR($A1013)-1,MONTH($A1013),DAY($A1013)),$A:$A,0))=""),"",P1013/INDEX(P:P,MATCH(DATE(YEAR($A1013)-1,MONTH($A1013),DAY($A1013)),$A:$A,0))-1),"")</f>
        <v/>
      </c>
      <c r="T1013" s="23">
        <f>IFERROR(IF(OR(Q1013="",INDEX(Q:Q,MATCH(DATE(YEAR($A1013)-1,MONTH($A1013),DAY($A1013)),$A:$A,0))=""),"",Q1013/INDEX(Q:Q,MATCH(DATE(YEAR($A1013)-1,MONTH($A1013),DAY($A1013)),$A:$A,0))-1),"")</f>
        <v/>
      </c>
      <c r="U1013" s="23">
        <f>IFERROR(IF(OR(R1013="",INDEX(R:R,MATCH(DATE(YEAR($A1013)-1,MONTH($A1013),DAY($A1013)),$A:$A,0))=""),"",R1013/INDEX(R:R,MATCH(DATE(YEAR($A1013)-1,MONTH($A1013),DAY($A1013)),$A:$A,0))-1),"")</f>
        <v/>
      </c>
      <c r="V1013" s="23">
        <f>IF(OR(P1013="",P1012=""),"",P1013/P1012-1)</f>
        <v/>
      </c>
      <c r="W1013" s="23">
        <f>IF(OR(Q1013="",Q1012=""),"",Q1013/Q1012-1)</f>
        <v/>
      </c>
      <c r="X1013" s="23">
        <f>IF(OR(R1013="",R1012=""),"",R1013/R1012-1)</f>
        <v/>
      </c>
      <c r="Y1013" s="23">
        <f>IF(R1013="","",P1013/R1013)</f>
        <v/>
      </c>
      <c r="Z1013" s="23">
        <f>IF(R1013="","",Q1013/R1013)</f>
        <v/>
      </c>
      <c r="AA1013" s="24">
        <f>IF(SUMIFS('Daily NSE Equity Options'!$M:$M,'Daily NSE Equity Options'!$A:$A,$A1013)=0,"",SUMIFS('Daily NSE Equity Options'!$M:$M,'Daily NSE Equity Options'!$A:$A,$A1013))</f>
        <v/>
      </c>
      <c r="AB1013" s="9">
        <f>IF(SUMIFS('Daily BSE Equity Options'!$M:$M,'Daily BSE Equity Options'!$A:$A,$A1013)=0,"",SUMIFS('Daily BSE Equity Options'!$M:$M,'Daily BSE Equity Options'!$A:$A,$A1013))</f>
        <v/>
      </c>
      <c r="AC1013" s="9">
        <f>IF(OR(AA1013="",AB1013=""),"",AA1013+AB1013)</f>
        <v/>
      </c>
      <c r="AD1013" s="26">
        <f>IFERROR(IF(OR(AA1013="",INDEX(AA:AA,MATCH(DATE(YEAR($A1013)-1,MONTH($A1013),DAY($A1013)),$A:$A,0))=""),"",AA1013/INDEX(AA:AA,MATCH(DATE(YEAR($A1013)-1,MONTH($A1013),DAY($A1013)),$A:$A,0))-1),"")</f>
        <v/>
      </c>
      <c r="AE1013" s="26">
        <f>IFERROR(IF(OR(AB1013="",INDEX(AB:AB,MATCH(DATE(YEAR($A1013)-1,MONTH($A1013),DAY($A1013)),$A:$A,0))=""),"",AB1013/INDEX(AB:AB,MATCH(DATE(YEAR($A1013)-1,MONTH($A1013),DAY($A1013)),$A:$A,0))-1),"")</f>
        <v/>
      </c>
      <c r="AF1013" s="26">
        <f>IFERROR(IF(OR(AC1013="",INDEX(AC:AC,MATCH(DATE(YEAR($A1013)-1,MONTH($A1013),DAY($A1013)),$A:$A,0))=""),"",AC1013/INDEX(AC:AC,MATCH(DATE(YEAR($A1013)-1,MONTH($A1013),DAY($A1013)),$A:$A,0))-1),"")</f>
        <v/>
      </c>
      <c r="AG1013" s="26">
        <f>IF(OR(AA1013="",AA1012=""),"",AA1013/AA1012-1)</f>
        <v/>
      </c>
      <c r="AH1013" s="26">
        <f>IF(OR(AB1013="",AB1012=""),"",AB1013/AB1012-1)</f>
        <v/>
      </c>
      <c r="AI1013" s="26">
        <f>IF(OR(AC1013="",AC1012=""),"",AC1013/AC1012-1)</f>
        <v/>
      </c>
      <c r="AJ1013" s="26">
        <f>IF(AC1013="","",AA1013/AC1013)</f>
        <v/>
      </c>
      <c r="AK1013" s="26">
        <f>IF(AC1013="","",AB1013/AC1013)</f>
        <v/>
      </c>
      <c r="AL1013" s="29" t="n">
        <v>12.235</v>
      </c>
      <c r="AM1013" s="30" t="n">
        <v>13.2125</v>
      </c>
      <c r="AN1013" s="30" t="n">
        <v>12.235</v>
      </c>
      <c r="AO1013" s="30" t="n">
        <v>12.87</v>
      </c>
      <c r="AP1013" s="31" t="n">
        <v>0.0519</v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18">
        <f>IF(SUMIFS('Daily NSE Equity Options'!$K:$K,'Daily NSE Equity Options'!$A:$A,$A1014)=0,"",SUMIFS('Daily NSE Equity Options'!$K:$K,'Daily NSE Equity Options'!$A:$A,$A1014))</f>
        <v/>
      </c>
      <c r="F1014" s="7">
        <f>IF(SUMIFS('Daily BSE Equity Options'!$K:$K,'Daily BSE Equity Options'!$A:$A,$A1014)=0,"",SUMIFS('Daily BSE Equity Options'!$K:$K,'Daily BSE Equity Options'!$A:$A,$A1014))</f>
        <v/>
      </c>
      <c r="G1014" s="7">
        <f>IF(OR(E1014="",F1014=""),"",E1014+F1014)</f>
        <v/>
      </c>
      <c r="H1014" s="20">
        <f>IFERROR(IF(OR(E1014="",INDEX(E:E,MATCH(DATE(YEAR($A1014)-1,MONTH($A1014),DAY($A1014)),$A:$A,0))=""),"",E1014/INDEX(E:E,MATCH(DATE(YEAR($A1014)-1,MONTH($A1014),DAY($A1014)),$A:$A,0))-1),"")</f>
        <v/>
      </c>
      <c r="I1014" s="20">
        <f>IFERROR(IF(OR(F1014="",INDEX(F:F,MATCH(DATE(YEAR($A1014)-1,MONTH($A1014),DAY($A1014)),$A:$A,0))=""),"",F1014/INDEX(F:F,MATCH(DATE(YEAR($A1014)-1,MONTH($A1014),DAY($A1014)),$A:$A,0))-1),"")</f>
        <v/>
      </c>
      <c r="J1014" s="20">
        <f>IFERROR(IF(OR(G1014="",INDEX(G:G,MATCH(DATE(YEAR($A1014)-1,MONTH($A1014),DAY($A1014)),$A:$A,0))=""),"",G1014/INDEX(G:G,MATCH(DATE(YEAR($A1014)-1,MONTH($A1014),DAY($A1014)),$A:$A,0))-1),"")</f>
        <v/>
      </c>
      <c r="K1014" s="20">
        <f>IF(OR(E1014="",E1013=""),"",E1014/E1013-1)</f>
        <v/>
      </c>
      <c r="L1014" s="20">
        <f>IF(OR(F1014="",F1013=""),"",F1014/F1013-1)</f>
        <v/>
      </c>
      <c r="M1014" s="20">
        <f>IF(OR(G1014="",G1013=""),"",G1014/G1013-1)</f>
        <v/>
      </c>
      <c r="N1014" s="20">
        <f>IF(G1014="","",E1014/G1014)</f>
        <v/>
      </c>
      <c r="O1014" s="20">
        <f>IF(G1014="","",F1014/G1014)</f>
        <v/>
      </c>
      <c r="P1014" s="21">
        <f>IF(SUMIFS('Daily NSE Equity Options'!$L:$L,'Daily NSE Equity Options'!$A:$A,$A1014)=0,"",SUMIFS('Daily NSE Equity Options'!$L:$L,'Daily NSE Equity Options'!$A:$A,$A1014))</f>
        <v/>
      </c>
      <c r="Q1014" s="8">
        <f>IF(SUMIFS('Daily BSE Equity Options'!$L:$L,'Daily BSE Equity Options'!$A:$A,$A1014)=0,"",SUMIFS('Daily BSE Equity Options'!$L:$L,'Daily BSE Equity Options'!$A:$A,$A1014))</f>
        <v/>
      </c>
      <c r="R1014" s="8">
        <f>IF(OR(P1014="",Q1014=""),"",P1014+Q1014)</f>
        <v/>
      </c>
      <c r="S1014" s="23">
        <f>IFERROR(IF(OR(P1014="",INDEX(P:P,MATCH(DATE(YEAR($A1014)-1,MONTH($A1014),DAY($A1014)),$A:$A,0))=""),"",P1014/INDEX(P:P,MATCH(DATE(YEAR($A1014)-1,MONTH($A1014),DAY($A1014)),$A:$A,0))-1),"")</f>
        <v/>
      </c>
      <c r="T1014" s="23">
        <f>IFERROR(IF(OR(Q1014="",INDEX(Q:Q,MATCH(DATE(YEAR($A1014)-1,MONTH($A1014),DAY($A1014)),$A:$A,0))=""),"",Q1014/INDEX(Q:Q,MATCH(DATE(YEAR($A1014)-1,MONTH($A1014),DAY($A1014)),$A:$A,0))-1),"")</f>
        <v/>
      </c>
      <c r="U1014" s="23">
        <f>IFERROR(IF(OR(R1014="",INDEX(R:R,MATCH(DATE(YEAR($A1014)-1,MONTH($A1014),DAY($A1014)),$A:$A,0))=""),"",R1014/INDEX(R:R,MATCH(DATE(YEAR($A1014)-1,MONTH($A1014),DAY($A1014)),$A:$A,0))-1),"")</f>
        <v/>
      </c>
      <c r="V1014" s="23">
        <f>IF(OR(P1014="",P1013=""),"",P1014/P1013-1)</f>
        <v/>
      </c>
      <c r="W1014" s="23">
        <f>IF(OR(Q1014="",Q1013=""),"",Q1014/Q1013-1)</f>
        <v/>
      </c>
      <c r="X1014" s="23">
        <f>IF(OR(R1014="",R1013=""),"",R1014/R1013-1)</f>
        <v/>
      </c>
      <c r="Y1014" s="23">
        <f>IF(R1014="","",P1014/R1014)</f>
        <v/>
      </c>
      <c r="Z1014" s="23">
        <f>IF(R1014="","",Q1014/R1014)</f>
        <v/>
      </c>
      <c r="AA1014" s="24">
        <f>IF(SUMIFS('Daily NSE Equity Options'!$M:$M,'Daily NSE Equity Options'!$A:$A,$A1014)=0,"",SUMIFS('Daily NSE Equity Options'!$M:$M,'Daily NSE Equity Options'!$A:$A,$A1014))</f>
        <v/>
      </c>
      <c r="AB1014" s="9">
        <f>IF(SUMIFS('Daily BSE Equity Options'!$M:$M,'Daily BSE Equity Options'!$A:$A,$A1014)=0,"",SUMIFS('Daily BSE Equity Options'!$M:$M,'Daily BSE Equity Options'!$A:$A,$A1014))</f>
        <v/>
      </c>
      <c r="AC1014" s="9">
        <f>IF(OR(AA1014="",AB1014=""),"",AA1014+AB1014)</f>
        <v/>
      </c>
      <c r="AD1014" s="26">
        <f>IFERROR(IF(OR(AA1014="",INDEX(AA:AA,MATCH(DATE(YEAR($A1014)-1,MONTH($A1014),DAY($A1014)),$A:$A,0))=""),"",AA1014/INDEX(AA:AA,MATCH(DATE(YEAR($A1014)-1,MONTH($A1014),DAY($A1014)),$A:$A,0))-1),"")</f>
        <v/>
      </c>
      <c r="AE1014" s="26">
        <f>IFERROR(IF(OR(AB1014="",INDEX(AB:AB,MATCH(DATE(YEAR($A1014)-1,MONTH($A1014),DAY($A1014)),$A:$A,0))=""),"",AB1014/INDEX(AB:AB,MATCH(DATE(YEAR($A1014)-1,MONTH($A1014),DAY($A1014)),$A:$A,0))-1),"")</f>
        <v/>
      </c>
      <c r="AF1014" s="26">
        <f>IFERROR(IF(OR(AC1014="",INDEX(AC:AC,MATCH(DATE(YEAR($A1014)-1,MONTH($A1014),DAY($A1014)),$A:$A,0))=""),"",AC1014/INDEX(AC:AC,MATCH(DATE(YEAR($A1014)-1,MONTH($A1014),DAY($A1014)),$A:$A,0))-1),"")</f>
        <v/>
      </c>
      <c r="AG1014" s="26">
        <f>IF(OR(AA1014="",AA1013=""),"",AA1014/AA1013-1)</f>
        <v/>
      </c>
      <c r="AH1014" s="26">
        <f>IF(OR(AB1014="",AB1013=""),"",AB1014/AB1013-1)</f>
        <v/>
      </c>
      <c r="AI1014" s="26">
        <f>IF(OR(AC1014="",AC1013=""),"",AC1014/AC1013-1)</f>
        <v/>
      </c>
      <c r="AJ1014" s="26">
        <f>IF(AC1014="","",AA1014/AC1014)</f>
        <v/>
      </c>
      <c r="AK1014" s="26">
        <f>IF(AC1014="","",AB1014/AC1014)</f>
        <v/>
      </c>
      <c r="AL1014" s="29" t="n">
        <v>12.87</v>
      </c>
      <c r="AM1014" s="30" t="n">
        <v>13.9475</v>
      </c>
      <c r="AN1014" s="30" t="n">
        <v>12.87</v>
      </c>
      <c r="AO1014" s="30" t="n">
        <v>13.445</v>
      </c>
      <c r="AP1014" s="31" t="n">
        <v>0.0447</v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18">
        <f>IF(SUMIFS('Daily NSE Equity Options'!$K:$K,'Daily NSE Equity Options'!$A:$A,$A1015)=0,"",SUMIFS('Daily NSE Equity Options'!$K:$K,'Daily NSE Equity Options'!$A:$A,$A1015))</f>
        <v/>
      </c>
      <c r="F1015" s="7">
        <f>IF(SUMIFS('Daily BSE Equity Options'!$K:$K,'Daily BSE Equity Options'!$A:$A,$A1015)=0,"",SUMIFS('Daily BSE Equity Options'!$K:$K,'Daily BSE Equity Options'!$A:$A,$A1015))</f>
        <v/>
      </c>
      <c r="G1015" s="7">
        <f>IF(OR(E1015="",F1015=""),"",E1015+F1015)</f>
        <v/>
      </c>
      <c r="H1015" s="20">
        <f>IFERROR(IF(OR(E1015="",INDEX(E:E,MATCH(DATE(YEAR($A1015)-1,MONTH($A1015),DAY($A1015)),$A:$A,0))=""),"",E1015/INDEX(E:E,MATCH(DATE(YEAR($A1015)-1,MONTH($A1015),DAY($A1015)),$A:$A,0))-1),"")</f>
        <v/>
      </c>
      <c r="I1015" s="20">
        <f>IFERROR(IF(OR(F1015="",INDEX(F:F,MATCH(DATE(YEAR($A1015)-1,MONTH($A1015),DAY($A1015)),$A:$A,0))=""),"",F1015/INDEX(F:F,MATCH(DATE(YEAR($A1015)-1,MONTH($A1015),DAY($A1015)),$A:$A,0))-1),"")</f>
        <v/>
      </c>
      <c r="J1015" s="20">
        <f>IFERROR(IF(OR(G1015="",INDEX(G:G,MATCH(DATE(YEAR($A1015)-1,MONTH($A1015),DAY($A1015)),$A:$A,0))=""),"",G1015/INDEX(G:G,MATCH(DATE(YEAR($A1015)-1,MONTH($A1015),DAY($A1015)),$A:$A,0))-1),"")</f>
        <v/>
      </c>
      <c r="K1015" s="20">
        <f>IF(OR(E1015="",E1014=""),"",E1015/E1014-1)</f>
        <v/>
      </c>
      <c r="L1015" s="20">
        <f>IF(OR(F1015="",F1014=""),"",F1015/F1014-1)</f>
        <v/>
      </c>
      <c r="M1015" s="20">
        <f>IF(OR(G1015="",G1014=""),"",G1015/G1014-1)</f>
        <v/>
      </c>
      <c r="N1015" s="20">
        <f>IF(G1015="","",E1015/G1015)</f>
        <v/>
      </c>
      <c r="O1015" s="20">
        <f>IF(G1015="","",F1015/G1015)</f>
        <v/>
      </c>
      <c r="P1015" s="21">
        <f>IF(SUMIFS('Daily NSE Equity Options'!$L:$L,'Daily NSE Equity Options'!$A:$A,$A1015)=0,"",SUMIFS('Daily NSE Equity Options'!$L:$L,'Daily NSE Equity Options'!$A:$A,$A1015))</f>
        <v/>
      </c>
      <c r="Q1015" s="8">
        <f>IF(SUMIFS('Daily BSE Equity Options'!$L:$L,'Daily BSE Equity Options'!$A:$A,$A1015)=0,"",SUMIFS('Daily BSE Equity Options'!$L:$L,'Daily BSE Equity Options'!$A:$A,$A1015))</f>
        <v/>
      </c>
      <c r="R1015" s="8">
        <f>IF(OR(P1015="",Q1015=""),"",P1015+Q1015)</f>
        <v/>
      </c>
      <c r="S1015" s="23">
        <f>IFERROR(IF(OR(P1015="",INDEX(P:P,MATCH(DATE(YEAR($A1015)-1,MONTH($A1015),DAY($A1015)),$A:$A,0))=""),"",P1015/INDEX(P:P,MATCH(DATE(YEAR($A1015)-1,MONTH($A1015),DAY($A1015)),$A:$A,0))-1),"")</f>
        <v/>
      </c>
      <c r="T1015" s="23">
        <f>IFERROR(IF(OR(Q1015="",INDEX(Q:Q,MATCH(DATE(YEAR($A1015)-1,MONTH($A1015),DAY($A1015)),$A:$A,0))=""),"",Q1015/INDEX(Q:Q,MATCH(DATE(YEAR($A1015)-1,MONTH($A1015),DAY($A1015)),$A:$A,0))-1),"")</f>
        <v/>
      </c>
      <c r="U1015" s="23">
        <f>IFERROR(IF(OR(R1015="",INDEX(R:R,MATCH(DATE(YEAR($A1015)-1,MONTH($A1015),DAY($A1015)),$A:$A,0))=""),"",R1015/INDEX(R:R,MATCH(DATE(YEAR($A1015)-1,MONTH($A1015),DAY($A1015)),$A:$A,0))-1),"")</f>
        <v/>
      </c>
      <c r="V1015" s="23">
        <f>IF(OR(P1015="",P1014=""),"",P1015/P1014-1)</f>
        <v/>
      </c>
      <c r="W1015" s="23">
        <f>IF(OR(Q1015="",Q1014=""),"",Q1015/Q1014-1)</f>
        <v/>
      </c>
      <c r="X1015" s="23">
        <f>IF(OR(R1015="",R1014=""),"",R1015/R1014-1)</f>
        <v/>
      </c>
      <c r="Y1015" s="23">
        <f>IF(R1015="","",P1015/R1015)</f>
        <v/>
      </c>
      <c r="Z1015" s="23">
        <f>IF(R1015="","",Q1015/R1015)</f>
        <v/>
      </c>
      <c r="AA1015" s="24">
        <f>IF(SUMIFS('Daily NSE Equity Options'!$M:$M,'Daily NSE Equity Options'!$A:$A,$A1015)=0,"",SUMIFS('Daily NSE Equity Options'!$M:$M,'Daily NSE Equity Options'!$A:$A,$A1015))</f>
        <v/>
      </c>
      <c r="AB1015" s="9">
        <f>IF(SUMIFS('Daily BSE Equity Options'!$M:$M,'Daily BSE Equity Options'!$A:$A,$A1015)=0,"",SUMIFS('Daily BSE Equity Options'!$M:$M,'Daily BSE Equity Options'!$A:$A,$A1015))</f>
        <v/>
      </c>
      <c r="AC1015" s="9">
        <f>IF(OR(AA1015="",AB1015=""),"",AA1015+AB1015)</f>
        <v/>
      </c>
      <c r="AD1015" s="26">
        <f>IFERROR(IF(OR(AA1015="",INDEX(AA:AA,MATCH(DATE(YEAR($A1015)-1,MONTH($A1015),DAY($A1015)),$A:$A,0))=""),"",AA1015/INDEX(AA:AA,MATCH(DATE(YEAR($A1015)-1,MONTH($A1015),DAY($A1015)),$A:$A,0))-1),"")</f>
        <v/>
      </c>
      <c r="AE1015" s="26">
        <f>IFERROR(IF(OR(AB1015="",INDEX(AB:AB,MATCH(DATE(YEAR($A1015)-1,MONTH($A1015),DAY($A1015)),$A:$A,0))=""),"",AB1015/INDEX(AB:AB,MATCH(DATE(YEAR($A1015)-1,MONTH($A1015),DAY($A1015)),$A:$A,0))-1),"")</f>
        <v/>
      </c>
      <c r="AF1015" s="26">
        <f>IFERROR(IF(OR(AC1015="",INDEX(AC:AC,MATCH(DATE(YEAR($A1015)-1,MONTH($A1015),DAY($A1015)),$A:$A,0))=""),"",AC1015/INDEX(AC:AC,MATCH(DATE(YEAR($A1015)-1,MONTH($A1015),DAY($A1015)),$A:$A,0))-1),"")</f>
        <v/>
      </c>
      <c r="AG1015" s="26">
        <f>IF(OR(AA1015="",AA1014=""),"",AA1015/AA1014-1)</f>
        <v/>
      </c>
      <c r="AH1015" s="26">
        <f>IF(OR(AB1015="",AB1014=""),"",AB1015/AB1014-1)</f>
        <v/>
      </c>
      <c r="AI1015" s="26">
        <f>IF(OR(AC1015="",AC1014=""),"",AC1015/AC1014-1)</f>
        <v/>
      </c>
      <c r="AJ1015" s="26">
        <f>IF(AC1015="","",AA1015/AC1015)</f>
        <v/>
      </c>
      <c r="AK1015" s="26">
        <f>IF(AC1015="","",AB1015/AC1015)</f>
        <v/>
      </c>
      <c r="AL1015" s="29" t="n">
        <v>13.445</v>
      </c>
      <c r="AM1015" s="30" t="n">
        <v>15.3125</v>
      </c>
      <c r="AN1015" s="30" t="n">
        <v>13.445</v>
      </c>
      <c r="AO1015" s="30" t="n">
        <v>14.6175</v>
      </c>
      <c r="AP1015" s="31" t="n">
        <v>0.0872</v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18">
        <f>IF(SUMIFS('Daily NSE Equity Options'!$K:$K,'Daily NSE Equity Options'!$A:$A,$A1016)=0,"",SUMIFS('Daily NSE Equity Options'!$K:$K,'Daily NSE Equity Options'!$A:$A,$A1016))</f>
        <v/>
      </c>
      <c r="F1016" s="7">
        <f>IF(SUMIFS('Daily BSE Equity Options'!$K:$K,'Daily BSE Equity Options'!$A:$A,$A1016)=0,"",SUMIFS('Daily BSE Equity Options'!$K:$K,'Daily BSE Equity Options'!$A:$A,$A1016))</f>
        <v/>
      </c>
      <c r="G1016" s="7">
        <f>IF(OR(E1016="",F1016=""),"",E1016+F1016)</f>
        <v/>
      </c>
      <c r="H1016" s="20">
        <f>IFERROR(IF(OR(E1016="",INDEX(E:E,MATCH(DATE(YEAR($A1016)-1,MONTH($A1016),DAY($A1016)),$A:$A,0))=""),"",E1016/INDEX(E:E,MATCH(DATE(YEAR($A1016)-1,MONTH($A1016),DAY($A1016)),$A:$A,0))-1),"")</f>
        <v/>
      </c>
      <c r="I1016" s="20">
        <f>IFERROR(IF(OR(F1016="",INDEX(F:F,MATCH(DATE(YEAR($A1016)-1,MONTH($A1016),DAY($A1016)),$A:$A,0))=""),"",F1016/INDEX(F:F,MATCH(DATE(YEAR($A1016)-1,MONTH($A1016),DAY($A1016)),$A:$A,0))-1),"")</f>
        <v/>
      </c>
      <c r="J1016" s="20">
        <f>IFERROR(IF(OR(G1016="",INDEX(G:G,MATCH(DATE(YEAR($A1016)-1,MONTH($A1016),DAY($A1016)),$A:$A,0))=""),"",G1016/INDEX(G:G,MATCH(DATE(YEAR($A1016)-1,MONTH($A1016),DAY($A1016)),$A:$A,0))-1),"")</f>
        <v/>
      </c>
      <c r="K1016" s="20">
        <f>IF(OR(E1016="",E1015=""),"",E1016/E1015-1)</f>
        <v/>
      </c>
      <c r="L1016" s="20">
        <f>IF(OR(F1016="",F1015=""),"",F1016/F1015-1)</f>
        <v/>
      </c>
      <c r="M1016" s="20">
        <f>IF(OR(G1016="",G1015=""),"",G1016/G1015-1)</f>
        <v/>
      </c>
      <c r="N1016" s="20">
        <f>IF(G1016="","",E1016/G1016)</f>
        <v/>
      </c>
      <c r="O1016" s="20">
        <f>IF(G1016="","",F1016/G1016)</f>
        <v/>
      </c>
      <c r="P1016" s="21">
        <f>IF(SUMIFS('Daily NSE Equity Options'!$L:$L,'Daily NSE Equity Options'!$A:$A,$A1016)=0,"",SUMIFS('Daily NSE Equity Options'!$L:$L,'Daily NSE Equity Options'!$A:$A,$A1016))</f>
        <v/>
      </c>
      <c r="Q1016" s="8">
        <f>IF(SUMIFS('Daily BSE Equity Options'!$L:$L,'Daily BSE Equity Options'!$A:$A,$A1016)=0,"",SUMIFS('Daily BSE Equity Options'!$L:$L,'Daily BSE Equity Options'!$A:$A,$A1016))</f>
        <v/>
      </c>
      <c r="R1016" s="8">
        <f>IF(OR(P1016="",Q1016=""),"",P1016+Q1016)</f>
        <v/>
      </c>
      <c r="S1016" s="23">
        <f>IFERROR(IF(OR(P1016="",INDEX(P:P,MATCH(DATE(YEAR($A1016)-1,MONTH($A1016),DAY($A1016)),$A:$A,0))=""),"",P1016/INDEX(P:P,MATCH(DATE(YEAR($A1016)-1,MONTH($A1016),DAY($A1016)),$A:$A,0))-1),"")</f>
        <v/>
      </c>
      <c r="T1016" s="23">
        <f>IFERROR(IF(OR(Q1016="",INDEX(Q:Q,MATCH(DATE(YEAR($A1016)-1,MONTH($A1016),DAY($A1016)),$A:$A,0))=""),"",Q1016/INDEX(Q:Q,MATCH(DATE(YEAR($A1016)-1,MONTH($A1016),DAY($A1016)),$A:$A,0))-1),"")</f>
        <v/>
      </c>
      <c r="U1016" s="23">
        <f>IFERROR(IF(OR(R1016="",INDEX(R:R,MATCH(DATE(YEAR($A1016)-1,MONTH($A1016),DAY($A1016)),$A:$A,0))=""),"",R1016/INDEX(R:R,MATCH(DATE(YEAR($A1016)-1,MONTH($A1016),DAY($A1016)),$A:$A,0))-1),"")</f>
        <v/>
      </c>
      <c r="V1016" s="23">
        <f>IF(OR(P1016="",P1015=""),"",P1016/P1015-1)</f>
        <v/>
      </c>
      <c r="W1016" s="23">
        <f>IF(OR(Q1016="",Q1015=""),"",Q1016/Q1015-1)</f>
        <v/>
      </c>
      <c r="X1016" s="23">
        <f>IF(OR(R1016="",R1015=""),"",R1016/R1015-1)</f>
        <v/>
      </c>
      <c r="Y1016" s="23">
        <f>IF(R1016="","",P1016/R1016)</f>
        <v/>
      </c>
      <c r="Z1016" s="23">
        <f>IF(R1016="","",Q1016/R1016)</f>
        <v/>
      </c>
      <c r="AA1016" s="24">
        <f>IF(SUMIFS('Daily NSE Equity Options'!$M:$M,'Daily NSE Equity Options'!$A:$A,$A1016)=0,"",SUMIFS('Daily NSE Equity Options'!$M:$M,'Daily NSE Equity Options'!$A:$A,$A1016))</f>
        <v/>
      </c>
      <c r="AB1016" s="9">
        <f>IF(SUMIFS('Daily BSE Equity Options'!$M:$M,'Daily BSE Equity Options'!$A:$A,$A1016)=0,"",SUMIFS('Daily BSE Equity Options'!$M:$M,'Daily BSE Equity Options'!$A:$A,$A1016))</f>
        <v/>
      </c>
      <c r="AC1016" s="9">
        <f>IF(OR(AA1016="",AB1016=""),"",AA1016+AB1016)</f>
        <v/>
      </c>
      <c r="AD1016" s="26">
        <f>IFERROR(IF(OR(AA1016="",INDEX(AA:AA,MATCH(DATE(YEAR($A1016)-1,MONTH($A1016),DAY($A1016)),$A:$A,0))=""),"",AA1016/INDEX(AA:AA,MATCH(DATE(YEAR($A1016)-1,MONTH($A1016),DAY($A1016)),$A:$A,0))-1),"")</f>
        <v/>
      </c>
      <c r="AE1016" s="26">
        <f>IFERROR(IF(OR(AB1016="",INDEX(AB:AB,MATCH(DATE(YEAR($A1016)-1,MONTH($A1016),DAY($A1016)),$A:$A,0))=""),"",AB1016/INDEX(AB:AB,MATCH(DATE(YEAR($A1016)-1,MONTH($A1016),DAY($A1016)),$A:$A,0))-1),"")</f>
        <v/>
      </c>
      <c r="AF1016" s="26">
        <f>IFERROR(IF(OR(AC1016="",INDEX(AC:AC,MATCH(DATE(YEAR($A1016)-1,MONTH($A1016),DAY($A1016)),$A:$A,0))=""),"",AC1016/INDEX(AC:AC,MATCH(DATE(YEAR($A1016)-1,MONTH($A1016),DAY($A1016)),$A:$A,0))-1),"")</f>
        <v/>
      </c>
      <c r="AG1016" s="26">
        <f>IF(OR(AA1016="",AA1015=""),"",AA1016/AA1015-1)</f>
        <v/>
      </c>
      <c r="AH1016" s="26">
        <f>IF(OR(AB1016="",AB1015=""),"",AB1016/AB1015-1)</f>
        <v/>
      </c>
      <c r="AI1016" s="26">
        <f>IF(OR(AC1016="",AC1015=""),"",AC1016/AC1015-1)</f>
        <v/>
      </c>
      <c r="AJ1016" s="26">
        <f>IF(AC1016="","",AA1016/AC1016)</f>
        <v/>
      </c>
      <c r="AK1016" s="26">
        <f>IF(AC1016="","",AB1016/AC1016)</f>
        <v/>
      </c>
      <c r="AL1016" s="29" t="n">
        <v>14.6175</v>
      </c>
      <c r="AM1016" s="30" t="n">
        <v>16.9625</v>
      </c>
      <c r="AN1016" s="30" t="n">
        <v>14.6175</v>
      </c>
      <c r="AO1016" s="30" t="n">
        <v>16.6</v>
      </c>
      <c r="AP1016" s="31" t="n">
        <v>0.1356</v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18">
        <f>IF(SUMIFS('Daily NSE Equity Options'!$K:$K,'Daily NSE Equity Options'!$A:$A,$A1017)=0,"",SUMIFS('Daily NSE Equity Options'!$K:$K,'Daily NSE Equity Options'!$A:$A,$A1017))</f>
        <v/>
      </c>
      <c r="F1017" s="7">
        <f>IF(SUMIFS('Daily BSE Equity Options'!$K:$K,'Daily BSE Equity Options'!$A:$A,$A1017)=0,"",SUMIFS('Daily BSE Equity Options'!$K:$K,'Daily BSE Equity Options'!$A:$A,$A1017))</f>
        <v/>
      </c>
      <c r="G1017" s="7">
        <f>IF(OR(E1017="",F1017=""),"",E1017+F1017)</f>
        <v/>
      </c>
      <c r="H1017" s="20">
        <f>IFERROR(IF(OR(E1017="",INDEX(E:E,MATCH(DATE(YEAR($A1017)-1,MONTH($A1017),DAY($A1017)),$A:$A,0))=""),"",E1017/INDEX(E:E,MATCH(DATE(YEAR($A1017)-1,MONTH($A1017),DAY($A1017)),$A:$A,0))-1),"")</f>
        <v/>
      </c>
      <c r="I1017" s="20">
        <f>IFERROR(IF(OR(F1017="",INDEX(F:F,MATCH(DATE(YEAR($A1017)-1,MONTH($A1017),DAY($A1017)),$A:$A,0))=""),"",F1017/INDEX(F:F,MATCH(DATE(YEAR($A1017)-1,MONTH($A1017),DAY($A1017)),$A:$A,0))-1),"")</f>
        <v/>
      </c>
      <c r="J1017" s="20">
        <f>IFERROR(IF(OR(G1017="",INDEX(G:G,MATCH(DATE(YEAR($A1017)-1,MONTH($A1017),DAY($A1017)),$A:$A,0))=""),"",G1017/INDEX(G:G,MATCH(DATE(YEAR($A1017)-1,MONTH($A1017),DAY($A1017)),$A:$A,0))-1),"")</f>
        <v/>
      </c>
      <c r="K1017" s="20">
        <f>IF(OR(E1017="",E1016=""),"",E1017/E1016-1)</f>
        <v/>
      </c>
      <c r="L1017" s="20">
        <f>IF(OR(F1017="",F1016=""),"",F1017/F1016-1)</f>
        <v/>
      </c>
      <c r="M1017" s="20">
        <f>IF(OR(G1017="",G1016=""),"",G1017/G1016-1)</f>
        <v/>
      </c>
      <c r="N1017" s="20">
        <f>IF(G1017="","",E1017/G1017)</f>
        <v/>
      </c>
      <c r="O1017" s="20">
        <f>IF(G1017="","",F1017/G1017)</f>
        <v/>
      </c>
      <c r="P1017" s="21">
        <f>IF(SUMIFS('Daily NSE Equity Options'!$L:$L,'Daily NSE Equity Options'!$A:$A,$A1017)=0,"",SUMIFS('Daily NSE Equity Options'!$L:$L,'Daily NSE Equity Options'!$A:$A,$A1017))</f>
        <v/>
      </c>
      <c r="Q1017" s="8">
        <f>IF(SUMIFS('Daily BSE Equity Options'!$L:$L,'Daily BSE Equity Options'!$A:$A,$A1017)=0,"",SUMIFS('Daily BSE Equity Options'!$L:$L,'Daily BSE Equity Options'!$A:$A,$A1017))</f>
        <v/>
      </c>
      <c r="R1017" s="8">
        <f>IF(OR(P1017="",Q1017=""),"",P1017+Q1017)</f>
        <v/>
      </c>
      <c r="S1017" s="23">
        <f>IFERROR(IF(OR(P1017="",INDEX(P:P,MATCH(DATE(YEAR($A1017)-1,MONTH($A1017),DAY($A1017)),$A:$A,0))=""),"",P1017/INDEX(P:P,MATCH(DATE(YEAR($A1017)-1,MONTH($A1017),DAY($A1017)),$A:$A,0))-1),"")</f>
        <v/>
      </c>
      <c r="T1017" s="23">
        <f>IFERROR(IF(OR(Q1017="",INDEX(Q:Q,MATCH(DATE(YEAR($A1017)-1,MONTH($A1017),DAY($A1017)),$A:$A,0))=""),"",Q1017/INDEX(Q:Q,MATCH(DATE(YEAR($A1017)-1,MONTH($A1017),DAY($A1017)),$A:$A,0))-1),"")</f>
        <v/>
      </c>
      <c r="U1017" s="23">
        <f>IFERROR(IF(OR(R1017="",INDEX(R:R,MATCH(DATE(YEAR($A1017)-1,MONTH($A1017),DAY($A1017)),$A:$A,0))=""),"",R1017/INDEX(R:R,MATCH(DATE(YEAR($A1017)-1,MONTH($A1017),DAY($A1017)),$A:$A,0))-1),"")</f>
        <v/>
      </c>
      <c r="V1017" s="23">
        <f>IF(OR(P1017="",P1016=""),"",P1017/P1016-1)</f>
        <v/>
      </c>
      <c r="W1017" s="23">
        <f>IF(OR(Q1017="",Q1016=""),"",Q1017/Q1016-1)</f>
        <v/>
      </c>
      <c r="X1017" s="23">
        <f>IF(OR(R1017="",R1016=""),"",R1017/R1016-1)</f>
        <v/>
      </c>
      <c r="Y1017" s="23">
        <f>IF(R1017="","",P1017/R1017)</f>
        <v/>
      </c>
      <c r="Z1017" s="23">
        <f>IF(R1017="","",Q1017/R1017)</f>
        <v/>
      </c>
      <c r="AA1017" s="24">
        <f>IF(SUMIFS('Daily NSE Equity Options'!$M:$M,'Daily NSE Equity Options'!$A:$A,$A1017)=0,"",SUMIFS('Daily NSE Equity Options'!$M:$M,'Daily NSE Equity Options'!$A:$A,$A1017))</f>
        <v/>
      </c>
      <c r="AB1017" s="9">
        <f>IF(SUMIFS('Daily BSE Equity Options'!$M:$M,'Daily BSE Equity Options'!$A:$A,$A1017)=0,"",SUMIFS('Daily BSE Equity Options'!$M:$M,'Daily BSE Equity Options'!$A:$A,$A1017))</f>
        <v/>
      </c>
      <c r="AC1017" s="9">
        <f>IF(OR(AA1017="",AB1017=""),"",AA1017+AB1017)</f>
        <v/>
      </c>
      <c r="AD1017" s="26">
        <f>IFERROR(IF(OR(AA1017="",INDEX(AA:AA,MATCH(DATE(YEAR($A1017)-1,MONTH($A1017),DAY($A1017)),$A:$A,0))=""),"",AA1017/INDEX(AA:AA,MATCH(DATE(YEAR($A1017)-1,MONTH($A1017),DAY($A1017)),$A:$A,0))-1),"")</f>
        <v/>
      </c>
      <c r="AE1017" s="26">
        <f>IFERROR(IF(OR(AB1017="",INDEX(AB:AB,MATCH(DATE(YEAR($A1017)-1,MONTH($A1017),DAY($A1017)),$A:$A,0))=""),"",AB1017/INDEX(AB:AB,MATCH(DATE(YEAR($A1017)-1,MONTH($A1017),DAY($A1017)),$A:$A,0))-1),"")</f>
        <v/>
      </c>
      <c r="AF1017" s="26">
        <f>IFERROR(IF(OR(AC1017="",INDEX(AC:AC,MATCH(DATE(YEAR($A1017)-1,MONTH($A1017),DAY($A1017)),$A:$A,0))=""),"",AC1017/INDEX(AC:AC,MATCH(DATE(YEAR($A1017)-1,MONTH($A1017),DAY($A1017)),$A:$A,0))-1),"")</f>
        <v/>
      </c>
      <c r="AG1017" s="26">
        <f>IF(OR(AA1017="",AA1016=""),"",AA1017/AA1016-1)</f>
        <v/>
      </c>
      <c r="AH1017" s="26">
        <f>IF(OR(AB1017="",AB1016=""),"",AB1017/AB1016-1)</f>
        <v/>
      </c>
      <c r="AI1017" s="26">
        <f>IF(OR(AC1017="",AC1016=""),"",AC1017/AC1016-1)</f>
        <v/>
      </c>
      <c r="AJ1017" s="26">
        <f>IF(AC1017="","",AA1017/AC1017)</f>
        <v/>
      </c>
      <c r="AK1017" s="26">
        <f>IF(AC1017="","",AB1017/AC1017)</f>
        <v/>
      </c>
      <c r="AL1017" s="29" t="n">
        <v>16.6</v>
      </c>
      <c r="AM1017" s="30" t="n">
        <v>17.6425</v>
      </c>
      <c r="AN1017" s="30" t="n">
        <v>16.6</v>
      </c>
      <c r="AO1017" s="30" t="n">
        <v>17.0075</v>
      </c>
      <c r="AP1017" s="31" t="n">
        <v>0.0245</v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18">
        <f>IF(SUMIFS('Daily NSE Equity Options'!$K:$K,'Daily NSE Equity Options'!$A:$A,$A1018)=0,"",SUMIFS('Daily NSE Equity Options'!$K:$K,'Daily NSE Equity Options'!$A:$A,$A1018))</f>
        <v/>
      </c>
      <c r="F1018" s="7">
        <f>IF(SUMIFS('Daily BSE Equity Options'!$K:$K,'Daily BSE Equity Options'!$A:$A,$A1018)=0,"",SUMIFS('Daily BSE Equity Options'!$K:$K,'Daily BSE Equity Options'!$A:$A,$A1018))</f>
        <v/>
      </c>
      <c r="G1018" s="7">
        <f>IF(OR(E1018="",F1018=""),"",E1018+F1018)</f>
        <v/>
      </c>
      <c r="H1018" s="20">
        <f>IFERROR(IF(OR(E1018="",INDEX(E:E,MATCH(DATE(YEAR($A1018)-1,MONTH($A1018),DAY($A1018)),$A:$A,0))=""),"",E1018/INDEX(E:E,MATCH(DATE(YEAR($A1018)-1,MONTH($A1018),DAY($A1018)),$A:$A,0))-1),"")</f>
        <v/>
      </c>
      <c r="I1018" s="20">
        <f>IFERROR(IF(OR(F1018="",INDEX(F:F,MATCH(DATE(YEAR($A1018)-1,MONTH($A1018),DAY($A1018)),$A:$A,0))=""),"",F1018/INDEX(F:F,MATCH(DATE(YEAR($A1018)-1,MONTH($A1018),DAY($A1018)),$A:$A,0))-1),"")</f>
        <v/>
      </c>
      <c r="J1018" s="20">
        <f>IFERROR(IF(OR(G1018="",INDEX(G:G,MATCH(DATE(YEAR($A1018)-1,MONTH($A1018),DAY($A1018)),$A:$A,0))=""),"",G1018/INDEX(G:G,MATCH(DATE(YEAR($A1018)-1,MONTH($A1018),DAY($A1018)),$A:$A,0))-1),"")</f>
        <v/>
      </c>
      <c r="K1018" s="20">
        <f>IF(OR(E1018="",E1017=""),"",E1018/E1017-1)</f>
        <v/>
      </c>
      <c r="L1018" s="20">
        <f>IF(OR(F1018="",F1017=""),"",F1018/F1017-1)</f>
        <v/>
      </c>
      <c r="M1018" s="20">
        <f>IF(OR(G1018="",G1017=""),"",G1018/G1017-1)</f>
        <v/>
      </c>
      <c r="N1018" s="20">
        <f>IF(G1018="","",E1018/G1018)</f>
        <v/>
      </c>
      <c r="O1018" s="20">
        <f>IF(G1018="","",F1018/G1018)</f>
        <v/>
      </c>
      <c r="P1018" s="21">
        <f>IF(SUMIFS('Daily NSE Equity Options'!$L:$L,'Daily NSE Equity Options'!$A:$A,$A1018)=0,"",SUMIFS('Daily NSE Equity Options'!$L:$L,'Daily NSE Equity Options'!$A:$A,$A1018))</f>
        <v/>
      </c>
      <c r="Q1018" s="8">
        <f>IF(SUMIFS('Daily BSE Equity Options'!$L:$L,'Daily BSE Equity Options'!$A:$A,$A1018)=0,"",SUMIFS('Daily BSE Equity Options'!$L:$L,'Daily BSE Equity Options'!$A:$A,$A1018))</f>
        <v/>
      </c>
      <c r="R1018" s="8">
        <f>IF(OR(P1018="",Q1018=""),"",P1018+Q1018)</f>
        <v/>
      </c>
      <c r="S1018" s="23">
        <f>IFERROR(IF(OR(P1018="",INDEX(P:P,MATCH(DATE(YEAR($A1018)-1,MONTH($A1018),DAY($A1018)),$A:$A,0))=""),"",P1018/INDEX(P:P,MATCH(DATE(YEAR($A1018)-1,MONTH($A1018),DAY($A1018)),$A:$A,0))-1),"")</f>
        <v/>
      </c>
      <c r="T1018" s="23">
        <f>IFERROR(IF(OR(Q1018="",INDEX(Q:Q,MATCH(DATE(YEAR($A1018)-1,MONTH($A1018),DAY($A1018)),$A:$A,0))=""),"",Q1018/INDEX(Q:Q,MATCH(DATE(YEAR($A1018)-1,MONTH($A1018),DAY($A1018)),$A:$A,0))-1),"")</f>
        <v/>
      </c>
      <c r="U1018" s="23">
        <f>IFERROR(IF(OR(R1018="",INDEX(R:R,MATCH(DATE(YEAR($A1018)-1,MONTH($A1018),DAY($A1018)),$A:$A,0))=""),"",R1018/INDEX(R:R,MATCH(DATE(YEAR($A1018)-1,MONTH($A1018),DAY($A1018)),$A:$A,0))-1),"")</f>
        <v/>
      </c>
      <c r="V1018" s="23">
        <f>IF(OR(P1018="",P1017=""),"",P1018/P1017-1)</f>
        <v/>
      </c>
      <c r="W1018" s="23">
        <f>IF(OR(Q1018="",Q1017=""),"",Q1018/Q1017-1)</f>
        <v/>
      </c>
      <c r="X1018" s="23">
        <f>IF(OR(R1018="",R1017=""),"",R1018/R1017-1)</f>
        <v/>
      </c>
      <c r="Y1018" s="23">
        <f>IF(R1018="","",P1018/R1018)</f>
        <v/>
      </c>
      <c r="Z1018" s="23">
        <f>IF(R1018="","",Q1018/R1018)</f>
        <v/>
      </c>
      <c r="AA1018" s="24">
        <f>IF(SUMIFS('Daily NSE Equity Options'!$M:$M,'Daily NSE Equity Options'!$A:$A,$A1018)=0,"",SUMIFS('Daily NSE Equity Options'!$M:$M,'Daily NSE Equity Options'!$A:$A,$A1018))</f>
        <v/>
      </c>
      <c r="AB1018" s="9">
        <f>IF(SUMIFS('Daily BSE Equity Options'!$M:$M,'Daily BSE Equity Options'!$A:$A,$A1018)=0,"",SUMIFS('Daily BSE Equity Options'!$M:$M,'Daily BSE Equity Options'!$A:$A,$A1018))</f>
        <v/>
      </c>
      <c r="AC1018" s="9">
        <f>IF(OR(AA1018="",AB1018=""),"",AA1018+AB1018)</f>
        <v/>
      </c>
      <c r="AD1018" s="26">
        <f>IFERROR(IF(OR(AA1018="",INDEX(AA:AA,MATCH(DATE(YEAR($A1018)-1,MONTH($A1018),DAY($A1018)),$A:$A,0))=""),"",AA1018/INDEX(AA:AA,MATCH(DATE(YEAR($A1018)-1,MONTH($A1018),DAY($A1018)),$A:$A,0))-1),"")</f>
        <v/>
      </c>
      <c r="AE1018" s="26">
        <f>IFERROR(IF(OR(AB1018="",INDEX(AB:AB,MATCH(DATE(YEAR($A1018)-1,MONTH($A1018),DAY($A1018)),$A:$A,0))=""),"",AB1018/INDEX(AB:AB,MATCH(DATE(YEAR($A1018)-1,MONTH($A1018),DAY($A1018)),$A:$A,0))-1),"")</f>
        <v/>
      </c>
      <c r="AF1018" s="26">
        <f>IFERROR(IF(OR(AC1018="",INDEX(AC:AC,MATCH(DATE(YEAR($A1018)-1,MONTH($A1018),DAY($A1018)),$A:$A,0))=""),"",AC1018/INDEX(AC:AC,MATCH(DATE(YEAR($A1018)-1,MONTH($A1018),DAY($A1018)),$A:$A,0))-1),"")</f>
        <v/>
      </c>
      <c r="AG1018" s="26">
        <f>IF(OR(AA1018="",AA1017=""),"",AA1018/AA1017-1)</f>
        <v/>
      </c>
      <c r="AH1018" s="26">
        <f>IF(OR(AB1018="",AB1017=""),"",AB1018/AB1017-1)</f>
        <v/>
      </c>
      <c r="AI1018" s="26">
        <f>IF(OR(AC1018="",AC1017=""),"",AC1018/AC1017-1)</f>
        <v/>
      </c>
      <c r="AJ1018" s="26">
        <f>IF(AC1018="","",AA1018/AC1018)</f>
        <v/>
      </c>
      <c r="AK1018" s="26">
        <f>IF(AC1018="","",AB1018/AC1018)</f>
        <v/>
      </c>
      <c r="AL1018" s="29" t="n">
        <v>17.0075</v>
      </c>
      <c r="AM1018" s="30" t="n">
        <v>18.3175</v>
      </c>
      <c r="AN1018" s="30" t="n">
        <v>16.4625</v>
      </c>
      <c r="AO1018" s="30" t="n">
        <v>17.08</v>
      </c>
      <c r="AP1018" s="31" t="n">
        <v>0.0043</v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18">
        <f>IF(SUMIFS('Daily NSE Equity Options'!$K:$K,'Daily NSE Equity Options'!$A:$A,$A1019)=0,"",SUMIFS('Daily NSE Equity Options'!$K:$K,'Daily NSE Equity Options'!$A:$A,$A1019))</f>
        <v/>
      </c>
      <c r="F1019" s="7">
        <f>IF(SUMIFS('Daily BSE Equity Options'!$K:$K,'Daily BSE Equity Options'!$A:$A,$A1019)=0,"",SUMIFS('Daily BSE Equity Options'!$K:$K,'Daily BSE Equity Options'!$A:$A,$A1019))</f>
        <v/>
      </c>
      <c r="G1019" s="7">
        <f>IF(OR(E1019="",F1019=""),"",E1019+F1019)</f>
        <v/>
      </c>
      <c r="H1019" s="20">
        <f>IFERROR(IF(OR(E1019="",INDEX(E:E,MATCH(DATE(YEAR($A1019)-1,MONTH($A1019),DAY($A1019)),$A:$A,0))=""),"",E1019/INDEX(E:E,MATCH(DATE(YEAR($A1019)-1,MONTH($A1019),DAY($A1019)),$A:$A,0))-1),"")</f>
        <v/>
      </c>
      <c r="I1019" s="20">
        <f>IFERROR(IF(OR(F1019="",INDEX(F:F,MATCH(DATE(YEAR($A1019)-1,MONTH($A1019),DAY($A1019)),$A:$A,0))=""),"",F1019/INDEX(F:F,MATCH(DATE(YEAR($A1019)-1,MONTH($A1019),DAY($A1019)),$A:$A,0))-1),"")</f>
        <v/>
      </c>
      <c r="J1019" s="20">
        <f>IFERROR(IF(OR(G1019="",INDEX(G:G,MATCH(DATE(YEAR($A1019)-1,MONTH($A1019),DAY($A1019)),$A:$A,0))=""),"",G1019/INDEX(G:G,MATCH(DATE(YEAR($A1019)-1,MONTH($A1019),DAY($A1019)),$A:$A,0))-1),"")</f>
        <v/>
      </c>
      <c r="K1019" s="20">
        <f>IF(OR(E1019="",E1018=""),"",E1019/E1018-1)</f>
        <v/>
      </c>
      <c r="L1019" s="20">
        <f>IF(OR(F1019="",F1018=""),"",F1019/F1018-1)</f>
        <v/>
      </c>
      <c r="M1019" s="20">
        <f>IF(OR(G1019="",G1018=""),"",G1019/G1018-1)</f>
        <v/>
      </c>
      <c r="N1019" s="20">
        <f>IF(G1019="","",E1019/G1019)</f>
        <v/>
      </c>
      <c r="O1019" s="20">
        <f>IF(G1019="","",F1019/G1019)</f>
        <v/>
      </c>
      <c r="P1019" s="21">
        <f>IF(SUMIFS('Daily NSE Equity Options'!$L:$L,'Daily NSE Equity Options'!$A:$A,$A1019)=0,"",SUMIFS('Daily NSE Equity Options'!$L:$L,'Daily NSE Equity Options'!$A:$A,$A1019))</f>
        <v/>
      </c>
      <c r="Q1019" s="8">
        <f>IF(SUMIFS('Daily BSE Equity Options'!$L:$L,'Daily BSE Equity Options'!$A:$A,$A1019)=0,"",SUMIFS('Daily BSE Equity Options'!$L:$L,'Daily BSE Equity Options'!$A:$A,$A1019))</f>
        <v/>
      </c>
      <c r="R1019" s="8">
        <f>IF(OR(P1019="",Q1019=""),"",P1019+Q1019)</f>
        <v/>
      </c>
      <c r="S1019" s="23">
        <f>IFERROR(IF(OR(P1019="",INDEX(P:P,MATCH(DATE(YEAR($A1019)-1,MONTH($A1019),DAY($A1019)),$A:$A,0))=""),"",P1019/INDEX(P:P,MATCH(DATE(YEAR($A1019)-1,MONTH($A1019),DAY($A1019)),$A:$A,0))-1),"")</f>
        <v/>
      </c>
      <c r="T1019" s="23">
        <f>IFERROR(IF(OR(Q1019="",INDEX(Q:Q,MATCH(DATE(YEAR($A1019)-1,MONTH($A1019),DAY($A1019)),$A:$A,0))=""),"",Q1019/INDEX(Q:Q,MATCH(DATE(YEAR($A1019)-1,MONTH($A1019),DAY($A1019)),$A:$A,0))-1),"")</f>
        <v/>
      </c>
      <c r="U1019" s="23">
        <f>IFERROR(IF(OR(R1019="",INDEX(R:R,MATCH(DATE(YEAR($A1019)-1,MONTH($A1019),DAY($A1019)),$A:$A,0))=""),"",R1019/INDEX(R:R,MATCH(DATE(YEAR($A1019)-1,MONTH($A1019),DAY($A1019)),$A:$A,0))-1),"")</f>
        <v/>
      </c>
      <c r="V1019" s="23">
        <f>IF(OR(P1019="",P1018=""),"",P1019/P1018-1)</f>
        <v/>
      </c>
      <c r="W1019" s="23">
        <f>IF(OR(Q1019="",Q1018=""),"",Q1019/Q1018-1)</f>
        <v/>
      </c>
      <c r="X1019" s="23">
        <f>IF(OR(R1019="",R1018=""),"",R1019/R1018-1)</f>
        <v/>
      </c>
      <c r="Y1019" s="23">
        <f>IF(R1019="","",P1019/R1019)</f>
        <v/>
      </c>
      <c r="Z1019" s="23">
        <f>IF(R1019="","",Q1019/R1019)</f>
        <v/>
      </c>
      <c r="AA1019" s="24">
        <f>IF(SUMIFS('Daily NSE Equity Options'!$M:$M,'Daily NSE Equity Options'!$A:$A,$A1019)=0,"",SUMIFS('Daily NSE Equity Options'!$M:$M,'Daily NSE Equity Options'!$A:$A,$A1019))</f>
        <v/>
      </c>
      <c r="AB1019" s="9">
        <f>IF(SUMIFS('Daily BSE Equity Options'!$M:$M,'Daily BSE Equity Options'!$A:$A,$A1019)=0,"",SUMIFS('Daily BSE Equity Options'!$M:$M,'Daily BSE Equity Options'!$A:$A,$A1019))</f>
        <v/>
      </c>
      <c r="AC1019" s="9">
        <f>IF(OR(AA1019="",AB1019=""),"",AA1019+AB1019)</f>
        <v/>
      </c>
      <c r="AD1019" s="26">
        <f>IFERROR(IF(OR(AA1019="",INDEX(AA:AA,MATCH(DATE(YEAR($A1019)-1,MONTH($A1019),DAY($A1019)),$A:$A,0))=""),"",AA1019/INDEX(AA:AA,MATCH(DATE(YEAR($A1019)-1,MONTH($A1019),DAY($A1019)),$A:$A,0))-1),"")</f>
        <v/>
      </c>
      <c r="AE1019" s="26">
        <f>IFERROR(IF(OR(AB1019="",INDEX(AB:AB,MATCH(DATE(YEAR($A1019)-1,MONTH($A1019),DAY($A1019)),$A:$A,0))=""),"",AB1019/INDEX(AB:AB,MATCH(DATE(YEAR($A1019)-1,MONTH($A1019),DAY($A1019)),$A:$A,0))-1),"")</f>
        <v/>
      </c>
      <c r="AF1019" s="26">
        <f>IFERROR(IF(OR(AC1019="",INDEX(AC:AC,MATCH(DATE(YEAR($A1019)-1,MONTH($A1019),DAY($A1019)),$A:$A,0))=""),"",AC1019/INDEX(AC:AC,MATCH(DATE(YEAR($A1019)-1,MONTH($A1019),DAY($A1019)),$A:$A,0))-1),"")</f>
        <v/>
      </c>
      <c r="AG1019" s="26">
        <f>IF(OR(AA1019="",AA1018=""),"",AA1019/AA1018-1)</f>
        <v/>
      </c>
      <c r="AH1019" s="26">
        <f>IF(OR(AB1019="",AB1018=""),"",AB1019/AB1018-1)</f>
        <v/>
      </c>
      <c r="AI1019" s="26">
        <f>IF(OR(AC1019="",AC1018=""),"",AC1019/AC1018-1)</f>
        <v/>
      </c>
      <c r="AJ1019" s="26">
        <f>IF(AC1019="","",AA1019/AC1019)</f>
        <v/>
      </c>
      <c r="AK1019" s="26">
        <f>IF(AC1019="","",AB1019/AC1019)</f>
        <v/>
      </c>
      <c r="AL1019" s="29" t="n">
        <v>17.08</v>
      </c>
      <c r="AM1019" s="30" t="n">
        <v>19.1725</v>
      </c>
      <c r="AN1019" s="30" t="n">
        <v>17.08</v>
      </c>
      <c r="AO1019" s="30" t="n">
        <v>18.2</v>
      </c>
      <c r="AP1019" s="31" t="n">
        <v>0.06560000000000001</v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18">
        <f>IF(SUMIFS('Daily NSE Equity Options'!$K:$K,'Daily NSE Equity Options'!$A:$A,$A1020)=0,"",SUMIFS('Daily NSE Equity Options'!$K:$K,'Daily NSE Equity Options'!$A:$A,$A1020))</f>
        <v/>
      </c>
      <c r="F1020" s="7">
        <f>IF(SUMIFS('Daily BSE Equity Options'!$K:$K,'Daily BSE Equity Options'!$A:$A,$A1020)=0,"",SUMIFS('Daily BSE Equity Options'!$K:$K,'Daily BSE Equity Options'!$A:$A,$A1020))</f>
        <v/>
      </c>
      <c r="G1020" s="7">
        <f>IF(OR(E1020="",F1020=""),"",E1020+F1020)</f>
        <v/>
      </c>
      <c r="H1020" s="20">
        <f>IFERROR(IF(OR(E1020="",INDEX(E:E,MATCH(DATE(YEAR($A1020)-1,MONTH($A1020),DAY($A1020)),$A:$A,0))=""),"",E1020/INDEX(E:E,MATCH(DATE(YEAR($A1020)-1,MONTH($A1020),DAY($A1020)),$A:$A,0))-1),"")</f>
        <v/>
      </c>
      <c r="I1020" s="20">
        <f>IFERROR(IF(OR(F1020="",INDEX(F:F,MATCH(DATE(YEAR($A1020)-1,MONTH($A1020),DAY($A1020)),$A:$A,0))=""),"",F1020/INDEX(F:F,MATCH(DATE(YEAR($A1020)-1,MONTH($A1020),DAY($A1020)),$A:$A,0))-1),"")</f>
        <v/>
      </c>
      <c r="J1020" s="20">
        <f>IFERROR(IF(OR(G1020="",INDEX(G:G,MATCH(DATE(YEAR($A1020)-1,MONTH($A1020),DAY($A1020)),$A:$A,0))=""),"",G1020/INDEX(G:G,MATCH(DATE(YEAR($A1020)-1,MONTH($A1020),DAY($A1020)),$A:$A,0))-1),"")</f>
        <v/>
      </c>
      <c r="K1020" s="20">
        <f>IF(OR(E1020="",E1019=""),"",E1020/E1019-1)</f>
        <v/>
      </c>
      <c r="L1020" s="20">
        <f>IF(OR(F1020="",F1019=""),"",F1020/F1019-1)</f>
        <v/>
      </c>
      <c r="M1020" s="20">
        <f>IF(OR(G1020="",G1019=""),"",G1020/G1019-1)</f>
        <v/>
      </c>
      <c r="N1020" s="20">
        <f>IF(G1020="","",E1020/G1020)</f>
        <v/>
      </c>
      <c r="O1020" s="20">
        <f>IF(G1020="","",F1020/G1020)</f>
        <v/>
      </c>
      <c r="P1020" s="21">
        <f>IF(SUMIFS('Daily NSE Equity Options'!$L:$L,'Daily NSE Equity Options'!$A:$A,$A1020)=0,"",SUMIFS('Daily NSE Equity Options'!$L:$L,'Daily NSE Equity Options'!$A:$A,$A1020))</f>
        <v/>
      </c>
      <c r="Q1020" s="8">
        <f>IF(SUMIFS('Daily BSE Equity Options'!$L:$L,'Daily BSE Equity Options'!$A:$A,$A1020)=0,"",SUMIFS('Daily BSE Equity Options'!$L:$L,'Daily BSE Equity Options'!$A:$A,$A1020))</f>
        <v/>
      </c>
      <c r="R1020" s="8">
        <f>IF(OR(P1020="",Q1020=""),"",P1020+Q1020)</f>
        <v/>
      </c>
      <c r="S1020" s="23">
        <f>IFERROR(IF(OR(P1020="",INDEX(P:P,MATCH(DATE(YEAR($A1020)-1,MONTH($A1020),DAY($A1020)),$A:$A,0))=""),"",P1020/INDEX(P:P,MATCH(DATE(YEAR($A1020)-1,MONTH($A1020),DAY($A1020)),$A:$A,0))-1),"")</f>
        <v/>
      </c>
      <c r="T1020" s="23">
        <f>IFERROR(IF(OR(Q1020="",INDEX(Q:Q,MATCH(DATE(YEAR($A1020)-1,MONTH($A1020),DAY($A1020)),$A:$A,0))=""),"",Q1020/INDEX(Q:Q,MATCH(DATE(YEAR($A1020)-1,MONTH($A1020),DAY($A1020)),$A:$A,0))-1),"")</f>
        <v/>
      </c>
      <c r="U1020" s="23">
        <f>IFERROR(IF(OR(R1020="",INDEX(R:R,MATCH(DATE(YEAR($A1020)-1,MONTH($A1020),DAY($A1020)),$A:$A,0))=""),"",R1020/INDEX(R:R,MATCH(DATE(YEAR($A1020)-1,MONTH($A1020),DAY($A1020)),$A:$A,0))-1),"")</f>
        <v/>
      </c>
      <c r="V1020" s="23">
        <f>IF(OR(P1020="",P1019=""),"",P1020/P1019-1)</f>
        <v/>
      </c>
      <c r="W1020" s="23">
        <f>IF(OR(Q1020="",Q1019=""),"",Q1020/Q1019-1)</f>
        <v/>
      </c>
      <c r="X1020" s="23">
        <f>IF(OR(R1020="",R1019=""),"",R1020/R1019-1)</f>
        <v/>
      </c>
      <c r="Y1020" s="23">
        <f>IF(R1020="","",P1020/R1020)</f>
        <v/>
      </c>
      <c r="Z1020" s="23">
        <f>IF(R1020="","",Q1020/R1020)</f>
        <v/>
      </c>
      <c r="AA1020" s="24">
        <f>IF(SUMIFS('Daily NSE Equity Options'!$M:$M,'Daily NSE Equity Options'!$A:$A,$A1020)=0,"",SUMIFS('Daily NSE Equity Options'!$M:$M,'Daily NSE Equity Options'!$A:$A,$A1020))</f>
        <v/>
      </c>
      <c r="AB1020" s="9">
        <f>IF(SUMIFS('Daily BSE Equity Options'!$M:$M,'Daily BSE Equity Options'!$A:$A,$A1020)=0,"",SUMIFS('Daily BSE Equity Options'!$M:$M,'Daily BSE Equity Options'!$A:$A,$A1020))</f>
        <v/>
      </c>
      <c r="AC1020" s="9">
        <f>IF(OR(AA1020="",AB1020=""),"",AA1020+AB1020)</f>
        <v/>
      </c>
      <c r="AD1020" s="26">
        <f>IFERROR(IF(OR(AA1020="",INDEX(AA:AA,MATCH(DATE(YEAR($A1020)-1,MONTH($A1020),DAY($A1020)),$A:$A,0))=""),"",AA1020/INDEX(AA:AA,MATCH(DATE(YEAR($A1020)-1,MONTH($A1020),DAY($A1020)),$A:$A,0))-1),"")</f>
        <v/>
      </c>
      <c r="AE1020" s="26">
        <f>IFERROR(IF(OR(AB1020="",INDEX(AB:AB,MATCH(DATE(YEAR($A1020)-1,MONTH($A1020),DAY($A1020)),$A:$A,0))=""),"",AB1020/INDEX(AB:AB,MATCH(DATE(YEAR($A1020)-1,MONTH($A1020),DAY($A1020)),$A:$A,0))-1),"")</f>
        <v/>
      </c>
      <c r="AF1020" s="26">
        <f>IFERROR(IF(OR(AC1020="",INDEX(AC:AC,MATCH(DATE(YEAR($A1020)-1,MONTH($A1020),DAY($A1020)),$A:$A,0))=""),"",AC1020/INDEX(AC:AC,MATCH(DATE(YEAR($A1020)-1,MONTH($A1020),DAY($A1020)),$A:$A,0))-1),"")</f>
        <v/>
      </c>
      <c r="AG1020" s="26">
        <f>IF(OR(AA1020="",AA1019=""),"",AA1020/AA1019-1)</f>
        <v/>
      </c>
      <c r="AH1020" s="26">
        <f>IF(OR(AB1020="",AB1019=""),"",AB1020/AB1019-1)</f>
        <v/>
      </c>
      <c r="AI1020" s="26">
        <f>IF(OR(AC1020="",AC1019=""),"",AC1020/AC1019-1)</f>
        <v/>
      </c>
      <c r="AJ1020" s="26">
        <f>IF(AC1020="","",AA1020/AC1020)</f>
        <v/>
      </c>
      <c r="AK1020" s="26">
        <f>IF(AC1020="","",AB1020/AC1020)</f>
        <v/>
      </c>
      <c r="AL1020" s="29" t="n">
        <v>18.2</v>
      </c>
      <c r="AM1020" s="30" t="n">
        <v>19.0075</v>
      </c>
      <c r="AN1020" s="30" t="n">
        <v>17.995</v>
      </c>
      <c r="AO1020" s="30" t="n">
        <v>18.4725</v>
      </c>
      <c r="AP1020" s="31" t="n">
        <v>0.015</v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18">
        <f>IF(SUMIFS('Daily NSE Equity Options'!$K:$K,'Daily NSE Equity Options'!$A:$A,$A1021)=0,"",SUMIFS('Daily NSE Equity Options'!$K:$K,'Daily NSE Equity Options'!$A:$A,$A1021))</f>
        <v/>
      </c>
      <c r="F1021" s="7">
        <f>IF(SUMIFS('Daily BSE Equity Options'!$K:$K,'Daily BSE Equity Options'!$A:$A,$A1021)=0,"",SUMIFS('Daily BSE Equity Options'!$K:$K,'Daily BSE Equity Options'!$A:$A,$A1021))</f>
        <v/>
      </c>
      <c r="G1021" s="7">
        <f>IF(OR(E1021="",F1021=""),"",E1021+F1021)</f>
        <v/>
      </c>
      <c r="H1021" s="20">
        <f>IFERROR(IF(OR(E1021="",INDEX(E:E,MATCH(DATE(YEAR($A1021)-1,MONTH($A1021),DAY($A1021)),$A:$A,0))=""),"",E1021/INDEX(E:E,MATCH(DATE(YEAR($A1021)-1,MONTH($A1021),DAY($A1021)),$A:$A,0))-1),"")</f>
        <v/>
      </c>
      <c r="I1021" s="20">
        <f>IFERROR(IF(OR(F1021="",INDEX(F:F,MATCH(DATE(YEAR($A1021)-1,MONTH($A1021),DAY($A1021)),$A:$A,0))=""),"",F1021/INDEX(F:F,MATCH(DATE(YEAR($A1021)-1,MONTH($A1021),DAY($A1021)),$A:$A,0))-1),"")</f>
        <v/>
      </c>
      <c r="J1021" s="20">
        <f>IFERROR(IF(OR(G1021="",INDEX(G:G,MATCH(DATE(YEAR($A1021)-1,MONTH($A1021),DAY($A1021)),$A:$A,0))=""),"",G1021/INDEX(G:G,MATCH(DATE(YEAR($A1021)-1,MONTH($A1021),DAY($A1021)),$A:$A,0))-1),"")</f>
        <v/>
      </c>
      <c r="K1021" s="20">
        <f>IF(OR(E1021="",E1020=""),"",E1021/E1020-1)</f>
        <v/>
      </c>
      <c r="L1021" s="20">
        <f>IF(OR(F1021="",F1020=""),"",F1021/F1020-1)</f>
        <v/>
      </c>
      <c r="M1021" s="20">
        <f>IF(OR(G1021="",G1020=""),"",G1021/G1020-1)</f>
        <v/>
      </c>
      <c r="N1021" s="20">
        <f>IF(G1021="","",E1021/G1021)</f>
        <v/>
      </c>
      <c r="O1021" s="20">
        <f>IF(G1021="","",F1021/G1021)</f>
        <v/>
      </c>
      <c r="P1021" s="21">
        <f>IF(SUMIFS('Daily NSE Equity Options'!$L:$L,'Daily NSE Equity Options'!$A:$A,$A1021)=0,"",SUMIFS('Daily NSE Equity Options'!$L:$L,'Daily NSE Equity Options'!$A:$A,$A1021))</f>
        <v/>
      </c>
      <c r="Q1021" s="8">
        <f>IF(SUMIFS('Daily BSE Equity Options'!$L:$L,'Daily BSE Equity Options'!$A:$A,$A1021)=0,"",SUMIFS('Daily BSE Equity Options'!$L:$L,'Daily BSE Equity Options'!$A:$A,$A1021))</f>
        <v/>
      </c>
      <c r="R1021" s="8">
        <f>IF(OR(P1021="",Q1021=""),"",P1021+Q1021)</f>
        <v/>
      </c>
      <c r="S1021" s="23">
        <f>IFERROR(IF(OR(P1021="",INDEX(P:P,MATCH(DATE(YEAR($A1021)-1,MONTH($A1021),DAY($A1021)),$A:$A,0))=""),"",P1021/INDEX(P:P,MATCH(DATE(YEAR($A1021)-1,MONTH($A1021),DAY($A1021)),$A:$A,0))-1),"")</f>
        <v/>
      </c>
      <c r="T1021" s="23">
        <f>IFERROR(IF(OR(Q1021="",INDEX(Q:Q,MATCH(DATE(YEAR($A1021)-1,MONTH($A1021),DAY($A1021)),$A:$A,0))=""),"",Q1021/INDEX(Q:Q,MATCH(DATE(YEAR($A1021)-1,MONTH($A1021),DAY($A1021)),$A:$A,0))-1),"")</f>
        <v/>
      </c>
      <c r="U1021" s="23">
        <f>IFERROR(IF(OR(R1021="",INDEX(R:R,MATCH(DATE(YEAR($A1021)-1,MONTH($A1021),DAY($A1021)),$A:$A,0))=""),"",R1021/INDEX(R:R,MATCH(DATE(YEAR($A1021)-1,MONTH($A1021),DAY($A1021)),$A:$A,0))-1),"")</f>
        <v/>
      </c>
      <c r="V1021" s="23">
        <f>IF(OR(P1021="",P1020=""),"",P1021/P1020-1)</f>
        <v/>
      </c>
      <c r="W1021" s="23">
        <f>IF(OR(Q1021="",Q1020=""),"",Q1021/Q1020-1)</f>
        <v/>
      </c>
      <c r="X1021" s="23">
        <f>IF(OR(R1021="",R1020=""),"",R1021/R1020-1)</f>
        <v/>
      </c>
      <c r="Y1021" s="23">
        <f>IF(R1021="","",P1021/R1021)</f>
        <v/>
      </c>
      <c r="Z1021" s="23">
        <f>IF(R1021="","",Q1021/R1021)</f>
        <v/>
      </c>
      <c r="AA1021" s="24">
        <f>IF(SUMIFS('Daily NSE Equity Options'!$M:$M,'Daily NSE Equity Options'!$A:$A,$A1021)=0,"",SUMIFS('Daily NSE Equity Options'!$M:$M,'Daily NSE Equity Options'!$A:$A,$A1021))</f>
        <v/>
      </c>
      <c r="AB1021" s="9">
        <f>IF(SUMIFS('Daily BSE Equity Options'!$M:$M,'Daily BSE Equity Options'!$A:$A,$A1021)=0,"",SUMIFS('Daily BSE Equity Options'!$M:$M,'Daily BSE Equity Options'!$A:$A,$A1021))</f>
        <v/>
      </c>
      <c r="AC1021" s="9">
        <f>IF(OR(AA1021="",AB1021=""),"",AA1021+AB1021)</f>
        <v/>
      </c>
      <c r="AD1021" s="26">
        <f>IFERROR(IF(OR(AA1021="",INDEX(AA:AA,MATCH(DATE(YEAR($A1021)-1,MONTH($A1021),DAY($A1021)),$A:$A,0))=""),"",AA1021/INDEX(AA:AA,MATCH(DATE(YEAR($A1021)-1,MONTH($A1021),DAY($A1021)),$A:$A,0))-1),"")</f>
        <v/>
      </c>
      <c r="AE1021" s="26">
        <f>IFERROR(IF(OR(AB1021="",INDEX(AB:AB,MATCH(DATE(YEAR($A1021)-1,MONTH($A1021),DAY($A1021)),$A:$A,0))=""),"",AB1021/INDEX(AB:AB,MATCH(DATE(YEAR($A1021)-1,MONTH($A1021),DAY($A1021)),$A:$A,0))-1),"")</f>
        <v/>
      </c>
      <c r="AF1021" s="26">
        <f>IFERROR(IF(OR(AC1021="",INDEX(AC:AC,MATCH(DATE(YEAR($A1021)-1,MONTH($A1021),DAY($A1021)),$A:$A,0))=""),"",AC1021/INDEX(AC:AC,MATCH(DATE(YEAR($A1021)-1,MONTH($A1021),DAY($A1021)),$A:$A,0))-1),"")</f>
        <v/>
      </c>
      <c r="AG1021" s="26">
        <f>IF(OR(AA1021="",AA1020=""),"",AA1021/AA1020-1)</f>
        <v/>
      </c>
      <c r="AH1021" s="26">
        <f>IF(OR(AB1021="",AB1020=""),"",AB1021/AB1020-1)</f>
        <v/>
      </c>
      <c r="AI1021" s="26">
        <f>IF(OR(AC1021="",AC1020=""),"",AC1021/AC1020-1)</f>
        <v/>
      </c>
      <c r="AJ1021" s="26">
        <f>IF(AC1021="","",AA1021/AC1021)</f>
        <v/>
      </c>
      <c r="AK1021" s="26">
        <f>IF(AC1021="","",AB1021/AC1021)</f>
        <v/>
      </c>
      <c r="AL1021" s="29" t="n">
        <v>18.4725</v>
      </c>
      <c r="AM1021" s="30" t="n">
        <v>21.485</v>
      </c>
      <c r="AN1021" s="30" t="n">
        <v>18.4725</v>
      </c>
      <c r="AO1021" s="30" t="n">
        <v>20.6</v>
      </c>
      <c r="AP1021" s="31" t="n">
        <v>0.1152</v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18">
        <f>IF(SUMIFS('Daily NSE Equity Options'!$K:$K,'Daily NSE Equity Options'!$A:$A,$A1022)=0,"",SUMIFS('Daily NSE Equity Options'!$K:$K,'Daily NSE Equity Options'!$A:$A,$A1022))</f>
        <v/>
      </c>
      <c r="F1022" s="7">
        <f>IF(SUMIFS('Daily BSE Equity Options'!$K:$K,'Daily BSE Equity Options'!$A:$A,$A1022)=0,"",SUMIFS('Daily BSE Equity Options'!$K:$K,'Daily BSE Equity Options'!$A:$A,$A1022))</f>
        <v/>
      </c>
      <c r="G1022" s="7">
        <f>IF(OR(E1022="",F1022=""),"",E1022+F1022)</f>
        <v/>
      </c>
      <c r="H1022" s="20">
        <f>IFERROR(IF(OR(E1022="",INDEX(E:E,MATCH(DATE(YEAR($A1022)-1,MONTH($A1022),DAY($A1022)),$A:$A,0))=""),"",E1022/INDEX(E:E,MATCH(DATE(YEAR($A1022)-1,MONTH($A1022),DAY($A1022)),$A:$A,0))-1),"")</f>
        <v/>
      </c>
      <c r="I1022" s="20">
        <f>IFERROR(IF(OR(F1022="",INDEX(F:F,MATCH(DATE(YEAR($A1022)-1,MONTH($A1022),DAY($A1022)),$A:$A,0))=""),"",F1022/INDEX(F:F,MATCH(DATE(YEAR($A1022)-1,MONTH($A1022),DAY($A1022)),$A:$A,0))-1),"")</f>
        <v/>
      </c>
      <c r="J1022" s="20">
        <f>IFERROR(IF(OR(G1022="",INDEX(G:G,MATCH(DATE(YEAR($A1022)-1,MONTH($A1022),DAY($A1022)),$A:$A,0))=""),"",G1022/INDEX(G:G,MATCH(DATE(YEAR($A1022)-1,MONTH($A1022),DAY($A1022)),$A:$A,0))-1),"")</f>
        <v/>
      </c>
      <c r="K1022" s="20">
        <f>IF(OR(E1022="",E1021=""),"",E1022/E1021-1)</f>
        <v/>
      </c>
      <c r="L1022" s="20">
        <f>IF(OR(F1022="",F1021=""),"",F1022/F1021-1)</f>
        <v/>
      </c>
      <c r="M1022" s="20">
        <f>IF(OR(G1022="",G1021=""),"",G1022/G1021-1)</f>
        <v/>
      </c>
      <c r="N1022" s="20">
        <f>IF(G1022="","",E1022/G1022)</f>
        <v/>
      </c>
      <c r="O1022" s="20">
        <f>IF(G1022="","",F1022/G1022)</f>
        <v/>
      </c>
      <c r="P1022" s="21">
        <f>IF(SUMIFS('Daily NSE Equity Options'!$L:$L,'Daily NSE Equity Options'!$A:$A,$A1022)=0,"",SUMIFS('Daily NSE Equity Options'!$L:$L,'Daily NSE Equity Options'!$A:$A,$A1022))</f>
        <v/>
      </c>
      <c r="Q1022" s="8">
        <f>IF(SUMIFS('Daily BSE Equity Options'!$L:$L,'Daily BSE Equity Options'!$A:$A,$A1022)=0,"",SUMIFS('Daily BSE Equity Options'!$L:$L,'Daily BSE Equity Options'!$A:$A,$A1022))</f>
        <v/>
      </c>
      <c r="R1022" s="8">
        <f>IF(OR(P1022="",Q1022=""),"",P1022+Q1022)</f>
        <v/>
      </c>
      <c r="S1022" s="23">
        <f>IFERROR(IF(OR(P1022="",INDEX(P:P,MATCH(DATE(YEAR($A1022)-1,MONTH($A1022),DAY($A1022)),$A:$A,0))=""),"",P1022/INDEX(P:P,MATCH(DATE(YEAR($A1022)-1,MONTH($A1022),DAY($A1022)),$A:$A,0))-1),"")</f>
        <v/>
      </c>
      <c r="T1022" s="23">
        <f>IFERROR(IF(OR(Q1022="",INDEX(Q:Q,MATCH(DATE(YEAR($A1022)-1,MONTH($A1022),DAY($A1022)),$A:$A,0))=""),"",Q1022/INDEX(Q:Q,MATCH(DATE(YEAR($A1022)-1,MONTH($A1022),DAY($A1022)),$A:$A,0))-1),"")</f>
        <v/>
      </c>
      <c r="U1022" s="23">
        <f>IFERROR(IF(OR(R1022="",INDEX(R:R,MATCH(DATE(YEAR($A1022)-1,MONTH($A1022),DAY($A1022)),$A:$A,0))=""),"",R1022/INDEX(R:R,MATCH(DATE(YEAR($A1022)-1,MONTH($A1022),DAY($A1022)),$A:$A,0))-1),"")</f>
        <v/>
      </c>
      <c r="V1022" s="23">
        <f>IF(OR(P1022="",P1021=""),"",P1022/P1021-1)</f>
        <v/>
      </c>
      <c r="W1022" s="23">
        <f>IF(OR(Q1022="",Q1021=""),"",Q1022/Q1021-1)</f>
        <v/>
      </c>
      <c r="X1022" s="23">
        <f>IF(OR(R1022="",R1021=""),"",R1022/R1021-1)</f>
        <v/>
      </c>
      <c r="Y1022" s="23">
        <f>IF(R1022="","",P1022/R1022)</f>
        <v/>
      </c>
      <c r="Z1022" s="23">
        <f>IF(R1022="","",Q1022/R1022)</f>
        <v/>
      </c>
      <c r="AA1022" s="24">
        <f>IF(SUMIFS('Daily NSE Equity Options'!$M:$M,'Daily NSE Equity Options'!$A:$A,$A1022)=0,"",SUMIFS('Daily NSE Equity Options'!$M:$M,'Daily NSE Equity Options'!$A:$A,$A1022))</f>
        <v/>
      </c>
      <c r="AB1022" s="9">
        <f>IF(SUMIFS('Daily BSE Equity Options'!$M:$M,'Daily BSE Equity Options'!$A:$A,$A1022)=0,"",SUMIFS('Daily BSE Equity Options'!$M:$M,'Daily BSE Equity Options'!$A:$A,$A1022))</f>
        <v/>
      </c>
      <c r="AC1022" s="9">
        <f>IF(OR(AA1022="",AB1022=""),"",AA1022+AB1022)</f>
        <v/>
      </c>
      <c r="AD1022" s="26">
        <f>IFERROR(IF(OR(AA1022="",INDEX(AA:AA,MATCH(DATE(YEAR($A1022)-1,MONTH($A1022),DAY($A1022)),$A:$A,0))=""),"",AA1022/INDEX(AA:AA,MATCH(DATE(YEAR($A1022)-1,MONTH($A1022),DAY($A1022)),$A:$A,0))-1),"")</f>
        <v/>
      </c>
      <c r="AE1022" s="26">
        <f>IFERROR(IF(OR(AB1022="",INDEX(AB:AB,MATCH(DATE(YEAR($A1022)-1,MONTH($A1022),DAY($A1022)),$A:$A,0))=""),"",AB1022/INDEX(AB:AB,MATCH(DATE(YEAR($A1022)-1,MONTH($A1022),DAY($A1022)),$A:$A,0))-1),"")</f>
        <v/>
      </c>
      <c r="AF1022" s="26">
        <f>IFERROR(IF(OR(AC1022="",INDEX(AC:AC,MATCH(DATE(YEAR($A1022)-1,MONTH($A1022),DAY($A1022)),$A:$A,0))=""),"",AC1022/INDEX(AC:AC,MATCH(DATE(YEAR($A1022)-1,MONTH($A1022),DAY($A1022)),$A:$A,0))-1),"")</f>
        <v/>
      </c>
      <c r="AG1022" s="26">
        <f>IF(OR(AA1022="",AA1021=""),"",AA1022/AA1021-1)</f>
        <v/>
      </c>
      <c r="AH1022" s="26">
        <f>IF(OR(AB1022="",AB1021=""),"",AB1022/AB1021-1)</f>
        <v/>
      </c>
      <c r="AI1022" s="26">
        <f>IF(OR(AC1022="",AC1021=""),"",AC1022/AC1021-1)</f>
        <v/>
      </c>
      <c r="AJ1022" s="26">
        <f>IF(AC1022="","",AA1022/AC1022)</f>
        <v/>
      </c>
      <c r="AK1022" s="26">
        <f>IF(AC1022="","",AB1022/AC1022)</f>
        <v/>
      </c>
      <c r="AL1022" s="29" t="n">
        <v>20.6</v>
      </c>
      <c r="AM1022" s="30" t="n">
        <v>21.875</v>
      </c>
      <c r="AN1022" s="30" t="n">
        <v>20.1125</v>
      </c>
      <c r="AO1022" s="30" t="n">
        <v>20.195</v>
      </c>
      <c r="AP1022" s="31" t="n">
        <v>-0.0197</v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18">
        <f>IF(SUMIFS('Daily NSE Equity Options'!$K:$K,'Daily NSE Equity Options'!$A:$A,$A1023)=0,"",SUMIFS('Daily NSE Equity Options'!$K:$K,'Daily NSE Equity Options'!$A:$A,$A1023))</f>
        <v/>
      </c>
      <c r="F1023" s="7">
        <f>IF(SUMIFS('Daily BSE Equity Options'!$K:$K,'Daily BSE Equity Options'!$A:$A,$A1023)=0,"",SUMIFS('Daily BSE Equity Options'!$K:$K,'Daily BSE Equity Options'!$A:$A,$A1023))</f>
        <v/>
      </c>
      <c r="G1023" s="7">
        <f>IF(OR(E1023="",F1023=""),"",E1023+F1023)</f>
        <v/>
      </c>
      <c r="H1023" s="20">
        <f>IFERROR(IF(OR(E1023="",INDEX(E:E,MATCH(DATE(YEAR($A1023)-1,MONTH($A1023),DAY($A1023)),$A:$A,0))=""),"",E1023/INDEX(E:E,MATCH(DATE(YEAR($A1023)-1,MONTH($A1023),DAY($A1023)),$A:$A,0))-1),"")</f>
        <v/>
      </c>
      <c r="I1023" s="20">
        <f>IFERROR(IF(OR(F1023="",INDEX(F:F,MATCH(DATE(YEAR($A1023)-1,MONTH($A1023),DAY($A1023)),$A:$A,0))=""),"",F1023/INDEX(F:F,MATCH(DATE(YEAR($A1023)-1,MONTH($A1023),DAY($A1023)),$A:$A,0))-1),"")</f>
        <v/>
      </c>
      <c r="J1023" s="20">
        <f>IFERROR(IF(OR(G1023="",INDEX(G:G,MATCH(DATE(YEAR($A1023)-1,MONTH($A1023),DAY($A1023)),$A:$A,0))=""),"",G1023/INDEX(G:G,MATCH(DATE(YEAR($A1023)-1,MONTH($A1023),DAY($A1023)),$A:$A,0))-1),"")</f>
        <v/>
      </c>
      <c r="K1023" s="20">
        <f>IF(OR(E1023="",E1022=""),"",E1023/E1022-1)</f>
        <v/>
      </c>
      <c r="L1023" s="20">
        <f>IF(OR(F1023="",F1022=""),"",F1023/F1022-1)</f>
        <v/>
      </c>
      <c r="M1023" s="20">
        <f>IF(OR(G1023="",G1022=""),"",G1023/G1022-1)</f>
        <v/>
      </c>
      <c r="N1023" s="20">
        <f>IF(G1023="","",E1023/G1023)</f>
        <v/>
      </c>
      <c r="O1023" s="20">
        <f>IF(G1023="","",F1023/G1023)</f>
        <v/>
      </c>
      <c r="P1023" s="21">
        <f>IF(SUMIFS('Daily NSE Equity Options'!$L:$L,'Daily NSE Equity Options'!$A:$A,$A1023)=0,"",SUMIFS('Daily NSE Equity Options'!$L:$L,'Daily NSE Equity Options'!$A:$A,$A1023))</f>
        <v/>
      </c>
      <c r="Q1023" s="8">
        <f>IF(SUMIFS('Daily BSE Equity Options'!$L:$L,'Daily BSE Equity Options'!$A:$A,$A1023)=0,"",SUMIFS('Daily BSE Equity Options'!$L:$L,'Daily BSE Equity Options'!$A:$A,$A1023))</f>
        <v/>
      </c>
      <c r="R1023" s="8">
        <f>IF(OR(P1023="",Q1023=""),"",P1023+Q1023)</f>
        <v/>
      </c>
      <c r="S1023" s="23">
        <f>IFERROR(IF(OR(P1023="",INDEX(P:P,MATCH(DATE(YEAR($A1023)-1,MONTH($A1023),DAY($A1023)),$A:$A,0))=""),"",P1023/INDEX(P:P,MATCH(DATE(YEAR($A1023)-1,MONTH($A1023),DAY($A1023)),$A:$A,0))-1),"")</f>
        <v/>
      </c>
      <c r="T1023" s="23">
        <f>IFERROR(IF(OR(Q1023="",INDEX(Q:Q,MATCH(DATE(YEAR($A1023)-1,MONTH($A1023),DAY($A1023)),$A:$A,0))=""),"",Q1023/INDEX(Q:Q,MATCH(DATE(YEAR($A1023)-1,MONTH($A1023),DAY($A1023)),$A:$A,0))-1),"")</f>
        <v/>
      </c>
      <c r="U1023" s="23">
        <f>IFERROR(IF(OR(R1023="",INDEX(R:R,MATCH(DATE(YEAR($A1023)-1,MONTH($A1023),DAY($A1023)),$A:$A,0))=""),"",R1023/INDEX(R:R,MATCH(DATE(YEAR($A1023)-1,MONTH($A1023),DAY($A1023)),$A:$A,0))-1),"")</f>
        <v/>
      </c>
      <c r="V1023" s="23">
        <f>IF(OR(P1023="",P1022=""),"",P1023/P1022-1)</f>
        <v/>
      </c>
      <c r="W1023" s="23">
        <f>IF(OR(Q1023="",Q1022=""),"",Q1023/Q1022-1)</f>
        <v/>
      </c>
      <c r="X1023" s="23">
        <f>IF(OR(R1023="",R1022=""),"",R1023/R1022-1)</f>
        <v/>
      </c>
      <c r="Y1023" s="23">
        <f>IF(R1023="","",P1023/R1023)</f>
        <v/>
      </c>
      <c r="Z1023" s="23">
        <f>IF(R1023="","",Q1023/R1023)</f>
        <v/>
      </c>
      <c r="AA1023" s="24">
        <f>IF(SUMIFS('Daily NSE Equity Options'!$M:$M,'Daily NSE Equity Options'!$A:$A,$A1023)=0,"",SUMIFS('Daily NSE Equity Options'!$M:$M,'Daily NSE Equity Options'!$A:$A,$A1023))</f>
        <v/>
      </c>
      <c r="AB1023" s="9">
        <f>IF(SUMIFS('Daily BSE Equity Options'!$M:$M,'Daily BSE Equity Options'!$A:$A,$A1023)=0,"",SUMIFS('Daily BSE Equity Options'!$M:$M,'Daily BSE Equity Options'!$A:$A,$A1023))</f>
        <v/>
      </c>
      <c r="AC1023" s="9">
        <f>IF(OR(AA1023="",AB1023=""),"",AA1023+AB1023)</f>
        <v/>
      </c>
      <c r="AD1023" s="26">
        <f>IFERROR(IF(OR(AA1023="",INDEX(AA:AA,MATCH(DATE(YEAR($A1023)-1,MONTH($A1023),DAY($A1023)),$A:$A,0))=""),"",AA1023/INDEX(AA:AA,MATCH(DATE(YEAR($A1023)-1,MONTH($A1023),DAY($A1023)),$A:$A,0))-1),"")</f>
        <v/>
      </c>
      <c r="AE1023" s="26">
        <f>IFERROR(IF(OR(AB1023="",INDEX(AB:AB,MATCH(DATE(YEAR($A1023)-1,MONTH($A1023),DAY($A1023)),$A:$A,0))=""),"",AB1023/INDEX(AB:AB,MATCH(DATE(YEAR($A1023)-1,MONTH($A1023),DAY($A1023)),$A:$A,0))-1),"")</f>
        <v/>
      </c>
      <c r="AF1023" s="26">
        <f>IFERROR(IF(OR(AC1023="",INDEX(AC:AC,MATCH(DATE(YEAR($A1023)-1,MONTH($A1023),DAY($A1023)),$A:$A,0))=""),"",AC1023/INDEX(AC:AC,MATCH(DATE(YEAR($A1023)-1,MONTH($A1023),DAY($A1023)),$A:$A,0))-1),"")</f>
        <v/>
      </c>
      <c r="AG1023" s="26">
        <f>IF(OR(AA1023="",AA1022=""),"",AA1023/AA1022-1)</f>
        <v/>
      </c>
      <c r="AH1023" s="26">
        <f>IF(OR(AB1023="",AB1022=""),"",AB1023/AB1022-1)</f>
        <v/>
      </c>
      <c r="AI1023" s="26">
        <f>IF(OR(AC1023="",AC1022=""),"",AC1023/AC1022-1)</f>
        <v/>
      </c>
      <c r="AJ1023" s="26">
        <f>IF(AC1023="","",AA1023/AC1023)</f>
        <v/>
      </c>
      <c r="AK1023" s="26">
        <f>IF(AC1023="","",AB1023/AC1023)</f>
        <v/>
      </c>
      <c r="AL1023" s="29" t="n">
        <v>20.195</v>
      </c>
      <c r="AM1023" s="30" t="n">
        <v>20.6575</v>
      </c>
      <c r="AN1023" s="30" t="n">
        <v>19.87</v>
      </c>
      <c r="AO1023" s="30" t="n">
        <v>20.2725</v>
      </c>
      <c r="AP1023" s="31" t="n">
        <v>0.0038</v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18">
        <f>IF(SUMIFS('Daily NSE Equity Options'!$K:$K,'Daily NSE Equity Options'!$A:$A,$A1024)=0,"",SUMIFS('Daily NSE Equity Options'!$K:$K,'Daily NSE Equity Options'!$A:$A,$A1024))</f>
        <v/>
      </c>
      <c r="F1024" s="7">
        <f>IF(SUMIFS('Daily BSE Equity Options'!$K:$K,'Daily BSE Equity Options'!$A:$A,$A1024)=0,"",SUMIFS('Daily BSE Equity Options'!$K:$K,'Daily BSE Equity Options'!$A:$A,$A1024))</f>
        <v/>
      </c>
      <c r="G1024" s="7">
        <f>IF(OR(E1024="",F1024=""),"",E1024+F1024)</f>
        <v/>
      </c>
      <c r="H1024" s="20">
        <f>IFERROR(IF(OR(E1024="",INDEX(E:E,MATCH(DATE(YEAR($A1024)-1,MONTH($A1024),DAY($A1024)),$A:$A,0))=""),"",E1024/INDEX(E:E,MATCH(DATE(YEAR($A1024)-1,MONTH($A1024),DAY($A1024)),$A:$A,0))-1),"")</f>
        <v/>
      </c>
      <c r="I1024" s="20">
        <f>IFERROR(IF(OR(F1024="",INDEX(F:F,MATCH(DATE(YEAR($A1024)-1,MONTH($A1024),DAY($A1024)),$A:$A,0))=""),"",F1024/INDEX(F:F,MATCH(DATE(YEAR($A1024)-1,MONTH($A1024),DAY($A1024)),$A:$A,0))-1),"")</f>
        <v/>
      </c>
      <c r="J1024" s="20">
        <f>IFERROR(IF(OR(G1024="",INDEX(G:G,MATCH(DATE(YEAR($A1024)-1,MONTH($A1024),DAY($A1024)),$A:$A,0))=""),"",G1024/INDEX(G:G,MATCH(DATE(YEAR($A1024)-1,MONTH($A1024),DAY($A1024)),$A:$A,0))-1),"")</f>
        <v/>
      </c>
      <c r="K1024" s="20">
        <f>IF(OR(E1024="",E1023=""),"",E1024/E1023-1)</f>
        <v/>
      </c>
      <c r="L1024" s="20">
        <f>IF(OR(F1024="",F1023=""),"",F1024/F1023-1)</f>
        <v/>
      </c>
      <c r="M1024" s="20">
        <f>IF(OR(G1024="",G1023=""),"",G1024/G1023-1)</f>
        <v/>
      </c>
      <c r="N1024" s="20">
        <f>IF(G1024="","",E1024/G1024)</f>
        <v/>
      </c>
      <c r="O1024" s="20">
        <f>IF(G1024="","",F1024/G1024)</f>
        <v/>
      </c>
      <c r="P1024" s="21">
        <f>IF(SUMIFS('Daily NSE Equity Options'!$L:$L,'Daily NSE Equity Options'!$A:$A,$A1024)=0,"",SUMIFS('Daily NSE Equity Options'!$L:$L,'Daily NSE Equity Options'!$A:$A,$A1024))</f>
        <v/>
      </c>
      <c r="Q1024" s="8">
        <f>IF(SUMIFS('Daily BSE Equity Options'!$L:$L,'Daily BSE Equity Options'!$A:$A,$A1024)=0,"",SUMIFS('Daily BSE Equity Options'!$L:$L,'Daily BSE Equity Options'!$A:$A,$A1024))</f>
        <v/>
      </c>
      <c r="R1024" s="8">
        <f>IF(OR(P1024="",Q1024=""),"",P1024+Q1024)</f>
        <v/>
      </c>
      <c r="S1024" s="23">
        <f>IFERROR(IF(OR(P1024="",INDEX(P:P,MATCH(DATE(YEAR($A1024)-1,MONTH($A1024),DAY($A1024)),$A:$A,0))=""),"",P1024/INDEX(P:P,MATCH(DATE(YEAR($A1024)-1,MONTH($A1024),DAY($A1024)),$A:$A,0))-1),"")</f>
        <v/>
      </c>
      <c r="T1024" s="23">
        <f>IFERROR(IF(OR(Q1024="",INDEX(Q:Q,MATCH(DATE(YEAR($A1024)-1,MONTH($A1024),DAY($A1024)),$A:$A,0))=""),"",Q1024/INDEX(Q:Q,MATCH(DATE(YEAR($A1024)-1,MONTH($A1024),DAY($A1024)),$A:$A,0))-1),"")</f>
        <v/>
      </c>
      <c r="U1024" s="23">
        <f>IFERROR(IF(OR(R1024="",INDEX(R:R,MATCH(DATE(YEAR($A1024)-1,MONTH($A1024),DAY($A1024)),$A:$A,0))=""),"",R1024/INDEX(R:R,MATCH(DATE(YEAR($A1024)-1,MONTH($A1024),DAY($A1024)),$A:$A,0))-1),"")</f>
        <v/>
      </c>
      <c r="V1024" s="23">
        <f>IF(OR(P1024="",P1023=""),"",P1024/P1023-1)</f>
        <v/>
      </c>
      <c r="W1024" s="23">
        <f>IF(OR(Q1024="",Q1023=""),"",Q1024/Q1023-1)</f>
        <v/>
      </c>
      <c r="X1024" s="23">
        <f>IF(OR(R1024="",R1023=""),"",R1024/R1023-1)</f>
        <v/>
      </c>
      <c r="Y1024" s="23">
        <f>IF(R1024="","",P1024/R1024)</f>
        <v/>
      </c>
      <c r="Z1024" s="23">
        <f>IF(R1024="","",Q1024/R1024)</f>
        <v/>
      </c>
      <c r="AA1024" s="24">
        <f>IF(SUMIFS('Daily NSE Equity Options'!$M:$M,'Daily NSE Equity Options'!$A:$A,$A1024)=0,"",SUMIFS('Daily NSE Equity Options'!$M:$M,'Daily NSE Equity Options'!$A:$A,$A1024))</f>
        <v/>
      </c>
      <c r="AB1024" s="9">
        <f>IF(SUMIFS('Daily BSE Equity Options'!$M:$M,'Daily BSE Equity Options'!$A:$A,$A1024)=0,"",SUMIFS('Daily BSE Equity Options'!$M:$M,'Daily BSE Equity Options'!$A:$A,$A1024))</f>
        <v/>
      </c>
      <c r="AC1024" s="9">
        <f>IF(OR(AA1024="",AB1024=""),"",AA1024+AB1024)</f>
        <v/>
      </c>
      <c r="AD1024" s="26">
        <f>IFERROR(IF(OR(AA1024="",INDEX(AA:AA,MATCH(DATE(YEAR($A1024)-1,MONTH($A1024),DAY($A1024)),$A:$A,0))=""),"",AA1024/INDEX(AA:AA,MATCH(DATE(YEAR($A1024)-1,MONTH($A1024),DAY($A1024)),$A:$A,0))-1),"")</f>
        <v/>
      </c>
      <c r="AE1024" s="26">
        <f>IFERROR(IF(OR(AB1024="",INDEX(AB:AB,MATCH(DATE(YEAR($A1024)-1,MONTH($A1024),DAY($A1024)),$A:$A,0))=""),"",AB1024/INDEX(AB:AB,MATCH(DATE(YEAR($A1024)-1,MONTH($A1024),DAY($A1024)),$A:$A,0))-1),"")</f>
        <v/>
      </c>
      <c r="AF1024" s="26">
        <f>IFERROR(IF(OR(AC1024="",INDEX(AC:AC,MATCH(DATE(YEAR($A1024)-1,MONTH($A1024),DAY($A1024)),$A:$A,0))=""),"",AC1024/INDEX(AC:AC,MATCH(DATE(YEAR($A1024)-1,MONTH($A1024),DAY($A1024)),$A:$A,0))-1),"")</f>
        <v/>
      </c>
      <c r="AG1024" s="26">
        <f>IF(OR(AA1024="",AA1023=""),"",AA1024/AA1023-1)</f>
        <v/>
      </c>
      <c r="AH1024" s="26">
        <f>IF(OR(AB1024="",AB1023=""),"",AB1024/AB1023-1)</f>
        <v/>
      </c>
      <c r="AI1024" s="26">
        <f>IF(OR(AC1024="",AC1023=""),"",AC1024/AC1023-1)</f>
        <v/>
      </c>
      <c r="AJ1024" s="26">
        <f>IF(AC1024="","",AA1024/AC1024)</f>
        <v/>
      </c>
      <c r="AK1024" s="26">
        <f>IF(AC1024="","",AB1024/AC1024)</f>
        <v/>
      </c>
      <c r="AL1024" s="29" t="n">
        <v>20.2725</v>
      </c>
      <c r="AM1024" s="30" t="n">
        <v>21.1125</v>
      </c>
      <c r="AN1024" s="30" t="n">
        <v>18.965</v>
      </c>
      <c r="AO1024" s="30" t="n">
        <v>19.995</v>
      </c>
      <c r="AP1024" s="31" t="n">
        <v>-0.0137</v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18">
        <f>IF(SUMIFS('Daily NSE Equity Options'!$K:$K,'Daily NSE Equity Options'!$A:$A,$A1025)=0,"",SUMIFS('Daily NSE Equity Options'!$K:$K,'Daily NSE Equity Options'!$A:$A,$A1025))</f>
        <v/>
      </c>
      <c r="F1025" s="7">
        <f>IF(SUMIFS('Daily BSE Equity Options'!$K:$K,'Daily BSE Equity Options'!$A:$A,$A1025)=0,"",SUMIFS('Daily BSE Equity Options'!$K:$K,'Daily BSE Equity Options'!$A:$A,$A1025))</f>
        <v/>
      </c>
      <c r="G1025" s="7">
        <f>IF(OR(E1025="",F1025=""),"",E1025+F1025)</f>
        <v/>
      </c>
      <c r="H1025" s="20">
        <f>IFERROR(IF(OR(E1025="",INDEX(E:E,MATCH(DATE(YEAR($A1025)-1,MONTH($A1025),DAY($A1025)),$A:$A,0))=""),"",E1025/INDEX(E:E,MATCH(DATE(YEAR($A1025)-1,MONTH($A1025),DAY($A1025)),$A:$A,0))-1),"")</f>
        <v/>
      </c>
      <c r="I1025" s="20">
        <f>IFERROR(IF(OR(F1025="",INDEX(F:F,MATCH(DATE(YEAR($A1025)-1,MONTH($A1025),DAY($A1025)),$A:$A,0))=""),"",F1025/INDEX(F:F,MATCH(DATE(YEAR($A1025)-1,MONTH($A1025),DAY($A1025)),$A:$A,0))-1),"")</f>
        <v/>
      </c>
      <c r="J1025" s="20">
        <f>IFERROR(IF(OR(G1025="",INDEX(G:G,MATCH(DATE(YEAR($A1025)-1,MONTH($A1025),DAY($A1025)),$A:$A,0))=""),"",G1025/INDEX(G:G,MATCH(DATE(YEAR($A1025)-1,MONTH($A1025),DAY($A1025)),$A:$A,0))-1),"")</f>
        <v/>
      </c>
      <c r="K1025" s="20">
        <f>IF(OR(E1025="",E1024=""),"",E1025/E1024-1)</f>
        <v/>
      </c>
      <c r="L1025" s="20">
        <f>IF(OR(F1025="",F1024=""),"",F1025/F1024-1)</f>
        <v/>
      </c>
      <c r="M1025" s="20">
        <f>IF(OR(G1025="",G1024=""),"",G1025/G1024-1)</f>
        <v/>
      </c>
      <c r="N1025" s="20">
        <f>IF(G1025="","",E1025/G1025)</f>
        <v/>
      </c>
      <c r="O1025" s="20">
        <f>IF(G1025="","",F1025/G1025)</f>
        <v/>
      </c>
      <c r="P1025" s="21">
        <f>IF(SUMIFS('Daily NSE Equity Options'!$L:$L,'Daily NSE Equity Options'!$A:$A,$A1025)=0,"",SUMIFS('Daily NSE Equity Options'!$L:$L,'Daily NSE Equity Options'!$A:$A,$A1025))</f>
        <v/>
      </c>
      <c r="Q1025" s="8">
        <f>IF(SUMIFS('Daily BSE Equity Options'!$L:$L,'Daily BSE Equity Options'!$A:$A,$A1025)=0,"",SUMIFS('Daily BSE Equity Options'!$L:$L,'Daily BSE Equity Options'!$A:$A,$A1025))</f>
        <v/>
      </c>
      <c r="R1025" s="8">
        <f>IF(OR(P1025="",Q1025=""),"",P1025+Q1025)</f>
        <v/>
      </c>
      <c r="S1025" s="23">
        <f>IFERROR(IF(OR(P1025="",INDEX(P:P,MATCH(DATE(YEAR($A1025)-1,MONTH($A1025),DAY($A1025)),$A:$A,0))=""),"",P1025/INDEX(P:P,MATCH(DATE(YEAR($A1025)-1,MONTH($A1025),DAY($A1025)),$A:$A,0))-1),"")</f>
        <v/>
      </c>
      <c r="T1025" s="23">
        <f>IFERROR(IF(OR(Q1025="",INDEX(Q:Q,MATCH(DATE(YEAR($A1025)-1,MONTH($A1025),DAY($A1025)),$A:$A,0))=""),"",Q1025/INDEX(Q:Q,MATCH(DATE(YEAR($A1025)-1,MONTH($A1025),DAY($A1025)),$A:$A,0))-1),"")</f>
        <v/>
      </c>
      <c r="U1025" s="23">
        <f>IFERROR(IF(OR(R1025="",INDEX(R:R,MATCH(DATE(YEAR($A1025)-1,MONTH($A1025),DAY($A1025)),$A:$A,0))=""),"",R1025/INDEX(R:R,MATCH(DATE(YEAR($A1025)-1,MONTH($A1025),DAY($A1025)),$A:$A,0))-1),"")</f>
        <v/>
      </c>
      <c r="V1025" s="23">
        <f>IF(OR(P1025="",P1024=""),"",P1025/P1024-1)</f>
        <v/>
      </c>
      <c r="W1025" s="23">
        <f>IF(OR(Q1025="",Q1024=""),"",Q1025/Q1024-1)</f>
        <v/>
      </c>
      <c r="X1025" s="23">
        <f>IF(OR(R1025="",R1024=""),"",R1025/R1024-1)</f>
        <v/>
      </c>
      <c r="Y1025" s="23">
        <f>IF(R1025="","",P1025/R1025)</f>
        <v/>
      </c>
      <c r="Z1025" s="23">
        <f>IF(R1025="","",Q1025/R1025)</f>
        <v/>
      </c>
      <c r="AA1025" s="24">
        <f>IF(SUMIFS('Daily NSE Equity Options'!$M:$M,'Daily NSE Equity Options'!$A:$A,$A1025)=0,"",SUMIFS('Daily NSE Equity Options'!$M:$M,'Daily NSE Equity Options'!$A:$A,$A1025))</f>
        <v/>
      </c>
      <c r="AB1025" s="9">
        <f>IF(SUMIFS('Daily BSE Equity Options'!$M:$M,'Daily BSE Equity Options'!$A:$A,$A1025)=0,"",SUMIFS('Daily BSE Equity Options'!$M:$M,'Daily BSE Equity Options'!$A:$A,$A1025))</f>
        <v/>
      </c>
      <c r="AC1025" s="9">
        <f>IF(OR(AA1025="",AB1025=""),"",AA1025+AB1025)</f>
        <v/>
      </c>
      <c r="AD1025" s="26">
        <f>IFERROR(IF(OR(AA1025="",INDEX(AA:AA,MATCH(DATE(YEAR($A1025)-1,MONTH($A1025),DAY($A1025)),$A:$A,0))=""),"",AA1025/INDEX(AA:AA,MATCH(DATE(YEAR($A1025)-1,MONTH($A1025),DAY($A1025)),$A:$A,0))-1),"")</f>
        <v/>
      </c>
      <c r="AE1025" s="26">
        <f>IFERROR(IF(OR(AB1025="",INDEX(AB:AB,MATCH(DATE(YEAR($A1025)-1,MONTH($A1025),DAY($A1025)),$A:$A,0))=""),"",AB1025/INDEX(AB:AB,MATCH(DATE(YEAR($A1025)-1,MONTH($A1025),DAY($A1025)),$A:$A,0))-1),"")</f>
        <v/>
      </c>
      <c r="AF1025" s="26">
        <f>IFERROR(IF(OR(AC1025="",INDEX(AC:AC,MATCH(DATE(YEAR($A1025)-1,MONTH($A1025),DAY($A1025)),$A:$A,0))=""),"",AC1025/INDEX(AC:AC,MATCH(DATE(YEAR($A1025)-1,MONTH($A1025),DAY($A1025)),$A:$A,0))-1),"")</f>
        <v/>
      </c>
      <c r="AG1025" s="26">
        <f>IF(OR(AA1025="",AA1024=""),"",AA1025/AA1024-1)</f>
        <v/>
      </c>
      <c r="AH1025" s="26">
        <f>IF(OR(AB1025="",AB1024=""),"",AB1025/AB1024-1)</f>
        <v/>
      </c>
      <c r="AI1025" s="26">
        <f>IF(OR(AC1025="",AC1024=""),"",AC1025/AC1024-1)</f>
        <v/>
      </c>
      <c r="AJ1025" s="26">
        <f>IF(AC1025="","",AA1025/AC1025)</f>
        <v/>
      </c>
      <c r="AK1025" s="26">
        <f>IF(AC1025="","",AB1025/AC1025)</f>
        <v/>
      </c>
      <c r="AL1025" s="29" t="n">
        <v>19.995</v>
      </c>
      <c r="AM1025" s="30" t="n">
        <v>20.3675</v>
      </c>
      <c r="AN1025" s="30" t="n">
        <v>18.98</v>
      </c>
      <c r="AO1025" s="30" t="n">
        <v>19.7975</v>
      </c>
      <c r="AP1025" s="31" t="n">
        <v>-0.009900000000000001</v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18">
        <f>IF(SUMIFS('Daily NSE Equity Options'!$K:$K,'Daily NSE Equity Options'!$A:$A,$A1026)=0,"",SUMIFS('Daily NSE Equity Options'!$K:$K,'Daily NSE Equity Options'!$A:$A,$A1026))</f>
        <v/>
      </c>
      <c r="F1026" s="7">
        <f>IF(SUMIFS('Daily BSE Equity Options'!$K:$K,'Daily BSE Equity Options'!$A:$A,$A1026)=0,"",SUMIFS('Daily BSE Equity Options'!$K:$K,'Daily BSE Equity Options'!$A:$A,$A1026))</f>
        <v/>
      </c>
      <c r="G1026" s="7">
        <f>IF(OR(E1026="",F1026=""),"",E1026+F1026)</f>
        <v/>
      </c>
      <c r="H1026" s="20">
        <f>IFERROR(IF(OR(E1026="",INDEX(E:E,MATCH(DATE(YEAR($A1026)-1,MONTH($A1026),DAY($A1026)),$A:$A,0))=""),"",E1026/INDEX(E:E,MATCH(DATE(YEAR($A1026)-1,MONTH($A1026),DAY($A1026)),$A:$A,0))-1),"")</f>
        <v/>
      </c>
      <c r="I1026" s="20">
        <f>IFERROR(IF(OR(F1026="",INDEX(F:F,MATCH(DATE(YEAR($A1026)-1,MONTH($A1026),DAY($A1026)),$A:$A,0))=""),"",F1026/INDEX(F:F,MATCH(DATE(YEAR($A1026)-1,MONTH($A1026),DAY($A1026)),$A:$A,0))-1),"")</f>
        <v/>
      </c>
      <c r="J1026" s="20">
        <f>IFERROR(IF(OR(G1026="",INDEX(G:G,MATCH(DATE(YEAR($A1026)-1,MONTH($A1026),DAY($A1026)),$A:$A,0))=""),"",G1026/INDEX(G:G,MATCH(DATE(YEAR($A1026)-1,MONTH($A1026),DAY($A1026)),$A:$A,0))-1),"")</f>
        <v/>
      </c>
      <c r="K1026" s="20">
        <f>IF(OR(E1026="",E1025=""),"",E1026/E1025-1)</f>
        <v/>
      </c>
      <c r="L1026" s="20">
        <f>IF(OR(F1026="",F1025=""),"",F1026/F1025-1)</f>
        <v/>
      </c>
      <c r="M1026" s="20">
        <f>IF(OR(G1026="",G1025=""),"",G1026/G1025-1)</f>
        <v/>
      </c>
      <c r="N1026" s="20">
        <f>IF(G1026="","",E1026/G1026)</f>
        <v/>
      </c>
      <c r="O1026" s="20">
        <f>IF(G1026="","",F1026/G1026)</f>
        <v/>
      </c>
      <c r="P1026" s="21">
        <f>IF(SUMIFS('Daily NSE Equity Options'!$L:$L,'Daily NSE Equity Options'!$A:$A,$A1026)=0,"",SUMIFS('Daily NSE Equity Options'!$L:$L,'Daily NSE Equity Options'!$A:$A,$A1026))</f>
        <v/>
      </c>
      <c r="Q1026" s="8">
        <f>IF(SUMIFS('Daily BSE Equity Options'!$L:$L,'Daily BSE Equity Options'!$A:$A,$A1026)=0,"",SUMIFS('Daily BSE Equity Options'!$L:$L,'Daily BSE Equity Options'!$A:$A,$A1026))</f>
        <v/>
      </c>
      <c r="R1026" s="8">
        <f>IF(OR(P1026="",Q1026=""),"",P1026+Q1026)</f>
        <v/>
      </c>
      <c r="S1026" s="23">
        <f>IFERROR(IF(OR(P1026="",INDEX(P:P,MATCH(DATE(YEAR($A1026)-1,MONTH($A1026),DAY($A1026)),$A:$A,0))=""),"",P1026/INDEX(P:P,MATCH(DATE(YEAR($A1026)-1,MONTH($A1026),DAY($A1026)),$A:$A,0))-1),"")</f>
        <v/>
      </c>
      <c r="T1026" s="23">
        <f>IFERROR(IF(OR(Q1026="",INDEX(Q:Q,MATCH(DATE(YEAR($A1026)-1,MONTH($A1026),DAY($A1026)),$A:$A,0))=""),"",Q1026/INDEX(Q:Q,MATCH(DATE(YEAR($A1026)-1,MONTH($A1026),DAY($A1026)),$A:$A,0))-1),"")</f>
        <v/>
      </c>
      <c r="U1026" s="23">
        <f>IFERROR(IF(OR(R1026="",INDEX(R:R,MATCH(DATE(YEAR($A1026)-1,MONTH($A1026),DAY($A1026)),$A:$A,0))=""),"",R1026/INDEX(R:R,MATCH(DATE(YEAR($A1026)-1,MONTH($A1026),DAY($A1026)),$A:$A,0))-1),"")</f>
        <v/>
      </c>
      <c r="V1026" s="23">
        <f>IF(OR(P1026="",P1025=""),"",P1026/P1025-1)</f>
        <v/>
      </c>
      <c r="W1026" s="23">
        <f>IF(OR(Q1026="",Q1025=""),"",Q1026/Q1025-1)</f>
        <v/>
      </c>
      <c r="X1026" s="23">
        <f>IF(OR(R1026="",R1025=""),"",R1026/R1025-1)</f>
        <v/>
      </c>
      <c r="Y1026" s="23">
        <f>IF(R1026="","",P1026/R1026)</f>
        <v/>
      </c>
      <c r="Z1026" s="23">
        <f>IF(R1026="","",Q1026/R1026)</f>
        <v/>
      </c>
      <c r="AA1026" s="24">
        <f>IF(SUMIFS('Daily NSE Equity Options'!$M:$M,'Daily NSE Equity Options'!$A:$A,$A1026)=0,"",SUMIFS('Daily NSE Equity Options'!$M:$M,'Daily NSE Equity Options'!$A:$A,$A1026))</f>
        <v/>
      </c>
      <c r="AB1026" s="9">
        <f>IF(SUMIFS('Daily BSE Equity Options'!$M:$M,'Daily BSE Equity Options'!$A:$A,$A1026)=0,"",SUMIFS('Daily BSE Equity Options'!$M:$M,'Daily BSE Equity Options'!$A:$A,$A1026))</f>
        <v/>
      </c>
      <c r="AC1026" s="9">
        <f>IF(OR(AA1026="",AB1026=""),"",AA1026+AB1026)</f>
        <v/>
      </c>
      <c r="AD1026" s="26">
        <f>IFERROR(IF(OR(AA1026="",INDEX(AA:AA,MATCH(DATE(YEAR($A1026)-1,MONTH($A1026),DAY($A1026)),$A:$A,0))=""),"",AA1026/INDEX(AA:AA,MATCH(DATE(YEAR($A1026)-1,MONTH($A1026),DAY($A1026)),$A:$A,0))-1),"")</f>
        <v/>
      </c>
      <c r="AE1026" s="26">
        <f>IFERROR(IF(OR(AB1026="",INDEX(AB:AB,MATCH(DATE(YEAR($A1026)-1,MONTH($A1026),DAY($A1026)),$A:$A,0))=""),"",AB1026/INDEX(AB:AB,MATCH(DATE(YEAR($A1026)-1,MONTH($A1026),DAY($A1026)),$A:$A,0))-1),"")</f>
        <v/>
      </c>
      <c r="AF1026" s="26">
        <f>IFERROR(IF(OR(AC1026="",INDEX(AC:AC,MATCH(DATE(YEAR($A1026)-1,MONTH($A1026),DAY($A1026)),$A:$A,0))=""),"",AC1026/INDEX(AC:AC,MATCH(DATE(YEAR($A1026)-1,MONTH($A1026),DAY($A1026)),$A:$A,0))-1),"")</f>
        <v/>
      </c>
      <c r="AG1026" s="26">
        <f>IF(OR(AA1026="",AA1025=""),"",AA1026/AA1025-1)</f>
        <v/>
      </c>
      <c r="AH1026" s="26">
        <f>IF(OR(AB1026="",AB1025=""),"",AB1026/AB1025-1)</f>
        <v/>
      </c>
      <c r="AI1026" s="26">
        <f>IF(OR(AC1026="",AC1025=""),"",AC1026/AC1025-1)</f>
        <v/>
      </c>
      <c r="AJ1026" s="26">
        <f>IF(AC1026="","",AA1026/AC1026)</f>
        <v/>
      </c>
      <c r="AK1026" s="26">
        <f>IF(AC1026="","",AB1026/AC1026)</f>
        <v/>
      </c>
      <c r="AL1026" s="29" t="n">
        <v>19.7975</v>
      </c>
      <c r="AM1026" s="30" t="n">
        <v>20.945</v>
      </c>
      <c r="AN1026" s="30" t="n">
        <v>17.3375</v>
      </c>
      <c r="AO1026" s="30" t="n">
        <v>20.525</v>
      </c>
      <c r="AP1026" s="31" t="n">
        <v>0.0367</v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18">
        <f>IF(SUMIFS('Daily NSE Equity Options'!$K:$K,'Daily NSE Equity Options'!$A:$A,$A1027)=0,"",SUMIFS('Daily NSE Equity Options'!$K:$K,'Daily NSE Equity Options'!$A:$A,$A1027))</f>
        <v/>
      </c>
      <c r="F1027" s="7">
        <f>IF(SUMIFS('Daily BSE Equity Options'!$K:$K,'Daily BSE Equity Options'!$A:$A,$A1027)=0,"",SUMIFS('Daily BSE Equity Options'!$K:$K,'Daily BSE Equity Options'!$A:$A,$A1027))</f>
        <v/>
      </c>
      <c r="G1027" s="7">
        <f>IF(OR(E1027="",F1027=""),"",E1027+F1027)</f>
        <v/>
      </c>
      <c r="H1027" s="20">
        <f>IFERROR(IF(OR(E1027="",INDEX(E:E,MATCH(DATE(YEAR($A1027)-1,MONTH($A1027),DAY($A1027)),$A:$A,0))=""),"",E1027/INDEX(E:E,MATCH(DATE(YEAR($A1027)-1,MONTH($A1027),DAY($A1027)),$A:$A,0))-1),"")</f>
        <v/>
      </c>
      <c r="I1027" s="20">
        <f>IFERROR(IF(OR(F1027="",INDEX(F:F,MATCH(DATE(YEAR($A1027)-1,MONTH($A1027),DAY($A1027)),$A:$A,0))=""),"",F1027/INDEX(F:F,MATCH(DATE(YEAR($A1027)-1,MONTH($A1027),DAY($A1027)),$A:$A,0))-1),"")</f>
        <v/>
      </c>
      <c r="J1027" s="20">
        <f>IFERROR(IF(OR(G1027="",INDEX(G:G,MATCH(DATE(YEAR($A1027)-1,MONTH($A1027),DAY($A1027)),$A:$A,0))=""),"",G1027/INDEX(G:G,MATCH(DATE(YEAR($A1027)-1,MONTH($A1027),DAY($A1027)),$A:$A,0))-1),"")</f>
        <v/>
      </c>
      <c r="K1027" s="20">
        <f>IF(OR(E1027="",E1026=""),"",E1027/E1026-1)</f>
        <v/>
      </c>
      <c r="L1027" s="20">
        <f>IF(OR(F1027="",F1026=""),"",F1027/F1026-1)</f>
        <v/>
      </c>
      <c r="M1027" s="20">
        <f>IF(OR(G1027="",G1026=""),"",G1027/G1026-1)</f>
        <v/>
      </c>
      <c r="N1027" s="20">
        <f>IF(G1027="","",E1027/G1027)</f>
        <v/>
      </c>
      <c r="O1027" s="20">
        <f>IF(G1027="","",F1027/G1027)</f>
        <v/>
      </c>
      <c r="P1027" s="21">
        <f>IF(SUMIFS('Daily NSE Equity Options'!$L:$L,'Daily NSE Equity Options'!$A:$A,$A1027)=0,"",SUMIFS('Daily NSE Equity Options'!$L:$L,'Daily NSE Equity Options'!$A:$A,$A1027))</f>
        <v/>
      </c>
      <c r="Q1027" s="8">
        <f>IF(SUMIFS('Daily BSE Equity Options'!$L:$L,'Daily BSE Equity Options'!$A:$A,$A1027)=0,"",SUMIFS('Daily BSE Equity Options'!$L:$L,'Daily BSE Equity Options'!$A:$A,$A1027))</f>
        <v/>
      </c>
      <c r="R1027" s="8">
        <f>IF(OR(P1027="",Q1027=""),"",P1027+Q1027)</f>
        <v/>
      </c>
      <c r="S1027" s="23">
        <f>IFERROR(IF(OR(P1027="",INDEX(P:P,MATCH(DATE(YEAR($A1027)-1,MONTH($A1027),DAY($A1027)),$A:$A,0))=""),"",P1027/INDEX(P:P,MATCH(DATE(YEAR($A1027)-1,MONTH($A1027),DAY($A1027)),$A:$A,0))-1),"")</f>
        <v/>
      </c>
      <c r="T1027" s="23">
        <f>IFERROR(IF(OR(Q1027="",INDEX(Q:Q,MATCH(DATE(YEAR($A1027)-1,MONTH($A1027),DAY($A1027)),$A:$A,0))=""),"",Q1027/INDEX(Q:Q,MATCH(DATE(YEAR($A1027)-1,MONTH($A1027),DAY($A1027)),$A:$A,0))-1),"")</f>
        <v/>
      </c>
      <c r="U1027" s="23">
        <f>IFERROR(IF(OR(R1027="",INDEX(R:R,MATCH(DATE(YEAR($A1027)-1,MONTH($A1027),DAY($A1027)),$A:$A,0))=""),"",R1027/INDEX(R:R,MATCH(DATE(YEAR($A1027)-1,MONTH($A1027),DAY($A1027)),$A:$A,0))-1),"")</f>
        <v/>
      </c>
      <c r="V1027" s="23">
        <f>IF(OR(P1027="",P1026=""),"",P1027/P1026-1)</f>
        <v/>
      </c>
      <c r="W1027" s="23">
        <f>IF(OR(Q1027="",Q1026=""),"",Q1027/Q1026-1)</f>
        <v/>
      </c>
      <c r="X1027" s="23">
        <f>IF(OR(R1027="",R1026=""),"",R1027/R1026-1)</f>
        <v/>
      </c>
      <c r="Y1027" s="23">
        <f>IF(R1027="","",P1027/R1027)</f>
        <v/>
      </c>
      <c r="Z1027" s="23">
        <f>IF(R1027="","",Q1027/R1027)</f>
        <v/>
      </c>
      <c r="AA1027" s="24">
        <f>IF(SUMIFS('Daily NSE Equity Options'!$M:$M,'Daily NSE Equity Options'!$A:$A,$A1027)=0,"",SUMIFS('Daily NSE Equity Options'!$M:$M,'Daily NSE Equity Options'!$A:$A,$A1027))</f>
        <v/>
      </c>
      <c r="AB1027" s="9">
        <f>IF(SUMIFS('Daily BSE Equity Options'!$M:$M,'Daily BSE Equity Options'!$A:$A,$A1027)=0,"",SUMIFS('Daily BSE Equity Options'!$M:$M,'Daily BSE Equity Options'!$A:$A,$A1027))</f>
        <v/>
      </c>
      <c r="AC1027" s="9">
        <f>IF(OR(AA1027="",AB1027=""),"",AA1027+AB1027)</f>
        <v/>
      </c>
      <c r="AD1027" s="26">
        <f>IFERROR(IF(OR(AA1027="",INDEX(AA:AA,MATCH(DATE(YEAR($A1027)-1,MONTH($A1027),DAY($A1027)),$A:$A,0))=""),"",AA1027/INDEX(AA:AA,MATCH(DATE(YEAR($A1027)-1,MONTH($A1027),DAY($A1027)),$A:$A,0))-1),"")</f>
        <v/>
      </c>
      <c r="AE1027" s="26">
        <f>IFERROR(IF(OR(AB1027="",INDEX(AB:AB,MATCH(DATE(YEAR($A1027)-1,MONTH($A1027),DAY($A1027)),$A:$A,0))=""),"",AB1027/INDEX(AB:AB,MATCH(DATE(YEAR($A1027)-1,MONTH($A1027),DAY($A1027)),$A:$A,0))-1),"")</f>
        <v/>
      </c>
      <c r="AF1027" s="26">
        <f>IFERROR(IF(OR(AC1027="",INDEX(AC:AC,MATCH(DATE(YEAR($A1027)-1,MONTH($A1027),DAY($A1027)),$A:$A,0))=""),"",AC1027/INDEX(AC:AC,MATCH(DATE(YEAR($A1027)-1,MONTH($A1027),DAY($A1027)),$A:$A,0))-1),"")</f>
        <v/>
      </c>
      <c r="AG1027" s="26">
        <f>IF(OR(AA1027="",AA1026=""),"",AA1027/AA1026-1)</f>
        <v/>
      </c>
      <c r="AH1027" s="26">
        <f>IF(OR(AB1027="",AB1026=""),"",AB1027/AB1026-1)</f>
        <v/>
      </c>
      <c r="AI1027" s="26">
        <f>IF(OR(AC1027="",AC1026=""),"",AC1027/AC1026-1)</f>
        <v/>
      </c>
      <c r="AJ1027" s="26">
        <f>IF(AC1027="","",AA1027/AC1027)</f>
        <v/>
      </c>
      <c r="AK1027" s="26">
        <f>IF(AC1027="","",AB1027/AC1027)</f>
        <v/>
      </c>
      <c r="AL1027" s="29" t="n">
        <v>20.525</v>
      </c>
      <c r="AM1027" s="30" t="n">
        <v>22.3025</v>
      </c>
      <c r="AN1027" s="30" t="n">
        <v>20.525</v>
      </c>
      <c r="AO1027" s="30" t="n">
        <v>21.81</v>
      </c>
      <c r="AP1027" s="31" t="n">
        <v>0.0626</v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18">
        <f>IF(SUMIFS('Daily NSE Equity Options'!$K:$K,'Daily NSE Equity Options'!$A:$A,$A1028)=0,"",SUMIFS('Daily NSE Equity Options'!$K:$K,'Daily NSE Equity Options'!$A:$A,$A1028))</f>
        <v/>
      </c>
      <c r="F1028" s="7">
        <f>IF(SUMIFS('Daily BSE Equity Options'!$K:$K,'Daily BSE Equity Options'!$A:$A,$A1028)=0,"",SUMIFS('Daily BSE Equity Options'!$K:$K,'Daily BSE Equity Options'!$A:$A,$A1028))</f>
        <v/>
      </c>
      <c r="G1028" s="7">
        <f>IF(OR(E1028="",F1028=""),"",E1028+F1028)</f>
        <v/>
      </c>
      <c r="H1028" s="20">
        <f>IFERROR(IF(OR(E1028="",INDEX(E:E,MATCH(DATE(YEAR($A1028)-1,MONTH($A1028),DAY($A1028)),$A:$A,0))=""),"",E1028/INDEX(E:E,MATCH(DATE(YEAR($A1028)-1,MONTH($A1028),DAY($A1028)),$A:$A,0))-1),"")</f>
        <v/>
      </c>
      <c r="I1028" s="20">
        <f>IFERROR(IF(OR(F1028="",INDEX(F:F,MATCH(DATE(YEAR($A1028)-1,MONTH($A1028),DAY($A1028)),$A:$A,0))=""),"",F1028/INDEX(F:F,MATCH(DATE(YEAR($A1028)-1,MONTH($A1028),DAY($A1028)),$A:$A,0))-1),"")</f>
        <v/>
      </c>
      <c r="J1028" s="20">
        <f>IFERROR(IF(OR(G1028="",INDEX(G:G,MATCH(DATE(YEAR($A1028)-1,MONTH($A1028),DAY($A1028)),$A:$A,0))=""),"",G1028/INDEX(G:G,MATCH(DATE(YEAR($A1028)-1,MONTH($A1028),DAY($A1028)),$A:$A,0))-1),"")</f>
        <v/>
      </c>
      <c r="K1028" s="20">
        <f>IF(OR(E1028="",E1027=""),"",E1028/E1027-1)</f>
        <v/>
      </c>
      <c r="L1028" s="20">
        <f>IF(OR(F1028="",F1027=""),"",F1028/F1027-1)</f>
        <v/>
      </c>
      <c r="M1028" s="20">
        <f>IF(OR(G1028="",G1027=""),"",G1028/G1027-1)</f>
        <v/>
      </c>
      <c r="N1028" s="20">
        <f>IF(G1028="","",E1028/G1028)</f>
        <v/>
      </c>
      <c r="O1028" s="20">
        <f>IF(G1028="","",F1028/G1028)</f>
        <v/>
      </c>
      <c r="P1028" s="21">
        <f>IF(SUMIFS('Daily NSE Equity Options'!$L:$L,'Daily NSE Equity Options'!$A:$A,$A1028)=0,"",SUMIFS('Daily NSE Equity Options'!$L:$L,'Daily NSE Equity Options'!$A:$A,$A1028))</f>
        <v/>
      </c>
      <c r="Q1028" s="8">
        <f>IF(SUMIFS('Daily BSE Equity Options'!$L:$L,'Daily BSE Equity Options'!$A:$A,$A1028)=0,"",SUMIFS('Daily BSE Equity Options'!$L:$L,'Daily BSE Equity Options'!$A:$A,$A1028))</f>
        <v/>
      </c>
      <c r="R1028" s="8">
        <f>IF(OR(P1028="",Q1028=""),"",P1028+Q1028)</f>
        <v/>
      </c>
      <c r="S1028" s="23">
        <f>IFERROR(IF(OR(P1028="",INDEX(P:P,MATCH(DATE(YEAR($A1028)-1,MONTH($A1028),DAY($A1028)),$A:$A,0))=""),"",P1028/INDEX(P:P,MATCH(DATE(YEAR($A1028)-1,MONTH($A1028),DAY($A1028)),$A:$A,0))-1),"")</f>
        <v/>
      </c>
      <c r="T1028" s="23">
        <f>IFERROR(IF(OR(Q1028="",INDEX(Q:Q,MATCH(DATE(YEAR($A1028)-1,MONTH($A1028),DAY($A1028)),$A:$A,0))=""),"",Q1028/INDEX(Q:Q,MATCH(DATE(YEAR($A1028)-1,MONTH($A1028),DAY($A1028)),$A:$A,0))-1),"")</f>
        <v/>
      </c>
      <c r="U1028" s="23">
        <f>IFERROR(IF(OR(R1028="",INDEX(R:R,MATCH(DATE(YEAR($A1028)-1,MONTH($A1028),DAY($A1028)),$A:$A,0))=""),"",R1028/INDEX(R:R,MATCH(DATE(YEAR($A1028)-1,MONTH($A1028),DAY($A1028)),$A:$A,0))-1),"")</f>
        <v/>
      </c>
      <c r="V1028" s="23">
        <f>IF(OR(P1028="",P1027=""),"",P1028/P1027-1)</f>
        <v/>
      </c>
      <c r="W1028" s="23">
        <f>IF(OR(Q1028="",Q1027=""),"",Q1028/Q1027-1)</f>
        <v/>
      </c>
      <c r="X1028" s="23">
        <f>IF(OR(R1028="",R1027=""),"",R1028/R1027-1)</f>
        <v/>
      </c>
      <c r="Y1028" s="23">
        <f>IF(R1028="","",P1028/R1028)</f>
        <v/>
      </c>
      <c r="Z1028" s="23">
        <f>IF(R1028="","",Q1028/R1028)</f>
        <v/>
      </c>
      <c r="AA1028" s="24">
        <f>IF(SUMIFS('Daily NSE Equity Options'!$M:$M,'Daily NSE Equity Options'!$A:$A,$A1028)=0,"",SUMIFS('Daily NSE Equity Options'!$M:$M,'Daily NSE Equity Options'!$A:$A,$A1028))</f>
        <v/>
      </c>
      <c r="AB1028" s="9">
        <f>IF(SUMIFS('Daily BSE Equity Options'!$M:$M,'Daily BSE Equity Options'!$A:$A,$A1028)=0,"",SUMIFS('Daily BSE Equity Options'!$M:$M,'Daily BSE Equity Options'!$A:$A,$A1028))</f>
        <v/>
      </c>
      <c r="AC1028" s="9">
        <f>IF(OR(AA1028="",AB1028=""),"",AA1028+AB1028)</f>
        <v/>
      </c>
      <c r="AD1028" s="26">
        <f>IFERROR(IF(OR(AA1028="",INDEX(AA:AA,MATCH(DATE(YEAR($A1028)-1,MONTH($A1028),DAY($A1028)),$A:$A,0))=""),"",AA1028/INDEX(AA:AA,MATCH(DATE(YEAR($A1028)-1,MONTH($A1028),DAY($A1028)),$A:$A,0))-1),"")</f>
        <v/>
      </c>
      <c r="AE1028" s="26">
        <f>IFERROR(IF(OR(AB1028="",INDEX(AB:AB,MATCH(DATE(YEAR($A1028)-1,MONTH($A1028),DAY($A1028)),$A:$A,0))=""),"",AB1028/INDEX(AB:AB,MATCH(DATE(YEAR($A1028)-1,MONTH($A1028),DAY($A1028)),$A:$A,0))-1),"")</f>
        <v/>
      </c>
      <c r="AF1028" s="26">
        <f>IFERROR(IF(OR(AC1028="",INDEX(AC:AC,MATCH(DATE(YEAR($A1028)-1,MONTH($A1028),DAY($A1028)),$A:$A,0))=""),"",AC1028/INDEX(AC:AC,MATCH(DATE(YEAR($A1028)-1,MONTH($A1028),DAY($A1028)),$A:$A,0))-1),"")</f>
        <v/>
      </c>
      <c r="AG1028" s="26">
        <f>IF(OR(AA1028="",AA1027=""),"",AA1028/AA1027-1)</f>
        <v/>
      </c>
      <c r="AH1028" s="26">
        <f>IF(OR(AB1028="",AB1027=""),"",AB1028/AB1027-1)</f>
        <v/>
      </c>
      <c r="AI1028" s="26">
        <f>IF(OR(AC1028="",AC1027=""),"",AC1028/AC1027-1)</f>
        <v/>
      </c>
      <c r="AJ1028" s="26">
        <f>IF(AC1028="","",AA1028/AC1028)</f>
        <v/>
      </c>
      <c r="AK1028" s="26">
        <f>IF(AC1028="","",AB1028/AC1028)</f>
        <v/>
      </c>
      <c r="AL1028" s="29" t="n">
        <v>21.81</v>
      </c>
      <c r="AM1028" s="30" t="n">
        <v>22.2925</v>
      </c>
      <c r="AN1028" s="30" t="n">
        <v>18.185</v>
      </c>
      <c r="AO1028" s="30" t="n">
        <v>21.4675</v>
      </c>
      <c r="AP1028" s="31" t="n">
        <v>-0.0157</v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18">
        <f>IF(SUMIFS('Daily NSE Equity Options'!$K:$K,'Daily NSE Equity Options'!$A:$A,$A1029)=0,"",SUMIFS('Daily NSE Equity Options'!$K:$K,'Daily NSE Equity Options'!$A:$A,$A1029))</f>
        <v/>
      </c>
      <c r="F1029" s="7">
        <f>IF(SUMIFS('Daily BSE Equity Options'!$K:$K,'Daily BSE Equity Options'!$A:$A,$A1029)=0,"",SUMIFS('Daily BSE Equity Options'!$K:$K,'Daily BSE Equity Options'!$A:$A,$A1029))</f>
        <v/>
      </c>
      <c r="G1029" s="7">
        <f>IF(OR(E1029="",F1029=""),"",E1029+F1029)</f>
        <v/>
      </c>
      <c r="H1029" s="20">
        <f>IFERROR(IF(OR(E1029="",INDEX(E:E,MATCH(DATE(YEAR($A1029)-1,MONTH($A1029),DAY($A1029)),$A:$A,0))=""),"",E1029/INDEX(E:E,MATCH(DATE(YEAR($A1029)-1,MONTH($A1029),DAY($A1029)),$A:$A,0))-1),"")</f>
        <v/>
      </c>
      <c r="I1029" s="20">
        <f>IFERROR(IF(OR(F1029="",INDEX(F:F,MATCH(DATE(YEAR($A1029)-1,MONTH($A1029),DAY($A1029)),$A:$A,0))=""),"",F1029/INDEX(F:F,MATCH(DATE(YEAR($A1029)-1,MONTH($A1029),DAY($A1029)),$A:$A,0))-1),"")</f>
        <v/>
      </c>
      <c r="J1029" s="20">
        <f>IFERROR(IF(OR(G1029="",INDEX(G:G,MATCH(DATE(YEAR($A1029)-1,MONTH($A1029),DAY($A1029)),$A:$A,0))=""),"",G1029/INDEX(G:G,MATCH(DATE(YEAR($A1029)-1,MONTH($A1029),DAY($A1029)),$A:$A,0))-1),"")</f>
        <v/>
      </c>
      <c r="K1029" s="20">
        <f>IF(OR(E1029="",E1028=""),"",E1029/E1028-1)</f>
        <v/>
      </c>
      <c r="L1029" s="20">
        <f>IF(OR(F1029="",F1028=""),"",F1029/F1028-1)</f>
        <v/>
      </c>
      <c r="M1029" s="20">
        <f>IF(OR(G1029="",G1028=""),"",G1029/G1028-1)</f>
        <v/>
      </c>
      <c r="N1029" s="20">
        <f>IF(G1029="","",E1029/G1029)</f>
        <v/>
      </c>
      <c r="O1029" s="20">
        <f>IF(G1029="","",F1029/G1029)</f>
        <v/>
      </c>
      <c r="P1029" s="21">
        <f>IF(SUMIFS('Daily NSE Equity Options'!$L:$L,'Daily NSE Equity Options'!$A:$A,$A1029)=0,"",SUMIFS('Daily NSE Equity Options'!$L:$L,'Daily NSE Equity Options'!$A:$A,$A1029))</f>
        <v/>
      </c>
      <c r="Q1029" s="8">
        <f>IF(SUMIFS('Daily BSE Equity Options'!$L:$L,'Daily BSE Equity Options'!$A:$A,$A1029)=0,"",SUMIFS('Daily BSE Equity Options'!$L:$L,'Daily BSE Equity Options'!$A:$A,$A1029))</f>
        <v/>
      </c>
      <c r="R1029" s="8">
        <f>IF(OR(P1029="",Q1029=""),"",P1029+Q1029)</f>
        <v/>
      </c>
      <c r="S1029" s="23">
        <f>IFERROR(IF(OR(P1029="",INDEX(P:P,MATCH(DATE(YEAR($A1029)-1,MONTH($A1029),DAY($A1029)),$A:$A,0))=""),"",P1029/INDEX(P:P,MATCH(DATE(YEAR($A1029)-1,MONTH($A1029),DAY($A1029)),$A:$A,0))-1),"")</f>
        <v/>
      </c>
      <c r="T1029" s="23">
        <f>IFERROR(IF(OR(Q1029="",INDEX(Q:Q,MATCH(DATE(YEAR($A1029)-1,MONTH($A1029),DAY($A1029)),$A:$A,0))=""),"",Q1029/INDEX(Q:Q,MATCH(DATE(YEAR($A1029)-1,MONTH($A1029),DAY($A1029)),$A:$A,0))-1),"")</f>
        <v/>
      </c>
      <c r="U1029" s="23">
        <f>IFERROR(IF(OR(R1029="",INDEX(R:R,MATCH(DATE(YEAR($A1029)-1,MONTH($A1029),DAY($A1029)),$A:$A,0))=""),"",R1029/INDEX(R:R,MATCH(DATE(YEAR($A1029)-1,MONTH($A1029),DAY($A1029)),$A:$A,0))-1),"")</f>
        <v/>
      </c>
      <c r="V1029" s="23">
        <f>IF(OR(P1029="",P1028=""),"",P1029/P1028-1)</f>
        <v/>
      </c>
      <c r="W1029" s="23">
        <f>IF(OR(Q1029="",Q1028=""),"",Q1029/Q1028-1)</f>
        <v/>
      </c>
      <c r="X1029" s="23">
        <f>IF(OR(R1029="",R1028=""),"",R1029/R1028-1)</f>
        <v/>
      </c>
      <c r="Y1029" s="23">
        <f>IF(R1029="","",P1029/R1029)</f>
        <v/>
      </c>
      <c r="Z1029" s="23">
        <f>IF(R1029="","",Q1029/R1029)</f>
        <v/>
      </c>
      <c r="AA1029" s="24">
        <f>IF(SUMIFS('Daily NSE Equity Options'!$M:$M,'Daily NSE Equity Options'!$A:$A,$A1029)=0,"",SUMIFS('Daily NSE Equity Options'!$M:$M,'Daily NSE Equity Options'!$A:$A,$A1029))</f>
        <v/>
      </c>
      <c r="AB1029" s="9">
        <f>IF(SUMIFS('Daily BSE Equity Options'!$M:$M,'Daily BSE Equity Options'!$A:$A,$A1029)=0,"",SUMIFS('Daily BSE Equity Options'!$M:$M,'Daily BSE Equity Options'!$A:$A,$A1029))</f>
        <v/>
      </c>
      <c r="AC1029" s="9">
        <f>IF(OR(AA1029="",AB1029=""),"",AA1029+AB1029)</f>
        <v/>
      </c>
      <c r="AD1029" s="26">
        <f>IFERROR(IF(OR(AA1029="",INDEX(AA:AA,MATCH(DATE(YEAR($A1029)-1,MONTH($A1029),DAY($A1029)),$A:$A,0))=""),"",AA1029/INDEX(AA:AA,MATCH(DATE(YEAR($A1029)-1,MONTH($A1029),DAY($A1029)),$A:$A,0))-1),"")</f>
        <v/>
      </c>
      <c r="AE1029" s="26">
        <f>IFERROR(IF(OR(AB1029="",INDEX(AB:AB,MATCH(DATE(YEAR($A1029)-1,MONTH($A1029),DAY($A1029)),$A:$A,0))=""),"",AB1029/INDEX(AB:AB,MATCH(DATE(YEAR($A1029)-1,MONTH($A1029),DAY($A1029)),$A:$A,0))-1),"")</f>
        <v/>
      </c>
      <c r="AF1029" s="26">
        <f>IFERROR(IF(OR(AC1029="",INDEX(AC:AC,MATCH(DATE(YEAR($A1029)-1,MONTH($A1029),DAY($A1029)),$A:$A,0))=""),"",AC1029/INDEX(AC:AC,MATCH(DATE(YEAR($A1029)-1,MONTH($A1029),DAY($A1029)),$A:$A,0))-1),"")</f>
        <v/>
      </c>
      <c r="AG1029" s="26">
        <f>IF(OR(AA1029="",AA1028=""),"",AA1029/AA1028-1)</f>
        <v/>
      </c>
      <c r="AH1029" s="26">
        <f>IF(OR(AB1029="",AB1028=""),"",AB1029/AB1028-1)</f>
        <v/>
      </c>
      <c r="AI1029" s="26">
        <f>IF(OR(AC1029="",AC1028=""),"",AC1029/AC1028-1)</f>
        <v/>
      </c>
      <c r="AJ1029" s="26">
        <f>IF(AC1029="","",AA1029/AC1029)</f>
        <v/>
      </c>
      <c r="AK1029" s="26">
        <f>IF(AC1029="","",AB1029/AC1029)</f>
        <v/>
      </c>
      <c r="AL1029" s="29" t="n">
        <v>21.4675</v>
      </c>
      <c r="AM1029" s="30" t="n">
        <v>24.215</v>
      </c>
      <c r="AN1029" s="30" t="n">
        <v>18.84</v>
      </c>
      <c r="AO1029" s="30" t="n">
        <v>21.38</v>
      </c>
      <c r="AP1029" s="31" t="n">
        <v>-0.0041</v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18">
        <f>IF(SUMIFS('Daily NSE Equity Options'!$K:$K,'Daily NSE Equity Options'!$A:$A,$A1030)=0,"",SUMIFS('Daily NSE Equity Options'!$K:$K,'Daily NSE Equity Options'!$A:$A,$A1030))</f>
        <v/>
      </c>
      <c r="F1030" s="7">
        <f>IF(SUMIFS('Daily BSE Equity Options'!$K:$K,'Daily BSE Equity Options'!$A:$A,$A1030)=0,"",SUMIFS('Daily BSE Equity Options'!$K:$K,'Daily BSE Equity Options'!$A:$A,$A1030))</f>
        <v/>
      </c>
      <c r="G1030" s="7">
        <f>IF(OR(E1030="",F1030=""),"",E1030+F1030)</f>
        <v/>
      </c>
      <c r="H1030" s="20">
        <f>IFERROR(IF(OR(E1030="",INDEX(E:E,MATCH(DATE(YEAR($A1030)-1,MONTH($A1030),DAY($A1030)),$A:$A,0))=""),"",E1030/INDEX(E:E,MATCH(DATE(YEAR($A1030)-1,MONTH($A1030),DAY($A1030)),$A:$A,0))-1),"")</f>
        <v/>
      </c>
      <c r="I1030" s="20">
        <f>IFERROR(IF(OR(F1030="",INDEX(F:F,MATCH(DATE(YEAR($A1030)-1,MONTH($A1030),DAY($A1030)),$A:$A,0))=""),"",F1030/INDEX(F:F,MATCH(DATE(YEAR($A1030)-1,MONTH($A1030),DAY($A1030)),$A:$A,0))-1),"")</f>
        <v/>
      </c>
      <c r="J1030" s="20">
        <f>IFERROR(IF(OR(G1030="",INDEX(G:G,MATCH(DATE(YEAR($A1030)-1,MONTH($A1030),DAY($A1030)),$A:$A,0))=""),"",G1030/INDEX(G:G,MATCH(DATE(YEAR($A1030)-1,MONTH($A1030),DAY($A1030)),$A:$A,0))-1),"")</f>
        <v/>
      </c>
      <c r="K1030" s="20">
        <f>IF(OR(E1030="",E1029=""),"",E1030/E1029-1)</f>
        <v/>
      </c>
      <c r="L1030" s="20">
        <f>IF(OR(F1030="",F1029=""),"",F1030/F1029-1)</f>
        <v/>
      </c>
      <c r="M1030" s="20">
        <f>IF(OR(G1030="",G1029=""),"",G1030/G1029-1)</f>
        <v/>
      </c>
      <c r="N1030" s="20">
        <f>IF(G1030="","",E1030/G1030)</f>
        <v/>
      </c>
      <c r="O1030" s="20">
        <f>IF(G1030="","",F1030/G1030)</f>
        <v/>
      </c>
      <c r="P1030" s="21">
        <f>IF(SUMIFS('Daily NSE Equity Options'!$L:$L,'Daily NSE Equity Options'!$A:$A,$A1030)=0,"",SUMIFS('Daily NSE Equity Options'!$L:$L,'Daily NSE Equity Options'!$A:$A,$A1030))</f>
        <v/>
      </c>
      <c r="Q1030" s="8">
        <f>IF(SUMIFS('Daily BSE Equity Options'!$L:$L,'Daily BSE Equity Options'!$A:$A,$A1030)=0,"",SUMIFS('Daily BSE Equity Options'!$L:$L,'Daily BSE Equity Options'!$A:$A,$A1030))</f>
        <v/>
      </c>
      <c r="R1030" s="8">
        <f>IF(OR(P1030="",Q1030=""),"",P1030+Q1030)</f>
        <v/>
      </c>
      <c r="S1030" s="23">
        <f>IFERROR(IF(OR(P1030="",INDEX(P:P,MATCH(DATE(YEAR($A1030)-1,MONTH($A1030),DAY($A1030)),$A:$A,0))=""),"",P1030/INDEX(P:P,MATCH(DATE(YEAR($A1030)-1,MONTH($A1030),DAY($A1030)),$A:$A,0))-1),"")</f>
        <v/>
      </c>
      <c r="T1030" s="23">
        <f>IFERROR(IF(OR(Q1030="",INDEX(Q:Q,MATCH(DATE(YEAR($A1030)-1,MONTH($A1030),DAY($A1030)),$A:$A,0))=""),"",Q1030/INDEX(Q:Q,MATCH(DATE(YEAR($A1030)-1,MONTH($A1030),DAY($A1030)),$A:$A,0))-1),"")</f>
        <v/>
      </c>
      <c r="U1030" s="23">
        <f>IFERROR(IF(OR(R1030="",INDEX(R:R,MATCH(DATE(YEAR($A1030)-1,MONTH($A1030),DAY($A1030)),$A:$A,0))=""),"",R1030/INDEX(R:R,MATCH(DATE(YEAR($A1030)-1,MONTH($A1030),DAY($A1030)),$A:$A,0))-1),"")</f>
        <v/>
      </c>
      <c r="V1030" s="23">
        <f>IF(OR(P1030="",P1029=""),"",P1030/P1029-1)</f>
        <v/>
      </c>
      <c r="W1030" s="23">
        <f>IF(OR(Q1030="",Q1029=""),"",Q1030/Q1029-1)</f>
        <v/>
      </c>
      <c r="X1030" s="23">
        <f>IF(OR(R1030="",R1029=""),"",R1030/R1029-1)</f>
        <v/>
      </c>
      <c r="Y1030" s="23">
        <f>IF(R1030="","",P1030/R1030)</f>
        <v/>
      </c>
      <c r="Z1030" s="23">
        <f>IF(R1030="","",Q1030/R1030)</f>
        <v/>
      </c>
      <c r="AA1030" s="24">
        <f>IF(SUMIFS('Daily NSE Equity Options'!$M:$M,'Daily NSE Equity Options'!$A:$A,$A1030)=0,"",SUMIFS('Daily NSE Equity Options'!$M:$M,'Daily NSE Equity Options'!$A:$A,$A1030))</f>
        <v/>
      </c>
      <c r="AB1030" s="9">
        <f>IF(SUMIFS('Daily BSE Equity Options'!$M:$M,'Daily BSE Equity Options'!$A:$A,$A1030)=0,"",SUMIFS('Daily BSE Equity Options'!$M:$M,'Daily BSE Equity Options'!$A:$A,$A1030))</f>
        <v/>
      </c>
      <c r="AC1030" s="9">
        <f>IF(OR(AA1030="",AB1030=""),"",AA1030+AB1030)</f>
        <v/>
      </c>
      <c r="AD1030" s="26">
        <f>IFERROR(IF(OR(AA1030="",INDEX(AA:AA,MATCH(DATE(YEAR($A1030)-1,MONTH($A1030),DAY($A1030)),$A:$A,0))=""),"",AA1030/INDEX(AA:AA,MATCH(DATE(YEAR($A1030)-1,MONTH($A1030),DAY($A1030)),$A:$A,0))-1),"")</f>
        <v/>
      </c>
      <c r="AE1030" s="26">
        <f>IFERROR(IF(OR(AB1030="",INDEX(AB:AB,MATCH(DATE(YEAR($A1030)-1,MONTH($A1030),DAY($A1030)),$A:$A,0))=""),"",AB1030/INDEX(AB:AB,MATCH(DATE(YEAR($A1030)-1,MONTH($A1030),DAY($A1030)),$A:$A,0))-1),"")</f>
        <v/>
      </c>
      <c r="AF1030" s="26">
        <f>IFERROR(IF(OR(AC1030="",INDEX(AC:AC,MATCH(DATE(YEAR($A1030)-1,MONTH($A1030),DAY($A1030)),$A:$A,0))=""),"",AC1030/INDEX(AC:AC,MATCH(DATE(YEAR($A1030)-1,MONTH($A1030),DAY($A1030)),$A:$A,0))-1),"")</f>
        <v/>
      </c>
      <c r="AG1030" s="26">
        <f>IF(OR(AA1030="",AA1029=""),"",AA1030/AA1029-1)</f>
        <v/>
      </c>
      <c r="AH1030" s="26">
        <f>IF(OR(AB1030="",AB1029=""),"",AB1030/AB1029-1)</f>
        <v/>
      </c>
      <c r="AI1030" s="26">
        <f>IF(OR(AC1030="",AC1029=""),"",AC1030/AC1029-1)</f>
        <v/>
      </c>
      <c r="AJ1030" s="26">
        <f>IF(AC1030="","",AA1030/AC1030)</f>
        <v/>
      </c>
      <c r="AK1030" s="26">
        <f>IF(AC1030="","",AB1030/AC1030)</f>
        <v/>
      </c>
      <c r="AL1030" s="29" t="n">
        <v>21.38</v>
      </c>
      <c r="AM1030" s="30" t="n">
        <v>21.8975</v>
      </c>
      <c r="AN1030" s="30" t="n">
        <v>20.59</v>
      </c>
      <c r="AO1030" s="30" t="n">
        <v>21.71</v>
      </c>
      <c r="AP1030" s="31" t="n">
        <v>0.0154</v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18">
        <f>IF(SUMIFS('Daily NSE Equity Options'!$K:$K,'Daily NSE Equity Options'!$A:$A,$A1031)=0,"",SUMIFS('Daily NSE Equity Options'!$K:$K,'Daily NSE Equity Options'!$A:$A,$A1031))</f>
        <v/>
      </c>
      <c r="F1031" s="7">
        <f>IF(SUMIFS('Daily BSE Equity Options'!$K:$K,'Daily BSE Equity Options'!$A:$A,$A1031)=0,"",SUMIFS('Daily BSE Equity Options'!$K:$K,'Daily BSE Equity Options'!$A:$A,$A1031))</f>
        <v/>
      </c>
      <c r="G1031" s="7">
        <f>IF(OR(E1031="",F1031=""),"",E1031+F1031)</f>
        <v/>
      </c>
      <c r="H1031" s="20">
        <f>IFERROR(IF(OR(E1031="",INDEX(E:E,MATCH(DATE(YEAR($A1031)-1,MONTH($A1031),DAY($A1031)),$A:$A,0))=""),"",E1031/INDEX(E:E,MATCH(DATE(YEAR($A1031)-1,MONTH($A1031),DAY($A1031)),$A:$A,0))-1),"")</f>
        <v/>
      </c>
      <c r="I1031" s="20">
        <f>IFERROR(IF(OR(F1031="",INDEX(F:F,MATCH(DATE(YEAR($A1031)-1,MONTH($A1031),DAY($A1031)),$A:$A,0))=""),"",F1031/INDEX(F:F,MATCH(DATE(YEAR($A1031)-1,MONTH($A1031),DAY($A1031)),$A:$A,0))-1),"")</f>
        <v/>
      </c>
      <c r="J1031" s="20">
        <f>IFERROR(IF(OR(G1031="",INDEX(G:G,MATCH(DATE(YEAR($A1031)-1,MONTH($A1031),DAY($A1031)),$A:$A,0))=""),"",G1031/INDEX(G:G,MATCH(DATE(YEAR($A1031)-1,MONTH($A1031),DAY($A1031)),$A:$A,0))-1),"")</f>
        <v/>
      </c>
      <c r="K1031" s="20">
        <f>IF(OR(E1031="",E1030=""),"",E1031/E1030-1)</f>
        <v/>
      </c>
      <c r="L1031" s="20">
        <f>IF(OR(F1031="",F1030=""),"",F1031/F1030-1)</f>
        <v/>
      </c>
      <c r="M1031" s="20">
        <f>IF(OR(G1031="",G1030=""),"",G1031/G1030-1)</f>
        <v/>
      </c>
      <c r="N1031" s="20">
        <f>IF(G1031="","",E1031/G1031)</f>
        <v/>
      </c>
      <c r="O1031" s="20">
        <f>IF(G1031="","",F1031/G1031)</f>
        <v/>
      </c>
      <c r="P1031" s="21">
        <f>IF(SUMIFS('Daily NSE Equity Options'!$L:$L,'Daily NSE Equity Options'!$A:$A,$A1031)=0,"",SUMIFS('Daily NSE Equity Options'!$L:$L,'Daily NSE Equity Options'!$A:$A,$A1031))</f>
        <v/>
      </c>
      <c r="Q1031" s="8">
        <f>IF(SUMIFS('Daily BSE Equity Options'!$L:$L,'Daily BSE Equity Options'!$A:$A,$A1031)=0,"",SUMIFS('Daily BSE Equity Options'!$L:$L,'Daily BSE Equity Options'!$A:$A,$A1031))</f>
        <v/>
      </c>
      <c r="R1031" s="8">
        <f>IF(OR(P1031="",Q1031=""),"",P1031+Q1031)</f>
        <v/>
      </c>
      <c r="S1031" s="23">
        <f>IFERROR(IF(OR(P1031="",INDEX(P:P,MATCH(DATE(YEAR($A1031)-1,MONTH($A1031),DAY($A1031)),$A:$A,0))=""),"",P1031/INDEX(P:P,MATCH(DATE(YEAR($A1031)-1,MONTH($A1031),DAY($A1031)),$A:$A,0))-1),"")</f>
        <v/>
      </c>
      <c r="T1031" s="23">
        <f>IFERROR(IF(OR(Q1031="",INDEX(Q:Q,MATCH(DATE(YEAR($A1031)-1,MONTH($A1031),DAY($A1031)),$A:$A,0))=""),"",Q1031/INDEX(Q:Q,MATCH(DATE(YEAR($A1031)-1,MONTH($A1031),DAY($A1031)),$A:$A,0))-1),"")</f>
        <v/>
      </c>
      <c r="U1031" s="23">
        <f>IFERROR(IF(OR(R1031="",INDEX(R:R,MATCH(DATE(YEAR($A1031)-1,MONTH($A1031),DAY($A1031)),$A:$A,0))=""),"",R1031/INDEX(R:R,MATCH(DATE(YEAR($A1031)-1,MONTH($A1031),DAY($A1031)),$A:$A,0))-1),"")</f>
        <v/>
      </c>
      <c r="V1031" s="23">
        <f>IF(OR(P1031="",P1030=""),"",P1031/P1030-1)</f>
        <v/>
      </c>
      <c r="W1031" s="23">
        <f>IF(OR(Q1031="",Q1030=""),"",Q1031/Q1030-1)</f>
        <v/>
      </c>
      <c r="X1031" s="23">
        <f>IF(OR(R1031="",R1030=""),"",R1031/R1030-1)</f>
        <v/>
      </c>
      <c r="Y1031" s="23">
        <f>IF(R1031="","",P1031/R1031)</f>
        <v/>
      </c>
      <c r="Z1031" s="23">
        <f>IF(R1031="","",Q1031/R1031)</f>
        <v/>
      </c>
      <c r="AA1031" s="24">
        <f>IF(SUMIFS('Daily NSE Equity Options'!$M:$M,'Daily NSE Equity Options'!$A:$A,$A1031)=0,"",SUMIFS('Daily NSE Equity Options'!$M:$M,'Daily NSE Equity Options'!$A:$A,$A1031))</f>
        <v/>
      </c>
      <c r="AB1031" s="9">
        <f>IF(SUMIFS('Daily BSE Equity Options'!$M:$M,'Daily BSE Equity Options'!$A:$A,$A1031)=0,"",SUMIFS('Daily BSE Equity Options'!$M:$M,'Daily BSE Equity Options'!$A:$A,$A1031))</f>
        <v/>
      </c>
      <c r="AC1031" s="9">
        <f>IF(OR(AA1031="",AB1031=""),"",AA1031+AB1031)</f>
        <v/>
      </c>
      <c r="AD1031" s="26">
        <f>IFERROR(IF(OR(AA1031="",INDEX(AA:AA,MATCH(DATE(YEAR($A1031)-1,MONTH($A1031),DAY($A1031)),$A:$A,0))=""),"",AA1031/INDEX(AA:AA,MATCH(DATE(YEAR($A1031)-1,MONTH($A1031),DAY($A1031)),$A:$A,0))-1),"")</f>
        <v/>
      </c>
      <c r="AE1031" s="26">
        <f>IFERROR(IF(OR(AB1031="",INDEX(AB:AB,MATCH(DATE(YEAR($A1031)-1,MONTH($A1031),DAY($A1031)),$A:$A,0))=""),"",AB1031/INDEX(AB:AB,MATCH(DATE(YEAR($A1031)-1,MONTH($A1031),DAY($A1031)),$A:$A,0))-1),"")</f>
        <v/>
      </c>
      <c r="AF1031" s="26">
        <f>IFERROR(IF(OR(AC1031="",INDEX(AC:AC,MATCH(DATE(YEAR($A1031)-1,MONTH($A1031),DAY($A1031)),$A:$A,0))=""),"",AC1031/INDEX(AC:AC,MATCH(DATE(YEAR($A1031)-1,MONTH($A1031),DAY($A1031)),$A:$A,0))-1),"")</f>
        <v/>
      </c>
      <c r="AG1031" s="26">
        <f>IF(OR(AA1031="",AA1030=""),"",AA1031/AA1030-1)</f>
        <v/>
      </c>
      <c r="AH1031" s="26">
        <f>IF(OR(AB1031="",AB1030=""),"",AB1031/AB1030-1)</f>
        <v/>
      </c>
      <c r="AI1031" s="26">
        <f>IF(OR(AC1031="",AC1030=""),"",AC1031/AC1030-1)</f>
        <v/>
      </c>
      <c r="AJ1031" s="26">
        <f>IF(AC1031="","",AA1031/AC1031)</f>
        <v/>
      </c>
      <c r="AK1031" s="26">
        <f>IF(AC1031="","",AB1031/AC1031)</f>
        <v/>
      </c>
      <c r="AL1031" s="29" t="n">
        <v>21.71</v>
      </c>
      <c r="AM1031" s="30" t="n">
        <v>26.195</v>
      </c>
      <c r="AN1031" s="30" t="n">
        <v>18.435</v>
      </c>
      <c r="AO1031" s="30" t="n">
        <v>23.1925</v>
      </c>
      <c r="AP1031" s="31" t="n">
        <v>0.0683</v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18">
        <f>IF(SUMIFS('Daily NSE Equity Options'!$K:$K,'Daily NSE Equity Options'!$A:$A,$A1032)=0,"",SUMIFS('Daily NSE Equity Options'!$K:$K,'Daily NSE Equity Options'!$A:$A,$A1032))</f>
        <v/>
      </c>
      <c r="F1032" s="7">
        <f>IF(SUMIFS('Daily BSE Equity Options'!$K:$K,'Daily BSE Equity Options'!$A:$A,$A1032)=0,"",SUMIFS('Daily BSE Equity Options'!$K:$K,'Daily BSE Equity Options'!$A:$A,$A1032))</f>
        <v/>
      </c>
      <c r="G1032" s="7">
        <f>IF(OR(E1032="",F1032=""),"",E1032+F1032)</f>
        <v/>
      </c>
      <c r="H1032" s="20">
        <f>IFERROR(IF(OR(E1032="",INDEX(E:E,MATCH(DATE(YEAR($A1032)-1,MONTH($A1032),DAY($A1032)),$A:$A,0))=""),"",E1032/INDEX(E:E,MATCH(DATE(YEAR($A1032)-1,MONTH($A1032),DAY($A1032)),$A:$A,0))-1),"")</f>
        <v/>
      </c>
      <c r="I1032" s="20">
        <f>IFERROR(IF(OR(F1032="",INDEX(F:F,MATCH(DATE(YEAR($A1032)-1,MONTH($A1032),DAY($A1032)),$A:$A,0))=""),"",F1032/INDEX(F:F,MATCH(DATE(YEAR($A1032)-1,MONTH($A1032),DAY($A1032)),$A:$A,0))-1),"")</f>
        <v/>
      </c>
      <c r="J1032" s="20">
        <f>IFERROR(IF(OR(G1032="",INDEX(G:G,MATCH(DATE(YEAR($A1032)-1,MONTH($A1032),DAY($A1032)),$A:$A,0))=""),"",G1032/INDEX(G:G,MATCH(DATE(YEAR($A1032)-1,MONTH($A1032),DAY($A1032)),$A:$A,0))-1),"")</f>
        <v/>
      </c>
      <c r="K1032" s="20">
        <f>IF(OR(E1032="",E1031=""),"",E1032/E1031-1)</f>
        <v/>
      </c>
      <c r="L1032" s="20">
        <f>IF(OR(F1032="",F1031=""),"",F1032/F1031-1)</f>
        <v/>
      </c>
      <c r="M1032" s="20">
        <f>IF(OR(G1032="",G1031=""),"",G1032/G1031-1)</f>
        <v/>
      </c>
      <c r="N1032" s="20">
        <f>IF(G1032="","",E1032/G1032)</f>
        <v/>
      </c>
      <c r="O1032" s="20">
        <f>IF(G1032="","",F1032/G1032)</f>
        <v/>
      </c>
      <c r="P1032" s="21">
        <f>IF(SUMIFS('Daily NSE Equity Options'!$L:$L,'Daily NSE Equity Options'!$A:$A,$A1032)=0,"",SUMIFS('Daily NSE Equity Options'!$L:$L,'Daily NSE Equity Options'!$A:$A,$A1032))</f>
        <v/>
      </c>
      <c r="Q1032" s="8">
        <f>IF(SUMIFS('Daily BSE Equity Options'!$L:$L,'Daily BSE Equity Options'!$A:$A,$A1032)=0,"",SUMIFS('Daily BSE Equity Options'!$L:$L,'Daily BSE Equity Options'!$A:$A,$A1032))</f>
        <v/>
      </c>
      <c r="R1032" s="8">
        <f>IF(OR(P1032="",Q1032=""),"",P1032+Q1032)</f>
        <v/>
      </c>
      <c r="S1032" s="23">
        <f>IFERROR(IF(OR(P1032="",INDEX(P:P,MATCH(DATE(YEAR($A1032)-1,MONTH($A1032),DAY($A1032)),$A:$A,0))=""),"",P1032/INDEX(P:P,MATCH(DATE(YEAR($A1032)-1,MONTH($A1032),DAY($A1032)),$A:$A,0))-1),"")</f>
        <v/>
      </c>
      <c r="T1032" s="23">
        <f>IFERROR(IF(OR(Q1032="",INDEX(Q:Q,MATCH(DATE(YEAR($A1032)-1,MONTH($A1032),DAY($A1032)),$A:$A,0))=""),"",Q1032/INDEX(Q:Q,MATCH(DATE(YEAR($A1032)-1,MONTH($A1032),DAY($A1032)),$A:$A,0))-1),"")</f>
        <v/>
      </c>
      <c r="U1032" s="23">
        <f>IFERROR(IF(OR(R1032="",INDEX(R:R,MATCH(DATE(YEAR($A1032)-1,MONTH($A1032),DAY($A1032)),$A:$A,0))=""),"",R1032/INDEX(R:R,MATCH(DATE(YEAR($A1032)-1,MONTH($A1032),DAY($A1032)),$A:$A,0))-1),"")</f>
        <v/>
      </c>
      <c r="V1032" s="23">
        <f>IF(OR(P1032="",P1031=""),"",P1032/P1031-1)</f>
        <v/>
      </c>
      <c r="W1032" s="23">
        <f>IF(OR(Q1032="",Q1031=""),"",Q1032/Q1031-1)</f>
        <v/>
      </c>
      <c r="X1032" s="23">
        <f>IF(OR(R1032="",R1031=""),"",R1032/R1031-1)</f>
        <v/>
      </c>
      <c r="Y1032" s="23">
        <f>IF(R1032="","",P1032/R1032)</f>
        <v/>
      </c>
      <c r="Z1032" s="23">
        <f>IF(R1032="","",Q1032/R1032)</f>
        <v/>
      </c>
      <c r="AA1032" s="24">
        <f>IF(SUMIFS('Daily NSE Equity Options'!$M:$M,'Daily NSE Equity Options'!$A:$A,$A1032)=0,"",SUMIFS('Daily NSE Equity Options'!$M:$M,'Daily NSE Equity Options'!$A:$A,$A1032))</f>
        <v/>
      </c>
      <c r="AB1032" s="9">
        <f>IF(SUMIFS('Daily BSE Equity Options'!$M:$M,'Daily BSE Equity Options'!$A:$A,$A1032)=0,"",SUMIFS('Daily BSE Equity Options'!$M:$M,'Daily BSE Equity Options'!$A:$A,$A1032))</f>
        <v/>
      </c>
      <c r="AC1032" s="9">
        <f>IF(OR(AA1032="",AB1032=""),"",AA1032+AB1032)</f>
        <v/>
      </c>
      <c r="AD1032" s="26">
        <f>IFERROR(IF(OR(AA1032="",INDEX(AA:AA,MATCH(DATE(YEAR($A1032)-1,MONTH($A1032),DAY($A1032)),$A:$A,0))=""),"",AA1032/INDEX(AA:AA,MATCH(DATE(YEAR($A1032)-1,MONTH($A1032),DAY($A1032)),$A:$A,0))-1),"")</f>
        <v/>
      </c>
      <c r="AE1032" s="26">
        <f>IFERROR(IF(OR(AB1032="",INDEX(AB:AB,MATCH(DATE(YEAR($A1032)-1,MONTH($A1032),DAY($A1032)),$A:$A,0))=""),"",AB1032/INDEX(AB:AB,MATCH(DATE(YEAR($A1032)-1,MONTH($A1032),DAY($A1032)),$A:$A,0))-1),"")</f>
        <v/>
      </c>
      <c r="AF1032" s="26">
        <f>IFERROR(IF(OR(AC1032="",INDEX(AC:AC,MATCH(DATE(YEAR($A1032)-1,MONTH($A1032),DAY($A1032)),$A:$A,0))=""),"",AC1032/INDEX(AC:AC,MATCH(DATE(YEAR($A1032)-1,MONTH($A1032),DAY($A1032)),$A:$A,0))-1),"")</f>
        <v/>
      </c>
      <c r="AG1032" s="26">
        <f>IF(OR(AA1032="",AA1031=""),"",AA1032/AA1031-1)</f>
        <v/>
      </c>
      <c r="AH1032" s="26">
        <f>IF(OR(AB1032="",AB1031=""),"",AB1032/AB1031-1)</f>
        <v/>
      </c>
      <c r="AI1032" s="26">
        <f>IF(OR(AC1032="",AC1031=""),"",AC1032/AC1031-1)</f>
        <v/>
      </c>
      <c r="AJ1032" s="26">
        <f>IF(AC1032="","",AA1032/AC1032)</f>
        <v/>
      </c>
      <c r="AK1032" s="26">
        <f>IF(AC1032="","",AB1032/AC1032)</f>
        <v/>
      </c>
      <c r="AL1032" s="29" t="n">
        <v>23.1925</v>
      </c>
      <c r="AM1032" s="30" t="n">
        <v>24.475</v>
      </c>
      <c r="AN1032" s="30" t="n">
        <v>22.025</v>
      </c>
      <c r="AO1032" s="30" t="n">
        <v>24.195</v>
      </c>
      <c r="AP1032" s="31" t="n">
        <v>0.0432</v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18">
        <f>IF(SUMIFS('Daily NSE Equity Options'!$K:$K,'Daily NSE Equity Options'!$A:$A,$A1033)=0,"",SUMIFS('Daily NSE Equity Options'!$K:$K,'Daily NSE Equity Options'!$A:$A,$A1033))</f>
        <v/>
      </c>
      <c r="F1033" s="7">
        <f>IF(SUMIFS('Daily BSE Equity Options'!$K:$K,'Daily BSE Equity Options'!$A:$A,$A1033)=0,"",SUMIFS('Daily BSE Equity Options'!$K:$K,'Daily BSE Equity Options'!$A:$A,$A1033))</f>
        <v/>
      </c>
      <c r="G1033" s="7">
        <f>IF(OR(E1033="",F1033=""),"",E1033+F1033)</f>
        <v/>
      </c>
      <c r="H1033" s="20">
        <f>IFERROR(IF(OR(E1033="",INDEX(E:E,MATCH(DATE(YEAR($A1033)-1,MONTH($A1033),DAY($A1033)),$A:$A,0))=""),"",E1033/INDEX(E:E,MATCH(DATE(YEAR($A1033)-1,MONTH($A1033),DAY($A1033)),$A:$A,0))-1),"")</f>
        <v/>
      </c>
      <c r="I1033" s="20">
        <f>IFERROR(IF(OR(F1033="",INDEX(F:F,MATCH(DATE(YEAR($A1033)-1,MONTH($A1033),DAY($A1033)),$A:$A,0))=""),"",F1033/INDEX(F:F,MATCH(DATE(YEAR($A1033)-1,MONTH($A1033),DAY($A1033)),$A:$A,0))-1),"")</f>
        <v/>
      </c>
      <c r="J1033" s="20">
        <f>IFERROR(IF(OR(G1033="",INDEX(G:G,MATCH(DATE(YEAR($A1033)-1,MONTH($A1033),DAY($A1033)),$A:$A,0))=""),"",G1033/INDEX(G:G,MATCH(DATE(YEAR($A1033)-1,MONTH($A1033),DAY($A1033)),$A:$A,0))-1),"")</f>
        <v/>
      </c>
      <c r="K1033" s="20">
        <f>IF(OR(E1033="",E1032=""),"",E1033/E1032-1)</f>
        <v/>
      </c>
      <c r="L1033" s="20">
        <f>IF(OR(F1033="",F1032=""),"",F1033/F1032-1)</f>
        <v/>
      </c>
      <c r="M1033" s="20">
        <f>IF(OR(G1033="",G1032=""),"",G1033/G1032-1)</f>
        <v/>
      </c>
      <c r="N1033" s="20">
        <f>IF(G1033="","",E1033/G1033)</f>
        <v/>
      </c>
      <c r="O1033" s="20">
        <f>IF(G1033="","",F1033/G1033)</f>
        <v/>
      </c>
      <c r="P1033" s="21">
        <f>IF(SUMIFS('Daily NSE Equity Options'!$L:$L,'Daily NSE Equity Options'!$A:$A,$A1033)=0,"",SUMIFS('Daily NSE Equity Options'!$L:$L,'Daily NSE Equity Options'!$A:$A,$A1033))</f>
        <v/>
      </c>
      <c r="Q1033" s="8">
        <f>IF(SUMIFS('Daily BSE Equity Options'!$L:$L,'Daily BSE Equity Options'!$A:$A,$A1033)=0,"",SUMIFS('Daily BSE Equity Options'!$L:$L,'Daily BSE Equity Options'!$A:$A,$A1033))</f>
        <v/>
      </c>
      <c r="R1033" s="8">
        <f>IF(OR(P1033="",Q1033=""),"",P1033+Q1033)</f>
        <v/>
      </c>
      <c r="S1033" s="23">
        <f>IFERROR(IF(OR(P1033="",INDEX(P:P,MATCH(DATE(YEAR($A1033)-1,MONTH($A1033),DAY($A1033)),$A:$A,0))=""),"",P1033/INDEX(P:P,MATCH(DATE(YEAR($A1033)-1,MONTH($A1033),DAY($A1033)),$A:$A,0))-1),"")</f>
        <v/>
      </c>
      <c r="T1033" s="23">
        <f>IFERROR(IF(OR(Q1033="",INDEX(Q:Q,MATCH(DATE(YEAR($A1033)-1,MONTH($A1033),DAY($A1033)),$A:$A,0))=""),"",Q1033/INDEX(Q:Q,MATCH(DATE(YEAR($A1033)-1,MONTH($A1033),DAY($A1033)),$A:$A,0))-1),"")</f>
        <v/>
      </c>
      <c r="U1033" s="23">
        <f>IFERROR(IF(OR(R1033="",INDEX(R:R,MATCH(DATE(YEAR($A1033)-1,MONTH($A1033),DAY($A1033)),$A:$A,0))=""),"",R1033/INDEX(R:R,MATCH(DATE(YEAR($A1033)-1,MONTH($A1033),DAY($A1033)),$A:$A,0))-1),"")</f>
        <v/>
      </c>
      <c r="V1033" s="23">
        <f>IF(OR(P1033="",P1032=""),"",P1033/P1032-1)</f>
        <v/>
      </c>
      <c r="W1033" s="23">
        <f>IF(OR(Q1033="",Q1032=""),"",Q1033/Q1032-1)</f>
        <v/>
      </c>
      <c r="X1033" s="23">
        <f>IF(OR(R1033="",R1032=""),"",R1033/R1032-1)</f>
        <v/>
      </c>
      <c r="Y1033" s="23">
        <f>IF(R1033="","",P1033/R1033)</f>
        <v/>
      </c>
      <c r="Z1033" s="23">
        <f>IF(R1033="","",Q1033/R1033)</f>
        <v/>
      </c>
      <c r="AA1033" s="24">
        <f>IF(SUMIFS('Daily NSE Equity Options'!$M:$M,'Daily NSE Equity Options'!$A:$A,$A1033)=0,"",SUMIFS('Daily NSE Equity Options'!$M:$M,'Daily NSE Equity Options'!$A:$A,$A1033))</f>
        <v/>
      </c>
      <c r="AB1033" s="9">
        <f>IF(SUMIFS('Daily BSE Equity Options'!$M:$M,'Daily BSE Equity Options'!$A:$A,$A1033)=0,"",SUMIFS('Daily BSE Equity Options'!$M:$M,'Daily BSE Equity Options'!$A:$A,$A1033))</f>
        <v/>
      </c>
      <c r="AC1033" s="9">
        <f>IF(OR(AA1033="",AB1033=""),"",AA1033+AB1033)</f>
        <v/>
      </c>
      <c r="AD1033" s="26">
        <f>IFERROR(IF(OR(AA1033="",INDEX(AA:AA,MATCH(DATE(YEAR($A1033)-1,MONTH($A1033),DAY($A1033)),$A:$A,0))=""),"",AA1033/INDEX(AA:AA,MATCH(DATE(YEAR($A1033)-1,MONTH($A1033),DAY($A1033)),$A:$A,0))-1),"")</f>
        <v/>
      </c>
      <c r="AE1033" s="26">
        <f>IFERROR(IF(OR(AB1033="",INDEX(AB:AB,MATCH(DATE(YEAR($A1033)-1,MONTH($A1033),DAY($A1033)),$A:$A,0))=""),"",AB1033/INDEX(AB:AB,MATCH(DATE(YEAR($A1033)-1,MONTH($A1033),DAY($A1033)),$A:$A,0))-1),"")</f>
        <v/>
      </c>
      <c r="AF1033" s="26">
        <f>IFERROR(IF(OR(AC1033="",INDEX(AC:AC,MATCH(DATE(YEAR($A1033)-1,MONTH($A1033),DAY($A1033)),$A:$A,0))=""),"",AC1033/INDEX(AC:AC,MATCH(DATE(YEAR($A1033)-1,MONTH($A1033),DAY($A1033)),$A:$A,0))-1),"")</f>
        <v/>
      </c>
      <c r="AG1033" s="26">
        <f>IF(OR(AA1033="",AA1032=""),"",AA1033/AA1032-1)</f>
        <v/>
      </c>
      <c r="AH1033" s="26">
        <f>IF(OR(AB1033="",AB1032=""),"",AB1033/AB1032-1)</f>
        <v/>
      </c>
      <c r="AI1033" s="26">
        <f>IF(OR(AC1033="",AC1032=""),"",AC1033/AC1032-1)</f>
        <v/>
      </c>
      <c r="AJ1033" s="26">
        <f>IF(AC1033="","",AA1033/AC1033)</f>
        <v/>
      </c>
      <c r="AK1033" s="26">
        <f>IF(AC1033="","",AB1033/AC1033)</f>
        <v/>
      </c>
      <c r="AL1033" s="29" t="n">
        <v>24.195</v>
      </c>
      <c r="AM1033" s="30" t="n">
        <v>24.7725</v>
      </c>
      <c r="AN1033" s="30" t="n">
        <v>23.545</v>
      </c>
      <c r="AO1033" s="30" t="n">
        <v>24.175</v>
      </c>
      <c r="AP1033" s="31" t="n">
        <v>-0.0008</v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18">
        <f>IF(SUMIFS('Daily NSE Equity Options'!$K:$K,'Daily NSE Equity Options'!$A:$A,$A1034)=0,"",SUMIFS('Daily NSE Equity Options'!$K:$K,'Daily NSE Equity Options'!$A:$A,$A1034))</f>
        <v/>
      </c>
      <c r="F1034" s="7">
        <f>IF(SUMIFS('Daily BSE Equity Options'!$K:$K,'Daily BSE Equity Options'!$A:$A,$A1034)=0,"",SUMIFS('Daily BSE Equity Options'!$K:$K,'Daily BSE Equity Options'!$A:$A,$A1034))</f>
        <v/>
      </c>
      <c r="G1034" s="7">
        <f>IF(OR(E1034="",F1034=""),"",E1034+F1034)</f>
        <v/>
      </c>
      <c r="H1034" s="20">
        <f>IFERROR(IF(OR(E1034="",INDEX(E:E,MATCH(DATE(YEAR($A1034)-1,MONTH($A1034),DAY($A1034)),$A:$A,0))=""),"",E1034/INDEX(E:E,MATCH(DATE(YEAR($A1034)-1,MONTH($A1034),DAY($A1034)),$A:$A,0))-1),"")</f>
        <v/>
      </c>
      <c r="I1034" s="20">
        <f>IFERROR(IF(OR(F1034="",INDEX(F:F,MATCH(DATE(YEAR($A1034)-1,MONTH($A1034),DAY($A1034)),$A:$A,0))=""),"",F1034/INDEX(F:F,MATCH(DATE(YEAR($A1034)-1,MONTH($A1034),DAY($A1034)),$A:$A,0))-1),"")</f>
        <v/>
      </c>
      <c r="J1034" s="20">
        <f>IFERROR(IF(OR(G1034="",INDEX(G:G,MATCH(DATE(YEAR($A1034)-1,MONTH($A1034),DAY($A1034)),$A:$A,0))=""),"",G1034/INDEX(G:G,MATCH(DATE(YEAR($A1034)-1,MONTH($A1034),DAY($A1034)),$A:$A,0))-1),"")</f>
        <v/>
      </c>
      <c r="K1034" s="20">
        <f>IF(OR(E1034="",E1033=""),"",E1034/E1033-1)</f>
        <v/>
      </c>
      <c r="L1034" s="20">
        <f>IF(OR(F1034="",F1033=""),"",F1034/F1033-1)</f>
        <v/>
      </c>
      <c r="M1034" s="20">
        <f>IF(OR(G1034="",G1033=""),"",G1034/G1033-1)</f>
        <v/>
      </c>
      <c r="N1034" s="20">
        <f>IF(G1034="","",E1034/G1034)</f>
        <v/>
      </c>
      <c r="O1034" s="20">
        <f>IF(G1034="","",F1034/G1034)</f>
        <v/>
      </c>
      <c r="P1034" s="21">
        <f>IF(SUMIFS('Daily NSE Equity Options'!$L:$L,'Daily NSE Equity Options'!$A:$A,$A1034)=0,"",SUMIFS('Daily NSE Equity Options'!$L:$L,'Daily NSE Equity Options'!$A:$A,$A1034))</f>
        <v/>
      </c>
      <c r="Q1034" s="8">
        <f>IF(SUMIFS('Daily BSE Equity Options'!$L:$L,'Daily BSE Equity Options'!$A:$A,$A1034)=0,"",SUMIFS('Daily BSE Equity Options'!$L:$L,'Daily BSE Equity Options'!$A:$A,$A1034))</f>
        <v/>
      </c>
      <c r="R1034" s="8">
        <f>IF(OR(P1034="",Q1034=""),"",P1034+Q1034)</f>
        <v/>
      </c>
      <c r="S1034" s="23">
        <f>IFERROR(IF(OR(P1034="",INDEX(P:P,MATCH(DATE(YEAR($A1034)-1,MONTH($A1034),DAY($A1034)),$A:$A,0))=""),"",P1034/INDEX(P:P,MATCH(DATE(YEAR($A1034)-1,MONTH($A1034),DAY($A1034)),$A:$A,0))-1),"")</f>
        <v/>
      </c>
      <c r="T1034" s="23">
        <f>IFERROR(IF(OR(Q1034="",INDEX(Q:Q,MATCH(DATE(YEAR($A1034)-1,MONTH($A1034),DAY($A1034)),$A:$A,0))=""),"",Q1034/INDEX(Q:Q,MATCH(DATE(YEAR($A1034)-1,MONTH($A1034),DAY($A1034)),$A:$A,0))-1),"")</f>
        <v/>
      </c>
      <c r="U1034" s="23">
        <f>IFERROR(IF(OR(R1034="",INDEX(R:R,MATCH(DATE(YEAR($A1034)-1,MONTH($A1034),DAY($A1034)),$A:$A,0))=""),"",R1034/INDEX(R:R,MATCH(DATE(YEAR($A1034)-1,MONTH($A1034),DAY($A1034)),$A:$A,0))-1),"")</f>
        <v/>
      </c>
      <c r="V1034" s="23">
        <f>IF(OR(P1034="",P1033=""),"",P1034/P1033-1)</f>
        <v/>
      </c>
      <c r="W1034" s="23">
        <f>IF(OR(Q1034="",Q1033=""),"",Q1034/Q1033-1)</f>
        <v/>
      </c>
      <c r="X1034" s="23">
        <f>IF(OR(R1034="",R1033=""),"",R1034/R1033-1)</f>
        <v/>
      </c>
      <c r="Y1034" s="23">
        <f>IF(R1034="","",P1034/R1034)</f>
        <v/>
      </c>
      <c r="Z1034" s="23">
        <f>IF(R1034="","",Q1034/R1034)</f>
        <v/>
      </c>
      <c r="AA1034" s="24">
        <f>IF(SUMIFS('Daily NSE Equity Options'!$M:$M,'Daily NSE Equity Options'!$A:$A,$A1034)=0,"",SUMIFS('Daily NSE Equity Options'!$M:$M,'Daily NSE Equity Options'!$A:$A,$A1034))</f>
        <v/>
      </c>
      <c r="AB1034" s="9">
        <f>IF(SUMIFS('Daily BSE Equity Options'!$M:$M,'Daily BSE Equity Options'!$A:$A,$A1034)=0,"",SUMIFS('Daily BSE Equity Options'!$M:$M,'Daily BSE Equity Options'!$A:$A,$A1034))</f>
        <v/>
      </c>
      <c r="AC1034" s="9">
        <f>IF(OR(AA1034="",AB1034=""),"",AA1034+AB1034)</f>
        <v/>
      </c>
      <c r="AD1034" s="26">
        <f>IFERROR(IF(OR(AA1034="",INDEX(AA:AA,MATCH(DATE(YEAR($A1034)-1,MONTH($A1034),DAY($A1034)),$A:$A,0))=""),"",AA1034/INDEX(AA:AA,MATCH(DATE(YEAR($A1034)-1,MONTH($A1034),DAY($A1034)),$A:$A,0))-1),"")</f>
        <v/>
      </c>
      <c r="AE1034" s="26">
        <f>IFERROR(IF(OR(AB1034="",INDEX(AB:AB,MATCH(DATE(YEAR($A1034)-1,MONTH($A1034),DAY($A1034)),$A:$A,0))=""),"",AB1034/INDEX(AB:AB,MATCH(DATE(YEAR($A1034)-1,MONTH($A1034),DAY($A1034)),$A:$A,0))-1),"")</f>
        <v/>
      </c>
      <c r="AF1034" s="26">
        <f>IFERROR(IF(OR(AC1034="",INDEX(AC:AC,MATCH(DATE(YEAR($A1034)-1,MONTH($A1034),DAY($A1034)),$A:$A,0))=""),"",AC1034/INDEX(AC:AC,MATCH(DATE(YEAR($A1034)-1,MONTH($A1034),DAY($A1034)),$A:$A,0))-1),"")</f>
        <v/>
      </c>
      <c r="AG1034" s="26">
        <f>IF(OR(AA1034="",AA1033=""),"",AA1034/AA1033-1)</f>
        <v/>
      </c>
      <c r="AH1034" s="26">
        <f>IF(OR(AB1034="",AB1033=""),"",AB1034/AB1033-1)</f>
        <v/>
      </c>
      <c r="AI1034" s="26">
        <f>IF(OR(AC1034="",AC1033=""),"",AC1034/AC1033-1)</f>
        <v/>
      </c>
      <c r="AJ1034" s="26">
        <f>IF(AC1034="","",AA1034/AC1034)</f>
        <v/>
      </c>
      <c r="AK1034" s="26">
        <f>IF(AC1034="","",AB1034/AC1034)</f>
        <v/>
      </c>
      <c r="AL1034" s="29" t="n">
        <v>24.175</v>
      </c>
      <c r="AM1034" s="30" t="n">
        <v>24.52</v>
      </c>
      <c r="AN1034" s="30" t="n">
        <v>22.7525</v>
      </c>
      <c r="AO1034" s="30" t="n">
        <v>24.175</v>
      </c>
      <c r="AP1034" s="31" t="n">
        <v>0</v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18">
        <f>IF(SUMIFS('Daily NSE Equity Options'!$K:$K,'Daily NSE Equity Options'!$A:$A,$A1035)=0,"",SUMIFS('Daily NSE Equity Options'!$K:$K,'Daily NSE Equity Options'!$A:$A,$A1035))</f>
        <v/>
      </c>
      <c r="F1035" s="7">
        <f>IF(SUMIFS('Daily BSE Equity Options'!$K:$K,'Daily BSE Equity Options'!$A:$A,$A1035)=0,"",SUMIFS('Daily BSE Equity Options'!$K:$K,'Daily BSE Equity Options'!$A:$A,$A1035))</f>
        <v/>
      </c>
      <c r="G1035" s="7">
        <f>IF(OR(E1035="",F1035=""),"",E1035+F1035)</f>
        <v/>
      </c>
      <c r="H1035" s="20">
        <f>IFERROR(IF(OR(E1035="",INDEX(E:E,MATCH(DATE(YEAR($A1035)-1,MONTH($A1035),DAY($A1035)),$A:$A,0))=""),"",E1035/INDEX(E:E,MATCH(DATE(YEAR($A1035)-1,MONTH($A1035),DAY($A1035)),$A:$A,0))-1),"")</f>
        <v/>
      </c>
      <c r="I1035" s="20">
        <f>IFERROR(IF(OR(F1035="",INDEX(F:F,MATCH(DATE(YEAR($A1035)-1,MONTH($A1035),DAY($A1035)),$A:$A,0))=""),"",F1035/INDEX(F:F,MATCH(DATE(YEAR($A1035)-1,MONTH($A1035),DAY($A1035)),$A:$A,0))-1),"")</f>
        <v/>
      </c>
      <c r="J1035" s="20">
        <f>IFERROR(IF(OR(G1035="",INDEX(G:G,MATCH(DATE(YEAR($A1035)-1,MONTH($A1035),DAY($A1035)),$A:$A,0))=""),"",G1035/INDEX(G:G,MATCH(DATE(YEAR($A1035)-1,MONTH($A1035),DAY($A1035)),$A:$A,0))-1),"")</f>
        <v/>
      </c>
      <c r="K1035" s="20">
        <f>IF(OR(E1035="",E1034=""),"",E1035/E1034-1)</f>
        <v/>
      </c>
      <c r="L1035" s="20">
        <f>IF(OR(F1035="",F1034=""),"",F1035/F1034-1)</f>
        <v/>
      </c>
      <c r="M1035" s="20">
        <f>IF(OR(G1035="",G1034=""),"",G1035/G1034-1)</f>
        <v/>
      </c>
      <c r="N1035" s="20">
        <f>IF(G1035="","",E1035/G1035)</f>
        <v/>
      </c>
      <c r="O1035" s="20">
        <f>IF(G1035="","",F1035/G1035)</f>
        <v/>
      </c>
      <c r="P1035" s="21">
        <f>IF(SUMIFS('Daily NSE Equity Options'!$L:$L,'Daily NSE Equity Options'!$A:$A,$A1035)=0,"",SUMIFS('Daily NSE Equity Options'!$L:$L,'Daily NSE Equity Options'!$A:$A,$A1035))</f>
        <v/>
      </c>
      <c r="Q1035" s="8">
        <f>IF(SUMIFS('Daily BSE Equity Options'!$L:$L,'Daily BSE Equity Options'!$A:$A,$A1035)=0,"",SUMIFS('Daily BSE Equity Options'!$L:$L,'Daily BSE Equity Options'!$A:$A,$A1035))</f>
        <v/>
      </c>
      <c r="R1035" s="8">
        <f>IF(OR(P1035="",Q1035=""),"",P1035+Q1035)</f>
        <v/>
      </c>
      <c r="S1035" s="23">
        <f>IFERROR(IF(OR(P1035="",INDEX(P:P,MATCH(DATE(YEAR($A1035)-1,MONTH($A1035),DAY($A1035)),$A:$A,0))=""),"",P1035/INDEX(P:P,MATCH(DATE(YEAR($A1035)-1,MONTH($A1035),DAY($A1035)),$A:$A,0))-1),"")</f>
        <v/>
      </c>
      <c r="T1035" s="23">
        <f>IFERROR(IF(OR(Q1035="",INDEX(Q:Q,MATCH(DATE(YEAR($A1035)-1,MONTH($A1035),DAY($A1035)),$A:$A,0))=""),"",Q1035/INDEX(Q:Q,MATCH(DATE(YEAR($A1035)-1,MONTH($A1035),DAY($A1035)),$A:$A,0))-1),"")</f>
        <v/>
      </c>
      <c r="U1035" s="23">
        <f>IFERROR(IF(OR(R1035="",INDEX(R:R,MATCH(DATE(YEAR($A1035)-1,MONTH($A1035),DAY($A1035)),$A:$A,0))=""),"",R1035/INDEX(R:R,MATCH(DATE(YEAR($A1035)-1,MONTH($A1035),DAY($A1035)),$A:$A,0))-1),"")</f>
        <v/>
      </c>
      <c r="V1035" s="23">
        <f>IF(OR(P1035="",P1034=""),"",P1035/P1034-1)</f>
        <v/>
      </c>
      <c r="W1035" s="23">
        <f>IF(OR(Q1035="",Q1034=""),"",Q1035/Q1034-1)</f>
        <v/>
      </c>
      <c r="X1035" s="23">
        <f>IF(OR(R1035="",R1034=""),"",R1035/R1034-1)</f>
        <v/>
      </c>
      <c r="Y1035" s="23">
        <f>IF(R1035="","",P1035/R1035)</f>
        <v/>
      </c>
      <c r="Z1035" s="23">
        <f>IF(R1035="","",Q1035/R1035)</f>
        <v/>
      </c>
      <c r="AA1035" s="24">
        <f>IF(SUMIFS('Daily NSE Equity Options'!$M:$M,'Daily NSE Equity Options'!$A:$A,$A1035)=0,"",SUMIFS('Daily NSE Equity Options'!$M:$M,'Daily NSE Equity Options'!$A:$A,$A1035))</f>
        <v/>
      </c>
      <c r="AB1035" s="9">
        <f>IF(SUMIFS('Daily BSE Equity Options'!$M:$M,'Daily BSE Equity Options'!$A:$A,$A1035)=0,"",SUMIFS('Daily BSE Equity Options'!$M:$M,'Daily BSE Equity Options'!$A:$A,$A1035))</f>
        <v/>
      </c>
      <c r="AC1035" s="9">
        <f>IF(OR(AA1035="",AB1035=""),"",AA1035+AB1035)</f>
        <v/>
      </c>
      <c r="AD1035" s="26">
        <f>IFERROR(IF(OR(AA1035="",INDEX(AA:AA,MATCH(DATE(YEAR($A1035)-1,MONTH($A1035),DAY($A1035)),$A:$A,0))=""),"",AA1035/INDEX(AA:AA,MATCH(DATE(YEAR($A1035)-1,MONTH($A1035),DAY($A1035)),$A:$A,0))-1),"")</f>
        <v/>
      </c>
      <c r="AE1035" s="26">
        <f>IFERROR(IF(OR(AB1035="",INDEX(AB:AB,MATCH(DATE(YEAR($A1035)-1,MONTH($A1035),DAY($A1035)),$A:$A,0))=""),"",AB1035/INDEX(AB:AB,MATCH(DATE(YEAR($A1035)-1,MONTH($A1035),DAY($A1035)),$A:$A,0))-1),"")</f>
        <v/>
      </c>
      <c r="AF1035" s="26">
        <f>IFERROR(IF(OR(AC1035="",INDEX(AC:AC,MATCH(DATE(YEAR($A1035)-1,MONTH($A1035),DAY($A1035)),$A:$A,0))=""),"",AC1035/INDEX(AC:AC,MATCH(DATE(YEAR($A1035)-1,MONTH($A1035),DAY($A1035)),$A:$A,0))-1),"")</f>
        <v/>
      </c>
      <c r="AG1035" s="26">
        <f>IF(OR(AA1035="",AA1034=""),"",AA1035/AA1034-1)</f>
        <v/>
      </c>
      <c r="AH1035" s="26">
        <f>IF(OR(AB1035="",AB1034=""),"",AB1035/AB1034-1)</f>
        <v/>
      </c>
      <c r="AI1035" s="26">
        <f>IF(OR(AC1035="",AC1034=""),"",AC1035/AC1034-1)</f>
        <v/>
      </c>
      <c r="AJ1035" s="26">
        <f>IF(AC1035="","",AA1035/AC1035)</f>
        <v/>
      </c>
      <c r="AK1035" s="26">
        <f>IF(AC1035="","",AB1035/AC1035)</f>
        <v/>
      </c>
      <c r="AL1035" s="29" t="n">
        <v>24.175</v>
      </c>
      <c r="AM1035" s="30" t="n">
        <v>24.81</v>
      </c>
      <c r="AN1035" s="30" t="n">
        <v>22.5975</v>
      </c>
      <c r="AO1035" s="30" t="n">
        <v>24.6025</v>
      </c>
      <c r="AP1035" s="31" t="n">
        <v>0.0177</v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18">
        <f>IF(SUMIFS('Daily NSE Equity Options'!$K:$K,'Daily NSE Equity Options'!$A:$A,$A1036)=0,"",SUMIFS('Daily NSE Equity Options'!$K:$K,'Daily NSE Equity Options'!$A:$A,$A1036))</f>
        <v/>
      </c>
      <c r="F1036" s="7">
        <f>IF(SUMIFS('Daily BSE Equity Options'!$K:$K,'Daily BSE Equity Options'!$A:$A,$A1036)=0,"",SUMIFS('Daily BSE Equity Options'!$K:$K,'Daily BSE Equity Options'!$A:$A,$A1036))</f>
        <v/>
      </c>
      <c r="G1036" s="7">
        <f>IF(OR(E1036="",F1036=""),"",E1036+F1036)</f>
        <v/>
      </c>
      <c r="H1036" s="20">
        <f>IFERROR(IF(OR(E1036="",INDEX(E:E,MATCH(DATE(YEAR($A1036)-1,MONTH($A1036),DAY($A1036)),$A:$A,0))=""),"",E1036/INDEX(E:E,MATCH(DATE(YEAR($A1036)-1,MONTH($A1036),DAY($A1036)),$A:$A,0))-1),"")</f>
        <v/>
      </c>
      <c r="I1036" s="20">
        <f>IFERROR(IF(OR(F1036="",INDEX(F:F,MATCH(DATE(YEAR($A1036)-1,MONTH($A1036),DAY($A1036)),$A:$A,0))=""),"",F1036/INDEX(F:F,MATCH(DATE(YEAR($A1036)-1,MONTH($A1036),DAY($A1036)),$A:$A,0))-1),"")</f>
        <v/>
      </c>
      <c r="J1036" s="20">
        <f>IFERROR(IF(OR(G1036="",INDEX(G:G,MATCH(DATE(YEAR($A1036)-1,MONTH($A1036),DAY($A1036)),$A:$A,0))=""),"",G1036/INDEX(G:G,MATCH(DATE(YEAR($A1036)-1,MONTH($A1036),DAY($A1036)),$A:$A,0))-1),"")</f>
        <v/>
      </c>
      <c r="K1036" s="20">
        <f>IF(OR(E1036="",E1035=""),"",E1036/E1035-1)</f>
        <v/>
      </c>
      <c r="L1036" s="20">
        <f>IF(OR(F1036="",F1035=""),"",F1036/F1035-1)</f>
        <v/>
      </c>
      <c r="M1036" s="20">
        <f>IF(OR(G1036="",G1035=""),"",G1036/G1035-1)</f>
        <v/>
      </c>
      <c r="N1036" s="20">
        <f>IF(G1036="","",E1036/G1036)</f>
        <v/>
      </c>
      <c r="O1036" s="20">
        <f>IF(G1036="","",F1036/G1036)</f>
        <v/>
      </c>
      <c r="P1036" s="21">
        <f>IF(SUMIFS('Daily NSE Equity Options'!$L:$L,'Daily NSE Equity Options'!$A:$A,$A1036)=0,"",SUMIFS('Daily NSE Equity Options'!$L:$L,'Daily NSE Equity Options'!$A:$A,$A1036))</f>
        <v/>
      </c>
      <c r="Q1036" s="8">
        <f>IF(SUMIFS('Daily BSE Equity Options'!$L:$L,'Daily BSE Equity Options'!$A:$A,$A1036)=0,"",SUMIFS('Daily BSE Equity Options'!$L:$L,'Daily BSE Equity Options'!$A:$A,$A1036))</f>
        <v/>
      </c>
      <c r="R1036" s="8">
        <f>IF(OR(P1036="",Q1036=""),"",P1036+Q1036)</f>
        <v/>
      </c>
      <c r="S1036" s="23">
        <f>IFERROR(IF(OR(P1036="",INDEX(P:P,MATCH(DATE(YEAR($A1036)-1,MONTH($A1036),DAY($A1036)),$A:$A,0))=""),"",P1036/INDEX(P:P,MATCH(DATE(YEAR($A1036)-1,MONTH($A1036),DAY($A1036)),$A:$A,0))-1),"")</f>
        <v/>
      </c>
      <c r="T1036" s="23">
        <f>IFERROR(IF(OR(Q1036="",INDEX(Q:Q,MATCH(DATE(YEAR($A1036)-1,MONTH($A1036),DAY($A1036)),$A:$A,0))=""),"",Q1036/INDEX(Q:Q,MATCH(DATE(YEAR($A1036)-1,MONTH($A1036),DAY($A1036)),$A:$A,0))-1),"")</f>
        <v/>
      </c>
      <c r="U1036" s="23">
        <f>IFERROR(IF(OR(R1036="",INDEX(R:R,MATCH(DATE(YEAR($A1036)-1,MONTH($A1036),DAY($A1036)),$A:$A,0))=""),"",R1036/INDEX(R:R,MATCH(DATE(YEAR($A1036)-1,MONTH($A1036),DAY($A1036)),$A:$A,0))-1),"")</f>
        <v/>
      </c>
      <c r="V1036" s="23">
        <f>IF(OR(P1036="",P1035=""),"",P1036/P1035-1)</f>
        <v/>
      </c>
      <c r="W1036" s="23">
        <f>IF(OR(Q1036="",Q1035=""),"",Q1036/Q1035-1)</f>
        <v/>
      </c>
      <c r="X1036" s="23">
        <f>IF(OR(R1036="",R1035=""),"",R1036/R1035-1)</f>
        <v/>
      </c>
      <c r="Y1036" s="23">
        <f>IF(R1036="","",P1036/R1036)</f>
        <v/>
      </c>
      <c r="Z1036" s="23">
        <f>IF(R1036="","",Q1036/R1036)</f>
        <v/>
      </c>
      <c r="AA1036" s="24">
        <f>IF(SUMIFS('Daily NSE Equity Options'!$M:$M,'Daily NSE Equity Options'!$A:$A,$A1036)=0,"",SUMIFS('Daily NSE Equity Options'!$M:$M,'Daily NSE Equity Options'!$A:$A,$A1036))</f>
        <v/>
      </c>
      <c r="AB1036" s="9">
        <f>IF(SUMIFS('Daily BSE Equity Options'!$M:$M,'Daily BSE Equity Options'!$A:$A,$A1036)=0,"",SUMIFS('Daily BSE Equity Options'!$M:$M,'Daily BSE Equity Options'!$A:$A,$A1036))</f>
        <v/>
      </c>
      <c r="AC1036" s="9">
        <f>IF(OR(AA1036="",AB1036=""),"",AA1036+AB1036)</f>
        <v/>
      </c>
      <c r="AD1036" s="26">
        <f>IFERROR(IF(OR(AA1036="",INDEX(AA:AA,MATCH(DATE(YEAR($A1036)-1,MONTH($A1036),DAY($A1036)),$A:$A,0))=""),"",AA1036/INDEX(AA:AA,MATCH(DATE(YEAR($A1036)-1,MONTH($A1036),DAY($A1036)),$A:$A,0))-1),"")</f>
        <v/>
      </c>
      <c r="AE1036" s="26">
        <f>IFERROR(IF(OR(AB1036="",INDEX(AB:AB,MATCH(DATE(YEAR($A1036)-1,MONTH($A1036),DAY($A1036)),$A:$A,0))=""),"",AB1036/INDEX(AB:AB,MATCH(DATE(YEAR($A1036)-1,MONTH($A1036),DAY($A1036)),$A:$A,0))-1),"")</f>
        <v/>
      </c>
      <c r="AF1036" s="26">
        <f>IFERROR(IF(OR(AC1036="",INDEX(AC:AC,MATCH(DATE(YEAR($A1036)-1,MONTH($A1036),DAY($A1036)),$A:$A,0))=""),"",AC1036/INDEX(AC:AC,MATCH(DATE(YEAR($A1036)-1,MONTH($A1036),DAY($A1036)),$A:$A,0))-1),"")</f>
        <v/>
      </c>
      <c r="AG1036" s="26">
        <f>IF(OR(AA1036="",AA1035=""),"",AA1036/AA1035-1)</f>
        <v/>
      </c>
      <c r="AH1036" s="26">
        <f>IF(OR(AB1036="",AB1035=""),"",AB1036/AB1035-1)</f>
        <v/>
      </c>
      <c r="AI1036" s="26">
        <f>IF(OR(AC1036="",AC1035=""),"",AC1036/AC1035-1)</f>
        <v/>
      </c>
      <c r="AJ1036" s="26">
        <f>IF(AC1036="","",AA1036/AC1036)</f>
        <v/>
      </c>
      <c r="AK1036" s="26">
        <f>IF(AC1036="","",AB1036/AC1036)</f>
        <v/>
      </c>
      <c r="AL1036" s="29" t="n">
        <v>24.6025</v>
      </c>
      <c r="AM1036" s="30" t="n">
        <v>24.6025</v>
      </c>
      <c r="AN1036" s="30" t="n">
        <v>19.115</v>
      </c>
      <c r="AO1036" s="30" t="n">
        <v>20.9375</v>
      </c>
      <c r="AP1036" s="31" t="n">
        <v>-0.149</v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18">
        <f>IF(SUMIFS('Daily NSE Equity Options'!$K:$K,'Daily NSE Equity Options'!$A:$A,$A1037)=0,"",SUMIFS('Daily NSE Equity Options'!$K:$K,'Daily NSE Equity Options'!$A:$A,$A1037))</f>
        <v/>
      </c>
      <c r="F1037" s="7">
        <f>IF(SUMIFS('Daily BSE Equity Options'!$K:$K,'Daily BSE Equity Options'!$A:$A,$A1037)=0,"",SUMIFS('Daily BSE Equity Options'!$K:$K,'Daily BSE Equity Options'!$A:$A,$A1037))</f>
        <v/>
      </c>
      <c r="G1037" s="7">
        <f>IF(OR(E1037="",F1037=""),"",E1037+F1037)</f>
        <v/>
      </c>
      <c r="H1037" s="20">
        <f>IFERROR(IF(OR(E1037="",INDEX(E:E,MATCH(DATE(YEAR($A1037)-1,MONTH($A1037),DAY($A1037)),$A:$A,0))=""),"",E1037/INDEX(E:E,MATCH(DATE(YEAR($A1037)-1,MONTH($A1037),DAY($A1037)),$A:$A,0))-1),"")</f>
        <v/>
      </c>
      <c r="I1037" s="20">
        <f>IFERROR(IF(OR(F1037="",INDEX(F:F,MATCH(DATE(YEAR($A1037)-1,MONTH($A1037),DAY($A1037)),$A:$A,0))=""),"",F1037/INDEX(F:F,MATCH(DATE(YEAR($A1037)-1,MONTH($A1037),DAY($A1037)),$A:$A,0))-1),"")</f>
        <v/>
      </c>
      <c r="J1037" s="20">
        <f>IFERROR(IF(OR(G1037="",INDEX(G:G,MATCH(DATE(YEAR($A1037)-1,MONTH($A1037),DAY($A1037)),$A:$A,0))=""),"",G1037/INDEX(G:G,MATCH(DATE(YEAR($A1037)-1,MONTH($A1037),DAY($A1037)),$A:$A,0))-1),"")</f>
        <v/>
      </c>
      <c r="K1037" s="20">
        <f>IF(OR(E1037="",E1036=""),"",E1037/E1036-1)</f>
        <v/>
      </c>
      <c r="L1037" s="20">
        <f>IF(OR(F1037="",F1036=""),"",F1037/F1036-1)</f>
        <v/>
      </c>
      <c r="M1037" s="20">
        <f>IF(OR(G1037="",G1036=""),"",G1037/G1036-1)</f>
        <v/>
      </c>
      <c r="N1037" s="20">
        <f>IF(G1037="","",E1037/G1037)</f>
        <v/>
      </c>
      <c r="O1037" s="20">
        <f>IF(G1037="","",F1037/G1037)</f>
        <v/>
      </c>
      <c r="P1037" s="21">
        <f>IF(SUMIFS('Daily NSE Equity Options'!$L:$L,'Daily NSE Equity Options'!$A:$A,$A1037)=0,"",SUMIFS('Daily NSE Equity Options'!$L:$L,'Daily NSE Equity Options'!$A:$A,$A1037))</f>
        <v/>
      </c>
      <c r="Q1037" s="8">
        <f>IF(SUMIFS('Daily BSE Equity Options'!$L:$L,'Daily BSE Equity Options'!$A:$A,$A1037)=0,"",SUMIFS('Daily BSE Equity Options'!$L:$L,'Daily BSE Equity Options'!$A:$A,$A1037))</f>
        <v/>
      </c>
      <c r="R1037" s="8">
        <f>IF(OR(P1037="",Q1037=""),"",P1037+Q1037)</f>
        <v/>
      </c>
      <c r="S1037" s="23">
        <f>IFERROR(IF(OR(P1037="",INDEX(P:P,MATCH(DATE(YEAR($A1037)-1,MONTH($A1037),DAY($A1037)),$A:$A,0))=""),"",P1037/INDEX(P:P,MATCH(DATE(YEAR($A1037)-1,MONTH($A1037),DAY($A1037)),$A:$A,0))-1),"")</f>
        <v/>
      </c>
      <c r="T1037" s="23">
        <f>IFERROR(IF(OR(Q1037="",INDEX(Q:Q,MATCH(DATE(YEAR($A1037)-1,MONTH($A1037),DAY($A1037)),$A:$A,0))=""),"",Q1037/INDEX(Q:Q,MATCH(DATE(YEAR($A1037)-1,MONTH($A1037),DAY($A1037)),$A:$A,0))-1),"")</f>
        <v/>
      </c>
      <c r="U1037" s="23">
        <f>IFERROR(IF(OR(R1037="",INDEX(R:R,MATCH(DATE(YEAR($A1037)-1,MONTH($A1037),DAY($A1037)),$A:$A,0))=""),"",R1037/INDEX(R:R,MATCH(DATE(YEAR($A1037)-1,MONTH($A1037),DAY($A1037)),$A:$A,0))-1),"")</f>
        <v/>
      </c>
      <c r="V1037" s="23">
        <f>IF(OR(P1037="",P1036=""),"",P1037/P1036-1)</f>
        <v/>
      </c>
      <c r="W1037" s="23">
        <f>IF(OR(Q1037="",Q1036=""),"",Q1037/Q1036-1)</f>
        <v/>
      </c>
      <c r="X1037" s="23">
        <f>IF(OR(R1037="",R1036=""),"",R1037/R1036-1)</f>
        <v/>
      </c>
      <c r="Y1037" s="23">
        <f>IF(R1037="","",P1037/R1037)</f>
        <v/>
      </c>
      <c r="Z1037" s="23">
        <f>IF(R1037="","",Q1037/R1037)</f>
        <v/>
      </c>
      <c r="AA1037" s="24">
        <f>IF(SUMIFS('Daily NSE Equity Options'!$M:$M,'Daily NSE Equity Options'!$A:$A,$A1037)=0,"",SUMIFS('Daily NSE Equity Options'!$M:$M,'Daily NSE Equity Options'!$A:$A,$A1037))</f>
        <v/>
      </c>
      <c r="AB1037" s="9">
        <f>IF(SUMIFS('Daily BSE Equity Options'!$M:$M,'Daily BSE Equity Options'!$A:$A,$A1037)=0,"",SUMIFS('Daily BSE Equity Options'!$M:$M,'Daily BSE Equity Options'!$A:$A,$A1037))</f>
        <v/>
      </c>
      <c r="AC1037" s="9">
        <f>IF(OR(AA1037="",AB1037=""),"",AA1037+AB1037)</f>
        <v/>
      </c>
      <c r="AD1037" s="26">
        <f>IFERROR(IF(OR(AA1037="",INDEX(AA:AA,MATCH(DATE(YEAR($A1037)-1,MONTH($A1037),DAY($A1037)),$A:$A,0))=""),"",AA1037/INDEX(AA:AA,MATCH(DATE(YEAR($A1037)-1,MONTH($A1037),DAY($A1037)),$A:$A,0))-1),"")</f>
        <v/>
      </c>
      <c r="AE1037" s="26">
        <f>IFERROR(IF(OR(AB1037="",INDEX(AB:AB,MATCH(DATE(YEAR($A1037)-1,MONTH($A1037),DAY($A1037)),$A:$A,0))=""),"",AB1037/INDEX(AB:AB,MATCH(DATE(YEAR($A1037)-1,MONTH($A1037),DAY($A1037)),$A:$A,0))-1),"")</f>
        <v/>
      </c>
      <c r="AF1037" s="26">
        <f>IFERROR(IF(OR(AC1037="",INDEX(AC:AC,MATCH(DATE(YEAR($A1037)-1,MONTH($A1037),DAY($A1037)),$A:$A,0))=""),"",AC1037/INDEX(AC:AC,MATCH(DATE(YEAR($A1037)-1,MONTH($A1037),DAY($A1037)),$A:$A,0))-1),"")</f>
        <v/>
      </c>
      <c r="AG1037" s="26">
        <f>IF(OR(AA1037="",AA1036=""),"",AA1037/AA1036-1)</f>
        <v/>
      </c>
      <c r="AH1037" s="26">
        <f>IF(OR(AB1037="",AB1036=""),"",AB1037/AB1036-1)</f>
        <v/>
      </c>
      <c r="AI1037" s="26">
        <f>IF(OR(AC1037="",AC1036=""),"",AC1037/AC1036-1)</f>
        <v/>
      </c>
      <c r="AJ1037" s="26">
        <f>IF(AC1037="","",AA1037/AC1037)</f>
        <v/>
      </c>
      <c r="AK1037" s="26">
        <f>IF(AC1037="","",AB1037/AC1037)</f>
        <v/>
      </c>
      <c r="AL1037" s="29" t="n">
        <v>20.9375</v>
      </c>
      <c r="AM1037" s="30" t="n">
        <v>31.71</v>
      </c>
      <c r="AN1037" s="30" t="n">
        <v>18.8025</v>
      </c>
      <c r="AO1037" s="30" t="n">
        <v>26.7475</v>
      </c>
      <c r="AP1037" s="31" t="n">
        <v>0.2775</v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18">
        <f>IF(SUMIFS('Daily NSE Equity Options'!$K:$K,'Daily NSE Equity Options'!$A:$A,$A1038)=0,"",SUMIFS('Daily NSE Equity Options'!$K:$K,'Daily NSE Equity Options'!$A:$A,$A1038))</f>
        <v/>
      </c>
      <c r="F1038" s="7">
        <f>IF(SUMIFS('Daily BSE Equity Options'!$K:$K,'Daily BSE Equity Options'!$A:$A,$A1038)=0,"",SUMIFS('Daily BSE Equity Options'!$K:$K,'Daily BSE Equity Options'!$A:$A,$A1038))</f>
        <v/>
      </c>
      <c r="G1038" s="7">
        <f>IF(OR(E1038="",F1038=""),"",E1038+F1038)</f>
        <v/>
      </c>
      <c r="H1038" s="20">
        <f>IFERROR(IF(OR(E1038="",INDEX(E:E,MATCH(DATE(YEAR($A1038)-1,MONTH($A1038),DAY($A1038)),$A:$A,0))=""),"",E1038/INDEX(E:E,MATCH(DATE(YEAR($A1038)-1,MONTH($A1038),DAY($A1038)),$A:$A,0))-1),"")</f>
        <v/>
      </c>
      <c r="I1038" s="20">
        <f>IFERROR(IF(OR(F1038="",INDEX(F:F,MATCH(DATE(YEAR($A1038)-1,MONTH($A1038),DAY($A1038)),$A:$A,0))=""),"",F1038/INDEX(F:F,MATCH(DATE(YEAR($A1038)-1,MONTH($A1038),DAY($A1038)),$A:$A,0))-1),"")</f>
        <v/>
      </c>
      <c r="J1038" s="20">
        <f>IFERROR(IF(OR(G1038="",INDEX(G:G,MATCH(DATE(YEAR($A1038)-1,MONTH($A1038),DAY($A1038)),$A:$A,0))=""),"",G1038/INDEX(G:G,MATCH(DATE(YEAR($A1038)-1,MONTH($A1038),DAY($A1038)),$A:$A,0))-1),"")</f>
        <v/>
      </c>
      <c r="K1038" s="20">
        <f>IF(OR(E1038="",E1037=""),"",E1038/E1037-1)</f>
        <v/>
      </c>
      <c r="L1038" s="20">
        <f>IF(OR(F1038="",F1037=""),"",F1038/F1037-1)</f>
        <v/>
      </c>
      <c r="M1038" s="20">
        <f>IF(OR(G1038="",G1037=""),"",G1038/G1037-1)</f>
        <v/>
      </c>
      <c r="N1038" s="20">
        <f>IF(G1038="","",E1038/G1038)</f>
        <v/>
      </c>
      <c r="O1038" s="20">
        <f>IF(G1038="","",F1038/G1038)</f>
        <v/>
      </c>
      <c r="P1038" s="21">
        <f>IF(SUMIFS('Daily NSE Equity Options'!$L:$L,'Daily NSE Equity Options'!$A:$A,$A1038)=0,"",SUMIFS('Daily NSE Equity Options'!$L:$L,'Daily NSE Equity Options'!$A:$A,$A1038))</f>
        <v/>
      </c>
      <c r="Q1038" s="8">
        <f>IF(SUMIFS('Daily BSE Equity Options'!$L:$L,'Daily BSE Equity Options'!$A:$A,$A1038)=0,"",SUMIFS('Daily BSE Equity Options'!$L:$L,'Daily BSE Equity Options'!$A:$A,$A1038))</f>
        <v/>
      </c>
      <c r="R1038" s="8">
        <f>IF(OR(P1038="",Q1038=""),"",P1038+Q1038)</f>
        <v/>
      </c>
      <c r="S1038" s="23">
        <f>IFERROR(IF(OR(P1038="",INDEX(P:P,MATCH(DATE(YEAR($A1038)-1,MONTH($A1038),DAY($A1038)),$A:$A,0))=""),"",P1038/INDEX(P:P,MATCH(DATE(YEAR($A1038)-1,MONTH($A1038),DAY($A1038)),$A:$A,0))-1),"")</f>
        <v/>
      </c>
      <c r="T1038" s="23">
        <f>IFERROR(IF(OR(Q1038="",INDEX(Q:Q,MATCH(DATE(YEAR($A1038)-1,MONTH($A1038),DAY($A1038)),$A:$A,0))=""),"",Q1038/INDEX(Q:Q,MATCH(DATE(YEAR($A1038)-1,MONTH($A1038),DAY($A1038)),$A:$A,0))-1),"")</f>
        <v/>
      </c>
      <c r="U1038" s="23">
        <f>IFERROR(IF(OR(R1038="",INDEX(R:R,MATCH(DATE(YEAR($A1038)-1,MONTH($A1038),DAY($A1038)),$A:$A,0))=""),"",R1038/INDEX(R:R,MATCH(DATE(YEAR($A1038)-1,MONTH($A1038),DAY($A1038)),$A:$A,0))-1),"")</f>
        <v/>
      </c>
      <c r="V1038" s="23">
        <f>IF(OR(P1038="",P1037=""),"",P1038/P1037-1)</f>
        <v/>
      </c>
      <c r="W1038" s="23">
        <f>IF(OR(Q1038="",Q1037=""),"",Q1038/Q1037-1)</f>
        <v/>
      </c>
      <c r="X1038" s="23">
        <f>IF(OR(R1038="",R1037=""),"",R1038/R1037-1)</f>
        <v/>
      </c>
      <c r="Y1038" s="23">
        <f>IF(R1038="","",P1038/R1038)</f>
        <v/>
      </c>
      <c r="Z1038" s="23">
        <f>IF(R1038="","",Q1038/R1038)</f>
        <v/>
      </c>
      <c r="AA1038" s="24">
        <f>IF(SUMIFS('Daily NSE Equity Options'!$M:$M,'Daily NSE Equity Options'!$A:$A,$A1038)=0,"",SUMIFS('Daily NSE Equity Options'!$M:$M,'Daily NSE Equity Options'!$A:$A,$A1038))</f>
        <v/>
      </c>
      <c r="AB1038" s="9">
        <f>IF(SUMIFS('Daily BSE Equity Options'!$M:$M,'Daily BSE Equity Options'!$A:$A,$A1038)=0,"",SUMIFS('Daily BSE Equity Options'!$M:$M,'Daily BSE Equity Options'!$A:$A,$A1038))</f>
        <v/>
      </c>
      <c r="AC1038" s="9">
        <f>IF(OR(AA1038="",AB1038=""),"",AA1038+AB1038)</f>
        <v/>
      </c>
      <c r="AD1038" s="26">
        <f>IFERROR(IF(OR(AA1038="",INDEX(AA:AA,MATCH(DATE(YEAR($A1038)-1,MONTH($A1038),DAY($A1038)),$A:$A,0))=""),"",AA1038/INDEX(AA:AA,MATCH(DATE(YEAR($A1038)-1,MONTH($A1038),DAY($A1038)),$A:$A,0))-1),"")</f>
        <v/>
      </c>
      <c r="AE1038" s="26">
        <f>IFERROR(IF(OR(AB1038="",INDEX(AB:AB,MATCH(DATE(YEAR($A1038)-1,MONTH($A1038),DAY($A1038)),$A:$A,0))=""),"",AB1038/INDEX(AB:AB,MATCH(DATE(YEAR($A1038)-1,MONTH($A1038),DAY($A1038)),$A:$A,0))-1),"")</f>
        <v/>
      </c>
      <c r="AF1038" s="26">
        <f>IFERROR(IF(OR(AC1038="",INDEX(AC:AC,MATCH(DATE(YEAR($A1038)-1,MONTH($A1038),DAY($A1038)),$A:$A,0))=""),"",AC1038/INDEX(AC:AC,MATCH(DATE(YEAR($A1038)-1,MONTH($A1038),DAY($A1038)),$A:$A,0))-1),"")</f>
        <v/>
      </c>
      <c r="AG1038" s="26">
        <f>IF(OR(AA1038="",AA1037=""),"",AA1038/AA1037-1)</f>
        <v/>
      </c>
      <c r="AH1038" s="26">
        <f>IF(OR(AB1038="",AB1037=""),"",AB1038/AB1037-1)</f>
        <v/>
      </c>
      <c r="AI1038" s="26">
        <f>IF(OR(AC1038="",AC1037=""),"",AC1038/AC1037-1)</f>
        <v/>
      </c>
      <c r="AJ1038" s="26">
        <f>IF(AC1038="","",AA1038/AC1038)</f>
        <v/>
      </c>
      <c r="AK1038" s="26">
        <f>IF(AC1038="","",AB1038/AC1038)</f>
        <v/>
      </c>
      <c r="AL1038" s="29" t="n">
        <v>26.7475</v>
      </c>
      <c r="AM1038" s="30" t="n">
        <v>26.925</v>
      </c>
      <c r="AN1038" s="30" t="n">
        <v>18.6575</v>
      </c>
      <c r="AO1038" s="30" t="n">
        <v>18.885</v>
      </c>
      <c r="AP1038" s="31" t="n">
        <v>-0.294</v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18">
        <f>IF(SUMIFS('Daily NSE Equity Options'!$K:$K,'Daily NSE Equity Options'!$A:$A,$A1039)=0,"",SUMIFS('Daily NSE Equity Options'!$K:$K,'Daily NSE Equity Options'!$A:$A,$A1039))</f>
        <v/>
      </c>
      <c r="F1039" s="7">
        <f>IF(SUMIFS('Daily BSE Equity Options'!$K:$K,'Daily BSE Equity Options'!$A:$A,$A1039)=0,"",SUMIFS('Daily BSE Equity Options'!$K:$K,'Daily BSE Equity Options'!$A:$A,$A1039))</f>
        <v/>
      </c>
      <c r="G1039" s="7">
        <f>IF(OR(E1039="",F1039=""),"",E1039+F1039)</f>
        <v/>
      </c>
      <c r="H1039" s="20">
        <f>IFERROR(IF(OR(E1039="",INDEX(E:E,MATCH(DATE(YEAR($A1039)-1,MONTH($A1039),DAY($A1039)),$A:$A,0))=""),"",E1039/INDEX(E:E,MATCH(DATE(YEAR($A1039)-1,MONTH($A1039),DAY($A1039)),$A:$A,0))-1),"")</f>
        <v/>
      </c>
      <c r="I1039" s="20">
        <f>IFERROR(IF(OR(F1039="",INDEX(F:F,MATCH(DATE(YEAR($A1039)-1,MONTH($A1039),DAY($A1039)),$A:$A,0))=""),"",F1039/INDEX(F:F,MATCH(DATE(YEAR($A1039)-1,MONTH($A1039),DAY($A1039)),$A:$A,0))-1),"")</f>
        <v/>
      </c>
      <c r="J1039" s="20">
        <f>IFERROR(IF(OR(G1039="",INDEX(G:G,MATCH(DATE(YEAR($A1039)-1,MONTH($A1039),DAY($A1039)),$A:$A,0))=""),"",G1039/INDEX(G:G,MATCH(DATE(YEAR($A1039)-1,MONTH($A1039),DAY($A1039)),$A:$A,0))-1),"")</f>
        <v/>
      </c>
      <c r="K1039" s="20">
        <f>IF(OR(E1039="",E1038=""),"",E1039/E1038-1)</f>
        <v/>
      </c>
      <c r="L1039" s="20">
        <f>IF(OR(F1039="",F1038=""),"",F1039/F1038-1)</f>
        <v/>
      </c>
      <c r="M1039" s="20">
        <f>IF(OR(G1039="",G1038=""),"",G1039/G1038-1)</f>
        <v/>
      </c>
      <c r="N1039" s="20">
        <f>IF(G1039="","",E1039/G1039)</f>
        <v/>
      </c>
      <c r="O1039" s="20">
        <f>IF(G1039="","",F1039/G1039)</f>
        <v/>
      </c>
      <c r="P1039" s="21">
        <f>IF(SUMIFS('Daily NSE Equity Options'!$L:$L,'Daily NSE Equity Options'!$A:$A,$A1039)=0,"",SUMIFS('Daily NSE Equity Options'!$L:$L,'Daily NSE Equity Options'!$A:$A,$A1039))</f>
        <v/>
      </c>
      <c r="Q1039" s="8">
        <f>IF(SUMIFS('Daily BSE Equity Options'!$L:$L,'Daily BSE Equity Options'!$A:$A,$A1039)=0,"",SUMIFS('Daily BSE Equity Options'!$L:$L,'Daily BSE Equity Options'!$A:$A,$A1039))</f>
        <v/>
      </c>
      <c r="R1039" s="8">
        <f>IF(OR(P1039="",Q1039=""),"",P1039+Q1039)</f>
        <v/>
      </c>
      <c r="S1039" s="23">
        <f>IFERROR(IF(OR(P1039="",INDEX(P:P,MATCH(DATE(YEAR($A1039)-1,MONTH($A1039),DAY($A1039)),$A:$A,0))=""),"",P1039/INDEX(P:P,MATCH(DATE(YEAR($A1039)-1,MONTH($A1039),DAY($A1039)),$A:$A,0))-1),"")</f>
        <v/>
      </c>
      <c r="T1039" s="23">
        <f>IFERROR(IF(OR(Q1039="",INDEX(Q:Q,MATCH(DATE(YEAR($A1039)-1,MONTH($A1039),DAY($A1039)),$A:$A,0))=""),"",Q1039/INDEX(Q:Q,MATCH(DATE(YEAR($A1039)-1,MONTH($A1039),DAY($A1039)),$A:$A,0))-1),"")</f>
        <v/>
      </c>
      <c r="U1039" s="23">
        <f>IFERROR(IF(OR(R1039="",INDEX(R:R,MATCH(DATE(YEAR($A1039)-1,MONTH($A1039),DAY($A1039)),$A:$A,0))=""),"",R1039/INDEX(R:R,MATCH(DATE(YEAR($A1039)-1,MONTH($A1039),DAY($A1039)),$A:$A,0))-1),"")</f>
        <v/>
      </c>
      <c r="V1039" s="23">
        <f>IF(OR(P1039="",P1038=""),"",P1039/P1038-1)</f>
        <v/>
      </c>
      <c r="W1039" s="23">
        <f>IF(OR(Q1039="",Q1038=""),"",Q1039/Q1038-1)</f>
        <v/>
      </c>
      <c r="X1039" s="23">
        <f>IF(OR(R1039="",R1038=""),"",R1039/R1038-1)</f>
        <v/>
      </c>
      <c r="Y1039" s="23">
        <f>IF(R1039="","",P1039/R1039)</f>
        <v/>
      </c>
      <c r="Z1039" s="23">
        <f>IF(R1039="","",Q1039/R1039)</f>
        <v/>
      </c>
      <c r="AA1039" s="24">
        <f>IF(SUMIFS('Daily NSE Equity Options'!$M:$M,'Daily NSE Equity Options'!$A:$A,$A1039)=0,"",SUMIFS('Daily NSE Equity Options'!$M:$M,'Daily NSE Equity Options'!$A:$A,$A1039))</f>
        <v/>
      </c>
      <c r="AB1039" s="9">
        <f>IF(SUMIFS('Daily BSE Equity Options'!$M:$M,'Daily BSE Equity Options'!$A:$A,$A1039)=0,"",SUMIFS('Daily BSE Equity Options'!$M:$M,'Daily BSE Equity Options'!$A:$A,$A1039))</f>
        <v/>
      </c>
      <c r="AC1039" s="9">
        <f>IF(OR(AA1039="",AB1039=""),"",AA1039+AB1039)</f>
        <v/>
      </c>
      <c r="AD1039" s="26">
        <f>IFERROR(IF(OR(AA1039="",INDEX(AA:AA,MATCH(DATE(YEAR($A1039)-1,MONTH($A1039),DAY($A1039)),$A:$A,0))=""),"",AA1039/INDEX(AA:AA,MATCH(DATE(YEAR($A1039)-1,MONTH($A1039),DAY($A1039)),$A:$A,0))-1),"")</f>
        <v/>
      </c>
      <c r="AE1039" s="26">
        <f>IFERROR(IF(OR(AB1039="",INDEX(AB:AB,MATCH(DATE(YEAR($A1039)-1,MONTH($A1039),DAY($A1039)),$A:$A,0))=""),"",AB1039/INDEX(AB:AB,MATCH(DATE(YEAR($A1039)-1,MONTH($A1039),DAY($A1039)),$A:$A,0))-1),"")</f>
        <v/>
      </c>
      <c r="AF1039" s="26">
        <f>IFERROR(IF(OR(AC1039="",INDEX(AC:AC,MATCH(DATE(YEAR($A1039)-1,MONTH($A1039),DAY($A1039)),$A:$A,0))=""),"",AC1039/INDEX(AC:AC,MATCH(DATE(YEAR($A1039)-1,MONTH($A1039),DAY($A1039)),$A:$A,0))-1),"")</f>
        <v/>
      </c>
      <c r="AG1039" s="26">
        <f>IF(OR(AA1039="",AA1038=""),"",AA1039/AA1038-1)</f>
        <v/>
      </c>
      <c r="AH1039" s="26">
        <f>IF(OR(AB1039="",AB1038=""),"",AB1039/AB1038-1)</f>
        <v/>
      </c>
      <c r="AI1039" s="26">
        <f>IF(OR(AC1039="",AC1038=""),"",AC1039/AC1038-1)</f>
        <v/>
      </c>
      <c r="AJ1039" s="26">
        <f>IF(AC1039="","",AA1039/AC1039)</f>
        <v/>
      </c>
      <c r="AK1039" s="26">
        <f>IF(AC1039="","",AB1039/AC1039)</f>
        <v/>
      </c>
      <c r="AL1039" s="29" t="n">
        <v>18.885</v>
      </c>
      <c r="AM1039" s="30" t="n">
        <v>18.885</v>
      </c>
      <c r="AN1039" s="30" t="n">
        <v>16.5575</v>
      </c>
      <c r="AO1039" s="30" t="n">
        <v>16.8</v>
      </c>
      <c r="AP1039" s="31" t="n">
        <v>-0.1104</v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18">
        <f>IF(SUMIFS('Daily NSE Equity Options'!$K:$K,'Daily NSE Equity Options'!$A:$A,$A1040)=0,"",SUMIFS('Daily NSE Equity Options'!$K:$K,'Daily NSE Equity Options'!$A:$A,$A1040))</f>
        <v/>
      </c>
      <c r="F1040" s="7">
        <f>IF(SUMIFS('Daily BSE Equity Options'!$K:$K,'Daily BSE Equity Options'!$A:$A,$A1040)=0,"",SUMIFS('Daily BSE Equity Options'!$K:$K,'Daily BSE Equity Options'!$A:$A,$A1040))</f>
        <v/>
      </c>
      <c r="G1040" s="7">
        <f>IF(OR(E1040="",F1040=""),"",E1040+F1040)</f>
        <v/>
      </c>
      <c r="H1040" s="20">
        <f>IFERROR(IF(OR(E1040="",INDEX(E:E,MATCH(DATE(YEAR($A1040)-1,MONTH($A1040),DAY($A1040)),$A:$A,0))=""),"",E1040/INDEX(E:E,MATCH(DATE(YEAR($A1040)-1,MONTH($A1040),DAY($A1040)),$A:$A,0))-1),"")</f>
        <v/>
      </c>
      <c r="I1040" s="20">
        <f>IFERROR(IF(OR(F1040="",INDEX(F:F,MATCH(DATE(YEAR($A1040)-1,MONTH($A1040),DAY($A1040)),$A:$A,0))=""),"",F1040/INDEX(F:F,MATCH(DATE(YEAR($A1040)-1,MONTH($A1040),DAY($A1040)),$A:$A,0))-1),"")</f>
        <v/>
      </c>
      <c r="J1040" s="20">
        <f>IFERROR(IF(OR(G1040="",INDEX(G:G,MATCH(DATE(YEAR($A1040)-1,MONTH($A1040),DAY($A1040)),$A:$A,0))=""),"",G1040/INDEX(G:G,MATCH(DATE(YEAR($A1040)-1,MONTH($A1040),DAY($A1040)),$A:$A,0))-1),"")</f>
        <v/>
      </c>
      <c r="K1040" s="20">
        <f>IF(OR(E1040="",E1039=""),"",E1040/E1039-1)</f>
        <v/>
      </c>
      <c r="L1040" s="20">
        <f>IF(OR(F1040="",F1039=""),"",F1040/F1039-1)</f>
        <v/>
      </c>
      <c r="M1040" s="20">
        <f>IF(OR(G1040="",G1039=""),"",G1040/G1039-1)</f>
        <v/>
      </c>
      <c r="N1040" s="20">
        <f>IF(G1040="","",E1040/G1040)</f>
        <v/>
      </c>
      <c r="O1040" s="20">
        <f>IF(G1040="","",F1040/G1040)</f>
        <v/>
      </c>
      <c r="P1040" s="21">
        <f>IF(SUMIFS('Daily NSE Equity Options'!$L:$L,'Daily NSE Equity Options'!$A:$A,$A1040)=0,"",SUMIFS('Daily NSE Equity Options'!$L:$L,'Daily NSE Equity Options'!$A:$A,$A1040))</f>
        <v/>
      </c>
      <c r="Q1040" s="8">
        <f>IF(SUMIFS('Daily BSE Equity Options'!$L:$L,'Daily BSE Equity Options'!$A:$A,$A1040)=0,"",SUMIFS('Daily BSE Equity Options'!$L:$L,'Daily BSE Equity Options'!$A:$A,$A1040))</f>
        <v/>
      </c>
      <c r="R1040" s="8">
        <f>IF(OR(P1040="",Q1040=""),"",P1040+Q1040)</f>
        <v/>
      </c>
      <c r="S1040" s="23">
        <f>IFERROR(IF(OR(P1040="",INDEX(P:P,MATCH(DATE(YEAR($A1040)-1,MONTH($A1040),DAY($A1040)),$A:$A,0))=""),"",P1040/INDEX(P:P,MATCH(DATE(YEAR($A1040)-1,MONTH($A1040),DAY($A1040)),$A:$A,0))-1),"")</f>
        <v/>
      </c>
      <c r="T1040" s="23">
        <f>IFERROR(IF(OR(Q1040="",INDEX(Q:Q,MATCH(DATE(YEAR($A1040)-1,MONTH($A1040),DAY($A1040)),$A:$A,0))=""),"",Q1040/INDEX(Q:Q,MATCH(DATE(YEAR($A1040)-1,MONTH($A1040),DAY($A1040)),$A:$A,0))-1),"")</f>
        <v/>
      </c>
      <c r="U1040" s="23">
        <f>IFERROR(IF(OR(R1040="",INDEX(R:R,MATCH(DATE(YEAR($A1040)-1,MONTH($A1040),DAY($A1040)),$A:$A,0))=""),"",R1040/INDEX(R:R,MATCH(DATE(YEAR($A1040)-1,MONTH($A1040),DAY($A1040)),$A:$A,0))-1),"")</f>
        <v/>
      </c>
      <c r="V1040" s="23">
        <f>IF(OR(P1040="",P1039=""),"",P1040/P1039-1)</f>
        <v/>
      </c>
      <c r="W1040" s="23">
        <f>IF(OR(Q1040="",Q1039=""),"",Q1040/Q1039-1)</f>
        <v/>
      </c>
      <c r="X1040" s="23">
        <f>IF(OR(R1040="",R1039=""),"",R1040/R1039-1)</f>
        <v/>
      </c>
      <c r="Y1040" s="23">
        <f>IF(R1040="","",P1040/R1040)</f>
        <v/>
      </c>
      <c r="Z1040" s="23">
        <f>IF(R1040="","",Q1040/R1040)</f>
        <v/>
      </c>
      <c r="AA1040" s="24">
        <f>IF(SUMIFS('Daily NSE Equity Options'!$M:$M,'Daily NSE Equity Options'!$A:$A,$A1040)=0,"",SUMIFS('Daily NSE Equity Options'!$M:$M,'Daily NSE Equity Options'!$A:$A,$A1040))</f>
        <v/>
      </c>
      <c r="AB1040" s="9">
        <f>IF(SUMIFS('Daily BSE Equity Options'!$M:$M,'Daily BSE Equity Options'!$A:$A,$A1040)=0,"",SUMIFS('Daily BSE Equity Options'!$M:$M,'Daily BSE Equity Options'!$A:$A,$A1040))</f>
        <v/>
      </c>
      <c r="AC1040" s="9">
        <f>IF(OR(AA1040="",AB1040=""),"",AA1040+AB1040)</f>
        <v/>
      </c>
      <c r="AD1040" s="26">
        <f>IFERROR(IF(OR(AA1040="",INDEX(AA:AA,MATCH(DATE(YEAR($A1040)-1,MONTH($A1040),DAY($A1040)),$A:$A,0))=""),"",AA1040/INDEX(AA:AA,MATCH(DATE(YEAR($A1040)-1,MONTH($A1040),DAY($A1040)),$A:$A,0))-1),"")</f>
        <v/>
      </c>
      <c r="AE1040" s="26">
        <f>IFERROR(IF(OR(AB1040="",INDEX(AB:AB,MATCH(DATE(YEAR($A1040)-1,MONTH($A1040),DAY($A1040)),$A:$A,0))=""),"",AB1040/INDEX(AB:AB,MATCH(DATE(YEAR($A1040)-1,MONTH($A1040),DAY($A1040)),$A:$A,0))-1),"")</f>
        <v/>
      </c>
      <c r="AF1040" s="26">
        <f>IFERROR(IF(OR(AC1040="",INDEX(AC:AC,MATCH(DATE(YEAR($A1040)-1,MONTH($A1040),DAY($A1040)),$A:$A,0))=""),"",AC1040/INDEX(AC:AC,MATCH(DATE(YEAR($A1040)-1,MONTH($A1040),DAY($A1040)),$A:$A,0))-1),"")</f>
        <v/>
      </c>
      <c r="AG1040" s="26">
        <f>IF(OR(AA1040="",AA1039=""),"",AA1040/AA1039-1)</f>
        <v/>
      </c>
      <c r="AH1040" s="26">
        <f>IF(OR(AB1040="",AB1039=""),"",AB1040/AB1039-1)</f>
        <v/>
      </c>
      <c r="AI1040" s="26">
        <f>IF(OR(AC1040="",AC1039=""),"",AC1040/AC1039-1)</f>
        <v/>
      </c>
      <c r="AJ1040" s="26">
        <f>IF(AC1040="","",AA1040/AC1040)</f>
        <v/>
      </c>
      <c r="AK1040" s="26">
        <f>IF(AC1040="","",AB1040/AC1040)</f>
        <v/>
      </c>
      <c r="AL1040" s="29" t="n">
        <v>16.8</v>
      </c>
      <c r="AM1040" s="30" t="n">
        <v>17.145</v>
      </c>
      <c r="AN1040" s="30" t="n">
        <v>16.3725</v>
      </c>
      <c r="AO1040" s="30" t="n">
        <v>16.8825</v>
      </c>
      <c r="AP1040" s="31" t="n">
        <v>0.0049</v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18">
        <f>IF(SUMIFS('Daily NSE Equity Options'!$K:$K,'Daily NSE Equity Options'!$A:$A,$A1041)=0,"",SUMIFS('Daily NSE Equity Options'!$K:$K,'Daily NSE Equity Options'!$A:$A,$A1041))</f>
        <v/>
      </c>
      <c r="F1041" s="7">
        <f>IF(SUMIFS('Daily BSE Equity Options'!$K:$K,'Daily BSE Equity Options'!$A:$A,$A1041)=0,"",SUMIFS('Daily BSE Equity Options'!$K:$K,'Daily BSE Equity Options'!$A:$A,$A1041))</f>
        <v/>
      </c>
      <c r="G1041" s="7">
        <f>IF(OR(E1041="",F1041=""),"",E1041+F1041)</f>
        <v/>
      </c>
      <c r="H1041" s="20">
        <f>IFERROR(IF(OR(E1041="",INDEX(E:E,MATCH(DATE(YEAR($A1041)-1,MONTH($A1041),DAY($A1041)),$A:$A,0))=""),"",E1041/INDEX(E:E,MATCH(DATE(YEAR($A1041)-1,MONTH($A1041),DAY($A1041)),$A:$A,0))-1),"")</f>
        <v/>
      </c>
      <c r="I1041" s="20">
        <f>IFERROR(IF(OR(F1041="",INDEX(F:F,MATCH(DATE(YEAR($A1041)-1,MONTH($A1041),DAY($A1041)),$A:$A,0))=""),"",F1041/INDEX(F:F,MATCH(DATE(YEAR($A1041)-1,MONTH($A1041),DAY($A1041)),$A:$A,0))-1),"")</f>
        <v/>
      </c>
      <c r="J1041" s="20">
        <f>IFERROR(IF(OR(G1041="",INDEX(G:G,MATCH(DATE(YEAR($A1041)-1,MONTH($A1041),DAY($A1041)),$A:$A,0))=""),"",G1041/INDEX(G:G,MATCH(DATE(YEAR($A1041)-1,MONTH($A1041),DAY($A1041)),$A:$A,0))-1),"")</f>
        <v/>
      </c>
      <c r="K1041" s="20">
        <f>IF(OR(E1041="",E1040=""),"",E1041/E1040-1)</f>
        <v/>
      </c>
      <c r="L1041" s="20">
        <f>IF(OR(F1041="",F1040=""),"",F1041/F1040-1)</f>
        <v/>
      </c>
      <c r="M1041" s="20">
        <f>IF(OR(G1041="",G1040=""),"",G1041/G1040-1)</f>
        <v/>
      </c>
      <c r="N1041" s="20">
        <f>IF(G1041="","",E1041/G1041)</f>
        <v/>
      </c>
      <c r="O1041" s="20">
        <f>IF(G1041="","",F1041/G1041)</f>
        <v/>
      </c>
      <c r="P1041" s="21">
        <f>IF(SUMIFS('Daily NSE Equity Options'!$L:$L,'Daily NSE Equity Options'!$A:$A,$A1041)=0,"",SUMIFS('Daily NSE Equity Options'!$L:$L,'Daily NSE Equity Options'!$A:$A,$A1041))</f>
        <v/>
      </c>
      <c r="Q1041" s="8">
        <f>IF(SUMIFS('Daily BSE Equity Options'!$L:$L,'Daily BSE Equity Options'!$A:$A,$A1041)=0,"",SUMIFS('Daily BSE Equity Options'!$L:$L,'Daily BSE Equity Options'!$A:$A,$A1041))</f>
        <v/>
      </c>
      <c r="R1041" s="8">
        <f>IF(OR(P1041="",Q1041=""),"",P1041+Q1041)</f>
        <v/>
      </c>
      <c r="S1041" s="23">
        <f>IFERROR(IF(OR(P1041="",INDEX(P:P,MATCH(DATE(YEAR($A1041)-1,MONTH($A1041),DAY($A1041)),$A:$A,0))=""),"",P1041/INDEX(P:P,MATCH(DATE(YEAR($A1041)-1,MONTH($A1041),DAY($A1041)),$A:$A,0))-1),"")</f>
        <v/>
      </c>
      <c r="T1041" s="23">
        <f>IFERROR(IF(OR(Q1041="",INDEX(Q:Q,MATCH(DATE(YEAR($A1041)-1,MONTH($A1041),DAY($A1041)),$A:$A,0))=""),"",Q1041/INDEX(Q:Q,MATCH(DATE(YEAR($A1041)-1,MONTH($A1041),DAY($A1041)),$A:$A,0))-1),"")</f>
        <v/>
      </c>
      <c r="U1041" s="23">
        <f>IFERROR(IF(OR(R1041="",INDEX(R:R,MATCH(DATE(YEAR($A1041)-1,MONTH($A1041),DAY($A1041)),$A:$A,0))=""),"",R1041/INDEX(R:R,MATCH(DATE(YEAR($A1041)-1,MONTH($A1041),DAY($A1041)),$A:$A,0))-1),"")</f>
        <v/>
      </c>
      <c r="V1041" s="23">
        <f>IF(OR(P1041="",P1040=""),"",P1041/P1040-1)</f>
        <v/>
      </c>
      <c r="W1041" s="23">
        <f>IF(OR(Q1041="",Q1040=""),"",Q1041/Q1040-1)</f>
        <v/>
      </c>
      <c r="X1041" s="23">
        <f>IF(OR(R1041="",R1040=""),"",R1041/R1040-1)</f>
        <v/>
      </c>
      <c r="Y1041" s="23">
        <f>IF(R1041="","",P1041/R1041)</f>
        <v/>
      </c>
      <c r="Z1041" s="23">
        <f>IF(R1041="","",Q1041/R1041)</f>
        <v/>
      </c>
      <c r="AA1041" s="24">
        <f>IF(SUMIFS('Daily NSE Equity Options'!$M:$M,'Daily NSE Equity Options'!$A:$A,$A1041)=0,"",SUMIFS('Daily NSE Equity Options'!$M:$M,'Daily NSE Equity Options'!$A:$A,$A1041))</f>
        <v/>
      </c>
      <c r="AB1041" s="9">
        <f>IF(SUMIFS('Daily BSE Equity Options'!$M:$M,'Daily BSE Equity Options'!$A:$A,$A1041)=0,"",SUMIFS('Daily BSE Equity Options'!$M:$M,'Daily BSE Equity Options'!$A:$A,$A1041))</f>
        <v/>
      </c>
      <c r="AC1041" s="9">
        <f>IF(OR(AA1041="",AB1041=""),"",AA1041+AB1041)</f>
        <v/>
      </c>
      <c r="AD1041" s="26">
        <f>IFERROR(IF(OR(AA1041="",INDEX(AA:AA,MATCH(DATE(YEAR($A1041)-1,MONTH($A1041),DAY($A1041)),$A:$A,0))=""),"",AA1041/INDEX(AA:AA,MATCH(DATE(YEAR($A1041)-1,MONTH($A1041),DAY($A1041)),$A:$A,0))-1),"")</f>
        <v/>
      </c>
      <c r="AE1041" s="26">
        <f>IFERROR(IF(OR(AB1041="",INDEX(AB:AB,MATCH(DATE(YEAR($A1041)-1,MONTH($A1041),DAY($A1041)),$A:$A,0))=""),"",AB1041/INDEX(AB:AB,MATCH(DATE(YEAR($A1041)-1,MONTH($A1041),DAY($A1041)),$A:$A,0))-1),"")</f>
        <v/>
      </c>
      <c r="AF1041" s="26">
        <f>IFERROR(IF(OR(AC1041="",INDEX(AC:AC,MATCH(DATE(YEAR($A1041)-1,MONTH($A1041),DAY($A1041)),$A:$A,0))=""),"",AC1041/INDEX(AC:AC,MATCH(DATE(YEAR($A1041)-1,MONTH($A1041),DAY($A1041)),$A:$A,0))-1),"")</f>
        <v/>
      </c>
      <c r="AG1041" s="26">
        <f>IF(OR(AA1041="",AA1040=""),"",AA1041/AA1040-1)</f>
        <v/>
      </c>
      <c r="AH1041" s="26">
        <f>IF(OR(AB1041="",AB1040=""),"",AB1041/AB1040-1)</f>
        <v/>
      </c>
      <c r="AI1041" s="26">
        <f>IF(OR(AC1041="",AC1040=""),"",AC1041/AC1040-1)</f>
        <v/>
      </c>
      <c r="AJ1041" s="26">
        <f>IF(AC1041="","",AA1041/AC1041)</f>
        <v/>
      </c>
      <c r="AK1041" s="26">
        <f>IF(AC1041="","",AB1041/AC1041)</f>
        <v/>
      </c>
      <c r="AL1041" s="29" t="n">
        <v>16.8825</v>
      </c>
      <c r="AM1041" s="30" t="n">
        <v>17.25</v>
      </c>
      <c r="AN1041" s="30" t="n">
        <v>16.17</v>
      </c>
      <c r="AO1041" s="30" t="n">
        <v>16.3975</v>
      </c>
      <c r="AP1041" s="31" t="n">
        <v>-0.0287</v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18">
        <f>IF(SUMIFS('Daily NSE Equity Options'!$K:$K,'Daily NSE Equity Options'!$A:$A,$A1042)=0,"",SUMIFS('Daily NSE Equity Options'!$K:$K,'Daily NSE Equity Options'!$A:$A,$A1042))</f>
        <v/>
      </c>
      <c r="F1042" s="7">
        <f>IF(SUMIFS('Daily BSE Equity Options'!$K:$K,'Daily BSE Equity Options'!$A:$A,$A1042)=0,"",SUMIFS('Daily BSE Equity Options'!$K:$K,'Daily BSE Equity Options'!$A:$A,$A1042))</f>
        <v/>
      </c>
      <c r="G1042" s="7">
        <f>IF(OR(E1042="",F1042=""),"",E1042+F1042)</f>
        <v/>
      </c>
      <c r="H1042" s="20">
        <f>IFERROR(IF(OR(E1042="",INDEX(E:E,MATCH(DATE(YEAR($A1042)-1,MONTH($A1042),DAY($A1042)),$A:$A,0))=""),"",E1042/INDEX(E:E,MATCH(DATE(YEAR($A1042)-1,MONTH($A1042),DAY($A1042)),$A:$A,0))-1),"")</f>
        <v/>
      </c>
      <c r="I1042" s="20">
        <f>IFERROR(IF(OR(F1042="",INDEX(F:F,MATCH(DATE(YEAR($A1042)-1,MONTH($A1042),DAY($A1042)),$A:$A,0))=""),"",F1042/INDEX(F:F,MATCH(DATE(YEAR($A1042)-1,MONTH($A1042),DAY($A1042)),$A:$A,0))-1),"")</f>
        <v/>
      </c>
      <c r="J1042" s="20">
        <f>IFERROR(IF(OR(G1042="",INDEX(G:G,MATCH(DATE(YEAR($A1042)-1,MONTH($A1042),DAY($A1042)),$A:$A,0))=""),"",G1042/INDEX(G:G,MATCH(DATE(YEAR($A1042)-1,MONTH($A1042),DAY($A1042)),$A:$A,0))-1),"")</f>
        <v/>
      </c>
      <c r="K1042" s="20">
        <f>IF(OR(E1042="",E1041=""),"",E1042/E1041-1)</f>
        <v/>
      </c>
      <c r="L1042" s="20">
        <f>IF(OR(F1042="",F1041=""),"",F1042/F1041-1)</f>
        <v/>
      </c>
      <c r="M1042" s="20">
        <f>IF(OR(G1042="",G1041=""),"",G1042/G1041-1)</f>
        <v/>
      </c>
      <c r="N1042" s="20">
        <f>IF(G1042="","",E1042/G1042)</f>
        <v/>
      </c>
      <c r="O1042" s="20">
        <f>IF(G1042="","",F1042/G1042)</f>
        <v/>
      </c>
      <c r="P1042" s="21">
        <f>IF(SUMIFS('Daily NSE Equity Options'!$L:$L,'Daily NSE Equity Options'!$A:$A,$A1042)=0,"",SUMIFS('Daily NSE Equity Options'!$L:$L,'Daily NSE Equity Options'!$A:$A,$A1042))</f>
        <v/>
      </c>
      <c r="Q1042" s="8">
        <f>IF(SUMIFS('Daily BSE Equity Options'!$L:$L,'Daily BSE Equity Options'!$A:$A,$A1042)=0,"",SUMIFS('Daily BSE Equity Options'!$L:$L,'Daily BSE Equity Options'!$A:$A,$A1042))</f>
        <v/>
      </c>
      <c r="R1042" s="8">
        <f>IF(OR(P1042="",Q1042=""),"",P1042+Q1042)</f>
        <v/>
      </c>
      <c r="S1042" s="23">
        <f>IFERROR(IF(OR(P1042="",INDEX(P:P,MATCH(DATE(YEAR($A1042)-1,MONTH($A1042),DAY($A1042)),$A:$A,0))=""),"",P1042/INDEX(P:P,MATCH(DATE(YEAR($A1042)-1,MONTH($A1042),DAY($A1042)),$A:$A,0))-1),"")</f>
        <v/>
      </c>
      <c r="T1042" s="23">
        <f>IFERROR(IF(OR(Q1042="",INDEX(Q:Q,MATCH(DATE(YEAR($A1042)-1,MONTH($A1042),DAY($A1042)),$A:$A,0))=""),"",Q1042/INDEX(Q:Q,MATCH(DATE(YEAR($A1042)-1,MONTH($A1042),DAY($A1042)),$A:$A,0))-1),"")</f>
        <v/>
      </c>
      <c r="U1042" s="23">
        <f>IFERROR(IF(OR(R1042="",INDEX(R:R,MATCH(DATE(YEAR($A1042)-1,MONTH($A1042),DAY($A1042)),$A:$A,0))=""),"",R1042/INDEX(R:R,MATCH(DATE(YEAR($A1042)-1,MONTH($A1042),DAY($A1042)),$A:$A,0))-1),"")</f>
        <v/>
      </c>
      <c r="V1042" s="23">
        <f>IF(OR(P1042="",P1041=""),"",P1042/P1041-1)</f>
        <v/>
      </c>
      <c r="W1042" s="23">
        <f>IF(OR(Q1042="",Q1041=""),"",Q1042/Q1041-1)</f>
        <v/>
      </c>
      <c r="X1042" s="23">
        <f>IF(OR(R1042="",R1041=""),"",R1042/R1041-1)</f>
        <v/>
      </c>
      <c r="Y1042" s="23">
        <f>IF(R1042="","",P1042/R1042)</f>
        <v/>
      </c>
      <c r="Z1042" s="23">
        <f>IF(R1042="","",Q1042/R1042)</f>
        <v/>
      </c>
      <c r="AA1042" s="24">
        <f>IF(SUMIFS('Daily NSE Equity Options'!$M:$M,'Daily NSE Equity Options'!$A:$A,$A1042)=0,"",SUMIFS('Daily NSE Equity Options'!$M:$M,'Daily NSE Equity Options'!$A:$A,$A1042))</f>
        <v/>
      </c>
      <c r="AB1042" s="9">
        <f>IF(SUMIFS('Daily BSE Equity Options'!$M:$M,'Daily BSE Equity Options'!$A:$A,$A1042)=0,"",SUMIFS('Daily BSE Equity Options'!$M:$M,'Daily BSE Equity Options'!$A:$A,$A1042))</f>
        <v/>
      </c>
      <c r="AC1042" s="9">
        <f>IF(OR(AA1042="",AB1042=""),"",AA1042+AB1042)</f>
        <v/>
      </c>
      <c r="AD1042" s="26">
        <f>IFERROR(IF(OR(AA1042="",INDEX(AA:AA,MATCH(DATE(YEAR($A1042)-1,MONTH($A1042),DAY($A1042)),$A:$A,0))=""),"",AA1042/INDEX(AA:AA,MATCH(DATE(YEAR($A1042)-1,MONTH($A1042),DAY($A1042)),$A:$A,0))-1),"")</f>
        <v/>
      </c>
      <c r="AE1042" s="26">
        <f>IFERROR(IF(OR(AB1042="",INDEX(AB:AB,MATCH(DATE(YEAR($A1042)-1,MONTH($A1042),DAY($A1042)),$A:$A,0))=""),"",AB1042/INDEX(AB:AB,MATCH(DATE(YEAR($A1042)-1,MONTH($A1042),DAY($A1042)),$A:$A,0))-1),"")</f>
        <v/>
      </c>
      <c r="AF1042" s="26">
        <f>IFERROR(IF(OR(AC1042="",INDEX(AC:AC,MATCH(DATE(YEAR($A1042)-1,MONTH($A1042),DAY($A1042)),$A:$A,0))=""),"",AC1042/INDEX(AC:AC,MATCH(DATE(YEAR($A1042)-1,MONTH($A1042),DAY($A1042)),$A:$A,0))-1),"")</f>
        <v/>
      </c>
      <c r="AG1042" s="26">
        <f>IF(OR(AA1042="",AA1041=""),"",AA1042/AA1041-1)</f>
        <v/>
      </c>
      <c r="AH1042" s="26">
        <f>IF(OR(AB1042="",AB1041=""),"",AB1042/AB1041-1)</f>
        <v/>
      </c>
      <c r="AI1042" s="26">
        <f>IF(OR(AC1042="",AC1041=""),"",AC1042/AC1041-1)</f>
        <v/>
      </c>
      <c r="AJ1042" s="26">
        <f>IF(AC1042="","",AA1042/AC1042)</f>
        <v/>
      </c>
      <c r="AK1042" s="26">
        <f>IF(AC1042="","",AB1042/AC1042)</f>
        <v/>
      </c>
      <c r="AL1042" s="29" t="n">
        <v>16.3975</v>
      </c>
      <c r="AM1042" s="30" t="n">
        <v>16.3975</v>
      </c>
      <c r="AN1042" s="30" t="n">
        <v>14.675</v>
      </c>
      <c r="AO1042" s="30" t="n">
        <v>14.765</v>
      </c>
      <c r="AP1042" s="31" t="n">
        <v>-0.09959999999999999</v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18">
        <f>IF(SUMIFS('Daily NSE Equity Options'!$K:$K,'Daily NSE Equity Options'!$A:$A,$A1043)=0,"",SUMIFS('Daily NSE Equity Options'!$K:$K,'Daily NSE Equity Options'!$A:$A,$A1043))</f>
        <v/>
      </c>
      <c r="F1043" s="7">
        <f>IF(SUMIFS('Daily BSE Equity Options'!$K:$K,'Daily BSE Equity Options'!$A:$A,$A1043)=0,"",SUMIFS('Daily BSE Equity Options'!$K:$K,'Daily BSE Equity Options'!$A:$A,$A1043))</f>
        <v/>
      </c>
      <c r="G1043" s="7">
        <f>IF(OR(E1043="",F1043=""),"",E1043+F1043)</f>
        <v/>
      </c>
      <c r="H1043" s="20">
        <f>IFERROR(IF(OR(E1043="",INDEX(E:E,MATCH(DATE(YEAR($A1043)-1,MONTH($A1043),DAY($A1043)),$A:$A,0))=""),"",E1043/INDEX(E:E,MATCH(DATE(YEAR($A1043)-1,MONTH($A1043),DAY($A1043)),$A:$A,0))-1),"")</f>
        <v/>
      </c>
      <c r="I1043" s="20">
        <f>IFERROR(IF(OR(F1043="",INDEX(F:F,MATCH(DATE(YEAR($A1043)-1,MONTH($A1043),DAY($A1043)),$A:$A,0))=""),"",F1043/INDEX(F:F,MATCH(DATE(YEAR($A1043)-1,MONTH($A1043),DAY($A1043)),$A:$A,0))-1),"")</f>
        <v/>
      </c>
      <c r="J1043" s="20">
        <f>IFERROR(IF(OR(G1043="",INDEX(G:G,MATCH(DATE(YEAR($A1043)-1,MONTH($A1043),DAY($A1043)),$A:$A,0))=""),"",G1043/INDEX(G:G,MATCH(DATE(YEAR($A1043)-1,MONTH($A1043),DAY($A1043)),$A:$A,0))-1),"")</f>
        <v/>
      </c>
      <c r="K1043" s="20">
        <f>IF(OR(E1043="",E1042=""),"",E1043/E1042-1)</f>
        <v/>
      </c>
      <c r="L1043" s="20">
        <f>IF(OR(F1043="",F1042=""),"",F1043/F1042-1)</f>
        <v/>
      </c>
      <c r="M1043" s="20">
        <f>IF(OR(G1043="",G1042=""),"",G1043/G1042-1)</f>
        <v/>
      </c>
      <c r="N1043" s="20">
        <f>IF(G1043="","",E1043/G1043)</f>
        <v/>
      </c>
      <c r="O1043" s="20">
        <f>IF(G1043="","",F1043/G1043)</f>
        <v/>
      </c>
      <c r="P1043" s="21">
        <f>IF(SUMIFS('Daily NSE Equity Options'!$L:$L,'Daily NSE Equity Options'!$A:$A,$A1043)=0,"",SUMIFS('Daily NSE Equity Options'!$L:$L,'Daily NSE Equity Options'!$A:$A,$A1043))</f>
        <v/>
      </c>
      <c r="Q1043" s="8">
        <f>IF(SUMIFS('Daily BSE Equity Options'!$L:$L,'Daily BSE Equity Options'!$A:$A,$A1043)=0,"",SUMIFS('Daily BSE Equity Options'!$L:$L,'Daily BSE Equity Options'!$A:$A,$A1043))</f>
        <v/>
      </c>
      <c r="R1043" s="8">
        <f>IF(OR(P1043="",Q1043=""),"",P1043+Q1043)</f>
        <v/>
      </c>
      <c r="S1043" s="23">
        <f>IFERROR(IF(OR(P1043="",INDEX(P:P,MATCH(DATE(YEAR($A1043)-1,MONTH($A1043),DAY($A1043)),$A:$A,0))=""),"",P1043/INDEX(P:P,MATCH(DATE(YEAR($A1043)-1,MONTH($A1043),DAY($A1043)),$A:$A,0))-1),"")</f>
        <v/>
      </c>
      <c r="T1043" s="23">
        <f>IFERROR(IF(OR(Q1043="",INDEX(Q:Q,MATCH(DATE(YEAR($A1043)-1,MONTH($A1043),DAY($A1043)),$A:$A,0))=""),"",Q1043/INDEX(Q:Q,MATCH(DATE(YEAR($A1043)-1,MONTH($A1043),DAY($A1043)),$A:$A,0))-1),"")</f>
        <v/>
      </c>
      <c r="U1043" s="23">
        <f>IFERROR(IF(OR(R1043="",INDEX(R:R,MATCH(DATE(YEAR($A1043)-1,MONTH($A1043),DAY($A1043)),$A:$A,0))=""),"",R1043/INDEX(R:R,MATCH(DATE(YEAR($A1043)-1,MONTH($A1043),DAY($A1043)),$A:$A,0))-1),"")</f>
        <v/>
      </c>
      <c r="V1043" s="23">
        <f>IF(OR(P1043="",P1042=""),"",P1043/P1042-1)</f>
        <v/>
      </c>
      <c r="W1043" s="23">
        <f>IF(OR(Q1043="",Q1042=""),"",Q1043/Q1042-1)</f>
        <v/>
      </c>
      <c r="X1043" s="23">
        <f>IF(OR(R1043="",R1042=""),"",R1043/R1042-1)</f>
        <v/>
      </c>
      <c r="Y1043" s="23">
        <f>IF(R1043="","",P1043/R1043)</f>
        <v/>
      </c>
      <c r="Z1043" s="23">
        <f>IF(R1043="","",Q1043/R1043)</f>
        <v/>
      </c>
      <c r="AA1043" s="24">
        <f>IF(SUMIFS('Daily NSE Equity Options'!$M:$M,'Daily NSE Equity Options'!$A:$A,$A1043)=0,"",SUMIFS('Daily NSE Equity Options'!$M:$M,'Daily NSE Equity Options'!$A:$A,$A1043))</f>
        <v/>
      </c>
      <c r="AB1043" s="9">
        <f>IF(SUMIFS('Daily BSE Equity Options'!$M:$M,'Daily BSE Equity Options'!$A:$A,$A1043)=0,"",SUMIFS('Daily BSE Equity Options'!$M:$M,'Daily BSE Equity Options'!$A:$A,$A1043))</f>
        <v/>
      </c>
      <c r="AC1043" s="9">
        <f>IF(OR(AA1043="",AB1043=""),"",AA1043+AB1043)</f>
        <v/>
      </c>
      <c r="AD1043" s="26">
        <f>IFERROR(IF(OR(AA1043="",INDEX(AA:AA,MATCH(DATE(YEAR($A1043)-1,MONTH($A1043),DAY($A1043)),$A:$A,0))=""),"",AA1043/INDEX(AA:AA,MATCH(DATE(YEAR($A1043)-1,MONTH($A1043),DAY($A1043)),$A:$A,0))-1),"")</f>
        <v/>
      </c>
      <c r="AE1043" s="26">
        <f>IFERROR(IF(OR(AB1043="",INDEX(AB:AB,MATCH(DATE(YEAR($A1043)-1,MONTH($A1043),DAY($A1043)),$A:$A,0))=""),"",AB1043/INDEX(AB:AB,MATCH(DATE(YEAR($A1043)-1,MONTH($A1043),DAY($A1043)),$A:$A,0))-1),"")</f>
        <v/>
      </c>
      <c r="AF1043" s="26">
        <f>IFERROR(IF(OR(AC1043="",INDEX(AC:AC,MATCH(DATE(YEAR($A1043)-1,MONTH($A1043),DAY($A1043)),$A:$A,0))=""),"",AC1043/INDEX(AC:AC,MATCH(DATE(YEAR($A1043)-1,MONTH($A1043),DAY($A1043)),$A:$A,0))-1),"")</f>
        <v/>
      </c>
      <c r="AG1043" s="26">
        <f>IF(OR(AA1043="",AA1042=""),"",AA1043/AA1042-1)</f>
        <v/>
      </c>
      <c r="AH1043" s="26">
        <f>IF(OR(AB1043="",AB1042=""),"",AB1043/AB1042-1)</f>
        <v/>
      </c>
      <c r="AI1043" s="26">
        <f>IF(OR(AC1043="",AC1042=""),"",AC1043/AC1042-1)</f>
        <v/>
      </c>
      <c r="AJ1043" s="26">
        <f>IF(AC1043="","",AA1043/AC1043)</f>
        <v/>
      </c>
      <c r="AK1043" s="26">
        <f>IF(AC1043="","",AB1043/AC1043)</f>
        <v/>
      </c>
      <c r="AL1043" s="29" t="n">
        <v>14.765</v>
      </c>
      <c r="AM1043" s="30" t="n">
        <v>14.765</v>
      </c>
      <c r="AN1043" s="30" t="n">
        <v>13.165</v>
      </c>
      <c r="AO1043" s="30" t="n">
        <v>14.3875</v>
      </c>
      <c r="AP1043" s="31" t="n">
        <v>-0.0256</v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18">
        <f>IF(SUMIFS('Daily NSE Equity Options'!$K:$K,'Daily NSE Equity Options'!$A:$A,$A1044)=0,"",SUMIFS('Daily NSE Equity Options'!$K:$K,'Daily NSE Equity Options'!$A:$A,$A1044))</f>
        <v/>
      </c>
      <c r="F1044" s="7">
        <f>IF(SUMIFS('Daily BSE Equity Options'!$K:$K,'Daily BSE Equity Options'!$A:$A,$A1044)=0,"",SUMIFS('Daily BSE Equity Options'!$K:$K,'Daily BSE Equity Options'!$A:$A,$A1044))</f>
        <v/>
      </c>
      <c r="G1044" s="7">
        <f>IF(OR(E1044="",F1044=""),"",E1044+F1044)</f>
        <v/>
      </c>
      <c r="H1044" s="20">
        <f>IFERROR(IF(OR(E1044="",INDEX(E:E,MATCH(DATE(YEAR($A1044)-1,MONTH($A1044),DAY($A1044)),$A:$A,0))=""),"",E1044/INDEX(E:E,MATCH(DATE(YEAR($A1044)-1,MONTH($A1044),DAY($A1044)),$A:$A,0))-1),"")</f>
        <v/>
      </c>
      <c r="I1044" s="20">
        <f>IFERROR(IF(OR(F1044="",INDEX(F:F,MATCH(DATE(YEAR($A1044)-1,MONTH($A1044),DAY($A1044)),$A:$A,0))=""),"",F1044/INDEX(F:F,MATCH(DATE(YEAR($A1044)-1,MONTH($A1044),DAY($A1044)),$A:$A,0))-1),"")</f>
        <v/>
      </c>
      <c r="J1044" s="20">
        <f>IFERROR(IF(OR(G1044="",INDEX(G:G,MATCH(DATE(YEAR($A1044)-1,MONTH($A1044),DAY($A1044)),$A:$A,0))=""),"",G1044/INDEX(G:G,MATCH(DATE(YEAR($A1044)-1,MONTH($A1044),DAY($A1044)),$A:$A,0))-1),"")</f>
        <v/>
      </c>
      <c r="K1044" s="20">
        <f>IF(OR(E1044="",E1043=""),"",E1044/E1043-1)</f>
        <v/>
      </c>
      <c r="L1044" s="20">
        <f>IF(OR(F1044="",F1043=""),"",F1044/F1043-1)</f>
        <v/>
      </c>
      <c r="M1044" s="20">
        <f>IF(OR(G1044="",G1043=""),"",G1044/G1043-1)</f>
        <v/>
      </c>
      <c r="N1044" s="20">
        <f>IF(G1044="","",E1044/G1044)</f>
        <v/>
      </c>
      <c r="O1044" s="20">
        <f>IF(G1044="","",F1044/G1044)</f>
        <v/>
      </c>
      <c r="P1044" s="21">
        <f>IF(SUMIFS('Daily NSE Equity Options'!$L:$L,'Daily NSE Equity Options'!$A:$A,$A1044)=0,"",SUMIFS('Daily NSE Equity Options'!$L:$L,'Daily NSE Equity Options'!$A:$A,$A1044))</f>
        <v/>
      </c>
      <c r="Q1044" s="8">
        <f>IF(SUMIFS('Daily BSE Equity Options'!$L:$L,'Daily BSE Equity Options'!$A:$A,$A1044)=0,"",SUMIFS('Daily BSE Equity Options'!$L:$L,'Daily BSE Equity Options'!$A:$A,$A1044))</f>
        <v/>
      </c>
      <c r="R1044" s="8">
        <f>IF(OR(P1044="",Q1044=""),"",P1044+Q1044)</f>
        <v/>
      </c>
      <c r="S1044" s="23">
        <f>IFERROR(IF(OR(P1044="",INDEX(P:P,MATCH(DATE(YEAR($A1044)-1,MONTH($A1044),DAY($A1044)),$A:$A,0))=""),"",P1044/INDEX(P:P,MATCH(DATE(YEAR($A1044)-1,MONTH($A1044),DAY($A1044)),$A:$A,0))-1),"")</f>
        <v/>
      </c>
      <c r="T1044" s="23">
        <f>IFERROR(IF(OR(Q1044="",INDEX(Q:Q,MATCH(DATE(YEAR($A1044)-1,MONTH($A1044),DAY($A1044)),$A:$A,0))=""),"",Q1044/INDEX(Q:Q,MATCH(DATE(YEAR($A1044)-1,MONTH($A1044),DAY($A1044)),$A:$A,0))-1),"")</f>
        <v/>
      </c>
      <c r="U1044" s="23">
        <f>IFERROR(IF(OR(R1044="",INDEX(R:R,MATCH(DATE(YEAR($A1044)-1,MONTH($A1044),DAY($A1044)),$A:$A,0))=""),"",R1044/INDEX(R:R,MATCH(DATE(YEAR($A1044)-1,MONTH($A1044),DAY($A1044)),$A:$A,0))-1),"")</f>
        <v/>
      </c>
      <c r="V1044" s="23">
        <f>IF(OR(P1044="",P1043=""),"",P1044/P1043-1)</f>
        <v/>
      </c>
      <c r="W1044" s="23">
        <f>IF(OR(Q1044="",Q1043=""),"",Q1044/Q1043-1)</f>
        <v/>
      </c>
      <c r="X1044" s="23">
        <f>IF(OR(R1044="",R1043=""),"",R1044/R1043-1)</f>
        <v/>
      </c>
      <c r="Y1044" s="23">
        <f>IF(R1044="","",P1044/R1044)</f>
        <v/>
      </c>
      <c r="Z1044" s="23">
        <f>IF(R1044="","",Q1044/R1044)</f>
        <v/>
      </c>
      <c r="AA1044" s="24">
        <f>IF(SUMIFS('Daily NSE Equity Options'!$M:$M,'Daily NSE Equity Options'!$A:$A,$A1044)=0,"",SUMIFS('Daily NSE Equity Options'!$M:$M,'Daily NSE Equity Options'!$A:$A,$A1044))</f>
        <v/>
      </c>
      <c r="AB1044" s="9">
        <f>IF(SUMIFS('Daily BSE Equity Options'!$M:$M,'Daily BSE Equity Options'!$A:$A,$A1044)=0,"",SUMIFS('Daily BSE Equity Options'!$M:$M,'Daily BSE Equity Options'!$A:$A,$A1044))</f>
        <v/>
      </c>
      <c r="AC1044" s="9">
        <f>IF(OR(AA1044="",AB1044=""),"",AA1044+AB1044)</f>
        <v/>
      </c>
      <c r="AD1044" s="26">
        <f>IFERROR(IF(OR(AA1044="",INDEX(AA:AA,MATCH(DATE(YEAR($A1044)-1,MONTH($A1044),DAY($A1044)),$A:$A,0))=""),"",AA1044/INDEX(AA:AA,MATCH(DATE(YEAR($A1044)-1,MONTH($A1044),DAY($A1044)),$A:$A,0))-1),"")</f>
        <v/>
      </c>
      <c r="AE1044" s="26">
        <f>IFERROR(IF(OR(AB1044="",INDEX(AB:AB,MATCH(DATE(YEAR($A1044)-1,MONTH($A1044),DAY($A1044)),$A:$A,0))=""),"",AB1044/INDEX(AB:AB,MATCH(DATE(YEAR($A1044)-1,MONTH($A1044),DAY($A1044)),$A:$A,0))-1),"")</f>
        <v/>
      </c>
      <c r="AF1044" s="26">
        <f>IFERROR(IF(OR(AC1044="",INDEX(AC:AC,MATCH(DATE(YEAR($A1044)-1,MONTH($A1044),DAY($A1044)),$A:$A,0))=""),"",AC1044/INDEX(AC:AC,MATCH(DATE(YEAR($A1044)-1,MONTH($A1044),DAY($A1044)),$A:$A,0))-1),"")</f>
        <v/>
      </c>
      <c r="AG1044" s="26">
        <f>IF(OR(AA1044="",AA1043=""),"",AA1044/AA1043-1)</f>
        <v/>
      </c>
      <c r="AH1044" s="26">
        <f>IF(OR(AB1044="",AB1043=""),"",AB1044/AB1043-1)</f>
        <v/>
      </c>
      <c r="AI1044" s="26">
        <f>IF(OR(AC1044="",AC1043=""),"",AC1044/AC1043-1)</f>
        <v/>
      </c>
      <c r="AJ1044" s="26">
        <f>IF(AC1044="","",AA1044/AC1044)</f>
        <v/>
      </c>
      <c r="AK1044" s="26">
        <f>IF(AC1044="","",AB1044/AC1044)</f>
        <v/>
      </c>
      <c r="AL1044" s="29" t="n">
        <v>14.3875</v>
      </c>
      <c r="AM1044" s="30" t="n">
        <v>14.3875</v>
      </c>
      <c r="AN1044" s="30" t="n">
        <v>13.3125</v>
      </c>
      <c r="AO1044" s="30" t="n">
        <v>13.4875</v>
      </c>
      <c r="AP1044" s="31" t="n">
        <v>-0.0626</v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18">
        <f>IF(SUMIFS('Daily NSE Equity Options'!$K:$K,'Daily NSE Equity Options'!$A:$A,$A1045)=0,"",SUMIFS('Daily NSE Equity Options'!$K:$K,'Daily NSE Equity Options'!$A:$A,$A1045))</f>
        <v/>
      </c>
      <c r="F1045" s="7">
        <f>IF(SUMIFS('Daily BSE Equity Options'!$K:$K,'Daily BSE Equity Options'!$A:$A,$A1045)=0,"",SUMIFS('Daily BSE Equity Options'!$K:$K,'Daily BSE Equity Options'!$A:$A,$A1045))</f>
        <v/>
      </c>
      <c r="G1045" s="7">
        <f>IF(OR(E1045="",F1045=""),"",E1045+F1045)</f>
        <v/>
      </c>
      <c r="H1045" s="20">
        <f>IFERROR(IF(OR(E1045="",INDEX(E:E,MATCH(DATE(YEAR($A1045)-1,MONTH($A1045),DAY($A1045)),$A:$A,0))=""),"",E1045/INDEX(E:E,MATCH(DATE(YEAR($A1045)-1,MONTH($A1045),DAY($A1045)),$A:$A,0))-1),"")</f>
        <v/>
      </c>
      <c r="I1045" s="20">
        <f>IFERROR(IF(OR(F1045="",INDEX(F:F,MATCH(DATE(YEAR($A1045)-1,MONTH($A1045),DAY($A1045)),$A:$A,0))=""),"",F1045/INDEX(F:F,MATCH(DATE(YEAR($A1045)-1,MONTH($A1045),DAY($A1045)),$A:$A,0))-1),"")</f>
        <v/>
      </c>
      <c r="J1045" s="20">
        <f>IFERROR(IF(OR(G1045="",INDEX(G:G,MATCH(DATE(YEAR($A1045)-1,MONTH($A1045),DAY($A1045)),$A:$A,0))=""),"",G1045/INDEX(G:G,MATCH(DATE(YEAR($A1045)-1,MONTH($A1045),DAY($A1045)),$A:$A,0))-1),"")</f>
        <v/>
      </c>
      <c r="K1045" s="20">
        <f>IF(OR(E1045="",E1044=""),"",E1045/E1044-1)</f>
        <v/>
      </c>
      <c r="L1045" s="20">
        <f>IF(OR(F1045="",F1044=""),"",F1045/F1044-1)</f>
        <v/>
      </c>
      <c r="M1045" s="20">
        <f>IF(OR(G1045="",G1044=""),"",G1045/G1044-1)</f>
        <v/>
      </c>
      <c r="N1045" s="20">
        <f>IF(G1045="","",E1045/G1045)</f>
        <v/>
      </c>
      <c r="O1045" s="20">
        <f>IF(G1045="","",F1045/G1045)</f>
        <v/>
      </c>
      <c r="P1045" s="21">
        <f>IF(SUMIFS('Daily NSE Equity Options'!$L:$L,'Daily NSE Equity Options'!$A:$A,$A1045)=0,"",SUMIFS('Daily NSE Equity Options'!$L:$L,'Daily NSE Equity Options'!$A:$A,$A1045))</f>
        <v/>
      </c>
      <c r="Q1045" s="8">
        <f>IF(SUMIFS('Daily BSE Equity Options'!$L:$L,'Daily BSE Equity Options'!$A:$A,$A1045)=0,"",SUMIFS('Daily BSE Equity Options'!$L:$L,'Daily BSE Equity Options'!$A:$A,$A1045))</f>
        <v/>
      </c>
      <c r="R1045" s="8">
        <f>IF(OR(P1045="",Q1045=""),"",P1045+Q1045)</f>
        <v/>
      </c>
      <c r="S1045" s="23">
        <f>IFERROR(IF(OR(P1045="",INDEX(P:P,MATCH(DATE(YEAR($A1045)-1,MONTH($A1045),DAY($A1045)),$A:$A,0))=""),"",P1045/INDEX(P:P,MATCH(DATE(YEAR($A1045)-1,MONTH($A1045),DAY($A1045)),$A:$A,0))-1),"")</f>
        <v/>
      </c>
      <c r="T1045" s="23">
        <f>IFERROR(IF(OR(Q1045="",INDEX(Q:Q,MATCH(DATE(YEAR($A1045)-1,MONTH($A1045),DAY($A1045)),$A:$A,0))=""),"",Q1045/INDEX(Q:Q,MATCH(DATE(YEAR($A1045)-1,MONTH($A1045),DAY($A1045)),$A:$A,0))-1),"")</f>
        <v/>
      </c>
      <c r="U1045" s="23">
        <f>IFERROR(IF(OR(R1045="",INDEX(R:R,MATCH(DATE(YEAR($A1045)-1,MONTH($A1045),DAY($A1045)),$A:$A,0))=""),"",R1045/INDEX(R:R,MATCH(DATE(YEAR($A1045)-1,MONTH($A1045),DAY($A1045)),$A:$A,0))-1),"")</f>
        <v/>
      </c>
      <c r="V1045" s="23">
        <f>IF(OR(P1045="",P1044=""),"",P1045/P1044-1)</f>
        <v/>
      </c>
      <c r="W1045" s="23">
        <f>IF(OR(Q1045="",Q1044=""),"",Q1045/Q1044-1)</f>
        <v/>
      </c>
      <c r="X1045" s="23">
        <f>IF(OR(R1045="",R1044=""),"",R1045/R1044-1)</f>
        <v/>
      </c>
      <c r="Y1045" s="23">
        <f>IF(R1045="","",P1045/R1045)</f>
        <v/>
      </c>
      <c r="Z1045" s="23">
        <f>IF(R1045="","",Q1045/R1045)</f>
        <v/>
      </c>
      <c r="AA1045" s="24">
        <f>IF(SUMIFS('Daily NSE Equity Options'!$M:$M,'Daily NSE Equity Options'!$A:$A,$A1045)=0,"",SUMIFS('Daily NSE Equity Options'!$M:$M,'Daily NSE Equity Options'!$A:$A,$A1045))</f>
        <v/>
      </c>
      <c r="AB1045" s="9">
        <f>IF(SUMIFS('Daily BSE Equity Options'!$M:$M,'Daily BSE Equity Options'!$A:$A,$A1045)=0,"",SUMIFS('Daily BSE Equity Options'!$M:$M,'Daily BSE Equity Options'!$A:$A,$A1045))</f>
        <v/>
      </c>
      <c r="AC1045" s="9">
        <f>IF(OR(AA1045="",AB1045=""),"",AA1045+AB1045)</f>
        <v/>
      </c>
      <c r="AD1045" s="26">
        <f>IFERROR(IF(OR(AA1045="",INDEX(AA:AA,MATCH(DATE(YEAR($A1045)-1,MONTH($A1045),DAY($A1045)),$A:$A,0))=""),"",AA1045/INDEX(AA:AA,MATCH(DATE(YEAR($A1045)-1,MONTH($A1045),DAY($A1045)),$A:$A,0))-1),"")</f>
        <v/>
      </c>
      <c r="AE1045" s="26">
        <f>IFERROR(IF(OR(AB1045="",INDEX(AB:AB,MATCH(DATE(YEAR($A1045)-1,MONTH($A1045),DAY($A1045)),$A:$A,0))=""),"",AB1045/INDEX(AB:AB,MATCH(DATE(YEAR($A1045)-1,MONTH($A1045),DAY($A1045)),$A:$A,0))-1),"")</f>
        <v/>
      </c>
      <c r="AF1045" s="26">
        <f>IFERROR(IF(OR(AC1045="",INDEX(AC:AC,MATCH(DATE(YEAR($A1045)-1,MONTH($A1045),DAY($A1045)),$A:$A,0))=""),"",AC1045/INDEX(AC:AC,MATCH(DATE(YEAR($A1045)-1,MONTH($A1045),DAY($A1045)),$A:$A,0))-1),"")</f>
        <v/>
      </c>
      <c r="AG1045" s="26">
        <f>IF(OR(AA1045="",AA1044=""),"",AA1045/AA1044-1)</f>
        <v/>
      </c>
      <c r="AH1045" s="26">
        <f>IF(OR(AB1045="",AB1044=""),"",AB1045/AB1044-1)</f>
        <v/>
      </c>
      <c r="AI1045" s="26">
        <f>IF(OR(AC1045="",AC1044=""),"",AC1045/AC1044-1)</f>
        <v/>
      </c>
      <c r="AJ1045" s="26">
        <f>IF(AC1045="","",AA1045/AC1045)</f>
        <v/>
      </c>
      <c r="AK1045" s="26">
        <f>IF(AC1045="","",AB1045/AC1045)</f>
        <v/>
      </c>
      <c r="AL1045" s="29" t="n">
        <v>13.4875</v>
      </c>
      <c r="AM1045" s="30" t="n">
        <v>13.4875</v>
      </c>
      <c r="AN1045" s="30" t="n">
        <v>12.655</v>
      </c>
      <c r="AO1045" s="30" t="n">
        <v>12.8225</v>
      </c>
      <c r="AP1045" s="31" t="n">
        <v>-0.0493</v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18">
        <f>IF(SUMIFS('Daily NSE Equity Options'!$K:$K,'Daily NSE Equity Options'!$A:$A,$A1046)=0,"",SUMIFS('Daily NSE Equity Options'!$K:$K,'Daily NSE Equity Options'!$A:$A,$A1046))</f>
        <v/>
      </c>
      <c r="F1046" s="7">
        <f>IF(SUMIFS('Daily BSE Equity Options'!$K:$K,'Daily BSE Equity Options'!$A:$A,$A1046)=0,"",SUMIFS('Daily BSE Equity Options'!$K:$K,'Daily BSE Equity Options'!$A:$A,$A1046))</f>
        <v/>
      </c>
      <c r="G1046" s="7">
        <f>IF(OR(E1046="",F1046=""),"",E1046+F1046)</f>
        <v/>
      </c>
      <c r="H1046" s="20">
        <f>IFERROR(IF(OR(E1046="",INDEX(E:E,MATCH(DATE(YEAR($A1046)-1,MONTH($A1046),DAY($A1046)),$A:$A,0))=""),"",E1046/INDEX(E:E,MATCH(DATE(YEAR($A1046)-1,MONTH($A1046),DAY($A1046)),$A:$A,0))-1),"")</f>
        <v/>
      </c>
      <c r="I1046" s="20">
        <f>IFERROR(IF(OR(F1046="",INDEX(F:F,MATCH(DATE(YEAR($A1046)-1,MONTH($A1046),DAY($A1046)),$A:$A,0))=""),"",F1046/INDEX(F:F,MATCH(DATE(YEAR($A1046)-1,MONTH($A1046),DAY($A1046)),$A:$A,0))-1),"")</f>
        <v/>
      </c>
      <c r="J1046" s="20">
        <f>IFERROR(IF(OR(G1046="",INDEX(G:G,MATCH(DATE(YEAR($A1046)-1,MONTH($A1046),DAY($A1046)),$A:$A,0))=""),"",G1046/INDEX(G:G,MATCH(DATE(YEAR($A1046)-1,MONTH($A1046),DAY($A1046)),$A:$A,0))-1),"")</f>
        <v/>
      </c>
      <c r="K1046" s="20">
        <f>IF(OR(E1046="",E1045=""),"",E1046/E1045-1)</f>
        <v/>
      </c>
      <c r="L1046" s="20">
        <f>IF(OR(F1046="",F1045=""),"",F1046/F1045-1)</f>
        <v/>
      </c>
      <c r="M1046" s="20">
        <f>IF(OR(G1046="",G1045=""),"",G1046/G1045-1)</f>
        <v/>
      </c>
      <c r="N1046" s="20">
        <f>IF(G1046="","",E1046/G1046)</f>
        <v/>
      </c>
      <c r="O1046" s="20">
        <f>IF(G1046="","",F1046/G1046)</f>
        <v/>
      </c>
      <c r="P1046" s="21">
        <f>IF(SUMIFS('Daily NSE Equity Options'!$L:$L,'Daily NSE Equity Options'!$A:$A,$A1046)=0,"",SUMIFS('Daily NSE Equity Options'!$L:$L,'Daily NSE Equity Options'!$A:$A,$A1046))</f>
        <v/>
      </c>
      <c r="Q1046" s="8">
        <f>IF(SUMIFS('Daily BSE Equity Options'!$L:$L,'Daily BSE Equity Options'!$A:$A,$A1046)=0,"",SUMIFS('Daily BSE Equity Options'!$L:$L,'Daily BSE Equity Options'!$A:$A,$A1046))</f>
        <v/>
      </c>
      <c r="R1046" s="8">
        <f>IF(OR(P1046="",Q1046=""),"",P1046+Q1046)</f>
        <v/>
      </c>
      <c r="S1046" s="23">
        <f>IFERROR(IF(OR(P1046="",INDEX(P:P,MATCH(DATE(YEAR($A1046)-1,MONTH($A1046),DAY($A1046)),$A:$A,0))=""),"",P1046/INDEX(P:P,MATCH(DATE(YEAR($A1046)-1,MONTH($A1046),DAY($A1046)),$A:$A,0))-1),"")</f>
        <v/>
      </c>
      <c r="T1046" s="23">
        <f>IFERROR(IF(OR(Q1046="",INDEX(Q:Q,MATCH(DATE(YEAR($A1046)-1,MONTH($A1046),DAY($A1046)),$A:$A,0))=""),"",Q1046/INDEX(Q:Q,MATCH(DATE(YEAR($A1046)-1,MONTH($A1046),DAY($A1046)),$A:$A,0))-1),"")</f>
        <v/>
      </c>
      <c r="U1046" s="23">
        <f>IFERROR(IF(OR(R1046="",INDEX(R:R,MATCH(DATE(YEAR($A1046)-1,MONTH($A1046),DAY($A1046)),$A:$A,0))=""),"",R1046/INDEX(R:R,MATCH(DATE(YEAR($A1046)-1,MONTH($A1046),DAY($A1046)),$A:$A,0))-1),"")</f>
        <v/>
      </c>
      <c r="V1046" s="23">
        <f>IF(OR(P1046="",P1045=""),"",P1046/P1045-1)</f>
        <v/>
      </c>
      <c r="W1046" s="23">
        <f>IF(OR(Q1046="",Q1045=""),"",Q1046/Q1045-1)</f>
        <v/>
      </c>
      <c r="X1046" s="23">
        <f>IF(OR(R1046="",R1045=""),"",R1046/R1045-1)</f>
        <v/>
      </c>
      <c r="Y1046" s="23">
        <f>IF(R1046="","",P1046/R1046)</f>
        <v/>
      </c>
      <c r="Z1046" s="23">
        <f>IF(R1046="","",Q1046/R1046)</f>
        <v/>
      </c>
      <c r="AA1046" s="24">
        <f>IF(SUMIFS('Daily NSE Equity Options'!$M:$M,'Daily NSE Equity Options'!$A:$A,$A1046)=0,"",SUMIFS('Daily NSE Equity Options'!$M:$M,'Daily NSE Equity Options'!$A:$A,$A1046))</f>
        <v/>
      </c>
      <c r="AB1046" s="9">
        <f>IF(SUMIFS('Daily BSE Equity Options'!$M:$M,'Daily BSE Equity Options'!$A:$A,$A1046)=0,"",SUMIFS('Daily BSE Equity Options'!$M:$M,'Daily BSE Equity Options'!$A:$A,$A1046))</f>
        <v/>
      </c>
      <c r="AC1046" s="9">
        <f>IF(OR(AA1046="",AB1046=""),"",AA1046+AB1046)</f>
        <v/>
      </c>
      <c r="AD1046" s="26">
        <f>IFERROR(IF(OR(AA1046="",INDEX(AA:AA,MATCH(DATE(YEAR($A1046)-1,MONTH($A1046),DAY($A1046)),$A:$A,0))=""),"",AA1046/INDEX(AA:AA,MATCH(DATE(YEAR($A1046)-1,MONTH($A1046),DAY($A1046)),$A:$A,0))-1),"")</f>
        <v/>
      </c>
      <c r="AE1046" s="26">
        <f>IFERROR(IF(OR(AB1046="",INDEX(AB:AB,MATCH(DATE(YEAR($A1046)-1,MONTH($A1046),DAY($A1046)),$A:$A,0))=""),"",AB1046/INDEX(AB:AB,MATCH(DATE(YEAR($A1046)-1,MONTH($A1046),DAY($A1046)),$A:$A,0))-1),"")</f>
        <v/>
      </c>
      <c r="AF1046" s="26">
        <f>IFERROR(IF(OR(AC1046="",INDEX(AC:AC,MATCH(DATE(YEAR($A1046)-1,MONTH($A1046),DAY($A1046)),$A:$A,0))=""),"",AC1046/INDEX(AC:AC,MATCH(DATE(YEAR($A1046)-1,MONTH($A1046),DAY($A1046)),$A:$A,0))-1),"")</f>
        <v/>
      </c>
      <c r="AG1046" s="26">
        <f>IF(OR(AA1046="",AA1045=""),"",AA1046/AA1045-1)</f>
        <v/>
      </c>
      <c r="AH1046" s="26">
        <f>IF(OR(AB1046="",AB1045=""),"",AB1046/AB1045-1)</f>
        <v/>
      </c>
      <c r="AI1046" s="26">
        <f>IF(OR(AC1046="",AC1045=""),"",AC1046/AC1045-1)</f>
        <v/>
      </c>
      <c r="AJ1046" s="26">
        <f>IF(AC1046="","",AA1046/AC1046)</f>
        <v/>
      </c>
      <c r="AK1046" s="26">
        <f>IF(AC1046="","",AB1046/AC1046)</f>
        <v/>
      </c>
      <c r="AL1046" s="29" t="n">
        <v>12.8225</v>
      </c>
      <c r="AM1046" s="30" t="n">
        <v>13.42</v>
      </c>
      <c r="AN1046" s="30" t="n">
        <v>12.625</v>
      </c>
      <c r="AO1046" s="30" t="n">
        <v>12.965</v>
      </c>
      <c r="AP1046" s="31" t="n">
        <v>0.0111</v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18">
        <f>IF(SUMIFS('Daily NSE Equity Options'!$K:$K,'Daily NSE Equity Options'!$A:$A,$A1047)=0,"",SUMIFS('Daily NSE Equity Options'!$K:$K,'Daily NSE Equity Options'!$A:$A,$A1047))</f>
        <v/>
      </c>
      <c r="F1047" s="7">
        <f>IF(SUMIFS('Daily BSE Equity Options'!$K:$K,'Daily BSE Equity Options'!$A:$A,$A1047)=0,"",SUMIFS('Daily BSE Equity Options'!$K:$K,'Daily BSE Equity Options'!$A:$A,$A1047))</f>
        <v/>
      </c>
      <c r="G1047" s="7">
        <f>IF(OR(E1047="",F1047=""),"",E1047+F1047)</f>
        <v/>
      </c>
      <c r="H1047" s="20">
        <f>IFERROR(IF(OR(E1047="",INDEX(E:E,MATCH(DATE(YEAR($A1047)-1,MONTH($A1047),DAY($A1047)),$A:$A,0))=""),"",E1047/INDEX(E:E,MATCH(DATE(YEAR($A1047)-1,MONTH($A1047),DAY($A1047)),$A:$A,0))-1),"")</f>
        <v/>
      </c>
      <c r="I1047" s="20">
        <f>IFERROR(IF(OR(F1047="",INDEX(F:F,MATCH(DATE(YEAR($A1047)-1,MONTH($A1047),DAY($A1047)),$A:$A,0))=""),"",F1047/INDEX(F:F,MATCH(DATE(YEAR($A1047)-1,MONTH($A1047),DAY($A1047)),$A:$A,0))-1),"")</f>
        <v/>
      </c>
      <c r="J1047" s="20">
        <f>IFERROR(IF(OR(G1047="",INDEX(G:G,MATCH(DATE(YEAR($A1047)-1,MONTH($A1047),DAY($A1047)),$A:$A,0))=""),"",G1047/INDEX(G:G,MATCH(DATE(YEAR($A1047)-1,MONTH($A1047),DAY($A1047)),$A:$A,0))-1),"")</f>
        <v/>
      </c>
      <c r="K1047" s="20">
        <f>IF(OR(E1047="",E1046=""),"",E1047/E1046-1)</f>
        <v/>
      </c>
      <c r="L1047" s="20">
        <f>IF(OR(F1047="",F1046=""),"",F1047/F1046-1)</f>
        <v/>
      </c>
      <c r="M1047" s="20">
        <f>IF(OR(G1047="",G1046=""),"",G1047/G1046-1)</f>
        <v/>
      </c>
      <c r="N1047" s="20">
        <f>IF(G1047="","",E1047/G1047)</f>
        <v/>
      </c>
      <c r="O1047" s="20">
        <f>IF(G1047="","",F1047/G1047)</f>
        <v/>
      </c>
      <c r="P1047" s="21">
        <f>IF(SUMIFS('Daily NSE Equity Options'!$L:$L,'Daily NSE Equity Options'!$A:$A,$A1047)=0,"",SUMIFS('Daily NSE Equity Options'!$L:$L,'Daily NSE Equity Options'!$A:$A,$A1047))</f>
        <v/>
      </c>
      <c r="Q1047" s="8">
        <f>IF(SUMIFS('Daily BSE Equity Options'!$L:$L,'Daily BSE Equity Options'!$A:$A,$A1047)=0,"",SUMIFS('Daily BSE Equity Options'!$L:$L,'Daily BSE Equity Options'!$A:$A,$A1047))</f>
        <v/>
      </c>
      <c r="R1047" s="8">
        <f>IF(OR(P1047="",Q1047=""),"",P1047+Q1047)</f>
        <v/>
      </c>
      <c r="S1047" s="23">
        <f>IFERROR(IF(OR(P1047="",INDEX(P:P,MATCH(DATE(YEAR($A1047)-1,MONTH($A1047),DAY($A1047)),$A:$A,0))=""),"",P1047/INDEX(P:P,MATCH(DATE(YEAR($A1047)-1,MONTH($A1047),DAY($A1047)),$A:$A,0))-1),"")</f>
        <v/>
      </c>
      <c r="T1047" s="23">
        <f>IFERROR(IF(OR(Q1047="",INDEX(Q:Q,MATCH(DATE(YEAR($A1047)-1,MONTH($A1047),DAY($A1047)),$A:$A,0))=""),"",Q1047/INDEX(Q:Q,MATCH(DATE(YEAR($A1047)-1,MONTH($A1047),DAY($A1047)),$A:$A,0))-1),"")</f>
        <v/>
      </c>
      <c r="U1047" s="23">
        <f>IFERROR(IF(OR(R1047="",INDEX(R:R,MATCH(DATE(YEAR($A1047)-1,MONTH($A1047),DAY($A1047)),$A:$A,0))=""),"",R1047/INDEX(R:R,MATCH(DATE(YEAR($A1047)-1,MONTH($A1047),DAY($A1047)),$A:$A,0))-1),"")</f>
        <v/>
      </c>
      <c r="V1047" s="23">
        <f>IF(OR(P1047="",P1046=""),"",P1047/P1046-1)</f>
        <v/>
      </c>
      <c r="W1047" s="23">
        <f>IF(OR(Q1047="",Q1046=""),"",Q1047/Q1046-1)</f>
        <v/>
      </c>
      <c r="X1047" s="23">
        <f>IF(OR(R1047="",R1046=""),"",R1047/R1046-1)</f>
        <v/>
      </c>
      <c r="Y1047" s="23">
        <f>IF(R1047="","",P1047/R1047)</f>
        <v/>
      </c>
      <c r="Z1047" s="23">
        <f>IF(R1047="","",Q1047/R1047)</f>
        <v/>
      </c>
      <c r="AA1047" s="24">
        <f>IF(SUMIFS('Daily NSE Equity Options'!$M:$M,'Daily NSE Equity Options'!$A:$A,$A1047)=0,"",SUMIFS('Daily NSE Equity Options'!$M:$M,'Daily NSE Equity Options'!$A:$A,$A1047))</f>
        <v/>
      </c>
      <c r="AB1047" s="9">
        <f>IF(SUMIFS('Daily BSE Equity Options'!$M:$M,'Daily BSE Equity Options'!$A:$A,$A1047)=0,"",SUMIFS('Daily BSE Equity Options'!$M:$M,'Daily BSE Equity Options'!$A:$A,$A1047))</f>
        <v/>
      </c>
      <c r="AC1047" s="9">
        <f>IF(OR(AA1047="",AB1047=""),"",AA1047+AB1047)</f>
        <v/>
      </c>
      <c r="AD1047" s="26">
        <f>IFERROR(IF(OR(AA1047="",INDEX(AA:AA,MATCH(DATE(YEAR($A1047)-1,MONTH($A1047),DAY($A1047)),$A:$A,0))=""),"",AA1047/INDEX(AA:AA,MATCH(DATE(YEAR($A1047)-1,MONTH($A1047),DAY($A1047)),$A:$A,0))-1),"")</f>
        <v/>
      </c>
      <c r="AE1047" s="26">
        <f>IFERROR(IF(OR(AB1047="",INDEX(AB:AB,MATCH(DATE(YEAR($A1047)-1,MONTH($A1047),DAY($A1047)),$A:$A,0))=""),"",AB1047/INDEX(AB:AB,MATCH(DATE(YEAR($A1047)-1,MONTH($A1047),DAY($A1047)),$A:$A,0))-1),"")</f>
        <v/>
      </c>
      <c r="AF1047" s="26">
        <f>IFERROR(IF(OR(AC1047="",INDEX(AC:AC,MATCH(DATE(YEAR($A1047)-1,MONTH($A1047),DAY($A1047)),$A:$A,0))=""),"",AC1047/INDEX(AC:AC,MATCH(DATE(YEAR($A1047)-1,MONTH($A1047),DAY($A1047)),$A:$A,0))-1),"")</f>
        <v/>
      </c>
      <c r="AG1047" s="26">
        <f>IF(OR(AA1047="",AA1046=""),"",AA1047/AA1046-1)</f>
        <v/>
      </c>
      <c r="AH1047" s="26">
        <f>IF(OR(AB1047="",AB1046=""),"",AB1047/AB1046-1)</f>
        <v/>
      </c>
      <c r="AI1047" s="26">
        <f>IF(OR(AC1047="",AC1046=""),"",AC1047/AC1046-1)</f>
        <v/>
      </c>
      <c r="AJ1047" s="26">
        <f>IF(AC1047="","",AA1047/AC1047)</f>
        <v/>
      </c>
      <c r="AK1047" s="26">
        <f>IF(AC1047="","",AB1047/AC1047)</f>
        <v/>
      </c>
      <c r="AL1047" s="29" t="n">
        <v>12.965</v>
      </c>
      <c r="AM1047" s="30" t="n">
        <v>13.815</v>
      </c>
      <c r="AN1047" s="30" t="n">
        <v>11.63</v>
      </c>
      <c r="AO1047" s="30" t="n">
        <v>13.7125</v>
      </c>
      <c r="AP1047" s="31" t="n">
        <v>0.0577</v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18">
        <f>IF(SUMIFS('Daily NSE Equity Options'!$K:$K,'Daily NSE Equity Options'!$A:$A,$A1048)=0,"",SUMIFS('Daily NSE Equity Options'!$K:$K,'Daily NSE Equity Options'!$A:$A,$A1048))</f>
        <v/>
      </c>
      <c r="F1048" s="7">
        <f>IF(SUMIFS('Daily BSE Equity Options'!$K:$K,'Daily BSE Equity Options'!$A:$A,$A1048)=0,"",SUMIFS('Daily BSE Equity Options'!$K:$K,'Daily BSE Equity Options'!$A:$A,$A1048))</f>
        <v/>
      </c>
      <c r="G1048" s="7">
        <f>IF(OR(E1048="",F1048=""),"",E1048+F1048)</f>
        <v/>
      </c>
      <c r="H1048" s="20">
        <f>IFERROR(IF(OR(E1048="",INDEX(E:E,MATCH(DATE(YEAR($A1048)-1,MONTH($A1048),DAY($A1048)),$A:$A,0))=""),"",E1048/INDEX(E:E,MATCH(DATE(YEAR($A1048)-1,MONTH($A1048),DAY($A1048)),$A:$A,0))-1),"")</f>
        <v/>
      </c>
      <c r="I1048" s="20">
        <f>IFERROR(IF(OR(F1048="",INDEX(F:F,MATCH(DATE(YEAR($A1048)-1,MONTH($A1048),DAY($A1048)),$A:$A,0))=""),"",F1048/INDEX(F:F,MATCH(DATE(YEAR($A1048)-1,MONTH($A1048),DAY($A1048)),$A:$A,0))-1),"")</f>
        <v/>
      </c>
      <c r="J1048" s="20">
        <f>IFERROR(IF(OR(G1048="",INDEX(G:G,MATCH(DATE(YEAR($A1048)-1,MONTH($A1048),DAY($A1048)),$A:$A,0))=""),"",G1048/INDEX(G:G,MATCH(DATE(YEAR($A1048)-1,MONTH($A1048),DAY($A1048)),$A:$A,0))-1),"")</f>
        <v/>
      </c>
      <c r="K1048" s="20">
        <f>IF(OR(E1048="",E1047=""),"",E1048/E1047-1)</f>
        <v/>
      </c>
      <c r="L1048" s="20">
        <f>IF(OR(F1048="",F1047=""),"",F1048/F1047-1)</f>
        <v/>
      </c>
      <c r="M1048" s="20">
        <f>IF(OR(G1048="",G1047=""),"",G1048/G1047-1)</f>
        <v/>
      </c>
      <c r="N1048" s="20">
        <f>IF(G1048="","",E1048/G1048)</f>
        <v/>
      </c>
      <c r="O1048" s="20">
        <f>IF(G1048="","",F1048/G1048)</f>
        <v/>
      </c>
      <c r="P1048" s="21">
        <f>IF(SUMIFS('Daily NSE Equity Options'!$L:$L,'Daily NSE Equity Options'!$A:$A,$A1048)=0,"",SUMIFS('Daily NSE Equity Options'!$L:$L,'Daily NSE Equity Options'!$A:$A,$A1048))</f>
        <v/>
      </c>
      <c r="Q1048" s="8">
        <f>IF(SUMIFS('Daily BSE Equity Options'!$L:$L,'Daily BSE Equity Options'!$A:$A,$A1048)=0,"",SUMIFS('Daily BSE Equity Options'!$L:$L,'Daily BSE Equity Options'!$A:$A,$A1048))</f>
        <v/>
      </c>
      <c r="R1048" s="8">
        <f>IF(OR(P1048="",Q1048=""),"",P1048+Q1048)</f>
        <v/>
      </c>
      <c r="S1048" s="23">
        <f>IFERROR(IF(OR(P1048="",INDEX(P:P,MATCH(DATE(YEAR($A1048)-1,MONTH($A1048),DAY($A1048)),$A:$A,0))=""),"",P1048/INDEX(P:P,MATCH(DATE(YEAR($A1048)-1,MONTH($A1048),DAY($A1048)),$A:$A,0))-1),"")</f>
        <v/>
      </c>
      <c r="T1048" s="23">
        <f>IFERROR(IF(OR(Q1048="",INDEX(Q:Q,MATCH(DATE(YEAR($A1048)-1,MONTH($A1048),DAY($A1048)),$A:$A,0))=""),"",Q1048/INDEX(Q:Q,MATCH(DATE(YEAR($A1048)-1,MONTH($A1048),DAY($A1048)),$A:$A,0))-1),"")</f>
        <v/>
      </c>
      <c r="U1048" s="23">
        <f>IFERROR(IF(OR(R1048="",INDEX(R:R,MATCH(DATE(YEAR($A1048)-1,MONTH($A1048),DAY($A1048)),$A:$A,0))=""),"",R1048/INDEX(R:R,MATCH(DATE(YEAR($A1048)-1,MONTH($A1048),DAY($A1048)),$A:$A,0))-1),"")</f>
        <v/>
      </c>
      <c r="V1048" s="23">
        <f>IF(OR(P1048="",P1047=""),"",P1048/P1047-1)</f>
        <v/>
      </c>
      <c r="W1048" s="23">
        <f>IF(OR(Q1048="",Q1047=""),"",Q1048/Q1047-1)</f>
        <v/>
      </c>
      <c r="X1048" s="23">
        <f>IF(OR(R1048="",R1047=""),"",R1048/R1047-1)</f>
        <v/>
      </c>
      <c r="Y1048" s="23">
        <f>IF(R1048="","",P1048/R1048)</f>
        <v/>
      </c>
      <c r="Z1048" s="23">
        <f>IF(R1048="","",Q1048/R1048)</f>
        <v/>
      </c>
      <c r="AA1048" s="24">
        <f>IF(SUMIFS('Daily NSE Equity Options'!$M:$M,'Daily NSE Equity Options'!$A:$A,$A1048)=0,"",SUMIFS('Daily NSE Equity Options'!$M:$M,'Daily NSE Equity Options'!$A:$A,$A1048))</f>
        <v/>
      </c>
      <c r="AB1048" s="9">
        <f>IF(SUMIFS('Daily BSE Equity Options'!$M:$M,'Daily BSE Equity Options'!$A:$A,$A1048)=0,"",SUMIFS('Daily BSE Equity Options'!$M:$M,'Daily BSE Equity Options'!$A:$A,$A1048))</f>
        <v/>
      </c>
      <c r="AC1048" s="9">
        <f>IF(OR(AA1048="",AB1048=""),"",AA1048+AB1048)</f>
        <v/>
      </c>
      <c r="AD1048" s="26">
        <f>IFERROR(IF(OR(AA1048="",INDEX(AA:AA,MATCH(DATE(YEAR($A1048)-1,MONTH($A1048),DAY($A1048)),$A:$A,0))=""),"",AA1048/INDEX(AA:AA,MATCH(DATE(YEAR($A1048)-1,MONTH($A1048),DAY($A1048)),$A:$A,0))-1),"")</f>
        <v/>
      </c>
      <c r="AE1048" s="26">
        <f>IFERROR(IF(OR(AB1048="",INDEX(AB:AB,MATCH(DATE(YEAR($A1048)-1,MONTH($A1048),DAY($A1048)),$A:$A,0))=""),"",AB1048/INDEX(AB:AB,MATCH(DATE(YEAR($A1048)-1,MONTH($A1048),DAY($A1048)),$A:$A,0))-1),"")</f>
        <v/>
      </c>
      <c r="AF1048" s="26">
        <f>IFERROR(IF(OR(AC1048="",INDEX(AC:AC,MATCH(DATE(YEAR($A1048)-1,MONTH($A1048),DAY($A1048)),$A:$A,0))=""),"",AC1048/INDEX(AC:AC,MATCH(DATE(YEAR($A1048)-1,MONTH($A1048),DAY($A1048)),$A:$A,0))-1),"")</f>
        <v/>
      </c>
      <c r="AG1048" s="26">
        <f>IF(OR(AA1048="",AA1047=""),"",AA1048/AA1047-1)</f>
        <v/>
      </c>
      <c r="AH1048" s="26">
        <f>IF(OR(AB1048="",AB1047=""),"",AB1048/AB1047-1)</f>
        <v/>
      </c>
      <c r="AI1048" s="26">
        <f>IF(OR(AC1048="",AC1047=""),"",AC1048/AC1047-1)</f>
        <v/>
      </c>
      <c r="AJ1048" s="26">
        <f>IF(AC1048="","",AA1048/AC1048)</f>
        <v/>
      </c>
      <c r="AK1048" s="26">
        <f>IF(AC1048="","",AB1048/AC1048)</f>
        <v/>
      </c>
      <c r="AL1048" s="29" t="n">
        <v>13.7125</v>
      </c>
      <c r="AM1048" s="30" t="n">
        <v>14.06</v>
      </c>
      <c r="AN1048" s="30" t="n">
        <v>13.1025</v>
      </c>
      <c r="AO1048" s="30" t="n">
        <v>13.345</v>
      </c>
      <c r="AP1048" s="31" t="n">
        <v>-0.0268</v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18">
        <f>IF(SUMIFS('Daily NSE Equity Options'!$K:$K,'Daily NSE Equity Options'!$A:$A,$A1049)=0,"",SUMIFS('Daily NSE Equity Options'!$K:$K,'Daily NSE Equity Options'!$A:$A,$A1049))</f>
        <v/>
      </c>
      <c r="F1049" s="7">
        <f>IF(SUMIFS('Daily BSE Equity Options'!$K:$K,'Daily BSE Equity Options'!$A:$A,$A1049)=0,"",SUMIFS('Daily BSE Equity Options'!$K:$K,'Daily BSE Equity Options'!$A:$A,$A1049))</f>
        <v/>
      </c>
      <c r="G1049" s="7">
        <f>IF(OR(E1049="",F1049=""),"",E1049+F1049)</f>
        <v/>
      </c>
      <c r="H1049" s="20">
        <f>IFERROR(IF(OR(E1049="",INDEX(E:E,MATCH(DATE(YEAR($A1049)-1,MONTH($A1049),DAY($A1049)),$A:$A,0))=""),"",E1049/INDEX(E:E,MATCH(DATE(YEAR($A1049)-1,MONTH($A1049),DAY($A1049)),$A:$A,0))-1),"")</f>
        <v/>
      </c>
      <c r="I1049" s="20">
        <f>IFERROR(IF(OR(F1049="",INDEX(F:F,MATCH(DATE(YEAR($A1049)-1,MONTH($A1049),DAY($A1049)),$A:$A,0))=""),"",F1049/INDEX(F:F,MATCH(DATE(YEAR($A1049)-1,MONTH($A1049),DAY($A1049)),$A:$A,0))-1),"")</f>
        <v/>
      </c>
      <c r="J1049" s="20">
        <f>IFERROR(IF(OR(G1049="",INDEX(G:G,MATCH(DATE(YEAR($A1049)-1,MONTH($A1049),DAY($A1049)),$A:$A,0))=""),"",G1049/INDEX(G:G,MATCH(DATE(YEAR($A1049)-1,MONTH($A1049),DAY($A1049)),$A:$A,0))-1),"")</f>
        <v/>
      </c>
      <c r="K1049" s="20">
        <f>IF(OR(E1049="",E1048=""),"",E1049/E1048-1)</f>
        <v/>
      </c>
      <c r="L1049" s="20">
        <f>IF(OR(F1049="",F1048=""),"",F1049/F1048-1)</f>
        <v/>
      </c>
      <c r="M1049" s="20">
        <f>IF(OR(G1049="",G1048=""),"",G1049/G1048-1)</f>
        <v/>
      </c>
      <c r="N1049" s="20">
        <f>IF(G1049="","",E1049/G1049)</f>
        <v/>
      </c>
      <c r="O1049" s="20">
        <f>IF(G1049="","",F1049/G1049)</f>
        <v/>
      </c>
      <c r="P1049" s="21">
        <f>IF(SUMIFS('Daily NSE Equity Options'!$L:$L,'Daily NSE Equity Options'!$A:$A,$A1049)=0,"",SUMIFS('Daily NSE Equity Options'!$L:$L,'Daily NSE Equity Options'!$A:$A,$A1049))</f>
        <v/>
      </c>
      <c r="Q1049" s="8">
        <f>IF(SUMIFS('Daily BSE Equity Options'!$L:$L,'Daily BSE Equity Options'!$A:$A,$A1049)=0,"",SUMIFS('Daily BSE Equity Options'!$L:$L,'Daily BSE Equity Options'!$A:$A,$A1049))</f>
        <v/>
      </c>
      <c r="R1049" s="8">
        <f>IF(OR(P1049="",Q1049=""),"",P1049+Q1049)</f>
        <v/>
      </c>
      <c r="S1049" s="23">
        <f>IFERROR(IF(OR(P1049="",INDEX(P:P,MATCH(DATE(YEAR($A1049)-1,MONTH($A1049),DAY($A1049)),$A:$A,0))=""),"",P1049/INDEX(P:P,MATCH(DATE(YEAR($A1049)-1,MONTH($A1049),DAY($A1049)),$A:$A,0))-1),"")</f>
        <v/>
      </c>
      <c r="T1049" s="23">
        <f>IFERROR(IF(OR(Q1049="",INDEX(Q:Q,MATCH(DATE(YEAR($A1049)-1,MONTH($A1049),DAY($A1049)),$A:$A,0))=""),"",Q1049/INDEX(Q:Q,MATCH(DATE(YEAR($A1049)-1,MONTH($A1049),DAY($A1049)),$A:$A,0))-1),"")</f>
        <v/>
      </c>
      <c r="U1049" s="23">
        <f>IFERROR(IF(OR(R1049="",INDEX(R:R,MATCH(DATE(YEAR($A1049)-1,MONTH($A1049),DAY($A1049)),$A:$A,0))=""),"",R1049/INDEX(R:R,MATCH(DATE(YEAR($A1049)-1,MONTH($A1049),DAY($A1049)),$A:$A,0))-1),"")</f>
        <v/>
      </c>
      <c r="V1049" s="23">
        <f>IF(OR(P1049="",P1048=""),"",P1049/P1048-1)</f>
        <v/>
      </c>
      <c r="W1049" s="23">
        <f>IF(OR(Q1049="",Q1048=""),"",Q1049/Q1048-1)</f>
        <v/>
      </c>
      <c r="X1049" s="23">
        <f>IF(OR(R1049="",R1048=""),"",R1049/R1048-1)</f>
        <v/>
      </c>
      <c r="Y1049" s="23">
        <f>IF(R1049="","",P1049/R1049)</f>
        <v/>
      </c>
      <c r="Z1049" s="23">
        <f>IF(R1049="","",Q1049/R1049)</f>
        <v/>
      </c>
      <c r="AA1049" s="24">
        <f>IF(SUMIFS('Daily NSE Equity Options'!$M:$M,'Daily NSE Equity Options'!$A:$A,$A1049)=0,"",SUMIFS('Daily NSE Equity Options'!$M:$M,'Daily NSE Equity Options'!$A:$A,$A1049))</f>
        <v/>
      </c>
      <c r="AB1049" s="9">
        <f>IF(SUMIFS('Daily BSE Equity Options'!$M:$M,'Daily BSE Equity Options'!$A:$A,$A1049)=0,"",SUMIFS('Daily BSE Equity Options'!$M:$M,'Daily BSE Equity Options'!$A:$A,$A1049))</f>
        <v/>
      </c>
      <c r="AC1049" s="9">
        <f>IF(OR(AA1049="",AB1049=""),"",AA1049+AB1049)</f>
        <v/>
      </c>
      <c r="AD1049" s="26">
        <f>IFERROR(IF(OR(AA1049="",INDEX(AA:AA,MATCH(DATE(YEAR($A1049)-1,MONTH($A1049),DAY($A1049)),$A:$A,0))=""),"",AA1049/INDEX(AA:AA,MATCH(DATE(YEAR($A1049)-1,MONTH($A1049),DAY($A1049)),$A:$A,0))-1),"")</f>
        <v/>
      </c>
      <c r="AE1049" s="26">
        <f>IFERROR(IF(OR(AB1049="",INDEX(AB:AB,MATCH(DATE(YEAR($A1049)-1,MONTH($A1049),DAY($A1049)),$A:$A,0))=""),"",AB1049/INDEX(AB:AB,MATCH(DATE(YEAR($A1049)-1,MONTH($A1049),DAY($A1049)),$A:$A,0))-1),"")</f>
        <v/>
      </c>
      <c r="AF1049" s="26">
        <f>IFERROR(IF(OR(AC1049="",INDEX(AC:AC,MATCH(DATE(YEAR($A1049)-1,MONTH($A1049),DAY($A1049)),$A:$A,0))=""),"",AC1049/INDEX(AC:AC,MATCH(DATE(YEAR($A1049)-1,MONTH($A1049),DAY($A1049)),$A:$A,0))-1),"")</f>
        <v/>
      </c>
      <c r="AG1049" s="26">
        <f>IF(OR(AA1049="",AA1048=""),"",AA1049/AA1048-1)</f>
        <v/>
      </c>
      <c r="AH1049" s="26">
        <f>IF(OR(AB1049="",AB1048=""),"",AB1049/AB1048-1)</f>
        <v/>
      </c>
      <c r="AI1049" s="26">
        <f>IF(OR(AC1049="",AC1048=""),"",AC1049/AC1048-1)</f>
        <v/>
      </c>
      <c r="AJ1049" s="26">
        <f>IF(AC1049="","",AA1049/AC1049)</f>
        <v/>
      </c>
      <c r="AK1049" s="26">
        <f>IF(AC1049="","",AB1049/AC1049)</f>
        <v/>
      </c>
      <c r="AL1049" s="29" t="n">
        <v>13.345</v>
      </c>
      <c r="AM1049" s="30" t="n">
        <v>13.59</v>
      </c>
      <c r="AN1049" s="30" t="n">
        <v>12.475</v>
      </c>
      <c r="AO1049" s="30" t="n">
        <v>13.18</v>
      </c>
      <c r="AP1049" s="31" t="n">
        <v>-0.0124</v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18">
        <f>IF(SUMIFS('Daily NSE Equity Options'!$K:$K,'Daily NSE Equity Options'!$A:$A,$A1050)=0,"",SUMIFS('Daily NSE Equity Options'!$K:$K,'Daily NSE Equity Options'!$A:$A,$A1050))</f>
        <v/>
      </c>
      <c r="F1050" s="7">
        <f>IF(SUMIFS('Daily BSE Equity Options'!$K:$K,'Daily BSE Equity Options'!$A:$A,$A1050)=0,"",SUMIFS('Daily BSE Equity Options'!$K:$K,'Daily BSE Equity Options'!$A:$A,$A1050))</f>
        <v/>
      </c>
      <c r="G1050" s="7">
        <f>IF(OR(E1050="",F1050=""),"",E1050+F1050)</f>
        <v/>
      </c>
      <c r="H1050" s="20">
        <f>IFERROR(IF(OR(E1050="",INDEX(E:E,MATCH(DATE(YEAR($A1050)-1,MONTH($A1050),DAY($A1050)),$A:$A,0))=""),"",E1050/INDEX(E:E,MATCH(DATE(YEAR($A1050)-1,MONTH($A1050),DAY($A1050)),$A:$A,0))-1),"")</f>
        <v/>
      </c>
      <c r="I1050" s="20">
        <f>IFERROR(IF(OR(F1050="",INDEX(F:F,MATCH(DATE(YEAR($A1050)-1,MONTH($A1050),DAY($A1050)),$A:$A,0))=""),"",F1050/INDEX(F:F,MATCH(DATE(YEAR($A1050)-1,MONTH($A1050),DAY($A1050)),$A:$A,0))-1),"")</f>
        <v/>
      </c>
      <c r="J1050" s="20">
        <f>IFERROR(IF(OR(G1050="",INDEX(G:G,MATCH(DATE(YEAR($A1050)-1,MONTH($A1050),DAY($A1050)),$A:$A,0))=""),"",G1050/INDEX(G:G,MATCH(DATE(YEAR($A1050)-1,MONTH($A1050),DAY($A1050)),$A:$A,0))-1),"")</f>
        <v/>
      </c>
      <c r="K1050" s="20">
        <f>IF(OR(E1050="",E1049=""),"",E1050/E1049-1)</f>
        <v/>
      </c>
      <c r="L1050" s="20">
        <f>IF(OR(F1050="",F1049=""),"",F1050/F1049-1)</f>
        <v/>
      </c>
      <c r="M1050" s="20">
        <f>IF(OR(G1050="",G1049=""),"",G1050/G1049-1)</f>
        <v/>
      </c>
      <c r="N1050" s="20">
        <f>IF(G1050="","",E1050/G1050)</f>
        <v/>
      </c>
      <c r="O1050" s="20">
        <f>IF(G1050="","",F1050/G1050)</f>
        <v/>
      </c>
      <c r="P1050" s="21">
        <f>IF(SUMIFS('Daily NSE Equity Options'!$L:$L,'Daily NSE Equity Options'!$A:$A,$A1050)=0,"",SUMIFS('Daily NSE Equity Options'!$L:$L,'Daily NSE Equity Options'!$A:$A,$A1050))</f>
        <v/>
      </c>
      <c r="Q1050" s="8">
        <f>IF(SUMIFS('Daily BSE Equity Options'!$L:$L,'Daily BSE Equity Options'!$A:$A,$A1050)=0,"",SUMIFS('Daily BSE Equity Options'!$L:$L,'Daily BSE Equity Options'!$A:$A,$A1050))</f>
        <v/>
      </c>
      <c r="R1050" s="8">
        <f>IF(OR(P1050="",Q1050=""),"",P1050+Q1050)</f>
        <v/>
      </c>
      <c r="S1050" s="23">
        <f>IFERROR(IF(OR(P1050="",INDEX(P:P,MATCH(DATE(YEAR($A1050)-1,MONTH($A1050),DAY($A1050)),$A:$A,0))=""),"",P1050/INDEX(P:P,MATCH(DATE(YEAR($A1050)-1,MONTH($A1050),DAY($A1050)),$A:$A,0))-1),"")</f>
        <v/>
      </c>
      <c r="T1050" s="23">
        <f>IFERROR(IF(OR(Q1050="",INDEX(Q:Q,MATCH(DATE(YEAR($A1050)-1,MONTH($A1050),DAY($A1050)),$A:$A,0))=""),"",Q1050/INDEX(Q:Q,MATCH(DATE(YEAR($A1050)-1,MONTH($A1050),DAY($A1050)),$A:$A,0))-1),"")</f>
        <v/>
      </c>
      <c r="U1050" s="23">
        <f>IFERROR(IF(OR(R1050="",INDEX(R:R,MATCH(DATE(YEAR($A1050)-1,MONTH($A1050),DAY($A1050)),$A:$A,0))=""),"",R1050/INDEX(R:R,MATCH(DATE(YEAR($A1050)-1,MONTH($A1050),DAY($A1050)),$A:$A,0))-1),"")</f>
        <v/>
      </c>
      <c r="V1050" s="23">
        <f>IF(OR(P1050="",P1049=""),"",P1050/P1049-1)</f>
        <v/>
      </c>
      <c r="W1050" s="23">
        <f>IF(OR(Q1050="",Q1049=""),"",Q1050/Q1049-1)</f>
        <v/>
      </c>
      <c r="X1050" s="23">
        <f>IF(OR(R1050="",R1049=""),"",R1050/R1049-1)</f>
        <v/>
      </c>
      <c r="Y1050" s="23">
        <f>IF(R1050="","",P1050/R1050)</f>
        <v/>
      </c>
      <c r="Z1050" s="23">
        <f>IF(R1050="","",Q1050/R1050)</f>
        <v/>
      </c>
      <c r="AA1050" s="24">
        <f>IF(SUMIFS('Daily NSE Equity Options'!$M:$M,'Daily NSE Equity Options'!$A:$A,$A1050)=0,"",SUMIFS('Daily NSE Equity Options'!$M:$M,'Daily NSE Equity Options'!$A:$A,$A1050))</f>
        <v/>
      </c>
      <c r="AB1050" s="9">
        <f>IF(SUMIFS('Daily BSE Equity Options'!$M:$M,'Daily BSE Equity Options'!$A:$A,$A1050)=0,"",SUMIFS('Daily BSE Equity Options'!$M:$M,'Daily BSE Equity Options'!$A:$A,$A1050))</f>
        <v/>
      </c>
      <c r="AC1050" s="9">
        <f>IF(OR(AA1050="",AB1050=""),"",AA1050+AB1050)</f>
        <v/>
      </c>
      <c r="AD1050" s="26">
        <f>IFERROR(IF(OR(AA1050="",INDEX(AA:AA,MATCH(DATE(YEAR($A1050)-1,MONTH($A1050),DAY($A1050)),$A:$A,0))=""),"",AA1050/INDEX(AA:AA,MATCH(DATE(YEAR($A1050)-1,MONTH($A1050),DAY($A1050)),$A:$A,0))-1),"")</f>
        <v/>
      </c>
      <c r="AE1050" s="26">
        <f>IFERROR(IF(OR(AB1050="",INDEX(AB:AB,MATCH(DATE(YEAR($A1050)-1,MONTH($A1050),DAY($A1050)),$A:$A,0))=""),"",AB1050/INDEX(AB:AB,MATCH(DATE(YEAR($A1050)-1,MONTH($A1050),DAY($A1050)),$A:$A,0))-1),"")</f>
        <v/>
      </c>
      <c r="AF1050" s="26">
        <f>IFERROR(IF(OR(AC1050="",INDEX(AC:AC,MATCH(DATE(YEAR($A1050)-1,MONTH($A1050),DAY($A1050)),$A:$A,0))=""),"",AC1050/INDEX(AC:AC,MATCH(DATE(YEAR($A1050)-1,MONTH($A1050),DAY($A1050)),$A:$A,0))-1),"")</f>
        <v/>
      </c>
      <c r="AG1050" s="26">
        <f>IF(OR(AA1050="",AA1049=""),"",AA1050/AA1049-1)</f>
        <v/>
      </c>
      <c r="AH1050" s="26">
        <f>IF(OR(AB1050="",AB1049=""),"",AB1050/AB1049-1)</f>
        <v/>
      </c>
      <c r="AI1050" s="26">
        <f>IF(OR(AC1050="",AC1049=""),"",AC1050/AC1049-1)</f>
        <v/>
      </c>
      <c r="AJ1050" s="26">
        <f>IF(AC1050="","",AA1050/AC1050)</f>
        <v/>
      </c>
      <c r="AK1050" s="26">
        <f>IF(AC1050="","",AB1050/AC1050)</f>
        <v/>
      </c>
      <c r="AL1050" s="29" t="n">
        <v>13.18</v>
      </c>
      <c r="AM1050" s="30" t="n">
        <v>14.2675</v>
      </c>
      <c r="AN1050" s="30" t="n">
        <v>13.15</v>
      </c>
      <c r="AO1050" s="30" t="n">
        <v>14.0575</v>
      </c>
      <c r="AP1050" s="31" t="n">
        <v>0.06660000000000001</v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18">
        <f>IF(SUMIFS('Daily NSE Equity Options'!$K:$K,'Daily NSE Equity Options'!$A:$A,$A1051)=0,"",SUMIFS('Daily NSE Equity Options'!$K:$K,'Daily NSE Equity Options'!$A:$A,$A1051))</f>
        <v/>
      </c>
      <c r="F1051" s="7">
        <f>IF(SUMIFS('Daily BSE Equity Options'!$K:$K,'Daily BSE Equity Options'!$A:$A,$A1051)=0,"",SUMIFS('Daily BSE Equity Options'!$K:$K,'Daily BSE Equity Options'!$A:$A,$A1051))</f>
        <v/>
      </c>
      <c r="G1051" s="7">
        <f>IF(OR(E1051="",F1051=""),"",E1051+F1051)</f>
        <v/>
      </c>
      <c r="H1051" s="20">
        <f>IFERROR(IF(OR(E1051="",INDEX(E:E,MATCH(DATE(YEAR($A1051)-1,MONTH($A1051),DAY($A1051)),$A:$A,0))=""),"",E1051/INDEX(E:E,MATCH(DATE(YEAR($A1051)-1,MONTH($A1051),DAY($A1051)),$A:$A,0))-1),"")</f>
        <v/>
      </c>
      <c r="I1051" s="20">
        <f>IFERROR(IF(OR(F1051="",INDEX(F:F,MATCH(DATE(YEAR($A1051)-1,MONTH($A1051),DAY($A1051)),$A:$A,0))=""),"",F1051/INDEX(F:F,MATCH(DATE(YEAR($A1051)-1,MONTH($A1051),DAY($A1051)),$A:$A,0))-1),"")</f>
        <v/>
      </c>
      <c r="J1051" s="20">
        <f>IFERROR(IF(OR(G1051="",INDEX(G:G,MATCH(DATE(YEAR($A1051)-1,MONTH($A1051),DAY($A1051)),$A:$A,0))=""),"",G1051/INDEX(G:G,MATCH(DATE(YEAR($A1051)-1,MONTH($A1051),DAY($A1051)),$A:$A,0))-1),"")</f>
        <v/>
      </c>
      <c r="K1051" s="20">
        <f>IF(OR(E1051="",E1050=""),"",E1051/E1050-1)</f>
        <v/>
      </c>
      <c r="L1051" s="20">
        <f>IF(OR(F1051="",F1050=""),"",F1051/F1050-1)</f>
        <v/>
      </c>
      <c r="M1051" s="20">
        <f>IF(OR(G1051="",G1050=""),"",G1051/G1050-1)</f>
        <v/>
      </c>
      <c r="N1051" s="20">
        <f>IF(G1051="","",E1051/G1051)</f>
        <v/>
      </c>
      <c r="O1051" s="20">
        <f>IF(G1051="","",F1051/G1051)</f>
        <v/>
      </c>
      <c r="P1051" s="21">
        <f>IF(SUMIFS('Daily NSE Equity Options'!$L:$L,'Daily NSE Equity Options'!$A:$A,$A1051)=0,"",SUMIFS('Daily NSE Equity Options'!$L:$L,'Daily NSE Equity Options'!$A:$A,$A1051))</f>
        <v/>
      </c>
      <c r="Q1051" s="8">
        <f>IF(SUMIFS('Daily BSE Equity Options'!$L:$L,'Daily BSE Equity Options'!$A:$A,$A1051)=0,"",SUMIFS('Daily BSE Equity Options'!$L:$L,'Daily BSE Equity Options'!$A:$A,$A1051))</f>
        <v/>
      </c>
      <c r="R1051" s="8">
        <f>IF(OR(P1051="",Q1051=""),"",P1051+Q1051)</f>
        <v/>
      </c>
      <c r="S1051" s="23">
        <f>IFERROR(IF(OR(P1051="",INDEX(P:P,MATCH(DATE(YEAR($A1051)-1,MONTH($A1051),DAY($A1051)),$A:$A,0))=""),"",P1051/INDEX(P:P,MATCH(DATE(YEAR($A1051)-1,MONTH($A1051),DAY($A1051)),$A:$A,0))-1),"")</f>
        <v/>
      </c>
      <c r="T1051" s="23">
        <f>IFERROR(IF(OR(Q1051="",INDEX(Q:Q,MATCH(DATE(YEAR($A1051)-1,MONTH($A1051),DAY($A1051)),$A:$A,0))=""),"",Q1051/INDEX(Q:Q,MATCH(DATE(YEAR($A1051)-1,MONTH($A1051),DAY($A1051)),$A:$A,0))-1),"")</f>
        <v/>
      </c>
      <c r="U1051" s="23">
        <f>IFERROR(IF(OR(R1051="",INDEX(R:R,MATCH(DATE(YEAR($A1051)-1,MONTH($A1051),DAY($A1051)),$A:$A,0))=""),"",R1051/INDEX(R:R,MATCH(DATE(YEAR($A1051)-1,MONTH($A1051),DAY($A1051)),$A:$A,0))-1),"")</f>
        <v/>
      </c>
      <c r="V1051" s="23">
        <f>IF(OR(P1051="",P1050=""),"",P1051/P1050-1)</f>
        <v/>
      </c>
      <c r="W1051" s="23">
        <f>IF(OR(Q1051="",Q1050=""),"",Q1051/Q1050-1)</f>
        <v/>
      </c>
      <c r="X1051" s="23">
        <f>IF(OR(R1051="",R1050=""),"",R1051/R1050-1)</f>
        <v/>
      </c>
      <c r="Y1051" s="23">
        <f>IF(R1051="","",P1051/R1051)</f>
        <v/>
      </c>
      <c r="Z1051" s="23">
        <f>IF(R1051="","",Q1051/R1051)</f>
        <v/>
      </c>
      <c r="AA1051" s="24">
        <f>IF(SUMIFS('Daily NSE Equity Options'!$M:$M,'Daily NSE Equity Options'!$A:$A,$A1051)=0,"",SUMIFS('Daily NSE Equity Options'!$M:$M,'Daily NSE Equity Options'!$A:$A,$A1051))</f>
        <v/>
      </c>
      <c r="AB1051" s="9">
        <f>IF(SUMIFS('Daily BSE Equity Options'!$M:$M,'Daily BSE Equity Options'!$A:$A,$A1051)=0,"",SUMIFS('Daily BSE Equity Options'!$M:$M,'Daily BSE Equity Options'!$A:$A,$A1051))</f>
        <v/>
      </c>
      <c r="AC1051" s="9">
        <f>IF(OR(AA1051="",AB1051=""),"",AA1051+AB1051)</f>
        <v/>
      </c>
      <c r="AD1051" s="26">
        <f>IFERROR(IF(OR(AA1051="",INDEX(AA:AA,MATCH(DATE(YEAR($A1051)-1,MONTH($A1051),DAY($A1051)),$A:$A,0))=""),"",AA1051/INDEX(AA:AA,MATCH(DATE(YEAR($A1051)-1,MONTH($A1051),DAY($A1051)),$A:$A,0))-1),"")</f>
        <v/>
      </c>
      <c r="AE1051" s="26">
        <f>IFERROR(IF(OR(AB1051="",INDEX(AB:AB,MATCH(DATE(YEAR($A1051)-1,MONTH($A1051),DAY($A1051)),$A:$A,0))=""),"",AB1051/INDEX(AB:AB,MATCH(DATE(YEAR($A1051)-1,MONTH($A1051),DAY($A1051)),$A:$A,0))-1),"")</f>
        <v/>
      </c>
      <c r="AF1051" s="26">
        <f>IFERROR(IF(OR(AC1051="",INDEX(AC:AC,MATCH(DATE(YEAR($A1051)-1,MONTH($A1051),DAY($A1051)),$A:$A,0))=""),"",AC1051/INDEX(AC:AC,MATCH(DATE(YEAR($A1051)-1,MONTH($A1051),DAY($A1051)),$A:$A,0))-1),"")</f>
        <v/>
      </c>
      <c r="AG1051" s="26">
        <f>IF(OR(AA1051="",AA1050=""),"",AA1051/AA1050-1)</f>
        <v/>
      </c>
      <c r="AH1051" s="26">
        <f>IF(OR(AB1051="",AB1050=""),"",AB1051/AB1050-1)</f>
        <v/>
      </c>
      <c r="AI1051" s="26">
        <f>IF(OR(AC1051="",AC1050=""),"",AC1051/AC1050-1)</f>
        <v/>
      </c>
      <c r="AJ1051" s="26">
        <f>IF(AC1051="","",AA1051/AC1051)</f>
        <v/>
      </c>
      <c r="AK1051" s="26">
        <f>IF(AC1051="","",AB1051/AC1051)</f>
        <v/>
      </c>
      <c r="AL1051" s="29" t="n">
        <v>14.0575</v>
      </c>
      <c r="AM1051" s="30" t="n">
        <v>14.455</v>
      </c>
      <c r="AN1051" s="30" t="n">
        <v>13.8425</v>
      </c>
      <c r="AO1051" s="30" t="n">
        <v>14.3125</v>
      </c>
      <c r="AP1051" s="31" t="n">
        <v>0.0181</v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18">
        <f>IF(SUMIFS('Daily NSE Equity Options'!$K:$K,'Daily NSE Equity Options'!$A:$A,$A1052)=0,"",SUMIFS('Daily NSE Equity Options'!$K:$K,'Daily NSE Equity Options'!$A:$A,$A1052))</f>
        <v/>
      </c>
      <c r="F1052" s="7">
        <f>IF(SUMIFS('Daily BSE Equity Options'!$K:$K,'Daily BSE Equity Options'!$A:$A,$A1052)=0,"",SUMIFS('Daily BSE Equity Options'!$K:$K,'Daily BSE Equity Options'!$A:$A,$A1052))</f>
        <v/>
      </c>
      <c r="G1052" s="7">
        <f>IF(OR(E1052="",F1052=""),"",E1052+F1052)</f>
        <v/>
      </c>
      <c r="H1052" s="20">
        <f>IFERROR(IF(OR(E1052="",INDEX(E:E,MATCH(DATE(YEAR($A1052)-1,MONTH($A1052),DAY($A1052)),$A:$A,0))=""),"",E1052/INDEX(E:E,MATCH(DATE(YEAR($A1052)-1,MONTH($A1052),DAY($A1052)),$A:$A,0))-1),"")</f>
        <v/>
      </c>
      <c r="I1052" s="20">
        <f>IFERROR(IF(OR(F1052="",INDEX(F:F,MATCH(DATE(YEAR($A1052)-1,MONTH($A1052),DAY($A1052)),$A:$A,0))=""),"",F1052/INDEX(F:F,MATCH(DATE(YEAR($A1052)-1,MONTH($A1052),DAY($A1052)),$A:$A,0))-1),"")</f>
        <v/>
      </c>
      <c r="J1052" s="20">
        <f>IFERROR(IF(OR(G1052="",INDEX(G:G,MATCH(DATE(YEAR($A1052)-1,MONTH($A1052),DAY($A1052)),$A:$A,0))=""),"",G1052/INDEX(G:G,MATCH(DATE(YEAR($A1052)-1,MONTH($A1052),DAY($A1052)),$A:$A,0))-1),"")</f>
        <v/>
      </c>
      <c r="K1052" s="20">
        <f>IF(OR(E1052="",E1051=""),"",E1052/E1051-1)</f>
        <v/>
      </c>
      <c r="L1052" s="20">
        <f>IF(OR(F1052="",F1051=""),"",F1052/F1051-1)</f>
        <v/>
      </c>
      <c r="M1052" s="20">
        <f>IF(OR(G1052="",G1051=""),"",G1052/G1051-1)</f>
        <v/>
      </c>
      <c r="N1052" s="20">
        <f>IF(G1052="","",E1052/G1052)</f>
        <v/>
      </c>
      <c r="O1052" s="20">
        <f>IF(G1052="","",F1052/G1052)</f>
        <v/>
      </c>
      <c r="P1052" s="21">
        <f>IF(SUMIFS('Daily NSE Equity Options'!$L:$L,'Daily NSE Equity Options'!$A:$A,$A1052)=0,"",SUMIFS('Daily NSE Equity Options'!$L:$L,'Daily NSE Equity Options'!$A:$A,$A1052))</f>
        <v/>
      </c>
      <c r="Q1052" s="8">
        <f>IF(SUMIFS('Daily BSE Equity Options'!$L:$L,'Daily BSE Equity Options'!$A:$A,$A1052)=0,"",SUMIFS('Daily BSE Equity Options'!$L:$L,'Daily BSE Equity Options'!$A:$A,$A1052))</f>
        <v/>
      </c>
      <c r="R1052" s="8">
        <f>IF(OR(P1052="",Q1052=""),"",P1052+Q1052)</f>
        <v/>
      </c>
      <c r="S1052" s="23">
        <f>IFERROR(IF(OR(P1052="",INDEX(P:P,MATCH(DATE(YEAR($A1052)-1,MONTH($A1052),DAY($A1052)),$A:$A,0))=""),"",P1052/INDEX(P:P,MATCH(DATE(YEAR($A1052)-1,MONTH($A1052),DAY($A1052)),$A:$A,0))-1),"")</f>
        <v/>
      </c>
      <c r="T1052" s="23">
        <f>IFERROR(IF(OR(Q1052="",INDEX(Q:Q,MATCH(DATE(YEAR($A1052)-1,MONTH($A1052),DAY($A1052)),$A:$A,0))=""),"",Q1052/INDEX(Q:Q,MATCH(DATE(YEAR($A1052)-1,MONTH($A1052),DAY($A1052)),$A:$A,0))-1),"")</f>
        <v/>
      </c>
      <c r="U1052" s="23">
        <f>IFERROR(IF(OR(R1052="",INDEX(R:R,MATCH(DATE(YEAR($A1052)-1,MONTH($A1052),DAY($A1052)),$A:$A,0))=""),"",R1052/INDEX(R:R,MATCH(DATE(YEAR($A1052)-1,MONTH($A1052),DAY($A1052)),$A:$A,0))-1),"")</f>
        <v/>
      </c>
      <c r="V1052" s="23">
        <f>IF(OR(P1052="",P1051=""),"",P1052/P1051-1)</f>
        <v/>
      </c>
      <c r="W1052" s="23">
        <f>IF(OR(Q1052="",Q1051=""),"",Q1052/Q1051-1)</f>
        <v/>
      </c>
      <c r="X1052" s="23">
        <f>IF(OR(R1052="",R1051=""),"",R1052/R1051-1)</f>
        <v/>
      </c>
      <c r="Y1052" s="23">
        <f>IF(R1052="","",P1052/R1052)</f>
        <v/>
      </c>
      <c r="Z1052" s="23">
        <f>IF(R1052="","",Q1052/R1052)</f>
        <v/>
      </c>
      <c r="AA1052" s="24">
        <f>IF(SUMIFS('Daily NSE Equity Options'!$M:$M,'Daily NSE Equity Options'!$A:$A,$A1052)=0,"",SUMIFS('Daily NSE Equity Options'!$M:$M,'Daily NSE Equity Options'!$A:$A,$A1052))</f>
        <v/>
      </c>
      <c r="AB1052" s="9">
        <f>IF(SUMIFS('Daily BSE Equity Options'!$M:$M,'Daily BSE Equity Options'!$A:$A,$A1052)=0,"",SUMIFS('Daily BSE Equity Options'!$M:$M,'Daily BSE Equity Options'!$A:$A,$A1052))</f>
        <v/>
      </c>
      <c r="AC1052" s="9">
        <f>IF(OR(AA1052="",AB1052=""),"",AA1052+AB1052)</f>
        <v/>
      </c>
      <c r="AD1052" s="26">
        <f>IFERROR(IF(OR(AA1052="",INDEX(AA:AA,MATCH(DATE(YEAR($A1052)-1,MONTH($A1052),DAY($A1052)),$A:$A,0))=""),"",AA1052/INDEX(AA:AA,MATCH(DATE(YEAR($A1052)-1,MONTH($A1052),DAY($A1052)),$A:$A,0))-1),"")</f>
        <v/>
      </c>
      <c r="AE1052" s="26">
        <f>IFERROR(IF(OR(AB1052="",INDEX(AB:AB,MATCH(DATE(YEAR($A1052)-1,MONTH($A1052),DAY($A1052)),$A:$A,0))=""),"",AB1052/INDEX(AB:AB,MATCH(DATE(YEAR($A1052)-1,MONTH($A1052),DAY($A1052)),$A:$A,0))-1),"")</f>
        <v/>
      </c>
      <c r="AF1052" s="26">
        <f>IFERROR(IF(OR(AC1052="",INDEX(AC:AC,MATCH(DATE(YEAR($A1052)-1,MONTH($A1052),DAY($A1052)),$A:$A,0))=""),"",AC1052/INDEX(AC:AC,MATCH(DATE(YEAR($A1052)-1,MONTH($A1052),DAY($A1052)),$A:$A,0))-1),"")</f>
        <v/>
      </c>
      <c r="AG1052" s="26">
        <f>IF(OR(AA1052="",AA1051=""),"",AA1052/AA1051-1)</f>
        <v/>
      </c>
      <c r="AH1052" s="26">
        <f>IF(OR(AB1052="",AB1051=""),"",AB1052/AB1051-1)</f>
        <v/>
      </c>
      <c r="AI1052" s="26">
        <f>IF(OR(AC1052="",AC1051=""),"",AC1052/AC1051-1)</f>
        <v/>
      </c>
      <c r="AJ1052" s="26">
        <f>IF(AC1052="","",AA1052/AC1052)</f>
        <v/>
      </c>
      <c r="AK1052" s="26">
        <f>IF(AC1052="","",AB1052/AC1052)</f>
        <v/>
      </c>
      <c r="AL1052" s="29" t="n">
        <v>14.3125</v>
      </c>
      <c r="AM1052" s="30" t="n">
        <v>14.5475</v>
      </c>
      <c r="AN1052" s="30" t="n">
        <v>13.985</v>
      </c>
      <c r="AO1052" s="30" t="n">
        <v>14.045</v>
      </c>
      <c r="AP1052" s="31" t="n">
        <v>-0.0187</v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18">
        <f>IF(SUMIFS('Daily NSE Equity Options'!$K:$K,'Daily NSE Equity Options'!$A:$A,$A1053)=0,"",SUMIFS('Daily NSE Equity Options'!$K:$K,'Daily NSE Equity Options'!$A:$A,$A1053))</f>
        <v/>
      </c>
      <c r="F1053" s="7">
        <f>IF(SUMIFS('Daily BSE Equity Options'!$K:$K,'Daily BSE Equity Options'!$A:$A,$A1053)=0,"",SUMIFS('Daily BSE Equity Options'!$K:$K,'Daily BSE Equity Options'!$A:$A,$A1053))</f>
        <v/>
      </c>
      <c r="G1053" s="7">
        <f>IF(OR(E1053="",F1053=""),"",E1053+F1053)</f>
        <v/>
      </c>
      <c r="H1053" s="20">
        <f>IFERROR(IF(OR(E1053="",INDEX(E:E,MATCH(DATE(YEAR($A1053)-1,MONTH($A1053),DAY($A1053)),$A:$A,0))=""),"",E1053/INDEX(E:E,MATCH(DATE(YEAR($A1053)-1,MONTH($A1053),DAY($A1053)),$A:$A,0))-1),"")</f>
        <v/>
      </c>
      <c r="I1053" s="20">
        <f>IFERROR(IF(OR(F1053="",INDEX(F:F,MATCH(DATE(YEAR($A1053)-1,MONTH($A1053),DAY($A1053)),$A:$A,0))=""),"",F1053/INDEX(F:F,MATCH(DATE(YEAR($A1053)-1,MONTH($A1053),DAY($A1053)),$A:$A,0))-1),"")</f>
        <v/>
      </c>
      <c r="J1053" s="20">
        <f>IFERROR(IF(OR(G1053="",INDEX(G:G,MATCH(DATE(YEAR($A1053)-1,MONTH($A1053),DAY($A1053)),$A:$A,0))=""),"",G1053/INDEX(G:G,MATCH(DATE(YEAR($A1053)-1,MONTH($A1053),DAY($A1053)),$A:$A,0))-1),"")</f>
        <v/>
      </c>
      <c r="K1053" s="20">
        <f>IF(OR(E1053="",E1052=""),"",E1053/E1052-1)</f>
        <v/>
      </c>
      <c r="L1053" s="20">
        <f>IF(OR(F1053="",F1052=""),"",F1053/F1052-1)</f>
        <v/>
      </c>
      <c r="M1053" s="20">
        <f>IF(OR(G1053="",G1052=""),"",G1053/G1052-1)</f>
        <v/>
      </c>
      <c r="N1053" s="20">
        <f>IF(G1053="","",E1053/G1053)</f>
        <v/>
      </c>
      <c r="O1053" s="20">
        <f>IF(G1053="","",F1053/G1053)</f>
        <v/>
      </c>
      <c r="P1053" s="21">
        <f>IF(SUMIFS('Daily NSE Equity Options'!$L:$L,'Daily NSE Equity Options'!$A:$A,$A1053)=0,"",SUMIFS('Daily NSE Equity Options'!$L:$L,'Daily NSE Equity Options'!$A:$A,$A1053))</f>
        <v/>
      </c>
      <c r="Q1053" s="8">
        <f>IF(SUMIFS('Daily BSE Equity Options'!$L:$L,'Daily BSE Equity Options'!$A:$A,$A1053)=0,"",SUMIFS('Daily BSE Equity Options'!$L:$L,'Daily BSE Equity Options'!$A:$A,$A1053))</f>
        <v/>
      </c>
      <c r="R1053" s="8">
        <f>IF(OR(P1053="",Q1053=""),"",P1053+Q1053)</f>
        <v/>
      </c>
      <c r="S1053" s="23">
        <f>IFERROR(IF(OR(P1053="",INDEX(P:P,MATCH(DATE(YEAR($A1053)-1,MONTH($A1053),DAY($A1053)),$A:$A,0))=""),"",P1053/INDEX(P:P,MATCH(DATE(YEAR($A1053)-1,MONTH($A1053),DAY($A1053)),$A:$A,0))-1),"")</f>
        <v/>
      </c>
      <c r="T1053" s="23">
        <f>IFERROR(IF(OR(Q1053="",INDEX(Q:Q,MATCH(DATE(YEAR($A1053)-1,MONTH($A1053),DAY($A1053)),$A:$A,0))=""),"",Q1053/INDEX(Q:Q,MATCH(DATE(YEAR($A1053)-1,MONTH($A1053),DAY($A1053)),$A:$A,0))-1),"")</f>
        <v/>
      </c>
      <c r="U1053" s="23">
        <f>IFERROR(IF(OR(R1053="",INDEX(R:R,MATCH(DATE(YEAR($A1053)-1,MONTH($A1053),DAY($A1053)),$A:$A,0))=""),"",R1053/INDEX(R:R,MATCH(DATE(YEAR($A1053)-1,MONTH($A1053),DAY($A1053)),$A:$A,0))-1),"")</f>
        <v/>
      </c>
      <c r="V1053" s="23">
        <f>IF(OR(P1053="",P1052=""),"",P1053/P1052-1)</f>
        <v/>
      </c>
      <c r="W1053" s="23">
        <f>IF(OR(Q1053="",Q1052=""),"",Q1053/Q1052-1)</f>
        <v/>
      </c>
      <c r="X1053" s="23">
        <f>IF(OR(R1053="",R1052=""),"",R1053/R1052-1)</f>
        <v/>
      </c>
      <c r="Y1053" s="23">
        <f>IF(R1053="","",P1053/R1053)</f>
        <v/>
      </c>
      <c r="Z1053" s="23">
        <f>IF(R1053="","",Q1053/R1053)</f>
        <v/>
      </c>
      <c r="AA1053" s="24">
        <f>IF(SUMIFS('Daily NSE Equity Options'!$M:$M,'Daily NSE Equity Options'!$A:$A,$A1053)=0,"",SUMIFS('Daily NSE Equity Options'!$M:$M,'Daily NSE Equity Options'!$A:$A,$A1053))</f>
        <v/>
      </c>
      <c r="AB1053" s="9">
        <f>IF(SUMIFS('Daily BSE Equity Options'!$M:$M,'Daily BSE Equity Options'!$A:$A,$A1053)=0,"",SUMIFS('Daily BSE Equity Options'!$M:$M,'Daily BSE Equity Options'!$A:$A,$A1053))</f>
        <v/>
      </c>
      <c r="AC1053" s="9">
        <f>IF(OR(AA1053="",AB1053=""),"",AA1053+AB1053)</f>
        <v/>
      </c>
      <c r="AD1053" s="26">
        <f>IFERROR(IF(OR(AA1053="",INDEX(AA:AA,MATCH(DATE(YEAR($A1053)-1,MONTH($A1053),DAY($A1053)),$A:$A,0))=""),"",AA1053/INDEX(AA:AA,MATCH(DATE(YEAR($A1053)-1,MONTH($A1053),DAY($A1053)),$A:$A,0))-1),"")</f>
        <v/>
      </c>
      <c r="AE1053" s="26">
        <f>IFERROR(IF(OR(AB1053="",INDEX(AB:AB,MATCH(DATE(YEAR($A1053)-1,MONTH($A1053),DAY($A1053)),$A:$A,0))=""),"",AB1053/INDEX(AB:AB,MATCH(DATE(YEAR($A1053)-1,MONTH($A1053),DAY($A1053)),$A:$A,0))-1),"")</f>
        <v/>
      </c>
      <c r="AF1053" s="26">
        <f>IFERROR(IF(OR(AC1053="",INDEX(AC:AC,MATCH(DATE(YEAR($A1053)-1,MONTH($A1053),DAY($A1053)),$A:$A,0))=""),"",AC1053/INDEX(AC:AC,MATCH(DATE(YEAR($A1053)-1,MONTH($A1053),DAY($A1053)),$A:$A,0))-1),"")</f>
        <v/>
      </c>
      <c r="AG1053" s="26">
        <f>IF(OR(AA1053="",AA1052=""),"",AA1053/AA1052-1)</f>
        <v/>
      </c>
      <c r="AH1053" s="26">
        <f>IF(OR(AB1053="",AB1052=""),"",AB1053/AB1052-1)</f>
        <v/>
      </c>
      <c r="AI1053" s="26">
        <f>IF(OR(AC1053="",AC1052=""),"",AC1053/AC1052-1)</f>
        <v/>
      </c>
      <c r="AJ1053" s="26">
        <f>IF(AC1053="","",AA1053/AC1053)</f>
        <v/>
      </c>
      <c r="AK1053" s="26">
        <f>IF(AC1053="","",AB1053/AC1053)</f>
        <v/>
      </c>
      <c r="AL1053" s="29" t="n">
        <v>14.045</v>
      </c>
      <c r="AM1053" s="30" t="n">
        <v>14.61</v>
      </c>
      <c r="AN1053" s="30" t="n">
        <v>13.915</v>
      </c>
      <c r="AO1053" s="30" t="n">
        <v>14.1525</v>
      </c>
      <c r="AP1053" s="31" t="n">
        <v>0.0077</v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18">
        <f>IF(SUMIFS('Daily NSE Equity Options'!$K:$K,'Daily NSE Equity Options'!$A:$A,$A1054)=0,"",SUMIFS('Daily NSE Equity Options'!$K:$K,'Daily NSE Equity Options'!$A:$A,$A1054))</f>
        <v/>
      </c>
      <c r="F1054" s="7">
        <f>IF(SUMIFS('Daily BSE Equity Options'!$K:$K,'Daily BSE Equity Options'!$A:$A,$A1054)=0,"",SUMIFS('Daily BSE Equity Options'!$K:$K,'Daily BSE Equity Options'!$A:$A,$A1054))</f>
        <v/>
      </c>
      <c r="G1054" s="7">
        <f>IF(OR(E1054="",F1054=""),"",E1054+F1054)</f>
        <v/>
      </c>
      <c r="H1054" s="20">
        <f>IFERROR(IF(OR(E1054="",INDEX(E:E,MATCH(DATE(YEAR($A1054)-1,MONTH($A1054),DAY($A1054)),$A:$A,0))=""),"",E1054/INDEX(E:E,MATCH(DATE(YEAR($A1054)-1,MONTH($A1054),DAY($A1054)),$A:$A,0))-1),"")</f>
        <v/>
      </c>
      <c r="I1054" s="20">
        <f>IFERROR(IF(OR(F1054="",INDEX(F:F,MATCH(DATE(YEAR($A1054)-1,MONTH($A1054),DAY($A1054)),$A:$A,0))=""),"",F1054/INDEX(F:F,MATCH(DATE(YEAR($A1054)-1,MONTH($A1054),DAY($A1054)),$A:$A,0))-1),"")</f>
        <v/>
      </c>
      <c r="J1054" s="20">
        <f>IFERROR(IF(OR(G1054="",INDEX(G:G,MATCH(DATE(YEAR($A1054)-1,MONTH($A1054),DAY($A1054)),$A:$A,0))=""),"",G1054/INDEX(G:G,MATCH(DATE(YEAR($A1054)-1,MONTH($A1054),DAY($A1054)),$A:$A,0))-1),"")</f>
        <v/>
      </c>
      <c r="K1054" s="20">
        <f>IF(OR(E1054="",E1053=""),"",E1054/E1053-1)</f>
        <v/>
      </c>
      <c r="L1054" s="20">
        <f>IF(OR(F1054="",F1053=""),"",F1054/F1053-1)</f>
        <v/>
      </c>
      <c r="M1054" s="20">
        <f>IF(OR(G1054="",G1053=""),"",G1054/G1053-1)</f>
        <v/>
      </c>
      <c r="N1054" s="20">
        <f>IF(G1054="","",E1054/G1054)</f>
        <v/>
      </c>
      <c r="O1054" s="20">
        <f>IF(G1054="","",F1054/G1054)</f>
        <v/>
      </c>
      <c r="P1054" s="21">
        <f>IF(SUMIFS('Daily NSE Equity Options'!$L:$L,'Daily NSE Equity Options'!$A:$A,$A1054)=0,"",SUMIFS('Daily NSE Equity Options'!$L:$L,'Daily NSE Equity Options'!$A:$A,$A1054))</f>
        <v/>
      </c>
      <c r="Q1054" s="8">
        <f>IF(SUMIFS('Daily BSE Equity Options'!$L:$L,'Daily BSE Equity Options'!$A:$A,$A1054)=0,"",SUMIFS('Daily BSE Equity Options'!$L:$L,'Daily BSE Equity Options'!$A:$A,$A1054))</f>
        <v/>
      </c>
      <c r="R1054" s="8">
        <f>IF(OR(P1054="",Q1054=""),"",P1054+Q1054)</f>
        <v/>
      </c>
      <c r="S1054" s="23">
        <f>IFERROR(IF(OR(P1054="",INDEX(P:P,MATCH(DATE(YEAR($A1054)-1,MONTH($A1054),DAY($A1054)),$A:$A,0))=""),"",P1054/INDEX(P:P,MATCH(DATE(YEAR($A1054)-1,MONTH($A1054),DAY($A1054)),$A:$A,0))-1),"")</f>
        <v/>
      </c>
      <c r="T1054" s="23">
        <f>IFERROR(IF(OR(Q1054="",INDEX(Q:Q,MATCH(DATE(YEAR($A1054)-1,MONTH($A1054),DAY($A1054)),$A:$A,0))=""),"",Q1054/INDEX(Q:Q,MATCH(DATE(YEAR($A1054)-1,MONTH($A1054),DAY($A1054)),$A:$A,0))-1),"")</f>
        <v/>
      </c>
      <c r="U1054" s="23">
        <f>IFERROR(IF(OR(R1054="",INDEX(R:R,MATCH(DATE(YEAR($A1054)-1,MONTH($A1054),DAY($A1054)),$A:$A,0))=""),"",R1054/INDEX(R:R,MATCH(DATE(YEAR($A1054)-1,MONTH($A1054),DAY($A1054)),$A:$A,0))-1),"")</f>
        <v/>
      </c>
      <c r="V1054" s="23">
        <f>IF(OR(P1054="",P1053=""),"",P1054/P1053-1)</f>
        <v/>
      </c>
      <c r="W1054" s="23">
        <f>IF(OR(Q1054="",Q1053=""),"",Q1054/Q1053-1)</f>
        <v/>
      </c>
      <c r="X1054" s="23">
        <f>IF(OR(R1054="",R1053=""),"",R1054/R1053-1)</f>
        <v/>
      </c>
      <c r="Y1054" s="23">
        <f>IF(R1054="","",P1054/R1054)</f>
        <v/>
      </c>
      <c r="Z1054" s="23">
        <f>IF(R1054="","",Q1054/R1054)</f>
        <v/>
      </c>
      <c r="AA1054" s="24">
        <f>IF(SUMIFS('Daily NSE Equity Options'!$M:$M,'Daily NSE Equity Options'!$A:$A,$A1054)=0,"",SUMIFS('Daily NSE Equity Options'!$M:$M,'Daily NSE Equity Options'!$A:$A,$A1054))</f>
        <v/>
      </c>
      <c r="AB1054" s="9">
        <f>IF(SUMIFS('Daily BSE Equity Options'!$M:$M,'Daily BSE Equity Options'!$A:$A,$A1054)=0,"",SUMIFS('Daily BSE Equity Options'!$M:$M,'Daily BSE Equity Options'!$A:$A,$A1054))</f>
        <v/>
      </c>
      <c r="AC1054" s="9">
        <f>IF(OR(AA1054="",AB1054=""),"",AA1054+AB1054)</f>
        <v/>
      </c>
      <c r="AD1054" s="26">
        <f>IFERROR(IF(OR(AA1054="",INDEX(AA:AA,MATCH(DATE(YEAR($A1054)-1,MONTH($A1054),DAY($A1054)),$A:$A,0))=""),"",AA1054/INDEX(AA:AA,MATCH(DATE(YEAR($A1054)-1,MONTH($A1054),DAY($A1054)),$A:$A,0))-1),"")</f>
        <v/>
      </c>
      <c r="AE1054" s="26">
        <f>IFERROR(IF(OR(AB1054="",INDEX(AB:AB,MATCH(DATE(YEAR($A1054)-1,MONTH($A1054),DAY($A1054)),$A:$A,0))=""),"",AB1054/INDEX(AB:AB,MATCH(DATE(YEAR($A1054)-1,MONTH($A1054),DAY($A1054)),$A:$A,0))-1),"")</f>
        <v/>
      </c>
      <c r="AF1054" s="26">
        <f>IFERROR(IF(OR(AC1054="",INDEX(AC:AC,MATCH(DATE(YEAR($A1054)-1,MONTH($A1054),DAY($A1054)),$A:$A,0))=""),"",AC1054/INDEX(AC:AC,MATCH(DATE(YEAR($A1054)-1,MONTH($A1054),DAY($A1054)),$A:$A,0))-1),"")</f>
        <v/>
      </c>
      <c r="AG1054" s="26">
        <f>IF(OR(AA1054="",AA1053=""),"",AA1054/AA1053-1)</f>
        <v/>
      </c>
      <c r="AH1054" s="26">
        <f>IF(OR(AB1054="",AB1053=""),"",AB1054/AB1053-1)</f>
        <v/>
      </c>
      <c r="AI1054" s="26">
        <f>IF(OR(AC1054="",AC1053=""),"",AC1054/AC1053-1)</f>
        <v/>
      </c>
      <c r="AJ1054" s="26">
        <f>IF(AC1054="","",AA1054/AC1054)</f>
        <v/>
      </c>
      <c r="AK1054" s="26">
        <f>IF(AC1054="","",AB1054/AC1054)</f>
        <v/>
      </c>
      <c r="AL1054" s="29" t="n">
        <v>14.1525</v>
      </c>
      <c r="AM1054" s="30" t="n">
        <v>14.29</v>
      </c>
      <c r="AN1054" s="30" t="n">
        <v>13.6875</v>
      </c>
      <c r="AO1054" s="30" t="n">
        <v>13.8025</v>
      </c>
      <c r="AP1054" s="31" t="n">
        <v>-0.0247</v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18">
        <f>IF(SUMIFS('Daily NSE Equity Options'!$K:$K,'Daily NSE Equity Options'!$A:$A,$A1055)=0,"",SUMIFS('Daily NSE Equity Options'!$K:$K,'Daily NSE Equity Options'!$A:$A,$A1055))</f>
        <v/>
      </c>
      <c r="F1055" s="7">
        <f>IF(SUMIFS('Daily BSE Equity Options'!$K:$K,'Daily BSE Equity Options'!$A:$A,$A1055)=0,"",SUMIFS('Daily BSE Equity Options'!$K:$K,'Daily BSE Equity Options'!$A:$A,$A1055))</f>
        <v/>
      </c>
      <c r="G1055" s="7">
        <f>IF(OR(E1055="",F1055=""),"",E1055+F1055)</f>
        <v/>
      </c>
      <c r="H1055" s="20">
        <f>IFERROR(IF(OR(E1055="",INDEX(E:E,MATCH(DATE(YEAR($A1055)-1,MONTH($A1055),DAY($A1055)),$A:$A,0))=""),"",E1055/INDEX(E:E,MATCH(DATE(YEAR($A1055)-1,MONTH($A1055),DAY($A1055)),$A:$A,0))-1),"")</f>
        <v/>
      </c>
      <c r="I1055" s="20">
        <f>IFERROR(IF(OR(F1055="",INDEX(F:F,MATCH(DATE(YEAR($A1055)-1,MONTH($A1055),DAY($A1055)),$A:$A,0))=""),"",F1055/INDEX(F:F,MATCH(DATE(YEAR($A1055)-1,MONTH($A1055),DAY($A1055)),$A:$A,0))-1),"")</f>
        <v/>
      </c>
      <c r="J1055" s="20">
        <f>IFERROR(IF(OR(G1055="",INDEX(G:G,MATCH(DATE(YEAR($A1055)-1,MONTH($A1055),DAY($A1055)),$A:$A,0))=""),"",G1055/INDEX(G:G,MATCH(DATE(YEAR($A1055)-1,MONTH($A1055),DAY($A1055)),$A:$A,0))-1),"")</f>
        <v/>
      </c>
      <c r="K1055" s="20">
        <f>IF(OR(E1055="",E1054=""),"",E1055/E1054-1)</f>
        <v/>
      </c>
      <c r="L1055" s="20">
        <f>IF(OR(F1055="",F1054=""),"",F1055/F1054-1)</f>
        <v/>
      </c>
      <c r="M1055" s="20">
        <f>IF(OR(G1055="",G1054=""),"",G1055/G1054-1)</f>
        <v/>
      </c>
      <c r="N1055" s="20">
        <f>IF(G1055="","",E1055/G1055)</f>
        <v/>
      </c>
      <c r="O1055" s="20">
        <f>IF(G1055="","",F1055/G1055)</f>
        <v/>
      </c>
      <c r="P1055" s="21">
        <f>IF(SUMIFS('Daily NSE Equity Options'!$L:$L,'Daily NSE Equity Options'!$A:$A,$A1055)=0,"",SUMIFS('Daily NSE Equity Options'!$L:$L,'Daily NSE Equity Options'!$A:$A,$A1055))</f>
        <v/>
      </c>
      <c r="Q1055" s="8">
        <f>IF(SUMIFS('Daily BSE Equity Options'!$L:$L,'Daily BSE Equity Options'!$A:$A,$A1055)=0,"",SUMIFS('Daily BSE Equity Options'!$L:$L,'Daily BSE Equity Options'!$A:$A,$A1055))</f>
        <v/>
      </c>
      <c r="R1055" s="8">
        <f>IF(OR(P1055="",Q1055=""),"",P1055+Q1055)</f>
        <v/>
      </c>
      <c r="S1055" s="23">
        <f>IFERROR(IF(OR(P1055="",INDEX(P:P,MATCH(DATE(YEAR($A1055)-1,MONTH($A1055),DAY($A1055)),$A:$A,0))=""),"",P1055/INDEX(P:P,MATCH(DATE(YEAR($A1055)-1,MONTH($A1055),DAY($A1055)),$A:$A,0))-1),"")</f>
        <v/>
      </c>
      <c r="T1055" s="23">
        <f>IFERROR(IF(OR(Q1055="",INDEX(Q:Q,MATCH(DATE(YEAR($A1055)-1,MONTH($A1055),DAY($A1055)),$A:$A,0))=""),"",Q1055/INDEX(Q:Q,MATCH(DATE(YEAR($A1055)-1,MONTH($A1055),DAY($A1055)),$A:$A,0))-1),"")</f>
        <v/>
      </c>
      <c r="U1055" s="23">
        <f>IFERROR(IF(OR(R1055="",INDEX(R:R,MATCH(DATE(YEAR($A1055)-1,MONTH($A1055),DAY($A1055)),$A:$A,0))=""),"",R1055/INDEX(R:R,MATCH(DATE(YEAR($A1055)-1,MONTH($A1055),DAY($A1055)),$A:$A,0))-1),"")</f>
        <v/>
      </c>
      <c r="V1055" s="23">
        <f>IF(OR(P1055="",P1054=""),"",P1055/P1054-1)</f>
        <v/>
      </c>
      <c r="W1055" s="23">
        <f>IF(OR(Q1055="",Q1054=""),"",Q1055/Q1054-1)</f>
        <v/>
      </c>
      <c r="X1055" s="23">
        <f>IF(OR(R1055="",R1054=""),"",R1055/R1054-1)</f>
        <v/>
      </c>
      <c r="Y1055" s="23">
        <f>IF(R1055="","",P1055/R1055)</f>
        <v/>
      </c>
      <c r="Z1055" s="23">
        <f>IF(R1055="","",Q1055/R1055)</f>
        <v/>
      </c>
      <c r="AA1055" s="24">
        <f>IF(SUMIFS('Daily NSE Equity Options'!$M:$M,'Daily NSE Equity Options'!$A:$A,$A1055)=0,"",SUMIFS('Daily NSE Equity Options'!$M:$M,'Daily NSE Equity Options'!$A:$A,$A1055))</f>
        <v/>
      </c>
      <c r="AB1055" s="9">
        <f>IF(SUMIFS('Daily BSE Equity Options'!$M:$M,'Daily BSE Equity Options'!$A:$A,$A1055)=0,"",SUMIFS('Daily BSE Equity Options'!$M:$M,'Daily BSE Equity Options'!$A:$A,$A1055))</f>
        <v/>
      </c>
      <c r="AC1055" s="9">
        <f>IF(OR(AA1055="",AB1055=""),"",AA1055+AB1055)</f>
        <v/>
      </c>
      <c r="AD1055" s="26">
        <f>IFERROR(IF(OR(AA1055="",INDEX(AA:AA,MATCH(DATE(YEAR($A1055)-1,MONTH($A1055),DAY($A1055)),$A:$A,0))=""),"",AA1055/INDEX(AA:AA,MATCH(DATE(YEAR($A1055)-1,MONTH($A1055),DAY($A1055)),$A:$A,0))-1),"")</f>
        <v/>
      </c>
      <c r="AE1055" s="26">
        <f>IFERROR(IF(OR(AB1055="",INDEX(AB:AB,MATCH(DATE(YEAR($A1055)-1,MONTH($A1055),DAY($A1055)),$A:$A,0))=""),"",AB1055/INDEX(AB:AB,MATCH(DATE(YEAR($A1055)-1,MONTH($A1055),DAY($A1055)),$A:$A,0))-1),"")</f>
        <v/>
      </c>
      <c r="AF1055" s="26">
        <f>IFERROR(IF(OR(AC1055="",INDEX(AC:AC,MATCH(DATE(YEAR($A1055)-1,MONTH($A1055),DAY($A1055)),$A:$A,0))=""),"",AC1055/INDEX(AC:AC,MATCH(DATE(YEAR($A1055)-1,MONTH($A1055),DAY($A1055)),$A:$A,0))-1),"")</f>
        <v/>
      </c>
      <c r="AG1055" s="26">
        <f>IF(OR(AA1055="",AA1054=""),"",AA1055/AA1054-1)</f>
        <v/>
      </c>
      <c r="AH1055" s="26">
        <f>IF(OR(AB1055="",AB1054=""),"",AB1055/AB1054-1)</f>
        <v/>
      </c>
      <c r="AI1055" s="26">
        <f>IF(OR(AC1055="",AC1054=""),"",AC1055/AC1054-1)</f>
        <v/>
      </c>
      <c r="AJ1055" s="26">
        <f>IF(AC1055="","",AA1055/AC1055)</f>
        <v/>
      </c>
      <c r="AK1055" s="26">
        <f>IF(AC1055="","",AB1055/AC1055)</f>
        <v/>
      </c>
      <c r="AL1055" s="29" t="n">
        <v>13.8025</v>
      </c>
      <c r="AM1055" s="30" t="n">
        <v>14.2275</v>
      </c>
      <c r="AN1055" s="30" t="n">
        <v>13.7925</v>
      </c>
      <c r="AO1055" s="30" t="n">
        <v>13.83</v>
      </c>
      <c r="AP1055" s="31" t="n">
        <v>0.002</v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18">
        <f>IF(SUMIFS('Daily NSE Equity Options'!$K:$K,'Daily NSE Equity Options'!$A:$A,$A1056)=0,"",SUMIFS('Daily NSE Equity Options'!$K:$K,'Daily NSE Equity Options'!$A:$A,$A1056))</f>
        <v/>
      </c>
      <c r="F1056" s="7">
        <f>IF(SUMIFS('Daily BSE Equity Options'!$K:$K,'Daily BSE Equity Options'!$A:$A,$A1056)=0,"",SUMIFS('Daily BSE Equity Options'!$K:$K,'Daily BSE Equity Options'!$A:$A,$A1056))</f>
        <v/>
      </c>
      <c r="G1056" s="7">
        <f>IF(OR(E1056="",F1056=""),"",E1056+F1056)</f>
        <v/>
      </c>
      <c r="H1056" s="20">
        <f>IFERROR(IF(OR(E1056="",INDEX(E:E,MATCH(DATE(YEAR($A1056)-1,MONTH($A1056),DAY($A1056)),$A:$A,0))=""),"",E1056/INDEX(E:E,MATCH(DATE(YEAR($A1056)-1,MONTH($A1056),DAY($A1056)),$A:$A,0))-1),"")</f>
        <v/>
      </c>
      <c r="I1056" s="20">
        <f>IFERROR(IF(OR(F1056="",INDEX(F:F,MATCH(DATE(YEAR($A1056)-1,MONTH($A1056),DAY($A1056)),$A:$A,0))=""),"",F1056/INDEX(F:F,MATCH(DATE(YEAR($A1056)-1,MONTH($A1056),DAY($A1056)),$A:$A,0))-1),"")</f>
        <v/>
      </c>
      <c r="J1056" s="20">
        <f>IFERROR(IF(OR(G1056="",INDEX(G:G,MATCH(DATE(YEAR($A1056)-1,MONTH($A1056),DAY($A1056)),$A:$A,0))=""),"",G1056/INDEX(G:G,MATCH(DATE(YEAR($A1056)-1,MONTH($A1056),DAY($A1056)),$A:$A,0))-1),"")</f>
        <v/>
      </c>
      <c r="K1056" s="20">
        <f>IF(OR(E1056="",E1055=""),"",E1056/E1055-1)</f>
        <v/>
      </c>
      <c r="L1056" s="20">
        <f>IF(OR(F1056="",F1055=""),"",F1056/F1055-1)</f>
        <v/>
      </c>
      <c r="M1056" s="20">
        <f>IF(OR(G1056="",G1055=""),"",G1056/G1055-1)</f>
        <v/>
      </c>
      <c r="N1056" s="20">
        <f>IF(G1056="","",E1056/G1056)</f>
        <v/>
      </c>
      <c r="O1056" s="20">
        <f>IF(G1056="","",F1056/G1056)</f>
        <v/>
      </c>
      <c r="P1056" s="21">
        <f>IF(SUMIFS('Daily NSE Equity Options'!$L:$L,'Daily NSE Equity Options'!$A:$A,$A1056)=0,"",SUMIFS('Daily NSE Equity Options'!$L:$L,'Daily NSE Equity Options'!$A:$A,$A1056))</f>
        <v/>
      </c>
      <c r="Q1056" s="8">
        <f>IF(SUMIFS('Daily BSE Equity Options'!$L:$L,'Daily BSE Equity Options'!$A:$A,$A1056)=0,"",SUMIFS('Daily BSE Equity Options'!$L:$L,'Daily BSE Equity Options'!$A:$A,$A1056))</f>
        <v/>
      </c>
      <c r="R1056" s="8">
        <f>IF(OR(P1056="",Q1056=""),"",P1056+Q1056)</f>
        <v/>
      </c>
      <c r="S1056" s="23">
        <f>IFERROR(IF(OR(P1056="",INDEX(P:P,MATCH(DATE(YEAR($A1056)-1,MONTH($A1056),DAY($A1056)),$A:$A,0))=""),"",P1056/INDEX(P:P,MATCH(DATE(YEAR($A1056)-1,MONTH($A1056),DAY($A1056)),$A:$A,0))-1),"")</f>
        <v/>
      </c>
      <c r="T1056" s="23">
        <f>IFERROR(IF(OR(Q1056="",INDEX(Q:Q,MATCH(DATE(YEAR($A1056)-1,MONTH($A1056),DAY($A1056)),$A:$A,0))=""),"",Q1056/INDEX(Q:Q,MATCH(DATE(YEAR($A1056)-1,MONTH($A1056),DAY($A1056)),$A:$A,0))-1),"")</f>
        <v/>
      </c>
      <c r="U1056" s="23">
        <f>IFERROR(IF(OR(R1056="",INDEX(R:R,MATCH(DATE(YEAR($A1056)-1,MONTH($A1056),DAY($A1056)),$A:$A,0))=""),"",R1056/INDEX(R:R,MATCH(DATE(YEAR($A1056)-1,MONTH($A1056),DAY($A1056)),$A:$A,0))-1),"")</f>
        <v/>
      </c>
      <c r="V1056" s="23">
        <f>IF(OR(P1056="",P1055=""),"",P1056/P1055-1)</f>
        <v/>
      </c>
      <c r="W1056" s="23">
        <f>IF(OR(Q1056="",Q1055=""),"",Q1056/Q1055-1)</f>
        <v/>
      </c>
      <c r="X1056" s="23">
        <f>IF(OR(R1056="",R1055=""),"",R1056/R1055-1)</f>
        <v/>
      </c>
      <c r="Y1056" s="23">
        <f>IF(R1056="","",P1056/R1056)</f>
        <v/>
      </c>
      <c r="Z1056" s="23">
        <f>IF(R1056="","",Q1056/R1056)</f>
        <v/>
      </c>
      <c r="AA1056" s="24">
        <f>IF(SUMIFS('Daily NSE Equity Options'!$M:$M,'Daily NSE Equity Options'!$A:$A,$A1056)=0,"",SUMIFS('Daily NSE Equity Options'!$M:$M,'Daily NSE Equity Options'!$A:$A,$A1056))</f>
        <v/>
      </c>
      <c r="AB1056" s="9">
        <f>IF(SUMIFS('Daily BSE Equity Options'!$M:$M,'Daily BSE Equity Options'!$A:$A,$A1056)=0,"",SUMIFS('Daily BSE Equity Options'!$M:$M,'Daily BSE Equity Options'!$A:$A,$A1056))</f>
        <v/>
      </c>
      <c r="AC1056" s="9">
        <f>IF(OR(AA1056="",AB1056=""),"",AA1056+AB1056)</f>
        <v/>
      </c>
      <c r="AD1056" s="26">
        <f>IFERROR(IF(OR(AA1056="",INDEX(AA:AA,MATCH(DATE(YEAR($A1056)-1,MONTH($A1056),DAY($A1056)),$A:$A,0))=""),"",AA1056/INDEX(AA:AA,MATCH(DATE(YEAR($A1056)-1,MONTH($A1056),DAY($A1056)),$A:$A,0))-1),"")</f>
        <v/>
      </c>
      <c r="AE1056" s="26">
        <f>IFERROR(IF(OR(AB1056="",INDEX(AB:AB,MATCH(DATE(YEAR($A1056)-1,MONTH($A1056),DAY($A1056)),$A:$A,0))=""),"",AB1056/INDEX(AB:AB,MATCH(DATE(YEAR($A1056)-1,MONTH($A1056),DAY($A1056)),$A:$A,0))-1),"")</f>
        <v/>
      </c>
      <c r="AF1056" s="26">
        <f>IFERROR(IF(OR(AC1056="",INDEX(AC:AC,MATCH(DATE(YEAR($A1056)-1,MONTH($A1056),DAY($A1056)),$A:$A,0))=""),"",AC1056/INDEX(AC:AC,MATCH(DATE(YEAR($A1056)-1,MONTH($A1056),DAY($A1056)),$A:$A,0))-1),"")</f>
        <v/>
      </c>
      <c r="AG1056" s="26">
        <f>IF(OR(AA1056="",AA1055=""),"",AA1056/AA1055-1)</f>
        <v/>
      </c>
      <c r="AH1056" s="26">
        <f>IF(OR(AB1056="",AB1055=""),"",AB1056/AB1055-1)</f>
        <v/>
      </c>
      <c r="AI1056" s="26">
        <f>IF(OR(AC1056="",AC1055=""),"",AC1056/AC1055-1)</f>
        <v/>
      </c>
      <c r="AJ1056" s="26">
        <f>IF(AC1056="","",AA1056/AC1056)</f>
        <v/>
      </c>
      <c r="AK1056" s="26">
        <f>IF(AC1056="","",AB1056/AC1056)</f>
        <v/>
      </c>
      <c r="AL1056" s="29" t="n">
        <v>13.83</v>
      </c>
      <c r="AM1056" s="30" t="n">
        <v>14.0125</v>
      </c>
      <c r="AN1056" s="30" t="n">
        <v>13.3225</v>
      </c>
      <c r="AO1056" s="30" t="n">
        <v>13.64</v>
      </c>
      <c r="AP1056" s="31" t="n">
        <v>-0.0137</v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18">
        <f>IF(SUMIFS('Daily NSE Equity Options'!$K:$K,'Daily NSE Equity Options'!$A:$A,$A1057)=0,"",SUMIFS('Daily NSE Equity Options'!$K:$K,'Daily NSE Equity Options'!$A:$A,$A1057))</f>
        <v/>
      </c>
      <c r="F1057" s="7">
        <f>IF(SUMIFS('Daily BSE Equity Options'!$K:$K,'Daily BSE Equity Options'!$A:$A,$A1057)=0,"",SUMIFS('Daily BSE Equity Options'!$K:$K,'Daily BSE Equity Options'!$A:$A,$A1057))</f>
        <v/>
      </c>
      <c r="G1057" s="7">
        <f>IF(OR(E1057="",F1057=""),"",E1057+F1057)</f>
        <v/>
      </c>
      <c r="H1057" s="20">
        <f>IFERROR(IF(OR(E1057="",INDEX(E:E,MATCH(DATE(YEAR($A1057)-1,MONTH($A1057),DAY($A1057)),$A:$A,0))=""),"",E1057/INDEX(E:E,MATCH(DATE(YEAR($A1057)-1,MONTH($A1057),DAY($A1057)),$A:$A,0))-1),"")</f>
        <v/>
      </c>
      <c r="I1057" s="20">
        <f>IFERROR(IF(OR(F1057="",INDEX(F:F,MATCH(DATE(YEAR($A1057)-1,MONTH($A1057),DAY($A1057)),$A:$A,0))=""),"",F1057/INDEX(F:F,MATCH(DATE(YEAR($A1057)-1,MONTH($A1057),DAY($A1057)),$A:$A,0))-1),"")</f>
        <v/>
      </c>
      <c r="J1057" s="20">
        <f>IFERROR(IF(OR(G1057="",INDEX(G:G,MATCH(DATE(YEAR($A1057)-1,MONTH($A1057),DAY($A1057)),$A:$A,0))=""),"",G1057/INDEX(G:G,MATCH(DATE(YEAR($A1057)-1,MONTH($A1057),DAY($A1057)),$A:$A,0))-1),"")</f>
        <v/>
      </c>
      <c r="K1057" s="20">
        <f>IF(OR(E1057="",E1056=""),"",E1057/E1056-1)</f>
        <v/>
      </c>
      <c r="L1057" s="20">
        <f>IF(OR(F1057="",F1056=""),"",F1057/F1056-1)</f>
        <v/>
      </c>
      <c r="M1057" s="20">
        <f>IF(OR(G1057="",G1056=""),"",G1057/G1056-1)</f>
        <v/>
      </c>
      <c r="N1057" s="20">
        <f>IF(G1057="","",E1057/G1057)</f>
        <v/>
      </c>
      <c r="O1057" s="20">
        <f>IF(G1057="","",F1057/G1057)</f>
        <v/>
      </c>
      <c r="P1057" s="21">
        <f>IF(SUMIFS('Daily NSE Equity Options'!$L:$L,'Daily NSE Equity Options'!$A:$A,$A1057)=0,"",SUMIFS('Daily NSE Equity Options'!$L:$L,'Daily NSE Equity Options'!$A:$A,$A1057))</f>
        <v/>
      </c>
      <c r="Q1057" s="8">
        <f>IF(SUMIFS('Daily BSE Equity Options'!$L:$L,'Daily BSE Equity Options'!$A:$A,$A1057)=0,"",SUMIFS('Daily BSE Equity Options'!$L:$L,'Daily BSE Equity Options'!$A:$A,$A1057))</f>
        <v/>
      </c>
      <c r="R1057" s="8">
        <f>IF(OR(P1057="",Q1057=""),"",P1057+Q1057)</f>
        <v/>
      </c>
      <c r="S1057" s="23">
        <f>IFERROR(IF(OR(P1057="",INDEX(P:P,MATCH(DATE(YEAR($A1057)-1,MONTH($A1057),DAY($A1057)),$A:$A,0))=""),"",P1057/INDEX(P:P,MATCH(DATE(YEAR($A1057)-1,MONTH($A1057),DAY($A1057)),$A:$A,0))-1),"")</f>
        <v/>
      </c>
      <c r="T1057" s="23">
        <f>IFERROR(IF(OR(Q1057="",INDEX(Q:Q,MATCH(DATE(YEAR($A1057)-1,MONTH($A1057),DAY($A1057)),$A:$A,0))=""),"",Q1057/INDEX(Q:Q,MATCH(DATE(YEAR($A1057)-1,MONTH($A1057),DAY($A1057)),$A:$A,0))-1),"")</f>
        <v/>
      </c>
      <c r="U1057" s="23">
        <f>IFERROR(IF(OR(R1057="",INDEX(R:R,MATCH(DATE(YEAR($A1057)-1,MONTH($A1057),DAY($A1057)),$A:$A,0))=""),"",R1057/INDEX(R:R,MATCH(DATE(YEAR($A1057)-1,MONTH($A1057),DAY($A1057)),$A:$A,0))-1),"")</f>
        <v/>
      </c>
      <c r="V1057" s="23">
        <f>IF(OR(P1057="",P1056=""),"",P1057/P1056-1)</f>
        <v/>
      </c>
      <c r="W1057" s="23">
        <f>IF(OR(Q1057="",Q1056=""),"",Q1057/Q1056-1)</f>
        <v/>
      </c>
      <c r="X1057" s="23">
        <f>IF(OR(R1057="",R1056=""),"",R1057/R1056-1)</f>
        <v/>
      </c>
      <c r="Y1057" s="23">
        <f>IF(R1057="","",P1057/R1057)</f>
        <v/>
      </c>
      <c r="Z1057" s="23">
        <f>IF(R1057="","",Q1057/R1057)</f>
        <v/>
      </c>
      <c r="AA1057" s="24">
        <f>IF(SUMIFS('Daily NSE Equity Options'!$M:$M,'Daily NSE Equity Options'!$A:$A,$A1057)=0,"",SUMIFS('Daily NSE Equity Options'!$M:$M,'Daily NSE Equity Options'!$A:$A,$A1057))</f>
        <v/>
      </c>
      <c r="AB1057" s="9">
        <f>IF(SUMIFS('Daily BSE Equity Options'!$M:$M,'Daily BSE Equity Options'!$A:$A,$A1057)=0,"",SUMIFS('Daily BSE Equity Options'!$M:$M,'Daily BSE Equity Options'!$A:$A,$A1057))</f>
        <v/>
      </c>
      <c r="AC1057" s="9">
        <f>IF(OR(AA1057="",AB1057=""),"",AA1057+AB1057)</f>
        <v/>
      </c>
      <c r="AD1057" s="26">
        <f>IFERROR(IF(OR(AA1057="",INDEX(AA:AA,MATCH(DATE(YEAR($A1057)-1,MONTH($A1057),DAY($A1057)),$A:$A,0))=""),"",AA1057/INDEX(AA:AA,MATCH(DATE(YEAR($A1057)-1,MONTH($A1057),DAY($A1057)),$A:$A,0))-1),"")</f>
        <v/>
      </c>
      <c r="AE1057" s="26">
        <f>IFERROR(IF(OR(AB1057="",INDEX(AB:AB,MATCH(DATE(YEAR($A1057)-1,MONTH($A1057),DAY($A1057)),$A:$A,0))=""),"",AB1057/INDEX(AB:AB,MATCH(DATE(YEAR($A1057)-1,MONTH($A1057),DAY($A1057)),$A:$A,0))-1),"")</f>
        <v/>
      </c>
      <c r="AF1057" s="26">
        <f>IFERROR(IF(OR(AC1057="",INDEX(AC:AC,MATCH(DATE(YEAR($A1057)-1,MONTH($A1057),DAY($A1057)),$A:$A,0))=""),"",AC1057/INDEX(AC:AC,MATCH(DATE(YEAR($A1057)-1,MONTH($A1057),DAY($A1057)),$A:$A,0))-1),"")</f>
        <v/>
      </c>
      <c r="AG1057" s="26">
        <f>IF(OR(AA1057="",AA1056=""),"",AA1057/AA1056-1)</f>
        <v/>
      </c>
      <c r="AH1057" s="26">
        <f>IF(OR(AB1057="",AB1056=""),"",AB1057/AB1056-1)</f>
        <v/>
      </c>
      <c r="AI1057" s="26">
        <f>IF(OR(AC1057="",AC1056=""),"",AC1057/AC1056-1)</f>
        <v/>
      </c>
      <c r="AJ1057" s="26">
        <f>IF(AC1057="","",AA1057/AC1057)</f>
        <v/>
      </c>
      <c r="AK1057" s="26">
        <f>IF(AC1057="","",AB1057/AC1057)</f>
        <v/>
      </c>
      <c r="AL1057" s="29" t="n">
        <v>13.64</v>
      </c>
      <c r="AM1057" s="30" t="n">
        <v>13.715</v>
      </c>
      <c r="AN1057" s="30" t="n">
        <v>12.87</v>
      </c>
      <c r="AO1057" s="30" t="n">
        <v>13.205</v>
      </c>
      <c r="AP1057" s="31" t="n">
        <v>-0.0319</v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18">
        <f>IF(SUMIFS('Daily NSE Equity Options'!$K:$K,'Daily NSE Equity Options'!$A:$A,$A1058)=0,"",SUMIFS('Daily NSE Equity Options'!$K:$K,'Daily NSE Equity Options'!$A:$A,$A1058))</f>
        <v/>
      </c>
      <c r="F1058" s="7">
        <f>IF(SUMIFS('Daily BSE Equity Options'!$K:$K,'Daily BSE Equity Options'!$A:$A,$A1058)=0,"",SUMIFS('Daily BSE Equity Options'!$K:$K,'Daily BSE Equity Options'!$A:$A,$A1058))</f>
        <v/>
      </c>
      <c r="G1058" s="7">
        <f>IF(OR(E1058="",F1058=""),"",E1058+F1058)</f>
        <v/>
      </c>
      <c r="H1058" s="20">
        <f>IFERROR(IF(OR(E1058="",INDEX(E:E,MATCH(DATE(YEAR($A1058)-1,MONTH($A1058),DAY($A1058)),$A:$A,0))=""),"",E1058/INDEX(E:E,MATCH(DATE(YEAR($A1058)-1,MONTH($A1058),DAY($A1058)),$A:$A,0))-1),"")</f>
        <v/>
      </c>
      <c r="I1058" s="20">
        <f>IFERROR(IF(OR(F1058="",INDEX(F:F,MATCH(DATE(YEAR($A1058)-1,MONTH($A1058),DAY($A1058)),$A:$A,0))=""),"",F1058/INDEX(F:F,MATCH(DATE(YEAR($A1058)-1,MONTH($A1058),DAY($A1058)),$A:$A,0))-1),"")</f>
        <v/>
      </c>
      <c r="J1058" s="20">
        <f>IFERROR(IF(OR(G1058="",INDEX(G:G,MATCH(DATE(YEAR($A1058)-1,MONTH($A1058),DAY($A1058)),$A:$A,0))=""),"",G1058/INDEX(G:G,MATCH(DATE(YEAR($A1058)-1,MONTH($A1058),DAY($A1058)),$A:$A,0))-1),"")</f>
        <v/>
      </c>
      <c r="K1058" s="20">
        <f>IF(OR(E1058="",E1057=""),"",E1058/E1057-1)</f>
        <v/>
      </c>
      <c r="L1058" s="20">
        <f>IF(OR(F1058="",F1057=""),"",F1058/F1057-1)</f>
        <v/>
      </c>
      <c r="M1058" s="20">
        <f>IF(OR(G1058="",G1057=""),"",G1058/G1057-1)</f>
        <v/>
      </c>
      <c r="N1058" s="20">
        <f>IF(G1058="","",E1058/G1058)</f>
        <v/>
      </c>
      <c r="O1058" s="20">
        <f>IF(G1058="","",F1058/G1058)</f>
        <v/>
      </c>
      <c r="P1058" s="21">
        <f>IF(SUMIFS('Daily NSE Equity Options'!$L:$L,'Daily NSE Equity Options'!$A:$A,$A1058)=0,"",SUMIFS('Daily NSE Equity Options'!$L:$L,'Daily NSE Equity Options'!$A:$A,$A1058))</f>
        <v/>
      </c>
      <c r="Q1058" s="8">
        <f>IF(SUMIFS('Daily BSE Equity Options'!$L:$L,'Daily BSE Equity Options'!$A:$A,$A1058)=0,"",SUMIFS('Daily BSE Equity Options'!$L:$L,'Daily BSE Equity Options'!$A:$A,$A1058))</f>
        <v/>
      </c>
      <c r="R1058" s="8">
        <f>IF(OR(P1058="",Q1058=""),"",P1058+Q1058)</f>
        <v/>
      </c>
      <c r="S1058" s="23">
        <f>IFERROR(IF(OR(P1058="",INDEX(P:P,MATCH(DATE(YEAR($A1058)-1,MONTH($A1058),DAY($A1058)),$A:$A,0))=""),"",P1058/INDEX(P:P,MATCH(DATE(YEAR($A1058)-1,MONTH($A1058),DAY($A1058)),$A:$A,0))-1),"")</f>
        <v/>
      </c>
      <c r="T1058" s="23">
        <f>IFERROR(IF(OR(Q1058="",INDEX(Q:Q,MATCH(DATE(YEAR($A1058)-1,MONTH($A1058),DAY($A1058)),$A:$A,0))=""),"",Q1058/INDEX(Q:Q,MATCH(DATE(YEAR($A1058)-1,MONTH($A1058),DAY($A1058)),$A:$A,0))-1),"")</f>
        <v/>
      </c>
      <c r="U1058" s="23">
        <f>IFERROR(IF(OR(R1058="",INDEX(R:R,MATCH(DATE(YEAR($A1058)-1,MONTH($A1058),DAY($A1058)),$A:$A,0))=""),"",R1058/INDEX(R:R,MATCH(DATE(YEAR($A1058)-1,MONTH($A1058),DAY($A1058)),$A:$A,0))-1),"")</f>
        <v/>
      </c>
      <c r="V1058" s="23">
        <f>IF(OR(P1058="",P1057=""),"",P1058/P1057-1)</f>
        <v/>
      </c>
      <c r="W1058" s="23">
        <f>IF(OR(Q1058="",Q1057=""),"",Q1058/Q1057-1)</f>
        <v/>
      </c>
      <c r="X1058" s="23">
        <f>IF(OR(R1058="",R1057=""),"",R1058/R1057-1)</f>
        <v/>
      </c>
      <c r="Y1058" s="23">
        <f>IF(R1058="","",P1058/R1058)</f>
        <v/>
      </c>
      <c r="Z1058" s="23">
        <f>IF(R1058="","",Q1058/R1058)</f>
        <v/>
      </c>
      <c r="AA1058" s="24">
        <f>IF(SUMIFS('Daily NSE Equity Options'!$M:$M,'Daily NSE Equity Options'!$A:$A,$A1058)=0,"",SUMIFS('Daily NSE Equity Options'!$M:$M,'Daily NSE Equity Options'!$A:$A,$A1058))</f>
        <v/>
      </c>
      <c r="AB1058" s="9">
        <f>IF(SUMIFS('Daily BSE Equity Options'!$M:$M,'Daily BSE Equity Options'!$A:$A,$A1058)=0,"",SUMIFS('Daily BSE Equity Options'!$M:$M,'Daily BSE Equity Options'!$A:$A,$A1058))</f>
        <v/>
      </c>
      <c r="AC1058" s="9">
        <f>IF(OR(AA1058="",AB1058=""),"",AA1058+AB1058)</f>
        <v/>
      </c>
      <c r="AD1058" s="26">
        <f>IFERROR(IF(OR(AA1058="",INDEX(AA:AA,MATCH(DATE(YEAR($A1058)-1,MONTH($A1058),DAY($A1058)),$A:$A,0))=""),"",AA1058/INDEX(AA:AA,MATCH(DATE(YEAR($A1058)-1,MONTH($A1058),DAY($A1058)),$A:$A,0))-1),"")</f>
        <v/>
      </c>
      <c r="AE1058" s="26">
        <f>IFERROR(IF(OR(AB1058="",INDEX(AB:AB,MATCH(DATE(YEAR($A1058)-1,MONTH($A1058),DAY($A1058)),$A:$A,0))=""),"",AB1058/INDEX(AB:AB,MATCH(DATE(YEAR($A1058)-1,MONTH($A1058),DAY($A1058)),$A:$A,0))-1),"")</f>
        <v/>
      </c>
      <c r="AF1058" s="26">
        <f>IFERROR(IF(OR(AC1058="",INDEX(AC:AC,MATCH(DATE(YEAR($A1058)-1,MONTH($A1058),DAY($A1058)),$A:$A,0))=""),"",AC1058/INDEX(AC:AC,MATCH(DATE(YEAR($A1058)-1,MONTH($A1058),DAY($A1058)),$A:$A,0))-1),"")</f>
        <v/>
      </c>
      <c r="AG1058" s="26">
        <f>IF(OR(AA1058="",AA1057=""),"",AA1058/AA1057-1)</f>
        <v/>
      </c>
      <c r="AH1058" s="26">
        <f>IF(OR(AB1058="",AB1057=""),"",AB1058/AB1057-1)</f>
        <v/>
      </c>
      <c r="AI1058" s="26">
        <f>IF(OR(AC1058="",AC1057=""),"",AC1058/AC1057-1)</f>
        <v/>
      </c>
      <c r="AJ1058" s="26">
        <f>IF(AC1058="","",AA1058/AC1058)</f>
        <v/>
      </c>
      <c r="AK1058" s="26">
        <f>IF(AC1058="","",AB1058/AC1058)</f>
        <v/>
      </c>
      <c r="AL1058" s="29" t="n">
        <v>13.205</v>
      </c>
      <c r="AM1058" s="30" t="n">
        <v>13.205</v>
      </c>
      <c r="AN1058" s="30" t="n">
        <v>12.2575</v>
      </c>
      <c r="AO1058" s="30" t="n">
        <v>12.855</v>
      </c>
      <c r="AP1058" s="31" t="n">
        <v>-0.0265</v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18">
        <f>IF(SUMIFS('Daily NSE Equity Options'!$K:$K,'Daily NSE Equity Options'!$A:$A,$A1059)=0,"",SUMIFS('Daily NSE Equity Options'!$K:$K,'Daily NSE Equity Options'!$A:$A,$A1059))</f>
        <v/>
      </c>
      <c r="F1059" s="7">
        <f>IF(SUMIFS('Daily BSE Equity Options'!$K:$K,'Daily BSE Equity Options'!$A:$A,$A1059)=0,"",SUMIFS('Daily BSE Equity Options'!$K:$K,'Daily BSE Equity Options'!$A:$A,$A1059))</f>
        <v/>
      </c>
      <c r="G1059" s="7">
        <f>IF(OR(E1059="",F1059=""),"",E1059+F1059)</f>
        <v/>
      </c>
      <c r="H1059" s="20">
        <f>IFERROR(IF(OR(E1059="",INDEX(E:E,MATCH(DATE(YEAR($A1059)-1,MONTH($A1059),DAY($A1059)),$A:$A,0))=""),"",E1059/INDEX(E:E,MATCH(DATE(YEAR($A1059)-1,MONTH($A1059),DAY($A1059)),$A:$A,0))-1),"")</f>
        <v/>
      </c>
      <c r="I1059" s="20">
        <f>IFERROR(IF(OR(F1059="",INDEX(F:F,MATCH(DATE(YEAR($A1059)-1,MONTH($A1059),DAY($A1059)),$A:$A,0))=""),"",F1059/INDEX(F:F,MATCH(DATE(YEAR($A1059)-1,MONTH($A1059),DAY($A1059)),$A:$A,0))-1),"")</f>
        <v/>
      </c>
      <c r="J1059" s="20">
        <f>IFERROR(IF(OR(G1059="",INDEX(G:G,MATCH(DATE(YEAR($A1059)-1,MONTH($A1059),DAY($A1059)),$A:$A,0))=""),"",G1059/INDEX(G:G,MATCH(DATE(YEAR($A1059)-1,MONTH($A1059),DAY($A1059)),$A:$A,0))-1),"")</f>
        <v/>
      </c>
      <c r="K1059" s="20">
        <f>IF(OR(E1059="",E1058=""),"",E1059/E1058-1)</f>
        <v/>
      </c>
      <c r="L1059" s="20">
        <f>IF(OR(F1059="",F1058=""),"",F1059/F1058-1)</f>
        <v/>
      </c>
      <c r="M1059" s="20">
        <f>IF(OR(G1059="",G1058=""),"",G1059/G1058-1)</f>
        <v/>
      </c>
      <c r="N1059" s="20">
        <f>IF(G1059="","",E1059/G1059)</f>
        <v/>
      </c>
      <c r="O1059" s="20">
        <f>IF(G1059="","",F1059/G1059)</f>
        <v/>
      </c>
      <c r="P1059" s="21">
        <f>IF(SUMIFS('Daily NSE Equity Options'!$L:$L,'Daily NSE Equity Options'!$A:$A,$A1059)=0,"",SUMIFS('Daily NSE Equity Options'!$L:$L,'Daily NSE Equity Options'!$A:$A,$A1059))</f>
        <v/>
      </c>
      <c r="Q1059" s="8">
        <f>IF(SUMIFS('Daily BSE Equity Options'!$L:$L,'Daily BSE Equity Options'!$A:$A,$A1059)=0,"",SUMIFS('Daily BSE Equity Options'!$L:$L,'Daily BSE Equity Options'!$A:$A,$A1059))</f>
        <v/>
      </c>
      <c r="R1059" s="8">
        <f>IF(OR(P1059="",Q1059=""),"",P1059+Q1059)</f>
        <v/>
      </c>
      <c r="S1059" s="23">
        <f>IFERROR(IF(OR(P1059="",INDEX(P:P,MATCH(DATE(YEAR($A1059)-1,MONTH($A1059),DAY($A1059)),$A:$A,0))=""),"",P1059/INDEX(P:P,MATCH(DATE(YEAR($A1059)-1,MONTH($A1059),DAY($A1059)),$A:$A,0))-1),"")</f>
        <v/>
      </c>
      <c r="T1059" s="23">
        <f>IFERROR(IF(OR(Q1059="",INDEX(Q:Q,MATCH(DATE(YEAR($A1059)-1,MONTH($A1059),DAY($A1059)),$A:$A,0))=""),"",Q1059/INDEX(Q:Q,MATCH(DATE(YEAR($A1059)-1,MONTH($A1059),DAY($A1059)),$A:$A,0))-1),"")</f>
        <v/>
      </c>
      <c r="U1059" s="23">
        <f>IFERROR(IF(OR(R1059="",INDEX(R:R,MATCH(DATE(YEAR($A1059)-1,MONTH($A1059),DAY($A1059)),$A:$A,0))=""),"",R1059/INDEX(R:R,MATCH(DATE(YEAR($A1059)-1,MONTH($A1059),DAY($A1059)),$A:$A,0))-1),"")</f>
        <v/>
      </c>
      <c r="V1059" s="23">
        <f>IF(OR(P1059="",P1058=""),"",P1059/P1058-1)</f>
        <v/>
      </c>
      <c r="W1059" s="23">
        <f>IF(OR(Q1059="",Q1058=""),"",Q1059/Q1058-1)</f>
        <v/>
      </c>
      <c r="X1059" s="23">
        <f>IF(OR(R1059="",R1058=""),"",R1059/R1058-1)</f>
        <v/>
      </c>
      <c r="Y1059" s="23">
        <f>IF(R1059="","",P1059/R1059)</f>
        <v/>
      </c>
      <c r="Z1059" s="23">
        <f>IF(R1059="","",Q1059/R1059)</f>
        <v/>
      </c>
      <c r="AA1059" s="24">
        <f>IF(SUMIFS('Daily NSE Equity Options'!$M:$M,'Daily NSE Equity Options'!$A:$A,$A1059)=0,"",SUMIFS('Daily NSE Equity Options'!$M:$M,'Daily NSE Equity Options'!$A:$A,$A1059))</f>
        <v/>
      </c>
      <c r="AB1059" s="9">
        <f>IF(SUMIFS('Daily BSE Equity Options'!$M:$M,'Daily BSE Equity Options'!$A:$A,$A1059)=0,"",SUMIFS('Daily BSE Equity Options'!$M:$M,'Daily BSE Equity Options'!$A:$A,$A1059))</f>
        <v/>
      </c>
      <c r="AC1059" s="9">
        <f>IF(OR(AA1059="",AB1059=""),"",AA1059+AB1059)</f>
        <v/>
      </c>
      <c r="AD1059" s="26">
        <f>IFERROR(IF(OR(AA1059="",INDEX(AA:AA,MATCH(DATE(YEAR($A1059)-1,MONTH($A1059),DAY($A1059)),$A:$A,0))=""),"",AA1059/INDEX(AA:AA,MATCH(DATE(YEAR($A1059)-1,MONTH($A1059),DAY($A1059)),$A:$A,0))-1),"")</f>
        <v/>
      </c>
      <c r="AE1059" s="26">
        <f>IFERROR(IF(OR(AB1059="",INDEX(AB:AB,MATCH(DATE(YEAR($A1059)-1,MONTH($A1059),DAY($A1059)),$A:$A,0))=""),"",AB1059/INDEX(AB:AB,MATCH(DATE(YEAR($A1059)-1,MONTH($A1059),DAY($A1059)),$A:$A,0))-1),"")</f>
        <v/>
      </c>
      <c r="AF1059" s="26">
        <f>IFERROR(IF(OR(AC1059="",INDEX(AC:AC,MATCH(DATE(YEAR($A1059)-1,MONTH($A1059),DAY($A1059)),$A:$A,0))=""),"",AC1059/INDEX(AC:AC,MATCH(DATE(YEAR($A1059)-1,MONTH($A1059),DAY($A1059)),$A:$A,0))-1),"")</f>
        <v/>
      </c>
      <c r="AG1059" s="26">
        <f>IF(OR(AA1059="",AA1058=""),"",AA1059/AA1058-1)</f>
        <v/>
      </c>
      <c r="AH1059" s="26">
        <f>IF(OR(AB1059="",AB1058=""),"",AB1059/AB1058-1)</f>
        <v/>
      </c>
      <c r="AI1059" s="26">
        <f>IF(OR(AC1059="",AC1058=""),"",AC1059/AC1058-1)</f>
        <v/>
      </c>
      <c r="AJ1059" s="26">
        <f>IF(AC1059="","",AA1059/AC1059)</f>
        <v/>
      </c>
      <c r="AK1059" s="26">
        <f>IF(AC1059="","",AB1059/AC1059)</f>
        <v/>
      </c>
      <c r="AL1059" s="29" t="n">
        <v>12.855</v>
      </c>
      <c r="AM1059" s="30" t="n">
        <v>12.99</v>
      </c>
      <c r="AN1059" s="30" t="n">
        <v>12.08</v>
      </c>
      <c r="AO1059" s="30" t="n">
        <v>12.695</v>
      </c>
      <c r="AP1059" s="31" t="n">
        <v>-0.0124</v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18">
        <f>IF(SUMIFS('Daily NSE Equity Options'!$K:$K,'Daily NSE Equity Options'!$A:$A,$A1060)=0,"",SUMIFS('Daily NSE Equity Options'!$K:$K,'Daily NSE Equity Options'!$A:$A,$A1060))</f>
        <v/>
      </c>
      <c r="F1060" s="7">
        <f>IF(SUMIFS('Daily BSE Equity Options'!$K:$K,'Daily BSE Equity Options'!$A:$A,$A1060)=0,"",SUMIFS('Daily BSE Equity Options'!$K:$K,'Daily BSE Equity Options'!$A:$A,$A1060))</f>
        <v/>
      </c>
      <c r="G1060" s="7">
        <f>IF(OR(E1060="",F1060=""),"",E1060+F1060)</f>
        <v/>
      </c>
      <c r="H1060" s="20">
        <f>IFERROR(IF(OR(E1060="",INDEX(E:E,MATCH(DATE(YEAR($A1060)-1,MONTH($A1060),DAY($A1060)),$A:$A,0))=""),"",E1060/INDEX(E:E,MATCH(DATE(YEAR($A1060)-1,MONTH($A1060),DAY($A1060)),$A:$A,0))-1),"")</f>
        <v/>
      </c>
      <c r="I1060" s="20">
        <f>IFERROR(IF(OR(F1060="",INDEX(F:F,MATCH(DATE(YEAR($A1060)-1,MONTH($A1060),DAY($A1060)),$A:$A,0))=""),"",F1060/INDEX(F:F,MATCH(DATE(YEAR($A1060)-1,MONTH($A1060),DAY($A1060)),$A:$A,0))-1),"")</f>
        <v/>
      </c>
      <c r="J1060" s="20">
        <f>IFERROR(IF(OR(G1060="",INDEX(G:G,MATCH(DATE(YEAR($A1060)-1,MONTH($A1060),DAY($A1060)),$A:$A,0))=""),"",G1060/INDEX(G:G,MATCH(DATE(YEAR($A1060)-1,MONTH($A1060),DAY($A1060)),$A:$A,0))-1),"")</f>
        <v/>
      </c>
      <c r="K1060" s="20">
        <f>IF(OR(E1060="",E1059=""),"",E1060/E1059-1)</f>
        <v/>
      </c>
      <c r="L1060" s="20">
        <f>IF(OR(F1060="",F1059=""),"",F1060/F1059-1)</f>
        <v/>
      </c>
      <c r="M1060" s="20">
        <f>IF(OR(G1060="",G1059=""),"",G1060/G1059-1)</f>
        <v/>
      </c>
      <c r="N1060" s="20">
        <f>IF(G1060="","",E1060/G1060)</f>
        <v/>
      </c>
      <c r="O1060" s="20">
        <f>IF(G1060="","",F1060/G1060)</f>
        <v/>
      </c>
      <c r="P1060" s="21">
        <f>IF(SUMIFS('Daily NSE Equity Options'!$L:$L,'Daily NSE Equity Options'!$A:$A,$A1060)=0,"",SUMIFS('Daily NSE Equity Options'!$L:$L,'Daily NSE Equity Options'!$A:$A,$A1060))</f>
        <v/>
      </c>
      <c r="Q1060" s="8">
        <f>IF(SUMIFS('Daily BSE Equity Options'!$L:$L,'Daily BSE Equity Options'!$A:$A,$A1060)=0,"",SUMIFS('Daily BSE Equity Options'!$L:$L,'Daily BSE Equity Options'!$A:$A,$A1060))</f>
        <v/>
      </c>
      <c r="R1060" s="8">
        <f>IF(OR(P1060="",Q1060=""),"",P1060+Q1060)</f>
        <v/>
      </c>
      <c r="S1060" s="23">
        <f>IFERROR(IF(OR(P1060="",INDEX(P:P,MATCH(DATE(YEAR($A1060)-1,MONTH($A1060),DAY($A1060)),$A:$A,0))=""),"",P1060/INDEX(P:P,MATCH(DATE(YEAR($A1060)-1,MONTH($A1060),DAY($A1060)),$A:$A,0))-1),"")</f>
        <v/>
      </c>
      <c r="T1060" s="23">
        <f>IFERROR(IF(OR(Q1060="",INDEX(Q:Q,MATCH(DATE(YEAR($A1060)-1,MONTH($A1060),DAY($A1060)),$A:$A,0))=""),"",Q1060/INDEX(Q:Q,MATCH(DATE(YEAR($A1060)-1,MONTH($A1060),DAY($A1060)),$A:$A,0))-1),"")</f>
        <v/>
      </c>
      <c r="U1060" s="23">
        <f>IFERROR(IF(OR(R1060="",INDEX(R:R,MATCH(DATE(YEAR($A1060)-1,MONTH($A1060),DAY($A1060)),$A:$A,0))=""),"",R1060/INDEX(R:R,MATCH(DATE(YEAR($A1060)-1,MONTH($A1060),DAY($A1060)),$A:$A,0))-1),"")</f>
        <v/>
      </c>
      <c r="V1060" s="23">
        <f>IF(OR(P1060="",P1059=""),"",P1060/P1059-1)</f>
        <v/>
      </c>
      <c r="W1060" s="23">
        <f>IF(OR(Q1060="",Q1059=""),"",Q1060/Q1059-1)</f>
        <v/>
      </c>
      <c r="X1060" s="23">
        <f>IF(OR(R1060="",R1059=""),"",R1060/R1059-1)</f>
        <v/>
      </c>
      <c r="Y1060" s="23">
        <f>IF(R1060="","",P1060/R1060)</f>
        <v/>
      </c>
      <c r="Z1060" s="23">
        <f>IF(R1060="","",Q1060/R1060)</f>
        <v/>
      </c>
      <c r="AA1060" s="24">
        <f>IF(SUMIFS('Daily NSE Equity Options'!$M:$M,'Daily NSE Equity Options'!$A:$A,$A1060)=0,"",SUMIFS('Daily NSE Equity Options'!$M:$M,'Daily NSE Equity Options'!$A:$A,$A1060))</f>
        <v/>
      </c>
      <c r="AB1060" s="9">
        <f>IF(SUMIFS('Daily BSE Equity Options'!$M:$M,'Daily BSE Equity Options'!$A:$A,$A1060)=0,"",SUMIFS('Daily BSE Equity Options'!$M:$M,'Daily BSE Equity Options'!$A:$A,$A1060))</f>
        <v/>
      </c>
      <c r="AC1060" s="9">
        <f>IF(OR(AA1060="",AB1060=""),"",AA1060+AB1060)</f>
        <v/>
      </c>
      <c r="AD1060" s="26">
        <f>IFERROR(IF(OR(AA1060="",INDEX(AA:AA,MATCH(DATE(YEAR($A1060)-1,MONTH($A1060),DAY($A1060)),$A:$A,0))=""),"",AA1060/INDEX(AA:AA,MATCH(DATE(YEAR($A1060)-1,MONTH($A1060),DAY($A1060)),$A:$A,0))-1),"")</f>
        <v/>
      </c>
      <c r="AE1060" s="26">
        <f>IFERROR(IF(OR(AB1060="",INDEX(AB:AB,MATCH(DATE(YEAR($A1060)-1,MONTH($A1060),DAY($A1060)),$A:$A,0))=""),"",AB1060/INDEX(AB:AB,MATCH(DATE(YEAR($A1060)-1,MONTH($A1060),DAY($A1060)),$A:$A,0))-1),"")</f>
        <v/>
      </c>
      <c r="AF1060" s="26">
        <f>IFERROR(IF(OR(AC1060="",INDEX(AC:AC,MATCH(DATE(YEAR($A1060)-1,MONTH($A1060),DAY($A1060)),$A:$A,0))=""),"",AC1060/INDEX(AC:AC,MATCH(DATE(YEAR($A1060)-1,MONTH($A1060),DAY($A1060)),$A:$A,0))-1),"")</f>
        <v/>
      </c>
      <c r="AG1060" s="26">
        <f>IF(OR(AA1060="",AA1059=""),"",AA1060/AA1059-1)</f>
        <v/>
      </c>
      <c r="AH1060" s="26">
        <f>IF(OR(AB1060="",AB1059=""),"",AB1060/AB1059-1)</f>
        <v/>
      </c>
      <c r="AI1060" s="26">
        <f>IF(OR(AC1060="",AC1059=""),"",AC1060/AC1059-1)</f>
        <v/>
      </c>
      <c r="AJ1060" s="26">
        <f>IF(AC1060="","",AA1060/AC1060)</f>
        <v/>
      </c>
      <c r="AK1060" s="26">
        <f>IF(AC1060="","",AB1060/AC1060)</f>
        <v/>
      </c>
      <c r="AL1060" s="29" t="n">
        <v>12.695</v>
      </c>
      <c r="AM1060" s="30" t="n">
        <v>13.7575</v>
      </c>
      <c r="AN1060" s="30" t="n">
        <v>12.695</v>
      </c>
      <c r="AO1060" s="30" t="n">
        <v>13.6</v>
      </c>
      <c r="AP1060" s="31" t="n">
        <v>0.0713</v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18">
        <f>IF(SUMIFS('Daily NSE Equity Options'!$K:$K,'Daily NSE Equity Options'!$A:$A,$A1061)=0,"",SUMIFS('Daily NSE Equity Options'!$K:$K,'Daily NSE Equity Options'!$A:$A,$A1061))</f>
        <v/>
      </c>
      <c r="F1061" s="7">
        <f>IF(SUMIFS('Daily BSE Equity Options'!$K:$K,'Daily BSE Equity Options'!$A:$A,$A1061)=0,"",SUMIFS('Daily BSE Equity Options'!$K:$K,'Daily BSE Equity Options'!$A:$A,$A1061))</f>
        <v/>
      </c>
      <c r="G1061" s="7">
        <f>IF(OR(E1061="",F1061=""),"",E1061+F1061)</f>
        <v/>
      </c>
      <c r="H1061" s="20">
        <f>IFERROR(IF(OR(E1061="",INDEX(E:E,MATCH(DATE(YEAR($A1061)-1,MONTH($A1061),DAY($A1061)),$A:$A,0))=""),"",E1061/INDEX(E:E,MATCH(DATE(YEAR($A1061)-1,MONTH($A1061),DAY($A1061)),$A:$A,0))-1),"")</f>
        <v/>
      </c>
      <c r="I1061" s="20">
        <f>IFERROR(IF(OR(F1061="",INDEX(F:F,MATCH(DATE(YEAR($A1061)-1,MONTH($A1061),DAY($A1061)),$A:$A,0))=""),"",F1061/INDEX(F:F,MATCH(DATE(YEAR($A1061)-1,MONTH($A1061),DAY($A1061)),$A:$A,0))-1),"")</f>
        <v/>
      </c>
      <c r="J1061" s="20">
        <f>IFERROR(IF(OR(G1061="",INDEX(G:G,MATCH(DATE(YEAR($A1061)-1,MONTH($A1061),DAY($A1061)),$A:$A,0))=""),"",G1061/INDEX(G:G,MATCH(DATE(YEAR($A1061)-1,MONTH($A1061),DAY($A1061)),$A:$A,0))-1),"")</f>
        <v/>
      </c>
      <c r="K1061" s="20">
        <f>IF(OR(E1061="",E1060=""),"",E1061/E1060-1)</f>
        <v/>
      </c>
      <c r="L1061" s="20">
        <f>IF(OR(F1061="",F1060=""),"",F1061/F1060-1)</f>
        <v/>
      </c>
      <c r="M1061" s="20">
        <f>IF(OR(G1061="",G1060=""),"",G1061/G1060-1)</f>
        <v/>
      </c>
      <c r="N1061" s="20">
        <f>IF(G1061="","",E1061/G1061)</f>
        <v/>
      </c>
      <c r="O1061" s="20">
        <f>IF(G1061="","",F1061/G1061)</f>
        <v/>
      </c>
      <c r="P1061" s="21">
        <f>IF(SUMIFS('Daily NSE Equity Options'!$L:$L,'Daily NSE Equity Options'!$A:$A,$A1061)=0,"",SUMIFS('Daily NSE Equity Options'!$L:$L,'Daily NSE Equity Options'!$A:$A,$A1061))</f>
        <v/>
      </c>
      <c r="Q1061" s="8">
        <f>IF(SUMIFS('Daily BSE Equity Options'!$L:$L,'Daily BSE Equity Options'!$A:$A,$A1061)=0,"",SUMIFS('Daily BSE Equity Options'!$L:$L,'Daily BSE Equity Options'!$A:$A,$A1061))</f>
        <v/>
      </c>
      <c r="R1061" s="8">
        <f>IF(OR(P1061="",Q1061=""),"",P1061+Q1061)</f>
        <v/>
      </c>
      <c r="S1061" s="23">
        <f>IFERROR(IF(OR(P1061="",INDEX(P:P,MATCH(DATE(YEAR($A1061)-1,MONTH($A1061),DAY($A1061)),$A:$A,0))=""),"",P1061/INDEX(P:P,MATCH(DATE(YEAR($A1061)-1,MONTH($A1061),DAY($A1061)),$A:$A,0))-1),"")</f>
        <v/>
      </c>
      <c r="T1061" s="23">
        <f>IFERROR(IF(OR(Q1061="",INDEX(Q:Q,MATCH(DATE(YEAR($A1061)-1,MONTH($A1061),DAY($A1061)),$A:$A,0))=""),"",Q1061/INDEX(Q:Q,MATCH(DATE(YEAR($A1061)-1,MONTH($A1061),DAY($A1061)),$A:$A,0))-1),"")</f>
        <v/>
      </c>
      <c r="U1061" s="23">
        <f>IFERROR(IF(OR(R1061="",INDEX(R:R,MATCH(DATE(YEAR($A1061)-1,MONTH($A1061),DAY($A1061)),$A:$A,0))=""),"",R1061/INDEX(R:R,MATCH(DATE(YEAR($A1061)-1,MONTH($A1061),DAY($A1061)),$A:$A,0))-1),"")</f>
        <v/>
      </c>
      <c r="V1061" s="23">
        <f>IF(OR(P1061="",P1060=""),"",P1061/P1060-1)</f>
        <v/>
      </c>
      <c r="W1061" s="23">
        <f>IF(OR(Q1061="",Q1060=""),"",Q1061/Q1060-1)</f>
        <v/>
      </c>
      <c r="X1061" s="23">
        <f>IF(OR(R1061="",R1060=""),"",R1061/R1060-1)</f>
        <v/>
      </c>
      <c r="Y1061" s="23">
        <f>IF(R1061="","",P1061/R1061)</f>
        <v/>
      </c>
      <c r="Z1061" s="23">
        <f>IF(R1061="","",Q1061/R1061)</f>
        <v/>
      </c>
      <c r="AA1061" s="24">
        <f>IF(SUMIFS('Daily NSE Equity Options'!$M:$M,'Daily NSE Equity Options'!$A:$A,$A1061)=0,"",SUMIFS('Daily NSE Equity Options'!$M:$M,'Daily NSE Equity Options'!$A:$A,$A1061))</f>
        <v/>
      </c>
      <c r="AB1061" s="9">
        <f>IF(SUMIFS('Daily BSE Equity Options'!$M:$M,'Daily BSE Equity Options'!$A:$A,$A1061)=0,"",SUMIFS('Daily BSE Equity Options'!$M:$M,'Daily BSE Equity Options'!$A:$A,$A1061))</f>
        <v/>
      </c>
      <c r="AC1061" s="9">
        <f>IF(OR(AA1061="",AB1061=""),"",AA1061+AB1061)</f>
        <v/>
      </c>
      <c r="AD1061" s="26">
        <f>IFERROR(IF(OR(AA1061="",INDEX(AA:AA,MATCH(DATE(YEAR($A1061)-1,MONTH($A1061),DAY($A1061)),$A:$A,0))=""),"",AA1061/INDEX(AA:AA,MATCH(DATE(YEAR($A1061)-1,MONTH($A1061),DAY($A1061)),$A:$A,0))-1),"")</f>
        <v/>
      </c>
      <c r="AE1061" s="26">
        <f>IFERROR(IF(OR(AB1061="",INDEX(AB:AB,MATCH(DATE(YEAR($A1061)-1,MONTH($A1061),DAY($A1061)),$A:$A,0))=""),"",AB1061/INDEX(AB:AB,MATCH(DATE(YEAR($A1061)-1,MONTH($A1061),DAY($A1061)),$A:$A,0))-1),"")</f>
        <v/>
      </c>
      <c r="AF1061" s="26">
        <f>IFERROR(IF(OR(AC1061="",INDEX(AC:AC,MATCH(DATE(YEAR($A1061)-1,MONTH($A1061),DAY($A1061)),$A:$A,0))=""),"",AC1061/INDEX(AC:AC,MATCH(DATE(YEAR($A1061)-1,MONTH($A1061),DAY($A1061)),$A:$A,0))-1),"")</f>
        <v/>
      </c>
      <c r="AG1061" s="26">
        <f>IF(OR(AA1061="",AA1060=""),"",AA1061/AA1060-1)</f>
        <v/>
      </c>
      <c r="AH1061" s="26">
        <f>IF(OR(AB1061="",AB1060=""),"",AB1061/AB1060-1)</f>
        <v/>
      </c>
      <c r="AI1061" s="26">
        <f>IF(OR(AC1061="",AC1060=""),"",AC1061/AC1060-1)</f>
        <v/>
      </c>
      <c r="AJ1061" s="26">
        <f>IF(AC1061="","",AA1061/AC1061)</f>
        <v/>
      </c>
      <c r="AK1061" s="26">
        <f>IF(AC1061="","",AB1061/AC1061)</f>
        <v/>
      </c>
      <c r="AL1061" s="29" t="n">
        <v>13.6</v>
      </c>
      <c r="AM1061" s="30" t="n">
        <v>14.4025</v>
      </c>
      <c r="AN1061" s="30" t="n">
        <v>12.79</v>
      </c>
      <c r="AO1061" s="30" t="n">
        <v>14.28</v>
      </c>
      <c r="AP1061" s="31" t="n">
        <v>0.05</v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18">
        <f>IF(SUMIFS('Daily NSE Equity Options'!$K:$K,'Daily NSE Equity Options'!$A:$A,$A1062)=0,"",SUMIFS('Daily NSE Equity Options'!$K:$K,'Daily NSE Equity Options'!$A:$A,$A1062))</f>
        <v/>
      </c>
      <c r="F1062" s="7">
        <f>IF(SUMIFS('Daily BSE Equity Options'!$K:$K,'Daily BSE Equity Options'!$A:$A,$A1062)=0,"",SUMIFS('Daily BSE Equity Options'!$K:$K,'Daily BSE Equity Options'!$A:$A,$A1062))</f>
        <v/>
      </c>
      <c r="G1062" s="7">
        <f>IF(OR(E1062="",F1062=""),"",E1062+F1062)</f>
        <v/>
      </c>
      <c r="H1062" s="20">
        <f>IFERROR(IF(OR(E1062="",INDEX(E:E,MATCH(DATE(YEAR($A1062)-1,MONTH($A1062),DAY($A1062)),$A:$A,0))=""),"",E1062/INDEX(E:E,MATCH(DATE(YEAR($A1062)-1,MONTH($A1062),DAY($A1062)),$A:$A,0))-1),"")</f>
        <v/>
      </c>
      <c r="I1062" s="20">
        <f>IFERROR(IF(OR(F1062="",INDEX(F:F,MATCH(DATE(YEAR($A1062)-1,MONTH($A1062),DAY($A1062)),$A:$A,0))=""),"",F1062/INDEX(F:F,MATCH(DATE(YEAR($A1062)-1,MONTH($A1062),DAY($A1062)),$A:$A,0))-1),"")</f>
        <v/>
      </c>
      <c r="J1062" s="20">
        <f>IFERROR(IF(OR(G1062="",INDEX(G:G,MATCH(DATE(YEAR($A1062)-1,MONTH($A1062),DAY($A1062)),$A:$A,0))=""),"",G1062/INDEX(G:G,MATCH(DATE(YEAR($A1062)-1,MONTH($A1062),DAY($A1062)),$A:$A,0))-1),"")</f>
        <v/>
      </c>
      <c r="K1062" s="20">
        <f>IF(OR(E1062="",E1061=""),"",E1062/E1061-1)</f>
        <v/>
      </c>
      <c r="L1062" s="20">
        <f>IF(OR(F1062="",F1061=""),"",F1062/F1061-1)</f>
        <v/>
      </c>
      <c r="M1062" s="20">
        <f>IF(OR(G1062="",G1061=""),"",G1062/G1061-1)</f>
        <v/>
      </c>
      <c r="N1062" s="20">
        <f>IF(G1062="","",E1062/G1062)</f>
        <v/>
      </c>
      <c r="O1062" s="20">
        <f>IF(G1062="","",F1062/G1062)</f>
        <v/>
      </c>
      <c r="P1062" s="21">
        <f>IF(SUMIFS('Daily NSE Equity Options'!$L:$L,'Daily NSE Equity Options'!$A:$A,$A1062)=0,"",SUMIFS('Daily NSE Equity Options'!$L:$L,'Daily NSE Equity Options'!$A:$A,$A1062))</f>
        <v/>
      </c>
      <c r="Q1062" s="8">
        <f>IF(SUMIFS('Daily BSE Equity Options'!$L:$L,'Daily BSE Equity Options'!$A:$A,$A1062)=0,"",SUMIFS('Daily BSE Equity Options'!$L:$L,'Daily BSE Equity Options'!$A:$A,$A1062))</f>
        <v/>
      </c>
      <c r="R1062" s="8">
        <f>IF(OR(P1062="",Q1062=""),"",P1062+Q1062)</f>
        <v/>
      </c>
      <c r="S1062" s="23">
        <f>IFERROR(IF(OR(P1062="",INDEX(P:P,MATCH(DATE(YEAR($A1062)-1,MONTH($A1062),DAY($A1062)),$A:$A,0))=""),"",P1062/INDEX(P:P,MATCH(DATE(YEAR($A1062)-1,MONTH($A1062),DAY($A1062)),$A:$A,0))-1),"")</f>
        <v/>
      </c>
      <c r="T1062" s="23">
        <f>IFERROR(IF(OR(Q1062="",INDEX(Q:Q,MATCH(DATE(YEAR($A1062)-1,MONTH($A1062),DAY($A1062)),$A:$A,0))=""),"",Q1062/INDEX(Q:Q,MATCH(DATE(YEAR($A1062)-1,MONTH($A1062),DAY($A1062)),$A:$A,0))-1),"")</f>
        <v/>
      </c>
      <c r="U1062" s="23">
        <f>IFERROR(IF(OR(R1062="",INDEX(R:R,MATCH(DATE(YEAR($A1062)-1,MONTH($A1062),DAY($A1062)),$A:$A,0))=""),"",R1062/INDEX(R:R,MATCH(DATE(YEAR($A1062)-1,MONTH($A1062),DAY($A1062)),$A:$A,0))-1),"")</f>
        <v/>
      </c>
      <c r="V1062" s="23">
        <f>IF(OR(P1062="",P1061=""),"",P1062/P1061-1)</f>
        <v/>
      </c>
      <c r="W1062" s="23">
        <f>IF(OR(Q1062="",Q1061=""),"",Q1062/Q1061-1)</f>
        <v/>
      </c>
      <c r="X1062" s="23">
        <f>IF(OR(R1062="",R1061=""),"",R1062/R1061-1)</f>
        <v/>
      </c>
      <c r="Y1062" s="23">
        <f>IF(R1062="","",P1062/R1062)</f>
        <v/>
      </c>
      <c r="Z1062" s="23">
        <f>IF(R1062="","",Q1062/R1062)</f>
        <v/>
      </c>
      <c r="AA1062" s="24">
        <f>IF(SUMIFS('Daily NSE Equity Options'!$M:$M,'Daily NSE Equity Options'!$A:$A,$A1062)=0,"",SUMIFS('Daily NSE Equity Options'!$M:$M,'Daily NSE Equity Options'!$A:$A,$A1062))</f>
        <v/>
      </c>
      <c r="AB1062" s="9">
        <f>IF(SUMIFS('Daily BSE Equity Options'!$M:$M,'Daily BSE Equity Options'!$A:$A,$A1062)=0,"",SUMIFS('Daily BSE Equity Options'!$M:$M,'Daily BSE Equity Options'!$A:$A,$A1062))</f>
        <v/>
      </c>
      <c r="AC1062" s="9">
        <f>IF(OR(AA1062="",AB1062=""),"",AA1062+AB1062)</f>
        <v/>
      </c>
      <c r="AD1062" s="26">
        <f>IFERROR(IF(OR(AA1062="",INDEX(AA:AA,MATCH(DATE(YEAR($A1062)-1,MONTH($A1062),DAY($A1062)),$A:$A,0))=""),"",AA1062/INDEX(AA:AA,MATCH(DATE(YEAR($A1062)-1,MONTH($A1062),DAY($A1062)),$A:$A,0))-1),"")</f>
        <v/>
      </c>
      <c r="AE1062" s="26">
        <f>IFERROR(IF(OR(AB1062="",INDEX(AB:AB,MATCH(DATE(YEAR($A1062)-1,MONTH($A1062),DAY($A1062)),$A:$A,0))=""),"",AB1062/INDEX(AB:AB,MATCH(DATE(YEAR($A1062)-1,MONTH($A1062),DAY($A1062)),$A:$A,0))-1),"")</f>
        <v/>
      </c>
      <c r="AF1062" s="26">
        <f>IFERROR(IF(OR(AC1062="",INDEX(AC:AC,MATCH(DATE(YEAR($A1062)-1,MONTH($A1062),DAY($A1062)),$A:$A,0))=""),"",AC1062/INDEX(AC:AC,MATCH(DATE(YEAR($A1062)-1,MONTH($A1062),DAY($A1062)),$A:$A,0))-1),"")</f>
        <v/>
      </c>
      <c r="AG1062" s="26">
        <f>IF(OR(AA1062="",AA1061=""),"",AA1062/AA1061-1)</f>
        <v/>
      </c>
      <c r="AH1062" s="26">
        <f>IF(OR(AB1062="",AB1061=""),"",AB1062/AB1061-1)</f>
        <v/>
      </c>
      <c r="AI1062" s="26">
        <f>IF(OR(AC1062="",AC1061=""),"",AC1062/AC1061-1)</f>
        <v/>
      </c>
      <c r="AJ1062" s="26">
        <f>IF(AC1062="","",AA1062/AC1062)</f>
        <v/>
      </c>
      <c r="AK1062" s="26">
        <f>IF(AC1062="","",AB1062/AC1062)</f>
        <v/>
      </c>
      <c r="AL1062" s="29" t="n">
        <v>14.28</v>
      </c>
      <c r="AM1062" s="30" t="n">
        <v>14.915</v>
      </c>
      <c r="AN1062" s="30" t="n">
        <v>13.4075</v>
      </c>
      <c r="AO1062" s="30" t="n">
        <v>14.4325</v>
      </c>
      <c r="AP1062" s="31" t="n">
        <v>0.0107</v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18">
        <f>IF(SUMIFS('Daily NSE Equity Options'!$K:$K,'Daily NSE Equity Options'!$A:$A,$A1063)=0,"",SUMIFS('Daily NSE Equity Options'!$K:$K,'Daily NSE Equity Options'!$A:$A,$A1063))</f>
        <v/>
      </c>
      <c r="F1063" s="7">
        <f>IF(SUMIFS('Daily BSE Equity Options'!$K:$K,'Daily BSE Equity Options'!$A:$A,$A1063)=0,"",SUMIFS('Daily BSE Equity Options'!$K:$K,'Daily BSE Equity Options'!$A:$A,$A1063))</f>
        <v/>
      </c>
      <c r="G1063" s="7">
        <f>IF(OR(E1063="",F1063=""),"",E1063+F1063)</f>
        <v/>
      </c>
      <c r="H1063" s="20">
        <f>IFERROR(IF(OR(E1063="",INDEX(E:E,MATCH(DATE(YEAR($A1063)-1,MONTH($A1063),DAY($A1063)),$A:$A,0))=""),"",E1063/INDEX(E:E,MATCH(DATE(YEAR($A1063)-1,MONTH($A1063),DAY($A1063)),$A:$A,0))-1),"")</f>
        <v/>
      </c>
      <c r="I1063" s="20">
        <f>IFERROR(IF(OR(F1063="",INDEX(F:F,MATCH(DATE(YEAR($A1063)-1,MONTH($A1063),DAY($A1063)),$A:$A,0))=""),"",F1063/INDEX(F:F,MATCH(DATE(YEAR($A1063)-1,MONTH($A1063),DAY($A1063)),$A:$A,0))-1),"")</f>
        <v/>
      </c>
      <c r="J1063" s="20">
        <f>IFERROR(IF(OR(G1063="",INDEX(G:G,MATCH(DATE(YEAR($A1063)-1,MONTH($A1063),DAY($A1063)),$A:$A,0))=""),"",G1063/INDEX(G:G,MATCH(DATE(YEAR($A1063)-1,MONTH($A1063),DAY($A1063)),$A:$A,0))-1),"")</f>
        <v/>
      </c>
      <c r="K1063" s="20">
        <f>IF(OR(E1063="",E1062=""),"",E1063/E1062-1)</f>
        <v/>
      </c>
      <c r="L1063" s="20">
        <f>IF(OR(F1063="",F1062=""),"",F1063/F1062-1)</f>
        <v/>
      </c>
      <c r="M1063" s="20">
        <f>IF(OR(G1063="",G1062=""),"",G1063/G1062-1)</f>
        <v/>
      </c>
      <c r="N1063" s="20">
        <f>IF(G1063="","",E1063/G1063)</f>
        <v/>
      </c>
      <c r="O1063" s="20">
        <f>IF(G1063="","",F1063/G1063)</f>
        <v/>
      </c>
      <c r="P1063" s="21">
        <f>IF(SUMIFS('Daily NSE Equity Options'!$L:$L,'Daily NSE Equity Options'!$A:$A,$A1063)=0,"",SUMIFS('Daily NSE Equity Options'!$L:$L,'Daily NSE Equity Options'!$A:$A,$A1063))</f>
        <v/>
      </c>
      <c r="Q1063" s="8">
        <f>IF(SUMIFS('Daily BSE Equity Options'!$L:$L,'Daily BSE Equity Options'!$A:$A,$A1063)=0,"",SUMIFS('Daily BSE Equity Options'!$L:$L,'Daily BSE Equity Options'!$A:$A,$A1063))</f>
        <v/>
      </c>
      <c r="R1063" s="8">
        <f>IF(OR(P1063="",Q1063=""),"",P1063+Q1063)</f>
        <v/>
      </c>
      <c r="S1063" s="23">
        <f>IFERROR(IF(OR(P1063="",INDEX(P:P,MATCH(DATE(YEAR($A1063)-1,MONTH($A1063),DAY($A1063)),$A:$A,0))=""),"",P1063/INDEX(P:P,MATCH(DATE(YEAR($A1063)-1,MONTH($A1063),DAY($A1063)),$A:$A,0))-1),"")</f>
        <v/>
      </c>
      <c r="T1063" s="23">
        <f>IFERROR(IF(OR(Q1063="",INDEX(Q:Q,MATCH(DATE(YEAR($A1063)-1,MONTH($A1063),DAY($A1063)),$A:$A,0))=""),"",Q1063/INDEX(Q:Q,MATCH(DATE(YEAR($A1063)-1,MONTH($A1063),DAY($A1063)),$A:$A,0))-1),"")</f>
        <v/>
      </c>
      <c r="U1063" s="23">
        <f>IFERROR(IF(OR(R1063="",INDEX(R:R,MATCH(DATE(YEAR($A1063)-1,MONTH($A1063),DAY($A1063)),$A:$A,0))=""),"",R1063/INDEX(R:R,MATCH(DATE(YEAR($A1063)-1,MONTH($A1063),DAY($A1063)),$A:$A,0))-1),"")</f>
        <v/>
      </c>
      <c r="V1063" s="23">
        <f>IF(OR(P1063="",P1062=""),"",P1063/P1062-1)</f>
        <v/>
      </c>
      <c r="W1063" s="23">
        <f>IF(OR(Q1063="",Q1062=""),"",Q1063/Q1062-1)</f>
        <v/>
      </c>
      <c r="X1063" s="23">
        <f>IF(OR(R1063="",R1062=""),"",R1063/R1062-1)</f>
        <v/>
      </c>
      <c r="Y1063" s="23">
        <f>IF(R1063="","",P1063/R1063)</f>
        <v/>
      </c>
      <c r="Z1063" s="23">
        <f>IF(R1063="","",Q1063/R1063)</f>
        <v/>
      </c>
      <c r="AA1063" s="24">
        <f>IF(SUMIFS('Daily NSE Equity Options'!$M:$M,'Daily NSE Equity Options'!$A:$A,$A1063)=0,"",SUMIFS('Daily NSE Equity Options'!$M:$M,'Daily NSE Equity Options'!$A:$A,$A1063))</f>
        <v/>
      </c>
      <c r="AB1063" s="9">
        <f>IF(SUMIFS('Daily BSE Equity Options'!$M:$M,'Daily BSE Equity Options'!$A:$A,$A1063)=0,"",SUMIFS('Daily BSE Equity Options'!$M:$M,'Daily BSE Equity Options'!$A:$A,$A1063))</f>
        <v/>
      </c>
      <c r="AC1063" s="9">
        <f>IF(OR(AA1063="",AB1063=""),"",AA1063+AB1063)</f>
        <v/>
      </c>
      <c r="AD1063" s="26">
        <f>IFERROR(IF(OR(AA1063="",INDEX(AA:AA,MATCH(DATE(YEAR($A1063)-1,MONTH($A1063),DAY($A1063)),$A:$A,0))=""),"",AA1063/INDEX(AA:AA,MATCH(DATE(YEAR($A1063)-1,MONTH($A1063),DAY($A1063)),$A:$A,0))-1),"")</f>
        <v/>
      </c>
      <c r="AE1063" s="26">
        <f>IFERROR(IF(OR(AB1063="",INDEX(AB:AB,MATCH(DATE(YEAR($A1063)-1,MONTH($A1063),DAY($A1063)),$A:$A,0))=""),"",AB1063/INDEX(AB:AB,MATCH(DATE(YEAR($A1063)-1,MONTH($A1063),DAY($A1063)),$A:$A,0))-1),"")</f>
        <v/>
      </c>
      <c r="AF1063" s="26">
        <f>IFERROR(IF(OR(AC1063="",INDEX(AC:AC,MATCH(DATE(YEAR($A1063)-1,MONTH($A1063),DAY($A1063)),$A:$A,0))=""),"",AC1063/INDEX(AC:AC,MATCH(DATE(YEAR($A1063)-1,MONTH($A1063),DAY($A1063)),$A:$A,0))-1),"")</f>
        <v/>
      </c>
      <c r="AG1063" s="26">
        <f>IF(OR(AA1063="",AA1062=""),"",AA1063/AA1062-1)</f>
        <v/>
      </c>
      <c r="AH1063" s="26">
        <f>IF(OR(AB1063="",AB1062=""),"",AB1063/AB1062-1)</f>
        <v/>
      </c>
      <c r="AI1063" s="26">
        <f>IF(OR(AC1063="",AC1062=""),"",AC1063/AC1062-1)</f>
        <v/>
      </c>
      <c r="AJ1063" s="26">
        <f>IF(AC1063="","",AA1063/AC1063)</f>
        <v/>
      </c>
      <c r="AK1063" s="26">
        <f>IF(AC1063="","",AB1063/AC1063)</f>
        <v/>
      </c>
      <c r="AL1063" s="29" t="n">
        <v>14.4325</v>
      </c>
      <c r="AM1063" s="30" t="n">
        <v>14.4325</v>
      </c>
      <c r="AN1063" s="30" t="n">
        <v>12.68</v>
      </c>
      <c r="AO1063" s="30" t="n">
        <v>13.995</v>
      </c>
      <c r="AP1063" s="31" t="n">
        <v>-0.0303</v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18">
        <f>IF(SUMIFS('Daily NSE Equity Options'!$K:$K,'Daily NSE Equity Options'!$A:$A,$A1064)=0,"",SUMIFS('Daily NSE Equity Options'!$K:$K,'Daily NSE Equity Options'!$A:$A,$A1064))</f>
        <v/>
      </c>
      <c r="F1064" s="7">
        <f>IF(SUMIFS('Daily BSE Equity Options'!$K:$K,'Daily BSE Equity Options'!$A:$A,$A1064)=0,"",SUMIFS('Daily BSE Equity Options'!$K:$K,'Daily BSE Equity Options'!$A:$A,$A1064))</f>
        <v/>
      </c>
      <c r="G1064" s="7">
        <f>IF(OR(E1064="",F1064=""),"",E1064+F1064)</f>
        <v/>
      </c>
      <c r="H1064" s="20">
        <f>IFERROR(IF(OR(E1064="",INDEX(E:E,MATCH(DATE(YEAR($A1064)-1,MONTH($A1064),DAY($A1064)),$A:$A,0))=""),"",E1064/INDEX(E:E,MATCH(DATE(YEAR($A1064)-1,MONTH($A1064),DAY($A1064)),$A:$A,0))-1),"")</f>
        <v/>
      </c>
      <c r="I1064" s="20">
        <f>IFERROR(IF(OR(F1064="",INDEX(F:F,MATCH(DATE(YEAR($A1064)-1,MONTH($A1064),DAY($A1064)),$A:$A,0))=""),"",F1064/INDEX(F:F,MATCH(DATE(YEAR($A1064)-1,MONTH($A1064),DAY($A1064)),$A:$A,0))-1),"")</f>
        <v/>
      </c>
      <c r="J1064" s="20">
        <f>IFERROR(IF(OR(G1064="",INDEX(G:G,MATCH(DATE(YEAR($A1064)-1,MONTH($A1064),DAY($A1064)),$A:$A,0))=""),"",G1064/INDEX(G:G,MATCH(DATE(YEAR($A1064)-1,MONTH($A1064),DAY($A1064)),$A:$A,0))-1),"")</f>
        <v/>
      </c>
      <c r="K1064" s="20">
        <f>IF(OR(E1064="",E1063=""),"",E1064/E1063-1)</f>
        <v/>
      </c>
      <c r="L1064" s="20">
        <f>IF(OR(F1064="",F1063=""),"",F1064/F1063-1)</f>
        <v/>
      </c>
      <c r="M1064" s="20">
        <f>IF(OR(G1064="",G1063=""),"",G1064/G1063-1)</f>
        <v/>
      </c>
      <c r="N1064" s="20">
        <f>IF(G1064="","",E1064/G1064)</f>
        <v/>
      </c>
      <c r="O1064" s="20">
        <f>IF(G1064="","",F1064/G1064)</f>
        <v/>
      </c>
      <c r="P1064" s="21">
        <f>IF(SUMIFS('Daily NSE Equity Options'!$L:$L,'Daily NSE Equity Options'!$A:$A,$A1064)=0,"",SUMIFS('Daily NSE Equity Options'!$L:$L,'Daily NSE Equity Options'!$A:$A,$A1064))</f>
        <v/>
      </c>
      <c r="Q1064" s="8">
        <f>IF(SUMIFS('Daily BSE Equity Options'!$L:$L,'Daily BSE Equity Options'!$A:$A,$A1064)=0,"",SUMIFS('Daily BSE Equity Options'!$L:$L,'Daily BSE Equity Options'!$A:$A,$A1064))</f>
        <v/>
      </c>
      <c r="R1064" s="8">
        <f>IF(OR(P1064="",Q1064=""),"",P1064+Q1064)</f>
        <v/>
      </c>
      <c r="S1064" s="23">
        <f>IFERROR(IF(OR(P1064="",INDEX(P:P,MATCH(DATE(YEAR($A1064)-1,MONTH($A1064),DAY($A1064)),$A:$A,0))=""),"",P1064/INDEX(P:P,MATCH(DATE(YEAR($A1064)-1,MONTH($A1064),DAY($A1064)),$A:$A,0))-1),"")</f>
        <v/>
      </c>
      <c r="T1064" s="23">
        <f>IFERROR(IF(OR(Q1064="",INDEX(Q:Q,MATCH(DATE(YEAR($A1064)-1,MONTH($A1064),DAY($A1064)),$A:$A,0))=""),"",Q1064/INDEX(Q:Q,MATCH(DATE(YEAR($A1064)-1,MONTH($A1064),DAY($A1064)),$A:$A,0))-1),"")</f>
        <v/>
      </c>
      <c r="U1064" s="23">
        <f>IFERROR(IF(OR(R1064="",INDEX(R:R,MATCH(DATE(YEAR($A1064)-1,MONTH($A1064),DAY($A1064)),$A:$A,0))=""),"",R1064/INDEX(R:R,MATCH(DATE(YEAR($A1064)-1,MONTH($A1064),DAY($A1064)),$A:$A,0))-1),"")</f>
        <v/>
      </c>
      <c r="V1064" s="23">
        <f>IF(OR(P1064="",P1063=""),"",P1064/P1063-1)</f>
        <v/>
      </c>
      <c r="W1064" s="23">
        <f>IF(OR(Q1064="",Q1063=""),"",Q1064/Q1063-1)</f>
        <v/>
      </c>
      <c r="X1064" s="23">
        <f>IF(OR(R1064="",R1063=""),"",R1064/R1063-1)</f>
        <v/>
      </c>
      <c r="Y1064" s="23">
        <f>IF(R1064="","",P1064/R1064)</f>
        <v/>
      </c>
      <c r="Z1064" s="23">
        <f>IF(R1064="","",Q1064/R1064)</f>
        <v/>
      </c>
      <c r="AA1064" s="24">
        <f>IF(SUMIFS('Daily NSE Equity Options'!$M:$M,'Daily NSE Equity Options'!$A:$A,$A1064)=0,"",SUMIFS('Daily NSE Equity Options'!$M:$M,'Daily NSE Equity Options'!$A:$A,$A1064))</f>
        <v/>
      </c>
      <c r="AB1064" s="9">
        <f>IF(SUMIFS('Daily BSE Equity Options'!$M:$M,'Daily BSE Equity Options'!$A:$A,$A1064)=0,"",SUMIFS('Daily BSE Equity Options'!$M:$M,'Daily BSE Equity Options'!$A:$A,$A1064))</f>
        <v/>
      </c>
      <c r="AC1064" s="9">
        <f>IF(OR(AA1064="",AB1064=""),"",AA1064+AB1064)</f>
        <v/>
      </c>
      <c r="AD1064" s="26">
        <f>IFERROR(IF(OR(AA1064="",INDEX(AA:AA,MATCH(DATE(YEAR($A1064)-1,MONTH($A1064),DAY($A1064)),$A:$A,0))=""),"",AA1064/INDEX(AA:AA,MATCH(DATE(YEAR($A1064)-1,MONTH($A1064),DAY($A1064)),$A:$A,0))-1),"")</f>
        <v/>
      </c>
      <c r="AE1064" s="26">
        <f>IFERROR(IF(OR(AB1064="",INDEX(AB:AB,MATCH(DATE(YEAR($A1064)-1,MONTH($A1064),DAY($A1064)),$A:$A,0))=""),"",AB1064/INDEX(AB:AB,MATCH(DATE(YEAR($A1064)-1,MONTH($A1064),DAY($A1064)),$A:$A,0))-1),"")</f>
        <v/>
      </c>
      <c r="AF1064" s="26">
        <f>IFERROR(IF(OR(AC1064="",INDEX(AC:AC,MATCH(DATE(YEAR($A1064)-1,MONTH($A1064),DAY($A1064)),$A:$A,0))=""),"",AC1064/INDEX(AC:AC,MATCH(DATE(YEAR($A1064)-1,MONTH($A1064),DAY($A1064)),$A:$A,0))-1),"")</f>
        <v/>
      </c>
      <c r="AG1064" s="26">
        <f>IF(OR(AA1064="",AA1063=""),"",AA1064/AA1063-1)</f>
        <v/>
      </c>
      <c r="AH1064" s="26">
        <f>IF(OR(AB1064="",AB1063=""),"",AB1064/AB1063-1)</f>
        <v/>
      </c>
      <c r="AI1064" s="26">
        <f>IF(OR(AC1064="",AC1063=""),"",AC1064/AC1063-1)</f>
        <v/>
      </c>
      <c r="AJ1064" s="26">
        <f>IF(AC1064="","",AA1064/AC1064)</f>
        <v/>
      </c>
      <c r="AK1064" s="26">
        <f>IF(AC1064="","",AB1064/AC1064)</f>
        <v/>
      </c>
      <c r="AL1064" s="29" t="n">
        <v>13.995</v>
      </c>
      <c r="AM1064" s="30" t="n">
        <v>14.0525</v>
      </c>
      <c r="AN1064" s="30" t="n">
        <v>13.2225</v>
      </c>
      <c r="AO1064" s="30" t="n">
        <v>13.725</v>
      </c>
      <c r="AP1064" s="31" t="n">
        <v>-0.0193</v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18">
        <f>IF(SUMIFS('Daily NSE Equity Options'!$K:$K,'Daily NSE Equity Options'!$A:$A,$A1065)=0,"",SUMIFS('Daily NSE Equity Options'!$K:$K,'Daily NSE Equity Options'!$A:$A,$A1065))</f>
        <v/>
      </c>
      <c r="F1065" s="7">
        <f>IF(SUMIFS('Daily BSE Equity Options'!$K:$K,'Daily BSE Equity Options'!$A:$A,$A1065)=0,"",SUMIFS('Daily BSE Equity Options'!$K:$K,'Daily BSE Equity Options'!$A:$A,$A1065))</f>
        <v/>
      </c>
      <c r="G1065" s="7">
        <f>IF(OR(E1065="",F1065=""),"",E1065+F1065)</f>
        <v/>
      </c>
      <c r="H1065" s="20">
        <f>IFERROR(IF(OR(E1065="",INDEX(E:E,MATCH(DATE(YEAR($A1065)-1,MONTH($A1065),DAY($A1065)),$A:$A,0))=""),"",E1065/INDEX(E:E,MATCH(DATE(YEAR($A1065)-1,MONTH($A1065),DAY($A1065)),$A:$A,0))-1),"")</f>
        <v/>
      </c>
      <c r="I1065" s="20">
        <f>IFERROR(IF(OR(F1065="",INDEX(F:F,MATCH(DATE(YEAR($A1065)-1,MONTH($A1065),DAY($A1065)),$A:$A,0))=""),"",F1065/INDEX(F:F,MATCH(DATE(YEAR($A1065)-1,MONTH($A1065),DAY($A1065)),$A:$A,0))-1),"")</f>
        <v/>
      </c>
      <c r="J1065" s="20">
        <f>IFERROR(IF(OR(G1065="",INDEX(G:G,MATCH(DATE(YEAR($A1065)-1,MONTH($A1065),DAY($A1065)),$A:$A,0))=""),"",G1065/INDEX(G:G,MATCH(DATE(YEAR($A1065)-1,MONTH($A1065),DAY($A1065)),$A:$A,0))-1),"")</f>
        <v/>
      </c>
      <c r="K1065" s="20">
        <f>IF(OR(E1065="",E1064=""),"",E1065/E1064-1)</f>
        <v/>
      </c>
      <c r="L1065" s="20">
        <f>IF(OR(F1065="",F1064=""),"",F1065/F1064-1)</f>
        <v/>
      </c>
      <c r="M1065" s="20">
        <f>IF(OR(G1065="",G1064=""),"",G1065/G1064-1)</f>
        <v/>
      </c>
      <c r="N1065" s="20">
        <f>IF(G1065="","",E1065/G1065)</f>
        <v/>
      </c>
      <c r="O1065" s="20">
        <f>IF(G1065="","",F1065/G1065)</f>
        <v/>
      </c>
      <c r="P1065" s="21">
        <f>IF(SUMIFS('Daily NSE Equity Options'!$L:$L,'Daily NSE Equity Options'!$A:$A,$A1065)=0,"",SUMIFS('Daily NSE Equity Options'!$L:$L,'Daily NSE Equity Options'!$A:$A,$A1065))</f>
        <v/>
      </c>
      <c r="Q1065" s="8">
        <f>IF(SUMIFS('Daily BSE Equity Options'!$L:$L,'Daily BSE Equity Options'!$A:$A,$A1065)=0,"",SUMIFS('Daily BSE Equity Options'!$L:$L,'Daily BSE Equity Options'!$A:$A,$A1065))</f>
        <v/>
      </c>
      <c r="R1065" s="8">
        <f>IF(OR(P1065="",Q1065=""),"",P1065+Q1065)</f>
        <v/>
      </c>
      <c r="S1065" s="23">
        <f>IFERROR(IF(OR(P1065="",INDEX(P:P,MATCH(DATE(YEAR($A1065)-1,MONTH($A1065),DAY($A1065)),$A:$A,0))=""),"",P1065/INDEX(P:P,MATCH(DATE(YEAR($A1065)-1,MONTH($A1065),DAY($A1065)),$A:$A,0))-1),"")</f>
        <v/>
      </c>
      <c r="T1065" s="23">
        <f>IFERROR(IF(OR(Q1065="",INDEX(Q:Q,MATCH(DATE(YEAR($A1065)-1,MONTH($A1065),DAY($A1065)),$A:$A,0))=""),"",Q1065/INDEX(Q:Q,MATCH(DATE(YEAR($A1065)-1,MONTH($A1065),DAY($A1065)),$A:$A,0))-1),"")</f>
        <v/>
      </c>
      <c r="U1065" s="23">
        <f>IFERROR(IF(OR(R1065="",INDEX(R:R,MATCH(DATE(YEAR($A1065)-1,MONTH($A1065),DAY($A1065)),$A:$A,0))=""),"",R1065/INDEX(R:R,MATCH(DATE(YEAR($A1065)-1,MONTH($A1065),DAY($A1065)),$A:$A,0))-1),"")</f>
        <v/>
      </c>
      <c r="V1065" s="23">
        <f>IF(OR(P1065="",P1064=""),"",P1065/P1064-1)</f>
        <v/>
      </c>
      <c r="W1065" s="23">
        <f>IF(OR(Q1065="",Q1064=""),"",Q1065/Q1064-1)</f>
        <v/>
      </c>
      <c r="X1065" s="23">
        <f>IF(OR(R1065="",R1064=""),"",R1065/R1064-1)</f>
        <v/>
      </c>
      <c r="Y1065" s="23">
        <f>IF(R1065="","",P1065/R1065)</f>
        <v/>
      </c>
      <c r="Z1065" s="23">
        <f>IF(R1065="","",Q1065/R1065)</f>
        <v/>
      </c>
      <c r="AA1065" s="24">
        <f>IF(SUMIFS('Daily NSE Equity Options'!$M:$M,'Daily NSE Equity Options'!$A:$A,$A1065)=0,"",SUMIFS('Daily NSE Equity Options'!$M:$M,'Daily NSE Equity Options'!$A:$A,$A1065))</f>
        <v/>
      </c>
      <c r="AB1065" s="9">
        <f>IF(SUMIFS('Daily BSE Equity Options'!$M:$M,'Daily BSE Equity Options'!$A:$A,$A1065)=0,"",SUMIFS('Daily BSE Equity Options'!$M:$M,'Daily BSE Equity Options'!$A:$A,$A1065))</f>
        <v/>
      </c>
      <c r="AC1065" s="9">
        <f>IF(OR(AA1065="",AB1065=""),"",AA1065+AB1065)</f>
        <v/>
      </c>
      <c r="AD1065" s="26">
        <f>IFERROR(IF(OR(AA1065="",INDEX(AA:AA,MATCH(DATE(YEAR($A1065)-1,MONTH($A1065),DAY($A1065)),$A:$A,0))=""),"",AA1065/INDEX(AA:AA,MATCH(DATE(YEAR($A1065)-1,MONTH($A1065),DAY($A1065)),$A:$A,0))-1),"")</f>
        <v/>
      </c>
      <c r="AE1065" s="26">
        <f>IFERROR(IF(OR(AB1065="",INDEX(AB:AB,MATCH(DATE(YEAR($A1065)-1,MONTH($A1065),DAY($A1065)),$A:$A,0))=""),"",AB1065/INDEX(AB:AB,MATCH(DATE(YEAR($A1065)-1,MONTH($A1065),DAY($A1065)),$A:$A,0))-1),"")</f>
        <v/>
      </c>
      <c r="AF1065" s="26">
        <f>IFERROR(IF(OR(AC1065="",INDEX(AC:AC,MATCH(DATE(YEAR($A1065)-1,MONTH($A1065),DAY($A1065)),$A:$A,0))=""),"",AC1065/INDEX(AC:AC,MATCH(DATE(YEAR($A1065)-1,MONTH($A1065),DAY($A1065)),$A:$A,0))-1),"")</f>
        <v/>
      </c>
      <c r="AG1065" s="26">
        <f>IF(OR(AA1065="",AA1064=""),"",AA1065/AA1064-1)</f>
        <v/>
      </c>
      <c r="AH1065" s="26">
        <f>IF(OR(AB1065="",AB1064=""),"",AB1065/AB1064-1)</f>
        <v/>
      </c>
      <c r="AI1065" s="26">
        <f>IF(OR(AC1065="",AC1064=""),"",AC1065/AC1064-1)</f>
        <v/>
      </c>
      <c r="AJ1065" s="26">
        <f>IF(AC1065="","",AA1065/AC1065)</f>
        <v/>
      </c>
      <c r="AK1065" s="26">
        <f>IF(AC1065="","",AB1065/AC1065)</f>
        <v/>
      </c>
      <c r="AL1065" s="29" t="n">
        <v>13.725</v>
      </c>
      <c r="AM1065" s="30" t="n">
        <v>14.34</v>
      </c>
      <c r="AN1065" s="30" t="n">
        <v>13.5675</v>
      </c>
      <c r="AO1065" s="30" t="n">
        <v>14.1875</v>
      </c>
      <c r="AP1065" s="31" t="n">
        <v>0.0337</v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18">
        <f>IF(SUMIFS('Daily NSE Equity Options'!$K:$K,'Daily NSE Equity Options'!$A:$A,$A1066)=0,"",SUMIFS('Daily NSE Equity Options'!$K:$K,'Daily NSE Equity Options'!$A:$A,$A1066))</f>
        <v/>
      </c>
      <c r="F1066" s="7">
        <f>IF(SUMIFS('Daily BSE Equity Options'!$K:$K,'Daily BSE Equity Options'!$A:$A,$A1066)=0,"",SUMIFS('Daily BSE Equity Options'!$K:$K,'Daily BSE Equity Options'!$A:$A,$A1066))</f>
        <v/>
      </c>
      <c r="G1066" s="7">
        <f>IF(OR(E1066="",F1066=""),"",E1066+F1066)</f>
        <v/>
      </c>
      <c r="H1066" s="20">
        <f>IFERROR(IF(OR(E1066="",INDEX(E:E,MATCH(DATE(YEAR($A1066)-1,MONTH($A1066),DAY($A1066)),$A:$A,0))=""),"",E1066/INDEX(E:E,MATCH(DATE(YEAR($A1066)-1,MONTH($A1066),DAY($A1066)),$A:$A,0))-1),"")</f>
        <v/>
      </c>
      <c r="I1066" s="20">
        <f>IFERROR(IF(OR(F1066="",INDEX(F:F,MATCH(DATE(YEAR($A1066)-1,MONTH($A1066),DAY($A1066)),$A:$A,0))=""),"",F1066/INDEX(F:F,MATCH(DATE(YEAR($A1066)-1,MONTH($A1066),DAY($A1066)),$A:$A,0))-1),"")</f>
        <v/>
      </c>
      <c r="J1066" s="20">
        <f>IFERROR(IF(OR(G1066="",INDEX(G:G,MATCH(DATE(YEAR($A1066)-1,MONTH($A1066),DAY($A1066)),$A:$A,0))=""),"",G1066/INDEX(G:G,MATCH(DATE(YEAR($A1066)-1,MONTH($A1066),DAY($A1066)),$A:$A,0))-1),"")</f>
        <v/>
      </c>
      <c r="K1066" s="20">
        <f>IF(OR(E1066="",E1065=""),"",E1066/E1065-1)</f>
        <v/>
      </c>
      <c r="L1066" s="20">
        <f>IF(OR(F1066="",F1065=""),"",F1066/F1065-1)</f>
        <v/>
      </c>
      <c r="M1066" s="20">
        <f>IF(OR(G1066="",G1065=""),"",G1066/G1065-1)</f>
        <v/>
      </c>
      <c r="N1066" s="20">
        <f>IF(G1066="","",E1066/G1066)</f>
        <v/>
      </c>
      <c r="O1066" s="20">
        <f>IF(G1066="","",F1066/G1066)</f>
        <v/>
      </c>
      <c r="P1066" s="21">
        <f>IF(SUMIFS('Daily NSE Equity Options'!$L:$L,'Daily NSE Equity Options'!$A:$A,$A1066)=0,"",SUMIFS('Daily NSE Equity Options'!$L:$L,'Daily NSE Equity Options'!$A:$A,$A1066))</f>
        <v/>
      </c>
      <c r="Q1066" s="8">
        <f>IF(SUMIFS('Daily BSE Equity Options'!$L:$L,'Daily BSE Equity Options'!$A:$A,$A1066)=0,"",SUMIFS('Daily BSE Equity Options'!$L:$L,'Daily BSE Equity Options'!$A:$A,$A1066))</f>
        <v/>
      </c>
      <c r="R1066" s="8">
        <f>IF(OR(P1066="",Q1066=""),"",P1066+Q1066)</f>
        <v/>
      </c>
      <c r="S1066" s="23">
        <f>IFERROR(IF(OR(P1066="",INDEX(P:P,MATCH(DATE(YEAR($A1066)-1,MONTH($A1066),DAY($A1066)),$A:$A,0))=""),"",P1066/INDEX(P:P,MATCH(DATE(YEAR($A1066)-1,MONTH($A1066),DAY($A1066)),$A:$A,0))-1),"")</f>
        <v/>
      </c>
      <c r="T1066" s="23">
        <f>IFERROR(IF(OR(Q1066="",INDEX(Q:Q,MATCH(DATE(YEAR($A1066)-1,MONTH($A1066),DAY($A1066)),$A:$A,0))=""),"",Q1066/INDEX(Q:Q,MATCH(DATE(YEAR($A1066)-1,MONTH($A1066),DAY($A1066)),$A:$A,0))-1),"")</f>
        <v/>
      </c>
      <c r="U1066" s="23">
        <f>IFERROR(IF(OR(R1066="",INDEX(R:R,MATCH(DATE(YEAR($A1066)-1,MONTH($A1066),DAY($A1066)),$A:$A,0))=""),"",R1066/INDEX(R:R,MATCH(DATE(YEAR($A1066)-1,MONTH($A1066),DAY($A1066)),$A:$A,0))-1),"")</f>
        <v/>
      </c>
      <c r="V1066" s="23">
        <f>IF(OR(P1066="",P1065=""),"",P1066/P1065-1)</f>
        <v/>
      </c>
      <c r="W1066" s="23">
        <f>IF(OR(Q1066="",Q1065=""),"",Q1066/Q1065-1)</f>
        <v/>
      </c>
      <c r="X1066" s="23">
        <f>IF(OR(R1066="",R1065=""),"",R1066/R1065-1)</f>
        <v/>
      </c>
      <c r="Y1066" s="23">
        <f>IF(R1066="","",P1066/R1066)</f>
        <v/>
      </c>
      <c r="Z1066" s="23">
        <f>IF(R1066="","",Q1066/R1066)</f>
        <v/>
      </c>
      <c r="AA1066" s="24">
        <f>IF(SUMIFS('Daily NSE Equity Options'!$M:$M,'Daily NSE Equity Options'!$A:$A,$A1066)=0,"",SUMIFS('Daily NSE Equity Options'!$M:$M,'Daily NSE Equity Options'!$A:$A,$A1066))</f>
        <v/>
      </c>
      <c r="AB1066" s="9">
        <f>IF(SUMIFS('Daily BSE Equity Options'!$M:$M,'Daily BSE Equity Options'!$A:$A,$A1066)=0,"",SUMIFS('Daily BSE Equity Options'!$M:$M,'Daily BSE Equity Options'!$A:$A,$A1066))</f>
        <v/>
      </c>
      <c r="AC1066" s="9">
        <f>IF(OR(AA1066="",AB1066=""),"",AA1066+AB1066)</f>
        <v/>
      </c>
      <c r="AD1066" s="26">
        <f>IFERROR(IF(OR(AA1066="",INDEX(AA:AA,MATCH(DATE(YEAR($A1066)-1,MONTH($A1066),DAY($A1066)),$A:$A,0))=""),"",AA1066/INDEX(AA:AA,MATCH(DATE(YEAR($A1066)-1,MONTH($A1066),DAY($A1066)),$A:$A,0))-1),"")</f>
        <v/>
      </c>
      <c r="AE1066" s="26">
        <f>IFERROR(IF(OR(AB1066="",INDEX(AB:AB,MATCH(DATE(YEAR($A1066)-1,MONTH($A1066),DAY($A1066)),$A:$A,0))=""),"",AB1066/INDEX(AB:AB,MATCH(DATE(YEAR($A1066)-1,MONTH($A1066),DAY($A1066)),$A:$A,0))-1),"")</f>
        <v/>
      </c>
      <c r="AF1066" s="26">
        <f>IFERROR(IF(OR(AC1066="",INDEX(AC:AC,MATCH(DATE(YEAR($A1066)-1,MONTH($A1066),DAY($A1066)),$A:$A,0))=""),"",AC1066/INDEX(AC:AC,MATCH(DATE(YEAR($A1066)-1,MONTH($A1066),DAY($A1066)),$A:$A,0))-1),"")</f>
        <v/>
      </c>
      <c r="AG1066" s="26">
        <f>IF(OR(AA1066="",AA1065=""),"",AA1066/AA1065-1)</f>
        <v/>
      </c>
      <c r="AH1066" s="26">
        <f>IF(OR(AB1066="",AB1065=""),"",AB1066/AB1065-1)</f>
        <v/>
      </c>
      <c r="AI1066" s="26">
        <f>IF(OR(AC1066="",AC1065=""),"",AC1066/AC1065-1)</f>
        <v/>
      </c>
      <c r="AJ1066" s="26">
        <f>IF(AC1066="","",AA1066/AC1066)</f>
        <v/>
      </c>
      <c r="AK1066" s="26">
        <f>IF(AC1066="","",AB1066/AC1066)</f>
        <v/>
      </c>
      <c r="AL1066" s="29" t="n">
        <v>14.1875</v>
      </c>
      <c r="AM1066" s="30" t="n">
        <v>14.5875</v>
      </c>
      <c r="AN1066" s="30" t="n">
        <v>13.8025</v>
      </c>
      <c r="AO1066" s="30" t="n">
        <v>14.2225</v>
      </c>
      <c r="AP1066" s="31" t="n">
        <v>0.0025</v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18">
        <f>IF(SUMIFS('Daily NSE Equity Options'!$K:$K,'Daily NSE Equity Options'!$A:$A,$A1067)=0,"",SUMIFS('Daily NSE Equity Options'!$K:$K,'Daily NSE Equity Options'!$A:$A,$A1067))</f>
        <v/>
      </c>
      <c r="F1067" s="7">
        <f>IF(SUMIFS('Daily BSE Equity Options'!$K:$K,'Daily BSE Equity Options'!$A:$A,$A1067)=0,"",SUMIFS('Daily BSE Equity Options'!$K:$K,'Daily BSE Equity Options'!$A:$A,$A1067))</f>
        <v/>
      </c>
      <c r="G1067" s="7">
        <f>IF(OR(E1067="",F1067=""),"",E1067+F1067)</f>
        <v/>
      </c>
      <c r="H1067" s="20">
        <f>IFERROR(IF(OR(E1067="",INDEX(E:E,MATCH(DATE(YEAR($A1067)-1,MONTH($A1067),DAY($A1067)),$A:$A,0))=""),"",E1067/INDEX(E:E,MATCH(DATE(YEAR($A1067)-1,MONTH($A1067),DAY($A1067)),$A:$A,0))-1),"")</f>
        <v/>
      </c>
      <c r="I1067" s="20">
        <f>IFERROR(IF(OR(F1067="",INDEX(F:F,MATCH(DATE(YEAR($A1067)-1,MONTH($A1067),DAY($A1067)),$A:$A,0))=""),"",F1067/INDEX(F:F,MATCH(DATE(YEAR($A1067)-1,MONTH($A1067),DAY($A1067)),$A:$A,0))-1),"")</f>
        <v/>
      </c>
      <c r="J1067" s="20">
        <f>IFERROR(IF(OR(G1067="",INDEX(G:G,MATCH(DATE(YEAR($A1067)-1,MONTH($A1067),DAY($A1067)),$A:$A,0))=""),"",G1067/INDEX(G:G,MATCH(DATE(YEAR($A1067)-1,MONTH($A1067),DAY($A1067)),$A:$A,0))-1),"")</f>
        <v/>
      </c>
      <c r="K1067" s="20">
        <f>IF(OR(E1067="",E1066=""),"",E1067/E1066-1)</f>
        <v/>
      </c>
      <c r="L1067" s="20">
        <f>IF(OR(F1067="",F1066=""),"",F1067/F1066-1)</f>
        <v/>
      </c>
      <c r="M1067" s="20">
        <f>IF(OR(G1067="",G1066=""),"",G1067/G1066-1)</f>
        <v/>
      </c>
      <c r="N1067" s="20">
        <f>IF(G1067="","",E1067/G1067)</f>
        <v/>
      </c>
      <c r="O1067" s="20">
        <f>IF(G1067="","",F1067/G1067)</f>
        <v/>
      </c>
      <c r="P1067" s="21">
        <f>IF(SUMIFS('Daily NSE Equity Options'!$L:$L,'Daily NSE Equity Options'!$A:$A,$A1067)=0,"",SUMIFS('Daily NSE Equity Options'!$L:$L,'Daily NSE Equity Options'!$A:$A,$A1067))</f>
        <v/>
      </c>
      <c r="Q1067" s="8">
        <f>IF(SUMIFS('Daily BSE Equity Options'!$L:$L,'Daily BSE Equity Options'!$A:$A,$A1067)=0,"",SUMIFS('Daily BSE Equity Options'!$L:$L,'Daily BSE Equity Options'!$A:$A,$A1067))</f>
        <v/>
      </c>
      <c r="R1067" s="8">
        <f>IF(OR(P1067="",Q1067=""),"",P1067+Q1067)</f>
        <v/>
      </c>
      <c r="S1067" s="23">
        <f>IFERROR(IF(OR(P1067="",INDEX(P:P,MATCH(DATE(YEAR($A1067)-1,MONTH($A1067),DAY($A1067)),$A:$A,0))=""),"",P1067/INDEX(P:P,MATCH(DATE(YEAR($A1067)-1,MONTH($A1067),DAY($A1067)),$A:$A,0))-1),"")</f>
        <v/>
      </c>
      <c r="T1067" s="23">
        <f>IFERROR(IF(OR(Q1067="",INDEX(Q:Q,MATCH(DATE(YEAR($A1067)-1,MONTH($A1067),DAY($A1067)),$A:$A,0))=""),"",Q1067/INDEX(Q:Q,MATCH(DATE(YEAR($A1067)-1,MONTH($A1067),DAY($A1067)),$A:$A,0))-1),"")</f>
        <v/>
      </c>
      <c r="U1067" s="23">
        <f>IFERROR(IF(OR(R1067="",INDEX(R:R,MATCH(DATE(YEAR($A1067)-1,MONTH($A1067),DAY($A1067)),$A:$A,0))=""),"",R1067/INDEX(R:R,MATCH(DATE(YEAR($A1067)-1,MONTH($A1067),DAY($A1067)),$A:$A,0))-1),"")</f>
        <v/>
      </c>
      <c r="V1067" s="23">
        <f>IF(OR(P1067="",P1066=""),"",P1067/P1066-1)</f>
        <v/>
      </c>
      <c r="W1067" s="23">
        <f>IF(OR(Q1067="",Q1066=""),"",Q1067/Q1066-1)</f>
        <v/>
      </c>
      <c r="X1067" s="23">
        <f>IF(OR(R1067="",R1066=""),"",R1067/R1066-1)</f>
        <v/>
      </c>
      <c r="Y1067" s="23">
        <f>IF(R1067="","",P1067/R1067)</f>
        <v/>
      </c>
      <c r="Z1067" s="23">
        <f>IF(R1067="","",Q1067/R1067)</f>
        <v/>
      </c>
      <c r="AA1067" s="24">
        <f>IF(SUMIFS('Daily NSE Equity Options'!$M:$M,'Daily NSE Equity Options'!$A:$A,$A1067)=0,"",SUMIFS('Daily NSE Equity Options'!$M:$M,'Daily NSE Equity Options'!$A:$A,$A1067))</f>
        <v/>
      </c>
      <c r="AB1067" s="9">
        <f>IF(SUMIFS('Daily BSE Equity Options'!$M:$M,'Daily BSE Equity Options'!$A:$A,$A1067)=0,"",SUMIFS('Daily BSE Equity Options'!$M:$M,'Daily BSE Equity Options'!$A:$A,$A1067))</f>
        <v/>
      </c>
      <c r="AC1067" s="9">
        <f>IF(OR(AA1067="",AB1067=""),"",AA1067+AB1067)</f>
        <v/>
      </c>
      <c r="AD1067" s="26">
        <f>IFERROR(IF(OR(AA1067="",INDEX(AA:AA,MATCH(DATE(YEAR($A1067)-1,MONTH($A1067),DAY($A1067)),$A:$A,0))=""),"",AA1067/INDEX(AA:AA,MATCH(DATE(YEAR($A1067)-1,MONTH($A1067),DAY($A1067)),$A:$A,0))-1),"")</f>
        <v/>
      </c>
      <c r="AE1067" s="26">
        <f>IFERROR(IF(OR(AB1067="",INDEX(AB:AB,MATCH(DATE(YEAR($A1067)-1,MONTH($A1067),DAY($A1067)),$A:$A,0))=""),"",AB1067/INDEX(AB:AB,MATCH(DATE(YEAR($A1067)-1,MONTH($A1067),DAY($A1067)),$A:$A,0))-1),"")</f>
        <v/>
      </c>
      <c r="AF1067" s="26">
        <f>IFERROR(IF(OR(AC1067="",INDEX(AC:AC,MATCH(DATE(YEAR($A1067)-1,MONTH($A1067),DAY($A1067)),$A:$A,0))=""),"",AC1067/INDEX(AC:AC,MATCH(DATE(YEAR($A1067)-1,MONTH($A1067),DAY($A1067)),$A:$A,0))-1),"")</f>
        <v/>
      </c>
      <c r="AG1067" s="26">
        <f>IF(OR(AA1067="",AA1066=""),"",AA1067/AA1066-1)</f>
        <v/>
      </c>
      <c r="AH1067" s="26">
        <f>IF(OR(AB1067="",AB1066=""),"",AB1067/AB1066-1)</f>
        <v/>
      </c>
      <c r="AI1067" s="26">
        <f>IF(OR(AC1067="",AC1066=""),"",AC1067/AC1066-1)</f>
        <v/>
      </c>
      <c r="AJ1067" s="26">
        <f>IF(AC1067="","",AA1067/AC1067)</f>
        <v/>
      </c>
      <c r="AK1067" s="26">
        <f>IF(AC1067="","",AB1067/AC1067)</f>
        <v/>
      </c>
      <c r="AL1067" s="29" t="n">
        <v>14.2225</v>
      </c>
      <c r="AM1067" s="30" t="n">
        <v>14.71</v>
      </c>
      <c r="AN1067" s="30" t="n">
        <v>13.75</v>
      </c>
      <c r="AO1067" s="30" t="n">
        <v>14.51</v>
      </c>
      <c r="AP1067" s="31" t="n">
        <v>0.0202</v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18">
        <f>IF(SUMIFS('Daily NSE Equity Options'!$K:$K,'Daily NSE Equity Options'!$A:$A,$A1068)=0,"",SUMIFS('Daily NSE Equity Options'!$K:$K,'Daily NSE Equity Options'!$A:$A,$A1068))</f>
        <v/>
      </c>
      <c r="F1068" s="7">
        <f>IF(SUMIFS('Daily BSE Equity Options'!$K:$K,'Daily BSE Equity Options'!$A:$A,$A1068)=0,"",SUMIFS('Daily BSE Equity Options'!$K:$K,'Daily BSE Equity Options'!$A:$A,$A1068))</f>
        <v/>
      </c>
      <c r="G1068" s="7">
        <f>IF(OR(E1068="",F1068=""),"",E1068+F1068)</f>
        <v/>
      </c>
      <c r="H1068" s="20">
        <f>IFERROR(IF(OR(E1068="",INDEX(E:E,MATCH(DATE(YEAR($A1068)-1,MONTH($A1068),DAY($A1068)),$A:$A,0))=""),"",E1068/INDEX(E:E,MATCH(DATE(YEAR($A1068)-1,MONTH($A1068),DAY($A1068)),$A:$A,0))-1),"")</f>
        <v/>
      </c>
      <c r="I1068" s="20">
        <f>IFERROR(IF(OR(F1068="",INDEX(F:F,MATCH(DATE(YEAR($A1068)-1,MONTH($A1068),DAY($A1068)),$A:$A,0))=""),"",F1068/INDEX(F:F,MATCH(DATE(YEAR($A1068)-1,MONTH($A1068),DAY($A1068)),$A:$A,0))-1),"")</f>
        <v/>
      </c>
      <c r="J1068" s="20">
        <f>IFERROR(IF(OR(G1068="",INDEX(G:G,MATCH(DATE(YEAR($A1068)-1,MONTH($A1068),DAY($A1068)),$A:$A,0))=""),"",G1068/INDEX(G:G,MATCH(DATE(YEAR($A1068)-1,MONTH($A1068),DAY($A1068)),$A:$A,0))-1),"")</f>
        <v/>
      </c>
      <c r="K1068" s="20">
        <f>IF(OR(E1068="",E1067=""),"",E1068/E1067-1)</f>
        <v/>
      </c>
      <c r="L1068" s="20">
        <f>IF(OR(F1068="",F1067=""),"",F1068/F1067-1)</f>
        <v/>
      </c>
      <c r="M1068" s="20">
        <f>IF(OR(G1068="",G1067=""),"",G1068/G1067-1)</f>
        <v/>
      </c>
      <c r="N1068" s="20">
        <f>IF(G1068="","",E1068/G1068)</f>
        <v/>
      </c>
      <c r="O1068" s="20">
        <f>IF(G1068="","",F1068/G1068)</f>
        <v/>
      </c>
      <c r="P1068" s="21">
        <f>IF(SUMIFS('Daily NSE Equity Options'!$L:$L,'Daily NSE Equity Options'!$A:$A,$A1068)=0,"",SUMIFS('Daily NSE Equity Options'!$L:$L,'Daily NSE Equity Options'!$A:$A,$A1068))</f>
        <v/>
      </c>
      <c r="Q1068" s="8">
        <f>IF(SUMIFS('Daily BSE Equity Options'!$L:$L,'Daily BSE Equity Options'!$A:$A,$A1068)=0,"",SUMIFS('Daily BSE Equity Options'!$L:$L,'Daily BSE Equity Options'!$A:$A,$A1068))</f>
        <v/>
      </c>
      <c r="R1068" s="8">
        <f>IF(OR(P1068="",Q1068=""),"",P1068+Q1068)</f>
        <v/>
      </c>
      <c r="S1068" s="23">
        <f>IFERROR(IF(OR(P1068="",INDEX(P:P,MATCH(DATE(YEAR($A1068)-1,MONTH($A1068),DAY($A1068)),$A:$A,0))=""),"",P1068/INDEX(P:P,MATCH(DATE(YEAR($A1068)-1,MONTH($A1068),DAY($A1068)),$A:$A,0))-1),"")</f>
        <v/>
      </c>
      <c r="T1068" s="23">
        <f>IFERROR(IF(OR(Q1068="",INDEX(Q:Q,MATCH(DATE(YEAR($A1068)-1,MONTH($A1068),DAY($A1068)),$A:$A,0))=""),"",Q1068/INDEX(Q:Q,MATCH(DATE(YEAR($A1068)-1,MONTH($A1068),DAY($A1068)),$A:$A,0))-1),"")</f>
        <v/>
      </c>
      <c r="U1068" s="23">
        <f>IFERROR(IF(OR(R1068="",INDEX(R:R,MATCH(DATE(YEAR($A1068)-1,MONTH($A1068),DAY($A1068)),$A:$A,0))=""),"",R1068/INDEX(R:R,MATCH(DATE(YEAR($A1068)-1,MONTH($A1068),DAY($A1068)),$A:$A,0))-1),"")</f>
        <v/>
      </c>
      <c r="V1068" s="23">
        <f>IF(OR(P1068="",P1067=""),"",P1068/P1067-1)</f>
        <v/>
      </c>
      <c r="W1068" s="23">
        <f>IF(OR(Q1068="",Q1067=""),"",Q1068/Q1067-1)</f>
        <v/>
      </c>
      <c r="X1068" s="23">
        <f>IF(OR(R1068="",R1067=""),"",R1068/R1067-1)</f>
        <v/>
      </c>
      <c r="Y1068" s="23">
        <f>IF(R1068="","",P1068/R1068)</f>
        <v/>
      </c>
      <c r="Z1068" s="23">
        <f>IF(R1068="","",Q1068/R1068)</f>
        <v/>
      </c>
      <c r="AA1068" s="24">
        <f>IF(SUMIFS('Daily NSE Equity Options'!$M:$M,'Daily NSE Equity Options'!$A:$A,$A1068)=0,"",SUMIFS('Daily NSE Equity Options'!$M:$M,'Daily NSE Equity Options'!$A:$A,$A1068))</f>
        <v/>
      </c>
      <c r="AB1068" s="9">
        <f>IF(SUMIFS('Daily BSE Equity Options'!$M:$M,'Daily BSE Equity Options'!$A:$A,$A1068)=0,"",SUMIFS('Daily BSE Equity Options'!$M:$M,'Daily BSE Equity Options'!$A:$A,$A1068))</f>
        <v/>
      </c>
      <c r="AC1068" s="9">
        <f>IF(OR(AA1068="",AB1068=""),"",AA1068+AB1068)</f>
        <v/>
      </c>
      <c r="AD1068" s="26">
        <f>IFERROR(IF(OR(AA1068="",INDEX(AA:AA,MATCH(DATE(YEAR($A1068)-1,MONTH($A1068),DAY($A1068)),$A:$A,0))=""),"",AA1068/INDEX(AA:AA,MATCH(DATE(YEAR($A1068)-1,MONTH($A1068),DAY($A1068)),$A:$A,0))-1),"")</f>
        <v/>
      </c>
      <c r="AE1068" s="26">
        <f>IFERROR(IF(OR(AB1068="",INDEX(AB:AB,MATCH(DATE(YEAR($A1068)-1,MONTH($A1068),DAY($A1068)),$A:$A,0))=""),"",AB1068/INDEX(AB:AB,MATCH(DATE(YEAR($A1068)-1,MONTH($A1068),DAY($A1068)),$A:$A,0))-1),"")</f>
        <v/>
      </c>
      <c r="AF1068" s="26">
        <f>IFERROR(IF(OR(AC1068="",INDEX(AC:AC,MATCH(DATE(YEAR($A1068)-1,MONTH($A1068),DAY($A1068)),$A:$A,0))=""),"",AC1068/INDEX(AC:AC,MATCH(DATE(YEAR($A1068)-1,MONTH($A1068),DAY($A1068)),$A:$A,0))-1),"")</f>
        <v/>
      </c>
      <c r="AG1068" s="26">
        <f>IF(OR(AA1068="",AA1067=""),"",AA1068/AA1067-1)</f>
        <v/>
      </c>
      <c r="AH1068" s="26">
        <f>IF(OR(AB1068="",AB1067=""),"",AB1068/AB1067-1)</f>
        <v/>
      </c>
      <c r="AI1068" s="26">
        <f>IF(OR(AC1068="",AC1067=""),"",AC1068/AC1067-1)</f>
        <v/>
      </c>
      <c r="AJ1068" s="26">
        <f>IF(AC1068="","",AA1068/AC1068)</f>
        <v/>
      </c>
      <c r="AK1068" s="26">
        <f>IF(AC1068="","",AB1068/AC1068)</f>
        <v/>
      </c>
      <c r="AL1068" s="29" t="n">
        <v>14.51</v>
      </c>
      <c r="AM1068" s="30" t="n">
        <v>14.965</v>
      </c>
      <c r="AN1068" s="30" t="n">
        <v>12.7375</v>
      </c>
      <c r="AO1068" s="30" t="n">
        <v>14.825</v>
      </c>
      <c r="AP1068" s="31" t="n">
        <v>0.0217</v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18">
        <f>IF(SUMIFS('Daily NSE Equity Options'!$K:$K,'Daily NSE Equity Options'!$A:$A,$A1069)=0,"",SUMIFS('Daily NSE Equity Options'!$K:$K,'Daily NSE Equity Options'!$A:$A,$A1069))</f>
        <v/>
      </c>
      <c r="F1069" s="7">
        <f>IF(SUMIFS('Daily BSE Equity Options'!$K:$K,'Daily BSE Equity Options'!$A:$A,$A1069)=0,"",SUMIFS('Daily BSE Equity Options'!$K:$K,'Daily BSE Equity Options'!$A:$A,$A1069))</f>
        <v/>
      </c>
      <c r="G1069" s="7">
        <f>IF(OR(E1069="",F1069=""),"",E1069+F1069)</f>
        <v/>
      </c>
      <c r="H1069" s="20">
        <f>IFERROR(IF(OR(E1069="",INDEX(E:E,MATCH(DATE(YEAR($A1069)-1,MONTH($A1069),DAY($A1069)),$A:$A,0))=""),"",E1069/INDEX(E:E,MATCH(DATE(YEAR($A1069)-1,MONTH($A1069),DAY($A1069)),$A:$A,0))-1),"")</f>
        <v/>
      </c>
      <c r="I1069" s="20">
        <f>IFERROR(IF(OR(F1069="",INDEX(F:F,MATCH(DATE(YEAR($A1069)-1,MONTH($A1069),DAY($A1069)),$A:$A,0))=""),"",F1069/INDEX(F:F,MATCH(DATE(YEAR($A1069)-1,MONTH($A1069),DAY($A1069)),$A:$A,0))-1),"")</f>
        <v/>
      </c>
      <c r="J1069" s="20">
        <f>IFERROR(IF(OR(G1069="",INDEX(G:G,MATCH(DATE(YEAR($A1069)-1,MONTH($A1069),DAY($A1069)),$A:$A,0))=""),"",G1069/INDEX(G:G,MATCH(DATE(YEAR($A1069)-1,MONTH($A1069),DAY($A1069)),$A:$A,0))-1),"")</f>
        <v/>
      </c>
      <c r="K1069" s="20">
        <f>IF(OR(E1069="",E1068=""),"",E1069/E1068-1)</f>
        <v/>
      </c>
      <c r="L1069" s="20">
        <f>IF(OR(F1069="",F1068=""),"",F1069/F1068-1)</f>
        <v/>
      </c>
      <c r="M1069" s="20">
        <f>IF(OR(G1069="",G1068=""),"",G1069/G1068-1)</f>
        <v/>
      </c>
      <c r="N1069" s="20">
        <f>IF(G1069="","",E1069/G1069)</f>
        <v/>
      </c>
      <c r="O1069" s="20">
        <f>IF(G1069="","",F1069/G1069)</f>
        <v/>
      </c>
      <c r="P1069" s="21">
        <f>IF(SUMIFS('Daily NSE Equity Options'!$L:$L,'Daily NSE Equity Options'!$A:$A,$A1069)=0,"",SUMIFS('Daily NSE Equity Options'!$L:$L,'Daily NSE Equity Options'!$A:$A,$A1069))</f>
        <v/>
      </c>
      <c r="Q1069" s="8">
        <f>IF(SUMIFS('Daily BSE Equity Options'!$L:$L,'Daily BSE Equity Options'!$A:$A,$A1069)=0,"",SUMIFS('Daily BSE Equity Options'!$L:$L,'Daily BSE Equity Options'!$A:$A,$A1069))</f>
        <v/>
      </c>
      <c r="R1069" s="8">
        <f>IF(OR(P1069="",Q1069=""),"",P1069+Q1069)</f>
        <v/>
      </c>
      <c r="S1069" s="23">
        <f>IFERROR(IF(OR(P1069="",INDEX(P:P,MATCH(DATE(YEAR($A1069)-1,MONTH($A1069),DAY($A1069)),$A:$A,0))=""),"",P1069/INDEX(P:P,MATCH(DATE(YEAR($A1069)-1,MONTH($A1069),DAY($A1069)),$A:$A,0))-1),"")</f>
        <v/>
      </c>
      <c r="T1069" s="23">
        <f>IFERROR(IF(OR(Q1069="",INDEX(Q:Q,MATCH(DATE(YEAR($A1069)-1,MONTH($A1069),DAY($A1069)),$A:$A,0))=""),"",Q1069/INDEX(Q:Q,MATCH(DATE(YEAR($A1069)-1,MONTH($A1069),DAY($A1069)),$A:$A,0))-1),"")</f>
        <v/>
      </c>
      <c r="U1069" s="23">
        <f>IFERROR(IF(OR(R1069="",INDEX(R:R,MATCH(DATE(YEAR($A1069)-1,MONTH($A1069),DAY($A1069)),$A:$A,0))=""),"",R1069/INDEX(R:R,MATCH(DATE(YEAR($A1069)-1,MONTH($A1069),DAY($A1069)),$A:$A,0))-1),"")</f>
        <v/>
      </c>
      <c r="V1069" s="23">
        <f>IF(OR(P1069="",P1068=""),"",P1069/P1068-1)</f>
        <v/>
      </c>
      <c r="W1069" s="23">
        <f>IF(OR(Q1069="",Q1068=""),"",Q1069/Q1068-1)</f>
        <v/>
      </c>
      <c r="X1069" s="23">
        <f>IF(OR(R1069="",R1068=""),"",R1069/R1068-1)</f>
        <v/>
      </c>
      <c r="Y1069" s="23">
        <f>IF(R1069="","",P1069/R1069)</f>
        <v/>
      </c>
      <c r="Z1069" s="23">
        <f>IF(R1069="","",Q1069/R1069)</f>
        <v/>
      </c>
      <c r="AA1069" s="24">
        <f>IF(SUMIFS('Daily NSE Equity Options'!$M:$M,'Daily NSE Equity Options'!$A:$A,$A1069)=0,"",SUMIFS('Daily NSE Equity Options'!$M:$M,'Daily NSE Equity Options'!$A:$A,$A1069))</f>
        <v/>
      </c>
      <c r="AB1069" s="9">
        <f>IF(SUMIFS('Daily BSE Equity Options'!$M:$M,'Daily BSE Equity Options'!$A:$A,$A1069)=0,"",SUMIFS('Daily BSE Equity Options'!$M:$M,'Daily BSE Equity Options'!$A:$A,$A1069))</f>
        <v/>
      </c>
      <c r="AC1069" s="9">
        <f>IF(OR(AA1069="",AB1069=""),"",AA1069+AB1069)</f>
        <v/>
      </c>
      <c r="AD1069" s="26">
        <f>IFERROR(IF(OR(AA1069="",INDEX(AA:AA,MATCH(DATE(YEAR($A1069)-1,MONTH($A1069),DAY($A1069)),$A:$A,0))=""),"",AA1069/INDEX(AA:AA,MATCH(DATE(YEAR($A1069)-1,MONTH($A1069),DAY($A1069)),$A:$A,0))-1),"")</f>
        <v/>
      </c>
      <c r="AE1069" s="26">
        <f>IFERROR(IF(OR(AB1069="",INDEX(AB:AB,MATCH(DATE(YEAR($A1069)-1,MONTH($A1069),DAY($A1069)),$A:$A,0))=""),"",AB1069/INDEX(AB:AB,MATCH(DATE(YEAR($A1069)-1,MONTH($A1069),DAY($A1069)),$A:$A,0))-1),"")</f>
        <v/>
      </c>
      <c r="AF1069" s="26">
        <f>IFERROR(IF(OR(AC1069="",INDEX(AC:AC,MATCH(DATE(YEAR($A1069)-1,MONTH($A1069),DAY($A1069)),$A:$A,0))=""),"",AC1069/INDEX(AC:AC,MATCH(DATE(YEAR($A1069)-1,MONTH($A1069),DAY($A1069)),$A:$A,0))-1),"")</f>
        <v/>
      </c>
      <c r="AG1069" s="26">
        <f>IF(OR(AA1069="",AA1068=""),"",AA1069/AA1068-1)</f>
        <v/>
      </c>
      <c r="AH1069" s="26">
        <f>IF(OR(AB1069="",AB1068=""),"",AB1069/AB1068-1)</f>
        <v/>
      </c>
      <c r="AI1069" s="26">
        <f>IF(OR(AC1069="",AC1068=""),"",AC1069/AC1068-1)</f>
        <v/>
      </c>
      <c r="AJ1069" s="26">
        <f>IF(AC1069="","",AA1069/AC1069)</f>
        <v/>
      </c>
      <c r="AK1069" s="26">
        <f>IF(AC1069="","",AB1069/AC1069)</f>
        <v/>
      </c>
      <c r="AL1069" s="29" t="n">
        <v>14.825</v>
      </c>
      <c r="AM1069" s="30" t="n">
        <v>15.625</v>
      </c>
      <c r="AN1069" s="30" t="n">
        <v>13.115</v>
      </c>
      <c r="AO1069" s="30" t="n">
        <v>15.4375</v>
      </c>
      <c r="AP1069" s="31" t="n">
        <v>0.0413</v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18">
        <f>IF(SUMIFS('Daily NSE Equity Options'!$K:$K,'Daily NSE Equity Options'!$A:$A,$A1070)=0,"",SUMIFS('Daily NSE Equity Options'!$K:$K,'Daily NSE Equity Options'!$A:$A,$A1070))</f>
        <v/>
      </c>
      <c r="F1070" s="7">
        <f>IF(SUMIFS('Daily BSE Equity Options'!$K:$K,'Daily BSE Equity Options'!$A:$A,$A1070)=0,"",SUMIFS('Daily BSE Equity Options'!$K:$K,'Daily BSE Equity Options'!$A:$A,$A1070))</f>
        <v/>
      </c>
      <c r="G1070" s="7">
        <f>IF(OR(E1070="",F1070=""),"",E1070+F1070)</f>
        <v/>
      </c>
      <c r="H1070" s="20">
        <f>IFERROR(IF(OR(E1070="",INDEX(E:E,MATCH(DATE(YEAR($A1070)-1,MONTH($A1070),DAY($A1070)),$A:$A,0))=""),"",E1070/INDEX(E:E,MATCH(DATE(YEAR($A1070)-1,MONTH($A1070),DAY($A1070)),$A:$A,0))-1),"")</f>
        <v/>
      </c>
      <c r="I1070" s="20">
        <f>IFERROR(IF(OR(F1070="",INDEX(F:F,MATCH(DATE(YEAR($A1070)-1,MONTH($A1070),DAY($A1070)),$A:$A,0))=""),"",F1070/INDEX(F:F,MATCH(DATE(YEAR($A1070)-1,MONTH($A1070),DAY($A1070)),$A:$A,0))-1),"")</f>
        <v/>
      </c>
      <c r="J1070" s="20">
        <f>IFERROR(IF(OR(G1070="",INDEX(G:G,MATCH(DATE(YEAR($A1070)-1,MONTH($A1070),DAY($A1070)),$A:$A,0))=""),"",G1070/INDEX(G:G,MATCH(DATE(YEAR($A1070)-1,MONTH($A1070),DAY($A1070)),$A:$A,0))-1),"")</f>
        <v/>
      </c>
      <c r="K1070" s="20">
        <f>IF(OR(E1070="",E1069=""),"",E1070/E1069-1)</f>
        <v/>
      </c>
      <c r="L1070" s="20">
        <f>IF(OR(F1070="",F1069=""),"",F1070/F1069-1)</f>
        <v/>
      </c>
      <c r="M1070" s="20">
        <f>IF(OR(G1070="",G1069=""),"",G1070/G1069-1)</f>
        <v/>
      </c>
      <c r="N1070" s="20">
        <f>IF(G1070="","",E1070/G1070)</f>
        <v/>
      </c>
      <c r="O1070" s="20">
        <f>IF(G1070="","",F1070/G1070)</f>
        <v/>
      </c>
      <c r="P1070" s="21">
        <f>IF(SUMIFS('Daily NSE Equity Options'!$L:$L,'Daily NSE Equity Options'!$A:$A,$A1070)=0,"",SUMIFS('Daily NSE Equity Options'!$L:$L,'Daily NSE Equity Options'!$A:$A,$A1070))</f>
        <v/>
      </c>
      <c r="Q1070" s="8">
        <f>IF(SUMIFS('Daily BSE Equity Options'!$L:$L,'Daily BSE Equity Options'!$A:$A,$A1070)=0,"",SUMIFS('Daily BSE Equity Options'!$L:$L,'Daily BSE Equity Options'!$A:$A,$A1070))</f>
        <v/>
      </c>
      <c r="R1070" s="8">
        <f>IF(OR(P1070="",Q1070=""),"",P1070+Q1070)</f>
        <v/>
      </c>
      <c r="S1070" s="23">
        <f>IFERROR(IF(OR(P1070="",INDEX(P:P,MATCH(DATE(YEAR($A1070)-1,MONTH($A1070),DAY($A1070)),$A:$A,0))=""),"",P1070/INDEX(P:P,MATCH(DATE(YEAR($A1070)-1,MONTH($A1070),DAY($A1070)),$A:$A,0))-1),"")</f>
        <v/>
      </c>
      <c r="T1070" s="23">
        <f>IFERROR(IF(OR(Q1070="",INDEX(Q:Q,MATCH(DATE(YEAR($A1070)-1,MONTH($A1070),DAY($A1070)),$A:$A,0))=""),"",Q1070/INDEX(Q:Q,MATCH(DATE(YEAR($A1070)-1,MONTH($A1070),DAY($A1070)),$A:$A,0))-1),"")</f>
        <v/>
      </c>
      <c r="U1070" s="23">
        <f>IFERROR(IF(OR(R1070="",INDEX(R:R,MATCH(DATE(YEAR($A1070)-1,MONTH($A1070),DAY($A1070)),$A:$A,0))=""),"",R1070/INDEX(R:R,MATCH(DATE(YEAR($A1070)-1,MONTH($A1070),DAY($A1070)),$A:$A,0))-1),"")</f>
        <v/>
      </c>
      <c r="V1070" s="23">
        <f>IF(OR(P1070="",P1069=""),"",P1070/P1069-1)</f>
        <v/>
      </c>
      <c r="W1070" s="23">
        <f>IF(OR(Q1070="",Q1069=""),"",Q1070/Q1069-1)</f>
        <v/>
      </c>
      <c r="X1070" s="23">
        <f>IF(OR(R1070="",R1069=""),"",R1070/R1069-1)</f>
        <v/>
      </c>
      <c r="Y1070" s="23">
        <f>IF(R1070="","",P1070/R1070)</f>
        <v/>
      </c>
      <c r="Z1070" s="23">
        <f>IF(R1070="","",Q1070/R1070)</f>
        <v/>
      </c>
      <c r="AA1070" s="24">
        <f>IF(SUMIFS('Daily NSE Equity Options'!$M:$M,'Daily NSE Equity Options'!$A:$A,$A1070)=0,"",SUMIFS('Daily NSE Equity Options'!$M:$M,'Daily NSE Equity Options'!$A:$A,$A1070))</f>
        <v/>
      </c>
      <c r="AB1070" s="9">
        <f>IF(SUMIFS('Daily BSE Equity Options'!$M:$M,'Daily BSE Equity Options'!$A:$A,$A1070)=0,"",SUMIFS('Daily BSE Equity Options'!$M:$M,'Daily BSE Equity Options'!$A:$A,$A1070))</f>
        <v/>
      </c>
      <c r="AC1070" s="9">
        <f>IF(OR(AA1070="",AB1070=""),"",AA1070+AB1070)</f>
        <v/>
      </c>
      <c r="AD1070" s="26">
        <f>IFERROR(IF(OR(AA1070="",INDEX(AA:AA,MATCH(DATE(YEAR($A1070)-1,MONTH($A1070),DAY($A1070)),$A:$A,0))=""),"",AA1070/INDEX(AA:AA,MATCH(DATE(YEAR($A1070)-1,MONTH($A1070),DAY($A1070)),$A:$A,0))-1),"")</f>
        <v/>
      </c>
      <c r="AE1070" s="26">
        <f>IFERROR(IF(OR(AB1070="",INDEX(AB:AB,MATCH(DATE(YEAR($A1070)-1,MONTH($A1070),DAY($A1070)),$A:$A,0))=""),"",AB1070/INDEX(AB:AB,MATCH(DATE(YEAR($A1070)-1,MONTH($A1070),DAY($A1070)),$A:$A,0))-1),"")</f>
        <v/>
      </c>
      <c r="AF1070" s="26">
        <f>IFERROR(IF(OR(AC1070="",INDEX(AC:AC,MATCH(DATE(YEAR($A1070)-1,MONTH($A1070),DAY($A1070)),$A:$A,0))=""),"",AC1070/INDEX(AC:AC,MATCH(DATE(YEAR($A1070)-1,MONTH($A1070),DAY($A1070)),$A:$A,0))-1),"")</f>
        <v/>
      </c>
      <c r="AG1070" s="26">
        <f>IF(OR(AA1070="",AA1069=""),"",AA1070/AA1069-1)</f>
        <v/>
      </c>
      <c r="AH1070" s="26">
        <f>IF(OR(AB1070="",AB1069=""),"",AB1070/AB1069-1)</f>
        <v/>
      </c>
      <c r="AI1070" s="26">
        <f>IF(OR(AC1070="",AC1069=""),"",AC1070/AC1069-1)</f>
        <v/>
      </c>
      <c r="AJ1070" s="26">
        <f>IF(AC1070="","",AA1070/AC1070)</f>
        <v/>
      </c>
      <c r="AK1070" s="26">
        <f>IF(AC1070="","",AB1070/AC1070)</f>
        <v/>
      </c>
      <c r="AL1070" s="29" t="n">
        <v>15.4375</v>
      </c>
      <c r="AM1070" s="30" t="n">
        <v>16.065</v>
      </c>
      <c r="AN1070" s="30" t="n">
        <v>12.5925</v>
      </c>
      <c r="AO1070" s="30" t="n">
        <v>12.7475</v>
      </c>
      <c r="AP1070" s="31" t="n">
        <v>-0.1743</v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18">
        <f>IF(SUMIFS('Daily NSE Equity Options'!$K:$K,'Daily NSE Equity Options'!$A:$A,$A1071)=0,"",SUMIFS('Daily NSE Equity Options'!$K:$K,'Daily NSE Equity Options'!$A:$A,$A1071))</f>
        <v/>
      </c>
      <c r="F1071" s="7">
        <f>IF(SUMIFS('Daily BSE Equity Options'!$K:$K,'Daily BSE Equity Options'!$A:$A,$A1071)=0,"",SUMIFS('Daily BSE Equity Options'!$K:$K,'Daily BSE Equity Options'!$A:$A,$A1071))</f>
        <v/>
      </c>
      <c r="G1071" s="7">
        <f>IF(OR(E1071="",F1071=""),"",E1071+F1071)</f>
        <v/>
      </c>
      <c r="H1071" s="20">
        <f>IFERROR(IF(OR(E1071="",INDEX(E:E,MATCH(DATE(YEAR($A1071)-1,MONTH($A1071),DAY($A1071)),$A:$A,0))=""),"",E1071/INDEX(E:E,MATCH(DATE(YEAR($A1071)-1,MONTH($A1071),DAY($A1071)),$A:$A,0))-1),"")</f>
        <v/>
      </c>
      <c r="I1071" s="20">
        <f>IFERROR(IF(OR(F1071="",INDEX(F:F,MATCH(DATE(YEAR($A1071)-1,MONTH($A1071),DAY($A1071)),$A:$A,0))=""),"",F1071/INDEX(F:F,MATCH(DATE(YEAR($A1071)-1,MONTH($A1071),DAY($A1071)),$A:$A,0))-1),"")</f>
        <v/>
      </c>
      <c r="J1071" s="20">
        <f>IFERROR(IF(OR(G1071="",INDEX(G:G,MATCH(DATE(YEAR($A1071)-1,MONTH($A1071),DAY($A1071)),$A:$A,0))=""),"",G1071/INDEX(G:G,MATCH(DATE(YEAR($A1071)-1,MONTH($A1071),DAY($A1071)),$A:$A,0))-1),"")</f>
        <v/>
      </c>
      <c r="K1071" s="20">
        <f>IF(OR(E1071="",E1070=""),"",E1071/E1070-1)</f>
        <v/>
      </c>
      <c r="L1071" s="20">
        <f>IF(OR(F1071="",F1070=""),"",F1071/F1070-1)</f>
        <v/>
      </c>
      <c r="M1071" s="20">
        <f>IF(OR(G1071="",G1070=""),"",G1071/G1070-1)</f>
        <v/>
      </c>
      <c r="N1071" s="20">
        <f>IF(G1071="","",E1071/G1071)</f>
        <v/>
      </c>
      <c r="O1071" s="20">
        <f>IF(G1071="","",F1071/G1071)</f>
        <v/>
      </c>
      <c r="P1071" s="21">
        <f>IF(SUMIFS('Daily NSE Equity Options'!$L:$L,'Daily NSE Equity Options'!$A:$A,$A1071)=0,"",SUMIFS('Daily NSE Equity Options'!$L:$L,'Daily NSE Equity Options'!$A:$A,$A1071))</f>
        <v/>
      </c>
      <c r="Q1071" s="8">
        <f>IF(SUMIFS('Daily BSE Equity Options'!$L:$L,'Daily BSE Equity Options'!$A:$A,$A1071)=0,"",SUMIFS('Daily BSE Equity Options'!$L:$L,'Daily BSE Equity Options'!$A:$A,$A1071))</f>
        <v/>
      </c>
      <c r="R1071" s="8">
        <f>IF(OR(P1071="",Q1071=""),"",P1071+Q1071)</f>
        <v/>
      </c>
      <c r="S1071" s="23">
        <f>IFERROR(IF(OR(P1071="",INDEX(P:P,MATCH(DATE(YEAR($A1071)-1,MONTH($A1071),DAY($A1071)),$A:$A,0))=""),"",P1071/INDEX(P:P,MATCH(DATE(YEAR($A1071)-1,MONTH($A1071),DAY($A1071)),$A:$A,0))-1),"")</f>
        <v/>
      </c>
      <c r="T1071" s="23">
        <f>IFERROR(IF(OR(Q1071="",INDEX(Q:Q,MATCH(DATE(YEAR($A1071)-1,MONTH($A1071),DAY($A1071)),$A:$A,0))=""),"",Q1071/INDEX(Q:Q,MATCH(DATE(YEAR($A1071)-1,MONTH($A1071),DAY($A1071)),$A:$A,0))-1),"")</f>
        <v/>
      </c>
      <c r="U1071" s="23">
        <f>IFERROR(IF(OR(R1071="",INDEX(R:R,MATCH(DATE(YEAR($A1071)-1,MONTH($A1071),DAY($A1071)),$A:$A,0))=""),"",R1071/INDEX(R:R,MATCH(DATE(YEAR($A1071)-1,MONTH($A1071),DAY($A1071)),$A:$A,0))-1),"")</f>
        <v/>
      </c>
      <c r="V1071" s="23">
        <f>IF(OR(P1071="",P1070=""),"",P1071/P1070-1)</f>
        <v/>
      </c>
      <c r="W1071" s="23">
        <f>IF(OR(Q1071="",Q1070=""),"",Q1071/Q1070-1)</f>
        <v/>
      </c>
      <c r="X1071" s="23">
        <f>IF(OR(R1071="",R1070=""),"",R1071/R1070-1)</f>
        <v/>
      </c>
      <c r="Y1071" s="23">
        <f>IF(R1071="","",P1071/R1071)</f>
        <v/>
      </c>
      <c r="Z1071" s="23">
        <f>IF(R1071="","",Q1071/R1071)</f>
        <v/>
      </c>
      <c r="AA1071" s="24">
        <f>IF(SUMIFS('Daily NSE Equity Options'!$M:$M,'Daily NSE Equity Options'!$A:$A,$A1071)=0,"",SUMIFS('Daily NSE Equity Options'!$M:$M,'Daily NSE Equity Options'!$A:$A,$A1071))</f>
        <v/>
      </c>
      <c r="AB1071" s="9">
        <f>IF(SUMIFS('Daily BSE Equity Options'!$M:$M,'Daily BSE Equity Options'!$A:$A,$A1071)=0,"",SUMIFS('Daily BSE Equity Options'!$M:$M,'Daily BSE Equity Options'!$A:$A,$A1071))</f>
        <v/>
      </c>
      <c r="AC1071" s="9">
        <f>IF(OR(AA1071="",AB1071=""),"",AA1071+AB1071)</f>
        <v/>
      </c>
      <c r="AD1071" s="26">
        <f>IFERROR(IF(OR(AA1071="",INDEX(AA:AA,MATCH(DATE(YEAR($A1071)-1,MONTH($A1071),DAY($A1071)),$A:$A,0))=""),"",AA1071/INDEX(AA:AA,MATCH(DATE(YEAR($A1071)-1,MONTH($A1071),DAY($A1071)),$A:$A,0))-1),"")</f>
        <v/>
      </c>
      <c r="AE1071" s="26">
        <f>IFERROR(IF(OR(AB1071="",INDEX(AB:AB,MATCH(DATE(YEAR($A1071)-1,MONTH($A1071),DAY($A1071)),$A:$A,0))=""),"",AB1071/INDEX(AB:AB,MATCH(DATE(YEAR($A1071)-1,MONTH($A1071),DAY($A1071)),$A:$A,0))-1),"")</f>
        <v/>
      </c>
      <c r="AF1071" s="26">
        <f>IFERROR(IF(OR(AC1071="",INDEX(AC:AC,MATCH(DATE(YEAR($A1071)-1,MONTH($A1071),DAY($A1071)),$A:$A,0))=""),"",AC1071/INDEX(AC:AC,MATCH(DATE(YEAR($A1071)-1,MONTH($A1071),DAY($A1071)),$A:$A,0))-1),"")</f>
        <v/>
      </c>
      <c r="AG1071" s="26">
        <f>IF(OR(AA1071="",AA1070=""),"",AA1071/AA1070-1)</f>
        <v/>
      </c>
      <c r="AH1071" s="26">
        <f>IF(OR(AB1071="",AB1070=""),"",AB1071/AB1070-1)</f>
        <v/>
      </c>
      <c r="AI1071" s="26">
        <f>IF(OR(AC1071="",AC1070=""),"",AC1071/AC1070-1)</f>
        <v/>
      </c>
      <c r="AJ1071" s="26">
        <f>IF(AC1071="","",AA1071/AC1071)</f>
        <v/>
      </c>
      <c r="AK1071" s="26">
        <f>IF(AC1071="","",AB1071/AC1071)</f>
        <v/>
      </c>
      <c r="AL1071" s="29" t="n">
        <v>12.7475</v>
      </c>
      <c r="AM1071" s="30" t="n">
        <v>14.0375</v>
      </c>
      <c r="AN1071" s="30" t="n">
        <v>11.6175</v>
      </c>
      <c r="AO1071" s="30" t="n">
        <v>11.7625</v>
      </c>
      <c r="AP1071" s="31" t="n">
        <v>-0.07729999999999999</v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18">
        <f>IF(SUMIFS('Daily NSE Equity Options'!$K:$K,'Daily NSE Equity Options'!$A:$A,$A1072)=0,"",SUMIFS('Daily NSE Equity Options'!$K:$K,'Daily NSE Equity Options'!$A:$A,$A1072))</f>
        <v/>
      </c>
      <c r="F1072" s="7">
        <f>IF(SUMIFS('Daily BSE Equity Options'!$K:$K,'Daily BSE Equity Options'!$A:$A,$A1072)=0,"",SUMIFS('Daily BSE Equity Options'!$K:$K,'Daily BSE Equity Options'!$A:$A,$A1072))</f>
        <v/>
      </c>
      <c r="G1072" s="7">
        <f>IF(OR(E1072="",F1072=""),"",E1072+F1072)</f>
        <v/>
      </c>
      <c r="H1072" s="20">
        <f>IFERROR(IF(OR(E1072="",INDEX(E:E,MATCH(DATE(YEAR($A1072)-1,MONTH($A1072),DAY($A1072)),$A:$A,0))=""),"",E1072/INDEX(E:E,MATCH(DATE(YEAR($A1072)-1,MONTH($A1072),DAY($A1072)),$A:$A,0))-1),"")</f>
        <v/>
      </c>
      <c r="I1072" s="20">
        <f>IFERROR(IF(OR(F1072="",INDEX(F:F,MATCH(DATE(YEAR($A1072)-1,MONTH($A1072),DAY($A1072)),$A:$A,0))=""),"",F1072/INDEX(F:F,MATCH(DATE(YEAR($A1072)-1,MONTH($A1072),DAY($A1072)),$A:$A,0))-1),"")</f>
        <v/>
      </c>
      <c r="J1072" s="20">
        <f>IFERROR(IF(OR(G1072="",INDEX(G:G,MATCH(DATE(YEAR($A1072)-1,MONTH($A1072),DAY($A1072)),$A:$A,0))=""),"",G1072/INDEX(G:G,MATCH(DATE(YEAR($A1072)-1,MONTH($A1072),DAY($A1072)),$A:$A,0))-1),"")</f>
        <v/>
      </c>
      <c r="K1072" s="20">
        <f>IF(OR(E1072="",E1071=""),"",E1072/E1071-1)</f>
        <v/>
      </c>
      <c r="L1072" s="20">
        <f>IF(OR(F1072="",F1071=""),"",F1072/F1071-1)</f>
        <v/>
      </c>
      <c r="M1072" s="20">
        <f>IF(OR(G1072="",G1071=""),"",G1072/G1071-1)</f>
        <v/>
      </c>
      <c r="N1072" s="20">
        <f>IF(G1072="","",E1072/G1072)</f>
        <v/>
      </c>
      <c r="O1072" s="20">
        <f>IF(G1072="","",F1072/G1072)</f>
        <v/>
      </c>
      <c r="P1072" s="21">
        <f>IF(SUMIFS('Daily NSE Equity Options'!$L:$L,'Daily NSE Equity Options'!$A:$A,$A1072)=0,"",SUMIFS('Daily NSE Equity Options'!$L:$L,'Daily NSE Equity Options'!$A:$A,$A1072))</f>
        <v/>
      </c>
      <c r="Q1072" s="8">
        <f>IF(SUMIFS('Daily BSE Equity Options'!$L:$L,'Daily BSE Equity Options'!$A:$A,$A1072)=0,"",SUMIFS('Daily BSE Equity Options'!$L:$L,'Daily BSE Equity Options'!$A:$A,$A1072))</f>
        <v/>
      </c>
      <c r="R1072" s="8">
        <f>IF(OR(P1072="",Q1072=""),"",P1072+Q1072)</f>
        <v/>
      </c>
      <c r="S1072" s="23">
        <f>IFERROR(IF(OR(P1072="",INDEX(P:P,MATCH(DATE(YEAR($A1072)-1,MONTH($A1072),DAY($A1072)),$A:$A,0))=""),"",P1072/INDEX(P:P,MATCH(DATE(YEAR($A1072)-1,MONTH($A1072),DAY($A1072)),$A:$A,0))-1),"")</f>
        <v/>
      </c>
      <c r="T1072" s="23">
        <f>IFERROR(IF(OR(Q1072="",INDEX(Q:Q,MATCH(DATE(YEAR($A1072)-1,MONTH($A1072),DAY($A1072)),$A:$A,0))=""),"",Q1072/INDEX(Q:Q,MATCH(DATE(YEAR($A1072)-1,MONTH($A1072),DAY($A1072)),$A:$A,0))-1),"")</f>
        <v/>
      </c>
      <c r="U1072" s="23">
        <f>IFERROR(IF(OR(R1072="",INDEX(R:R,MATCH(DATE(YEAR($A1072)-1,MONTH($A1072),DAY($A1072)),$A:$A,0))=""),"",R1072/INDEX(R:R,MATCH(DATE(YEAR($A1072)-1,MONTH($A1072),DAY($A1072)),$A:$A,0))-1),"")</f>
        <v/>
      </c>
      <c r="V1072" s="23">
        <f>IF(OR(P1072="",P1071=""),"",P1072/P1071-1)</f>
        <v/>
      </c>
      <c r="W1072" s="23">
        <f>IF(OR(Q1072="",Q1071=""),"",Q1072/Q1071-1)</f>
        <v/>
      </c>
      <c r="X1072" s="23">
        <f>IF(OR(R1072="",R1071=""),"",R1072/R1071-1)</f>
        <v/>
      </c>
      <c r="Y1072" s="23">
        <f>IF(R1072="","",P1072/R1072)</f>
        <v/>
      </c>
      <c r="Z1072" s="23">
        <f>IF(R1072="","",Q1072/R1072)</f>
        <v/>
      </c>
      <c r="AA1072" s="24">
        <f>IF(SUMIFS('Daily NSE Equity Options'!$M:$M,'Daily NSE Equity Options'!$A:$A,$A1072)=0,"",SUMIFS('Daily NSE Equity Options'!$M:$M,'Daily NSE Equity Options'!$A:$A,$A1072))</f>
        <v/>
      </c>
      <c r="AB1072" s="9">
        <f>IF(SUMIFS('Daily BSE Equity Options'!$M:$M,'Daily BSE Equity Options'!$A:$A,$A1072)=0,"",SUMIFS('Daily BSE Equity Options'!$M:$M,'Daily BSE Equity Options'!$A:$A,$A1072))</f>
        <v/>
      </c>
      <c r="AC1072" s="9">
        <f>IF(OR(AA1072="",AB1072=""),"",AA1072+AB1072)</f>
        <v/>
      </c>
      <c r="AD1072" s="26">
        <f>IFERROR(IF(OR(AA1072="",INDEX(AA:AA,MATCH(DATE(YEAR($A1072)-1,MONTH($A1072),DAY($A1072)),$A:$A,0))=""),"",AA1072/INDEX(AA:AA,MATCH(DATE(YEAR($A1072)-1,MONTH($A1072),DAY($A1072)),$A:$A,0))-1),"")</f>
        <v/>
      </c>
      <c r="AE1072" s="26">
        <f>IFERROR(IF(OR(AB1072="",INDEX(AB:AB,MATCH(DATE(YEAR($A1072)-1,MONTH($A1072),DAY($A1072)),$A:$A,0))=""),"",AB1072/INDEX(AB:AB,MATCH(DATE(YEAR($A1072)-1,MONTH($A1072),DAY($A1072)),$A:$A,0))-1),"")</f>
        <v/>
      </c>
      <c r="AF1072" s="26">
        <f>IFERROR(IF(OR(AC1072="",INDEX(AC:AC,MATCH(DATE(YEAR($A1072)-1,MONTH($A1072),DAY($A1072)),$A:$A,0))=""),"",AC1072/INDEX(AC:AC,MATCH(DATE(YEAR($A1072)-1,MONTH($A1072),DAY($A1072)),$A:$A,0))-1),"")</f>
        <v/>
      </c>
      <c r="AG1072" s="26">
        <f>IF(OR(AA1072="",AA1071=""),"",AA1072/AA1071-1)</f>
        <v/>
      </c>
      <c r="AH1072" s="26">
        <f>IF(OR(AB1072="",AB1071=""),"",AB1072/AB1071-1)</f>
        <v/>
      </c>
      <c r="AI1072" s="26">
        <f>IF(OR(AC1072="",AC1071=""),"",AC1072/AC1071-1)</f>
        <v/>
      </c>
      <c r="AJ1072" s="26">
        <f>IF(AC1072="","",AA1072/AC1072)</f>
        <v/>
      </c>
      <c r="AK1072" s="26">
        <f>IF(AC1072="","",AB1072/AC1072)</f>
        <v/>
      </c>
      <c r="AL1072" s="29" t="n">
        <v>11.7625</v>
      </c>
      <c r="AM1072" s="30" t="n">
        <v>13.2175</v>
      </c>
      <c r="AN1072" s="30" t="n">
        <v>11.275</v>
      </c>
      <c r="AO1072" s="30" t="n">
        <v>12.6175</v>
      </c>
      <c r="AP1072" s="31" t="n">
        <v>0.0727</v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18">
        <f>IF(SUMIFS('Daily NSE Equity Options'!$K:$K,'Daily NSE Equity Options'!$A:$A,$A1073)=0,"",SUMIFS('Daily NSE Equity Options'!$K:$K,'Daily NSE Equity Options'!$A:$A,$A1073))</f>
        <v/>
      </c>
      <c r="F1073" s="7">
        <f>IF(SUMIFS('Daily BSE Equity Options'!$K:$K,'Daily BSE Equity Options'!$A:$A,$A1073)=0,"",SUMIFS('Daily BSE Equity Options'!$K:$K,'Daily BSE Equity Options'!$A:$A,$A1073))</f>
        <v/>
      </c>
      <c r="G1073" s="7">
        <f>IF(OR(E1073="",F1073=""),"",E1073+F1073)</f>
        <v/>
      </c>
      <c r="H1073" s="20">
        <f>IFERROR(IF(OR(E1073="",INDEX(E:E,MATCH(DATE(YEAR($A1073)-1,MONTH($A1073),DAY($A1073)),$A:$A,0))=""),"",E1073/INDEX(E:E,MATCH(DATE(YEAR($A1073)-1,MONTH($A1073),DAY($A1073)),$A:$A,0))-1),"")</f>
        <v/>
      </c>
      <c r="I1073" s="20">
        <f>IFERROR(IF(OR(F1073="",INDEX(F:F,MATCH(DATE(YEAR($A1073)-1,MONTH($A1073),DAY($A1073)),$A:$A,0))=""),"",F1073/INDEX(F:F,MATCH(DATE(YEAR($A1073)-1,MONTH($A1073),DAY($A1073)),$A:$A,0))-1),"")</f>
        <v/>
      </c>
      <c r="J1073" s="20">
        <f>IFERROR(IF(OR(G1073="",INDEX(G:G,MATCH(DATE(YEAR($A1073)-1,MONTH($A1073),DAY($A1073)),$A:$A,0))=""),"",G1073/INDEX(G:G,MATCH(DATE(YEAR($A1073)-1,MONTH($A1073),DAY($A1073)),$A:$A,0))-1),"")</f>
        <v/>
      </c>
      <c r="K1073" s="20">
        <f>IF(OR(E1073="",E1072=""),"",E1073/E1072-1)</f>
        <v/>
      </c>
      <c r="L1073" s="20">
        <f>IF(OR(F1073="",F1072=""),"",F1073/F1072-1)</f>
        <v/>
      </c>
      <c r="M1073" s="20">
        <f>IF(OR(G1073="",G1072=""),"",G1073/G1072-1)</f>
        <v/>
      </c>
      <c r="N1073" s="20">
        <f>IF(G1073="","",E1073/G1073)</f>
        <v/>
      </c>
      <c r="O1073" s="20">
        <f>IF(G1073="","",F1073/G1073)</f>
        <v/>
      </c>
      <c r="P1073" s="21">
        <f>IF(SUMIFS('Daily NSE Equity Options'!$L:$L,'Daily NSE Equity Options'!$A:$A,$A1073)=0,"",SUMIFS('Daily NSE Equity Options'!$L:$L,'Daily NSE Equity Options'!$A:$A,$A1073))</f>
        <v/>
      </c>
      <c r="Q1073" s="8">
        <f>IF(SUMIFS('Daily BSE Equity Options'!$L:$L,'Daily BSE Equity Options'!$A:$A,$A1073)=0,"",SUMIFS('Daily BSE Equity Options'!$L:$L,'Daily BSE Equity Options'!$A:$A,$A1073))</f>
        <v/>
      </c>
      <c r="R1073" s="8">
        <f>IF(OR(P1073="",Q1073=""),"",P1073+Q1073)</f>
        <v/>
      </c>
      <c r="S1073" s="23">
        <f>IFERROR(IF(OR(P1073="",INDEX(P:P,MATCH(DATE(YEAR($A1073)-1,MONTH($A1073),DAY($A1073)),$A:$A,0))=""),"",P1073/INDEX(P:P,MATCH(DATE(YEAR($A1073)-1,MONTH($A1073),DAY($A1073)),$A:$A,0))-1),"")</f>
        <v/>
      </c>
      <c r="T1073" s="23">
        <f>IFERROR(IF(OR(Q1073="",INDEX(Q:Q,MATCH(DATE(YEAR($A1073)-1,MONTH($A1073),DAY($A1073)),$A:$A,0))=""),"",Q1073/INDEX(Q:Q,MATCH(DATE(YEAR($A1073)-1,MONTH($A1073),DAY($A1073)),$A:$A,0))-1),"")</f>
        <v/>
      </c>
      <c r="U1073" s="23">
        <f>IFERROR(IF(OR(R1073="",INDEX(R:R,MATCH(DATE(YEAR($A1073)-1,MONTH($A1073),DAY($A1073)),$A:$A,0))=""),"",R1073/INDEX(R:R,MATCH(DATE(YEAR($A1073)-1,MONTH($A1073),DAY($A1073)),$A:$A,0))-1),"")</f>
        <v/>
      </c>
      <c r="V1073" s="23">
        <f>IF(OR(P1073="",P1072=""),"",P1073/P1072-1)</f>
        <v/>
      </c>
      <c r="W1073" s="23">
        <f>IF(OR(Q1073="",Q1072=""),"",Q1073/Q1072-1)</f>
        <v/>
      </c>
      <c r="X1073" s="23">
        <f>IF(OR(R1073="",R1072=""),"",R1073/R1072-1)</f>
        <v/>
      </c>
      <c r="Y1073" s="23">
        <f>IF(R1073="","",P1073/R1073)</f>
        <v/>
      </c>
      <c r="Z1073" s="23">
        <f>IF(R1073="","",Q1073/R1073)</f>
        <v/>
      </c>
      <c r="AA1073" s="24">
        <f>IF(SUMIFS('Daily NSE Equity Options'!$M:$M,'Daily NSE Equity Options'!$A:$A,$A1073)=0,"",SUMIFS('Daily NSE Equity Options'!$M:$M,'Daily NSE Equity Options'!$A:$A,$A1073))</f>
        <v/>
      </c>
      <c r="AB1073" s="9">
        <f>IF(SUMIFS('Daily BSE Equity Options'!$M:$M,'Daily BSE Equity Options'!$A:$A,$A1073)=0,"",SUMIFS('Daily BSE Equity Options'!$M:$M,'Daily BSE Equity Options'!$A:$A,$A1073))</f>
        <v/>
      </c>
      <c r="AC1073" s="9">
        <f>IF(OR(AA1073="",AB1073=""),"",AA1073+AB1073)</f>
        <v/>
      </c>
      <c r="AD1073" s="26">
        <f>IFERROR(IF(OR(AA1073="",INDEX(AA:AA,MATCH(DATE(YEAR($A1073)-1,MONTH($A1073),DAY($A1073)),$A:$A,0))=""),"",AA1073/INDEX(AA:AA,MATCH(DATE(YEAR($A1073)-1,MONTH($A1073),DAY($A1073)),$A:$A,0))-1),"")</f>
        <v/>
      </c>
      <c r="AE1073" s="26">
        <f>IFERROR(IF(OR(AB1073="",INDEX(AB:AB,MATCH(DATE(YEAR($A1073)-1,MONTH($A1073),DAY($A1073)),$A:$A,0))=""),"",AB1073/INDEX(AB:AB,MATCH(DATE(YEAR($A1073)-1,MONTH($A1073),DAY($A1073)),$A:$A,0))-1),"")</f>
        <v/>
      </c>
      <c r="AF1073" s="26">
        <f>IFERROR(IF(OR(AC1073="",INDEX(AC:AC,MATCH(DATE(YEAR($A1073)-1,MONTH($A1073),DAY($A1073)),$A:$A,0))=""),"",AC1073/INDEX(AC:AC,MATCH(DATE(YEAR($A1073)-1,MONTH($A1073),DAY($A1073)),$A:$A,0))-1),"")</f>
        <v/>
      </c>
      <c r="AG1073" s="26">
        <f>IF(OR(AA1073="",AA1072=""),"",AA1073/AA1072-1)</f>
        <v/>
      </c>
      <c r="AH1073" s="26">
        <f>IF(OR(AB1073="",AB1072=""),"",AB1073/AB1072-1)</f>
        <v/>
      </c>
      <c r="AI1073" s="26">
        <f>IF(OR(AC1073="",AC1072=""),"",AC1073/AC1072-1)</f>
        <v/>
      </c>
      <c r="AJ1073" s="26">
        <f>IF(AC1073="","",AA1073/AC1073)</f>
        <v/>
      </c>
      <c r="AK1073" s="26">
        <f>IF(AC1073="","",AB1073/AC1073)</f>
        <v/>
      </c>
      <c r="AL1073" s="29" t="n">
        <v>12.6175</v>
      </c>
      <c r="AM1073" s="30" t="n">
        <v>13.135</v>
      </c>
      <c r="AN1073" s="30" t="n">
        <v>11.9775</v>
      </c>
      <c r="AO1073" s="30" t="n">
        <v>12.2475</v>
      </c>
      <c r="AP1073" s="31" t="n">
        <v>-0.0293</v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18">
        <f>IF(SUMIFS('Daily NSE Equity Options'!$K:$K,'Daily NSE Equity Options'!$A:$A,$A1074)=0,"",SUMIFS('Daily NSE Equity Options'!$K:$K,'Daily NSE Equity Options'!$A:$A,$A1074))</f>
        <v/>
      </c>
      <c r="F1074" s="7">
        <f>IF(SUMIFS('Daily BSE Equity Options'!$K:$K,'Daily BSE Equity Options'!$A:$A,$A1074)=0,"",SUMIFS('Daily BSE Equity Options'!$K:$K,'Daily BSE Equity Options'!$A:$A,$A1074))</f>
        <v/>
      </c>
      <c r="G1074" s="7">
        <f>IF(OR(E1074="",F1074=""),"",E1074+F1074)</f>
        <v/>
      </c>
      <c r="H1074" s="20">
        <f>IFERROR(IF(OR(E1074="",INDEX(E:E,MATCH(DATE(YEAR($A1074)-1,MONTH($A1074),DAY($A1074)),$A:$A,0))=""),"",E1074/INDEX(E:E,MATCH(DATE(YEAR($A1074)-1,MONTH($A1074),DAY($A1074)),$A:$A,0))-1),"")</f>
        <v/>
      </c>
      <c r="I1074" s="20">
        <f>IFERROR(IF(OR(F1074="",INDEX(F:F,MATCH(DATE(YEAR($A1074)-1,MONTH($A1074),DAY($A1074)),$A:$A,0))=""),"",F1074/INDEX(F:F,MATCH(DATE(YEAR($A1074)-1,MONTH($A1074),DAY($A1074)),$A:$A,0))-1),"")</f>
        <v/>
      </c>
      <c r="J1074" s="20">
        <f>IFERROR(IF(OR(G1074="",INDEX(G:G,MATCH(DATE(YEAR($A1074)-1,MONTH($A1074),DAY($A1074)),$A:$A,0))=""),"",G1074/INDEX(G:G,MATCH(DATE(YEAR($A1074)-1,MONTH($A1074),DAY($A1074)),$A:$A,0))-1),"")</f>
        <v/>
      </c>
      <c r="K1074" s="20">
        <f>IF(OR(E1074="",E1073=""),"",E1074/E1073-1)</f>
        <v/>
      </c>
      <c r="L1074" s="20">
        <f>IF(OR(F1074="",F1073=""),"",F1074/F1073-1)</f>
        <v/>
      </c>
      <c r="M1074" s="20">
        <f>IF(OR(G1074="",G1073=""),"",G1074/G1073-1)</f>
        <v/>
      </c>
      <c r="N1074" s="20">
        <f>IF(G1074="","",E1074/G1074)</f>
        <v/>
      </c>
      <c r="O1074" s="20">
        <f>IF(G1074="","",F1074/G1074)</f>
        <v/>
      </c>
      <c r="P1074" s="21">
        <f>IF(SUMIFS('Daily NSE Equity Options'!$L:$L,'Daily NSE Equity Options'!$A:$A,$A1074)=0,"",SUMIFS('Daily NSE Equity Options'!$L:$L,'Daily NSE Equity Options'!$A:$A,$A1074))</f>
        <v/>
      </c>
      <c r="Q1074" s="8">
        <f>IF(SUMIFS('Daily BSE Equity Options'!$L:$L,'Daily BSE Equity Options'!$A:$A,$A1074)=0,"",SUMIFS('Daily BSE Equity Options'!$L:$L,'Daily BSE Equity Options'!$A:$A,$A1074))</f>
        <v/>
      </c>
      <c r="R1074" s="8">
        <f>IF(OR(P1074="",Q1074=""),"",P1074+Q1074)</f>
        <v/>
      </c>
      <c r="S1074" s="23">
        <f>IFERROR(IF(OR(P1074="",INDEX(P:P,MATCH(DATE(YEAR($A1074)-1,MONTH($A1074),DAY($A1074)),$A:$A,0))=""),"",P1074/INDEX(P:P,MATCH(DATE(YEAR($A1074)-1,MONTH($A1074),DAY($A1074)),$A:$A,0))-1),"")</f>
        <v/>
      </c>
      <c r="T1074" s="23">
        <f>IFERROR(IF(OR(Q1074="",INDEX(Q:Q,MATCH(DATE(YEAR($A1074)-1,MONTH($A1074),DAY($A1074)),$A:$A,0))=""),"",Q1074/INDEX(Q:Q,MATCH(DATE(YEAR($A1074)-1,MONTH($A1074),DAY($A1074)),$A:$A,0))-1),"")</f>
        <v/>
      </c>
      <c r="U1074" s="23">
        <f>IFERROR(IF(OR(R1074="",INDEX(R:R,MATCH(DATE(YEAR($A1074)-1,MONTH($A1074),DAY($A1074)),$A:$A,0))=""),"",R1074/INDEX(R:R,MATCH(DATE(YEAR($A1074)-1,MONTH($A1074),DAY($A1074)),$A:$A,0))-1),"")</f>
        <v/>
      </c>
      <c r="V1074" s="23">
        <f>IF(OR(P1074="",P1073=""),"",P1074/P1073-1)</f>
        <v/>
      </c>
      <c r="W1074" s="23">
        <f>IF(OR(Q1074="",Q1073=""),"",Q1074/Q1073-1)</f>
        <v/>
      </c>
      <c r="X1074" s="23">
        <f>IF(OR(R1074="",R1073=""),"",R1074/R1073-1)</f>
        <v/>
      </c>
      <c r="Y1074" s="23">
        <f>IF(R1074="","",P1074/R1074)</f>
        <v/>
      </c>
      <c r="Z1074" s="23">
        <f>IF(R1074="","",Q1074/R1074)</f>
        <v/>
      </c>
      <c r="AA1074" s="24">
        <f>IF(SUMIFS('Daily NSE Equity Options'!$M:$M,'Daily NSE Equity Options'!$A:$A,$A1074)=0,"",SUMIFS('Daily NSE Equity Options'!$M:$M,'Daily NSE Equity Options'!$A:$A,$A1074))</f>
        <v/>
      </c>
      <c r="AB1074" s="9">
        <f>IF(SUMIFS('Daily BSE Equity Options'!$M:$M,'Daily BSE Equity Options'!$A:$A,$A1074)=0,"",SUMIFS('Daily BSE Equity Options'!$M:$M,'Daily BSE Equity Options'!$A:$A,$A1074))</f>
        <v/>
      </c>
      <c r="AC1074" s="9">
        <f>IF(OR(AA1074="",AB1074=""),"",AA1074+AB1074)</f>
        <v/>
      </c>
      <c r="AD1074" s="26">
        <f>IFERROR(IF(OR(AA1074="",INDEX(AA:AA,MATCH(DATE(YEAR($A1074)-1,MONTH($A1074),DAY($A1074)),$A:$A,0))=""),"",AA1074/INDEX(AA:AA,MATCH(DATE(YEAR($A1074)-1,MONTH($A1074),DAY($A1074)),$A:$A,0))-1),"")</f>
        <v/>
      </c>
      <c r="AE1074" s="26">
        <f>IFERROR(IF(OR(AB1074="",INDEX(AB:AB,MATCH(DATE(YEAR($A1074)-1,MONTH($A1074),DAY($A1074)),$A:$A,0))=""),"",AB1074/INDEX(AB:AB,MATCH(DATE(YEAR($A1074)-1,MONTH($A1074),DAY($A1074)),$A:$A,0))-1),"")</f>
        <v/>
      </c>
      <c r="AF1074" s="26">
        <f>IFERROR(IF(OR(AC1074="",INDEX(AC:AC,MATCH(DATE(YEAR($A1074)-1,MONTH($A1074),DAY($A1074)),$A:$A,0))=""),"",AC1074/INDEX(AC:AC,MATCH(DATE(YEAR($A1074)-1,MONTH($A1074),DAY($A1074)),$A:$A,0))-1),"")</f>
        <v/>
      </c>
      <c r="AG1074" s="26">
        <f>IF(OR(AA1074="",AA1073=""),"",AA1074/AA1073-1)</f>
        <v/>
      </c>
      <c r="AH1074" s="26">
        <f>IF(OR(AB1074="",AB1073=""),"",AB1074/AB1073-1)</f>
        <v/>
      </c>
      <c r="AI1074" s="26">
        <f>IF(OR(AC1074="",AC1073=""),"",AC1074/AC1073-1)</f>
        <v/>
      </c>
      <c r="AJ1074" s="26">
        <f>IF(AC1074="","",AA1074/AC1074)</f>
        <v/>
      </c>
      <c r="AK1074" s="26">
        <f>IF(AC1074="","",AB1074/AC1074)</f>
        <v/>
      </c>
      <c r="AL1074" s="29" t="n">
        <v>12.2475</v>
      </c>
      <c r="AM1074" s="30" t="n">
        <v>13.255</v>
      </c>
      <c r="AN1074" s="30" t="n">
        <v>12.0275</v>
      </c>
      <c r="AO1074" s="30" t="n">
        <v>12.945</v>
      </c>
      <c r="AP1074" s="31" t="n">
        <v>0.057</v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18">
        <f>IF(SUMIFS('Daily NSE Equity Options'!$K:$K,'Daily NSE Equity Options'!$A:$A,$A1075)=0,"",SUMIFS('Daily NSE Equity Options'!$K:$K,'Daily NSE Equity Options'!$A:$A,$A1075))</f>
        <v/>
      </c>
      <c r="F1075" s="7">
        <f>IF(SUMIFS('Daily BSE Equity Options'!$K:$K,'Daily BSE Equity Options'!$A:$A,$A1075)=0,"",SUMIFS('Daily BSE Equity Options'!$K:$K,'Daily BSE Equity Options'!$A:$A,$A1075))</f>
        <v/>
      </c>
      <c r="G1075" s="7">
        <f>IF(OR(E1075="",F1075=""),"",E1075+F1075)</f>
        <v/>
      </c>
      <c r="H1075" s="20">
        <f>IFERROR(IF(OR(E1075="",INDEX(E:E,MATCH(DATE(YEAR($A1075)-1,MONTH($A1075),DAY($A1075)),$A:$A,0))=""),"",E1075/INDEX(E:E,MATCH(DATE(YEAR($A1075)-1,MONTH($A1075),DAY($A1075)),$A:$A,0))-1),"")</f>
        <v/>
      </c>
      <c r="I1075" s="20">
        <f>IFERROR(IF(OR(F1075="",INDEX(F:F,MATCH(DATE(YEAR($A1075)-1,MONTH($A1075),DAY($A1075)),$A:$A,0))=""),"",F1075/INDEX(F:F,MATCH(DATE(YEAR($A1075)-1,MONTH($A1075),DAY($A1075)),$A:$A,0))-1),"")</f>
        <v/>
      </c>
      <c r="J1075" s="20">
        <f>IFERROR(IF(OR(G1075="",INDEX(G:G,MATCH(DATE(YEAR($A1075)-1,MONTH($A1075),DAY($A1075)),$A:$A,0))=""),"",G1075/INDEX(G:G,MATCH(DATE(YEAR($A1075)-1,MONTH($A1075),DAY($A1075)),$A:$A,0))-1),"")</f>
        <v/>
      </c>
      <c r="K1075" s="20">
        <f>IF(OR(E1075="",E1074=""),"",E1075/E1074-1)</f>
        <v/>
      </c>
      <c r="L1075" s="20">
        <f>IF(OR(F1075="",F1074=""),"",F1075/F1074-1)</f>
        <v/>
      </c>
      <c r="M1075" s="20">
        <f>IF(OR(G1075="",G1074=""),"",G1075/G1074-1)</f>
        <v/>
      </c>
      <c r="N1075" s="20">
        <f>IF(G1075="","",E1075/G1075)</f>
        <v/>
      </c>
      <c r="O1075" s="20">
        <f>IF(G1075="","",F1075/G1075)</f>
        <v/>
      </c>
      <c r="P1075" s="21">
        <f>IF(SUMIFS('Daily NSE Equity Options'!$L:$L,'Daily NSE Equity Options'!$A:$A,$A1075)=0,"",SUMIFS('Daily NSE Equity Options'!$L:$L,'Daily NSE Equity Options'!$A:$A,$A1075))</f>
        <v/>
      </c>
      <c r="Q1075" s="8">
        <f>IF(SUMIFS('Daily BSE Equity Options'!$L:$L,'Daily BSE Equity Options'!$A:$A,$A1075)=0,"",SUMIFS('Daily BSE Equity Options'!$L:$L,'Daily BSE Equity Options'!$A:$A,$A1075))</f>
        <v/>
      </c>
      <c r="R1075" s="8">
        <f>IF(OR(P1075="",Q1075=""),"",P1075+Q1075)</f>
        <v/>
      </c>
      <c r="S1075" s="23">
        <f>IFERROR(IF(OR(P1075="",INDEX(P:P,MATCH(DATE(YEAR($A1075)-1,MONTH($A1075),DAY($A1075)),$A:$A,0))=""),"",P1075/INDEX(P:P,MATCH(DATE(YEAR($A1075)-1,MONTH($A1075),DAY($A1075)),$A:$A,0))-1),"")</f>
        <v/>
      </c>
      <c r="T1075" s="23">
        <f>IFERROR(IF(OR(Q1075="",INDEX(Q:Q,MATCH(DATE(YEAR($A1075)-1,MONTH($A1075),DAY($A1075)),$A:$A,0))=""),"",Q1075/INDEX(Q:Q,MATCH(DATE(YEAR($A1075)-1,MONTH($A1075),DAY($A1075)),$A:$A,0))-1),"")</f>
        <v/>
      </c>
      <c r="U1075" s="23">
        <f>IFERROR(IF(OR(R1075="",INDEX(R:R,MATCH(DATE(YEAR($A1075)-1,MONTH($A1075),DAY($A1075)),$A:$A,0))=""),"",R1075/INDEX(R:R,MATCH(DATE(YEAR($A1075)-1,MONTH($A1075),DAY($A1075)),$A:$A,0))-1),"")</f>
        <v/>
      </c>
      <c r="V1075" s="23">
        <f>IF(OR(P1075="",P1074=""),"",P1075/P1074-1)</f>
        <v/>
      </c>
      <c r="W1075" s="23">
        <f>IF(OR(Q1075="",Q1074=""),"",Q1075/Q1074-1)</f>
        <v/>
      </c>
      <c r="X1075" s="23">
        <f>IF(OR(R1075="",R1074=""),"",R1075/R1074-1)</f>
        <v/>
      </c>
      <c r="Y1075" s="23">
        <f>IF(R1075="","",P1075/R1075)</f>
        <v/>
      </c>
      <c r="Z1075" s="23">
        <f>IF(R1075="","",Q1075/R1075)</f>
        <v/>
      </c>
      <c r="AA1075" s="24">
        <f>IF(SUMIFS('Daily NSE Equity Options'!$M:$M,'Daily NSE Equity Options'!$A:$A,$A1075)=0,"",SUMIFS('Daily NSE Equity Options'!$M:$M,'Daily NSE Equity Options'!$A:$A,$A1075))</f>
        <v/>
      </c>
      <c r="AB1075" s="9">
        <f>IF(SUMIFS('Daily BSE Equity Options'!$M:$M,'Daily BSE Equity Options'!$A:$A,$A1075)=0,"",SUMIFS('Daily BSE Equity Options'!$M:$M,'Daily BSE Equity Options'!$A:$A,$A1075))</f>
        <v/>
      </c>
      <c r="AC1075" s="9">
        <f>IF(OR(AA1075="",AB1075=""),"",AA1075+AB1075)</f>
        <v/>
      </c>
      <c r="AD1075" s="26">
        <f>IFERROR(IF(OR(AA1075="",INDEX(AA:AA,MATCH(DATE(YEAR($A1075)-1,MONTH($A1075),DAY($A1075)),$A:$A,0))=""),"",AA1075/INDEX(AA:AA,MATCH(DATE(YEAR($A1075)-1,MONTH($A1075),DAY($A1075)),$A:$A,0))-1),"")</f>
        <v/>
      </c>
      <c r="AE1075" s="26">
        <f>IFERROR(IF(OR(AB1075="",INDEX(AB:AB,MATCH(DATE(YEAR($A1075)-1,MONTH($A1075),DAY($A1075)),$A:$A,0))=""),"",AB1075/INDEX(AB:AB,MATCH(DATE(YEAR($A1075)-1,MONTH($A1075),DAY($A1075)),$A:$A,0))-1),"")</f>
        <v/>
      </c>
      <c r="AF1075" s="26">
        <f>IFERROR(IF(OR(AC1075="",INDEX(AC:AC,MATCH(DATE(YEAR($A1075)-1,MONTH($A1075),DAY($A1075)),$A:$A,0))=""),"",AC1075/INDEX(AC:AC,MATCH(DATE(YEAR($A1075)-1,MONTH($A1075),DAY($A1075)),$A:$A,0))-1),"")</f>
        <v/>
      </c>
      <c r="AG1075" s="26">
        <f>IF(OR(AA1075="",AA1074=""),"",AA1075/AA1074-1)</f>
        <v/>
      </c>
      <c r="AH1075" s="26">
        <f>IF(OR(AB1075="",AB1074=""),"",AB1075/AB1074-1)</f>
        <v/>
      </c>
      <c r="AI1075" s="26">
        <f>IF(OR(AC1075="",AC1074=""),"",AC1075/AC1074-1)</f>
        <v/>
      </c>
      <c r="AJ1075" s="26">
        <f>IF(AC1075="","",AA1075/AC1075)</f>
        <v/>
      </c>
      <c r="AK1075" s="26">
        <f>IF(AC1075="","",AB1075/AC1075)</f>
        <v/>
      </c>
      <c r="AL1075" s="29" t="n">
        <v>12.945</v>
      </c>
      <c r="AM1075" s="30" t="n">
        <v>13.26</v>
      </c>
      <c r="AN1075" s="30" t="n">
        <v>11.715</v>
      </c>
      <c r="AO1075" s="30" t="n">
        <v>12.88</v>
      </c>
      <c r="AP1075" s="31" t="n">
        <v>-0.005</v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18">
        <f>IF(SUMIFS('Daily NSE Equity Options'!$K:$K,'Daily NSE Equity Options'!$A:$A,$A1076)=0,"",SUMIFS('Daily NSE Equity Options'!$K:$K,'Daily NSE Equity Options'!$A:$A,$A1076))</f>
        <v/>
      </c>
      <c r="F1076" s="7">
        <f>IF(SUMIFS('Daily BSE Equity Options'!$K:$K,'Daily BSE Equity Options'!$A:$A,$A1076)=0,"",SUMIFS('Daily BSE Equity Options'!$K:$K,'Daily BSE Equity Options'!$A:$A,$A1076))</f>
        <v/>
      </c>
      <c r="G1076" s="7">
        <f>IF(OR(E1076="",F1076=""),"",E1076+F1076)</f>
        <v/>
      </c>
      <c r="H1076" s="20">
        <f>IFERROR(IF(OR(E1076="",INDEX(E:E,MATCH(DATE(YEAR($A1076)-1,MONTH($A1076),DAY($A1076)),$A:$A,0))=""),"",E1076/INDEX(E:E,MATCH(DATE(YEAR($A1076)-1,MONTH($A1076),DAY($A1076)),$A:$A,0))-1),"")</f>
        <v/>
      </c>
      <c r="I1076" s="20">
        <f>IFERROR(IF(OR(F1076="",INDEX(F:F,MATCH(DATE(YEAR($A1076)-1,MONTH($A1076),DAY($A1076)),$A:$A,0))=""),"",F1076/INDEX(F:F,MATCH(DATE(YEAR($A1076)-1,MONTH($A1076),DAY($A1076)),$A:$A,0))-1),"")</f>
        <v/>
      </c>
      <c r="J1076" s="20">
        <f>IFERROR(IF(OR(G1076="",INDEX(G:G,MATCH(DATE(YEAR($A1076)-1,MONTH($A1076),DAY($A1076)),$A:$A,0))=""),"",G1076/INDEX(G:G,MATCH(DATE(YEAR($A1076)-1,MONTH($A1076),DAY($A1076)),$A:$A,0))-1),"")</f>
        <v/>
      </c>
      <c r="K1076" s="20">
        <f>IF(OR(E1076="",E1075=""),"",E1076/E1075-1)</f>
        <v/>
      </c>
      <c r="L1076" s="20">
        <f>IF(OR(F1076="",F1075=""),"",F1076/F1075-1)</f>
        <v/>
      </c>
      <c r="M1076" s="20">
        <f>IF(OR(G1076="",G1075=""),"",G1076/G1075-1)</f>
        <v/>
      </c>
      <c r="N1076" s="20">
        <f>IF(G1076="","",E1076/G1076)</f>
        <v/>
      </c>
      <c r="O1076" s="20">
        <f>IF(G1076="","",F1076/G1076)</f>
        <v/>
      </c>
      <c r="P1076" s="21">
        <f>IF(SUMIFS('Daily NSE Equity Options'!$L:$L,'Daily NSE Equity Options'!$A:$A,$A1076)=0,"",SUMIFS('Daily NSE Equity Options'!$L:$L,'Daily NSE Equity Options'!$A:$A,$A1076))</f>
        <v/>
      </c>
      <c r="Q1076" s="8">
        <f>IF(SUMIFS('Daily BSE Equity Options'!$L:$L,'Daily BSE Equity Options'!$A:$A,$A1076)=0,"",SUMIFS('Daily BSE Equity Options'!$L:$L,'Daily BSE Equity Options'!$A:$A,$A1076))</f>
        <v/>
      </c>
      <c r="R1076" s="8">
        <f>IF(OR(P1076="",Q1076=""),"",P1076+Q1076)</f>
        <v/>
      </c>
      <c r="S1076" s="23">
        <f>IFERROR(IF(OR(P1076="",INDEX(P:P,MATCH(DATE(YEAR($A1076)-1,MONTH($A1076),DAY($A1076)),$A:$A,0))=""),"",P1076/INDEX(P:P,MATCH(DATE(YEAR($A1076)-1,MONTH($A1076),DAY($A1076)),$A:$A,0))-1),"")</f>
        <v/>
      </c>
      <c r="T1076" s="23">
        <f>IFERROR(IF(OR(Q1076="",INDEX(Q:Q,MATCH(DATE(YEAR($A1076)-1,MONTH($A1076),DAY($A1076)),$A:$A,0))=""),"",Q1076/INDEX(Q:Q,MATCH(DATE(YEAR($A1076)-1,MONTH($A1076),DAY($A1076)),$A:$A,0))-1),"")</f>
        <v/>
      </c>
      <c r="U1076" s="23">
        <f>IFERROR(IF(OR(R1076="",INDEX(R:R,MATCH(DATE(YEAR($A1076)-1,MONTH($A1076),DAY($A1076)),$A:$A,0))=""),"",R1076/INDEX(R:R,MATCH(DATE(YEAR($A1076)-1,MONTH($A1076),DAY($A1076)),$A:$A,0))-1),"")</f>
        <v/>
      </c>
      <c r="V1076" s="23">
        <f>IF(OR(P1076="",P1075=""),"",P1076/P1075-1)</f>
        <v/>
      </c>
      <c r="W1076" s="23">
        <f>IF(OR(Q1076="",Q1075=""),"",Q1076/Q1075-1)</f>
        <v/>
      </c>
      <c r="X1076" s="23">
        <f>IF(OR(R1076="",R1075=""),"",R1076/R1075-1)</f>
        <v/>
      </c>
      <c r="Y1076" s="23">
        <f>IF(R1076="","",P1076/R1076)</f>
        <v/>
      </c>
      <c r="Z1076" s="23">
        <f>IF(R1076="","",Q1076/R1076)</f>
        <v/>
      </c>
      <c r="AA1076" s="24">
        <f>IF(SUMIFS('Daily NSE Equity Options'!$M:$M,'Daily NSE Equity Options'!$A:$A,$A1076)=0,"",SUMIFS('Daily NSE Equity Options'!$M:$M,'Daily NSE Equity Options'!$A:$A,$A1076))</f>
        <v/>
      </c>
      <c r="AB1076" s="9">
        <f>IF(SUMIFS('Daily BSE Equity Options'!$M:$M,'Daily BSE Equity Options'!$A:$A,$A1076)=0,"",SUMIFS('Daily BSE Equity Options'!$M:$M,'Daily BSE Equity Options'!$A:$A,$A1076))</f>
        <v/>
      </c>
      <c r="AC1076" s="9">
        <f>IF(OR(AA1076="",AB1076=""),"",AA1076+AB1076)</f>
        <v/>
      </c>
      <c r="AD1076" s="26">
        <f>IFERROR(IF(OR(AA1076="",INDEX(AA:AA,MATCH(DATE(YEAR($A1076)-1,MONTH($A1076),DAY($A1076)),$A:$A,0))=""),"",AA1076/INDEX(AA:AA,MATCH(DATE(YEAR($A1076)-1,MONTH($A1076),DAY($A1076)),$A:$A,0))-1),"")</f>
        <v/>
      </c>
      <c r="AE1076" s="26">
        <f>IFERROR(IF(OR(AB1076="",INDEX(AB:AB,MATCH(DATE(YEAR($A1076)-1,MONTH($A1076),DAY($A1076)),$A:$A,0))=""),"",AB1076/INDEX(AB:AB,MATCH(DATE(YEAR($A1076)-1,MONTH($A1076),DAY($A1076)),$A:$A,0))-1),"")</f>
        <v/>
      </c>
      <c r="AF1076" s="26">
        <f>IFERROR(IF(OR(AC1076="",INDEX(AC:AC,MATCH(DATE(YEAR($A1076)-1,MONTH($A1076),DAY($A1076)),$A:$A,0))=""),"",AC1076/INDEX(AC:AC,MATCH(DATE(YEAR($A1076)-1,MONTH($A1076),DAY($A1076)),$A:$A,0))-1),"")</f>
        <v/>
      </c>
      <c r="AG1076" s="26">
        <f>IF(OR(AA1076="",AA1075=""),"",AA1076/AA1075-1)</f>
        <v/>
      </c>
      <c r="AH1076" s="26">
        <f>IF(OR(AB1076="",AB1075=""),"",AB1076/AB1075-1)</f>
        <v/>
      </c>
      <c r="AI1076" s="26">
        <f>IF(OR(AC1076="",AC1075=""),"",AC1076/AC1075-1)</f>
        <v/>
      </c>
      <c r="AJ1076" s="26">
        <f>IF(AC1076="","",AA1076/AC1076)</f>
        <v/>
      </c>
      <c r="AK1076" s="26">
        <f>IF(AC1076="","",AB1076/AC1076)</f>
        <v/>
      </c>
      <c r="AL1076" s="29" t="n">
        <v>12.88</v>
      </c>
      <c r="AM1076" s="30" t="n">
        <v>13.3875</v>
      </c>
      <c r="AN1076" s="30" t="n">
        <v>11.6225</v>
      </c>
      <c r="AO1076" s="30" t="n">
        <v>13.25</v>
      </c>
      <c r="AP1076" s="31" t="n">
        <v>0.0287</v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18">
        <f>IF(SUMIFS('Daily NSE Equity Options'!$K:$K,'Daily NSE Equity Options'!$A:$A,$A1077)=0,"",SUMIFS('Daily NSE Equity Options'!$K:$K,'Daily NSE Equity Options'!$A:$A,$A1077))</f>
        <v/>
      </c>
      <c r="F1077" s="7">
        <f>IF(SUMIFS('Daily BSE Equity Options'!$K:$K,'Daily BSE Equity Options'!$A:$A,$A1077)=0,"",SUMIFS('Daily BSE Equity Options'!$K:$K,'Daily BSE Equity Options'!$A:$A,$A1077))</f>
        <v/>
      </c>
      <c r="G1077" s="7">
        <f>IF(OR(E1077="",F1077=""),"",E1077+F1077)</f>
        <v/>
      </c>
      <c r="H1077" s="20">
        <f>IFERROR(IF(OR(E1077="",INDEX(E:E,MATCH(DATE(YEAR($A1077)-1,MONTH($A1077),DAY($A1077)),$A:$A,0))=""),"",E1077/INDEX(E:E,MATCH(DATE(YEAR($A1077)-1,MONTH($A1077),DAY($A1077)),$A:$A,0))-1),"")</f>
        <v/>
      </c>
      <c r="I1077" s="20">
        <f>IFERROR(IF(OR(F1077="",INDEX(F:F,MATCH(DATE(YEAR($A1077)-1,MONTH($A1077),DAY($A1077)),$A:$A,0))=""),"",F1077/INDEX(F:F,MATCH(DATE(YEAR($A1077)-1,MONTH($A1077),DAY($A1077)),$A:$A,0))-1),"")</f>
        <v/>
      </c>
      <c r="J1077" s="20">
        <f>IFERROR(IF(OR(G1077="",INDEX(G:G,MATCH(DATE(YEAR($A1077)-1,MONTH($A1077),DAY($A1077)),$A:$A,0))=""),"",G1077/INDEX(G:G,MATCH(DATE(YEAR($A1077)-1,MONTH($A1077),DAY($A1077)),$A:$A,0))-1),"")</f>
        <v/>
      </c>
      <c r="K1077" s="20">
        <f>IF(OR(E1077="",E1076=""),"",E1077/E1076-1)</f>
        <v/>
      </c>
      <c r="L1077" s="20">
        <f>IF(OR(F1077="",F1076=""),"",F1077/F1076-1)</f>
        <v/>
      </c>
      <c r="M1077" s="20">
        <f>IF(OR(G1077="",G1076=""),"",G1077/G1076-1)</f>
        <v/>
      </c>
      <c r="N1077" s="20">
        <f>IF(G1077="","",E1077/G1077)</f>
        <v/>
      </c>
      <c r="O1077" s="20">
        <f>IF(G1077="","",F1077/G1077)</f>
        <v/>
      </c>
      <c r="P1077" s="21">
        <f>IF(SUMIFS('Daily NSE Equity Options'!$L:$L,'Daily NSE Equity Options'!$A:$A,$A1077)=0,"",SUMIFS('Daily NSE Equity Options'!$L:$L,'Daily NSE Equity Options'!$A:$A,$A1077))</f>
        <v/>
      </c>
      <c r="Q1077" s="8">
        <f>IF(SUMIFS('Daily BSE Equity Options'!$L:$L,'Daily BSE Equity Options'!$A:$A,$A1077)=0,"",SUMIFS('Daily BSE Equity Options'!$L:$L,'Daily BSE Equity Options'!$A:$A,$A1077))</f>
        <v/>
      </c>
      <c r="R1077" s="8">
        <f>IF(OR(P1077="",Q1077=""),"",P1077+Q1077)</f>
        <v/>
      </c>
      <c r="S1077" s="23">
        <f>IFERROR(IF(OR(P1077="",INDEX(P:P,MATCH(DATE(YEAR($A1077)-1,MONTH($A1077),DAY($A1077)),$A:$A,0))=""),"",P1077/INDEX(P:P,MATCH(DATE(YEAR($A1077)-1,MONTH($A1077),DAY($A1077)),$A:$A,0))-1),"")</f>
        <v/>
      </c>
      <c r="T1077" s="23">
        <f>IFERROR(IF(OR(Q1077="",INDEX(Q:Q,MATCH(DATE(YEAR($A1077)-1,MONTH($A1077),DAY($A1077)),$A:$A,0))=""),"",Q1077/INDEX(Q:Q,MATCH(DATE(YEAR($A1077)-1,MONTH($A1077),DAY($A1077)),$A:$A,0))-1),"")</f>
        <v/>
      </c>
      <c r="U1077" s="23">
        <f>IFERROR(IF(OR(R1077="",INDEX(R:R,MATCH(DATE(YEAR($A1077)-1,MONTH($A1077),DAY($A1077)),$A:$A,0))=""),"",R1077/INDEX(R:R,MATCH(DATE(YEAR($A1077)-1,MONTH($A1077),DAY($A1077)),$A:$A,0))-1),"")</f>
        <v/>
      </c>
      <c r="V1077" s="23">
        <f>IF(OR(P1077="",P1076=""),"",P1077/P1076-1)</f>
        <v/>
      </c>
      <c r="W1077" s="23">
        <f>IF(OR(Q1077="",Q1076=""),"",Q1077/Q1076-1)</f>
        <v/>
      </c>
      <c r="X1077" s="23">
        <f>IF(OR(R1077="",R1076=""),"",R1077/R1076-1)</f>
        <v/>
      </c>
      <c r="Y1077" s="23">
        <f>IF(R1077="","",P1077/R1077)</f>
        <v/>
      </c>
      <c r="Z1077" s="23">
        <f>IF(R1077="","",Q1077/R1077)</f>
        <v/>
      </c>
      <c r="AA1077" s="24">
        <f>IF(SUMIFS('Daily NSE Equity Options'!$M:$M,'Daily NSE Equity Options'!$A:$A,$A1077)=0,"",SUMIFS('Daily NSE Equity Options'!$M:$M,'Daily NSE Equity Options'!$A:$A,$A1077))</f>
        <v/>
      </c>
      <c r="AB1077" s="9">
        <f>IF(SUMIFS('Daily BSE Equity Options'!$M:$M,'Daily BSE Equity Options'!$A:$A,$A1077)=0,"",SUMIFS('Daily BSE Equity Options'!$M:$M,'Daily BSE Equity Options'!$A:$A,$A1077))</f>
        <v/>
      </c>
      <c r="AC1077" s="9">
        <f>IF(OR(AA1077="",AB1077=""),"",AA1077+AB1077)</f>
        <v/>
      </c>
      <c r="AD1077" s="26">
        <f>IFERROR(IF(OR(AA1077="",INDEX(AA:AA,MATCH(DATE(YEAR($A1077)-1,MONTH($A1077),DAY($A1077)),$A:$A,0))=""),"",AA1077/INDEX(AA:AA,MATCH(DATE(YEAR($A1077)-1,MONTH($A1077),DAY($A1077)),$A:$A,0))-1),"")</f>
        <v/>
      </c>
      <c r="AE1077" s="26">
        <f>IFERROR(IF(OR(AB1077="",INDEX(AB:AB,MATCH(DATE(YEAR($A1077)-1,MONTH($A1077),DAY($A1077)),$A:$A,0))=""),"",AB1077/INDEX(AB:AB,MATCH(DATE(YEAR($A1077)-1,MONTH($A1077),DAY($A1077)),$A:$A,0))-1),"")</f>
        <v/>
      </c>
      <c r="AF1077" s="26">
        <f>IFERROR(IF(OR(AC1077="",INDEX(AC:AC,MATCH(DATE(YEAR($A1077)-1,MONTH($A1077),DAY($A1077)),$A:$A,0))=""),"",AC1077/INDEX(AC:AC,MATCH(DATE(YEAR($A1077)-1,MONTH($A1077),DAY($A1077)),$A:$A,0))-1),"")</f>
        <v/>
      </c>
      <c r="AG1077" s="26">
        <f>IF(OR(AA1077="",AA1076=""),"",AA1077/AA1076-1)</f>
        <v/>
      </c>
      <c r="AH1077" s="26">
        <f>IF(OR(AB1077="",AB1076=""),"",AB1077/AB1076-1)</f>
        <v/>
      </c>
      <c r="AI1077" s="26">
        <f>IF(OR(AC1077="",AC1076=""),"",AC1077/AC1076-1)</f>
        <v/>
      </c>
      <c r="AJ1077" s="26">
        <f>IF(AC1077="","",AA1077/AC1077)</f>
        <v/>
      </c>
      <c r="AK1077" s="26">
        <f>IF(AC1077="","",AB1077/AC1077)</f>
        <v/>
      </c>
      <c r="AL1077" s="29" t="n">
        <v>13.25</v>
      </c>
      <c r="AM1077" s="30" t="n">
        <v>13.305</v>
      </c>
      <c r="AN1077" s="30" t="n">
        <v>11.9825</v>
      </c>
      <c r="AO1077" s="30" t="n">
        <v>12.93</v>
      </c>
      <c r="AP1077" s="31" t="n">
        <v>-0.0242</v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18">
        <f>IF(SUMIFS('Daily NSE Equity Options'!$K:$K,'Daily NSE Equity Options'!$A:$A,$A1078)=0,"",SUMIFS('Daily NSE Equity Options'!$K:$K,'Daily NSE Equity Options'!$A:$A,$A1078))</f>
        <v/>
      </c>
      <c r="F1078" s="7">
        <f>IF(SUMIFS('Daily BSE Equity Options'!$K:$K,'Daily BSE Equity Options'!$A:$A,$A1078)=0,"",SUMIFS('Daily BSE Equity Options'!$K:$K,'Daily BSE Equity Options'!$A:$A,$A1078))</f>
        <v/>
      </c>
      <c r="G1078" s="7">
        <f>IF(OR(E1078="",F1078=""),"",E1078+F1078)</f>
        <v/>
      </c>
      <c r="H1078" s="20">
        <f>IFERROR(IF(OR(E1078="",INDEX(E:E,MATCH(DATE(YEAR($A1078)-1,MONTH($A1078),DAY($A1078)),$A:$A,0))=""),"",E1078/INDEX(E:E,MATCH(DATE(YEAR($A1078)-1,MONTH($A1078),DAY($A1078)),$A:$A,0))-1),"")</f>
        <v/>
      </c>
      <c r="I1078" s="20">
        <f>IFERROR(IF(OR(F1078="",INDEX(F:F,MATCH(DATE(YEAR($A1078)-1,MONTH($A1078),DAY($A1078)),$A:$A,0))=""),"",F1078/INDEX(F:F,MATCH(DATE(YEAR($A1078)-1,MONTH($A1078),DAY($A1078)),$A:$A,0))-1),"")</f>
        <v/>
      </c>
      <c r="J1078" s="20">
        <f>IFERROR(IF(OR(G1078="",INDEX(G:G,MATCH(DATE(YEAR($A1078)-1,MONTH($A1078),DAY($A1078)),$A:$A,0))=""),"",G1078/INDEX(G:G,MATCH(DATE(YEAR($A1078)-1,MONTH($A1078),DAY($A1078)),$A:$A,0))-1),"")</f>
        <v/>
      </c>
      <c r="K1078" s="20">
        <f>IF(OR(E1078="",E1077=""),"",E1078/E1077-1)</f>
        <v/>
      </c>
      <c r="L1078" s="20">
        <f>IF(OR(F1078="",F1077=""),"",F1078/F1077-1)</f>
        <v/>
      </c>
      <c r="M1078" s="20">
        <f>IF(OR(G1078="",G1077=""),"",G1078/G1077-1)</f>
        <v/>
      </c>
      <c r="N1078" s="20">
        <f>IF(G1078="","",E1078/G1078)</f>
        <v/>
      </c>
      <c r="O1078" s="20">
        <f>IF(G1078="","",F1078/G1078)</f>
        <v/>
      </c>
      <c r="P1078" s="21">
        <f>IF(SUMIFS('Daily NSE Equity Options'!$L:$L,'Daily NSE Equity Options'!$A:$A,$A1078)=0,"",SUMIFS('Daily NSE Equity Options'!$L:$L,'Daily NSE Equity Options'!$A:$A,$A1078))</f>
        <v/>
      </c>
      <c r="Q1078" s="8">
        <f>IF(SUMIFS('Daily BSE Equity Options'!$L:$L,'Daily BSE Equity Options'!$A:$A,$A1078)=0,"",SUMIFS('Daily BSE Equity Options'!$L:$L,'Daily BSE Equity Options'!$A:$A,$A1078))</f>
        <v/>
      </c>
      <c r="R1078" s="8">
        <f>IF(OR(P1078="",Q1078=""),"",P1078+Q1078)</f>
        <v/>
      </c>
      <c r="S1078" s="23">
        <f>IFERROR(IF(OR(P1078="",INDEX(P:P,MATCH(DATE(YEAR($A1078)-1,MONTH($A1078),DAY($A1078)),$A:$A,0))=""),"",P1078/INDEX(P:P,MATCH(DATE(YEAR($A1078)-1,MONTH($A1078),DAY($A1078)),$A:$A,0))-1),"")</f>
        <v/>
      </c>
      <c r="T1078" s="23">
        <f>IFERROR(IF(OR(Q1078="",INDEX(Q:Q,MATCH(DATE(YEAR($A1078)-1,MONTH($A1078),DAY($A1078)),$A:$A,0))=""),"",Q1078/INDEX(Q:Q,MATCH(DATE(YEAR($A1078)-1,MONTH($A1078),DAY($A1078)),$A:$A,0))-1),"")</f>
        <v/>
      </c>
      <c r="U1078" s="23">
        <f>IFERROR(IF(OR(R1078="",INDEX(R:R,MATCH(DATE(YEAR($A1078)-1,MONTH($A1078),DAY($A1078)),$A:$A,0))=""),"",R1078/INDEX(R:R,MATCH(DATE(YEAR($A1078)-1,MONTH($A1078),DAY($A1078)),$A:$A,0))-1),"")</f>
        <v/>
      </c>
      <c r="V1078" s="23">
        <f>IF(OR(P1078="",P1077=""),"",P1078/P1077-1)</f>
        <v/>
      </c>
      <c r="W1078" s="23">
        <f>IF(OR(Q1078="",Q1077=""),"",Q1078/Q1077-1)</f>
        <v/>
      </c>
      <c r="X1078" s="23">
        <f>IF(OR(R1078="",R1077=""),"",R1078/R1077-1)</f>
        <v/>
      </c>
      <c r="Y1078" s="23">
        <f>IF(R1078="","",P1078/R1078)</f>
        <v/>
      </c>
      <c r="Z1078" s="23">
        <f>IF(R1078="","",Q1078/R1078)</f>
        <v/>
      </c>
      <c r="AA1078" s="24">
        <f>IF(SUMIFS('Daily NSE Equity Options'!$M:$M,'Daily NSE Equity Options'!$A:$A,$A1078)=0,"",SUMIFS('Daily NSE Equity Options'!$M:$M,'Daily NSE Equity Options'!$A:$A,$A1078))</f>
        <v/>
      </c>
      <c r="AB1078" s="9">
        <f>IF(SUMIFS('Daily BSE Equity Options'!$M:$M,'Daily BSE Equity Options'!$A:$A,$A1078)=0,"",SUMIFS('Daily BSE Equity Options'!$M:$M,'Daily BSE Equity Options'!$A:$A,$A1078))</f>
        <v/>
      </c>
      <c r="AC1078" s="9">
        <f>IF(OR(AA1078="",AB1078=""),"",AA1078+AB1078)</f>
        <v/>
      </c>
      <c r="AD1078" s="26">
        <f>IFERROR(IF(OR(AA1078="",INDEX(AA:AA,MATCH(DATE(YEAR($A1078)-1,MONTH($A1078),DAY($A1078)),$A:$A,0))=""),"",AA1078/INDEX(AA:AA,MATCH(DATE(YEAR($A1078)-1,MONTH($A1078),DAY($A1078)),$A:$A,0))-1),"")</f>
        <v/>
      </c>
      <c r="AE1078" s="26">
        <f>IFERROR(IF(OR(AB1078="",INDEX(AB:AB,MATCH(DATE(YEAR($A1078)-1,MONTH($A1078),DAY($A1078)),$A:$A,0))=""),"",AB1078/INDEX(AB:AB,MATCH(DATE(YEAR($A1078)-1,MONTH($A1078),DAY($A1078)),$A:$A,0))-1),"")</f>
        <v/>
      </c>
      <c r="AF1078" s="26">
        <f>IFERROR(IF(OR(AC1078="",INDEX(AC:AC,MATCH(DATE(YEAR($A1078)-1,MONTH($A1078),DAY($A1078)),$A:$A,0))=""),"",AC1078/INDEX(AC:AC,MATCH(DATE(YEAR($A1078)-1,MONTH($A1078),DAY($A1078)),$A:$A,0))-1),"")</f>
        <v/>
      </c>
      <c r="AG1078" s="26">
        <f>IF(OR(AA1078="",AA1077=""),"",AA1078/AA1077-1)</f>
        <v/>
      </c>
      <c r="AH1078" s="26">
        <f>IF(OR(AB1078="",AB1077=""),"",AB1078/AB1077-1)</f>
        <v/>
      </c>
      <c r="AI1078" s="26">
        <f>IF(OR(AC1078="",AC1077=""),"",AC1078/AC1077-1)</f>
        <v/>
      </c>
      <c r="AJ1078" s="26">
        <f>IF(AC1078="","",AA1078/AC1078)</f>
        <v/>
      </c>
      <c r="AK1078" s="26">
        <f>IF(AC1078="","",AB1078/AC1078)</f>
        <v/>
      </c>
      <c r="AL1078" s="29" t="n">
        <v>12.93</v>
      </c>
      <c r="AM1078" s="30" t="n">
        <v>14.51</v>
      </c>
      <c r="AN1078" s="30" t="n">
        <v>11.6925</v>
      </c>
      <c r="AO1078" s="30" t="n">
        <v>14.32</v>
      </c>
      <c r="AP1078" s="31" t="n">
        <v>0.1075</v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18">
        <f>IF(SUMIFS('Daily NSE Equity Options'!$K:$K,'Daily NSE Equity Options'!$A:$A,$A1079)=0,"",SUMIFS('Daily NSE Equity Options'!$K:$K,'Daily NSE Equity Options'!$A:$A,$A1079))</f>
        <v/>
      </c>
      <c r="F1079" s="7">
        <f>IF(SUMIFS('Daily BSE Equity Options'!$K:$K,'Daily BSE Equity Options'!$A:$A,$A1079)=0,"",SUMIFS('Daily BSE Equity Options'!$K:$K,'Daily BSE Equity Options'!$A:$A,$A1079))</f>
        <v/>
      </c>
      <c r="G1079" s="7">
        <f>IF(OR(E1079="",F1079=""),"",E1079+F1079)</f>
        <v/>
      </c>
      <c r="H1079" s="20">
        <f>IFERROR(IF(OR(E1079="",INDEX(E:E,MATCH(DATE(YEAR($A1079)-1,MONTH($A1079),DAY($A1079)),$A:$A,0))=""),"",E1079/INDEX(E:E,MATCH(DATE(YEAR($A1079)-1,MONTH($A1079),DAY($A1079)),$A:$A,0))-1),"")</f>
        <v/>
      </c>
      <c r="I1079" s="20">
        <f>IFERROR(IF(OR(F1079="",INDEX(F:F,MATCH(DATE(YEAR($A1079)-1,MONTH($A1079),DAY($A1079)),$A:$A,0))=""),"",F1079/INDEX(F:F,MATCH(DATE(YEAR($A1079)-1,MONTH($A1079),DAY($A1079)),$A:$A,0))-1),"")</f>
        <v/>
      </c>
      <c r="J1079" s="20">
        <f>IFERROR(IF(OR(G1079="",INDEX(G:G,MATCH(DATE(YEAR($A1079)-1,MONTH($A1079),DAY($A1079)),$A:$A,0))=""),"",G1079/INDEX(G:G,MATCH(DATE(YEAR($A1079)-1,MONTH($A1079),DAY($A1079)),$A:$A,0))-1),"")</f>
        <v/>
      </c>
      <c r="K1079" s="20">
        <f>IF(OR(E1079="",E1078=""),"",E1079/E1078-1)</f>
        <v/>
      </c>
      <c r="L1079" s="20">
        <f>IF(OR(F1079="",F1078=""),"",F1079/F1078-1)</f>
        <v/>
      </c>
      <c r="M1079" s="20">
        <f>IF(OR(G1079="",G1078=""),"",G1079/G1078-1)</f>
        <v/>
      </c>
      <c r="N1079" s="20">
        <f>IF(G1079="","",E1079/G1079)</f>
        <v/>
      </c>
      <c r="O1079" s="20">
        <f>IF(G1079="","",F1079/G1079)</f>
        <v/>
      </c>
      <c r="P1079" s="21">
        <f>IF(SUMIFS('Daily NSE Equity Options'!$L:$L,'Daily NSE Equity Options'!$A:$A,$A1079)=0,"",SUMIFS('Daily NSE Equity Options'!$L:$L,'Daily NSE Equity Options'!$A:$A,$A1079))</f>
        <v/>
      </c>
      <c r="Q1079" s="8">
        <f>IF(SUMIFS('Daily BSE Equity Options'!$L:$L,'Daily BSE Equity Options'!$A:$A,$A1079)=0,"",SUMIFS('Daily BSE Equity Options'!$L:$L,'Daily BSE Equity Options'!$A:$A,$A1079))</f>
        <v/>
      </c>
      <c r="R1079" s="8">
        <f>IF(OR(P1079="",Q1079=""),"",P1079+Q1079)</f>
        <v/>
      </c>
      <c r="S1079" s="23">
        <f>IFERROR(IF(OR(P1079="",INDEX(P:P,MATCH(DATE(YEAR($A1079)-1,MONTH($A1079),DAY($A1079)),$A:$A,0))=""),"",P1079/INDEX(P:P,MATCH(DATE(YEAR($A1079)-1,MONTH($A1079),DAY($A1079)),$A:$A,0))-1),"")</f>
        <v/>
      </c>
      <c r="T1079" s="23">
        <f>IFERROR(IF(OR(Q1079="",INDEX(Q:Q,MATCH(DATE(YEAR($A1079)-1,MONTH($A1079),DAY($A1079)),$A:$A,0))=""),"",Q1079/INDEX(Q:Q,MATCH(DATE(YEAR($A1079)-1,MONTH($A1079),DAY($A1079)),$A:$A,0))-1),"")</f>
        <v/>
      </c>
      <c r="U1079" s="23">
        <f>IFERROR(IF(OR(R1079="",INDEX(R:R,MATCH(DATE(YEAR($A1079)-1,MONTH($A1079),DAY($A1079)),$A:$A,0))=""),"",R1079/INDEX(R:R,MATCH(DATE(YEAR($A1079)-1,MONTH($A1079),DAY($A1079)),$A:$A,0))-1),"")</f>
        <v/>
      </c>
      <c r="V1079" s="23">
        <f>IF(OR(P1079="",P1078=""),"",P1079/P1078-1)</f>
        <v/>
      </c>
      <c r="W1079" s="23">
        <f>IF(OR(Q1079="",Q1078=""),"",Q1079/Q1078-1)</f>
        <v/>
      </c>
      <c r="X1079" s="23">
        <f>IF(OR(R1079="",R1078=""),"",R1079/R1078-1)</f>
        <v/>
      </c>
      <c r="Y1079" s="23">
        <f>IF(R1079="","",P1079/R1079)</f>
        <v/>
      </c>
      <c r="Z1079" s="23">
        <f>IF(R1079="","",Q1079/R1079)</f>
        <v/>
      </c>
      <c r="AA1079" s="24">
        <f>IF(SUMIFS('Daily NSE Equity Options'!$M:$M,'Daily NSE Equity Options'!$A:$A,$A1079)=0,"",SUMIFS('Daily NSE Equity Options'!$M:$M,'Daily NSE Equity Options'!$A:$A,$A1079))</f>
        <v/>
      </c>
      <c r="AB1079" s="9">
        <f>IF(SUMIFS('Daily BSE Equity Options'!$M:$M,'Daily BSE Equity Options'!$A:$A,$A1079)=0,"",SUMIFS('Daily BSE Equity Options'!$M:$M,'Daily BSE Equity Options'!$A:$A,$A1079))</f>
        <v/>
      </c>
      <c r="AC1079" s="9">
        <f>IF(OR(AA1079="",AB1079=""),"",AA1079+AB1079)</f>
        <v/>
      </c>
      <c r="AD1079" s="26">
        <f>IFERROR(IF(OR(AA1079="",INDEX(AA:AA,MATCH(DATE(YEAR($A1079)-1,MONTH($A1079),DAY($A1079)),$A:$A,0))=""),"",AA1079/INDEX(AA:AA,MATCH(DATE(YEAR($A1079)-1,MONTH($A1079),DAY($A1079)),$A:$A,0))-1),"")</f>
        <v/>
      </c>
      <c r="AE1079" s="26">
        <f>IFERROR(IF(OR(AB1079="",INDEX(AB:AB,MATCH(DATE(YEAR($A1079)-1,MONTH($A1079),DAY($A1079)),$A:$A,0))=""),"",AB1079/INDEX(AB:AB,MATCH(DATE(YEAR($A1079)-1,MONTH($A1079),DAY($A1079)),$A:$A,0))-1),"")</f>
        <v/>
      </c>
      <c r="AF1079" s="26">
        <f>IFERROR(IF(OR(AC1079="",INDEX(AC:AC,MATCH(DATE(YEAR($A1079)-1,MONTH($A1079),DAY($A1079)),$A:$A,0))=""),"",AC1079/INDEX(AC:AC,MATCH(DATE(YEAR($A1079)-1,MONTH($A1079),DAY($A1079)),$A:$A,0))-1),"")</f>
        <v/>
      </c>
      <c r="AG1079" s="26">
        <f>IF(OR(AA1079="",AA1078=""),"",AA1079/AA1078-1)</f>
        <v/>
      </c>
      <c r="AH1079" s="26">
        <f>IF(OR(AB1079="",AB1078=""),"",AB1079/AB1078-1)</f>
        <v/>
      </c>
      <c r="AI1079" s="26">
        <f>IF(OR(AC1079="",AC1078=""),"",AC1079/AC1078-1)</f>
        <v/>
      </c>
      <c r="AJ1079" s="26">
        <f>IF(AC1079="","",AA1079/AC1079)</f>
        <v/>
      </c>
      <c r="AK1079" s="26">
        <f>IF(AC1079="","",AB1079/AC1079)</f>
        <v/>
      </c>
      <c r="AL1079" s="29" t="n">
        <v>14.32</v>
      </c>
      <c r="AM1079" s="30" t="n">
        <v>23.1525</v>
      </c>
      <c r="AN1079" s="30" t="n">
        <v>13.9075</v>
      </c>
      <c r="AO1079" s="30" t="n">
        <v>20.3675</v>
      </c>
      <c r="AP1079" s="31" t="n">
        <v>0.4223</v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18">
        <f>IF(SUMIFS('Daily NSE Equity Options'!$K:$K,'Daily NSE Equity Options'!$A:$A,$A1080)=0,"",SUMIFS('Daily NSE Equity Options'!$K:$K,'Daily NSE Equity Options'!$A:$A,$A1080))</f>
        <v/>
      </c>
      <c r="F1080" s="7">
        <f>IF(SUMIFS('Daily BSE Equity Options'!$K:$K,'Daily BSE Equity Options'!$A:$A,$A1080)=0,"",SUMIFS('Daily BSE Equity Options'!$K:$K,'Daily BSE Equity Options'!$A:$A,$A1080))</f>
        <v/>
      </c>
      <c r="G1080" s="7">
        <f>IF(OR(E1080="",F1080=""),"",E1080+F1080)</f>
        <v/>
      </c>
      <c r="H1080" s="20">
        <f>IFERROR(IF(OR(E1080="",INDEX(E:E,MATCH(DATE(YEAR($A1080)-1,MONTH($A1080),DAY($A1080)),$A:$A,0))=""),"",E1080/INDEX(E:E,MATCH(DATE(YEAR($A1080)-1,MONTH($A1080),DAY($A1080)),$A:$A,0))-1),"")</f>
        <v/>
      </c>
      <c r="I1080" s="20">
        <f>IFERROR(IF(OR(F1080="",INDEX(F:F,MATCH(DATE(YEAR($A1080)-1,MONTH($A1080),DAY($A1080)),$A:$A,0))=""),"",F1080/INDEX(F:F,MATCH(DATE(YEAR($A1080)-1,MONTH($A1080),DAY($A1080)),$A:$A,0))-1),"")</f>
        <v/>
      </c>
      <c r="J1080" s="20">
        <f>IFERROR(IF(OR(G1080="",INDEX(G:G,MATCH(DATE(YEAR($A1080)-1,MONTH($A1080),DAY($A1080)),$A:$A,0))=""),"",G1080/INDEX(G:G,MATCH(DATE(YEAR($A1080)-1,MONTH($A1080),DAY($A1080)),$A:$A,0))-1),"")</f>
        <v/>
      </c>
      <c r="K1080" s="20">
        <f>IF(OR(E1080="",E1079=""),"",E1080/E1079-1)</f>
        <v/>
      </c>
      <c r="L1080" s="20">
        <f>IF(OR(F1080="",F1079=""),"",F1080/F1079-1)</f>
        <v/>
      </c>
      <c r="M1080" s="20">
        <f>IF(OR(G1080="",G1079=""),"",G1080/G1079-1)</f>
        <v/>
      </c>
      <c r="N1080" s="20">
        <f>IF(G1080="","",E1080/G1080)</f>
        <v/>
      </c>
      <c r="O1080" s="20">
        <f>IF(G1080="","",F1080/G1080)</f>
        <v/>
      </c>
      <c r="P1080" s="21">
        <f>IF(SUMIFS('Daily NSE Equity Options'!$L:$L,'Daily NSE Equity Options'!$A:$A,$A1080)=0,"",SUMIFS('Daily NSE Equity Options'!$L:$L,'Daily NSE Equity Options'!$A:$A,$A1080))</f>
        <v/>
      </c>
      <c r="Q1080" s="8">
        <f>IF(SUMIFS('Daily BSE Equity Options'!$L:$L,'Daily BSE Equity Options'!$A:$A,$A1080)=0,"",SUMIFS('Daily BSE Equity Options'!$L:$L,'Daily BSE Equity Options'!$A:$A,$A1080))</f>
        <v/>
      </c>
      <c r="R1080" s="8">
        <f>IF(OR(P1080="",Q1080=""),"",P1080+Q1080)</f>
        <v/>
      </c>
      <c r="S1080" s="23">
        <f>IFERROR(IF(OR(P1080="",INDEX(P:P,MATCH(DATE(YEAR($A1080)-1,MONTH($A1080),DAY($A1080)),$A:$A,0))=""),"",P1080/INDEX(P:P,MATCH(DATE(YEAR($A1080)-1,MONTH($A1080),DAY($A1080)),$A:$A,0))-1),"")</f>
        <v/>
      </c>
      <c r="T1080" s="23">
        <f>IFERROR(IF(OR(Q1080="",INDEX(Q:Q,MATCH(DATE(YEAR($A1080)-1,MONTH($A1080),DAY($A1080)),$A:$A,0))=""),"",Q1080/INDEX(Q:Q,MATCH(DATE(YEAR($A1080)-1,MONTH($A1080),DAY($A1080)),$A:$A,0))-1),"")</f>
        <v/>
      </c>
      <c r="U1080" s="23">
        <f>IFERROR(IF(OR(R1080="",INDEX(R:R,MATCH(DATE(YEAR($A1080)-1,MONTH($A1080),DAY($A1080)),$A:$A,0))=""),"",R1080/INDEX(R:R,MATCH(DATE(YEAR($A1080)-1,MONTH($A1080),DAY($A1080)),$A:$A,0))-1),"")</f>
        <v/>
      </c>
      <c r="V1080" s="23">
        <f>IF(OR(P1080="",P1079=""),"",P1080/P1079-1)</f>
        <v/>
      </c>
      <c r="W1080" s="23">
        <f>IF(OR(Q1080="",Q1079=""),"",Q1080/Q1079-1)</f>
        <v/>
      </c>
      <c r="X1080" s="23">
        <f>IF(OR(R1080="",R1079=""),"",R1080/R1079-1)</f>
        <v/>
      </c>
      <c r="Y1080" s="23">
        <f>IF(R1080="","",P1080/R1080)</f>
        <v/>
      </c>
      <c r="Z1080" s="23">
        <f>IF(R1080="","",Q1080/R1080)</f>
        <v/>
      </c>
      <c r="AA1080" s="24">
        <f>IF(SUMIFS('Daily NSE Equity Options'!$M:$M,'Daily NSE Equity Options'!$A:$A,$A1080)=0,"",SUMIFS('Daily NSE Equity Options'!$M:$M,'Daily NSE Equity Options'!$A:$A,$A1080))</f>
        <v/>
      </c>
      <c r="AB1080" s="9">
        <f>IF(SUMIFS('Daily BSE Equity Options'!$M:$M,'Daily BSE Equity Options'!$A:$A,$A1080)=0,"",SUMIFS('Daily BSE Equity Options'!$M:$M,'Daily BSE Equity Options'!$A:$A,$A1080))</f>
        <v/>
      </c>
      <c r="AC1080" s="9">
        <f>IF(OR(AA1080="",AB1080=""),"",AA1080+AB1080)</f>
        <v/>
      </c>
      <c r="AD1080" s="26">
        <f>IFERROR(IF(OR(AA1080="",INDEX(AA:AA,MATCH(DATE(YEAR($A1080)-1,MONTH($A1080),DAY($A1080)),$A:$A,0))=""),"",AA1080/INDEX(AA:AA,MATCH(DATE(YEAR($A1080)-1,MONTH($A1080),DAY($A1080)),$A:$A,0))-1),"")</f>
        <v/>
      </c>
      <c r="AE1080" s="26">
        <f>IFERROR(IF(OR(AB1080="",INDEX(AB:AB,MATCH(DATE(YEAR($A1080)-1,MONTH($A1080),DAY($A1080)),$A:$A,0))=""),"",AB1080/INDEX(AB:AB,MATCH(DATE(YEAR($A1080)-1,MONTH($A1080),DAY($A1080)),$A:$A,0))-1),"")</f>
        <v/>
      </c>
      <c r="AF1080" s="26">
        <f>IFERROR(IF(OR(AC1080="",INDEX(AC:AC,MATCH(DATE(YEAR($A1080)-1,MONTH($A1080),DAY($A1080)),$A:$A,0))=""),"",AC1080/INDEX(AC:AC,MATCH(DATE(YEAR($A1080)-1,MONTH($A1080),DAY($A1080)),$A:$A,0))-1),"")</f>
        <v/>
      </c>
      <c r="AG1080" s="26">
        <f>IF(OR(AA1080="",AA1079=""),"",AA1080/AA1079-1)</f>
        <v/>
      </c>
      <c r="AH1080" s="26">
        <f>IF(OR(AB1080="",AB1079=""),"",AB1080/AB1079-1)</f>
        <v/>
      </c>
      <c r="AI1080" s="26">
        <f>IF(OR(AC1080="",AC1079=""),"",AC1080/AC1079-1)</f>
        <v/>
      </c>
      <c r="AJ1080" s="26">
        <f>IF(AC1080="","",AA1080/AC1080)</f>
        <v/>
      </c>
      <c r="AK1080" s="26">
        <f>IF(AC1080="","",AB1080/AC1080)</f>
        <v/>
      </c>
      <c r="AL1080" s="29" t="n">
        <v>20.3675</v>
      </c>
      <c r="AM1080" s="30" t="n">
        <v>20.3675</v>
      </c>
      <c r="AN1080" s="30" t="n">
        <v>14.8675</v>
      </c>
      <c r="AO1080" s="30" t="n">
        <v>18.7425</v>
      </c>
      <c r="AP1080" s="31" t="n">
        <v>-0.0798</v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18">
        <f>IF(SUMIFS('Daily NSE Equity Options'!$K:$K,'Daily NSE Equity Options'!$A:$A,$A1081)=0,"",SUMIFS('Daily NSE Equity Options'!$K:$K,'Daily NSE Equity Options'!$A:$A,$A1081))</f>
        <v/>
      </c>
      <c r="F1081" s="7">
        <f>IF(SUMIFS('Daily BSE Equity Options'!$K:$K,'Daily BSE Equity Options'!$A:$A,$A1081)=0,"",SUMIFS('Daily BSE Equity Options'!$K:$K,'Daily BSE Equity Options'!$A:$A,$A1081))</f>
        <v/>
      </c>
      <c r="G1081" s="7">
        <f>IF(OR(E1081="",F1081=""),"",E1081+F1081)</f>
        <v/>
      </c>
      <c r="H1081" s="20">
        <f>IFERROR(IF(OR(E1081="",INDEX(E:E,MATCH(DATE(YEAR($A1081)-1,MONTH($A1081),DAY($A1081)),$A:$A,0))=""),"",E1081/INDEX(E:E,MATCH(DATE(YEAR($A1081)-1,MONTH($A1081),DAY($A1081)),$A:$A,0))-1),"")</f>
        <v/>
      </c>
      <c r="I1081" s="20">
        <f>IFERROR(IF(OR(F1081="",INDEX(F:F,MATCH(DATE(YEAR($A1081)-1,MONTH($A1081),DAY($A1081)),$A:$A,0))=""),"",F1081/INDEX(F:F,MATCH(DATE(YEAR($A1081)-1,MONTH($A1081),DAY($A1081)),$A:$A,0))-1),"")</f>
        <v/>
      </c>
      <c r="J1081" s="20">
        <f>IFERROR(IF(OR(G1081="",INDEX(G:G,MATCH(DATE(YEAR($A1081)-1,MONTH($A1081),DAY($A1081)),$A:$A,0))=""),"",G1081/INDEX(G:G,MATCH(DATE(YEAR($A1081)-1,MONTH($A1081),DAY($A1081)),$A:$A,0))-1),"")</f>
        <v/>
      </c>
      <c r="K1081" s="20">
        <f>IF(OR(E1081="",E1080=""),"",E1081/E1080-1)</f>
        <v/>
      </c>
      <c r="L1081" s="20">
        <f>IF(OR(F1081="",F1080=""),"",F1081/F1080-1)</f>
        <v/>
      </c>
      <c r="M1081" s="20">
        <f>IF(OR(G1081="",G1080=""),"",G1081/G1080-1)</f>
        <v/>
      </c>
      <c r="N1081" s="20">
        <f>IF(G1081="","",E1081/G1081)</f>
        <v/>
      </c>
      <c r="O1081" s="20">
        <f>IF(G1081="","",F1081/G1081)</f>
        <v/>
      </c>
      <c r="P1081" s="21">
        <f>IF(SUMIFS('Daily NSE Equity Options'!$L:$L,'Daily NSE Equity Options'!$A:$A,$A1081)=0,"",SUMIFS('Daily NSE Equity Options'!$L:$L,'Daily NSE Equity Options'!$A:$A,$A1081))</f>
        <v/>
      </c>
      <c r="Q1081" s="8">
        <f>IF(SUMIFS('Daily BSE Equity Options'!$L:$L,'Daily BSE Equity Options'!$A:$A,$A1081)=0,"",SUMIFS('Daily BSE Equity Options'!$L:$L,'Daily BSE Equity Options'!$A:$A,$A1081))</f>
        <v/>
      </c>
      <c r="R1081" s="8">
        <f>IF(OR(P1081="",Q1081=""),"",P1081+Q1081)</f>
        <v/>
      </c>
      <c r="S1081" s="23">
        <f>IFERROR(IF(OR(P1081="",INDEX(P:P,MATCH(DATE(YEAR($A1081)-1,MONTH($A1081),DAY($A1081)),$A:$A,0))=""),"",P1081/INDEX(P:P,MATCH(DATE(YEAR($A1081)-1,MONTH($A1081),DAY($A1081)),$A:$A,0))-1),"")</f>
        <v/>
      </c>
      <c r="T1081" s="23">
        <f>IFERROR(IF(OR(Q1081="",INDEX(Q:Q,MATCH(DATE(YEAR($A1081)-1,MONTH($A1081),DAY($A1081)),$A:$A,0))=""),"",Q1081/INDEX(Q:Q,MATCH(DATE(YEAR($A1081)-1,MONTH($A1081),DAY($A1081)),$A:$A,0))-1),"")</f>
        <v/>
      </c>
      <c r="U1081" s="23">
        <f>IFERROR(IF(OR(R1081="",INDEX(R:R,MATCH(DATE(YEAR($A1081)-1,MONTH($A1081),DAY($A1081)),$A:$A,0))=""),"",R1081/INDEX(R:R,MATCH(DATE(YEAR($A1081)-1,MONTH($A1081),DAY($A1081)),$A:$A,0))-1),"")</f>
        <v/>
      </c>
      <c r="V1081" s="23">
        <f>IF(OR(P1081="",P1080=""),"",P1081/P1080-1)</f>
        <v/>
      </c>
      <c r="W1081" s="23">
        <f>IF(OR(Q1081="",Q1080=""),"",Q1081/Q1080-1)</f>
        <v/>
      </c>
      <c r="X1081" s="23">
        <f>IF(OR(R1081="",R1080=""),"",R1081/R1080-1)</f>
        <v/>
      </c>
      <c r="Y1081" s="23">
        <f>IF(R1081="","",P1081/R1081)</f>
        <v/>
      </c>
      <c r="Z1081" s="23">
        <f>IF(R1081="","",Q1081/R1081)</f>
        <v/>
      </c>
      <c r="AA1081" s="24">
        <f>IF(SUMIFS('Daily NSE Equity Options'!$M:$M,'Daily NSE Equity Options'!$A:$A,$A1081)=0,"",SUMIFS('Daily NSE Equity Options'!$M:$M,'Daily NSE Equity Options'!$A:$A,$A1081))</f>
        <v/>
      </c>
      <c r="AB1081" s="9">
        <f>IF(SUMIFS('Daily BSE Equity Options'!$M:$M,'Daily BSE Equity Options'!$A:$A,$A1081)=0,"",SUMIFS('Daily BSE Equity Options'!$M:$M,'Daily BSE Equity Options'!$A:$A,$A1081))</f>
        <v/>
      </c>
      <c r="AC1081" s="9">
        <f>IF(OR(AA1081="",AB1081=""),"",AA1081+AB1081)</f>
        <v/>
      </c>
      <c r="AD1081" s="26">
        <f>IFERROR(IF(OR(AA1081="",INDEX(AA:AA,MATCH(DATE(YEAR($A1081)-1,MONTH($A1081),DAY($A1081)),$A:$A,0))=""),"",AA1081/INDEX(AA:AA,MATCH(DATE(YEAR($A1081)-1,MONTH($A1081),DAY($A1081)),$A:$A,0))-1),"")</f>
        <v/>
      </c>
      <c r="AE1081" s="26">
        <f>IFERROR(IF(OR(AB1081="",INDEX(AB:AB,MATCH(DATE(YEAR($A1081)-1,MONTH($A1081),DAY($A1081)),$A:$A,0))=""),"",AB1081/INDEX(AB:AB,MATCH(DATE(YEAR($A1081)-1,MONTH($A1081),DAY($A1081)),$A:$A,0))-1),"")</f>
        <v/>
      </c>
      <c r="AF1081" s="26">
        <f>IFERROR(IF(OR(AC1081="",INDEX(AC:AC,MATCH(DATE(YEAR($A1081)-1,MONTH($A1081),DAY($A1081)),$A:$A,0))=""),"",AC1081/INDEX(AC:AC,MATCH(DATE(YEAR($A1081)-1,MONTH($A1081),DAY($A1081)),$A:$A,0))-1),"")</f>
        <v/>
      </c>
      <c r="AG1081" s="26">
        <f>IF(OR(AA1081="",AA1080=""),"",AA1081/AA1080-1)</f>
        <v/>
      </c>
      <c r="AH1081" s="26">
        <f>IF(OR(AB1081="",AB1080=""),"",AB1081/AB1080-1)</f>
        <v/>
      </c>
      <c r="AI1081" s="26">
        <f>IF(OR(AC1081="",AC1080=""),"",AC1081/AC1080-1)</f>
        <v/>
      </c>
      <c r="AJ1081" s="26">
        <f>IF(AC1081="","",AA1081/AC1081)</f>
        <v/>
      </c>
      <c r="AK1081" s="26">
        <f>IF(AC1081="","",AB1081/AC1081)</f>
        <v/>
      </c>
      <c r="AL1081" s="29" t="n">
        <v>18.7425</v>
      </c>
      <c r="AM1081" s="30" t="n">
        <v>18.7425</v>
      </c>
      <c r="AN1081" s="30" t="n">
        <v>13.7225</v>
      </c>
      <c r="AO1081" s="30" t="n">
        <v>16.17</v>
      </c>
      <c r="AP1081" s="31" t="n">
        <v>-0.1373</v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18">
        <f>IF(SUMIFS('Daily NSE Equity Options'!$K:$K,'Daily NSE Equity Options'!$A:$A,$A1082)=0,"",SUMIFS('Daily NSE Equity Options'!$K:$K,'Daily NSE Equity Options'!$A:$A,$A1082))</f>
        <v/>
      </c>
      <c r="F1082" s="7">
        <f>IF(SUMIFS('Daily BSE Equity Options'!$K:$K,'Daily BSE Equity Options'!$A:$A,$A1082)=0,"",SUMIFS('Daily BSE Equity Options'!$K:$K,'Daily BSE Equity Options'!$A:$A,$A1082))</f>
        <v/>
      </c>
      <c r="G1082" s="7">
        <f>IF(OR(E1082="",F1082=""),"",E1082+F1082)</f>
        <v/>
      </c>
      <c r="H1082" s="20">
        <f>IFERROR(IF(OR(E1082="",INDEX(E:E,MATCH(DATE(YEAR($A1082)-1,MONTH($A1082),DAY($A1082)),$A:$A,0))=""),"",E1082/INDEX(E:E,MATCH(DATE(YEAR($A1082)-1,MONTH($A1082),DAY($A1082)),$A:$A,0))-1),"")</f>
        <v/>
      </c>
      <c r="I1082" s="20">
        <f>IFERROR(IF(OR(F1082="",INDEX(F:F,MATCH(DATE(YEAR($A1082)-1,MONTH($A1082),DAY($A1082)),$A:$A,0))=""),"",F1082/INDEX(F:F,MATCH(DATE(YEAR($A1082)-1,MONTH($A1082),DAY($A1082)),$A:$A,0))-1),"")</f>
        <v/>
      </c>
      <c r="J1082" s="20">
        <f>IFERROR(IF(OR(G1082="",INDEX(G:G,MATCH(DATE(YEAR($A1082)-1,MONTH($A1082),DAY($A1082)),$A:$A,0))=""),"",G1082/INDEX(G:G,MATCH(DATE(YEAR($A1082)-1,MONTH($A1082),DAY($A1082)),$A:$A,0))-1),"")</f>
        <v/>
      </c>
      <c r="K1082" s="20">
        <f>IF(OR(E1082="",E1081=""),"",E1082/E1081-1)</f>
        <v/>
      </c>
      <c r="L1082" s="20">
        <f>IF(OR(F1082="",F1081=""),"",F1082/F1081-1)</f>
        <v/>
      </c>
      <c r="M1082" s="20">
        <f>IF(OR(G1082="",G1081=""),"",G1082/G1081-1)</f>
        <v/>
      </c>
      <c r="N1082" s="20">
        <f>IF(G1082="","",E1082/G1082)</f>
        <v/>
      </c>
      <c r="O1082" s="20">
        <f>IF(G1082="","",F1082/G1082)</f>
        <v/>
      </c>
      <c r="P1082" s="21">
        <f>IF(SUMIFS('Daily NSE Equity Options'!$L:$L,'Daily NSE Equity Options'!$A:$A,$A1082)=0,"",SUMIFS('Daily NSE Equity Options'!$L:$L,'Daily NSE Equity Options'!$A:$A,$A1082))</f>
        <v/>
      </c>
      <c r="Q1082" s="8">
        <f>IF(SUMIFS('Daily BSE Equity Options'!$L:$L,'Daily BSE Equity Options'!$A:$A,$A1082)=0,"",SUMIFS('Daily BSE Equity Options'!$L:$L,'Daily BSE Equity Options'!$A:$A,$A1082))</f>
        <v/>
      </c>
      <c r="R1082" s="8">
        <f>IF(OR(P1082="",Q1082=""),"",P1082+Q1082)</f>
        <v/>
      </c>
      <c r="S1082" s="23">
        <f>IFERROR(IF(OR(P1082="",INDEX(P:P,MATCH(DATE(YEAR($A1082)-1,MONTH($A1082),DAY($A1082)),$A:$A,0))=""),"",P1082/INDEX(P:P,MATCH(DATE(YEAR($A1082)-1,MONTH($A1082),DAY($A1082)),$A:$A,0))-1),"")</f>
        <v/>
      </c>
      <c r="T1082" s="23">
        <f>IFERROR(IF(OR(Q1082="",INDEX(Q:Q,MATCH(DATE(YEAR($A1082)-1,MONTH($A1082),DAY($A1082)),$A:$A,0))=""),"",Q1082/INDEX(Q:Q,MATCH(DATE(YEAR($A1082)-1,MONTH($A1082),DAY($A1082)),$A:$A,0))-1),"")</f>
        <v/>
      </c>
      <c r="U1082" s="23">
        <f>IFERROR(IF(OR(R1082="",INDEX(R:R,MATCH(DATE(YEAR($A1082)-1,MONTH($A1082),DAY($A1082)),$A:$A,0))=""),"",R1082/INDEX(R:R,MATCH(DATE(YEAR($A1082)-1,MONTH($A1082),DAY($A1082)),$A:$A,0))-1),"")</f>
        <v/>
      </c>
      <c r="V1082" s="23">
        <f>IF(OR(P1082="",P1081=""),"",P1082/P1081-1)</f>
        <v/>
      </c>
      <c r="W1082" s="23">
        <f>IF(OR(Q1082="",Q1081=""),"",Q1082/Q1081-1)</f>
        <v/>
      </c>
      <c r="X1082" s="23">
        <f>IF(OR(R1082="",R1081=""),"",R1082/R1081-1)</f>
        <v/>
      </c>
      <c r="Y1082" s="23">
        <f>IF(R1082="","",P1082/R1082)</f>
        <v/>
      </c>
      <c r="Z1082" s="23">
        <f>IF(R1082="","",Q1082/R1082)</f>
        <v/>
      </c>
      <c r="AA1082" s="24">
        <f>IF(SUMIFS('Daily NSE Equity Options'!$M:$M,'Daily NSE Equity Options'!$A:$A,$A1082)=0,"",SUMIFS('Daily NSE Equity Options'!$M:$M,'Daily NSE Equity Options'!$A:$A,$A1082))</f>
        <v/>
      </c>
      <c r="AB1082" s="9">
        <f>IF(SUMIFS('Daily BSE Equity Options'!$M:$M,'Daily BSE Equity Options'!$A:$A,$A1082)=0,"",SUMIFS('Daily BSE Equity Options'!$M:$M,'Daily BSE Equity Options'!$A:$A,$A1082))</f>
        <v/>
      </c>
      <c r="AC1082" s="9">
        <f>IF(OR(AA1082="",AB1082=""),"",AA1082+AB1082)</f>
        <v/>
      </c>
      <c r="AD1082" s="26">
        <f>IFERROR(IF(OR(AA1082="",INDEX(AA:AA,MATCH(DATE(YEAR($A1082)-1,MONTH($A1082),DAY($A1082)),$A:$A,0))=""),"",AA1082/INDEX(AA:AA,MATCH(DATE(YEAR($A1082)-1,MONTH($A1082),DAY($A1082)),$A:$A,0))-1),"")</f>
        <v/>
      </c>
      <c r="AE1082" s="26">
        <f>IFERROR(IF(OR(AB1082="",INDEX(AB:AB,MATCH(DATE(YEAR($A1082)-1,MONTH($A1082),DAY($A1082)),$A:$A,0))=""),"",AB1082/INDEX(AB:AB,MATCH(DATE(YEAR($A1082)-1,MONTH($A1082),DAY($A1082)),$A:$A,0))-1),"")</f>
        <v/>
      </c>
      <c r="AF1082" s="26">
        <f>IFERROR(IF(OR(AC1082="",INDEX(AC:AC,MATCH(DATE(YEAR($A1082)-1,MONTH($A1082),DAY($A1082)),$A:$A,0))=""),"",AC1082/INDEX(AC:AC,MATCH(DATE(YEAR($A1082)-1,MONTH($A1082),DAY($A1082)),$A:$A,0))-1),"")</f>
        <v/>
      </c>
      <c r="AG1082" s="26">
        <f>IF(OR(AA1082="",AA1081=""),"",AA1082/AA1081-1)</f>
        <v/>
      </c>
      <c r="AH1082" s="26">
        <f>IF(OR(AB1082="",AB1081=""),"",AB1082/AB1081-1)</f>
        <v/>
      </c>
      <c r="AI1082" s="26">
        <f>IF(OR(AC1082="",AC1081=""),"",AC1082/AC1081-1)</f>
        <v/>
      </c>
      <c r="AJ1082" s="26">
        <f>IF(AC1082="","",AA1082/AC1082)</f>
        <v/>
      </c>
      <c r="AK1082" s="26">
        <f>IF(AC1082="","",AB1082/AC1082)</f>
        <v/>
      </c>
      <c r="AL1082" s="29" t="n">
        <v>16.17</v>
      </c>
      <c r="AM1082" s="30" t="n">
        <v>17.23</v>
      </c>
      <c r="AN1082" s="30" t="n">
        <v>14.38</v>
      </c>
      <c r="AO1082" s="30" t="n">
        <v>16.6025</v>
      </c>
      <c r="AP1082" s="31" t="n">
        <v>0.0267</v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18">
        <f>IF(SUMIFS('Daily NSE Equity Options'!$K:$K,'Daily NSE Equity Options'!$A:$A,$A1083)=0,"",SUMIFS('Daily NSE Equity Options'!$K:$K,'Daily NSE Equity Options'!$A:$A,$A1083))</f>
        <v/>
      </c>
      <c r="F1083" s="7">
        <f>IF(SUMIFS('Daily BSE Equity Options'!$K:$K,'Daily BSE Equity Options'!$A:$A,$A1083)=0,"",SUMIFS('Daily BSE Equity Options'!$K:$K,'Daily BSE Equity Options'!$A:$A,$A1083))</f>
        <v/>
      </c>
      <c r="G1083" s="7">
        <f>IF(OR(E1083="",F1083=""),"",E1083+F1083)</f>
        <v/>
      </c>
      <c r="H1083" s="20">
        <f>IFERROR(IF(OR(E1083="",INDEX(E:E,MATCH(DATE(YEAR($A1083)-1,MONTH($A1083),DAY($A1083)),$A:$A,0))=""),"",E1083/INDEX(E:E,MATCH(DATE(YEAR($A1083)-1,MONTH($A1083),DAY($A1083)),$A:$A,0))-1),"")</f>
        <v/>
      </c>
      <c r="I1083" s="20">
        <f>IFERROR(IF(OR(F1083="",INDEX(F:F,MATCH(DATE(YEAR($A1083)-1,MONTH($A1083),DAY($A1083)),$A:$A,0))=""),"",F1083/INDEX(F:F,MATCH(DATE(YEAR($A1083)-1,MONTH($A1083),DAY($A1083)),$A:$A,0))-1),"")</f>
        <v/>
      </c>
      <c r="J1083" s="20">
        <f>IFERROR(IF(OR(G1083="",INDEX(G:G,MATCH(DATE(YEAR($A1083)-1,MONTH($A1083),DAY($A1083)),$A:$A,0))=""),"",G1083/INDEX(G:G,MATCH(DATE(YEAR($A1083)-1,MONTH($A1083),DAY($A1083)),$A:$A,0))-1),"")</f>
        <v/>
      </c>
      <c r="K1083" s="20">
        <f>IF(OR(E1083="",E1082=""),"",E1083/E1082-1)</f>
        <v/>
      </c>
      <c r="L1083" s="20">
        <f>IF(OR(F1083="",F1082=""),"",F1083/F1082-1)</f>
        <v/>
      </c>
      <c r="M1083" s="20">
        <f>IF(OR(G1083="",G1082=""),"",G1083/G1082-1)</f>
        <v/>
      </c>
      <c r="N1083" s="20">
        <f>IF(G1083="","",E1083/G1083)</f>
        <v/>
      </c>
      <c r="O1083" s="20">
        <f>IF(G1083="","",F1083/G1083)</f>
        <v/>
      </c>
      <c r="P1083" s="21">
        <f>IF(SUMIFS('Daily NSE Equity Options'!$L:$L,'Daily NSE Equity Options'!$A:$A,$A1083)=0,"",SUMIFS('Daily NSE Equity Options'!$L:$L,'Daily NSE Equity Options'!$A:$A,$A1083))</f>
        <v/>
      </c>
      <c r="Q1083" s="8">
        <f>IF(SUMIFS('Daily BSE Equity Options'!$L:$L,'Daily BSE Equity Options'!$A:$A,$A1083)=0,"",SUMIFS('Daily BSE Equity Options'!$L:$L,'Daily BSE Equity Options'!$A:$A,$A1083))</f>
        <v/>
      </c>
      <c r="R1083" s="8">
        <f>IF(OR(P1083="",Q1083=""),"",P1083+Q1083)</f>
        <v/>
      </c>
      <c r="S1083" s="23">
        <f>IFERROR(IF(OR(P1083="",INDEX(P:P,MATCH(DATE(YEAR($A1083)-1,MONTH($A1083),DAY($A1083)),$A:$A,0))=""),"",P1083/INDEX(P:P,MATCH(DATE(YEAR($A1083)-1,MONTH($A1083),DAY($A1083)),$A:$A,0))-1),"")</f>
        <v/>
      </c>
      <c r="T1083" s="23">
        <f>IFERROR(IF(OR(Q1083="",INDEX(Q:Q,MATCH(DATE(YEAR($A1083)-1,MONTH($A1083),DAY($A1083)),$A:$A,0))=""),"",Q1083/INDEX(Q:Q,MATCH(DATE(YEAR($A1083)-1,MONTH($A1083),DAY($A1083)),$A:$A,0))-1),"")</f>
        <v/>
      </c>
      <c r="U1083" s="23">
        <f>IFERROR(IF(OR(R1083="",INDEX(R:R,MATCH(DATE(YEAR($A1083)-1,MONTH($A1083),DAY($A1083)),$A:$A,0))=""),"",R1083/INDEX(R:R,MATCH(DATE(YEAR($A1083)-1,MONTH($A1083),DAY($A1083)),$A:$A,0))-1),"")</f>
        <v/>
      </c>
      <c r="V1083" s="23">
        <f>IF(OR(P1083="",P1082=""),"",P1083/P1082-1)</f>
        <v/>
      </c>
      <c r="W1083" s="23">
        <f>IF(OR(Q1083="",Q1082=""),"",Q1083/Q1082-1)</f>
        <v/>
      </c>
      <c r="X1083" s="23">
        <f>IF(OR(R1083="",R1082=""),"",R1083/R1082-1)</f>
        <v/>
      </c>
      <c r="Y1083" s="23">
        <f>IF(R1083="","",P1083/R1083)</f>
        <v/>
      </c>
      <c r="Z1083" s="23">
        <f>IF(R1083="","",Q1083/R1083)</f>
        <v/>
      </c>
      <c r="AA1083" s="24">
        <f>IF(SUMIFS('Daily NSE Equity Options'!$M:$M,'Daily NSE Equity Options'!$A:$A,$A1083)=0,"",SUMIFS('Daily NSE Equity Options'!$M:$M,'Daily NSE Equity Options'!$A:$A,$A1083))</f>
        <v/>
      </c>
      <c r="AB1083" s="9">
        <f>IF(SUMIFS('Daily BSE Equity Options'!$M:$M,'Daily BSE Equity Options'!$A:$A,$A1083)=0,"",SUMIFS('Daily BSE Equity Options'!$M:$M,'Daily BSE Equity Options'!$A:$A,$A1083))</f>
        <v/>
      </c>
      <c r="AC1083" s="9">
        <f>IF(OR(AA1083="",AB1083=""),"",AA1083+AB1083)</f>
        <v/>
      </c>
      <c r="AD1083" s="26">
        <f>IFERROR(IF(OR(AA1083="",INDEX(AA:AA,MATCH(DATE(YEAR($A1083)-1,MONTH($A1083),DAY($A1083)),$A:$A,0))=""),"",AA1083/INDEX(AA:AA,MATCH(DATE(YEAR($A1083)-1,MONTH($A1083),DAY($A1083)),$A:$A,0))-1),"")</f>
        <v/>
      </c>
      <c r="AE1083" s="26">
        <f>IFERROR(IF(OR(AB1083="",INDEX(AB:AB,MATCH(DATE(YEAR($A1083)-1,MONTH($A1083),DAY($A1083)),$A:$A,0))=""),"",AB1083/INDEX(AB:AB,MATCH(DATE(YEAR($A1083)-1,MONTH($A1083),DAY($A1083)),$A:$A,0))-1),"")</f>
        <v/>
      </c>
      <c r="AF1083" s="26">
        <f>IFERROR(IF(OR(AC1083="",INDEX(AC:AC,MATCH(DATE(YEAR($A1083)-1,MONTH($A1083),DAY($A1083)),$A:$A,0))=""),"",AC1083/INDEX(AC:AC,MATCH(DATE(YEAR($A1083)-1,MONTH($A1083),DAY($A1083)),$A:$A,0))-1),"")</f>
        <v/>
      </c>
      <c r="AG1083" s="26">
        <f>IF(OR(AA1083="",AA1082=""),"",AA1083/AA1082-1)</f>
        <v/>
      </c>
      <c r="AH1083" s="26">
        <f>IF(OR(AB1083="",AB1082=""),"",AB1083/AB1082-1)</f>
        <v/>
      </c>
      <c r="AI1083" s="26">
        <f>IF(OR(AC1083="",AC1082=""),"",AC1083/AC1082-1)</f>
        <v/>
      </c>
      <c r="AJ1083" s="26">
        <f>IF(AC1083="","",AA1083/AC1083)</f>
        <v/>
      </c>
      <c r="AK1083" s="26">
        <f>IF(AC1083="","",AB1083/AC1083)</f>
        <v/>
      </c>
      <c r="AL1083" s="29" t="n">
        <v>16.6025</v>
      </c>
      <c r="AM1083" s="30" t="n">
        <v>16.6025</v>
      </c>
      <c r="AN1083" s="30" t="n">
        <v>13.4325</v>
      </c>
      <c r="AO1083" s="30" t="n">
        <v>15.335</v>
      </c>
      <c r="AP1083" s="31" t="n">
        <v>-0.07630000000000001</v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18">
        <f>IF(SUMIFS('Daily NSE Equity Options'!$K:$K,'Daily NSE Equity Options'!$A:$A,$A1084)=0,"",SUMIFS('Daily NSE Equity Options'!$K:$K,'Daily NSE Equity Options'!$A:$A,$A1084))</f>
        <v/>
      </c>
      <c r="F1084" s="7">
        <f>IF(SUMIFS('Daily BSE Equity Options'!$K:$K,'Daily BSE Equity Options'!$A:$A,$A1084)=0,"",SUMIFS('Daily BSE Equity Options'!$K:$K,'Daily BSE Equity Options'!$A:$A,$A1084))</f>
        <v/>
      </c>
      <c r="G1084" s="7">
        <f>IF(OR(E1084="",F1084=""),"",E1084+F1084)</f>
        <v/>
      </c>
      <c r="H1084" s="20">
        <f>IFERROR(IF(OR(E1084="",INDEX(E:E,MATCH(DATE(YEAR($A1084)-1,MONTH($A1084),DAY($A1084)),$A:$A,0))=""),"",E1084/INDEX(E:E,MATCH(DATE(YEAR($A1084)-1,MONTH($A1084),DAY($A1084)),$A:$A,0))-1),"")</f>
        <v/>
      </c>
      <c r="I1084" s="20">
        <f>IFERROR(IF(OR(F1084="",INDEX(F:F,MATCH(DATE(YEAR($A1084)-1,MONTH($A1084),DAY($A1084)),$A:$A,0))=""),"",F1084/INDEX(F:F,MATCH(DATE(YEAR($A1084)-1,MONTH($A1084),DAY($A1084)),$A:$A,0))-1),"")</f>
        <v/>
      </c>
      <c r="J1084" s="20">
        <f>IFERROR(IF(OR(G1084="",INDEX(G:G,MATCH(DATE(YEAR($A1084)-1,MONTH($A1084),DAY($A1084)),$A:$A,0))=""),"",G1084/INDEX(G:G,MATCH(DATE(YEAR($A1084)-1,MONTH($A1084),DAY($A1084)),$A:$A,0))-1),"")</f>
        <v/>
      </c>
      <c r="K1084" s="20">
        <f>IF(OR(E1084="",E1083=""),"",E1084/E1083-1)</f>
        <v/>
      </c>
      <c r="L1084" s="20">
        <f>IF(OR(F1084="",F1083=""),"",F1084/F1083-1)</f>
        <v/>
      </c>
      <c r="M1084" s="20">
        <f>IF(OR(G1084="",G1083=""),"",G1084/G1083-1)</f>
        <v/>
      </c>
      <c r="N1084" s="20">
        <f>IF(G1084="","",E1084/G1084)</f>
        <v/>
      </c>
      <c r="O1084" s="20">
        <f>IF(G1084="","",F1084/G1084)</f>
        <v/>
      </c>
      <c r="P1084" s="21">
        <f>IF(SUMIFS('Daily NSE Equity Options'!$L:$L,'Daily NSE Equity Options'!$A:$A,$A1084)=0,"",SUMIFS('Daily NSE Equity Options'!$L:$L,'Daily NSE Equity Options'!$A:$A,$A1084))</f>
        <v/>
      </c>
      <c r="Q1084" s="8">
        <f>IF(SUMIFS('Daily BSE Equity Options'!$L:$L,'Daily BSE Equity Options'!$A:$A,$A1084)=0,"",SUMIFS('Daily BSE Equity Options'!$L:$L,'Daily BSE Equity Options'!$A:$A,$A1084))</f>
        <v/>
      </c>
      <c r="R1084" s="8">
        <f>IF(OR(P1084="",Q1084=""),"",P1084+Q1084)</f>
        <v/>
      </c>
      <c r="S1084" s="23">
        <f>IFERROR(IF(OR(P1084="",INDEX(P:P,MATCH(DATE(YEAR($A1084)-1,MONTH($A1084),DAY($A1084)),$A:$A,0))=""),"",P1084/INDEX(P:P,MATCH(DATE(YEAR($A1084)-1,MONTH($A1084),DAY($A1084)),$A:$A,0))-1),"")</f>
        <v/>
      </c>
      <c r="T1084" s="23">
        <f>IFERROR(IF(OR(Q1084="",INDEX(Q:Q,MATCH(DATE(YEAR($A1084)-1,MONTH($A1084),DAY($A1084)),$A:$A,0))=""),"",Q1084/INDEX(Q:Q,MATCH(DATE(YEAR($A1084)-1,MONTH($A1084),DAY($A1084)),$A:$A,0))-1),"")</f>
        <v/>
      </c>
      <c r="U1084" s="23">
        <f>IFERROR(IF(OR(R1084="",INDEX(R:R,MATCH(DATE(YEAR($A1084)-1,MONTH($A1084),DAY($A1084)),$A:$A,0))=""),"",R1084/INDEX(R:R,MATCH(DATE(YEAR($A1084)-1,MONTH($A1084),DAY($A1084)),$A:$A,0))-1),"")</f>
        <v/>
      </c>
      <c r="V1084" s="23">
        <f>IF(OR(P1084="",P1083=""),"",P1084/P1083-1)</f>
        <v/>
      </c>
      <c r="W1084" s="23">
        <f>IF(OR(Q1084="",Q1083=""),"",Q1084/Q1083-1)</f>
        <v/>
      </c>
      <c r="X1084" s="23">
        <f>IF(OR(R1084="",R1083=""),"",R1084/R1083-1)</f>
        <v/>
      </c>
      <c r="Y1084" s="23">
        <f>IF(R1084="","",P1084/R1084)</f>
        <v/>
      </c>
      <c r="Z1084" s="23">
        <f>IF(R1084="","",Q1084/R1084)</f>
        <v/>
      </c>
      <c r="AA1084" s="24">
        <f>IF(SUMIFS('Daily NSE Equity Options'!$M:$M,'Daily NSE Equity Options'!$A:$A,$A1084)=0,"",SUMIFS('Daily NSE Equity Options'!$M:$M,'Daily NSE Equity Options'!$A:$A,$A1084))</f>
        <v/>
      </c>
      <c r="AB1084" s="9">
        <f>IF(SUMIFS('Daily BSE Equity Options'!$M:$M,'Daily BSE Equity Options'!$A:$A,$A1084)=0,"",SUMIFS('Daily BSE Equity Options'!$M:$M,'Daily BSE Equity Options'!$A:$A,$A1084))</f>
        <v/>
      </c>
      <c r="AC1084" s="9">
        <f>IF(OR(AA1084="",AB1084=""),"",AA1084+AB1084)</f>
        <v/>
      </c>
      <c r="AD1084" s="26">
        <f>IFERROR(IF(OR(AA1084="",INDEX(AA:AA,MATCH(DATE(YEAR($A1084)-1,MONTH($A1084),DAY($A1084)),$A:$A,0))=""),"",AA1084/INDEX(AA:AA,MATCH(DATE(YEAR($A1084)-1,MONTH($A1084),DAY($A1084)),$A:$A,0))-1),"")</f>
        <v/>
      </c>
      <c r="AE1084" s="26">
        <f>IFERROR(IF(OR(AB1084="",INDEX(AB:AB,MATCH(DATE(YEAR($A1084)-1,MONTH($A1084),DAY($A1084)),$A:$A,0))=""),"",AB1084/INDEX(AB:AB,MATCH(DATE(YEAR($A1084)-1,MONTH($A1084),DAY($A1084)),$A:$A,0))-1),"")</f>
        <v/>
      </c>
      <c r="AF1084" s="26">
        <f>IFERROR(IF(OR(AC1084="",INDEX(AC:AC,MATCH(DATE(YEAR($A1084)-1,MONTH($A1084),DAY($A1084)),$A:$A,0))=""),"",AC1084/INDEX(AC:AC,MATCH(DATE(YEAR($A1084)-1,MONTH($A1084),DAY($A1084)),$A:$A,0))-1),"")</f>
        <v/>
      </c>
      <c r="AG1084" s="26">
        <f>IF(OR(AA1084="",AA1083=""),"",AA1084/AA1083-1)</f>
        <v/>
      </c>
      <c r="AH1084" s="26">
        <f>IF(OR(AB1084="",AB1083=""),"",AB1084/AB1083-1)</f>
        <v/>
      </c>
      <c r="AI1084" s="26">
        <f>IF(OR(AC1084="",AC1083=""),"",AC1084/AC1083-1)</f>
        <v/>
      </c>
      <c r="AJ1084" s="26">
        <f>IF(AC1084="","",AA1084/AC1084)</f>
        <v/>
      </c>
      <c r="AK1084" s="26">
        <f>IF(AC1084="","",AB1084/AC1084)</f>
        <v/>
      </c>
      <c r="AL1084" s="29" t="n">
        <v>15.335</v>
      </c>
      <c r="AM1084" s="30" t="n">
        <v>16.5575</v>
      </c>
      <c r="AN1084" s="30" t="n">
        <v>13.395</v>
      </c>
      <c r="AO1084" s="30" t="n">
        <v>15.8675</v>
      </c>
      <c r="AP1084" s="31" t="n">
        <v>0.0347</v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18">
        <f>IF(SUMIFS('Daily NSE Equity Options'!$K:$K,'Daily NSE Equity Options'!$A:$A,$A1085)=0,"",SUMIFS('Daily NSE Equity Options'!$K:$K,'Daily NSE Equity Options'!$A:$A,$A1085))</f>
        <v/>
      </c>
      <c r="F1085" s="7">
        <f>IF(SUMIFS('Daily BSE Equity Options'!$K:$K,'Daily BSE Equity Options'!$A:$A,$A1085)=0,"",SUMIFS('Daily BSE Equity Options'!$K:$K,'Daily BSE Equity Options'!$A:$A,$A1085))</f>
        <v/>
      </c>
      <c r="G1085" s="7">
        <f>IF(OR(E1085="",F1085=""),"",E1085+F1085)</f>
        <v/>
      </c>
      <c r="H1085" s="20">
        <f>IFERROR(IF(OR(E1085="",INDEX(E:E,MATCH(DATE(YEAR($A1085)-1,MONTH($A1085),DAY($A1085)),$A:$A,0))=""),"",E1085/INDEX(E:E,MATCH(DATE(YEAR($A1085)-1,MONTH($A1085),DAY($A1085)),$A:$A,0))-1),"")</f>
        <v/>
      </c>
      <c r="I1085" s="20">
        <f>IFERROR(IF(OR(F1085="",INDEX(F:F,MATCH(DATE(YEAR($A1085)-1,MONTH($A1085),DAY($A1085)),$A:$A,0))=""),"",F1085/INDEX(F:F,MATCH(DATE(YEAR($A1085)-1,MONTH($A1085),DAY($A1085)),$A:$A,0))-1),"")</f>
        <v/>
      </c>
      <c r="J1085" s="20">
        <f>IFERROR(IF(OR(G1085="",INDEX(G:G,MATCH(DATE(YEAR($A1085)-1,MONTH($A1085),DAY($A1085)),$A:$A,0))=""),"",G1085/INDEX(G:G,MATCH(DATE(YEAR($A1085)-1,MONTH($A1085),DAY($A1085)),$A:$A,0))-1),"")</f>
        <v/>
      </c>
      <c r="K1085" s="20">
        <f>IF(OR(E1085="",E1084=""),"",E1085/E1084-1)</f>
        <v/>
      </c>
      <c r="L1085" s="20">
        <f>IF(OR(F1085="",F1084=""),"",F1085/F1084-1)</f>
        <v/>
      </c>
      <c r="M1085" s="20">
        <f>IF(OR(G1085="",G1084=""),"",G1085/G1084-1)</f>
        <v/>
      </c>
      <c r="N1085" s="20">
        <f>IF(G1085="","",E1085/G1085)</f>
        <v/>
      </c>
      <c r="O1085" s="20">
        <f>IF(G1085="","",F1085/G1085)</f>
        <v/>
      </c>
      <c r="P1085" s="21">
        <f>IF(SUMIFS('Daily NSE Equity Options'!$L:$L,'Daily NSE Equity Options'!$A:$A,$A1085)=0,"",SUMIFS('Daily NSE Equity Options'!$L:$L,'Daily NSE Equity Options'!$A:$A,$A1085))</f>
        <v/>
      </c>
      <c r="Q1085" s="8">
        <f>IF(SUMIFS('Daily BSE Equity Options'!$L:$L,'Daily BSE Equity Options'!$A:$A,$A1085)=0,"",SUMIFS('Daily BSE Equity Options'!$L:$L,'Daily BSE Equity Options'!$A:$A,$A1085))</f>
        <v/>
      </c>
      <c r="R1085" s="8">
        <f>IF(OR(P1085="",Q1085=""),"",P1085+Q1085)</f>
        <v/>
      </c>
      <c r="S1085" s="23">
        <f>IFERROR(IF(OR(P1085="",INDEX(P:P,MATCH(DATE(YEAR($A1085)-1,MONTH($A1085),DAY($A1085)),$A:$A,0))=""),"",P1085/INDEX(P:P,MATCH(DATE(YEAR($A1085)-1,MONTH($A1085),DAY($A1085)),$A:$A,0))-1),"")</f>
        <v/>
      </c>
      <c r="T1085" s="23">
        <f>IFERROR(IF(OR(Q1085="",INDEX(Q:Q,MATCH(DATE(YEAR($A1085)-1,MONTH($A1085),DAY($A1085)),$A:$A,0))=""),"",Q1085/INDEX(Q:Q,MATCH(DATE(YEAR($A1085)-1,MONTH($A1085),DAY($A1085)),$A:$A,0))-1),"")</f>
        <v/>
      </c>
      <c r="U1085" s="23">
        <f>IFERROR(IF(OR(R1085="",INDEX(R:R,MATCH(DATE(YEAR($A1085)-1,MONTH($A1085),DAY($A1085)),$A:$A,0))=""),"",R1085/INDEX(R:R,MATCH(DATE(YEAR($A1085)-1,MONTH($A1085),DAY($A1085)),$A:$A,0))-1),"")</f>
        <v/>
      </c>
      <c r="V1085" s="23">
        <f>IF(OR(P1085="",P1084=""),"",P1085/P1084-1)</f>
        <v/>
      </c>
      <c r="W1085" s="23">
        <f>IF(OR(Q1085="",Q1084=""),"",Q1085/Q1084-1)</f>
        <v/>
      </c>
      <c r="X1085" s="23">
        <f>IF(OR(R1085="",R1084=""),"",R1085/R1084-1)</f>
        <v/>
      </c>
      <c r="Y1085" s="23">
        <f>IF(R1085="","",P1085/R1085)</f>
        <v/>
      </c>
      <c r="Z1085" s="23">
        <f>IF(R1085="","",Q1085/R1085)</f>
        <v/>
      </c>
      <c r="AA1085" s="24">
        <f>IF(SUMIFS('Daily NSE Equity Options'!$M:$M,'Daily NSE Equity Options'!$A:$A,$A1085)=0,"",SUMIFS('Daily NSE Equity Options'!$M:$M,'Daily NSE Equity Options'!$A:$A,$A1085))</f>
        <v/>
      </c>
      <c r="AB1085" s="9">
        <f>IF(SUMIFS('Daily BSE Equity Options'!$M:$M,'Daily BSE Equity Options'!$A:$A,$A1085)=0,"",SUMIFS('Daily BSE Equity Options'!$M:$M,'Daily BSE Equity Options'!$A:$A,$A1085))</f>
        <v/>
      </c>
      <c r="AC1085" s="9">
        <f>IF(OR(AA1085="",AB1085=""),"",AA1085+AB1085)</f>
        <v/>
      </c>
      <c r="AD1085" s="26">
        <f>IFERROR(IF(OR(AA1085="",INDEX(AA:AA,MATCH(DATE(YEAR($A1085)-1,MONTH($A1085),DAY($A1085)),$A:$A,0))=""),"",AA1085/INDEX(AA:AA,MATCH(DATE(YEAR($A1085)-1,MONTH($A1085),DAY($A1085)),$A:$A,0))-1),"")</f>
        <v/>
      </c>
      <c r="AE1085" s="26">
        <f>IFERROR(IF(OR(AB1085="",INDEX(AB:AB,MATCH(DATE(YEAR($A1085)-1,MONTH($A1085),DAY($A1085)),$A:$A,0))=""),"",AB1085/INDEX(AB:AB,MATCH(DATE(YEAR($A1085)-1,MONTH($A1085),DAY($A1085)),$A:$A,0))-1),"")</f>
        <v/>
      </c>
      <c r="AF1085" s="26">
        <f>IFERROR(IF(OR(AC1085="",INDEX(AC:AC,MATCH(DATE(YEAR($A1085)-1,MONTH($A1085),DAY($A1085)),$A:$A,0))=""),"",AC1085/INDEX(AC:AC,MATCH(DATE(YEAR($A1085)-1,MONTH($A1085),DAY($A1085)),$A:$A,0))-1),"")</f>
        <v/>
      </c>
      <c r="AG1085" s="26">
        <f>IF(OR(AA1085="",AA1084=""),"",AA1085/AA1084-1)</f>
        <v/>
      </c>
      <c r="AH1085" s="26">
        <f>IF(OR(AB1085="",AB1084=""),"",AB1085/AB1084-1)</f>
        <v/>
      </c>
      <c r="AI1085" s="26">
        <f>IF(OR(AC1085="",AC1084=""),"",AC1085/AC1084-1)</f>
        <v/>
      </c>
      <c r="AJ1085" s="26">
        <f>IF(AC1085="","",AA1085/AC1085)</f>
        <v/>
      </c>
      <c r="AK1085" s="26">
        <f>IF(AC1085="","",AB1085/AC1085)</f>
        <v/>
      </c>
      <c r="AL1085" s="29" t="n">
        <v>15.8675</v>
      </c>
      <c r="AM1085" s="30" t="n">
        <v>16.375</v>
      </c>
      <c r="AN1085" s="30" t="n">
        <v>14.2225</v>
      </c>
      <c r="AO1085" s="30" t="n">
        <v>16.1675</v>
      </c>
      <c r="AP1085" s="31" t="n">
        <v>0.0189</v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18">
        <f>IF(SUMIFS('Daily NSE Equity Options'!$K:$K,'Daily NSE Equity Options'!$A:$A,$A1086)=0,"",SUMIFS('Daily NSE Equity Options'!$K:$K,'Daily NSE Equity Options'!$A:$A,$A1086))</f>
        <v/>
      </c>
      <c r="F1086" s="7">
        <f>IF(SUMIFS('Daily BSE Equity Options'!$K:$K,'Daily BSE Equity Options'!$A:$A,$A1086)=0,"",SUMIFS('Daily BSE Equity Options'!$K:$K,'Daily BSE Equity Options'!$A:$A,$A1086))</f>
        <v/>
      </c>
      <c r="G1086" s="7">
        <f>IF(OR(E1086="",F1086=""),"",E1086+F1086)</f>
        <v/>
      </c>
      <c r="H1086" s="20">
        <f>IFERROR(IF(OR(E1086="",INDEX(E:E,MATCH(DATE(YEAR($A1086)-1,MONTH($A1086),DAY($A1086)),$A:$A,0))=""),"",E1086/INDEX(E:E,MATCH(DATE(YEAR($A1086)-1,MONTH($A1086),DAY($A1086)),$A:$A,0))-1),"")</f>
        <v/>
      </c>
      <c r="I1086" s="20">
        <f>IFERROR(IF(OR(F1086="",INDEX(F:F,MATCH(DATE(YEAR($A1086)-1,MONTH($A1086),DAY($A1086)),$A:$A,0))=""),"",F1086/INDEX(F:F,MATCH(DATE(YEAR($A1086)-1,MONTH($A1086),DAY($A1086)),$A:$A,0))-1),"")</f>
        <v/>
      </c>
      <c r="J1086" s="20">
        <f>IFERROR(IF(OR(G1086="",INDEX(G:G,MATCH(DATE(YEAR($A1086)-1,MONTH($A1086),DAY($A1086)),$A:$A,0))=""),"",G1086/INDEX(G:G,MATCH(DATE(YEAR($A1086)-1,MONTH($A1086),DAY($A1086)),$A:$A,0))-1),"")</f>
        <v/>
      </c>
      <c r="K1086" s="20">
        <f>IF(OR(E1086="",E1085=""),"",E1086/E1085-1)</f>
        <v/>
      </c>
      <c r="L1086" s="20">
        <f>IF(OR(F1086="",F1085=""),"",F1086/F1085-1)</f>
        <v/>
      </c>
      <c r="M1086" s="20">
        <f>IF(OR(G1086="",G1085=""),"",G1086/G1085-1)</f>
        <v/>
      </c>
      <c r="N1086" s="20">
        <f>IF(G1086="","",E1086/G1086)</f>
        <v/>
      </c>
      <c r="O1086" s="20">
        <f>IF(G1086="","",F1086/G1086)</f>
        <v/>
      </c>
      <c r="P1086" s="21">
        <f>IF(SUMIFS('Daily NSE Equity Options'!$L:$L,'Daily NSE Equity Options'!$A:$A,$A1086)=0,"",SUMIFS('Daily NSE Equity Options'!$L:$L,'Daily NSE Equity Options'!$A:$A,$A1086))</f>
        <v/>
      </c>
      <c r="Q1086" s="8">
        <f>IF(SUMIFS('Daily BSE Equity Options'!$L:$L,'Daily BSE Equity Options'!$A:$A,$A1086)=0,"",SUMIFS('Daily BSE Equity Options'!$L:$L,'Daily BSE Equity Options'!$A:$A,$A1086))</f>
        <v/>
      </c>
      <c r="R1086" s="8">
        <f>IF(OR(P1086="",Q1086=""),"",P1086+Q1086)</f>
        <v/>
      </c>
      <c r="S1086" s="23">
        <f>IFERROR(IF(OR(P1086="",INDEX(P:P,MATCH(DATE(YEAR($A1086)-1,MONTH($A1086),DAY($A1086)),$A:$A,0))=""),"",P1086/INDEX(P:P,MATCH(DATE(YEAR($A1086)-1,MONTH($A1086),DAY($A1086)),$A:$A,0))-1),"")</f>
        <v/>
      </c>
      <c r="T1086" s="23">
        <f>IFERROR(IF(OR(Q1086="",INDEX(Q:Q,MATCH(DATE(YEAR($A1086)-1,MONTH($A1086),DAY($A1086)),$A:$A,0))=""),"",Q1086/INDEX(Q:Q,MATCH(DATE(YEAR($A1086)-1,MONTH($A1086),DAY($A1086)),$A:$A,0))-1),"")</f>
        <v/>
      </c>
      <c r="U1086" s="23">
        <f>IFERROR(IF(OR(R1086="",INDEX(R:R,MATCH(DATE(YEAR($A1086)-1,MONTH($A1086),DAY($A1086)),$A:$A,0))=""),"",R1086/INDEX(R:R,MATCH(DATE(YEAR($A1086)-1,MONTH($A1086),DAY($A1086)),$A:$A,0))-1),"")</f>
        <v/>
      </c>
      <c r="V1086" s="23">
        <f>IF(OR(P1086="",P1085=""),"",P1086/P1085-1)</f>
        <v/>
      </c>
      <c r="W1086" s="23">
        <f>IF(OR(Q1086="",Q1085=""),"",Q1086/Q1085-1)</f>
        <v/>
      </c>
      <c r="X1086" s="23">
        <f>IF(OR(R1086="",R1085=""),"",R1086/R1085-1)</f>
        <v/>
      </c>
      <c r="Y1086" s="23">
        <f>IF(R1086="","",P1086/R1086)</f>
        <v/>
      </c>
      <c r="Z1086" s="23">
        <f>IF(R1086="","",Q1086/R1086)</f>
        <v/>
      </c>
      <c r="AA1086" s="24">
        <f>IF(SUMIFS('Daily NSE Equity Options'!$M:$M,'Daily NSE Equity Options'!$A:$A,$A1086)=0,"",SUMIFS('Daily NSE Equity Options'!$M:$M,'Daily NSE Equity Options'!$A:$A,$A1086))</f>
        <v/>
      </c>
      <c r="AB1086" s="9">
        <f>IF(SUMIFS('Daily BSE Equity Options'!$M:$M,'Daily BSE Equity Options'!$A:$A,$A1086)=0,"",SUMIFS('Daily BSE Equity Options'!$M:$M,'Daily BSE Equity Options'!$A:$A,$A1086))</f>
        <v/>
      </c>
      <c r="AC1086" s="9">
        <f>IF(OR(AA1086="",AB1086=""),"",AA1086+AB1086)</f>
        <v/>
      </c>
      <c r="AD1086" s="26">
        <f>IFERROR(IF(OR(AA1086="",INDEX(AA:AA,MATCH(DATE(YEAR($A1086)-1,MONTH($A1086),DAY($A1086)),$A:$A,0))=""),"",AA1086/INDEX(AA:AA,MATCH(DATE(YEAR($A1086)-1,MONTH($A1086),DAY($A1086)),$A:$A,0))-1),"")</f>
        <v/>
      </c>
      <c r="AE1086" s="26">
        <f>IFERROR(IF(OR(AB1086="",INDEX(AB:AB,MATCH(DATE(YEAR($A1086)-1,MONTH($A1086),DAY($A1086)),$A:$A,0))=""),"",AB1086/INDEX(AB:AB,MATCH(DATE(YEAR($A1086)-1,MONTH($A1086),DAY($A1086)),$A:$A,0))-1),"")</f>
        <v/>
      </c>
      <c r="AF1086" s="26">
        <f>IFERROR(IF(OR(AC1086="",INDEX(AC:AC,MATCH(DATE(YEAR($A1086)-1,MONTH($A1086),DAY($A1086)),$A:$A,0))=""),"",AC1086/INDEX(AC:AC,MATCH(DATE(YEAR($A1086)-1,MONTH($A1086),DAY($A1086)),$A:$A,0))-1),"")</f>
        <v/>
      </c>
      <c r="AG1086" s="26">
        <f>IF(OR(AA1086="",AA1085=""),"",AA1086/AA1085-1)</f>
        <v/>
      </c>
      <c r="AH1086" s="26">
        <f>IF(OR(AB1086="",AB1085=""),"",AB1086/AB1085-1)</f>
        <v/>
      </c>
      <c r="AI1086" s="26">
        <f>IF(OR(AC1086="",AC1085=""),"",AC1086/AC1085-1)</f>
        <v/>
      </c>
      <c r="AJ1086" s="26">
        <f>IF(AC1086="","",AA1086/AC1086)</f>
        <v/>
      </c>
      <c r="AK1086" s="26">
        <f>IF(AC1086="","",AB1086/AC1086)</f>
        <v/>
      </c>
      <c r="AL1086" s="29" t="n">
        <v>16.1675</v>
      </c>
      <c r="AM1086" s="30" t="n">
        <v>16.22</v>
      </c>
      <c r="AN1086" s="30" t="n">
        <v>13.8225</v>
      </c>
      <c r="AO1086" s="30" t="n">
        <v>15.435</v>
      </c>
      <c r="AP1086" s="31" t="n">
        <v>-0.0453</v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18">
        <f>IF(SUMIFS('Daily NSE Equity Options'!$K:$K,'Daily NSE Equity Options'!$A:$A,$A1087)=0,"",SUMIFS('Daily NSE Equity Options'!$K:$K,'Daily NSE Equity Options'!$A:$A,$A1087))</f>
        <v/>
      </c>
      <c r="F1087" s="7">
        <f>IF(SUMIFS('Daily BSE Equity Options'!$K:$K,'Daily BSE Equity Options'!$A:$A,$A1087)=0,"",SUMIFS('Daily BSE Equity Options'!$K:$K,'Daily BSE Equity Options'!$A:$A,$A1087))</f>
        <v/>
      </c>
      <c r="G1087" s="7">
        <f>IF(OR(E1087="",F1087=""),"",E1087+F1087)</f>
        <v/>
      </c>
      <c r="H1087" s="20">
        <f>IFERROR(IF(OR(E1087="",INDEX(E:E,MATCH(DATE(YEAR($A1087)-1,MONTH($A1087),DAY($A1087)),$A:$A,0))=""),"",E1087/INDEX(E:E,MATCH(DATE(YEAR($A1087)-1,MONTH($A1087),DAY($A1087)),$A:$A,0))-1),"")</f>
        <v/>
      </c>
      <c r="I1087" s="20">
        <f>IFERROR(IF(OR(F1087="",INDEX(F:F,MATCH(DATE(YEAR($A1087)-1,MONTH($A1087),DAY($A1087)),$A:$A,0))=""),"",F1087/INDEX(F:F,MATCH(DATE(YEAR($A1087)-1,MONTH($A1087),DAY($A1087)),$A:$A,0))-1),"")</f>
        <v/>
      </c>
      <c r="J1087" s="20">
        <f>IFERROR(IF(OR(G1087="",INDEX(G:G,MATCH(DATE(YEAR($A1087)-1,MONTH($A1087),DAY($A1087)),$A:$A,0))=""),"",G1087/INDEX(G:G,MATCH(DATE(YEAR($A1087)-1,MONTH($A1087),DAY($A1087)),$A:$A,0))-1),"")</f>
        <v/>
      </c>
      <c r="K1087" s="20">
        <f>IF(OR(E1087="",E1086=""),"",E1087/E1086-1)</f>
        <v/>
      </c>
      <c r="L1087" s="20">
        <f>IF(OR(F1087="",F1086=""),"",F1087/F1086-1)</f>
        <v/>
      </c>
      <c r="M1087" s="20">
        <f>IF(OR(G1087="",G1086=""),"",G1087/G1086-1)</f>
        <v/>
      </c>
      <c r="N1087" s="20">
        <f>IF(G1087="","",E1087/G1087)</f>
        <v/>
      </c>
      <c r="O1087" s="20">
        <f>IF(G1087="","",F1087/G1087)</f>
        <v/>
      </c>
      <c r="P1087" s="21">
        <f>IF(SUMIFS('Daily NSE Equity Options'!$L:$L,'Daily NSE Equity Options'!$A:$A,$A1087)=0,"",SUMIFS('Daily NSE Equity Options'!$L:$L,'Daily NSE Equity Options'!$A:$A,$A1087))</f>
        <v/>
      </c>
      <c r="Q1087" s="8">
        <f>IF(SUMIFS('Daily BSE Equity Options'!$L:$L,'Daily BSE Equity Options'!$A:$A,$A1087)=0,"",SUMIFS('Daily BSE Equity Options'!$L:$L,'Daily BSE Equity Options'!$A:$A,$A1087))</f>
        <v/>
      </c>
      <c r="R1087" s="8">
        <f>IF(OR(P1087="",Q1087=""),"",P1087+Q1087)</f>
        <v/>
      </c>
      <c r="S1087" s="23">
        <f>IFERROR(IF(OR(P1087="",INDEX(P:P,MATCH(DATE(YEAR($A1087)-1,MONTH($A1087),DAY($A1087)),$A:$A,0))=""),"",P1087/INDEX(P:P,MATCH(DATE(YEAR($A1087)-1,MONTH($A1087),DAY($A1087)),$A:$A,0))-1),"")</f>
        <v/>
      </c>
      <c r="T1087" s="23">
        <f>IFERROR(IF(OR(Q1087="",INDEX(Q:Q,MATCH(DATE(YEAR($A1087)-1,MONTH($A1087),DAY($A1087)),$A:$A,0))=""),"",Q1087/INDEX(Q:Q,MATCH(DATE(YEAR($A1087)-1,MONTH($A1087),DAY($A1087)),$A:$A,0))-1),"")</f>
        <v/>
      </c>
      <c r="U1087" s="23">
        <f>IFERROR(IF(OR(R1087="",INDEX(R:R,MATCH(DATE(YEAR($A1087)-1,MONTH($A1087),DAY($A1087)),$A:$A,0))=""),"",R1087/INDEX(R:R,MATCH(DATE(YEAR($A1087)-1,MONTH($A1087),DAY($A1087)),$A:$A,0))-1),"")</f>
        <v/>
      </c>
      <c r="V1087" s="23">
        <f>IF(OR(P1087="",P1086=""),"",P1087/P1086-1)</f>
        <v/>
      </c>
      <c r="W1087" s="23">
        <f>IF(OR(Q1087="",Q1086=""),"",Q1087/Q1086-1)</f>
        <v/>
      </c>
      <c r="X1087" s="23">
        <f>IF(OR(R1087="",R1086=""),"",R1087/R1086-1)</f>
        <v/>
      </c>
      <c r="Y1087" s="23">
        <f>IF(R1087="","",P1087/R1087)</f>
        <v/>
      </c>
      <c r="Z1087" s="23">
        <f>IF(R1087="","",Q1087/R1087)</f>
        <v/>
      </c>
      <c r="AA1087" s="24">
        <f>IF(SUMIFS('Daily NSE Equity Options'!$M:$M,'Daily NSE Equity Options'!$A:$A,$A1087)=0,"",SUMIFS('Daily NSE Equity Options'!$M:$M,'Daily NSE Equity Options'!$A:$A,$A1087))</f>
        <v/>
      </c>
      <c r="AB1087" s="9">
        <f>IF(SUMIFS('Daily BSE Equity Options'!$M:$M,'Daily BSE Equity Options'!$A:$A,$A1087)=0,"",SUMIFS('Daily BSE Equity Options'!$M:$M,'Daily BSE Equity Options'!$A:$A,$A1087))</f>
        <v/>
      </c>
      <c r="AC1087" s="9">
        <f>IF(OR(AA1087="",AB1087=""),"",AA1087+AB1087)</f>
        <v/>
      </c>
      <c r="AD1087" s="26">
        <f>IFERROR(IF(OR(AA1087="",INDEX(AA:AA,MATCH(DATE(YEAR($A1087)-1,MONTH($A1087),DAY($A1087)),$A:$A,0))=""),"",AA1087/INDEX(AA:AA,MATCH(DATE(YEAR($A1087)-1,MONTH($A1087),DAY($A1087)),$A:$A,0))-1),"")</f>
        <v/>
      </c>
      <c r="AE1087" s="26">
        <f>IFERROR(IF(OR(AB1087="",INDEX(AB:AB,MATCH(DATE(YEAR($A1087)-1,MONTH($A1087),DAY($A1087)),$A:$A,0))=""),"",AB1087/INDEX(AB:AB,MATCH(DATE(YEAR($A1087)-1,MONTH($A1087),DAY($A1087)),$A:$A,0))-1),"")</f>
        <v/>
      </c>
      <c r="AF1087" s="26">
        <f>IFERROR(IF(OR(AC1087="",INDEX(AC:AC,MATCH(DATE(YEAR($A1087)-1,MONTH($A1087),DAY($A1087)),$A:$A,0))=""),"",AC1087/INDEX(AC:AC,MATCH(DATE(YEAR($A1087)-1,MONTH($A1087),DAY($A1087)),$A:$A,0))-1),"")</f>
        <v/>
      </c>
      <c r="AG1087" s="26">
        <f>IF(OR(AA1087="",AA1086=""),"",AA1087/AA1086-1)</f>
        <v/>
      </c>
      <c r="AH1087" s="26">
        <f>IF(OR(AB1087="",AB1086=""),"",AB1087/AB1086-1)</f>
        <v/>
      </c>
      <c r="AI1087" s="26">
        <f>IF(OR(AC1087="",AC1086=""),"",AC1087/AC1086-1)</f>
        <v/>
      </c>
      <c r="AJ1087" s="26">
        <f>IF(AC1087="","",AA1087/AC1087)</f>
        <v/>
      </c>
      <c r="AK1087" s="26">
        <f>IF(AC1087="","",AB1087/AC1087)</f>
        <v/>
      </c>
      <c r="AL1087" s="29" t="n">
        <v>15.435</v>
      </c>
      <c r="AM1087" s="30" t="n">
        <v>15.435</v>
      </c>
      <c r="AN1087" s="30" t="n">
        <v>12.95</v>
      </c>
      <c r="AO1087" s="30" t="n">
        <v>14.4025</v>
      </c>
      <c r="AP1087" s="31" t="n">
        <v>-0.0669</v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18">
        <f>IF(SUMIFS('Daily NSE Equity Options'!$K:$K,'Daily NSE Equity Options'!$A:$A,$A1088)=0,"",SUMIFS('Daily NSE Equity Options'!$K:$K,'Daily NSE Equity Options'!$A:$A,$A1088))</f>
        <v/>
      </c>
      <c r="F1088" s="7">
        <f>IF(SUMIFS('Daily BSE Equity Options'!$K:$K,'Daily BSE Equity Options'!$A:$A,$A1088)=0,"",SUMIFS('Daily BSE Equity Options'!$K:$K,'Daily BSE Equity Options'!$A:$A,$A1088))</f>
        <v/>
      </c>
      <c r="G1088" s="7">
        <f>IF(OR(E1088="",F1088=""),"",E1088+F1088)</f>
        <v/>
      </c>
      <c r="H1088" s="20">
        <f>IFERROR(IF(OR(E1088="",INDEX(E:E,MATCH(DATE(YEAR($A1088)-1,MONTH($A1088),DAY($A1088)),$A:$A,0))=""),"",E1088/INDEX(E:E,MATCH(DATE(YEAR($A1088)-1,MONTH($A1088),DAY($A1088)),$A:$A,0))-1),"")</f>
        <v/>
      </c>
      <c r="I1088" s="20">
        <f>IFERROR(IF(OR(F1088="",INDEX(F:F,MATCH(DATE(YEAR($A1088)-1,MONTH($A1088),DAY($A1088)),$A:$A,0))=""),"",F1088/INDEX(F:F,MATCH(DATE(YEAR($A1088)-1,MONTH($A1088),DAY($A1088)),$A:$A,0))-1),"")</f>
        <v/>
      </c>
      <c r="J1088" s="20">
        <f>IFERROR(IF(OR(G1088="",INDEX(G:G,MATCH(DATE(YEAR($A1088)-1,MONTH($A1088),DAY($A1088)),$A:$A,0))=""),"",G1088/INDEX(G:G,MATCH(DATE(YEAR($A1088)-1,MONTH($A1088),DAY($A1088)),$A:$A,0))-1),"")</f>
        <v/>
      </c>
      <c r="K1088" s="20">
        <f>IF(OR(E1088="",E1087=""),"",E1088/E1087-1)</f>
        <v/>
      </c>
      <c r="L1088" s="20">
        <f>IF(OR(F1088="",F1087=""),"",F1088/F1087-1)</f>
        <v/>
      </c>
      <c r="M1088" s="20">
        <f>IF(OR(G1088="",G1087=""),"",G1088/G1087-1)</f>
        <v/>
      </c>
      <c r="N1088" s="20">
        <f>IF(G1088="","",E1088/G1088)</f>
        <v/>
      </c>
      <c r="O1088" s="20">
        <f>IF(G1088="","",F1088/G1088)</f>
        <v/>
      </c>
      <c r="P1088" s="21">
        <f>IF(SUMIFS('Daily NSE Equity Options'!$L:$L,'Daily NSE Equity Options'!$A:$A,$A1088)=0,"",SUMIFS('Daily NSE Equity Options'!$L:$L,'Daily NSE Equity Options'!$A:$A,$A1088))</f>
        <v/>
      </c>
      <c r="Q1088" s="8">
        <f>IF(SUMIFS('Daily BSE Equity Options'!$L:$L,'Daily BSE Equity Options'!$A:$A,$A1088)=0,"",SUMIFS('Daily BSE Equity Options'!$L:$L,'Daily BSE Equity Options'!$A:$A,$A1088))</f>
        <v/>
      </c>
      <c r="R1088" s="8">
        <f>IF(OR(P1088="",Q1088=""),"",P1088+Q1088)</f>
        <v/>
      </c>
      <c r="S1088" s="23">
        <f>IFERROR(IF(OR(P1088="",INDEX(P:P,MATCH(DATE(YEAR($A1088)-1,MONTH($A1088),DAY($A1088)),$A:$A,0))=""),"",P1088/INDEX(P:P,MATCH(DATE(YEAR($A1088)-1,MONTH($A1088),DAY($A1088)),$A:$A,0))-1),"")</f>
        <v/>
      </c>
      <c r="T1088" s="23">
        <f>IFERROR(IF(OR(Q1088="",INDEX(Q:Q,MATCH(DATE(YEAR($A1088)-1,MONTH($A1088),DAY($A1088)),$A:$A,0))=""),"",Q1088/INDEX(Q:Q,MATCH(DATE(YEAR($A1088)-1,MONTH($A1088),DAY($A1088)),$A:$A,0))-1),"")</f>
        <v/>
      </c>
      <c r="U1088" s="23">
        <f>IFERROR(IF(OR(R1088="",INDEX(R:R,MATCH(DATE(YEAR($A1088)-1,MONTH($A1088),DAY($A1088)),$A:$A,0))=""),"",R1088/INDEX(R:R,MATCH(DATE(YEAR($A1088)-1,MONTH($A1088),DAY($A1088)),$A:$A,0))-1),"")</f>
        <v/>
      </c>
      <c r="V1088" s="23">
        <f>IF(OR(P1088="",P1087=""),"",P1088/P1087-1)</f>
        <v/>
      </c>
      <c r="W1088" s="23">
        <f>IF(OR(Q1088="",Q1087=""),"",Q1088/Q1087-1)</f>
        <v/>
      </c>
      <c r="X1088" s="23">
        <f>IF(OR(R1088="",R1087=""),"",R1088/R1087-1)</f>
        <v/>
      </c>
      <c r="Y1088" s="23">
        <f>IF(R1088="","",P1088/R1088)</f>
        <v/>
      </c>
      <c r="Z1088" s="23">
        <f>IF(R1088="","",Q1088/R1088)</f>
        <v/>
      </c>
      <c r="AA1088" s="24">
        <f>IF(SUMIFS('Daily NSE Equity Options'!$M:$M,'Daily NSE Equity Options'!$A:$A,$A1088)=0,"",SUMIFS('Daily NSE Equity Options'!$M:$M,'Daily NSE Equity Options'!$A:$A,$A1088))</f>
        <v/>
      </c>
      <c r="AB1088" s="9">
        <f>IF(SUMIFS('Daily BSE Equity Options'!$M:$M,'Daily BSE Equity Options'!$A:$A,$A1088)=0,"",SUMIFS('Daily BSE Equity Options'!$M:$M,'Daily BSE Equity Options'!$A:$A,$A1088))</f>
        <v/>
      </c>
      <c r="AC1088" s="9">
        <f>IF(OR(AA1088="",AB1088=""),"",AA1088+AB1088)</f>
        <v/>
      </c>
      <c r="AD1088" s="26">
        <f>IFERROR(IF(OR(AA1088="",INDEX(AA:AA,MATCH(DATE(YEAR($A1088)-1,MONTH($A1088),DAY($A1088)),$A:$A,0))=""),"",AA1088/INDEX(AA:AA,MATCH(DATE(YEAR($A1088)-1,MONTH($A1088),DAY($A1088)),$A:$A,0))-1),"")</f>
        <v/>
      </c>
      <c r="AE1088" s="26">
        <f>IFERROR(IF(OR(AB1088="",INDEX(AB:AB,MATCH(DATE(YEAR($A1088)-1,MONTH($A1088),DAY($A1088)),$A:$A,0))=""),"",AB1088/INDEX(AB:AB,MATCH(DATE(YEAR($A1088)-1,MONTH($A1088),DAY($A1088)),$A:$A,0))-1),"")</f>
        <v/>
      </c>
      <c r="AF1088" s="26">
        <f>IFERROR(IF(OR(AC1088="",INDEX(AC:AC,MATCH(DATE(YEAR($A1088)-1,MONTH($A1088),DAY($A1088)),$A:$A,0))=""),"",AC1088/INDEX(AC:AC,MATCH(DATE(YEAR($A1088)-1,MONTH($A1088),DAY($A1088)),$A:$A,0))-1),"")</f>
        <v/>
      </c>
      <c r="AG1088" s="26">
        <f>IF(OR(AA1088="",AA1087=""),"",AA1088/AA1087-1)</f>
        <v/>
      </c>
      <c r="AH1088" s="26">
        <f>IF(OR(AB1088="",AB1087=""),"",AB1088/AB1087-1)</f>
        <v/>
      </c>
      <c r="AI1088" s="26">
        <f>IF(OR(AC1088="",AC1087=""),"",AC1088/AC1087-1)</f>
        <v/>
      </c>
      <c r="AJ1088" s="26">
        <f>IF(AC1088="","",AA1088/AC1088)</f>
        <v/>
      </c>
      <c r="AK1088" s="26">
        <f>IF(AC1088="","",AB1088/AC1088)</f>
        <v/>
      </c>
      <c r="AL1088" s="29" t="n">
        <v>14.4025</v>
      </c>
      <c r="AM1088" s="30" t="n">
        <v>14.83</v>
      </c>
      <c r="AN1088" s="30" t="n">
        <v>13.1975</v>
      </c>
      <c r="AO1088" s="30" t="n">
        <v>14.315</v>
      </c>
      <c r="AP1088" s="31" t="n">
        <v>-0.0061</v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18">
        <f>IF(SUMIFS('Daily NSE Equity Options'!$K:$K,'Daily NSE Equity Options'!$A:$A,$A1089)=0,"",SUMIFS('Daily NSE Equity Options'!$K:$K,'Daily NSE Equity Options'!$A:$A,$A1089))</f>
        <v/>
      </c>
      <c r="F1089" s="7">
        <f>IF(SUMIFS('Daily BSE Equity Options'!$K:$K,'Daily BSE Equity Options'!$A:$A,$A1089)=0,"",SUMIFS('Daily BSE Equity Options'!$K:$K,'Daily BSE Equity Options'!$A:$A,$A1089))</f>
        <v/>
      </c>
      <c r="G1089" s="7">
        <f>IF(OR(E1089="",F1089=""),"",E1089+F1089)</f>
        <v/>
      </c>
      <c r="H1089" s="20">
        <f>IFERROR(IF(OR(E1089="",INDEX(E:E,MATCH(DATE(YEAR($A1089)-1,MONTH($A1089),DAY($A1089)),$A:$A,0))=""),"",E1089/INDEX(E:E,MATCH(DATE(YEAR($A1089)-1,MONTH($A1089),DAY($A1089)),$A:$A,0))-1),"")</f>
        <v/>
      </c>
      <c r="I1089" s="20">
        <f>IFERROR(IF(OR(F1089="",INDEX(F:F,MATCH(DATE(YEAR($A1089)-1,MONTH($A1089),DAY($A1089)),$A:$A,0))=""),"",F1089/INDEX(F:F,MATCH(DATE(YEAR($A1089)-1,MONTH($A1089),DAY($A1089)),$A:$A,0))-1),"")</f>
        <v/>
      </c>
      <c r="J1089" s="20">
        <f>IFERROR(IF(OR(G1089="",INDEX(G:G,MATCH(DATE(YEAR($A1089)-1,MONTH($A1089),DAY($A1089)),$A:$A,0))=""),"",G1089/INDEX(G:G,MATCH(DATE(YEAR($A1089)-1,MONTH($A1089),DAY($A1089)),$A:$A,0))-1),"")</f>
        <v/>
      </c>
      <c r="K1089" s="20">
        <f>IF(OR(E1089="",E1088=""),"",E1089/E1088-1)</f>
        <v/>
      </c>
      <c r="L1089" s="20">
        <f>IF(OR(F1089="",F1088=""),"",F1089/F1088-1)</f>
        <v/>
      </c>
      <c r="M1089" s="20">
        <f>IF(OR(G1089="",G1088=""),"",G1089/G1088-1)</f>
        <v/>
      </c>
      <c r="N1089" s="20">
        <f>IF(G1089="","",E1089/G1089)</f>
        <v/>
      </c>
      <c r="O1089" s="20">
        <f>IF(G1089="","",F1089/G1089)</f>
        <v/>
      </c>
      <c r="P1089" s="21">
        <f>IF(SUMIFS('Daily NSE Equity Options'!$L:$L,'Daily NSE Equity Options'!$A:$A,$A1089)=0,"",SUMIFS('Daily NSE Equity Options'!$L:$L,'Daily NSE Equity Options'!$A:$A,$A1089))</f>
        <v/>
      </c>
      <c r="Q1089" s="8">
        <f>IF(SUMIFS('Daily BSE Equity Options'!$L:$L,'Daily BSE Equity Options'!$A:$A,$A1089)=0,"",SUMIFS('Daily BSE Equity Options'!$L:$L,'Daily BSE Equity Options'!$A:$A,$A1089))</f>
        <v/>
      </c>
      <c r="R1089" s="8">
        <f>IF(OR(P1089="",Q1089=""),"",P1089+Q1089)</f>
        <v/>
      </c>
      <c r="S1089" s="23">
        <f>IFERROR(IF(OR(P1089="",INDEX(P:P,MATCH(DATE(YEAR($A1089)-1,MONTH($A1089),DAY($A1089)),$A:$A,0))=""),"",P1089/INDEX(P:P,MATCH(DATE(YEAR($A1089)-1,MONTH($A1089),DAY($A1089)),$A:$A,0))-1),"")</f>
        <v/>
      </c>
      <c r="T1089" s="23">
        <f>IFERROR(IF(OR(Q1089="",INDEX(Q:Q,MATCH(DATE(YEAR($A1089)-1,MONTH($A1089),DAY($A1089)),$A:$A,0))=""),"",Q1089/INDEX(Q:Q,MATCH(DATE(YEAR($A1089)-1,MONTH($A1089),DAY($A1089)),$A:$A,0))-1),"")</f>
        <v/>
      </c>
      <c r="U1089" s="23">
        <f>IFERROR(IF(OR(R1089="",INDEX(R:R,MATCH(DATE(YEAR($A1089)-1,MONTH($A1089),DAY($A1089)),$A:$A,0))=""),"",R1089/INDEX(R:R,MATCH(DATE(YEAR($A1089)-1,MONTH($A1089),DAY($A1089)),$A:$A,0))-1),"")</f>
        <v/>
      </c>
      <c r="V1089" s="23">
        <f>IF(OR(P1089="",P1088=""),"",P1089/P1088-1)</f>
        <v/>
      </c>
      <c r="W1089" s="23">
        <f>IF(OR(Q1089="",Q1088=""),"",Q1089/Q1088-1)</f>
        <v/>
      </c>
      <c r="X1089" s="23">
        <f>IF(OR(R1089="",R1088=""),"",R1089/R1088-1)</f>
        <v/>
      </c>
      <c r="Y1089" s="23">
        <f>IF(R1089="","",P1089/R1089)</f>
        <v/>
      </c>
      <c r="Z1089" s="23">
        <f>IF(R1089="","",Q1089/R1089)</f>
        <v/>
      </c>
      <c r="AA1089" s="24">
        <f>IF(SUMIFS('Daily NSE Equity Options'!$M:$M,'Daily NSE Equity Options'!$A:$A,$A1089)=0,"",SUMIFS('Daily NSE Equity Options'!$M:$M,'Daily NSE Equity Options'!$A:$A,$A1089))</f>
        <v/>
      </c>
      <c r="AB1089" s="9">
        <f>IF(SUMIFS('Daily BSE Equity Options'!$M:$M,'Daily BSE Equity Options'!$A:$A,$A1089)=0,"",SUMIFS('Daily BSE Equity Options'!$M:$M,'Daily BSE Equity Options'!$A:$A,$A1089))</f>
        <v/>
      </c>
      <c r="AC1089" s="9">
        <f>IF(OR(AA1089="",AB1089=""),"",AA1089+AB1089)</f>
        <v/>
      </c>
      <c r="AD1089" s="26">
        <f>IFERROR(IF(OR(AA1089="",INDEX(AA:AA,MATCH(DATE(YEAR($A1089)-1,MONTH($A1089),DAY($A1089)),$A:$A,0))=""),"",AA1089/INDEX(AA:AA,MATCH(DATE(YEAR($A1089)-1,MONTH($A1089),DAY($A1089)),$A:$A,0))-1),"")</f>
        <v/>
      </c>
      <c r="AE1089" s="26">
        <f>IFERROR(IF(OR(AB1089="",INDEX(AB:AB,MATCH(DATE(YEAR($A1089)-1,MONTH($A1089),DAY($A1089)),$A:$A,0))=""),"",AB1089/INDEX(AB:AB,MATCH(DATE(YEAR($A1089)-1,MONTH($A1089),DAY($A1089)),$A:$A,0))-1),"")</f>
        <v/>
      </c>
      <c r="AF1089" s="26">
        <f>IFERROR(IF(OR(AC1089="",INDEX(AC:AC,MATCH(DATE(YEAR($A1089)-1,MONTH($A1089),DAY($A1089)),$A:$A,0))=""),"",AC1089/INDEX(AC:AC,MATCH(DATE(YEAR($A1089)-1,MONTH($A1089),DAY($A1089)),$A:$A,0))-1),"")</f>
        <v/>
      </c>
      <c r="AG1089" s="26">
        <f>IF(OR(AA1089="",AA1088=""),"",AA1089/AA1088-1)</f>
        <v/>
      </c>
      <c r="AH1089" s="26">
        <f>IF(OR(AB1089="",AB1088=""),"",AB1089/AB1088-1)</f>
        <v/>
      </c>
      <c r="AI1089" s="26">
        <f>IF(OR(AC1089="",AC1088=""),"",AC1089/AC1088-1)</f>
        <v/>
      </c>
      <c r="AJ1089" s="26">
        <f>IF(AC1089="","",AA1089/AC1089)</f>
        <v/>
      </c>
      <c r="AK1089" s="26">
        <f>IF(AC1089="","",AB1089/AC1089)</f>
        <v/>
      </c>
      <c r="AL1089" s="29" t="n">
        <v>14.315</v>
      </c>
      <c r="AM1089" s="30" t="n">
        <v>14.315</v>
      </c>
      <c r="AN1089" s="30" t="n">
        <v>11.425</v>
      </c>
      <c r="AO1089" s="30" t="n">
        <v>13.82</v>
      </c>
      <c r="AP1089" s="31" t="n">
        <v>-0.0346</v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18">
        <f>IF(SUMIFS('Daily NSE Equity Options'!$K:$K,'Daily NSE Equity Options'!$A:$A,$A1090)=0,"",SUMIFS('Daily NSE Equity Options'!$K:$K,'Daily NSE Equity Options'!$A:$A,$A1090))</f>
        <v/>
      </c>
      <c r="F1090" s="7">
        <f>IF(SUMIFS('Daily BSE Equity Options'!$K:$K,'Daily BSE Equity Options'!$A:$A,$A1090)=0,"",SUMIFS('Daily BSE Equity Options'!$K:$K,'Daily BSE Equity Options'!$A:$A,$A1090))</f>
        <v/>
      </c>
      <c r="G1090" s="7">
        <f>IF(OR(E1090="",F1090=""),"",E1090+F1090)</f>
        <v/>
      </c>
      <c r="H1090" s="20">
        <f>IFERROR(IF(OR(E1090="",INDEX(E:E,MATCH(DATE(YEAR($A1090)-1,MONTH($A1090),DAY($A1090)),$A:$A,0))=""),"",E1090/INDEX(E:E,MATCH(DATE(YEAR($A1090)-1,MONTH($A1090),DAY($A1090)),$A:$A,0))-1),"")</f>
        <v/>
      </c>
      <c r="I1090" s="20">
        <f>IFERROR(IF(OR(F1090="",INDEX(F:F,MATCH(DATE(YEAR($A1090)-1,MONTH($A1090),DAY($A1090)),$A:$A,0))=""),"",F1090/INDEX(F:F,MATCH(DATE(YEAR($A1090)-1,MONTH($A1090),DAY($A1090)),$A:$A,0))-1),"")</f>
        <v/>
      </c>
      <c r="J1090" s="20">
        <f>IFERROR(IF(OR(G1090="",INDEX(G:G,MATCH(DATE(YEAR($A1090)-1,MONTH($A1090),DAY($A1090)),$A:$A,0))=""),"",G1090/INDEX(G:G,MATCH(DATE(YEAR($A1090)-1,MONTH($A1090),DAY($A1090)),$A:$A,0))-1),"")</f>
        <v/>
      </c>
      <c r="K1090" s="20">
        <f>IF(OR(E1090="",E1089=""),"",E1090/E1089-1)</f>
        <v/>
      </c>
      <c r="L1090" s="20">
        <f>IF(OR(F1090="",F1089=""),"",F1090/F1089-1)</f>
        <v/>
      </c>
      <c r="M1090" s="20">
        <f>IF(OR(G1090="",G1089=""),"",G1090/G1089-1)</f>
        <v/>
      </c>
      <c r="N1090" s="20">
        <f>IF(G1090="","",E1090/G1090)</f>
        <v/>
      </c>
      <c r="O1090" s="20">
        <f>IF(G1090="","",F1090/G1090)</f>
        <v/>
      </c>
      <c r="P1090" s="21">
        <f>IF(SUMIFS('Daily NSE Equity Options'!$L:$L,'Daily NSE Equity Options'!$A:$A,$A1090)=0,"",SUMIFS('Daily NSE Equity Options'!$L:$L,'Daily NSE Equity Options'!$A:$A,$A1090))</f>
        <v/>
      </c>
      <c r="Q1090" s="8">
        <f>IF(SUMIFS('Daily BSE Equity Options'!$L:$L,'Daily BSE Equity Options'!$A:$A,$A1090)=0,"",SUMIFS('Daily BSE Equity Options'!$L:$L,'Daily BSE Equity Options'!$A:$A,$A1090))</f>
        <v/>
      </c>
      <c r="R1090" s="8">
        <f>IF(OR(P1090="",Q1090=""),"",P1090+Q1090)</f>
        <v/>
      </c>
      <c r="S1090" s="23">
        <f>IFERROR(IF(OR(P1090="",INDEX(P:P,MATCH(DATE(YEAR($A1090)-1,MONTH($A1090),DAY($A1090)),$A:$A,0))=""),"",P1090/INDEX(P:P,MATCH(DATE(YEAR($A1090)-1,MONTH($A1090),DAY($A1090)),$A:$A,0))-1),"")</f>
        <v/>
      </c>
      <c r="T1090" s="23">
        <f>IFERROR(IF(OR(Q1090="",INDEX(Q:Q,MATCH(DATE(YEAR($A1090)-1,MONTH($A1090),DAY($A1090)),$A:$A,0))=""),"",Q1090/INDEX(Q:Q,MATCH(DATE(YEAR($A1090)-1,MONTH($A1090),DAY($A1090)),$A:$A,0))-1),"")</f>
        <v/>
      </c>
      <c r="U1090" s="23">
        <f>IFERROR(IF(OR(R1090="",INDEX(R:R,MATCH(DATE(YEAR($A1090)-1,MONTH($A1090),DAY($A1090)),$A:$A,0))=""),"",R1090/INDEX(R:R,MATCH(DATE(YEAR($A1090)-1,MONTH($A1090),DAY($A1090)),$A:$A,0))-1),"")</f>
        <v/>
      </c>
      <c r="V1090" s="23">
        <f>IF(OR(P1090="",P1089=""),"",P1090/P1089-1)</f>
        <v/>
      </c>
      <c r="W1090" s="23">
        <f>IF(OR(Q1090="",Q1089=""),"",Q1090/Q1089-1)</f>
        <v/>
      </c>
      <c r="X1090" s="23">
        <f>IF(OR(R1090="",R1089=""),"",R1090/R1089-1)</f>
        <v/>
      </c>
      <c r="Y1090" s="23">
        <f>IF(R1090="","",P1090/R1090)</f>
        <v/>
      </c>
      <c r="Z1090" s="23">
        <f>IF(R1090="","",Q1090/R1090)</f>
        <v/>
      </c>
      <c r="AA1090" s="24">
        <f>IF(SUMIFS('Daily NSE Equity Options'!$M:$M,'Daily NSE Equity Options'!$A:$A,$A1090)=0,"",SUMIFS('Daily NSE Equity Options'!$M:$M,'Daily NSE Equity Options'!$A:$A,$A1090))</f>
        <v/>
      </c>
      <c r="AB1090" s="9">
        <f>IF(SUMIFS('Daily BSE Equity Options'!$M:$M,'Daily BSE Equity Options'!$A:$A,$A1090)=0,"",SUMIFS('Daily BSE Equity Options'!$M:$M,'Daily BSE Equity Options'!$A:$A,$A1090))</f>
        <v/>
      </c>
      <c r="AC1090" s="9">
        <f>IF(OR(AA1090="",AB1090=""),"",AA1090+AB1090)</f>
        <v/>
      </c>
      <c r="AD1090" s="26">
        <f>IFERROR(IF(OR(AA1090="",INDEX(AA:AA,MATCH(DATE(YEAR($A1090)-1,MONTH($A1090),DAY($A1090)),$A:$A,0))=""),"",AA1090/INDEX(AA:AA,MATCH(DATE(YEAR($A1090)-1,MONTH($A1090),DAY($A1090)),$A:$A,0))-1),"")</f>
        <v/>
      </c>
      <c r="AE1090" s="26">
        <f>IFERROR(IF(OR(AB1090="",INDEX(AB:AB,MATCH(DATE(YEAR($A1090)-1,MONTH($A1090),DAY($A1090)),$A:$A,0))=""),"",AB1090/INDEX(AB:AB,MATCH(DATE(YEAR($A1090)-1,MONTH($A1090),DAY($A1090)),$A:$A,0))-1),"")</f>
        <v/>
      </c>
      <c r="AF1090" s="26">
        <f>IFERROR(IF(OR(AC1090="",INDEX(AC:AC,MATCH(DATE(YEAR($A1090)-1,MONTH($A1090),DAY($A1090)),$A:$A,0))=""),"",AC1090/INDEX(AC:AC,MATCH(DATE(YEAR($A1090)-1,MONTH($A1090),DAY($A1090)),$A:$A,0))-1),"")</f>
        <v/>
      </c>
      <c r="AG1090" s="26">
        <f>IF(OR(AA1090="",AA1089=""),"",AA1090/AA1089-1)</f>
        <v/>
      </c>
      <c r="AH1090" s="26">
        <f>IF(OR(AB1090="",AB1089=""),"",AB1090/AB1089-1)</f>
        <v/>
      </c>
      <c r="AI1090" s="26">
        <f>IF(OR(AC1090="",AC1089=""),"",AC1090/AC1089-1)</f>
        <v/>
      </c>
      <c r="AJ1090" s="26">
        <f>IF(AC1090="","",AA1090/AC1090)</f>
        <v/>
      </c>
      <c r="AK1090" s="26">
        <f>IF(AC1090="","",AB1090/AC1090)</f>
        <v/>
      </c>
      <c r="AL1090" s="29" t="n">
        <v>13.82</v>
      </c>
      <c r="AM1090" s="30" t="n">
        <v>14.045</v>
      </c>
      <c r="AN1090" s="30" t="n">
        <v>11.8225</v>
      </c>
      <c r="AO1090" s="30" t="n">
        <v>13.3325</v>
      </c>
      <c r="AP1090" s="31" t="n">
        <v>-0.0353</v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18">
        <f>IF(SUMIFS('Daily NSE Equity Options'!$K:$K,'Daily NSE Equity Options'!$A:$A,$A1091)=0,"",SUMIFS('Daily NSE Equity Options'!$K:$K,'Daily NSE Equity Options'!$A:$A,$A1091))</f>
        <v/>
      </c>
      <c r="F1091" s="7">
        <f>IF(SUMIFS('Daily BSE Equity Options'!$K:$K,'Daily BSE Equity Options'!$A:$A,$A1091)=0,"",SUMIFS('Daily BSE Equity Options'!$K:$K,'Daily BSE Equity Options'!$A:$A,$A1091))</f>
        <v/>
      </c>
      <c r="G1091" s="7">
        <f>IF(OR(E1091="",F1091=""),"",E1091+F1091)</f>
        <v/>
      </c>
      <c r="H1091" s="20">
        <f>IFERROR(IF(OR(E1091="",INDEX(E:E,MATCH(DATE(YEAR($A1091)-1,MONTH($A1091),DAY($A1091)),$A:$A,0))=""),"",E1091/INDEX(E:E,MATCH(DATE(YEAR($A1091)-1,MONTH($A1091),DAY($A1091)),$A:$A,0))-1),"")</f>
        <v/>
      </c>
      <c r="I1091" s="20">
        <f>IFERROR(IF(OR(F1091="",INDEX(F:F,MATCH(DATE(YEAR($A1091)-1,MONTH($A1091),DAY($A1091)),$A:$A,0))=""),"",F1091/INDEX(F:F,MATCH(DATE(YEAR($A1091)-1,MONTH($A1091),DAY($A1091)),$A:$A,0))-1),"")</f>
        <v/>
      </c>
      <c r="J1091" s="20">
        <f>IFERROR(IF(OR(G1091="",INDEX(G:G,MATCH(DATE(YEAR($A1091)-1,MONTH($A1091),DAY($A1091)),$A:$A,0))=""),"",G1091/INDEX(G:G,MATCH(DATE(YEAR($A1091)-1,MONTH($A1091),DAY($A1091)),$A:$A,0))-1),"")</f>
        <v/>
      </c>
      <c r="K1091" s="20">
        <f>IF(OR(E1091="",E1090=""),"",E1091/E1090-1)</f>
        <v/>
      </c>
      <c r="L1091" s="20">
        <f>IF(OR(F1091="",F1090=""),"",F1091/F1090-1)</f>
        <v/>
      </c>
      <c r="M1091" s="20">
        <f>IF(OR(G1091="",G1090=""),"",G1091/G1090-1)</f>
        <v/>
      </c>
      <c r="N1091" s="20">
        <f>IF(G1091="","",E1091/G1091)</f>
        <v/>
      </c>
      <c r="O1091" s="20">
        <f>IF(G1091="","",F1091/G1091)</f>
        <v/>
      </c>
      <c r="P1091" s="21">
        <f>IF(SUMIFS('Daily NSE Equity Options'!$L:$L,'Daily NSE Equity Options'!$A:$A,$A1091)=0,"",SUMIFS('Daily NSE Equity Options'!$L:$L,'Daily NSE Equity Options'!$A:$A,$A1091))</f>
        <v/>
      </c>
      <c r="Q1091" s="8">
        <f>IF(SUMIFS('Daily BSE Equity Options'!$L:$L,'Daily BSE Equity Options'!$A:$A,$A1091)=0,"",SUMIFS('Daily BSE Equity Options'!$L:$L,'Daily BSE Equity Options'!$A:$A,$A1091))</f>
        <v/>
      </c>
      <c r="R1091" s="8">
        <f>IF(OR(P1091="",Q1091=""),"",P1091+Q1091)</f>
        <v/>
      </c>
      <c r="S1091" s="23">
        <f>IFERROR(IF(OR(P1091="",INDEX(P:P,MATCH(DATE(YEAR($A1091)-1,MONTH($A1091),DAY($A1091)),$A:$A,0))=""),"",P1091/INDEX(P:P,MATCH(DATE(YEAR($A1091)-1,MONTH($A1091),DAY($A1091)),$A:$A,0))-1),"")</f>
        <v/>
      </c>
      <c r="T1091" s="23">
        <f>IFERROR(IF(OR(Q1091="",INDEX(Q:Q,MATCH(DATE(YEAR($A1091)-1,MONTH($A1091),DAY($A1091)),$A:$A,0))=""),"",Q1091/INDEX(Q:Q,MATCH(DATE(YEAR($A1091)-1,MONTH($A1091),DAY($A1091)),$A:$A,0))-1),"")</f>
        <v/>
      </c>
      <c r="U1091" s="23">
        <f>IFERROR(IF(OR(R1091="",INDEX(R:R,MATCH(DATE(YEAR($A1091)-1,MONTH($A1091),DAY($A1091)),$A:$A,0))=""),"",R1091/INDEX(R:R,MATCH(DATE(YEAR($A1091)-1,MONTH($A1091),DAY($A1091)),$A:$A,0))-1),"")</f>
        <v/>
      </c>
      <c r="V1091" s="23">
        <f>IF(OR(P1091="",P1090=""),"",P1091/P1090-1)</f>
        <v/>
      </c>
      <c r="W1091" s="23">
        <f>IF(OR(Q1091="",Q1090=""),"",Q1091/Q1090-1)</f>
        <v/>
      </c>
      <c r="X1091" s="23">
        <f>IF(OR(R1091="",R1090=""),"",R1091/R1090-1)</f>
        <v/>
      </c>
      <c r="Y1091" s="23">
        <f>IF(R1091="","",P1091/R1091)</f>
        <v/>
      </c>
      <c r="Z1091" s="23">
        <f>IF(R1091="","",Q1091/R1091)</f>
        <v/>
      </c>
      <c r="AA1091" s="24">
        <f>IF(SUMIFS('Daily NSE Equity Options'!$M:$M,'Daily NSE Equity Options'!$A:$A,$A1091)=0,"",SUMIFS('Daily NSE Equity Options'!$M:$M,'Daily NSE Equity Options'!$A:$A,$A1091))</f>
        <v/>
      </c>
      <c r="AB1091" s="9">
        <f>IF(SUMIFS('Daily BSE Equity Options'!$M:$M,'Daily BSE Equity Options'!$A:$A,$A1091)=0,"",SUMIFS('Daily BSE Equity Options'!$M:$M,'Daily BSE Equity Options'!$A:$A,$A1091))</f>
        <v/>
      </c>
      <c r="AC1091" s="9">
        <f>IF(OR(AA1091="",AB1091=""),"",AA1091+AB1091)</f>
        <v/>
      </c>
      <c r="AD1091" s="26">
        <f>IFERROR(IF(OR(AA1091="",INDEX(AA:AA,MATCH(DATE(YEAR($A1091)-1,MONTH($A1091),DAY($A1091)),$A:$A,0))=""),"",AA1091/INDEX(AA:AA,MATCH(DATE(YEAR($A1091)-1,MONTH($A1091),DAY($A1091)),$A:$A,0))-1),"")</f>
        <v/>
      </c>
      <c r="AE1091" s="26">
        <f>IFERROR(IF(OR(AB1091="",INDEX(AB:AB,MATCH(DATE(YEAR($A1091)-1,MONTH($A1091),DAY($A1091)),$A:$A,0))=""),"",AB1091/INDEX(AB:AB,MATCH(DATE(YEAR($A1091)-1,MONTH($A1091),DAY($A1091)),$A:$A,0))-1),"")</f>
        <v/>
      </c>
      <c r="AF1091" s="26">
        <f>IFERROR(IF(OR(AC1091="",INDEX(AC:AC,MATCH(DATE(YEAR($A1091)-1,MONTH($A1091),DAY($A1091)),$A:$A,0))=""),"",AC1091/INDEX(AC:AC,MATCH(DATE(YEAR($A1091)-1,MONTH($A1091),DAY($A1091)),$A:$A,0))-1),"")</f>
        <v/>
      </c>
      <c r="AG1091" s="26">
        <f>IF(OR(AA1091="",AA1090=""),"",AA1091/AA1090-1)</f>
        <v/>
      </c>
      <c r="AH1091" s="26">
        <f>IF(OR(AB1091="",AB1090=""),"",AB1091/AB1090-1)</f>
        <v/>
      </c>
      <c r="AI1091" s="26">
        <f>IF(OR(AC1091="",AC1090=""),"",AC1091/AC1090-1)</f>
        <v/>
      </c>
      <c r="AJ1091" s="26">
        <f>IF(AC1091="","",AA1091/AC1091)</f>
        <v/>
      </c>
      <c r="AK1091" s="26">
        <f>IF(AC1091="","",AB1091/AC1091)</f>
        <v/>
      </c>
      <c r="AL1091" s="29" t="n">
        <v>13.3325</v>
      </c>
      <c r="AM1091" s="30" t="n">
        <v>13.7825</v>
      </c>
      <c r="AN1091" s="30" t="n">
        <v>10.9575</v>
      </c>
      <c r="AO1091" s="30" t="n">
        <v>13</v>
      </c>
      <c r="AP1091" s="31" t="n">
        <v>-0.0249</v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18">
        <f>IF(SUMIFS('Daily NSE Equity Options'!$K:$K,'Daily NSE Equity Options'!$A:$A,$A1092)=0,"",SUMIFS('Daily NSE Equity Options'!$K:$K,'Daily NSE Equity Options'!$A:$A,$A1092))</f>
        <v/>
      </c>
      <c r="F1092" s="7">
        <f>IF(SUMIFS('Daily BSE Equity Options'!$K:$K,'Daily BSE Equity Options'!$A:$A,$A1092)=0,"",SUMIFS('Daily BSE Equity Options'!$K:$K,'Daily BSE Equity Options'!$A:$A,$A1092))</f>
        <v/>
      </c>
      <c r="G1092" s="7">
        <f>IF(OR(E1092="",F1092=""),"",E1092+F1092)</f>
        <v/>
      </c>
      <c r="H1092" s="20">
        <f>IFERROR(IF(OR(E1092="",INDEX(E:E,MATCH(DATE(YEAR($A1092)-1,MONTH($A1092),DAY($A1092)),$A:$A,0))=""),"",E1092/INDEX(E:E,MATCH(DATE(YEAR($A1092)-1,MONTH($A1092),DAY($A1092)),$A:$A,0))-1),"")</f>
        <v/>
      </c>
      <c r="I1092" s="20">
        <f>IFERROR(IF(OR(F1092="",INDEX(F:F,MATCH(DATE(YEAR($A1092)-1,MONTH($A1092),DAY($A1092)),$A:$A,0))=""),"",F1092/INDEX(F:F,MATCH(DATE(YEAR($A1092)-1,MONTH($A1092),DAY($A1092)),$A:$A,0))-1),"")</f>
        <v/>
      </c>
      <c r="J1092" s="20">
        <f>IFERROR(IF(OR(G1092="",INDEX(G:G,MATCH(DATE(YEAR($A1092)-1,MONTH($A1092),DAY($A1092)),$A:$A,0))=""),"",G1092/INDEX(G:G,MATCH(DATE(YEAR($A1092)-1,MONTH($A1092),DAY($A1092)),$A:$A,0))-1),"")</f>
        <v/>
      </c>
      <c r="K1092" s="20">
        <f>IF(OR(E1092="",E1091=""),"",E1092/E1091-1)</f>
        <v/>
      </c>
      <c r="L1092" s="20">
        <f>IF(OR(F1092="",F1091=""),"",F1092/F1091-1)</f>
        <v/>
      </c>
      <c r="M1092" s="20">
        <f>IF(OR(G1092="",G1091=""),"",G1092/G1091-1)</f>
        <v/>
      </c>
      <c r="N1092" s="20">
        <f>IF(G1092="","",E1092/G1092)</f>
        <v/>
      </c>
      <c r="O1092" s="20">
        <f>IF(G1092="","",F1092/G1092)</f>
        <v/>
      </c>
      <c r="P1092" s="21">
        <f>IF(SUMIFS('Daily NSE Equity Options'!$L:$L,'Daily NSE Equity Options'!$A:$A,$A1092)=0,"",SUMIFS('Daily NSE Equity Options'!$L:$L,'Daily NSE Equity Options'!$A:$A,$A1092))</f>
        <v/>
      </c>
      <c r="Q1092" s="8">
        <f>IF(SUMIFS('Daily BSE Equity Options'!$L:$L,'Daily BSE Equity Options'!$A:$A,$A1092)=0,"",SUMIFS('Daily BSE Equity Options'!$L:$L,'Daily BSE Equity Options'!$A:$A,$A1092))</f>
        <v/>
      </c>
      <c r="R1092" s="8">
        <f>IF(OR(P1092="",Q1092=""),"",P1092+Q1092)</f>
        <v/>
      </c>
      <c r="S1092" s="23">
        <f>IFERROR(IF(OR(P1092="",INDEX(P:P,MATCH(DATE(YEAR($A1092)-1,MONTH($A1092),DAY($A1092)),$A:$A,0))=""),"",P1092/INDEX(P:P,MATCH(DATE(YEAR($A1092)-1,MONTH($A1092),DAY($A1092)),$A:$A,0))-1),"")</f>
        <v/>
      </c>
      <c r="T1092" s="23">
        <f>IFERROR(IF(OR(Q1092="",INDEX(Q:Q,MATCH(DATE(YEAR($A1092)-1,MONTH($A1092),DAY($A1092)),$A:$A,0))=""),"",Q1092/INDEX(Q:Q,MATCH(DATE(YEAR($A1092)-1,MONTH($A1092),DAY($A1092)),$A:$A,0))-1),"")</f>
        <v/>
      </c>
      <c r="U1092" s="23">
        <f>IFERROR(IF(OR(R1092="",INDEX(R:R,MATCH(DATE(YEAR($A1092)-1,MONTH($A1092),DAY($A1092)),$A:$A,0))=""),"",R1092/INDEX(R:R,MATCH(DATE(YEAR($A1092)-1,MONTH($A1092),DAY($A1092)),$A:$A,0))-1),"")</f>
        <v/>
      </c>
      <c r="V1092" s="23">
        <f>IF(OR(P1092="",P1091=""),"",P1092/P1091-1)</f>
        <v/>
      </c>
      <c r="W1092" s="23">
        <f>IF(OR(Q1092="",Q1091=""),"",Q1092/Q1091-1)</f>
        <v/>
      </c>
      <c r="X1092" s="23">
        <f>IF(OR(R1092="",R1091=""),"",R1092/R1091-1)</f>
        <v/>
      </c>
      <c r="Y1092" s="23">
        <f>IF(R1092="","",P1092/R1092)</f>
        <v/>
      </c>
      <c r="Z1092" s="23">
        <f>IF(R1092="","",Q1092/R1092)</f>
        <v/>
      </c>
      <c r="AA1092" s="24">
        <f>IF(SUMIFS('Daily NSE Equity Options'!$M:$M,'Daily NSE Equity Options'!$A:$A,$A1092)=0,"",SUMIFS('Daily NSE Equity Options'!$M:$M,'Daily NSE Equity Options'!$A:$A,$A1092))</f>
        <v/>
      </c>
      <c r="AB1092" s="9">
        <f>IF(SUMIFS('Daily BSE Equity Options'!$M:$M,'Daily BSE Equity Options'!$A:$A,$A1092)=0,"",SUMIFS('Daily BSE Equity Options'!$M:$M,'Daily BSE Equity Options'!$A:$A,$A1092))</f>
        <v/>
      </c>
      <c r="AC1092" s="9">
        <f>IF(OR(AA1092="",AB1092=""),"",AA1092+AB1092)</f>
        <v/>
      </c>
      <c r="AD1092" s="26">
        <f>IFERROR(IF(OR(AA1092="",INDEX(AA:AA,MATCH(DATE(YEAR($A1092)-1,MONTH($A1092),DAY($A1092)),$A:$A,0))=""),"",AA1092/INDEX(AA:AA,MATCH(DATE(YEAR($A1092)-1,MONTH($A1092),DAY($A1092)),$A:$A,0))-1),"")</f>
        <v/>
      </c>
      <c r="AE1092" s="26">
        <f>IFERROR(IF(OR(AB1092="",INDEX(AB:AB,MATCH(DATE(YEAR($A1092)-1,MONTH($A1092),DAY($A1092)),$A:$A,0))=""),"",AB1092/INDEX(AB:AB,MATCH(DATE(YEAR($A1092)-1,MONTH($A1092),DAY($A1092)),$A:$A,0))-1),"")</f>
        <v/>
      </c>
      <c r="AF1092" s="26">
        <f>IFERROR(IF(OR(AC1092="",INDEX(AC:AC,MATCH(DATE(YEAR($A1092)-1,MONTH($A1092),DAY($A1092)),$A:$A,0))=""),"",AC1092/INDEX(AC:AC,MATCH(DATE(YEAR($A1092)-1,MONTH($A1092),DAY($A1092)),$A:$A,0))-1),"")</f>
        <v/>
      </c>
      <c r="AG1092" s="26">
        <f>IF(OR(AA1092="",AA1091=""),"",AA1092/AA1091-1)</f>
        <v/>
      </c>
      <c r="AH1092" s="26">
        <f>IF(OR(AB1092="",AB1091=""),"",AB1092/AB1091-1)</f>
        <v/>
      </c>
      <c r="AI1092" s="26">
        <f>IF(OR(AC1092="",AC1091=""),"",AC1092/AC1091-1)</f>
        <v/>
      </c>
      <c r="AJ1092" s="26">
        <f>IF(AC1092="","",AA1092/AC1092)</f>
        <v/>
      </c>
      <c r="AK1092" s="26">
        <f>IF(AC1092="","",AB1092/AC1092)</f>
        <v/>
      </c>
      <c r="AL1092" s="29" t="n">
        <v>13</v>
      </c>
      <c r="AM1092" s="30" t="n">
        <v>13.62</v>
      </c>
      <c r="AN1092" s="30" t="n">
        <v>10.84</v>
      </c>
      <c r="AO1092" s="30" t="n">
        <v>13.5525</v>
      </c>
      <c r="AP1092" s="31" t="n">
        <v>0.0425</v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18">
        <f>IF(SUMIFS('Daily NSE Equity Options'!$K:$K,'Daily NSE Equity Options'!$A:$A,$A1093)=0,"",SUMIFS('Daily NSE Equity Options'!$K:$K,'Daily NSE Equity Options'!$A:$A,$A1093))</f>
        <v/>
      </c>
      <c r="F1093" s="7">
        <f>IF(SUMIFS('Daily BSE Equity Options'!$K:$K,'Daily BSE Equity Options'!$A:$A,$A1093)=0,"",SUMIFS('Daily BSE Equity Options'!$K:$K,'Daily BSE Equity Options'!$A:$A,$A1093))</f>
        <v/>
      </c>
      <c r="G1093" s="7">
        <f>IF(OR(E1093="",F1093=""),"",E1093+F1093)</f>
        <v/>
      </c>
      <c r="H1093" s="20">
        <f>IFERROR(IF(OR(E1093="",INDEX(E:E,MATCH(DATE(YEAR($A1093)-1,MONTH($A1093),DAY($A1093)),$A:$A,0))=""),"",E1093/INDEX(E:E,MATCH(DATE(YEAR($A1093)-1,MONTH($A1093),DAY($A1093)),$A:$A,0))-1),"")</f>
        <v/>
      </c>
      <c r="I1093" s="20">
        <f>IFERROR(IF(OR(F1093="",INDEX(F:F,MATCH(DATE(YEAR($A1093)-1,MONTH($A1093),DAY($A1093)),$A:$A,0))=""),"",F1093/INDEX(F:F,MATCH(DATE(YEAR($A1093)-1,MONTH($A1093),DAY($A1093)),$A:$A,0))-1),"")</f>
        <v/>
      </c>
      <c r="J1093" s="20">
        <f>IFERROR(IF(OR(G1093="",INDEX(G:G,MATCH(DATE(YEAR($A1093)-1,MONTH($A1093),DAY($A1093)),$A:$A,0))=""),"",G1093/INDEX(G:G,MATCH(DATE(YEAR($A1093)-1,MONTH($A1093),DAY($A1093)),$A:$A,0))-1),"")</f>
        <v/>
      </c>
      <c r="K1093" s="20">
        <f>IF(OR(E1093="",E1092=""),"",E1093/E1092-1)</f>
        <v/>
      </c>
      <c r="L1093" s="20">
        <f>IF(OR(F1093="",F1092=""),"",F1093/F1092-1)</f>
        <v/>
      </c>
      <c r="M1093" s="20">
        <f>IF(OR(G1093="",G1092=""),"",G1093/G1092-1)</f>
        <v/>
      </c>
      <c r="N1093" s="20">
        <f>IF(G1093="","",E1093/G1093)</f>
        <v/>
      </c>
      <c r="O1093" s="20">
        <f>IF(G1093="","",F1093/G1093)</f>
        <v/>
      </c>
      <c r="P1093" s="21">
        <f>IF(SUMIFS('Daily NSE Equity Options'!$L:$L,'Daily NSE Equity Options'!$A:$A,$A1093)=0,"",SUMIFS('Daily NSE Equity Options'!$L:$L,'Daily NSE Equity Options'!$A:$A,$A1093))</f>
        <v/>
      </c>
      <c r="Q1093" s="8">
        <f>IF(SUMIFS('Daily BSE Equity Options'!$L:$L,'Daily BSE Equity Options'!$A:$A,$A1093)=0,"",SUMIFS('Daily BSE Equity Options'!$L:$L,'Daily BSE Equity Options'!$A:$A,$A1093))</f>
        <v/>
      </c>
      <c r="R1093" s="8">
        <f>IF(OR(P1093="",Q1093=""),"",P1093+Q1093)</f>
        <v/>
      </c>
      <c r="S1093" s="23">
        <f>IFERROR(IF(OR(P1093="",INDEX(P:P,MATCH(DATE(YEAR($A1093)-1,MONTH($A1093),DAY($A1093)),$A:$A,0))=""),"",P1093/INDEX(P:P,MATCH(DATE(YEAR($A1093)-1,MONTH($A1093),DAY($A1093)),$A:$A,0))-1),"")</f>
        <v/>
      </c>
      <c r="T1093" s="23">
        <f>IFERROR(IF(OR(Q1093="",INDEX(Q:Q,MATCH(DATE(YEAR($A1093)-1,MONTH($A1093),DAY($A1093)),$A:$A,0))=""),"",Q1093/INDEX(Q:Q,MATCH(DATE(YEAR($A1093)-1,MONTH($A1093),DAY($A1093)),$A:$A,0))-1),"")</f>
        <v/>
      </c>
      <c r="U1093" s="23">
        <f>IFERROR(IF(OR(R1093="",INDEX(R:R,MATCH(DATE(YEAR($A1093)-1,MONTH($A1093),DAY($A1093)),$A:$A,0))=""),"",R1093/INDEX(R:R,MATCH(DATE(YEAR($A1093)-1,MONTH($A1093),DAY($A1093)),$A:$A,0))-1),"")</f>
        <v/>
      </c>
      <c r="V1093" s="23">
        <f>IF(OR(P1093="",P1092=""),"",P1093/P1092-1)</f>
        <v/>
      </c>
      <c r="W1093" s="23">
        <f>IF(OR(Q1093="",Q1092=""),"",Q1093/Q1092-1)</f>
        <v/>
      </c>
      <c r="X1093" s="23">
        <f>IF(OR(R1093="",R1092=""),"",R1093/R1092-1)</f>
        <v/>
      </c>
      <c r="Y1093" s="23">
        <f>IF(R1093="","",P1093/R1093)</f>
        <v/>
      </c>
      <c r="Z1093" s="23">
        <f>IF(R1093="","",Q1093/R1093)</f>
        <v/>
      </c>
      <c r="AA1093" s="24">
        <f>IF(SUMIFS('Daily NSE Equity Options'!$M:$M,'Daily NSE Equity Options'!$A:$A,$A1093)=0,"",SUMIFS('Daily NSE Equity Options'!$M:$M,'Daily NSE Equity Options'!$A:$A,$A1093))</f>
        <v/>
      </c>
      <c r="AB1093" s="9">
        <f>IF(SUMIFS('Daily BSE Equity Options'!$M:$M,'Daily BSE Equity Options'!$A:$A,$A1093)=0,"",SUMIFS('Daily BSE Equity Options'!$M:$M,'Daily BSE Equity Options'!$A:$A,$A1093))</f>
        <v/>
      </c>
      <c r="AC1093" s="9">
        <f>IF(OR(AA1093="",AB1093=""),"",AA1093+AB1093)</f>
        <v/>
      </c>
      <c r="AD1093" s="26">
        <f>IFERROR(IF(OR(AA1093="",INDEX(AA:AA,MATCH(DATE(YEAR($A1093)-1,MONTH($A1093),DAY($A1093)),$A:$A,0))=""),"",AA1093/INDEX(AA:AA,MATCH(DATE(YEAR($A1093)-1,MONTH($A1093),DAY($A1093)),$A:$A,0))-1),"")</f>
        <v/>
      </c>
      <c r="AE1093" s="26">
        <f>IFERROR(IF(OR(AB1093="",INDEX(AB:AB,MATCH(DATE(YEAR($A1093)-1,MONTH($A1093),DAY($A1093)),$A:$A,0))=""),"",AB1093/INDEX(AB:AB,MATCH(DATE(YEAR($A1093)-1,MONTH($A1093),DAY($A1093)),$A:$A,0))-1),"")</f>
        <v/>
      </c>
      <c r="AF1093" s="26">
        <f>IFERROR(IF(OR(AC1093="",INDEX(AC:AC,MATCH(DATE(YEAR($A1093)-1,MONTH($A1093),DAY($A1093)),$A:$A,0))=""),"",AC1093/INDEX(AC:AC,MATCH(DATE(YEAR($A1093)-1,MONTH($A1093),DAY($A1093)),$A:$A,0))-1),"")</f>
        <v/>
      </c>
      <c r="AG1093" s="26">
        <f>IF(OR(AA1093="",AA1092=""),"",AA1093/AA1092-1)</f>
        <v/>
      </c>
      <c r="AH1093" s="26">
        <f>IF(OR(AB1093="",AB1092=""),"",AB1093/AB1092-1)</f>
        <v/>
      </c>
      <c r="AI1093" s="26">
        <f>IF(OR(AC1093="",AC1092=""),"",AC1093/AC1092-1)</f>
        <v/>
      </c>
      <c r="AJ1093" s="26">
        <f>IF(AC1093="","",AA1093/AC1093)</f>
        <v/>
      </c>
      <c r="AK1093" s="26">
        <f>IF(AC1093="","",AB1093/AC1093)</f>
        <v/>
      </c>
      <c r="AL1093" s="29" t="n">
        <v>13.5525</v>
      </c>
      <c r="AM1093" s="30" t="n">
        <v>13.9925</v>
      </c>
      <c r="AN1093" s="30" t="n">
        <v>12.01</v>
      </c>
      <c r="AO1093" s="30" t="n">
        <v>13.795</v>
      </c>
      <c r="AP1093" s="31" t="n">
        <v>0.0179</v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18">
        <f>IF(SUMIFS('Daily NSE Equity Options'!$K:$K,'Daily NSE Equity Options'!$A:$A,$A1094)=0,"",SUMIFS('Daily NSE Equity Options'!$K:$K,'Daily NSE Equity Options'!$A:$A,$A1094))</f>
        <v/>
      </c>
      <c r="F1094" s="7">
        <f>IF(SUMIFS('Daily BSE Equity Options'!$K:$K,'Daily BSE Equity Options'!$A:$A,$A1094)=0,"",SUMIFS('Daily BSE Equity Options'!$K:$K,'Daily BSE Equity Options'!$A:$A,$A1094))</f>
        <v/>
      </c>
      <c r="G1094" s="7">
        <f>IF(OR(E1094="",F1094=""),"",E1094+F1094)</f>
        <v/>
      </c>
      <c r="H1094" s="20">
        <f>IFERROR(IF(OR(E1094="",INDEX(E:E,MATCH(DATE(YEAR($A1094)-1,MONTH($A1094),DAY($A1094)),$A:$A,0))=""),"",E1094/INDEX(E:E,MATCH(DATE(YEAR($A1094)-1,MONTH($A1094),DAY($A1094)),$A:$A,0))-1),"")</f>
        <v/>
      </c>
      <c r="I1094" s="20">
        <f>IFERROR(IF(OR(F1094="",INDEX(F:F,MATCH(DATE(YEAR($A1094)-1,MONTH($A1094),DAY($A1094)),$A:$A,0))=""),"",F1094/INDEX(F:F,MATCH(DATE(YEAR($A1094)-1,MONTH($A1094),DAY($A1094)),$A:$A,0))-1),"")</f>
        <v/>
      </c>
      <c r="J1094" s="20">
        <f>IFERROR(IF(OR(G1094="",INDEX(G:G,MATCH(DATE(YEAR($A1094)-1,MONTH($A1094),DAY($A1094)),$A:$A,0))=""),"",G1094/INDEX(G:G,MATCH(DATE(YEAR($A1094)-1,MONTH($A1094),DAY($A1094)),$A:$A,0))-1),"")</f>
        <v/>
      </c>
      <c r="K1094" s="20">
        <f>IF(OR(E1094="",E1093=""),"",E1094/E1093-1)</f>
        <v/>
      </c>
      <c r="L1094" s="20">
        <f>IF(OR(F1094="",F1093=""),"",F1094/F1093-1)</f>
        <v/>
      </c>
      <c r="M1094" s="20">
        <f>IF(OR(G1094="",G1093=""),"",G1094/G1093-1)</f>
        <v/>
      </c>
      <c r="N1094" s="20">
        <f>IF(G1094="","",E1094/G1094)</f>
        <v/>
      </c>
      <c r="O1094" s="20">
        <f>IF(G1094="","",F1094/G1094)</f>
        <v/>
      </c>
      <c r="P1094" s="21">
        <f>IF(SUMIFS('Daily NSE Equity Options'!$L:$L,'Daily NSE Equity Options'!$A:$A,$A1094)=0,"",SUMIFS('Daily NSE Equity Options'!$L:$L,'Daily NSE Equity Options'!$A:$A,$A1094))</f>
        <v/>
      </c>
      <c r="Q1094" s="8">
        <f>IF(SUMIFS('Daily BSE Equity Options'!$L:$L,'Daily BSE Equity Options'!$A:$A,$A1094)=0,"",SUMIFS('Daily BSE Equity Options'!$L:$L,'Daily BSE Equity Options'!$A:$A,$A1094))</f>
        <v/>
      </c>
      <c r="R1094" s="8">
        <f>IF(OR(P1094="",Q1094=""),"",P1094+Q1094)</f>
        <v/>
      </c>
      <c r="S1094" s="23">
        <f>IFERROR(IF(OR(P1094="",INDEX(P:P,MATCH(DATE(YEAR($A1094)-1,MONTH($A1094),DAY($A1094)),$A:$A,0))=""),"",P1094/INDEX(P:P,MATCH(DATE(YEAR($A1094)-1,MONTH($A1094),DAY($A1094)),$A:$A,0))-1),"")</f>
        <v/>
      </c>
      <c r="T1094" s="23">
        <f>IFERROR(IF(OR(Q1094="",INDEX(Q:Q,MATCH(DATE(YEAR($A1094)-1,MONTH($A1094),DAY($A1094)),$A:$A,0))=""),"",Q1094/INDEX(Q:Q,MATCH(DATE(YEAR($A1094)-1,MONTH($A1094),DAY($A1094)),$A:$A,0))-1),"")</f>
        <v/>
      </c>
      <c r="U1094" s="23">
        <f>IFERROR(IF(OR(R1094="",INDEX(R:R,MATCH(DATE(YEAR($A1094)-1,MONTH($A1094),DAY($A1094)),$A:$A,0))=""),"",R1094/INDEX(R:R,MATCH(DATE(YEAR($A1094)-1,MONTH($A1094),DAY($A1094)),$A:$A,0))-1),"")</f>
        <v/>
      </c>
      <c r="V1094" s="23">
        <f>IF(OR(P1094="",P1093=""),"",P1094/P1093-1)</f>
        <v/>
      </c>
      <c r="W1094" s="23">
        <f>IF(OR(Q1094="",Q1093=""),"",Q1094/Q1093-1)</f>
        <v/>
      </c>
      <c r="X1094" s="23">
        <f>IF(OR(R1094="",R1093=""),"",R1094/R1093-1)</f>
        <v/>
      </c>
      <c r="Y1094" s="23">
        <f>IF(R1094="","",P1094/R1094)</f>
        <v/>
      </c>
      <c r="Z1094" s="23">
        <f>IF(R1094="","",Q1094/R1094)</f>
        <v/>
      </c>
      <c r="AA1094" s="24">
        <f>IF(SUMIFS('Daily NSE Equity Options'!$M:$M,'Daily NSE Equity Options'!$A:$A,$A1094)=0,"",SUMIFS('Daily NSE Equity Options'!$M:$M,'Daily NSE Equity Options'!$A:$A,$A1094))</f>
        <v/>
      </c>
      <c r="AB1094" s="9">
        <f>IF(SUMIFS('Daily BSE Equity Options'!$M:$M,'Daily BSE Equity Options'!$A:$A,$A1094)=0,"",SUMIFS('Daily BSE Equity Options'!$M:$M,'Daily BSE Equity Options'!$A:$A,$A1094))</f>
        <v/>
      </c>
      <c r="AC1094" s="9">
        <f>IF(OR(AA1094="",AB1094=""),"",AA1094+AB1094)</f>
        <v/>
      </c>
      <c r="AD1094" s="26">
        <f>IFERROR(IF(OR(AA1094="",INDEX(AA:AA,MATCH(DATE(YEAR($A1094)-1,MONTH($A1094),DAY($A1094)),$A:$A,0))=""),"",AA1094/INDEX(AA:AA,MATCH(DATE(YEAR($A1094)-1,MONTH($A1094),DAY($A1094)),$A:$A,0))-1),"")</f>
        <v/>
      </c>
      <c r="AE1094" s="26">
        <f>IFERROR(IF(OR(AB1094="",INDEX(AB:AB,MATCH(DATE(YEAR($A1094)-1,MONTH($A1094),DAY($A1094)),$A:$A,0))=""),"",AB1094/INDEX(AB:AB,MATCH(DATE(YEAR($A1094)-1,MONTH($A1094),DAY($A1094)),$A:$A,0))-1),"")</f>
        <v/>
      </c>
      <c r="AF1094" s="26">
        <f>IFERROR(IF(OR(AC1094="",INDEX(AC:AC,MATCH(DATE(YEAR($A1094)-1,MONTH($A1094),DAY($A1094)),$A:$A,0))=""),"",AC1094/INDEX(AC:AC,MATCH(DATE(YEAR($A1094)-1,MONTH($A1094),DAY($A1094)),$A:$A,0))-1),"")</f>
        <v/>
      </c>
      <c r="AG1094" s="26">
        <f>IF(OR(AA1094="",AA1093=""),"",AA1094/AA1093-1)</f>
        <v/>
      </c>
      <c r="AH1094" s="26">
        <f>IF(OR(AB1094="",AB1093=""),"",AB1094/AB1093-1)</f>
        <v/>
      </c>
      <c r="AI1094" s="26">
        <f>IF(OR(AC1094="",AC1093=""),"",AC1094/AC1093-1)</f>
        <v/>
      </c>
      <c r="AJ1094" s="26">
        <f>IF(AC1094="","",AA1094/AC1094)</f>
        <v/>
      </c>
      <c r="AK1094" s="26">
        <f>IF(AC1094="","",AB1094/AC1094)</f>
        <v/>
      </c>
      <c r="AL1094" s="29" t="n">
        <v>13.795</v>
      </c>
      <c r="AM1094" s="30" t="n">
        <v>14.01</v>
      </c>
      <c r="AN1094" s="30" t="n">
        <v>12.71</v>
      </c>
      <c r="AO1094" s="30" t="n">
        <v>13.6325</v>
      </c>
      <c r="AP1094" s="31" t="n">
        <v>-0.0118</v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18">
        <f>IF(SUMIFS('Daily NSE Equity Options'!$K:$K,'Daily NSE Equity Options'!$A:$A,$A1095)=0,"",SUMIFS('Daily NSE Equity Options'!$K:$K,'Daily NSE Equity Options'!$A:$A,$A1095))</f>
        <v/>
      </c>
      <c r="F1095" s="7">
        <f>IF(SUMIFS('Daily BSE Equity Options'!$K:$K,'Daily BSE Equity Options'!$A:$A,$A1095)=0,"",SUMIFS('Daily BSE Equity Options'!$K:$K,'Daily BSE Equity Options'!$A:$A,$A1095))</f>
        <v/>
      </c>
      <c r="G1095" s="7">
        <f>IF(OR(E1095="",F1095=""),"",E1095+F1095)</f>
        <v/>
      </c>
      <c r="H1095" s="20">
        <f>IFERROR(IF(OR(E1095="",INDEX(E:E,MATCH(DATE(YEAR($A1095)-1,MONTH($A1095),DAY($A1095)),$A:$A,0))=""),"",E1095/INDEX(E:E,MATCH(DATE(YEAR($A1095)-1,MONTH($A1095),DAY($A1095)),$A:$A,0))-1),"")</f>
        <v/>
      </c>
      <c r="I1095" s="20">
        <f>IFERROR(IF(OR(F1095="",INDEX(F:F,MATCH(DATE(YEAR($A1095)-1,MONTH($A1095),DAY($A1095)),$A:$A,0))=""),"",F1095/INDEX(F:F,MATCH(DATE(YEAR($A1095)-1,MONTH($A1095),DAY($A1095)),$A:$A,0))-1),"")</f>
        <v/>
      </c>
      <c r="J1095" s="20">
        <f>IFERROR(IF(OR(G1095="",INDEX(G:G,MATCH(DATE(YEAR($A1095)-1,MONTH($A1095),DAY($A1095)),$A:$A,0))=""),"",G1095/INDEX(G:G,MATCH(DATE(YEAR($A1095)-1,MONTH($A1095),DAY($A1095)),$A:$A,0))-1),"")</f>
        <v/>
      </c>
      <c r="K1095" s="20">
        <f>IF(OR(E1095="",E1094=""),"",E1095/E1094-1)</f>
        <v/>
      </c>
      <c r="L1095" s="20">
        <f>IF(OR(F1095="",F1094=""),"",F1095/F1094-1)</f>
        <v/>
      </c>
      <c r="M1095" s="20">
        <f>IF(OR(G1095="",G1094=""),"",G1095/G1094-1)</f>
        <v/>
      </c>
      <c r="N1095" s="20">
        <f>IF(G1095="","",E1095/G1095)</f>
        <v/>
      </c>
      <c r="O1095" s="20">
        <f>IF(G1095="","",F1095/G1095)</f>
        <v/>
      </c>
      <c r="P1095" s="21">
        <f>IF(SUMIFS('Daily NSE Equity Options'!$L:$L,'Daily NSE Equity Options'!$A:$A,$A1095)=0,"",SUMIFS('Daily NSE Equity Options'!$L:$L,'Daily NSE Equity Options'!$A:$A,$A1095))</f>
        <v/>
      </c>
      <c r="Q1095" s="8">
        <f>IF(SUMIFS('Daily BSE Equity Options'!$L:$L,'Daily BSE Equity Options'!$A:$A,$A1095)=0,"",SUMIFS('Daily BSE Equity Options'!$L:$L,'Daily BSE Equity Options'!$A:$A,$A1095))</f>
        <v/>
      </c>
      <c r="R1095" s="8">
        <f>IF(OR(P1095="",Q1095=""),"",P1095+Q1095)</f>
        <v/>
      </c>
      <c r="S1095" s="23">
        <f>IFERROR(IF(OR(P1095="",INDEX(P:P,MATCH(DATE(YEAR($A1095)-1,MONTH($A1095),DAY($A1095)),$A:$A,0))=""),"",P1095/INDEX(P:P,MATCH(DATE(YEAR($A1095)-1,MONTH($A1095),DAY($A1095)),$A:$A,0))-1),"")</f>
        <v/>
      </c>
      <c r="T1095" s="23">
        <f>IFERROR(IF(OR(Q1095="",INDEX(Q:Q,MATCH(DATE(YEAR($A1095)-1,MONTH($A1095),DAY($A1095)),$A:$A,0))=""),"",Q1095/INDEX(Q:Q,MATCH(DATE(YEAR($A1095)-1,MONTH($A1095),DAY($A1095)),$A:$A,0))-1),"")</f>
        <v/>
      </c>
      <c r="U1095" s="23">
        <f>IFERROR(IF(OR(R1095="",INDEX(R:R,MATCH(DATE(YEAR($A1095)-1,MONTH($A1095),DAY($A1095)),$A:$A,0))=""),"",R1095/INDEX(R:R,MATCH(DATE(YEAR($A1095)-1,MONTH($A1095),DAY($A1095)),$A:$A,0))-1),"")</f>
        <v/>
      </c>
      <c r="V1095" s="23">
        <f>IF(OR(P1095="",P1094=""),"",P1095/P1094-1)</f>
        <v/>
      </c>
      <c r="W1095" s="23">
        <f>IF(OR(Q1095="",Q1094=""),"",Q1095/Q1094-1)</f>
        <v/>
      </c>
      <c r="X1095" s="23">
        <f>IF(OR(R1095="",R1094=""),"",R1095/R1094-1)</f>
        <v/>
      </c>
      <c r="Y1095" s="23">
        <f>IF(R1095="","",P1095/R1095)</f>
        <v/>
      </c>
      <c r="Z1095" s="23">
        <f>IF(R1095="","",Q1095/R1095)</f>
        <v/>
      </c>
      <c r="AA1095" s="24">
        <f>IF(SUMIFS('Daily NSE Equity Options'!$M:$M,'Daily NSE Equity Options'!$A:$A,$A1095)=0,"",SUMIFS('Daily NSE Equity Options'!$M:$M,'Daily NSE Equity Options'!$A:$A,$A1095))</f>
        <v/>
      </c>
      <c r="AB1095" s="9">
        <f>IF(SUMIFS('Daily BSE Equity Options'!$M:$M,'Daily BSE Equity Options'!$A:$A,$A1095)=0,"",SUMIFS('Daily BSE Equity Options'!$M:$M,'Daily BSE Equity Options'!$A:$A,$A1095))</f>
        <v/>
      </c>
      <c r="AC1095" s="9">
        <f>IF(OR(AA1095="",AB1095=""),"",AA1095+AB1095)</f>
        <v/>
      </c>
      <c r="AD1095" s="26">
        <f>IFERROR(IF(OR(AA1095="",INDEX(AA:AA,MATCH(DATE(YEAR($A1095)-1,MONTH($A1095),DAY($A1095)),$A:$A,0))=""),"",AA1095/INDEX(AA:AA,MATCH(DATE(YEAR($A1095)-1,MONTH($A1095),DAY($A1095)),$A:$A,0))-1),"")</f>
        <v/>
      </c>
      <c r="AE1095" s="26">
        <f>IFERROR(IF(OR(AB1095="",INDEX(AB:AB,MATCH(DATE(YEAR($A1095)-1,MONTH($A1095),DAY($A1095)),$A:$A,0))=""),"",AB1095/INDEX(AB:AB,MATCH(DATE(YEAR($A1095)-1,MONTH($A1095),DAY($A1095)),$A:$A,0))-1),"")</f>
        <v/>
      </c>
      <c r="AF1095" s="26">
        <f>IFERROR(IF(OR(AC1095="",INDEX(AC:AC,MATCH(DATE(YEAR($A1095)-1,MONTH($A1095),DAY($A1095)),$A:$A,0))=""),"",AC1095/INDEX(AC:AC,MATCH(DATE(YEAR($A1095)-1,MONTH($A1095),DAY($A1095)),$A:$A,0))-1),"")</f>
        <v/>
      </c>
      <c r="AG1095" s="26">
        <f>IF(OR(AA1095="",AA1094=""),"",AA1095/AA1094-1)</f>
        <v/>
      </c>
      <c r="AH1095" s="26">
        <f>IF(OR(AB1095="",AB1094=""),"",AB1095/AB1094-1)</f>
        <v/>
      </c>
      <c r="AI1095" s="26">
        <f>IF(OR(AC1095="",AC1094=""),"",AC1095/AC1094-1)</f>
        <v/>
      </c>
      <c r="AJ1095" s="26">
        <f>IF(AC1095="","",AA1095/AC1095)</f>
        <v/>
      </c>
      <c r="AK1095" s="26">
        <f>IF(AC1095="","",AB1095/AC1095)</f>
        <v/>
      </c>
      <c r="AL1095" s="29" t="n">
        <v>13.6325</v>
      </c>
      <c r="AM1095" s="30" t="n">
        <v>14.085</v>
      </c>
      <c r="AN1095" s="30" t="n">
        <v>12.035</v>
      </c>
      <c r="AO1095" s="30" t="n">
        <v>13.95</v>
      </c>
      <c r="AP1095" s="31" t="n">
        <v>0.0233</v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18">
        <f>IF(SUMIFS('Daily NSE Equity Options'!$K:$K,'Daily NSE Equity Options'!$A:$A,$A1096)=0,"",SUMIFS('Daily NSE Equity Options'!$K:$K,'Daily NSE Equity Options'!$A:$A,$A1096))</f>
        <v/>
      </c>
      <c r="F1096" s="7">
        <f>IF(SUMIFS('Daily BSE Equity Options'!$K:$K,'Daily BSE Equity Options'!$A:$A,$A1096)=0,"",SUMIFS('Daily BSE Equity Options'!$K:$K,'Daily BSE Equity Options'!$A:$A,$A1096))</f>
        <v/>
      </c>
      <c r="G1096" s="7">
        <f>IF(OR(E1096="",F1096=""),"",E1096+F1096)</f>
        <v/>
      </c>
      <c r="H1096" s="20">
        <f>IFERROR(IF(OR(E1096="",INDEX(E:E,MATCH(DATE(YEAR($A1096)-1,MONTH($A1096),DAY($A1096)),$A:$A,0))=""),"",E1096/INDEX(E:E,MATCH(DATE(YEAR($A1096)-1,MONTH($A1096),DAY($A1096)),$A:$A,0))-1),"")</f>
        <v/>
      </c>
      <c r="I1096" s="20">
        <f>IFERROR(IF(OR(F1096="",INDEX(F:F,MATCH(DATE(YEAR($A1096)-1,MONTH($A1096),DAY($A1096)),$A:$A,0))=""),"",F1096/INDEX(F:F,MATCH(DATE(YEAR($A1096)-1,MONTH($A1096),DAY($A1096)),$A:$A,0))-1),"")</f>
        <v/>
      </c>
      <c r="J1096" s="20">
        <f>IFERROR(IF(OR(G1096="",INDEX(G:G,MATCH(DATE(YEAR($A1096)-1,MONTH($A1096),DAY($A1096)),$A:$A,0))=""),"",G1096/INDEX(G:G,MATCH(DATE(YEAR($A1096)-1,MONTH($A1096),DAY($A1096)),$A:$A,0))-1),"")</f>
        <v/>
      </c>
      <c r="K1096" s="20">
        <f>IF(OR(E1096="",E1095=""),"",E1096/E1095-1)</f>
        <v/>
      </c>
      <c r="L1096" s="20">
        <f>IF(OR(F1096="",F1095=""),"",F1096/F1095-1)</f>
        <v/>
      </c>
      <c r="M1096" s="20">
        <f>IF(OR(G1096="",G1095=""),"",G1096/G1095-1)</f>
        <v/>
      </c>
      <c r="N1096" s="20">
        <f>IF(G1096="","",E1096/G1096)</f>
        <v/>
      </c>
      <c r="O1096" s="20">
        <f>IF(G1096="","",F1096/G1096)</f>
        <v/>
      </c>
      <c r="P1096" s="21">
        <f>IF(SUMIFS('Daily NSE Equity Options'!$L:$L,'Daily NSE Equity Options'!$A:$A,$A1096)=0,"",SUMIFS('Daily NSE Equity Options'!$L:$L,'Daily NSE Equity Options'!$A:$A,$A1096))</f>
        <v/>
      </c>
      <c r="Q1096" s="8">
        <f>IF(SUMIFS('Daily BSE Equity Options'!$L:$L,'Daily BSE Equity Options'!$A:$A,$A1096)=0,"",SUMIFS('Daily BSE Equity Options'!$L:$L,'Daily BSE Equity Options'!$A:$A,$A1096))</f>
        <v/>
      </c>
      <c r="R1096" s="8">
        <f>IF(OR(P1096="",Q1096=""),"",P1096+Q1096)</f>
        <v/>
      </c>
      <c r="S1096" s="23">
        <f>IFERROR(IF(OR(P1096="",INDEX(P:P,MATCH(DATE(YEAR($A1096)-1,MONTH($A1096),DAY($A1096)),$A:$A,0))=""),"",P1096/INDEX(P:P,MATCH(DATE(YEAR($A1096)-1,MONTH($A1096),DAY($A1096)),$A:$A,0))-1),"")</f>
        <v/>
      </c>
      <c r="T1096" s="23">
        <f>IFERROR(IF(OR(Q1096="",INDEX(Q:Q,MATCH(DATE(YEAR($A1096)-1,MONTH($A1096),DAY($A1096)),$A:$A,0))=""),"",Q1096/INDEX(Q:Q,MATCH(DATE(YEAR($A1096)-1,MONTH($A1096),DAY($A1096)),$A:$A,0))-1),"")</f>
        <v/>
      </c>
      <c r="U1096" s="23">
        <f>IFERROR(IF(OR(R1096="",INDEX(R:R,MATCH(DATE(YEAR($A1096)-1,MONTH($A1096),DAY($A1096)),$A:$A,0))=""),"",R1096/INDEX(R:R,MATCH(DATE(YEAR($A1096)-1,MONTH($A1096),DAY($A1096)),$A:$A,0))-1),"")</f>
        <v/>
      </c>
      <c r="V1096" s="23">
        <f>IF(OR(P1096="",P1095=""),"",P1096/P1095-1)</f>
        <v/>
      </c>
      <c r="W1096" s="23">
        <f>IF(OR(Q1096="",Q1095=""),"",Q1096/Q1095-1)</f>
        <v/>
      </c>
      <c r="X1096" s="23">
        <f>IF(OR(R1096="",R1095=""),"",R1096/R1095-1)</f>
        <v/>
      </c>
      <c r="Y1096" s="23">
        <f>IF(R1096="","",P1096/R1096)</f>
        <v/>
      </c>
      <c r="Z1096" s="23">
        <f>IF(R1096="","",Q1096/R1096)</f>
        <v/>
      </c>
      <c r="AA1096" s="24">
        <f>IF(SUMIFS('Daily NSE Equity Options'!$M:$M,'Daily NSE Equity Options'!$A:$A,$A1096)=0,"",SUMIFS('Daily NSE Equity Options'!$M:$M,'Daily NSE Equity Options'!$A:$A,$A1096))</f>
        <v/>
      </c>
      <c r="AB1096" s="9">
        <f>IF(SUMIFS('Daily BSE Equity Options'!$M:$M,'Daily BSE Equity Options'!$A:$A,$A1096)=0,"",SUMIFS('Daily BSE Equity Options'!$M:$M,'Daily BSE Equity Options'!$A:$A,$A1096))</f>
        <v/>
      </c>
      <c r="AC1096" s="9">
        <f>IF(OR(AA1096="",AB1096=""),"",AA1096+AB1096)</f>
        <v/>
      </c>
      <c r="AD1096" s="26">
        <f>IFERROR(IF(OR(AA1096="",INDEX(AA:AA,MATCH(DATE(YEAR($A1096)-1,MONTH($A1096),DAY($A1096)),$A:$A,0))=""),"",AA1096/INDEX(AA:AA,MATCH(DATE(YEAR($A1096)-1,MONTH($A1096),DAY($A1096)),$A:$A,0))-1),"")</f>
        <v/>
      </c>
      <c r="AE1096" s="26">
        <f>IFERROR(IF(OR(AB1096="",INDEX(AB:AB,MATCH(DATE(YEAR($A1096)-1,MONTH($A1096),DAY($A1096)),$A:$A,0))=""),"",AB1096/INDEX(AB:AB,MATCH(DATE(YEAR($A1096)-1,MONTH($A1096),DAY($A1096)),$A:$A,0))-1),"")</f>
        <v/>
      </c>
      <c r="AF1096" s="26">
        <f>IFERROR(IF(OR(AC1096="",INDEX(AC:AC,MATCH(DATE(YEAR($A1096)-1,MONTH($A1096),DAY($A1096)),$A:$A,0))=""),"",AC1096/INDEX(AC:AC,MATCH(DATE(YEAR($A1096)-1,MONTH($A1096),DAY($A1096)),$A:$A,0))-1),"")</f>
        <v/>
      </c>
      <c r="AG1096" s="26">
        <f>IF(OR(AA1096="",AA1095=""),"",AA1096/AA1095-1)</f>
        <v/>
      </c>
      <c r="AH1096" s="26">
        <f>IF(OR(AB1096="",AB1095=""),"",AB1096/AB1095-1)</f>
        <v/>
      </c>
      <c r="AI1096" s="26">
        <f>IF(OR(AC1096="",AC1095=""),"",AC1096/AC1095-1)</f>
        <v/>
      </c>
      <c r="AJ1096" s="26">
        <f>IF(AC1096="","",AA1096/AC1096)</f>
        <v/>
      </c>
      <c r="AK1096" s="26">
        <f>IF(AC1096="","",AB1096/AC1096)</f>
        <v/>
      </c>
      <c r="AL1096" s="29" t="n">
        <v>13.95</v>
      </c>
      <c r="AM1096" s="30" t="n">
        <v>14.135</v>
      </c>
      <c r="AN1096" s="30" t="n">
        <v>12.4825</v>
      </c>
      <c r="AO1096" s="30" t="n">
        <v>13.7875</v>
      </c>
      <c r="AP1096" s="31" t="n">
        <v>-0.0116</v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18">
        <f>IF(SUMIFS('Daily NSE Equity Options'!$K:$K,'Daily NSE Equity Options'!$A:$A,$A1097)=0,"",SUMIFS('Daily NSE Equity Options'!$K:$K,'Daily NSE Equity Options'!$A:$A,$A1097))</f>
        <v/>
      </c>
      <c r="F1097" s="7">
        <f>IF(SUMIFS('Daily BSE Equity Options'!$K:$K,'Daily BSE Equity Options'!$A:$A,$A1097)=0,"",SUMIFS('Daily BSE Equity Options'!$K:$K,'Daily BSE Equity Options'!$A:$A,$A1097))</f>
        <v/>
      </c>
      <c r="G1097" s="7">
        <f>IF(OR(E1097="",F1097=""),"",E1097+F1097)</f>
        <v/>
      </c>
      <c r="H1097" s="20">
        <f>IFERROR(IF(OR(E1097="",INDEX(E:E,MATCH(DATE(YEAR($A1097)-1,MONTH($A1097),DAY($A1097)),$A:$A,0))=""),"",E1097/INDEX(E:E,MATCH(DATE(YEAR($A1097)-1,MONTH($A1097),DAY($A1097)),$A:$A,0))-1),"")</f>
        <v/>
      </c>
      <c r="I1097" s="20">
        <f>IFERROR(IF(OR(F1097="",INDEX(F:F,MATCH(DATE(YEAR($A1097)-1,MONTH($A1097),DAY($A1097)),$A:$A,0))=""),"",F1097/INDEX(F:F,MATCH(DATE(YEAR($A1097)-1,MONTH($A1097),DAY($A1097)),$A:$A,0))-1),"")</f>
        <v/>
      </c>
      <c r="J1097" s="20">
        <f>IFERROR(IF(OR(G1097="",INDEX(G:G,MATCH(DATE(YEAR($A1097)-1,MONTH($A1097),DAY($A1097)),$A:$A,0))=""),"",G1097/INDEX(G:G,MATCH(DATE(YEAR($A1097)-1,MONTH($A1097),DAY($A1097)),$A:$A,0))-1),"")</f>
        <v/>
      </c>
      <c r="K1097" s="20">
        <f>IF(OR(E1097="",E1096=""),"",E1097/E1096-1)</f>
        <v/>
      </c>
      <c r="L1097" s="20">
        <f>IF(OR(F1097="",F1096=""),"",F1097/F1096-1)</f>
        <v/>
      </c>
      <c r="M1097" s="20">
        <f>IF(OR(G1097="",G1096=""),"",G1097/G1096-1)</f>
        <v/>
      </c>
      <c r="N1097" s="20">
        <f>IF(G1097="","",E1097/G1097)</f>
        <v/>
      </c>
      <c r="O1097" s="20">
        <f>IF(G1097="","",F1097/G1097)</f>
        <v/>
      </c>
      <c r="P1097" s="21">
        <f>IF(SUMIFS('Daily NSE Equity Options'!$L:$L,'Daily NSE Equity Options'!$A:$A,$A1097)=0,"",SUMIFS('Daily NSE Equity Options'!$L:$L,'Daily NSE Equity Options'!$A:$A,$A1097))</f>
        <v/>
      </c>
      <c r="Q1097" s="8">
        <f>IF(SUMIFS('Daily BSE Equity Options'!$L:$L,'Daily BSE Equity Options'!$A:$A,$A1097)=0,"",SUMIFS('Daily BSE Equity Options'!$L:$L,'Daily BSE Equity Options'!$A:$A,$A1097))</f>
        <v/>
      </c>
      <c r="R1097" s="8">
        <f>IF(OR(P1097="",Q1097=""),"",P1097+Q1097)</f>
        <v/>
      </c>
      <c r="S1097" s="23">
        <f>IFERROR(IF(OR(P1097="",INDEX(P:P,MATCH(DATE(YEAR($A1097)-1,MONTH($A1097),DAY($A1097)),$A:$A,0))=""),"",P1097/INDEX(P:P,MATCH(DATE(YEAR($A1097)-1,MONTH($A1097),DAY($A1097)),$A:$A,0))-1),"")</f>
        <v/>
      </c>
      <c r="T1097" s="23">
        <f>IFERROR(IF(OR(Q1097="",INDEX(Q:Q,MATCH(DATE(YEAR($A1097)-1,MONTH($A1097),DAY($A1097)),$A:$A,0))=""),"",Q1097/INDEX(Q:Q,MATCH(DATE(YEAR($A1097)-1,MONTH($A1097),DAY($A1097)),$A:$A,0))-1),"")</f>
        <v/>
      </c>
      <c r="U1097" s="23">
        <f>IFERROR(IF(OR(R1097="",INDEX(R:R,MATCH(DATE(YEAR($A1097)-1,MONTH($A1097),DAY($A1097)),$A:$A,0))=""),"",R1097/INDEX(R:R,MATCH(DATE(YEAR($A1097)-1,MONTH($A1097),DAY($A1097)),$A:$A,0))-1),"")</f>
        <v/>
      </c>
      <c r="V1097" s="23">
        <f>IF(OR(P1097="",P1096=""),"",P1097/P1096-1)</f>
        <v/>
      </c>
      <c r="W1097" s="23">
        <f>IF(OR(Q1097="",Q1096=""),"",Q1097/Q1096-1)</f>
        <v/>
      </c>
      <c r="X1097" s="23">
        <f>IF(OR(R1097="",R1096=""),"",R1097/R1096-1)</f>
        <v/>
      </c>
      <c r="Y1097" s="23">
        <f>IF(R1097="","",P1097/R1097)</f>
        <v/>
      </c>
      <c r="Z1097" s="23">
        <f>IF(R1097="","",Q1097/R1097)</f>
        <v/>
      </c>
      <c r="AA1097" s="24">
        <f>IF(SUMIFS('Daily NSE Equity Options'!$M:$M,'Daily NSE Equity Options'!$A:$A,$A1097)=0,"",SUMIFS('Daily NSE Equity Options'!$M:$M,'Daily NSE Equity Options'!$A:$A,$A1097))</f>
        <v/>
      </c>
      <c r="AB1097" s="9">
        <f>IF(SUMIFS('Daily BSE Equity Options'!$M:$M,'Daily BSE Equity Options'!$A:$A,$A1097)=0,"",SUMIFS('Daily BSE Equity Options'!$M:$M,'Daily BSE Equity Options'!$A:$A,$A1097))</f>
        <v/>
      </c>
      <c r="AC1097" s="9">
        <f>IF(OR(AA1097="",AB1097=""),"",AA1097+AB1097)</f>
        <v/>
      </c>
      <c r="AD1097" s="26">
        <f>IFERROR(IF(OR(AA1097="",INDEX(AA:AA,MATCH(DATE(YEAR($A1097)-1,MONTH($A1097),DAY($A1097)),$A:$A,0))=""),"",AA1097/INDEX(AA:AA,MATCH(DATE(YEAR($A1097)-1,MONTH($A1097),DAY($A1097)),$A:$A,0))-1),"")</f>
        <v/>
      </c>
      <c r="AE1097" s="26">
        <f>IFERROR(IF(OR(AB1097="",INDEX(AB:AB,MATCH(DATE(YEAR($A1097)-1,MONTH($A1097),DAY($A1097)),$A:$A,0))=""),"",AB1097/INDEX(AB:AB,MATCH(DATE(YEAR($A1097)-1,MONTH($A1097),DAY($A1097)),$A:$A,0))-1),"")</f>
        <v/>
      </c>
      <c r="AF1097" s="26">
        <f>IFERROR(IF(OR(AC1097="",INDEX(AC:AC,MATCH(DATE(YEAR($A1097)-1,MONTH($A1097),DAY($A1097)),$A:$A,0))=""),"",AC1097/INDEX(AC:AC,MATCH(DATE(YEAR($A1097)-1,MONTH($A1097),DAY($A1097)),$A:$A,0))-1),"")</f>
        <v/>
      </c>
      <c r="AG1097" s="26">
        <f>IF(OR(AA1097="",AA1096=""),"",AA1097/AA1096-1)</f>
        <v/>
      </c>
      <c r="AH1097" s="26">
        <f>IF(OR(AB1097="",AB1096=""),"",AB1097/AB1096-1)</f>
        <v/>
      </c>
      <c r="AI1097" s="26">
        <f>IF(OR(AC1097="",AC1096=""),"",AC1097/AC1096-1)</f>
        <v/>
      </c>
      <c r="AJ1097" s="26">
        <f>IF(AC1097="","",AA1097/AC1097)</f>
        <v/>
      </c>
      <c r="AK1097" s="26">
        <f>IF(AC1097="","",AB1097/AC1097)</f>
        <v/>
      </c>
      <c r="AL1097" s="29" t="n">
        <v>13.7875</v>
      </c>
      <c r="AM1097" s="30" t="n">
        <v>13.905</v>
      </c>
      <c r="AN1097" s="30" t="n">
        <v>12.54</v>
      </c>
      <c r="AO1097" s="30" t="n">
        <v>13.3925</v>
      </c>
      <c r="AP1097" s="31" t="n">
        <v>-0.0286</v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18">
        <f>IF(SUMIFS('Daily NSE Equity Options'!$K:$K,'Daily NSE Equity Options'!$A:$A,$A1098)=0,"",SUMIFS('Daily NSE Equity Options'!$K:$K,'Daily NSE Equity Options'!$A:$A,$A1098))</f>
        <v/>
      </c>
      <c r="F1098" s="7">
        <f>IF(SUMIFS('Daily BSE Equity Options'!$K:$K,'Daily BSE Equity Options'!$A:$A,$A1098)=0,"",SUMIFS('Daily BSE Equity Options'!$K:$K,'Daily BSE Equity Options'!$A:$A,$A1098))</f>
        <v/>
      </c>
      <c r="G1098" s="7">
        <f>IF(OR(E1098="",F1098=""),"",E1098+F1098)</f>
        <v/>
      </c>
      <c r="H1098" s="20">
        <f>IFERROR(IF(OR(E1098="",INDEX(E:E,MATCH(DATE(YEAR($A1098)-1,MONTH($A1098),DAY($A1098)),$A:$A,0))=""),"",E1098/INDEX(E:E,MATCH(DATE(YEAR($A1098)-1,MONTH($A1098),DAY($A1098)),$A:$A,0))-1),"")</f>
        <v/>
      </c>
      <c r="I1098" s="20">
        <f>IFERROR(IF(OR(F1098="",INDEX(F:F,MATCH(DATE(YEAR($A1098)-1,MONTH($A1098),DAY($A1098)),$A:$A,0))=""),"",F1098/INDEX(F:F,MATCH(DATE(YEAR($A1098)-1,MONTH($A1098),DAY($A1098)),$A:$A,0))-1),"")</f>
        <v/>
      </c>
      <c r="J1098" s="20">
        <f>IFERROR(IF(OR(G1098="",INDEX(G:G,MATCH(DATE(YEAR($A1098)-1,MONTH($A1098),DAY($A1098)),$A:$A,0))=""),"",G1098/INDEX(G:G,MATCH(DATE(YEAR($A1098)-1,MONTH($A1098),DAY($A1098)),$A:$A,0))-1),"")</f>
        <v/>
      </c>
      <c r="K1098" s="20">
        <f>IF(OR(E1098="",E1097=""),"",E1098/E1097-1)</f>
        <v/>
      </c>
      <c r="L1098" s="20">
        <f>IF(OR(F1098="",F1097=""),"",F1098/F1097-1)</f>
        <v/>
      </c>
      <c r="M1098" s="20">
        <f>IF(OR(G1098="",G1097=""),"",G1098/G1097-1)</f>
        <v/>
      </c>
      <c r="N1098" s="20">
        <f>IF(G1098="","",E1098/G1098)</f>
        <v/>
      </c>
      <c r="O1098" s="20">
        <f>IF(G1098="","",F1098/G1098)</f>
        <v/>
      </c>
      <c r="P1098" s="21">
        <f>IF(SUMIFS('Daily NSE Equity Options'!$L:$L,'Daily NSE Equity Options'!$A:$A,$A1098)=0,"",SUMIFS('Daily NSE Equity Options'!$L:$L,'Daily NSE Equity Options'!$A:$A,$A1098))</f>
        <v/>
      </c>
      <c r="Q1098" s="8">
        <f>IF(SUMIFS('Daily BSE Equity Options'!$L:$L,'Daily BSE Equity Options'!$A:$A,$A1098)=0,"",SUMIFS('Daily BSE Equity Options'!$L:$L,'Daily BSE Equity Options'!$A:$A,$A1098))</f>
        <v/>
      </c>
      <c r="R1098" s="8">
        <f>IF(OR(P1098="",Q1098=""),"",P1098+Q1098)</f>
        <v/>
      </c>
      <c r="S1098" s="23">
        <f>IFERROR(IF(OR(P1098="",INDEX(P:P,MATCH(DATE(YEAR($A1098)-1,MONTH($A1098),DAY($A1098)),$A:$A,0))=""),"",P1098/INDEX(P:P,MATCH(DATE(YEAR($A1098)-1,MONTH($A1098),DAY($A1098)),$A:$A,0))-1),"")</f>
        <v/>
      </c>
      <c r="T1098" s="23">
        <f>IFERROR(IF(OR(Q1098="",INDEX(Q:Q,MATCH(DATE(YEAR($A1098)-1,MONTH($A1098),DAY($A1098)),$A:$A,0))=""),"",Q1098/INDEX(Q:Q,MATCH(DATE(YEAR($A1098)-1,MONTH($A1098),DAY($A1098)),$A:$A,0))-1),"")</f>
        <v/>
      </c>
      <c r="U1098" s="23">
        <f>IFERROR(IF(OR(R1098="",INDEX(R:R,MATCH(DATE(YEAR($A1098)-1,MONTH($A1098),DAY($A1098)),$A:$A,0))=""),"",R1098/INDEX(R:R,MATCH(DATE(YEAR($A1098)-1,MONTH($A1098),DAY($A1098)),$A:$A,0))-1),"")</f>
        <v/>
      </c>
      <c r="V1098" s="23">
        <f>IF(OR(P1098="",P1097=""),"",P1098/P1097-1)</f>
        <v/>
      </c>
      <c r="W1098" s="23">
        <f>IF(OR(Q1098="",Q1097=""),"",Q1098/Q1097-1)</f>
        <v/>
      </c>
      <c r="X1098" s="23">
        <f>IF(OR(R1098="",R1097=""),"",R1098/R1097-1)</f>
        <v/>
      </c>
      <c r="Y1098" s="23">
        <f>IF(R1098="","",P1098/R1098)</f>
        <v/>
      </c>
      <c r="Z1098" s="23">
        <f>IF(R1098="","",Q1098/R1098)</f>
        <v/>
      </c>
      <c r="AA1098" s="24">
        <f>IF(SUMIFS('Daily NSE Equity Options'!$M:$M,'Daily NSE Equity Options'!$A:$A,$A1098)=0,"",SUMIFS('Daily NSE Equity Options'!$M:$M,'Daily NSE Equity Options'!$A:$A,$A1098))</f>
        <v/>
      </c>
      <c r="AB1098" s="9">
        <f>IF(SUMIFS('Daily BSE Equity Options'!$M:$M,'Daily BSE Equity Options'!$A:$A,$A1098)=0,"",SUMIFS('Daily BSE Equity Options'!$M:$M,'Daily BSE Equity Options'!$A:$A,$A1098))</f>
        <v/>
      </c>
      <c r="AC1098" s="9">
        <f>IF(OR(AA1098="",AB1098=""),"",AA1098+AB1098)</f>
        <v/>
      </c>
      <c r="AD1098" s="26">
        <f>IFERROR(IF(OR(AA1098="",INDEX(AA:AA,MATCH(DATE(YEAR($A1098)-1,MONTH($A1098),DAY($A1098)),$A:$A,0))=""),"",AA1098/INDEX(AA:AA,MATCH(DATE(YEAR($A1098)-1,MONTH($A1098),DAY($A1098)),$A:$A,0))-1),"")</f>
        <v/>
      </c>
      <c r="AE1098" s="26">
        <f>IFERROR(IF(OR(AB1098="",INDEX(AB:AB,MATCH(DATE(YEAR($A1098)-1,MONTH($A1098),DAY($A1098)),$A:$A,0))=""),"",AB1098/INDEX(AB:AB,MATCH(DATE(YEAR($A1098)-1,MONTH($A1098),DAY($A1098)),$A:$A,0))-1),"")</f>
        <v/>
      </c>
      <c r="AF1098" s="26">
        <f>IFERROR(IF(OR(AC1098="",INDEX(AC:AC,MATCH(DATE(YEAR($A1098)-1,MONTH($A1098),DAY($A1098)),$A:$A,0))=""),"",AC1098/INDEX(AC:AC,MATCH(DATE(YEAR($A1098)-1,MONTH($A1098),DAY($A1098)),$A:$A,0))-1),"")</f>
        <v/>
      </c>
      <c r="AG1098" s="26">
        <f>IF(OR(AA1098="",AA1097=""),"",AA1098/AA1097-1)</f>
        <v/>
      </c>
      <c r="AH1098" s="26">
        <f>IF(OR(AB1098="",AB1097=""),"",AB1098/AB1097-1)</f>
        <v/>
      </c>
      <c r="AI1098" s="26">
        <f>IF(OR(AC1098="",AC1097=""),"",AC1098/AC1097-1)</f>
        <v/>
      </c>
      <c r="AJ1098" s="26">
        <f>IF(AC1098="","",AA1098/AC1098)</f>
        <v/>
      </c>
      <c r="AK1098" s="26">
        <f>IF(AC1098="","",AB1098/AC1098)</f>
        <v/>
      </c>
      <c r="AL1098" s="29" t="n">
        <v>13.3925</v>
      </c>
      <c r="AM1098" s="30" t="n">
        <v>14.25</v>
      </c>
      <c r="AN1098" s="30" t="n">
        <v>12.6275</v>
      </c>
      <c r="AO1098" s="30" t="n">
        <v>14.06</v>
      </c>
      <c r="AP1098" s="31" t="n">
        <v>0.0498</v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18">
        <f>IF(SUMIFS('Daily NSE Equity Options'!$K:$K,'Daily NSE Equity Options'!$A:$A,$A1099)=0,"",SUMIFS('Daily NSE Equity Options'!$K:$K,'Daily NSE Equity Options'!$A:$A,$A1099))</f>
        <v/>
      </c>
      <c r="F1099" s="7">
        <f>IF(SUMIFS('Daily BSE Equity Options'!$K:$K,'Daily BSE Equity Options'!$A:$A,$A1099)=0,"",SUMIFS('Daily BSE Equity Options'!$K:$K,'Daily BSE Equity Options'!$A:$A,$A1099))</f>
        <v/>
      </c>
      <c r="G1099" s="7">
        <f>IF(OR(E1099="",F1099=""),"",E1099+F1099)</f>
        <v/>
      </c>
      <c r="H1099" s="20">
        <f>IFERROR(IF(OR(E1099="",INDEX(E:E,MATCH(DATE(YEAR($A1099)-1,MONTH($A1099),DAY($A1099)),$A:$A,0))=""),"",E1099/INDEX(E:E,MATCH(DATE(YEAR($A1099)-1,MONTH($A1099),DAY($A1099)),$A:$A,0))-1),"")</f>
        <v/>
      </c>
      <c r="I1099" s="20">
        <f>IFERROR(IF(OR(F1099="",INDEX(F:F,MATCH(DATE(YEAR($A1099)-1,MONTH($A1099),DAY($A1099)),$A:$A,0))=""),"",F1099/INDEX(F:F,MATCH(DATE(YEAR($A1099)-1,MONTH($A1099),DAY($A1099)),$A:$A,0))-1),"")</f>
        <v/>
      </c>
      <c r="J1099" s="20">
        <f>IFERROR(IF(OR(G1099="",INDEX(G:G,MATCH(DATE(YEAR($A1099)-1,MONTH($A1099),DAY($A1099)),$A:$A,0))=""),"",G1099/INDEX(G:G,MATCH(DATE(YEAR($A1099)-1,MONTH($A1099),DAY($A1099)),$A:$A,0))-1),"")</f>
        <v/>
      </c>
      <c r="K1099" s="20">
        <f>IF(OR(E1099="",E1098=""),"",E1099/E1098-1)</f>
        <v/>
      </c>
      <c r="L1099" s="20">
        <f>IF(OR(F1099="",F1098=""),"",F1099/F1098-1)</f>
        <v/>
      </c>
      <c r="M1099" s="20">
        <f>IF(OR(G1099="",G1098=""),"",G1099/G1098-1)</f>
        <v/>
      </c>
      <c r="N1099" s="20">
        <f>IF(G1099="","",E1099/G1099)</f>
        <v/>
      </c>
      <c r="O1099" s="20">
        <f>IF(G1099="","",F1099/G1099)</f>
        <v/>
      </c>
      <c r="P1099" s="21">
        <f>IF(SUMIFS('Daily NSE Equity Options'!$L:$L,'Daily NSE Equity Options'!$A:$A,$A1099)=0,"",SUMIFS('Daily NSE Equity Options'!$L:$L,'Daily NSE Equity Options'!$A:$A,$A1099))</f>
        <v/>
      </c>
      <c r="Q1099" s="8">
        <f>IF(SUMIFS('Daily BSE Equity Options'!$L:$L,'Daily BSE Equity Options'!$A:$A,$A1099)=0,"",SUMIFS('Daily BSE Equity Options'!$L:$L,'Daily BSE Equity Options'!$A:$A,$A1099))</f>
        <v/>
      </c>
      <c r="R1099" s="8">
        <f>IF(OR(P1099="",Q1099=""),"",P1099+Q1099)</f>
        <v/>
      </c>
      <c r="S1099" s="23">
        <f>IFERROR(IF(OR(P1099="",INDEX(P:P,MATCH(DATE(YEAR($A1099)-1,MONTH($A1099),DAY($A1099)),$A:$A,0))=""),"",P1099/INDEX(P:P,MATCH(DATE(YEAR($A1099)-1,MONTH($A1099),DAY($A1099)),$A:$A,0))-1),"")</f>
        <v/>
      </c>
      <c r="T1099" s="23">
        <f>IFERROR(IF(OR(Q1099="",INDEX(Q:Q,MATCH(DATE(YEAR($A1099)-1,MONTH($A1099),DAY($A1099)),$A:$A,0))=""),"",Q1099/INDEX(Q:Q,MATCH(DATE(YEAR($A1099)-1,MONTH($A1099),DAY($A1099)),$A:$A,0))-1),"")</f>
        <v/>
      </c>
      <c r="U1099" s="23">
        <f>IFERROR(IF(OR(R1099="",INDEX(R:R,MATCH(DATE(YEAR($A1099)-1,MONTH($A1099),DAY($A1099)),$A:$A,0))=""),"",R1099/INDEX(R:R,MATCH(DATE(YEAR($A1099)-1,MONTH($A1099),DAY($A1099)),$A:$A,0))-1),"")</f>
        <v/>
      </c>
      <c r="V1099" s="23">
        <f>IF(OR(P1099="",P1098=""),"",P1099/P1098-1)</f>
        <v/>
      </c>
      <c r="W1099" s="23">
        <f>IF(OR(Q1099="",Q1098=""),"",Q1099/Q1098-1)</f>
        <v/>
      </c>
      <c r="X1099" s="23">
        <f>IF(OR(R1099="",R1098=""),"",R1099/R1098-1)</f>
        <v/>
      </c>
      <c r="Y1099" s="23">
        <f>IF(R1099="","",P1099/R1099)</f>
        <v/>
      </c>
      <c r="Z1099" s="23">
        <f>IF(R1099="","",Q1099/R1099)</f>
        <v/>
      </c>
      <c r="AA1099" s="24">
        <f>IF(SUMIFS('Daily NSE Equity Options'!$M:$M,'Daily NSE Equity Options'!$A:$A,$A1099)=0,"",SUMIFS('Daily NSE Equity Options'!$M:$M,'Daily NSE Equity Options'!$A:$A,$A1099))</f>
        <v/>
      </c>
      <c r="AB1099" s="9">
        <f>IF(SUMIFS('Daily BSE Equity Options'!$M:$M,'Daily BSE Equity Options'!$A:$A,$A1099)=0,"",SUMIFS('Daily BSE Equity Options'!$M:$M,'Daily BSE Equity Options'!$A:$A,$A1099))</f>
        <v/>
      </c>
      <c r="AC1099" s="9">
        <f>IF(OR(AA1099="",AB1099=""),"",AA1099+AB1099)</f>
        <v/>
      </c>
      <c r="AD1099" s="26">
        <f>IFERROR(IF(OR(AA1099="",INDEX(AA:AA,MATCH(DATE(YEAR($A1099)-1,MONTH($A1099),DAY($A1099)),$A:$A,0))=""),"",AA1099/INDEX(AA:AA,MATCH(DATE(YEAR($A1099)-1,MONTH($A1099),DAY($A1099)),$A:$A,0))-1),"")</f>
        <v/>
      </c>
      <c r="AE1099" s="26">
        <f>IFERROR(IF(OR(AB1099="",INDEX(AB:AB,MATCH(DATE(YEAR($A1099)-1,MONTH($A1099),DAY($A1099)),$A:$A,0))=""),"",AB1099/INDEX(AB:AB,MATCH(DATE(YEAR($A1099)-1,MONTH($A1099),DAY($A1099)),$A:$A,0))-1),"")</f>
        <v/>
      </c>
      <c r="AF1099" s="26">
        <f>IFERROR(IF(OR(AC1099="",INDEX(AC:AC,MATCH(DATE(YEAR($A1099)-1,MONTH($A1099),DAY($A1099)),$A:$A,0))=""),"",AC1099/INDEX(AC:AC,MATCH(DATE(YEAR($A1099)-1,MONTH($A1099),DAY($A1099)),$A:$A,0))-1),"")</f>
        <v/>
      </c>
      <c r="AG1099" s="26">
        <f>IF(OR(AA1099="",AA1098=""),"",AA1099/AA1098-1)</f>
        <v/>
      </c>
      <c r="AH1099" s="26">
        <f>IF(OR(AB1099="",AB1098=""),"",AB1099/AB1098-1)</f>
        <v/>
      </c>
      <c r="AI1099" s="26">
        <f>IF(OR(AC1099="",AC1098=""),"",AC1099/AC1098-1)</f>
        <v/>
      </c>
      <c r="AJ1099" s="26">
        <f>IF(AC1099="","",AA1099/AC1099)</f>
        <v/>
      </c>
      <c r="AK1099" s="26">
        <f>IF(AC1099="","",AB1099/AC1099)</f>
        <v/>
      </c>
      <c r="AL1099" s="29" t="n">
        <v>14.06</v>
      </c>
      <c r="AM1099" s="30" t="n">
        <v>14.15</v>
      </c>
      <c r="AN1099" s="30" t="n">
        <v>12.69</v>
      </c>
      <c r="AO1099" s="30" t="n">
        <v>13.8425</v>
      </c>
      <c r="AP1099" s="31" t="n">
        <v>-0.0155</v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18">
        <f>IF(SUMIFS('Daily NSE Equity Options'!$K:$K,'Daily NSE Equity Options'!$A:$A,$A1100)=0,"",SUMIFS('Daily NSE Equity Options'!$K:$K,'Daily NSE Equity Options'!$A:$A,$A1100))</f>
        <v/>
      </c>
      <c r="F1100" s="7">
        <f>IF(SUMIFS('Daily BSE Equity Options'!$K:$K,'Daily BSE Equity Options'!$A:$A,$A1100)=0,"",SUMIFS('Daily BSE Equity Options'!$K:$K,'Daily BSE Equity Options'!$A:$A,$A1100))</f>
        <v/>
      </c>
      <c r="G1100" s="7">
        <f>IF(OR(E1100="",F1100=""),"",E1100+F1100)</f>
        <v/>
      </c>
      <c r="H1100" s="20">
        <f>IFERROR(IF(OR(E1100="",INDEX(E:E,MATCH(DATE(YEAR($A1100)-1,MONTH($A1100),DAY($A1100)),$A:$A,0))=""),"",E1100/INDEX(E:E,MATCH(DATE(YEAR($A1100)-1,MONTH($A1100),DAY($A1100)),$A:$A,0))-1),"")</f>
        <v/>
      </c>
      <c r="I1100" s="20">
        <f>IFERROR(IF(OR(F1100="",INDEX(F:F,MATCH(DATE(YEAR($A1100)-1,MONTH($A1100),DAY($A1100)),$A:$A,0))=""),"",F1100/INDEX(F:F,MATCH(DATE(YEAR($A1100)-1,MONTH($A1100),DAY($A1100)),$A:$A,0))-1),"")</f>
        <v/>
      </c>
      <c r="J1100" s="20">
        <f>IFERROR(IF(OR(G1100="",INDEX(G:G,MATCH(DATE(YEAR($A1100)-1,MONTH($A1100),DAY($A1100)),$A:$A,0))=""),"",G1100/INDEX(G:G,MATCH(DATE(YEAR($A1100)-1,MONTH($A1100),DAY($A1100)),$A:$A,0))-1),"")</f>
        <v/>
      </c>
      <c r="K1100" s="20">
        <f>IF(OR(E1100="",E1099=""),"",E1100/E1099-1)</f>
        <v/>
      </c>
      <c r="L1100" s="20">
        <f>IF(OR(F1100="",F1099=""),"",F1100/F1099-1)</f>
        <v/>
      </c>
      <c r="M1100" s="20">
        <f>IF(OR(G1100="",G1099=""),"",G1100/G1099-1)</f>
        <v/>
      </c>
      <c r="N1100" s="20">
        <f>IF(G1100="","",E1100/G1100)</f>
        <v/>
      </c>
      <c r="O1100" s="20">
        <f>IF(G1100="","",F1100/G1100)</f>
        <v/>
      </c>
      <c r="P1100" s="21">
        <f>IF(SUMIFS('Daily NSE Equity Options'!$L:$L,'Daily NSE Equity Options'!$A:$A,$A1100)=0,"",SUMIFS('Daily NSE Equity Options'!$L:$L,'Daily NSE Equity Options'!$A:$A,$A1100))</f>
        <v/>
      </c>
      <c r="Q1100" s="8">
        <f>IF(SUMIFS('Daily BSE Equity Options'!$L:$L,'Daily BSE Equity Options'!$A:$A,$A1100)=0,"",SUMIFS('Daily BSE Equity Options'!$L:$L,'Daily BSE Equity Options'!$A:$A,$A1100))</f>
        <v/>
      </c>
      <c r="R1100" s="8">
        <f>IF(OR(P1100="",Q1100=""),"",P1100+Q1100)</f>
        <v/>
      </c>
      <c r="S1100" s="23">
        <f>IFERROR(IF(OR(P1100="",INDEX(P:P,MATCH(DATE(YEAR($A1100)-1,MONTH($A1100),DAY($A1100)),$A:$A,0))=""),"",P1100/INDEX(P:P,MATCH(DATE(YEAR($A1100)-1,MONTH($A1100),DAY($A1100)),$A:$A,0))-1),"")</f>
        <v/>
      </c>
      <c r="T1100" s="23">
        <f>IFERROR(IF(OR(Q1100="",INDEX(Q:Q,MATCH(DATE(YEAR($A1100)-1,MONTH($A1100),DAY($A1100)),$A:$A,0))=""),"",Q1100/INDEX(Q:Q,MATCH(DATE(YEAR($A1100)-1,MONTH($A1100),DAY($A1100)),$A:$A,0))-1),"")</f>
        <v/>
      </c>
      <c r="U1100" s="23">
        <f>IFERROR(IF(OR(R1100="",INDEX(R:R,MATCH(DATE(YEAR($A1100)-1,MONTH($A1100),DAY($A1100)),$A:$A,0))=""),"",R1100/INDEX(R:R,MATCH(DATE(YEAR($A1100)-1,MONTH($A1100),DAY($A1100)),$A:$A,0))-1),"")</f>
        <v/>
      </c>
      <c r="V1100" s="23">
        <f>IF(OR(P1100="",P1099=""),"",P1100/P1099-1)</f>
        <v/>
      </c>
      <c r="W1100" s="23">
        <f>IF(OR(Q1100="",Q1099=""),"",Q1100/Q1099-1)</f>
        <v/>
      </c>
      <c r="X1100" s="23">
        <f>IF(OR(R1100="",R1099=""),"",R1100/R1099-1)</f>
        <v/>
      </c>
      <c r="Y1100" s="23">
        <f>IF(R1100="","",P1100/R1100)</f>
        <v/>
      </c>
      <c r="Z1100" s="23">
        <f>IF(R1100="","",Q1100/R1100)</f>
        <v/>
      </c>
      <c r="AA1100" s="24">
        <f>IF(SUMIFS('Daily NSE Equity Options'!$M:$M,'Daily NSE Equity Options'!$A:$A,$A1100)=0,"",SUMIFS('Daily NSE Equity Options'!$M:$M,'Daily NSE Equity Options'!$A:$A,$A1100))</f>
        <v/>
      </c>
      <c r="AB1100" s="9">
        <f>IF(SUMIFS('Daily BSE Equity Options'!$M:$M,'Daily BSE Equity Options'!$A:$A,$A1100)=0,"",SUMIFS('Daily BSE Equity Options'!$M:$M,'Daily BSE Equity Options'!$A:$A,$A1100))</f>
        <v/>
      </c>
      <c r="AC1100" s="9">
        <f>IF(OR(AA1100="",AB1100=""),"",AA1100+AB1100)</f>
        <v/>
      </c>
      <c r="AD1100" s="26">
        <f>IFERROR(IF(OR(AA1100="",INDEX(AA:AA,MATCH(DATE(YEAR($A1100)-1,MONTH($A1100),DAY($A1100)),$A:$A,0))=""),"",AA1100/INDEX(AA:AA,MATCH(DATE(YEAR($A1100)-1,MONTH($A1100),DAY($A1100)),$A:$A,0))-1),"")</f>
        <v/>
      </c>
      <c r="AE1100" s="26">
        <f>IFERROR(IF(OR(AB1100="",INDEX(AB:AB,MATCH(DATE(YEAR($A1100)-1,MONTH($A1100),DAY($A1100)),$A:$A,0))=""),"",AB1100/INDEX(AB:AB,MATCH(DATE(YEAR($A1100)-1,MONTH($A1100),DAY($A1100)),$A:$A,0))-1),"")</f>
        <v/>
      </c>
      <c r="AF1100" s="26">
        <f>IFERROR(IF(OR(AC1100="",INDEX(AC:AC,MATCH(DATE(YEAR($A1100)-1,MONTH($A1100),DAY($A1100)),$A:$A,0))=""),"",AC1100/INDEX(AC:AC,MATCH(DATE(YEAR($A1100)-1,MONTH($A1100),DAY($A1100)),$A:$A,0))-1),"")</f>
        <v/>
      </c>
      <c r="AG1100" s="26">
        <f>IF(OR(AA1100="",AA1099=""),"",AA1100/AA1099-1)</f>
        <v/>
      </c>
      <c r="AH1100" s="26">
        <f>IF(OR(AB1100="",AB1099=""),"",AB1100/AB1099-1)</f>
        <v/>
      </c>
      <c r="AI1100" s="26">
        <f>IF(OR(AC1100="",AC1099=""),"",AC1100/AC1099-1)</f>
        <v/>
      </c>
      <c r="AJ1100" s="26">
        <f>IF(AC1100="","",AA1100/AC1100)</f>
        <v/>
      </c>
      <c r="AK1100" s="26">
        <f>IF(AC1100="","",AB1100/AC1100)</f>
        <v/>
      </c>
      <c r="AL1100" s="29" t="n">
        <v>13.8425</v>
      </c>
      <c r="AM1100" s="30" t="n">
        <v>14.555</v>
      </c>
      <c r="AN1100" s="30" t="n">
        <v>12.805</v>
      </c>
      <c r="AO1100" s="30" t="n">
        <v>14.3775</v>
      </c>
      <c r="AP1100" s="31" t="n">
        <v>0.0386</v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18">
        <f>IF(SUMIFS('Daily NSE Equity Options'!$K:$K,'Daily NSE Equity Options'!$A:$A,$A1101)=0,"",SUMIFS('Daily NSE Equity Options'!$K:$K,'Daily NSE Equity Options'!$A:$A,$A1101))</f>
        <v/>
      </c>
      <c r="F1101" s="7">
        <f>IF(SUMIFS('Daily BSE Equity Options'!$K:$K,'Daily BSE Equity Options'!$A:$A,$A1101)=0,"",SUMIFS('Daily BSE Equity Options'!$K:$K,'Daily BSE Equity Options'!$A:$A,$A1101))</f>
        <v/>
      </c>
      <c r="G1101" s="7">
        <f>IF(OR(E1101="",F1101=""),"",E1101+F1101)</f>
        <v/>
      </c>
      <c r="H1101" s="20">
        <f>IFERROR(IF(OR(E1101="",INDEX(E:E,MATCH(DATE(YEAR($A1101)-1,MONTH($A1101),DAY($A1101)),$A:$A,0))=""),"",E1101/INDEX(E:E,MATCH(DATE(YEAR($A1101)-1,MONTH($A1101),DAY($A1101)),$A:$A,0))-1),"")</f>
        <v/>
      </c>
      <c r="I1101" s="20">
        <f>IFERROR(IF(OR(F1101="",INDEX(F:F,MATCH(DATE(YEAR($A1101)-1,MONTH($A1101),DAY($A1101)),$A:$A,0))=""),"",F1101/INDEX(F:F,MATCH(DATE(YEAR($A1101)-1,MONTH($A1101),DAY($A1101)),$A:$A,0))-1),"")</f>
        <v/>
      </c>
      <c r="J1101" s="20">
        <f>IFERROR(IF(OR(G1101="",INDEX(G:G,MATCH(DATE(YEAR($A1101)-1,MONTH($A1101),DAY($A1101)),$A:$A,0))=""),"",G1101/INDEX(G:G,MATCH(DATE(YEAR($A1101)-1,MONTH($A1101),DAY($A1101)),$A:$A,0))-1),"")</f>
        <v/>
      </c>
      <c r="K1101" s="20">
        <f>IF(OR(E1101="",E1100=""),"",E1101/E1100-1)</f>
        <v/>
      </c>
      <c r="L1101" s="20">
        <f>IF(OR(F1101="",F1100=""),"",F1101/F1100-1)</f>
        <v/>
      </c>
      <c r="M1101" s="20">
        <f>IF(OR(G1101="",G1100=""),"",G1101/G1100-1)</f>
        <v/>
      </c>
      <c r="N1101" s="20">
        <f>IF(G1101="","",E1101/G1101)</f>
        <v/>
      </c>
      <c r="O1101" s="20">
        <f>IF(G1101="","",F1101/G1101)</f>
        <v/>
      </c>
      <c r="P1101" s="21">
        <f>IF(SUMIFS('Daily NSE Equity Options'!$L:$L,'Daily NSE Equity Options'!$A:$A,$A1101)=0,"",SUMIFS('Daily NSE Equity Options'!$L:$L,'Daily NSE Equity Options'!$A:$A,$A1101))</f>
        <v/>
      </c>
      <c r="Q1101" s="8">
        <f>IF(SUMIFS('Daily BSE Equity Options'!$L:$L,'Daily BSE Equity Options'!$A:$A,$A1101)=0,"",SUMIFS('Daily BSE Equity Options'!$L:$L,'Daily BSE Equity Options'!$A:$A,$A1101))</f>
        <v/>
      </c>
      <c r="R1101" s="8">
        <f>IF(OR(P1101="",Q1101=""),"",P1101+Q1101)</f>
        <v/>
      </c>
      <c r="S1101" s="23">
        <f>IFERROR(IF(OR(P1101="",INDEX(P:P,MATCH(DATE(YEAR($A1101)-1,MONTH($A1101),DAY($A1101)),$A:$A,0))=""),"",P1101/INDEX(P:P,MATCH(DATE(YEAR($A1101)-1,MONTH($A1101),DAY($A1101)),$A:$A,0))-1),"")</f>
        <v/>
      </c>
      <c r="T1101" s="23">
        <f>IFERROR(IF(OR(Q1101="",INDEX(Q:Q,MATCH(DATE(YEAR($A1101)-1,MONTH($A1101),DAY($A1101)),$A:$A,0))=""),"",Q1101/INDEX(Q:Q,MATCH(DATE(YEAR($A1101)-1,MONTH($A1101),DAY($A1101)),$A:$A,0))-1),"")</f>
        <v/>
      </c>
      <c r="U1101" s="23">
        <f>IFERROR(IF(OR(R1101="",INDEX(R:R,MATCH(DATE(YEAR($A1101)-1,MONTH($A1101),DAY($A1101)),$A:$A,0))=""),"",R1101/INDEX(R:R,MATCH(DATE(YEAR($A1101)-1,MONTH($A1101),DAY($A1101)),$A:$A,0))-1),"")</f>
        <v/>
      </c>
      <c r="V1101" s="23">
        <f>IF(OR(P1101="",P1100=""),"",P1101/P1100-1)</f>
        <v/>
      </c>
      <c r="W1101" s="23">
        <f>IF(OR(Q1101="",Q1100=""),"",Q1101/Q1100-1)</f>
        <v/>
      </c>
      <c r="X1101" s="23">
        <f>IF(OR(R1101="",R1100=""),"",R1101/R1100-1)</f>
        <v/>
      </c>
      <c r="Y1101" s="23">
        <f>IF(R1101="","",P1101/R1101)</f>
        <v/>
      </c>
      <c r="Z1101" s="23">
        <f>IF(R1101="","",Q1101/R1101)</f>
        <v/>
      </c>
      <c r="AA1101" s="24">
        <f>IF(SUMIFS('Daily NSE Equity Options'!$M:$M,'Daily NSE Equity Options'!$A:$A,$A1101)=0,"",SUMIFS('Daily NSE Equity Options'!$M:$M,'Daily NSE Equity Options'!$A:$A,$A1101))</f>
        <v/>
      </c>
      <c r="AB1101" s="9">
        <f>IF(SUMIFS('Daily BSE Equity Options'!$M:$M,'Daily BSE Equity Options'!$A:$A,$A1101)=0,"",SUMIFS('Daily BSE Equity Options'!$M:$M,'Daily BSE Equity Options'!$A:$A,$A1101))</f>
        <v/>
      </c>
      <c r="AC1101" s="9">
        <f>IF(OR(AA1101="",AB1101=""),"",AA1101+AB1101)</f>
        <v/>
      </c>
      <c r="AD1101" s="26">
        <f>IFERROR(IF(OR(AA1101="",INDEX(AA:AA,MATCH(DATE(YEAR($A1101)-1,MONTH($A1101),DAY($A1101)),$A:$A,0))=""),"",AA1101/INDEX(AA:AA,MATCH(DATE(YEAR($A1101)-1,MONTH($A1101),DAY($A1101)),$A:$A,0))-1),"")</f>
        <v/>
      </c>
      <c r="AE1101" s="26">
        <f>IFERROR(IF(OR(AB1101="",INDEX(AB:AB,MATCH(DATE(YEAR($A1101)-1,MONTH($A1101),DAY($A1101)),$A:$A,0))=""),"",AB1101/INDEX(AB:AB,MATCH(DATE(YEAR($A1101)-1,MONTH($A1101),DAY($A1101)),$A:$A,0))-1),"")</f>
        <v/>
      </c>
      <c r="AF1101" s="26">
        <f>IFERROR(IF(OR(AC1101="",INDEX(AC:AC,MATCH(DATE(YEAR($A1101)-1,MONTH($A1101),DAY($A1101)),$A:$A,0))=""),"",AC1101/INDEX(AC:AC,MATCH(DATE(YEAR($A1101)-1,MONTH($A1101),DAY($A1101)),$A:$A,0))-1),"")</f>
        <v/>
      </c>
      <c r="AG1101" s="26">
        <f>IF(OR(AA1101="",AA1100=""),"",AA1101/AA1100-1)</f>
        <v/>
      </c>
      <c r="AH1101" s="26">
        <f>IF(OR(AB1101="",AB1100=""),"",AB1101/AB1100-1)</f>
        <v/>
      </c>
      <c r="AI1101" s="26">
        <f>IF(OR(AC1101="",AC1100=""),"",AC1101/AC1100-1)</f>
        <v/>
      </c>
      <c r="AJ1101" s="26">
        <f>IF(AC1101="","",AA1101/AC1101)</f>
        <v/>
      </c>
      <c r="AK1101" s="26">
        <f>IF(AC1101="","",AB1101/AC1101)</f>
        <v/>
      </c>
      <c r="AL1101" s="29" t="n">
        <v>14.3775</v>
      </c>
      <c r="AM1101" s="30" t="n">
        <v>14.3775</v>
      </c>
      <c r="AN1101" s="30" t="n">
        <v>13.335</v>
      </c>
      <c r="AO1101" s="30" t="n">
        <v>14.2075</v>
      </c>
      <c r="AP1101" s="31" t="n">
        <v>-0.0118</v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18">
        <f>IF(SUMIFS('Daily NSE Equity Options'!$K:$K,'Daily NSE Equity Options'!$A:$A,$A1102)=0,"",SUMIFS('Daily NSE Equity Options'!$K:$K,'Daily NSE Equity Options'!$A:$A,$A1102))</f>
        <v/>
      </c>
      <c r="F1102" s="7">
        <f>IF(SUMIFS('Daily BSE Equity Options'!$K:$K,'Daily BSE Equity Options'!$A:$A,$A1102)=0,"",SUMIFS('Daily BSE Equity Options'!$K:$K,'Daily BSE Equity Options'!$A:$A,$A1102))</f>
        <v/>
      </c>
      <c r="G1102" s="7">
        <f>IF(OR(E1102="",F1102=""),"",E1102+F1102)</f>
        <v/>
      </c>
      <c r="H1102" s="20">
        <f>IFERROR(IF(OR(E1102="",INDEX(E:E,MATCH(DATE(YEAR($A1102)-1,MONTH($A1102),DAY($A1102)),$A:$A,0))=""),"",E1102/INDEX(E:E,MATCH(DATE(YEAR($A1102)-1,MONTH($A1102),DAY($A1102)),$A:$A,0))-1),"")</f>
        <v/>
      </c>
      <c r="I1102" s="20">
        <f>IFERROR(IF(OR(F1102="",INDEX(F:F,MATCH(DATE(YEAR($A1102)-1,MONTH($A1102),DAY($A1102)),$A:$A,0))=""),"",F1102/INDEX(F:F,MATCH(DATE(YEAR($A1102)-1,MONTH($A1102),DAY($A1102)),$A:$A,0))-1),"")</f>
        <v/>
      </c>
      <c r="J1102" s="20">
        <f>IFERROR(IF(OR(G1102="",INDEX(G:G,MATCH(DATE(YEAR($A1102)-1,MONTH($A1102),DAY($A1102)),$A:$A,0))=""),"",G1102/INDEX(G:G,MATCH(DATE(YEAR($A1102)-1,MONTH($A1102),DAY($A1102)),$A:$A,0))-1),"")</f>
        <v/>
      </c>
      <c r="K1102" s="20">
        <f>IF(OR(E1102="",E1101=""),"",E1102/E1101-1)</f>
        <v/>
      </c>
      <c r="L1102" s="20">
        <f>IF(OR(F1102="",F1101=""),"",F1102/F1101-1)</f>
        <v/>
      </c>
      <c r="M1102" s="20">
        <f>IF(OR(G1102="",G1101=""),"",G1102/G1101-1)</f>
        <v/>
      </c>
      <c r="N1102" s="20">
        <f>IF(G1102="","",E1102/G1102)</f>
        <v/>
      </c>
      <c r="O1102" s="20">
        <f>IF(G1102="","",F1102/G1102)</f>
        <v/>
      </c>
      <c r="P1102" s="21">
        <f>IF(SUMIFS('Daily NSE Equity Options'!$L:$L,'Daily NSE Equity Options'!$A:$A,$A1102)=0,"",SUMIFS('Daily NSE Equity Options'!$L:$L,'Daily NSE Equity Options'!$A:$A,$A1102))</f>
        <v/>
      </c>
      <c r="Q1102" s="8">
        <f>IF(SUMIFS('Daily BSE Equity Options'!$L:$L,'Daily BSE Equity Options'!$A:$A,$A1102)=0,"",SUMIFS('Daily BSE Equity Options'!$L:$L,'Daily BSE Equity Options'!$A:$A,$A1102))</f>
        <v/>
      </c>
      <c r="R1102" s="8">
        <f>IF(OR(P1102="",Q1102=""),"",P1102+Q1102)</f>
        <v/>
      </c>
      <c r="S1102" s="23">
        <f>IFERROR(IF(OR(P1102="",INDEX(P:P,MATCH(DATE(YEAR($A1102)-1,MONTH($A1102),DAY($A1102)),$A:$A,0))=""),"",P1102/INDEX(P:P,MATCH(DATE(YEAR($A1102)-1,MONTH($A1102),DAY($A1102)),$A:$A,0))-1),"")</f>
        <v/>
      </c>
      <c r="T1102" s="23">
        <f>IFERROR(IF(OR(Q1102="",INDEX(Q:Q,MATCH(DATE(YEAR($A1102)-1,MONTH($A1102),DAY($A1102)),$A:$A,0))=""),"",Q1102/INDEX(Q:Q,MATCH(DATE(YEAR($A1102)-1,MONTH($A1102),DAY($A1102)),$A:$A,0))-1),"")</f>
        <v/>
      </c>
      <c r="U1102" s="23">
        <f>IFERROR(IF(OR(R1102="",INDEX(R:R,MATCH(DATE(YEAR($A1102)-1,MONTH($A1102),DAY($A1102)),$A:$A,0))=""),"",R1102/INDEX(R:R,MATCH(DATE(YEAR($A1102)-1,MONTH($A1102),DAY($A1102)),$A:$A,0))-1),"")</f>
        <v/>
      </c>
      <c r="V1102" s="23">
        <f>IF(OR(P1102="",P1101=""),"",P1102/P1101-1)</f>
        <v/>
      </c>
      <c r="W1102" s="23">
        <f>IF(OR(Q1102="",Q1101=""),"",Q1102/Q1101-1)</f>
        <v/>
      </c>
      <c r="X1102" s="23">
        <f>IF(OR(R1102="",R1101=""),"",R1102/R1101-1)</f>
        <v/>
      </c>
      <c r="Y1102" s="23">
        <f>IF(R1102="","",P1102/R1102)</f>
        <v/>
      </c>
      <c r="Z1102" s="23">
        <f>IF(R1102="","",Q1102/R1102)</f>
        <v/>
      </c>
      <c r="AA1102" s="24">
        <f>IF(SUMIFS('Daily NSE Equity Options'!$M:$M,'Daily NSE Equity Options'!$A:$A,$A1102)=0,"",SUMIFS('Daily NSE Equity Options'!$M:$M,'Daily NSE Equity Options'!$A:$A,$A1102))</f>
        <v/>
      </c>
      <c r="AB1102" s="9">
        <f>IF(SUMIFS('Daily BSE Equity Options'!$M:$M,'Daily BSE Equity Options'!$A:$A,$A1102)=0,"",SUMIFS('Daily BSE Equity Options'!$M:$M,'Daily BSE Equity Options'!$A:$A,$A1102))</f>
        <v/>
      </c>
      <c r="AC1102" s="9">
        <f>IF(OR(AA1102="",AB1102=""),"",AA1102+AB1102)</f>
        <v/>
      </c>
      <c r="AD1102" s="26">
        <f>IFERROR(IF(OR(AA1102="",INDEX(AA:AA,MATCH(DATE(YEAR($A1102)-1,MONTH($A1102),DAY($A1102)),$A:$A,0))=""),"",AA1102/INDEX(AA:AA,MATCH(DATE(YEAR($A1102)-1,MONTH($A1102),DAY($A1102)),$A:$A,0))-1),"")</f>
        <v/>
      </c>
      <c r="AE1102" s="26">
        <f>IFERROR(IF(OR(AB1102="",INDEX(AB:AB,MATCH(DATE(YEAR($A1102)-1,MONTH($A1102),DAY($A1102)),$A:$A,0))=""),"",AB1102/INDEX(AB:AB,MATCH(DATE(YEAR($A1102)-1,MONTH($A1102),DAY($A1102)),$A:$A,0))-1),"")</f>
        <v/>
      </c>
      <c r="AF1102" s="26">
        <f>IFERROR(IF(OR(AC1102="",INDEX(AC:AC,MATCH(DATE(YEAR($A1102)-1,MONTH($A1102),DAY($A1102)),$A:$A,0))=""),"",AC1102/INDEX(AC:AC,MATCH(DATE(YEAR($A1102)-1,MONTH($A1102),DAY($A1102)),$A:$A,0))-1),"")</f>
        <v/>
      </c>
      <c r="AG1102" s="26">
        <f>IF(OR(AA1102="",AA1101=""),"",AA1102/AA1101-1)</f>
        <v/>
      </c>
      <c r="AH1102" s="26">
        <f>IF(OR(AB1102="",AB1101=""),"",AB1102/AB1101-1)</f>
        <v/>
      </c>
      <c r="AI1102" s="26">
        <f>IF(OR(AC1102="",AC1101=""),"",AC1102/AC1101-1)</f>
        <v/>
      </c>
      <c r="AJ1102" s="26">
        <f>IF(AC1102="","",AA1102/AC1102)</f>
        <v/>
      </c>
      <c r="AK1102" s="26">
        <f>IF(AC1102="","",AB1102/AC1102)</f>
        <v/>
      </c>
      <c r="AL1102" s="29" t="n">
        <v>14.2075</v>
      </c>
      <c r="AM1102" s="30" t="n">
        <v>15.6725</v>
      </c>
      <c r="AN1102" s="30" t="n">
        <v>12.3525</v>
      </c>
      <c r="AO1102" s="30" t="n">
        <v>15.2175</v>
      </c>
      <c r="AP1102" s="31" t="n">
        <v>0.0711</v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18">
        <f>IF(SUMIFS('Daily NSE Equity Options'!$K:$K,'Daily NSE Equity Options'!$A:$A,$A1103)=0,"",SUMIFS('Daily NSE Equity Options'!$K:$K,'Daily NSE Equity Options'!$A:$A,$A1103))</f>
        <v/>
      </c>
      <c r="F1103" s="7">
        <f>IF(SUMIFS('Daily BSE Equity Options'!$K:$K,'Daily BSE Equity Options'!$A:$A,$A1103)=0,"",SUMIFS('Daily BSE Equity Options'!$K:$K,'Daily BSE Equity Options'!$A:$A,$A1103))</f>
        <v/>
      </c>
      <c r="G1103" s="7">
        <f>IF(OR(E1103="",F1103=""),"",E1103+F1103)</f>
        <v/>
      </c>
      <c r="H1103" s="20">
        <f>IFERROR(IF(OR(E1103="",INDEX(E:E,MATCH(DATE(YEAR($A1103)-1,MONTH($A1103),DAY($A1103)),$A:$A,0))=""),"",E1103/INDEX(E:E,MATCH(DATE(YEAR($A1103)-1,MONTH($A1103),DAY($A1103)),$A:$A,0))-1),"")</f>
        <v/>
      </c>
      <c r="I1103" s="20">
        <f>IFERROR(IF(OR(F1103="",INDEX(F:F,MATCH(DATE(YEAR($A1103)-1,MONTH($A1103),DAY($A1103)),$A:$A,0))=""),"",F1103/INDEX(F:F,MATCH(DATE(YEAR($A1103)-1,MONTH($A1103),DAY($A1103)),$A:$A,0))-1),"")</f>
        <v/>
      </c>
      <c r="J1103" s="20">
        <f>IFERROR(IF(OR(G1103="",INDEX(G:G,MATCH(DATE(YEAR($A1103)-1,MONTH($A1103),DAY($A1103)),$A:$A,0))=""),"",G1103/INDEX(G:G,MATCH(DATE(YEAR($A1103)-1,MONTH($A1103),DAY($A1103)),$A:$A,0))-1),"")</f>
        <v/>
      </c>
      <c r="K1103" s="20">
        <f>IF(OR(E1103="",E1102=""),"",E1103/E1102-1)</f>
        <v/>
      </c>
      <c r="L1103" s="20">
        <f>IF(OR(F1103="",F1102=""),"",F1103/F1102-1)</f>
        <v/>
      </c>
      <c r="M1103" s="20">
        <f>IF(OR(G1103="",G1102=""),"",G1103/G1102-1)</f>
        <v/>
      </c>
      <c r="N1103" s="20">
        <f>IF(G1103="","",E1103/G1103)</f>
        <v/>
      </c>
      <c r="O1103" s="20">
        <f>IF(G1103="","",F1103/G1103)</f>
        <v/>
      </c>
      <c r="P1103" s="21">
        <f>IF(SUMIFS('Daily NSE Equity Options'!$L:$L,'Daily NSE Equity Options'!$A:$A,$A1103)=0,"",SUMIFS('Daily NSE Equity Options'!$L:$L,'Daily NSE Equity Options'!$A:$A,$A1103))</f>
        <v/>
      </c>
      <c r="Q1103" s="8">
        <f>IF(SUMIFS('Daily BSE Equity Options'!$L:$L,'Daily BSE Equity Options'!$A:$A,$A1103)=0,"",SUMIFS('Daily BSE Equity Options'!$L:$L,'Daily BSE Equity Options'!$A:$A,$A1103))</f>
        <v/>
      </c>
      <c r="R1103" s="8">
        <f>IF(OR(P1103="",Q1103=""),"",P1103+Q1103)</f>
        <v/>
      </c>
      <c r="S1103" s="23">
        <f>IFERROR(IF(OR(P1103="",INDEX(P:P,MATCH(DATE(YEAR($A1103)-1,MONTH($A1103),DAY($A1103)),$A:$A,0))=""),"",P1103/INDEX(P:P,MATCH(DATE(YEAR($A1103)-1,MONTH($A1103),DAY($A1103)),$A:$A,0))-1),"")</f>
        <v/>
      </c>
      <c r="T1103" s="23">
        <f>IFERROR(IF(OR(Q1103="",INDEX(Q:Q,MATCH(DATE(YEAR($A1103)-1,MONTH($A1103),DAY($A1103)),$A:$A,0))=""),"",Q1103/INDEX(Q:Q,MATCH(DATE(YEAR($A1103)-1,MONTH($A1103),DAY($A1103)),$A:$A,0))-1),"")</f>
        <v/>
      </c>
      <c r="U1103" s="23">
        <f>IFERROR(IF(OR(R1103="",INDEX(R:R,MATCH(DATE(YEAR($A1103)-1,MONTH($A1103),DAY($A1103)),$A:$A,0))=""),"",R1103/INDEX(R:R,MATCH(DATE(YEAR($A1103)-1,MONTH($A1103),DAY($A1103)),$A:$A,0))-1),"")</f>
        <v/>
      </c>
      <c r="V1103" s="23">
        <f>IF(OR(P1103="",P1102=""),"",P1103/P1102-1)</f>
        <v/>
      </c>
      <c r="W1103" s="23">
        <f>IF(OR(Q1103="",Q1102=""),"",Q1103/Q1102-1)</f>
        <v/>
      </c>
      <c r="X1103" s="23">
        <f>IF(OR(R1103="",R1102=""),"",R1103/R1102-1)</f>
        <v/>
      </c>
      <c r="Y1103" s="23">
        <f>IF(R1103="","",P1103/R1103)</f>
        <v/>
      </c>
      <c r="Z1103" s="23">
        <f>IF(R1103="","",Q1103/R1103)</f>
        <v/>
      </c>
      <c r="AA1103" s="24">
        <f>IF(SUMIFS('Daily NSE Equity Options'!$M:$M,'Daily NSE Equity Options'!$A:$A,$A1103)=0,"",SUMIFS('Daily NSE Equity Options'!$M:$M,'Daily NSE Equity Options'!$A:$A,$A1103))</f>
        <v/>
      </c>
      <c r="AB1103" s="9">
        <f>IF(SUMIFS('Daily BSE Equity Options'!$M:$M,'Daily BSE Equity Options'!$A:$A,$A1103)=0,"",SUMIFS('Daily BSE Equity Options'!$M:$M,'Daily BSE Equity Options'!$A:$A,$A1103))</f>
        <v/>
      </c>
      <c r="AC1103" s="9">
        <f>IF(OR(AA1103="",AB1103=""),"",AA1103+AB1103)</f>
        <v/>
      </c>
      <c r="AD1103" s="26">
        <f>IFERROR(IF(OR(AA1103="",INDEX(AA:AA,MATCH(DATE(YEAR($A1103)-1,MONTH($A1103),DAY($A1103)),$A:$A,0))=""),"",AA1103/INDEX(AA:AA,MATCH(DATE(YEAR($A1103)-1,MONTH($A1103),DAY($A1103)),$A:$A,0))-1),"")</f>
        <v/>
      </c>
      <c r="AE1103" s="26">
        <f>IFERROR(IF(OR(AB1103="",INDEX(AB:AB,MATCH(DATE(YEAR($A1103)-1,MONTH($A1103),DAY($A1103)),$A:$A,0))=""),"",AB1103/INDEX(AB:AB,MATCH(DATE(YEAR($A1103)-1,MONTH($A1103),DAY($A1103)),$A:$A,0))-1),"")</f>
        <v/>
      </c>
      <c r="AF1103" s="26">
        <f>IFERROR(IF(OR(AC1103="",INDEX(AC:AC,MATCH(DATE(YEAR($A1103)-1,MONTH($A1103),DAY($A1103)),$A:$A,0))=""),"",AC1103/INDEX(AC:AC,MATCH(DATE(YEAR($A1103)-1,MONTH($A1103),DAY($A1103)),$A:$A,0))-1),"")</f>
        <v/>
      </c>
      <c r="AG1103" s="26">
        <f>IF(OR(AA1103="",AA1102=""),"",AA1103/AA1102-1)</f>
        <v/>
      </c>
      <c r="AH1103" s="26">
        <f>IF(OR(AB1103="",AB1102=""),"",AB1103/AB1102-1)</f>
        <v/>
      </c>
      <c r="AI1103" s="26">
        <f>IF(OR(AC1103="",AC1102=""),"",AC1103/AC1102-1)</f>
        <v/>
      </c>
      <c r="AJ1103" s="26">
        <f>IF(AC1103="","",AA1103/AC1103)</f>
        <v/>
      </c>
      <c r="AK1103" s="26">
        <f>IF(AC1103="","",AB1103/AC1103)</f>
        <v/>
      </c>
      <c r="AL1103" s="29" t="n">
        <v>15.2175</v>
      </c>
      <c r="AM1103" s="30" t="n">
        <v>15.5625</v>
      </c>
      <c r="AN1103" s="30" t="n">
        <v>14.11</v>
      </c>
      <c r="AO1103" s="30" t="n">
        <v>14.2375</v>
      </c>
      <c r="AP1103" s="31" t="n">
        <v>-0.0644</v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18">
        <f>IF(SUMIFS('Daily NSE Equity Options'!$K:$K,'Daily NSE Equity Options'!$A:$A,$A1104)=0,"",SUMIFS('Daily NSE Equity Options'!$K:$K,'Daily NSE Equity Options'!$A:$A,$A1104))</f>
        <v/>
      </c>
      <c r="F1104" s="7">
        <f>IF(SUMIFS('Daily BSE Equity Options'!$K:$K,'Daily BSE Equity Options'!$A:$A,$A1104)=0,"",SUMIFS('Daily BSE Equity Options'!$K:$K,'Daily BSE Equity Options'!$A:$A,$A1104))</f>
        <v/>
      </c>
      <c r="G1104" s="7">
        <f>IF(OR(E1104="",F1104=""),"",E1104+F1104)</f>
        <v/>
      </c>
      <c r="H1104" s="20">
        <f>IFERROR(IF(OR(E1104="",INDEX(E:E,MATCH(DATE(YEAR($A1104)-1,MONTH($A1104),DAY($A1104)),$A:$A,0))=""),"",E1104/INDEX(E:E,MATCH(DATE(YEAR($A1104)-1,MONTH($A1104),DAY($A1104)),$A:$A,0))-1),"")</f>
        <v/>
      </c>
      <c r="I1104" s="20">
        <f>IFERROR(IF(OR(F1104="",INDEX(F:F,MATCH(DATE(YEAR($A1104)-1,MONTH($A1104),DAY($A1104)),$A:$A,0))=""),"",F1104/INDEX(F:F,MATCH(DATE(YEAR($A1104)-1,MONTH($A1104),DAY($A1104)),$A:$A,0))-1),"")</f>
        <v/>
      </c>
      <c r="J1104" s="20">
        <f>IFERROR(IF(OR(G1104="",INDEX(G:G,MATCH(DATE(YEAR($A1104)-1,MONTH($A1104),DAY($A1104)),$A:$A,0))=""),"",G1104/INDEX(G:G,MATCH(DATE(YEAR($A1104)-1,MONTH($A1104),DAY($A1104)),$A:$A,0))-1),"")</f>
        <v/>
      </c>
      <c r="K1104" s="20">
        <f>IF(OR(E1104="",E1103=""),"",E1104/E1103-1)</f>
        <v/>
      </c>
      <c r="L1104" s="20">
        <f>IF(OR(F1104="",F1103=""),"",F1104/F1103-1)</f>
        <v/>
      </c>
      <c r="M1104" s="20">
        <f>IF(OR(G1104="",G1103=""),"",G1104/G1103-1)</f>
        <v/>
      </c>
      <c r="N1104" s="20">
        <f>IF(G1104="","",E1104/G1104)</f>
        <v/>
      </c>
      <c r="O1104" s="20">
        <f>IF(G1104="","",F1104/G1104)</f>
        <v/>
      </c>
      <c r="P1104" s="21">
        <f>IF(SUMIFS('Daily NSE Equity Options'!$L:$L,'Daily NSE Equity Options'!$A:$A,$A1104)=0,"",SUMIFS('Daily NSE Equity Options'!$L:$L,'Daily NSE Equity Options'!$A:$A,$A1104))</f>
        <v/>
      </c>
      <c r="Q1104" s="8">
        <f>IF(SUMIFS('Daily BSE Equity Options'!$L:$L,'Daily BSE Equity Options'!$A:$A,$A1104)=0,"",SUMIFS('Daily BSE Equity Options'!$L:$L,'Daily BSE Equity Options'!$A:$A,$A1104))</f>
        <v/>
      </c>
      <c r="R1104" s="8">
        <f>IF(OR(P1104="",Q1104=""),"",P1104+Q1104)</f>
        <v/>
      </c>
      <c r="S1104" s="23">
        <f>IFERROR(IF(OR(P1104="",INDEX(P:P,MATCH(DATE(YEAR($A1104)-1,MONTH($A1104),DAY($A1104)),$A:$A,0))=""),"",P1104/INDEX(P:P,MATCH(DATE(YEAR($A1104)-1,MONTH($A1104),DAY($A1104)),$A:$A,0))-1),"")</f>
        <v/>
      </c>
      <c r="T1104" s="23">
        <f>IFERROR(IF(OR(Q1104="",INDEX(Q:Q,MATCH(DATE(YEAR($A1104)-1,MONTH($A1104),DAY($A1104)),$A:$A,0))=""),"",Q1104/INDEX(Q:Q,MATCH(DATE(YEAR($A1104)-1,MONTH($A1104),DAY($A1104)),$A:$A,0))-1),"")</f>
        <v/>
      </c>
      <c r="U1104" s="23">
        <f>IFERROR(IF(OR(R1104="",INDEX(R:R,MATCH(DATE(YEAR($A1104)-1,MONTH($A1104),DAY($A1104)),$A:$A,0))=""),"",R1104/INDEX(R:R,MATCH(DATE(YEAR($A1104)-1,MONTH($A1104),DAY($A1104)),$A:$A,0))-1),"")</f>
        <v/>
      </c>
      <c r="V1104" s="23">
        <f>IF(OR(P1104="",P1103=""),"",P1104/P1103-1)</f>
        <v/>
      </c>
      <c r="W1104" s="23">
        <f>IF(OR(Q1104="",Q1103=""),"",Q1104/Q1103-1)</f>
        <v/>
      </c>
      <c r="X1104" s="23">
        <f>IF(OR(R1104="",R1103=""),"",R1104/R1103-1)</f>
        <v/>
      </c>
      <c r="Y1104" s="23">
        <f>IF(R1104="","",P1104/R1104)</f>
        <v/>
      </c>
      <c r="Z1104" s="23">
        <f>IF(R1104="","",Q1104/R1104)</f>
        <v/>
      </c>
      <c r="AA1104" s="24">
        <f>IF(SUMIFS('Daily NSE Equity Options'!$M:$M,'Daily NSE Equity Options'!$A:$A,$A1104)=0,"",SUMIFS('Daily NSE Equity Options'!$M:$M,'Daily NSE Equity Options'!$A:$A,$A1104))</f>
        <v/>
      </c>
      <c r="AB1104" s="9">
        <f>IF(SUMIFS('Daily BSE Equity Options'!$M:$M,'Daily BSE Equity Options'!$A:$A,$A1104)=0,"",SUMIFS('Daily BSE Equity Options'!$M:$M,'Daily BSE Equity Options'!$A:$A,$A1104))</f>
        <v/>
      </c>
      <c r="AC1104" s="9">
        <f>IF(OR(AA1104="",AB1104=""),"",AA1104+AB1104)</f>
        <v/>
      </c>
      <c r="AD1104" s="26">
        <f>IFERROR(IF(OR(AA1104="",INDEX(AA:AA,MATCH(DATE(YEAR($A1104)-1,MONTH($A1104),DAY($A1104)),$A:$A,0))=""),"",AA1104/INDEX(AA:AA,MATCH(DATE(YEAR($A1104)-1,MONTH($A1104),DAY($A1104)),$A:$A,0))-1),"")</f>
        <v/>
      </c>
      <c r="AE1104" s="26">
        <f>IFERROR(IF(OR(AB1104="",INDEX(AB:AB,MATCH(DATE(YEAR($A1104)-1,MONTH($A1104),DAY($A1104)),$A:$A,0))=""),"",AB1104/INDEX(AB:AB,MATCH(DATE(YEAR($A1104)-1,MONTH($A1104),DAY($A1104)),$A:$A,0))-1),"")</f>
        <v/>
      </c>
      <c r="AF1104" s="26">
        <f>IFERROR(IF(OR(AC1104="",INDEX(AC:AC,MATCH(DATE(YEAR($A1104)-1,MONTH($A1104),DAY($A1104)),$A:$A,0))=""),"",AC1104/INDEX(AC:AC,MATCH(DATE(YEAR($A1104)-1,MONTH($A1104),DAY($A1104)),$A:$A,0))-1),"")</f>
        <v/>
      </c>
      <c r="AG1104" s="26">
        <f>IF(OR(AA1104="",AA1103=""),"",AA1104/AA1103-1)</f>
        <v/>
      </c>
      <c r="AH1104" s="26">
        <f>IF(OR(AB1104="",AB1103=""),"",AB1104/AB1103-1)</f>
        <v/>
      </c>
      <c r="AI1104" s="26">
        <f>IF(OR(AC1104="",AC1103=""),"",AC1104/AC1103-1)</f>
        <v/>
      </c>
      <c r="AJ1104" s="26">
        <f>IF(AC1104="","",AA1104/AC1104)</f>
        <v/>
      </c>
      <c r="AK1104" s="26">
        <f>IF(AC1104="","",AB1104/AC1104)</f>
        <v/>
      </c>
      <c r="AL1104" s="29" t="n">
        <v>14.2375</v>
      </c>
      <c r="AM1104" s="30" t="n">
        <v>14.2375</v>
      </c>
      <c r="AN1104" s="30" t="n">
        <v>12.1675</v>
      </c>
      <c r="AO1104" s="30" t="n">
        <v>13.36</v>
      </c>
      <c r="AP1104" s="31" t="n">
        <v>-0.0616</v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18">
        <f>IF(SUMIFS('Daily NSE Equity Options'!$K:$K,'Daily NSE Equity Options'!$A:$A,$A1105)=0,"",SUMIFS('Daily NSE Equity Options'!$K:$K,'Daily NSE Equity Options'!$A:$A,$A1105))</f>
        <v/>
      </c>
      <c r="F1105" s="7">
        <f>IF(SUMIFS('Daily BSE Equity Options'!$K:$K,'Daily BSE Equity Options'!$A:$A,$A1105)=0,"",SUMIFS('Daily BSE Equity Options'!$K:$K,'Daily BSE Equity Options'!$A:$A,$A1105))</f>
        <v/>
      </c>
      <c r="G1105" s="7">
        <f>IF(OR(E1105="",F1105=""),"",E1105+F1105)</f>
        <v/>
      </c>
      <c r="H1105" s="20">
        <f>IFERROR(IF(OR(E1105="",INDEX(E:E,MATCH(DATE(YEAR($A1105)-1,MONTH($A1105),DAY($A1105)),$A:$A,0))=""),"",E1105/INDEX(E:E,MATCH(DATE(YEAR($A1105)-1,MONTH($A1105),DAY($A1105)),$A:$A,0))-1),"")</f>
        <v/>
      </c>
      <c r="I1105" s="20">
        <f>IFERROR(IF(OR(F1105="",INDEX(F:F,MATCH(DATE(YEAR($A1105)-1,MONTH($A1105),DAY($A1105)),$A:$A,0))=""),"",F1105/INDEX(F:F,MATCH(DATE(YEAR($A1105)-1,MONTH($A1105),DAY($A1105)),$A:$A,0))-1),"")</f>
        <v/>
      </c>
      <c r="J1105" s="20">
        <f>IFERROR(IF(OR(G1105="",INDEX(G:G,MATCH(DATE(YEAR($A1105)-1,MONTH($A1105),DAY($A1105)),$A:$A,0))=""),"",G1105/INDEX(G:G,MATCH(DATE(YEAR($A1105)-1,MONTH($A1105),DAY($A1105)),$A:$A,0))-1),"")</f>
        <v/>
      </c>
      <c r="K1105" s="20">
        <f>IF(OR(E1105="",E1104=""),"",E1105/E1104-1)</f>
        <v/>
      </c>
      <c r="L1105" s="20">
        <f>IF(OR(F1105="",F1104=""),"",F1105/F1104-1)</f>
        <v/>
      </c>
      <c r="M1105" s="20">
        <f>IF(OR(G1105="",G1104=""),"",G1105/G1104-1)</f>
        <v/>
      </c>
      <c r="N1105" s="20">
        <f>IF(G1105="","",E1105/G1105)</f>
        <v/>
      </c>
      <c r="O1105" s="20">
        <f>IF(G1105="","",F1105/G1105)</f>
        <v/>
      </c>
      <c r="P1105" s="21">
        <f>IF(SUMIFS('Daily NSE Equity Options'!$L:$L,'Daily NSE Equity Options'!$A:$A,$A1105)=0,"",SUMIFS('Daily NSE Equity Options'!$L:$L,'Daily NSE Equity Options'!$A:$A,$A1105))</f>
        <v/>
      </c>
      <c r="Q1105" s="8">
        <f>IF(SUMIFS('Daily BSE Equity Options'!$L:$L,'Daily BSE Equity Options'!$A:$A,$A1105)=0,"",SUMIFS('Daily BSE Equity Options'!$L:$L,'Daily BSE Equity Options'!$A:$A,$A1105))</f>
        <v/>
      </c>
      <c r="R1105" s="8">
        <f>IF(OR(P1105="",Q1105=""),"",P1105+Q1105)</f>
        <v/>
      </c>
      <c r="S1105" s="23">
        <f>IFERROR(IF(OR(P1105="",INDEX(P:P,MATCH(DATE(YEAR($A1105)-1,MONTH($A1105),DAY($A1105)),$A:$A,0))=""),"",P1105/INDEX(P:P,MATCH(DATE(YEAR($A1105)-1,MONTH($A1105),DAY($A1105)),$A:$A,0))-1),"")</f>
        <v/>
      </c>
      <c r="T1105" s="23">
        <f>IFERROR(IF(OR(Q1105="",INDEX(Q:Q,MATCH(DATE(YEAR($A1105)-1,MONTH($A1105),DAY($A1105)),$A:$A,0))=""),"",Q1105/INDEX(Q:Q,MATCH(DATE(YEAR($A1105)-1,MONTH($A1105),DAY($A1105)),$A:$A,0))-1),"")</f>
        <v/>
      </c>
      <c r="U1105" s="23">
        <f>IFERROR(IF(OR(R1105="",INDEX(R:R,MATCH(DATE(YEAR($A1105)-1,MONTH($A1105),DAY($A1105)),$A:$A,0))=""),"",R1105/INDEX(R:R,MATCH(DATE(YEAR($A1105)-1,MONTH($A1105),DAY($A1105)),$A:$A,0))-1),"")</f>
        <v/>
      </c>
      <c r="V1105" s="23">
        <f>IF(OR(P1105="",P1104=""),"",P1105/P1104-1)</f>
        <v/>
      </c>
      <c r="W1105" s="23">
        <f>IF(OR(Q1105="",Q1104=""),"",Q1105/Q1104-1)</f>
        <v/>
      </c>
      <c r="X1105" s="23">
        <f>IF(OR(R1105="",R1104=""),"",R1105/R1104-1)</f>
        <v/>
      </c>
      <c r="Y1105" s="23">
        <f>IF(R1105="","",P1105/R1105)</f>
        <v/>
      </c>
      <c r="Z1105" s="23">
        <f>IF(R1105="","",Q1105/R1105)</f>
        <v/>
      </c>
      <c r="AA1105" s="24">
        <f>IF(SUMIFS('Daily NSE Equity Options'!$M:$M,'Daily NSE Equity Options'!$A:$A,$A1105)=0,"",SUMIFS('Daily NSE Equity Options'!$M:$M,'Daily NSE Equity Options'!$A:$A,$A1105))</f>
        <v/>
      </c>
      <c r="AB1105" s="9">
        <f>IF(SUMIFS('Daily BSE Equity Options'!$M:$M,'Daily BSE Equity Options'!$A:$A,$A1105)=0,"",SUMIFS('Daily BSE Equity Options'!$M:$M,'Daily BSE Equity Options'!$A:$A,$A1105))</f>
        <v/>
      </c>
      <c r="AC1105" s="9">
        <f>IF(OR(AA1105="",AB1105=""),"",AA1105+AB1105)</f>
        <v/>
      </c>
      <c r="AD1105" s="26">
        <f>IFERROR(IF(OR(AA1105="",INDEX(AA:AA,MATCH(DATE(YEAR($A1105)-1,MONTH($A1105),DAY($A1105)),$A:$A,0))=""),"",AA1105/INDEX(AA:AA,MATCH(DATE(YEAR($A1105)-1,MONTH($A1105),DAY($A1105)),$A:$A,0))-1),"")</f>
        <v/>
      </c>
      <c r="AE1105" s="26">
        <f>IFERROR(IF(OR(AB1105="",INDEX(AB:AB,MATCH(DATE(YEAR($A1105)-1,MONTH($A1105),DAY($A1105)),$A:$A,0))=""),"",AB1105/INDEX(AB:AB,MATCH(DATE(YEAR($A1105)-1,MONTH($A1105),DAY($A1105)),$A:$A,0))-1),"")</f>
        <v/>
      </c>
      <c r="AF1105" s="26">
        <f>IFERROR(IF(OR(AC1105="",INDEX(AC:AC,MATCH(DATE(YEAR($A1105)-1,MONTH($A1105),DAY($A1105)),$A:$A,0))=""),"",AC1105/INDEX(AC:AC,MATCH(DATE(YEAR($A1105)-1,MONTH($A1105),DAY($A1105)),$A:$A,0))-1),"")</f>
        <v/>
      </c>
      <c r="AG1105" s="26">
        <f>IF(OR(AA1105="",AA1104=""),"",AA1105/AA1104-1)</f>
        <v/>
      </c>
      <c r="AH1105" s="26">
        <f>IF(OR(AB1105="",AB1104=""),"",AB1105/AB1104-1)</f>
        <v/>
      </c>
      <c r="AI1105" s="26">
        <f>IF(OR(AC1105="",AC1104=""),"",AC1105/AC1104-1)</f>
        <v/>
      </c>
      <c r="AJ1105" s="26">
        <f>IF(AC1105="","",AA1105/AC1105)</f>
        <v/>
      </c>
      <c r="AK1105" s="26">
        <f>IF(AC1105="","",AB1105/AC1105)</f>
        <v/>
      </c>
      <c r="AL1105" s="29" t="n">
        <v>13.36</v>
      </c>
      <c r="AM1105" s="30" t="n">
        <v>13.765</v>
      </c>
      <c r="AN1105" s="30" t="n">
        <v>11.325</v>
      </c>
      <c r="AO1105" s="30" t="n">
        <v>13.6275</v>
      </c>
      <c r="AP1105" s="31" t="n">
        <v>0.02</v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18">
        <f>IF(SUMIFS('Daily NSE Equity Options'!$K:$K,'Daily NSE Equity Options'!$A:$A,$A1106)=0,"",SUMIFS('Daily NSE Equity Options'!$K:$K,'Daily NSE Equity Options'!$A:$A,$A1106))</f>
        <v/>
      </c>
      <c r="F1106" s="7">
        <f>IF(SUMIFS('Daily BSE Equity Options'!$K:$K,'Daily BSE Equity Options'!$A:$A,$A1106)=0,"",SUMIFS('Daily BSE Equity Options'!$K:$K,'Daily BSE Equity Options'!$A:$A,$A1106))</f>
        <v/>
      </c>
      <c r="G1106" s="7">
        <f>IF(OR(E1106="",F1106=""),"",E1106+F1106)</f>
        <v/>
      </c>
      <c r="H1106" s="20">
        <f>IFERROR(IF(OR(E1106="",INDEX(E:E,MATCH(DATE(YEAR($A1106)-1,MONTH($A1106),DAY($A1106)),$A:$A,0))=""),"",E1106/INDEX(E:E,MATCH(DATE(YEAR($A1106)-1,MONTH($A1106),DAY($A1106)),$A:$A,0))-1),"")</f>
        <v/>
      </c>
      <c r="I1106" s="20">
        <f>IFERROR(IF(OR(F1106="",INDEX(F:F,MATCH(DATE(YEAR($A1106)-1,MONTH($A1106),DAY($A1106)),$A:$A,0))=""),"",F1106/INDEX(F:F,MATCH(DATE(YEAR($A1106)-1,MONTH($A1106),DAY($A1106)),$A:$A,0))-1),"")</f>
        <v/>
      </c>
      <c r="J1106" s="20">
        <f>IFERROR(IF(OR(G1106="",INDEX(G:G,MATCH(DATE(YEAR($A1106)-1,MONTH($A1106),DAY($A1106)),$A:$A,0))=""),"",G1106/INDEX(G:G,MATCH(DATE(YEAR($A1106)-1,MONTH($A1106),DAY($A1106)),$A:$A,0))-1),"")</f>
        <v/>
      </c>
      <c r="K1106" s="20">
        <f>IF(OR(E1106="",E1105=""),"",E1106/E1105-1)</f>
        <v/>
      </c>
      <c r="L1106" s="20">
        <f>IF(OR(F1106="",F1105=""),"",F1106/F1105-1)</f>
        <v/>
      </c>
      <c r="M1106" s="20">
        <f>IF(OR(G1106="",G1105=""),"",G1106/G1105-1)</f>
        <v/>
      </c>
      <c r="N1106" s="20">
        <f>IF(G1106="","",E1106/G1106)</f>
        <v/>
      </c>
      <c r="O1106" s="20">
        <f>IF(G1106="","",F1106/G1106)</f>
        <v/>
      </c>
      <c r="P1106" s="21">
        <f>IF(SUMIFS('Daily NSE Equity Options'!$L:$L,'Daily NSE Equity Options'!$A:$A,$A1106)=0,"",SUMIFS('Daily NSE Equity Options'!$L:$L,'Daily NSE Equity Options'!$A:$A,$A1106))</f>
        <v/>
      </c>
      <c r="Q1106" s="8">
        <f>IF(SUMIFS('Daily BSE Equity Options'!$L:$L,'Daily BSE Equity Options'!$A:$A,$A1106)=0,"",SUMIFS('Daily BSE Equity Options'!$L:$L,'Daily BSE Equity Options'!$A:$A,$A1106))</f>
        <v/>
      </c>
      <c r="R1106" s="8">
        <f>IF(OR(P1106="",Q1106=""),"",P1106+Q1106)</f>
        <v/>
      </c>
      <c r="S1106" s="23">
        <f>IFERROR(IF(OR(P1106="",INDEX(P:P,MATCH(DATE(YEAR($A1106)-1,MONTH($A1106),DAY($A1106)),$A:$A,0))=""),"",P1106/INDEX(P:P,MATCH(DATE(YEAR($A1106)-1,MONTH($A1106),DAY($A1106)),$A:$A,0))-1),"")</f>
        <v/>
      </c>
      <c r="T1106" s="23">
        <f>IFERROR(IF(OR(Q1106="",INDEX(Q:Q,MATCH(DATE(YEAR($A1106)-1,MONTH($A1106),DAY($A1106)),$A:$A,0))=""),"",Q1106/INDEX(Q:Q,MATCH(DATE(YEAR($A1106)-1,MONTH($A1106),DAY($A1106)),$A:$A,0))-1),"")</f>
        <v/>
      </c>
      <c r="U1106" s="23">
        <f>IFERROR(IF(OR(R1106="",INDEX(R:R,MATCH(DATE(YEAR($A1106)-1,MONTH($A1106),DAY($A1106)),$A:$A,0))=""),"",R1106/INDEX(R:R,MATCH(DATE(YEAR($A1106)-1,MONTH($A1106),DAY($A1106)),$A:$A,0))-1),"")</f>
        <v/>
      </c>
      <c r="V1106" s="23">
        <f>IF(OR(P1106="",P1105=""),"",P1106/P1105-1)</f>
        <v/>
      </c>
      <c r="W1106" s="23">
        <f>IF(OR(Q1106="",Q1105=""),"",Q1106/Q1105-1)</f>
        <v/>
      </c>
      <c r="X1106" s="23">
        <f>IF(OR(R1106="",R1105=""),"",R1106/R1105-1)</f>
        <v/>
      </c>
      <c r="Y1106" s="23">
        <f>IF(R1106="","",P1106/R1106)</f>
        <v/>
      </c>
      <c r="Z1106" s="23">
        <f>IF(R1106="","",Q1106/R1106)</f>
        <v/>
      </c>
      <c r="AA1106" s="24">
        <f>IF(SUMIFS('Daily NSE Equity Options'!$M:$M,'Daily NSE Equity Options'!$A:$A,$A1106)=0,"",SUMIFS('Daily NSE Equity Options'!$M:$M,'Daily NSE Equity Options'!$A:$A,$A1106))</f>
        <v/>
      </c>
      <c r="AB1106" s="9">
        <f>IF(SUMIFS('Daily BSE Equity Options'!$M:$M,'Daily BSE Equity Options'!$A:$A,$A1106)=0,"",SUMIFS('Daily BSE Equity Options'!$M:$M,'Daily BSE Equity Options'!$A:$A,$A1106))</f>
        <v/>
      </c>
      <c r="AC1106" s="9">
        <f>IF(OR(AA1106="",AB1106=""),"",AA1106+AB1106)</f>
        <v/>
      </c>
      <c r="AD1106" s="26">
        <f>IFERROR(IF(OR(AA1106="",INDEX(AA:AA,MATCH(DATE(YEAR($A1106)-1,MONTH($A1106),DAY($A1106)),$A:$A,0))=""),"",AA1106/INDEX(AA:AA,MATCH(DATE(YEAR($A1106)-1,MONTH($A1106),DAY($A1106)),$A:$A,0))-1),"")</f>
        <v/>
      </c>
      <c r="AE1106" s="26">
        <f>IFERROR(IF(OR(AB1106="",INDEX(AB:AB,MATCH(DATE(YEAR($A1106)-1,MONTH($A1106),DAY($A1106)),$A:$A,0))=""),"",AB1106/INDEX(AB:AB,MATCH(DATE(YEAR($A1106)-1,MONTH($A1106),DAY($A1106)),$A:$A,0))-1),"")</f>
        <v/>
      </c>
      <c r="AF1106" s="26">
        <f>IFERROR(IF(OR(AC1106="",INDEX(AC:AC,MATCH(DATE(YEAR($A1106)-1,MONTH($A1106),DAY($A1106)),$A:$A,0))=""),"",AC1106/INDEX(AC:AC,MATCH(DATE(YEAR($A1106)-1,MONTH($A1106),DAY($A1106)),$A:$A,0))-1),"")</f>
        <v/>
      </c>
      <c r="AG1106" s="26">
        <f>IF(OR(AA1106="",AA1105=""),"",AA1106/AA1105-1)</f>
        <v/>
      </c>
      <c r="AH1106" s="26">
        <f>IF(OR(AB1106="",AB1105=""),"",AB1106/AB1105-1)</f>
        <v/>
      </c>
      <c r="AI1106" s="26">
        <f>IF(OR(AC1106="",AC1105=""),"",AC1106/AC1105-1)</f>
        <v/>
      </c>
      <c r="AJ1106" s="26">
        <f>IF(AC1106="","",AA1106/AC1106)</f>
        <v/>
      </c>
      <c r="AK1106" s="26">
        <f>IF(AC1106="","",AB1106/AC1106)</f>
        <v/>
      </c>
      <c r="AL1106" s="29" t="n">
        <v>13.6275</v>
      </c>
      <c r="AM1106" s="30" t="n">
        <v>13.6275</v>
      </c>
      <c r="AN1106" s="30" t="n">
        <v>11.14</v>
      </c>
      <c r="AO1106" s="30" t="n">
        <v>13.1825</v>
      </c>
      <c r="AP1106" s="31" t="n">
        <v>-0.0327</v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18">
        <f>IF(SUMIFS('Daily NSE Equity Options'!$K:$K,'Daily NSE Equity Options'!$A:$A,$A1107)=0,"",SUMIFS('Daily NSE Equity Options'!$K:$K,'Daily NSE Equity Options'!$A:$A,$A1107))</f>
        <v/>
      </c>
      <c r="F1107" s="7">
        <f>IF(SUMIFS('Daily BSE Equity Options'!$K:$K,'Daily BSE Equity Options'!$A:$A,$A1107)=0,"",SUMIFS('Daily BSE Equity Options'!$K:$K,'Daily BSE Equity Options'!$A:$A,$A1107))</f>
        <v/>
      </c>
      <c r="G1107" s="7">
        <f>IF(OR(E1107="",F1107=""),"",E1107+F1107)</f>
        <v/>
      </c>
      <c r="H1107" s="20">
        <f>IFERROR(IF(OR(E1107="",INDEX(E:E,MATCH(DATE(YEAR($A1107)-1,MONTH($A1107),DAY($A1107)),$A:$A,0))=""),"",E1107/INDEX(E:E,MATCH(DATE(YEAR($A1107)-1,MONTH($A1107),DAY($A1107)),$A:$A,0))-1),"")</f>
        <v/>
      </c>
      <c r="I1107" s="20">
        <f>IFERROR(IF(OR(F1107="",INDEX(F:F,MATCH(DATE(YEAR($A1107)-1,MONTH($A1107),DAY($A1107)),$A:$A,0))=""),"",F1107/INDEX(F:F,MATCH(DATE(YEAR($A1107)-1,MONTH($A1107),DAY($A1107)),$A:$A,0))-1),"")</f>
        <v/>
      </c>
      <c r="J1107" s="20">
        <f>IFERROR(IF(OR(G1107="",INDEX(G:G,MATCH(DATE(YEAR($A1107)-1,MONTH($A1107),DAY($A1107)),$A:$A,0))=""),"",G1107/INDEX(G:G,MATCH(DATE(YEAR($A1107)-1,MONTH($A1107),DAY($A1107)),$A:$A,0))-1),"")</f>
        <v/>
      </c>
      <c r="K1107" s="20">
        <f>IF(OR(E1107="",E1106=""),"",E1107/E1106-1)</f>
        <v/>
      </c>
      <c r="L1107" s="20">
        <f>IF(OR(F1107="",F1106=""),"",F1107/F1106-1)</f>
        <v/>
      </c>
      <c r="M1107" s="20">
        <f>IF(OR(G1107="",G1106=""),"",G1107/G1106-1)</f>
        <v/>
      </c>
      <c r="N1107" s="20">
        <f>IF(G1107="","",E1107/G1107)</f>
        <v/>
      </c>
      <c r="O1107" s="20">
        <f>IF(G1107="","",F1107/G1107)</f>
        <v/>
      </c>
      <c r="P1107" s="21">
        <f>IF(SUMIFS('Daily NSE Equity Options'!$L:$L,'Daily NSE Equity Options'!$A:$A,$A1107)=0,"",SUMIFS('Daily NSE Equity Options'!$L:$L,'Daily NSE Equity Options'!$A:$A,$A1107))</f>
        <v/>
      </c>
      <c r="Q1107" s="8">
        <f>IF(SUMIFS('Daily BSE Equity Options'!$L:$L,'Daily BSE Equity Options'!$A:$A,$A1107)=0,"",SUMIFS('Daily BSE Equity Options'!$L:$L,'Daily BSE Equity Options'!$A:$A,$A1107))</f>
        <v/>
      </c>
      <c r="R1107" s="8">
        <f>IF(OR(P1107="",Q1107=""),"",P1107+Q1107)</f>
        <v/>
      </c>
      <c r="S1107" s="23">
        <f>IFERROR(IF(OR(P1107="",INDEX(P:P,MATCH(DATE(YEAR($A1107)-1,MONTH($A1107),DAY($A1107)),$A:$A,0))=""),"",P1107/INDEX(P:P,MATCH(DATE(YEAR($A1107)-1,MONTH($A1107),DAY($A1107)),$A:$A,0))-1),"")</f>
        <v/>
      </c>
      <c r="T1107" s="23">
        <f>IFERROR(IF(OR(Q1107="",INDEX(Q:Q,MATCH(DATE(YEAR($A1107)-1,MONTH($A1107),DAY($A1107)),$A:$A,0))=""),"",Q1107/INDEX(Q:Q,MATCH(DATE(YEAR($A1107)-1,MONTH($A1107),DAY($A1107)),$A:$A,0))-1),"")</f>
        <v/>
      </c>
      <c r="U1107" s="23">
        <f>IFERROR(IF(OR(R1107="",INDEX(R:R,MATCH(DATE(YEAR($A1107)-1,MONTH($A1107),DAY($A1107)),$A:$A,0))=""),"",R1107/INDEX(R:R,MATCH(DATE(YEAR($A1107)-1,MONTH($A1107),DAY($A1107)),$A:$A,0))-1),"")</f>
        <v/>
      </c>
      <c r="V1107" s="23">
        <f>IF(OR(P1107="",P1106=""),"",P1107/P1106-1)</f>
        <v/>
      </c>
      <c r="W1107" s="23">
        <f>IF(OR(Q1107="",Q1106=""),"",Q1107/Q1106-1)</f>
        <v/>
      </c>
      <c r="X1107" s="23">
        <f>IF(OR(R1107="",R1106=""),"",R1107/R1106-1)</f>
        <v/>
      </c>
      <c r="Y1107" s="23">
        <f>IF(R1107="","",P1107/R1107)</f>
        <v/>
      </c>
      <c r="Z1107" s="23">
        <f>IF(R1107="","",Q1107/R1107)</f>
        <v/>
      </c>
      <c r="AA1107" s="24">
        <f>IF(SUMIFS('Daily NSE Equity Options'!$M:$M,'Daily NSE Equity Options'!$A:$A,$A1107)=0,"",SUMIFS('Daily NSE Equity Options'!$M:$M,'Daily NSE Equity Options'!$A:$A,$A1107))</f>
        <v/>
      </c>
      <c r="AB1107" s="9">
        <f>IF(SUMIFS('Daily BSE Equity Options'!$M:$M,'Daily BSE Equity Options'!$A:$A,$A1107)=0,"",SUMIFS('Daily BSE Equity Options'!$M:$M,'Daily BSE Equity Options'!$A:$A,$A1107))</f>
        <v/>
      </c>
      <c r="AC1107" s="9">
        <f>IF(OR(AA1107="",AB1107=""),"",AA1107+AB1107)</f>
        <v/>
      </c>
      <c r="AD1107" s="26">
        <f>IFERROR(IF(OR(AA1107="",INDEX(AA:AA,MATCH(DATE(YEAR($A1107)-1,MONTH($A1107),DAY($A1107)),$A:$A,0))=""),"",AA1107/INDEX(AA:AA,MATCH(DATE(YEAR($A1107)-1,MONTH($A1107),DAY($A1107)),$A:$A,0))-1),"")</f>
        <v/>
      </c>
      <c r="AE1107" s="26">
        <f>IFERROR(IF(OR(AB1107="",INDEX(AB:AB,MATCH(DATE(YEAR($A1107)-1,MONTH($A1107),DAY($A1107)),$A:$A,0))=""),"",AB1107/INDEX(AB:AB,MATCH(DATE(YEAR($A1107)-1,MONTH($A1107),DAY($A1107)),$A:$A,0))-1),"")</f>
        <v/>
      </c>
      <c r="AF1107" s="26">
        <f>IFERROR(IF(OR(AC1107="",INDEX(AC:AC,MATCH(DATE(YEAR($A1107)-1,MONTH($A1107),DAY($A1107)),$A:$A,0))=""),"",AC1107/INDEX(AC:AC,MATCH(DATE(YEAR($A1107)-1,MONTH($A1107),DAY($A1107)),$A:$A,0))-1),"")</f>
        <v/>
      </c>
      <c r="AG1107" s="26">
        <f>IF(OR(AA1107="",AA1106=""),"",AA1107/AA1106-1)</f>
        <v/>
      </c>
      <c r="AH1107" s="26">
        <f>IF(OR(AB1107="",AB1106=""),"",AB1107/AB1106-1)</f>
        <v/>
      </c>
      <c r="AI1107" s="26">
        <f>IF(OR(AC1107="",AC1106=""),"",AC1107/AC1106-1)</f>
        <v/>
      </c>
      <c r="AJ1107" s="26">
        <f>IF(AC1107="","",AA1107/AC1107)</f>
        <v/>
      </c>
      <c r="AK1107" s="26">
        <f>IF(AC1107="","",AB1107/AC1107)</f>
        <v/>
      </c>
      <c r="AL1107" s="29" t="n">
        <v>13.1825</v>
      </c>
      <c r="AM1107" s="30" t="n">
        <v>13.1825</v>
      </c>
      <c r="AN1107" s="30" t="n">
        <v>12.4675</v>
      </c>
      <c r="AO1107" s="30" t="n">
        <v>12.55</v>
      </c>
      <c r="AP1107" s="31" t="n">
        <v>-0.048</v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18">
        <f>IF(SUMIFS('Daily NSE Equity Options'!$K:$K,'Daily NSE Equity Options'!$A:$A,$A1108)=0,"",SUMIFS('Daily NSE Equity Options'!$K:$K,'Daily NSE Equity Options'!$A:$A,$A1108))</f>
        <v/>
      </c>
      <c r="F1108" s="7">
        <f>IF(SUMIFS('Daily BSE Equity Options'!$K:$K,'Daily BSE Equity Options'!$A:$A,$A1108)=0,"",SUMIFS('Daily BSE Equity Options'!$K:$K,'Daily BSE Equity Options'!$A:$A,$A1108))</f>
        <v/>
      </c>
      <c r="G1108" s="7">
        <f>IF(OR(E1108="",F1108=""),"",E1108+F1108)</f>
        <v/>
      </c>
      <c r="H1108" s="20">
        <f>IFERROR(IF(OR(E1108="",INDEX(E:E,MATCH(DATE(YEAR($A1108)-1,MONTH($A1108),DAY($A1108)),$A:$A,0))=""),"",E1108/INDEX(E:E,MATCH(DATE(YEAR($A1108)-1,MONTH($A1108),DAY($A1108)),$A:$A,0))-1),"")</f>
        <v/>
      </c>
      <c r="I1108" s="20">
        <f>IFERROR(IF(OR(F1108="",INDEX(F:F,MATCH(DATE(YEAR($A1108)-1,MONTH($A1108),DAY($A1108)),$A:$A,0))=""),"",F1108/INDEX(F:F,MATCH(DATE(YEAR($A1108)-1,MONTH($A1108),DAY($A1108)),$A:$A,0))-1),"")</f>
        <v/>
      </c>
      <c r="J1108" s="20">
        <f>IFERROR(IF(OR(G1108="",INDEX(G:G,MATCH(DATE(YEAR($A1108)-1,MONTH($A1108),DAY($A1108)),$A:$A,0))=""),"",G1108/INDEX(G:G,MATCH(DATE(YEAR($A1108)-1,MONTH($A1108),DAY($A1108)),$A:$A,0))-1),"")</f>
        <v/>
      </c>
      <c r="K1108" s="20">
        <f>IF(OR(E1108="",E1107=""),"",E1108/E1107-1)</f>
        <v/>
      </c>
      <c r="L1108" s="20">
        <f>IF(OR(F1108="",F1107=""),"",F1108/F1107-1)</f>
        <v/>
      </c>
      <c r="M1108" s="20">
        <f>IF(OR(G1108="",G1107=""),"",G1108/G1107-1)</f>
        <v/>
      </c>
      <c r="N1108" s="20">
        <f>IF(G1108="","",E1108/G1108)</f>
        <v/>
      </c>
      <c r="O1108" s="20">
        <f>IF(G1108="","",F1108/G1108)</f>
        <v/>
      </c>
      <c r="P1108" s="21">
        <f>IF(SUMIFS('Daily NSE Equity Options'!$L:$L,'Daily NSE Equity Options'!$A:$A,$A1108)=0,"",SUMIFS('Daily NSE Equity Options'!$L:$L,'Daily NSE Equity Options'!$A:$A,$A1108))</f>
        <v/>
      </c>
      <c r="Q1108" s="8">
        <f>IF(SUMIFS('Daily BSE Equity Options'!$L:$L,'Daily BSE Equity Options'!$A:$A,$A1108)=0,"",SUMIFS('Daily BSE Equity Options'!$L:$L,'Daily BSE Equity Options'!$A:$A,$A1108))</f>
        <v/>
      </c>
      <c r="R1108" s="8">
        <f>IF(OR(P1108="",Q1108=""),"",P1108+Q1108)</f>
        <v/>
      </c>
      <c r="S1108" s="23">
        <f>IFERROR(IF(OR(P1108="",INDEX(P:P,MATCH(DATE(YEAR($A1108)-1,MONTH($A1108),DAY($A1108)),$A:$A,0))=""),"",P1108/INDEX(P:P,MATCH(DATE(YEAR($A1108)-1,MONTH($A1108),DAY($A1108)),$A:$A,0))-1),"")</f>
        <v/>
      </c>
      <c r="T1108" s="23">
        <f>IFERROR(IF(OR(Q1108="",INDEX(Q:Q,MATCH(DATE(YEAR($A1108)-1,MONTH($A1108),DAY($A1108)),$A:$A,0))=""),"",Q1108/INDEX(Q:Q,MATCH(DATE(YEAR($A1108)-1,MONTH($A1108),DAY($A1108)),$A:$A,0))-1),"")</f>
        <v/>
      </c>
      <c r="U1108" s="23">
        <f>IFERROR(IF(OR(R1108="",INDEX(R:R,MATCH(DATE(YEAR($A1108)-1,MONTH($A1108),DAY($A1108)),$A:$A,0))=""),"",R1108/INDEX(R:R,MATCH(DATE(YEAR($A1108)-1,MONTH($A1108),DAY($A1108)),$A:$A,0))-1),"")</f>
        <v/>
      </c>
      <c r="V1108" s="23">
        <f>IF(OR(P1108="",P1107=""),"",P1108/P1107-1)</f>
        <v/>
      </c>
      <c r="W1108" s="23">
        <f>IF(OR(Q1108="",Q1107=""),"",Q1108/Q1107-1)</f>
        <v/>
      </c>
      <c r="X1108" s="23">
        <f>IF(OR(R1108="",R1107=""),"",R1108/R1107-1)</f>
        <v/>
      </c>
      <c r="Y1108" s="23">
        <f>IF(R1108="","",P1108/R1108)</f>
        <v/>
      </c>
      <c r="Z1108" s="23">
        <f>IF(R1108="","",Q1108/R1108)</f>
        <v/>
      </c>
      <c r="AA1108" s="24">
        <f>IF(SUMIFS('Daily NSE Equity Options'!$M:$M,'Daily NSE Equity Options'!$A:$A,$A1108)=0,"",SUMIFS('Daily NSE Equity Options'!$M:$M,'Daily NSE Equity Options'!$A:$A,$A1108))</f>
        <v/>
      </c>
      <c r="AB1108" s="9">
        <f>IF(SUMIFS('Daily BSE Equity Options'!$M:$M,'Daily BSE Equity Options'!$A:$A,$A1108)=0,"",SUMIFS('Daily BSE Equity Options'!$M:$M,'Daily BSE Equity Options'!$A:$A,$A1108))</f>
        <v/>
      </c>
      <c r="AC1108" s="9">
        <f>IF(OR(AA1108="",AB1108=""),"",AA1108+AB1108)</f>
        <v/>
      </c>
      <c r="AD1108" s="26">
        <f>IFERROR(IF(OR(AA1108="",INDEX(AA:AA,MATCH(DATE(YEAR($A1108)-1,MONTH($A1108),DAY($A1108)),$A:$A,0))=""),"",AA1108/INDEX(AA:AA,MATCH(DATE(YEAR($A1108)-1,MONTH($A1108),DAY($A1108)),$A:$A,0))-1),"")</f>
        <v/>
      </c>
      <c r="AE1108" s="26">
        <f>IFERROR(IF(OR(AB1108="",INDEX(AB:AB,MATCH(DATE(YEAR($A1108)-1,MONTH($A1108),DAY($A1108)),$A:$A,0))=""),"",AB1108/INDEX(AB:AB,MATCH(DATE(YEAR($A1108)-1,MONTH($A1108),DAY($A1108)),$A:$A,0))-1),"")</f>
        <v/>
      </c>
      <c r="AF1108" s="26">
        <f>IFERROR(IF(OR(AC1108="",INDEX(AC:AC,MATCH(DATE(YEAR($A1108)-1,MONTH($A1108),DAY($A1108)),$A:$A,0))=""),"",AC1108/INDEX(AC:AC,MATCH(DATE(YEAR($A1108)-1,MONTH($A1108),DAY($A1108)),$A:$A,0))-1),"")</f>
        <v/>
      </c>
      <c r="AG1108" s="26">
        <f>IF(OR(AA1108="",AA1107=""),"",AA1108/AA1107-1)</f>
        <v/>
      </c>
      <c r="AH1108" s="26">
        <f>IF(OR(AB1108="",AB1107=""),"",AB1108/AB1107-1)</f>
        <v/>
      </c>
      <c r="AI1108" s="26">
        <f>IF(OR(AC1108="",AC1107=""),"",AC1108/AC1107-1)</f>
        <v/>
      </c>
      <c r="AJ1108" s="26">
        <f>IF(AC1108="","",AA1108/AC1108)</f>
        <v/>
      </c>
      <c r="AK1108" s="26">
        <f>IF(AC1108="","",AB1108/AC1108)</f>
        <v/>
      </c>
      <c r="AL1108" s="29" t="n">
        <v>12.55</v>
      </c>
      <c r="AM1108" s="30" t="n">
        <v>12.955</v>
      </c>
      <c r="AN1108" s="30" t="n">
        <v>12.31</v>
      </c>
      <c r="AO1108" s="30" t="n">
        <v>12.46</v>
      </c>
      <c r="AP1108" s="31" t="n">
        <v>-0.0072</v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18">
        <f>IF(SUMIFS('Daily NSE Equity Options'!$K:$K,'Daily NSE Equity Options'!$A:$A,$A1109)=0,"",SUMIFS('Daily NSE Equity Options'!$K:$K,'Daily NSE Equity Options'!$A:$A,$A1109))</f>
        <v/>
      </c>
      <c r="F1109" s="7">
        <f>IF(SUMIFS('Daily BSE Equity Options'!$K:$K,'Daily BSE Equity Options'!$A:$A,$A1109)=0,"",SUMIFS('Daily BSE Equity Options'!$K:$K,'Daily BSE Equity Options'!$A:$A,$A1109))</f>
        <v/>
      </c>
      <c r="G1109" s="7">
        <f>IF(OR(E1109="",F1109=""),"",E1109+F1109)</f>
        <v/>
      </c>
      <c r="H1109" s="20">
        <f>IFERROR(IF(OR(E1109="",INDEX(E:E,MATCH(DATE(YEAR($A1109)-1,MONTH($A1109),DAY($A1109)),$A:$A,0))=""),"",E1109/INDEX(E:E,MATCH(DATE(YEAR($A1109)-1,MONTH($A1109),DAY($A1109)),$A:$A,0))-1),"")</f>
        <v/>
      </c>
      <c r="I1109" s="20">
        <f>IFERROR(IF(OR(F1109="",INDEX(F:F,MATCH(DATE(YEAR($A1109)-1,MONTH($A1109),DAY($A1109)),$A:$A,0))=""),"",F1109/INDEX(F:F,MATCH(DATE(YEAR($A1109)-1,MONTH($A1109),DAY($A1109)),$A:$A,0))-1),"")</f>
        <v/>
      </c>
      <c r="J1109" s="20">
        <f>IFERROR(IF(OR(G1109="",INDEX(G:G,MATCH(DATE(YEAR($A1109)-1,MONTH($A1109),DAY($A1109)),$A:$A,0))=""),"",G1109/INDEX(G:G,MATCH(DATE(YEAR($A1109)-1,MONTH($A1109),DAY($A1109)),$A:$A,0))-1),"")</f>
        <v/>
      </c>
      <c r="K1109" s="20">
        <f>IF(OR(E1109="",E1108=""),"",E1109/E1108-1)</f>
        <v/>
      </c>
      <c r="L1109" s="20">
        <f>IF(OR(F1109="",F1108=""),"",F1109/F1108-1)</f>
        <v/>
      </c>
      <c r="M1109" s="20">
        <f>IF(OR(G1109="",G1108=""),"",G1109/G1108-1)</f>
        <v/>
      </c>
      <c r="N1109" s="20">
        <f>IF(G1109="","",E1109/G1109)</f>
        <v/>
      </c>
      <c r="O1109" s="20">
        <f>IF(G1109="","",F1109/G1109)</f>
        <v/>
      </c>
      <c r="P1109" s="21">
        <f>IF(SUMIFS('Daily NSE Equity Options'!$L:$L,'Daily NSE Equity Options'!$A:$A,$A1109)=0,"",SUMIFS('Daily NSE Equity Options'!$L:$L,'Daily NSE Equity Options'!$A:$A,$A1109))</f>
        <v/>
      </c>
      <c r="Q1109" s="8">
        <f>IF(SUMIFS('Daily BSE Equity Options'!$L:$L,'Daily BSE Equity Options'!$A:$A,$A1109)=0,"",SUMIFS('Daily BSE Equity Options'!$L:$L,'Daily BSE Equity Options'!$A:$A,$A1109))</f>
        <v/>
      </c>
      <c r="R1109" s="8">
        <f>IF(OR(P1109="",Q1109=""),"",P1109+Q1109)</f>
        <v/>
      </c>
      <c r="S1109" s="23">
        <f>IFERROR(IF(OR(P1109="",INDEX(P:P,MATCH(DATE(YEAR($A1109)-1,MONTH($A1109),DAY($A1109)),$A:$A,0))=""),"",P1109/INDEX(P:P,MATCH(DATE(YEAR($A1109)-1,MONTH($A1109),DAY($A1109)),$A:$A,0))-1),"")</f>
        <v/>
      </c>
      <c r="T1109" s="23">
        <f>IFERROR(IF(OR(Q1109="",INDEX(Q:Q,MATCH(DATE(YEAR($A1109)-1,MONTH($A1109),DAY($A1109)),$A:$A,0))=""),"",Q1109/INDEX(Q:Q,MATCH(DATE(YEAR($A1109)-1,MONTH($A1109),DAY($A1109)),$A:$A,0))-1),"")</f>
        <v/>
      </c>
      <c r="U1109" s="23">
        <f>IFERROR(IF(OR(R1109="",INDEX(R:R,MATCH(DATE(YEAR($A1109)-1,MONTH($A1109),DAY($A1109)),$A:$A,0))=""),"",R1109/INDEX(R:R,MATCH(DATE(YEAR($A1109)-1,MONTH($A1109),DAY($A1109)),$A:$A,0))-1),"")</f>
        <v/>
      </c>
      <c r="V1109" s="23">
        <f>IF(OR(P1109="",P1108=""),"",P1109/P1108-1)</f>
        <v/>
      </c>
      <c r="W1109" s="23">
        <f>IF(OR(Q1109="",Q1108=""),"",Q1109/Q1108-1)</f>
        <v/>
      </c>
      <c r="X1109" s="23">
        <f>IF(OR(R1109="",R1108=""),"",R1109/R1108-1)</f>
        <v/>
      </c>
      <c r="Y1109" s="23">
        <f>IF(R1109="","",P1109/R1109)</f>
        <v/>
      </c>
      <c r="Z1109" s="23">
        <f>IF(R1109="","",Q1109/R1109)</f>
        <v/>
      </c>
      <c r="AA1109" s="24">
        <f>IF(SUMIFS('Daily NSE Equity Options'!$M:$M,'Daily NSE Equity Options'!$A:$A,$A1109)=0,"",SUMIFS('Daily NSE Equity Options'!$M:$M,'Daily NSE Equity Options'!$A:$A,$A1109))</f>
        <v/>
      </c>
      <c r="AB1109" s="9">
        <f>IF(SUMIFS('Daily BSE Equity Options'!$M:$M,'Daily BSE Equity Options'!$A:$A,$A1109)=0,"",SUMIFS('Daily BSE Equity Options'!$M:$M,'Daily BSE Equity Options'!$A:$A,$A1109))</f>
        <v/>
      </c>
      <c r="AC1109" s="9">
        <f>IF(OR(AA1109="",AB1109=""),"",AA1109+AB1109)</f>
        <v/>
      </c>
      <c r="AD1109" s="26">
        <f>IFERROR(IF(OR(AA1109="",INDEX(AA:AA,MATCH(DATE(YEAR($A1109)-1,MONTH($A1109),DAY($A1109)),$A:$A,0))=""),"",AA1109/INDEX(AA:AA,MATCH(DATE(YEAR($A1109)-1,MONTH($A1109),DAY($A1109)),$A:$A,0))-1),"")</f>
        <v/>
      </c>
      <c r="AE1109" s="26">
        <f>IFERROR(IF(OR(AB1109="",INDEX(AB:AB,MATCH(DATE(YEAR($A1109)-1,MONTH($A1109),DAY($A1109)),$A:$A,0))=""),"",AB1109/INDEX(AB:AB,MATCH(DATE(YEAR($A1109)-1,MONTH($A1109),DAY($A1109)),$A:$A,0))-1),"")</f>
        <v/>
      </c>
      <c r="AF1109" s="26">
        <f>IFERROR(IF(OR(AC1109="",INDEX(AC:AC,MATCH(DATE(YEAR($A1109)-1,MONTH($A1109),DAY($A1109)),$A:$A,0))=""),"",AC1109/INDEX(AC:AC,MATCH(DATE(YEAR($A1109)-1,MONTH($A1109),DAY($A1109)),$A:$A,0))-1),"")</f>
        <v/>
      </c>
      <c r="AG1109" s="26">
        <f>IF(OR(AA1109="",AA1108=""),"",AA1109/AA1108-1)</f>
        <v/>
      </c>
      <c r="AH1109" s="26">
        <f>IF(OR(AB1109="",AB1108=""),"",AB1109/AB1108-1)</f>
        <v/>
      </c>
      <c r="AI1109" s="26">
        <f>IF(OR(AC1109="",AC1108=""),"",AC1109/AC1108-1)</f>
        <v/>
      </c>
      <c r="AJ1109" s="26">
        <f>IF(AC1109="","",AA1109/AC1109)</f>
        <v/>
      </c>
      <c r="AK1109" s="26">
        <f>IF(AC1109="","",AB1109/AC1109)</f>
        <v/>
      </c>
      <c r="AL1109" s="29" t="n">
        <v>12.46</v>
      </c>
      <c r="AM1109" s="30" t="n">
        <v>12.75</v>
      </c>
      <c r="AN1109" s="30" t="n">
        <v>11.8825</v>
      </c>
      <c r="AO1109" s="30" t="n">
        <v>12.59</v>
      </c>
      <c r="AP1109" s="31" t="n">
        <v>0.0104</v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18">
        <f>IF(SUMIFS('Daily NSE Equity Options'!$K:$K,'Daily NSE Equity Options'!$A:$A,$A1110)=0,"",SUMIFS('Daily NSE Equity Options'!$K:$K,'Daily NSE Equity Options'!$A:$A,$A1110))</f>
        <v/>
      </c>
      <c r="F1110" s="7">
        <f>IF(SUMIFS('Daily BSE Equity Options'!$K:$K,'Daily BSE Equity Options'!$A:$A,$A1110)=0,"",SUMIFS('Daily BSE Equity Options'!$K:$K,'Daily BSE Equity Options'!$A:$A,$A1110))</f>
        <v/>
      </c>
      <c r="G1110" s="7">
        <f>IF(OR(E1110="",F1110=""),"",E1110+F1110)</f>
        <v/>
      </c>
      <c r="H1110" s="20">
        <f>IFERROR(IF(OR(E1110="",INDEX(E:E,MATCH(DATE(YEAR($A1110)-1,MONTH($A1110),DAY($A1110)),$A:$A,0))=""),"",E1110/INDEX(E:E,MATCH(DATE(YEAR($A1110)-1,MONTH($A1110),DAY($A1110)),$A:$A,0))-1),"")</f>
        <v/>
      </c>
      <c r="I1110" s="20">
        <f>IFERROR(IF(OR(F1110="",INDEX(F:F,MATCH(DATE(YEAR($A1110)-1,MONTH($A1110),DAY($A1110)),$A:$A,0))=""),"",F1110/INDEX(F:F,MATCH(DATE(YEAR($A1110)-1,MONTH($A1110),DAY($A1110)),$A:$A,0))-1),"")</f>
        <v/>
      </c>
      <c r="J1110" s="20">
        <f>IFERROR(IF(OR(G1110="",INDEX(G:G,MATCH(DATE(YEAR($A1110)-1,MONTH($A1110),DAY($A1110)),$A:$A,0))=""),"",G1110/INDEX(G:G,MATCH(DATE(YEAR($A1110)-1,MONTH($A1110),DAY($A1110)),$A:$A,0))-1),"")</f>
        <v/>
      </c>
      <c r="K1110" s="20">
        <f>IF(OR(E1110="",E1109=""),"",E1110/E1109-1)</f>
        <v/>
      </c>
      <c r="L1110" s="20">
        <f>IF(OR(F1110="",F1109=""),"",F1110/F1109-1)</f>
        <v/>
      </c>
      <c r="M1110" s="20">
        <f>IF(OR(G1110="",G1109=""),"",G1110/G1109-1)</f>
        <v/>
      </c>
      <c r="N1110" s="20">
        <f>IF(G1110="","",E1110/G1110)</f>
        <v/>
      </c>
      <c r="O1110" s="20">
        <f>IF(G1110="","",F1110/G1110)</f>
        <v/>
      </c>
      <c r="P1110" s="21">
        <f>IF(SUMIFS('Daily NSE Equity Options'!$L:$L,'Daily NSE Equity Options'!$A:$A,$A1110)=0,"",SUMIFS('Daily NSE Equity Options'!$L:$L,'Daily NSE Equity Options'!$A:$A,$A1110))</f>
        <v/>
      </c>
      <c r="Q1110" s="8">
        <f>IF(SUMIFS('Daily BSE Equity Options'!$L:$L,'Daily BSE Equity Options'!$A:$A,$A1110)=0,"",SUMIFS('Daily BSE Equity Options'!$L:$L,'Daily BSE Equity Options'!$A:$A,$A1110))</f>
        <v/>
      </c>
      <c r="R1110" s="8">
        <f>IF(OR(P1110="",Q1110=""),"",P1110+Q1110)</f>
        <v/>
      </c>
      <c r="S1110" s="23">
        <f>IFERROR(IF(OR(P1110="",INDEX(P:P,MATCH(DATE(YEAR($A1110)-1,MONTH($A1110),DAY($A1110)),$A:$A,0))=""),"",P1110/INDEX(P:P,MATCH(DATE(YEAR($A1110)-1,MONTH($A1110),DAY($A1110)),$A:$A,0))-1),"")</f>
        <v/>
      </c>
      <c r="T1110" s="23">
        <f>IFERROR(IF(OR(Q1110="",INDEX(Q:Q,MATCH(DATE(YEAR($A1110)-1,MONTH($A1110),DAY($A1110)),$A:$A,0))=""),"",Q1110/INDEX(Q:Q,MATCH(DATE(YEAR($A1110)-1,MONTH($A1110),DAY($A1110)),$A:$A,0))-1),"")</f>
        <v/>
      </c>
      <c r="U1110" s="23">
        <f>IFERROR(IF(OR(R1110="",INDEX(R:R,MATCH(DATE(YEAR($A1110)-1,MONTH($A1110),DAY($A1110)),$A:$A,0))=""),"",R1110/INDEX(R:R,MATCH(DATE(YEAR($A1110)-1,MONTH($A1110),DAY($A1110)),$A:$A,0))-1),"")</f>
        <v/>
      </c>
      <c r="V1110" s="23">
        <f>IF(OR(P1110="",P1109=""),"",P1110/P1109-1)</f>
        <v/>
      </c>
      <c r="W1110" s="23">
        <f>IF(OR(Q1110="",Q1109=""),"",Q1110/Q1109-1)</f>
        <v/>
      </c>
      <c r="X1110" s="23">
        <f>IF(OR(R1110="",R1109=""),"",R1110/R1109-1)</f>
        <v/>
      </c>
      <c r="Y1110" s="23">
        <f>IF(R1110="","",P1110/R1110)</f>
        <v/>
      </c>
      <c r="Z1110" s="23">
        <f>IF(R1110="","",Q1110/R1110)</f>
        <v/>
      </c>
      <c r="AA1110" s="24">
        <f>IF(SUMIFS('Daily NSE Equity Options'!$M:$M,'Daily NSE Equity Options'!$A:$A,$A1110)=0,"",SUMIFS('Daily NSE Equity Options'!$M:$M,'Daily NSE Equity Options'!$A:$A,$A1110))</f>
        <v/>
      </c>
      <c r="AB1110" s="9">
        <f>IF(SUMIFS('Daily BSE Equity Options'!$M:$M,'Daily BSE Equity Options'!$A:$A,$A1110)=0,"",SUMIFS('Daily BSE Equity Options'!$M:$M,'Daily BSE Equity Options'!$A:$A,$A1110))</f>
        <v/>
      </c>
      <c r="AC1110" s="9">
        <f>IF(OR(AA1110="",AB1110=""),"",AA1110+AB1110)</f>
        <v/>
      </c>
      <c r="AD1110" s="26">
        <f>IFERROR(IF(OR(AA1110="",INDEX(AA:AA,MATCH(DATE(YEAR($A1110)-1,MONTH($A1110),DAY($A1110)),$A:$A,0))=""),"",AA1110/INDEX(AA:AA,MATCH(DATE(YEAR($A1110)-1,MONTH($A1110),DAY($A1110)),$A:$A,0))-1),"")</f>
        <v/>
      </c>
      <c r="AE1110" s="26">
        <f>IFERROR(IF(OR(AB1110="",INDEX(AB:AB,MATCH(DATE(YEAR($A1110)-1,MONTH($A1110),DAY($A1110)),$A:$A,0))=""),"",AB1110/INDEX(AB:AB,MATCH(DATE(YEAR($A1110)-1,MONTH($A1110),DAY($A1110)),$A:$A,0))-1),"")</f>
        <v/>
      </c>
      <c r="AF1110" s="26">
        <f>IFERROR(IF(OR(AC1110="",INDEX(AC:AC,MATCH(DATE(YEAR($A1110)-1,MONTH($A1110),DAY($A1110)),$A:$A,0))=""),"",AC1110/INDEX(AC:AC,MATCH(DATE(YEAR($A1110)-1,MONTH($A1110),DAY($A1110)),$A:$A,0))-1),"")</f>
        <v/>
      </c>
      <c r="AG1110" s="26">
        <f>IF(OR(AA1110="",AA1109=""),"",AA1110/AA1109-1)</f>
        <v/>
      </c>
      <c r="AH1110" s="26">
        <f>IF(OR(AB1110="",AB1109=""),"",AB1110/AB1109-1)</f>
        <v/>
      </c>
      <c r="AI1110" s="26">
        <f>IF(OR(AC1110="",AC1109=""),"",AC1110/AC1109-1)</f>
        <v/>
      </c>
      <c r="AJ1110" s="26">
        <f>IF(AC1110="","",AA1110/AC1110)</f>
        <v/>
      </c>
      <c r="AK1110" s="26">
        <f>IF(AC1110="","",AB1110/AC1110)</f>
        <v/>
      </c>
      <c r="AL1110" s="29" t="n">
        <v>12.59</v>
      </c>
      <c r="AM1110" s="30" t="n">
        <v>13.8475</v>
      </c>
      <c r="AN1110" s="30" t="n">
        <v>12.26</v>
      </c>
      <c r="AO1110" s="30" t="n">
        <v>13.3725</v>
      </c>
      <c r="AP1110" s="31" t="n">
        <v>0.0622</v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18">
        <f>IF(SUMIFS('Daily NSE Equity Options'!$K:$K,'Daily NSE Equity Options'!$A:$A,$A1111)=0,"",SUMIFS('Daily NSE Equity Options'!$K:$K,'Daily NSE Equity Options'!$A:$A,$A1111))</f>
        <v/>
      </c>
      <c r="F1111" s="7">
        <f>IF(SUMIFS('Daily BSE Equity Options'!$K:$K,'Daily BSE Equity Options'!$A:$A,$A1111)=0,"",SUMIFS('Daily BSE Equity Options'!$K:$K,'Daily BSE Equity Options'!$A:$A,$A1111))</f>
        <v/>
      </c>
      <c r="G1111" s="7">
        <f>IF(OR(E1111="",F1111=""),"",E1111+F1111)</f>
        <v/>
      </c>
      <c r="H1111" s="20">
        <f>IFERROR(IF(OR(E1111="",INDEX(E:E,MATCH(DATE(YEAR($A1111)-1,MONTH($A1111),DAY($A1111)),$A:$A,0))=""),"",E1111/INDEX(E:E,MATCH(DATE(YEAR($A1111)-1,MONTH($A1111),DAY($A1111)),$A:$A,0))-1),"")</f>
        <v/>
      </c>
      <c r="I1111" s="20">
        <f>IFERROR(IF(OR(F1111="",INDEX(F:F,MATCH(DATE(YEAR($A1111)-1,MONTH($A1111),DAY($A1111)),$A:$A,0))=""),"",F1111/INDEX(F:F,MATCH(DATE(YEAR($A1111)-1,MONTH($A1111),DAY($A1111)),$A:$A,0))-1),"")</f>
        <v/>
      </c>
      <c r="J1111" s="20">
        <f>IFERROR(IF(OR(G1111="",INDEX(G:G,MATCH(DATE(YEAR($A1111)-1,MONTH($A1111),DAY($A1111)),$A:$A,0))=""),"",G1111/INDEX(G:G,MATCH(DATE(YEAR($A1111)-1,MONTH($A1111),DAY($A1111)),$A:$A,0))-1),"")</f>
        <v/>
      </c>
      <c r="K1111" s="20">
        <f>IF(OR(E1111="",E1110=""),"",E1111/E1110-1)</f>
        <v/>
      </c>
      <c r="L1111" s="20">
        <f>IF(OR(F1111="",F1110=""),"",F1111/F1110-1)</f>
        <v/>
      </c>
      <c r="M1111" s="20">
        <f>IF(OR(G1111="",G1110=""),"",G1111/G1110-1)</f>
        <v/>
      </c>
      <c r="N1111" s="20">
        <f>IF(G1111="","",E1111/G1111)</f>
        <v/>
      </c>
      <c r="O1111" s="20">
        <f>IF(G1111="","",F1111/G1111)</f>
        <v/>
      </c>
      <c r="P1111" s="21">
        <f>IF(SUMIFS('Daily NSE Equity Options'!$L:$L,'Daily NSE Equity Options'!$A:$A,$A1111)=0,"",SUMIFS('Daily NSE Equity Options'!$L:$L,'Daily NSE Equity Options'!$A:$A,$A1111))</f>
        <v/>
      </c>
      <c r="Q1111" s="8">
        <f>IF(SUMIFS('Daily BSE Equity Options'!$L:$L,'Daily BSE Equity Options'!$A:$A,$A1111)=0,"",SUMIFS('Daily BSE Equity Options'!$L:$L,'Daily BSE Equity Options'!$A:$A,$A1111))</f>
        <v/>
      </c>
      <c r="R1111" s="8">
        <f>IF(OR(P1111="",Q1111=""),"",P1111+Q1111)</f>
        <v/>
      </c>
      <c r="S1111" s="23">
        <f>IFERROR(IF(OR(P1111="",INDEX(P:P,MATCH(DATE(YEAR($A1111)-1,MONTH($A1111),DAY($A1111)),$A:$A,0))=""),"",P1111/INDEX(P:P,MATCH(DATE(YEAR($A1111)-1,MONTH($A1111),DAY($A1111)),$A:$A,0))-1),"")</f>
        <v/>
      </c>
      <c r="T1111" s="23">
        <f>IFERROR(IF(OR(Q1111="",INDEX(Q:Q,MATCH(DATE(YEAR($A1111)-1,MONTH($A1111),DAY($A1111)),$A:$A,0))=""),"",Q1111/INDEX(Q:Q,MATCH(DATE(YEAR($A1111)-1,MONTH($A1111),DAY($A1111)),$A:$A,0))-1),"")</f>
        <v/>
      </c>
      <c r="U1111" s="23">
        <f>IFERROR(IF(OR(R1111="",INDEX(R:R,MATCH(DATE(YEAR($A1111)-1,MONTH($A1111),DAY($A1111)),$A:$A,0))=""),"",R1111/INDEX(R:R,MATCH(DATE(YEAR($A1111)-1,MONTH($A1111),DAY($A1111)),$A:$A,0))-1),"")</f>
        <v/>
      </c>
      <c r="V1111" s="23">
        <f>IF(OR(P1111="",P1110=""),"",P1111/P1110-1)</f>
        <v/>
      </c>
      <c r="W1111" s="23">
        <f>IF(OR(Q1111="",Q1110=""),"",Q1111/Q1110-1)</f>
        <v/>
      </c>
      <c r="X1111" s="23">
        <f>IF(OR(R1111="",R1110=""),"",R1111/R1110-1)</f>
        <v/>
      </c>
      <c r="Y1111" s="23">
        <f>IF(R1111="","",P1111/R1111)</f>
        <v/>
      </c>
      <c r="Z1111" s="23">
        <f>IF(R1111="","",Q1111/R1111)</f>
        <v/>
      </c>
      <c r="AA1111" s="24">
        <f>IF(SUMIFS('Daily NSE Equity Options'!$M:$M,'Daily NSE Equity Options'!$A:$A,$A1111)=0,"",SUMIFS('Daily NSE Equity Options'!$M:$M,'Daily NSE Equity Options'!$A:$A,$A1111))</f>
        <v/>
      </c>
      <c r="AB1111" s="9">
        <f>IF(SUMIFS('Daily BSE Equity Options'!$M:$M,'Daily BSE Equity Options'!$A:$A,$A1111)=0,"",SUMIFS('Daily BSE Equity Options'!$M:$M,'Daily BSE Equity Options'!$A:$A,$A1111))</f>
        <v/>
      </c>
      <c r="AC1111" s="9">
        <f>IF(OR(AA1111="",AB1111=""),"",AA1111+AB1111)</f>
        <v/>
      </c>
      <c r="AD1111" s="26">
        <f>IFERROR(IF(OR(AA1111="",INDEX(AA:AA,MATCH(DATE(YEAR($A1111)-1,MONTH($A1111),DAY($A1111)),$A:$A,0))=""),"",AA1111/INDEX(AA:AA,MATCH(DATE(YEAR($A1111)-1,MONTH($A1111),DAY($A1111)),$A:$A,0))-1),"")</f>
        <v/>
      </c>
      <c r="AE1111" s="26">
        <f>IFERROR(IF(OR(AB1111="",INDEX(AB:AB,MATCH(DATE(YEAR($A1111)-1,MONTH($A1111),DAY($A1111)),$A:$A,0))=""),"",AB1111/INDEX(AB:AB,MATCH(DATE(YEAR($A1111)-1,MONTH($A1111),DAY($A1111)),$A:$A,0))-1),"")</f>
        <v/>
      </c>
      <c r="AF1111" s="26">
        <f>IFERROR(IF(OR(AC1111="",INDEX(AC:AC,MATCH(DATE(YEAR($A1111)-1,MONTH($A1111),DAY($A1111)),$A:$A,0))=""),"",AC1111/INDEX(AC:AC,MATCH(DATE(YEAR($A1111)-1,MONTH($A1111),DAY($A1111)),$A:$A,0))-1),"")</f>
        <v/>
      </c>
      <c r="AG1111" s="26">
        <f>IF(OR(AA1111="",AA1110=""),"",AA1111/AA1110-1)</f>
        <v/>
      </c>
      <c r="AH1111" s="26">
        <f>IF(OR(AB1111="",AB1110=""),"",AB1111/AB1110-1)</f>
        <v/>
      </c>
      <c r="AI1111" s="26">
        <f>IF(OR(AC1111="",AC1110=""),"",AC1111/AC1110-1)</f>
        <v/>
      </c>
      <c r="AJ1111" s="26">
        <f>IF(AC1111="","",AA1111/AC1111)</f>
        <v/>
      </c>
      <c r="AK1111" s="26">
        <f>IF(AC1111="","",AB1111/AC1111)</f>
        <v/>
      </c>
      <c r="AL1111" s="29" t="n">
        <v>13.3725</v>
      </c>
      <c r="AM1111" s="30" t="n">
        <v>13.3725</v>
      </c>
      <c r="AN1111" s="30" t="n">
        <v>12.1</v>
      </c>
      <c r="AO1111" s="30" t="n">
        <v>12.47</v>
      </c>
      <c r="AP1111" s="31" t="n">
        <v>-0.0675</v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18">
        <f>IF(SUMIFS('Daily NSE Equity Options'!$K:$K,'Daily NSE Equity Options'!$A:$A,$A1112)=0,"",SUMIFS('Daily NSE Equity Options'!$K:$K,'Daily NSE Equity Options'!$A:$A,$A1112))</f>
        <v/>
      </c>
      <c r="F1112" s="7">
        <f>IF(SUMIFS('Daily BSE Equity Options'!$K:$K,'Daily BSE Equity Options'!$A:$A,$A1112)=0,"",SUMIFS('Daily BSE Equity Options'!$K:$K,'Daily BSE Equity Options'!$A:$A,$A1112))</f>
        <v/>
      </c>
      <c r="G1112" s="7">
        <f>IF(OR(E1112="",F1112=""),"",E1112+F1112)</f>
        <v/>
      </c>
      <c r="H1112" s="20">
        <f>IFERROR(IF(OR(E1112="",INDEX(E:E,MATCH(DATE(YEAR($A1112)-1,MONTH($A1112),DAY($A1112)),$A:$A,0))=""),"",E1112/INDEX(E:E,MATCH(DATE(YEAR($A1112)-1,MONTH($A1112),DAY($A1112)),$A:$A,0))-1),"")</f>
        <v/>
      </c>
      <c r="I1112" s="20">
        <f>IFERROR(IF(OR(F1112="",INDEX(F:F,MATCH(DATE(YEAR($A1112)-1,MONTH($A1112),DAY($A1112)),$A:$A,0))=""),"",F1112/INDEX(F:F,MATCH(DATE(YEAR($A1112)-1,MONTH($A1112),DAY($A1112)),$A:$A,0))-1),"")</f>
        <v/>
      </c>
      <c r="J1112" s="20">
        <f>IFERROR(IF(OR(G1112="",INDEX(G:G,MATCH(DATE(YEAR($A1112)-1,MONTH($A1112),DAY($A1112)),$A:$A,0))=""),"",G1112/INDEX(G:G,MATCH(DATE(YEAR($A1112)-1,MONTH($A1112),DAY($A1112)),$A:$A,0))-1),"")</f>
        <v/>
      </c>
      <c r="K1112" s="20">
        <f>IF(OR(E1112="",E1111=""),"",E1112/E1111-1)</f>
        <v/>
      </c>
      <c r="L1112" s="20">
        <f>IF(OR(F1112="",F1111=""),"",F1112/F1111-1)</f>
        <v/>
      </c>
      <c r="M1112" s="20">
        <f>IF(OR(G1112="",G1111=""),"",G1112/G1111-1)</f>
        <v/>
      </c>
      <c r="N1112" s="20">
        <f>IF(G1112="","",E1112/G1112)</f>
        <v/>
      </c>
      <c r="O1112" s="20">
        <f>IF(G1112="","",F1112/G1112)</f>
        <v/>
      </c>
      <c r="P1112" s="21">
        <f>IF(SUMIFS('Daily NSE Equity Options'!$L:$L,'Daily NSE Equity Options'!$A:$A,$A1112)=0,"",SUMIFS('Daily NSE Equity Options'!$L:$L,'Daily NSE Equity Options'!$A:$A,$A1112))</f>
        <v/>
      </c>
      <c r="Q1112" s="8">
        <f>IF(SUMIFS('Daily BSE Equity Options'!$L:$L,'Daily BSE Equity Options'!$A:$A,$A1112)=0,"",SUMIFS('Daily BSE Equity Options'!$L:$L,'Daily BSE Equity Options'!$A:$A,$A1112))</f>
        <v/>
      </c>
      <c r="R1112" s="8">
        <f>IF(OR(P1112="",Q1112=""),"",P1112+Q1112)</f>
        <v/>
      </c>
      <c r="S1112" s="23">
        <f>IFERROR(IF(OR(P1112="",INDEX(P:P,MATCH(DATE(YEAR($A1112)-1,MONTH($A1112),DAY($A1112)),$A:$A,0))=""),"",P1112/INDEX(P:P,MATCH(DATE(YEAR($A1112)-1,MONTH($A1112),DAY($A1112)),$A:$A,0))-1),"")</f>
        <v/>
      </c>
      <c r="T1112" s="23">
        <f>IFERROR(IF(OR(Q1112="",INDEX(Q:Q,MATCH(DATE(YEAR($A1112)-1,MONTH($A1112),DAY($A1112)),$A:$A,0))=""),"",Q1112/INDEX(Q:Q,MATCH(DATE(YEAR($A1112)-1,MONTH($A1112),DAY($A1112)),$A:$A,0))-1),"")</f>
        <v/>
      </c>
      <c r="U1112" s="23">
        <f>IFERROR(IF(OR(R1112="",INDEX(R:R,MATCH(DATE(YEAR($A1112)-1,MONTH($A1112),DAY($A1112)),$A:$A,0))=""),"",R1112/INDEX(R:R,MATCH(DATE(YEAR($A1112)-1,MONTH($A1112),DAY($A1112)),$A:$A,0))-1),"")</f>
        <v/>
      </c>
      <c r="V1112" s="23">
        <f>IF(OR(P1112="",P1111=""),"",P1112/P1111-1)</f>
        <v/>
      </c>
      <c r="W1112" s="23">
        <f>IF(OR(Q1112="",Q1111=""),"",Q1112/Q1111-1)</f>
        <v/>
      </c>
      <c r="X1112" s="23">
        <f>IF(OR(R1112="",R1111=""),"",R1112/R1111-1)</f>
        <v/>
      </c>
      <c r="Y1112" s="23">
        <f>IF(R1112="","",P1112/R1112)</f>
        <v/>
      </c>
      <c r="Z1112" s="23">
        <f>IF(R1112="","",Q1112/R1112)</f>
        <v/>
      </c>
      <c r="AA1112" s="24">
        <f>IF(SUMIFS('Daily NSE Equity Options'!$M:$M,'Daily NSE Equity Options'!$A:$A,$A1112)=0,"",SUMIFS('Daily NSE Equity Options'!$M:$M,'Daily NSE Equity Options'!$A:$A,$A1112))</f>
        <v/>
      </c>
      <c r="AB1112" s="9">
        <f>IF(SUMIFS('Daily BSE Equity Options'!$M:$M,'Daily BSE Equity Options'!$A:$A,$A1112)=0,"",SUMIFS('Daily BSE Equity Options'!$M:$M,'Daily BSE Equity Options'!$A:$A,$A1112))</f>
        <v/>
      </c>
      <c r="AC1112" s="9">
        <f>IF(OR(AA1112="",AB1112=""),"",AA1112+AB1112)</f>
        <v/>
      </c>
      <c r="AD1112" s="26">
        <f>IFERROR(IF(OR(AA1112="",INDEX(AA:AA,MATCH(DATE(YEAR($A1112)-1,MONTH($A1112),DAY($A1112)),$A:$A,0))=""),"",AA1112/INDEX(AA:AA,MATCH(DATE(YEAR($A1112)-1,MONTH($A1112),DAY($A1112)),$A:$A,0))-1),"")</f>
        <v/>
      </c>
      <c r="AE1112" s="26">
        <f>IFERROR(IF(OR(AB1112="",INDEX(AB:AB,MATCH(DATE(YEAR($A1112)-1,MONTH($A1112),DAY($A1112)),$A:$A,0))=""),"",AB1112/INDEX(AB:AB,MATCH(DATE(YEAR($A1112)-1,MONTH($A1112),DAY($A1112)),$A:$A,0))-1),"")</f>
        <v/>
      </c>
      <c r="AF1112" s="26">
        <f>IFERROR(IF(OR(AC1112="",INDEX(AC:AC,MATCH(DATE(YEAR($A1112)-1,MONTH($A1112),DAY($A1112)),$A:$A,0))=""),"",AC1112/INDEX(AC:AC,MATCH(DATE(YEAR($A1112)-1,MONTH($A1112),DAY($A1112)),$A:$A,0))-1),"")</f>
        <v/>
      </c>
      <c r="AG1112" s="26">
        <f>IF(OR(AA1112="",AA1111=""),"",AA1112/AA1111-1)</f>
        <v/>
      </c>
      <c r="AH1112" s="26">
        <f>IF(OR(AB1112="",AB1111=""),"",AB1112/AB1111-1)</f>
        <v/>
      </c>
      <c r="AI1112" s="26">
        <f>IF(OR(AC1112="",AC1111=""),"",AC1112/AC1111-1)</f>
        <v/>
      </c>
      <c r="AJ1112" s="26">
        <f>IF(AC1112="","",AA1112/AC1112)</f>
        <v/>
      </c>
      <c r="AK1112" s="26">
        <f>IF(AC1112="","",AB1112/AC1112)</f>
        <v/>
      </c>
      <c r="AL1112" s="29" t="n">
        <v>12.47</v>
      </c>
      <c r="AM1112" s="30" t="n">
        <v>13.11</v>
      </c>
      <c r="AN1112" s="30" t="n">
        <v>10.9025</v>
      </c>
      <c r="AO1112" s="30" t="n">
        <v>12.79</v>
      </c>
      <c r="AP1112" s="31" t="n">
        <v>0.0257</v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18">
        <f>IF(SUMIFS('Daily NSE Equity Options'!$K:$K,'Daily NSE Equity Options'!$A:$A,$A1113)=0,"",SUMIFS('Daily NSE Equity Options'!$K:$K,'Daily NSE Equity Options'!$A:$A,$A1113))</f>
        <v/>
      </c>
      <c r="F1113" s="7">
        <f>IF(SUMIFS('Daily BSE Equity Options'!$K:$K,'Daily BSE Equity Options'!$A:$A,$A1113)=0,"",SUMIFS('Daily BSE Equity Options'!$K:$K,'Daily BSE Equity Options'!$A:$A,$A1113))</f>
        <v/>
      </c>
      <c r="G1113" s="7">
        <f>IF(OR(E1113="",F1113=""),"",E1113+F1113)</f>
        <v/>
      </c>
      <c r="H1113" s="20">
        <f>IFERROR(IF(OR(E1113="",INDEX(E:E,MATCH(DATE(YEAR($A1113)-1,MONTH($A1113),DAY($A1113)),$A:$A,0))=""),"",E1113/INDEX(E:E,MATCH(DATE(YEAR($A1113)-1,MONTH($A1113),DAY($A1113)),$A:$A,0))-1),"")</f>
        <v/>
      </c>
      <c r="I1113" s="20">
        <f>IFERROR(IF(OR(F1113="",INDEX(F:F,MATCH(DATE(YEAR($A1113)-1,MONTH($A1113),DAY($A1113)),$A:$A,0))=""),"",F1113/INDEX(F:F,MATCH(DATE(YEAR($A1113)-1,MONTH($A1113),DAY($A1113)),$A:$A,0))-1),"")</f>
        <v/>
      </c>
      <c r="J1113" s="20">
        <f>IFERROR(IF(OR(G1113="",INDEX(G:G,MATCH(DATE(YEAR($A1113)-1,MONTH($A1113),DAY($A1113)),$A:$A,0))=""),"",G1113/INDEX(G:G,MATCH(DATE(YEAR($A1113)-1,MONTH($A1113),DAY($A1113)),$A:$A,0))-1),"")</f>
        <v/>
      </c>
      <c r="K1113" s="20">
        <f>IF(OR(E1113="",E1112=""),"",E1113/E1112-1)</f>
        <v/>
      </c>
      <c r="L1113" s="20">
        <f>IF(OR(F1113="",F1112=""),"",F1113/F1112-1)</f>
        <v/>
      </c>
      <c r="M1113" s="20">
        <f>IF(OR(G1113="",G1112=""),"",G1113/G1112-1)</f>
        <v/>
      </c>
      <c r="N1113" s="20">
        <f>IF(G1113="","",E1113/G1113)</f>
        <v/>
      </c>
      <c r="O1113" s="20">
        <f>IF(G1113="","",F1113/G1113)</f>
        <v/>
      </c>
      <c r="P1113" s="21">
        <f>IF(SUMIFS('Daily NSE Equity Options'!$L:$L,'Daily NSE Equity Options'!$A:$A,$A1113)=0,"",SUMIFS('Daily NSE Equity Options'!$L:$L,'Daily NSE Equity Options'!$A:$A,$A1113))</f>
        <v/>
      </c>
      <c r="Q1113" s="8">
        <f>IF(SUMIFS('Daily BSE Equity Options'!$L:$L,'Daily BSE Equity Options'!$A:$A,$A1113)=0,"",SUMIFS('Daily BSE Equity Options'!$L:$L,'Daily BSE Equity Options'!$A:$A,$A1113))</f>
        <v/>
      </c>
      <c r="R1113" s="8">
        <f>IF(OR(P1113="",Q1113=""),"",P1113+Q1113)</f>
        <v/>
      </c>
      <c r="S1113" s="23">
        <f>IFERROR(IF(OR(P1113="",INDEX(P:P,MATCH(DATE(YEAR($A1113)-1,MONTH($A1113),DAY($A1113)),$A:$A,0))=""),"",P1113/INDEX(P:P,MATCH(DATE(YEAR($A1113)-1,MONTH($A1113),DAY($A1113)),$A:$A,0))-1),"")</f>
        <v/>
      </c>
      <c r="T1113" s="23">
        <f>IFERROR(IF(OR(Q1113="",INDEX(Q:Q,MATCH(DATE(YEAR($A1113)-1,MONTH($A1113),DAY($A1113)),$A:$A,0))=""),"",Q1113/INDEX(Q:Q,MATCH(DATE(YEAR($A1113)-1,MONTH($A1113),DAY($A1113)),$A:$A,0))-1),"")</f>
        <v/>
      </c>
      <c r="U1113" s="23">
        <f>IFERROR(IF(OR(R1113="",INDEX(R:R,MATCH(DATE(YEAR($A1113)-1,MONTH($A1113),DAY($A1113)),$A:$A,0))=""),"",R1113/INDEX(R:R,MATCH(DATE(YEAR($A1113)-1,MONTH($A1113),DAY($A1113)),$A:$A,0))-1),"")</f>
        <v/>
      </c>
      <c r="V1113" s="23">
        <f>IF(OR(P1113="",P1112=""),"",P1113/P1112-1)</f>
        <v/>
      </c>
      <c r="W1113" s="23">
        <f>IF(OR(Q1113="",Q1112=""),"",Q1113/Q1112-1)</f>
        <v/>
      </c>
      <c r="X1113" s="23">
        <f>IF(OR(R1113="",R1112=""),"",R1113/R1112-1)</f>
        <v/>
      </c>
      <c r="Y1113" s="23">
        <f>IF(R1113="","",P1113/R1113)</f>
        <v/>
      </c>
      <c r="Z1113" s="23">
        <f>IF(R1113="","",Q1113/R1113)</f>
        <v/>
      </c>
      <c r="AA1113" s="24">
        <f>IF(SUMIFS('Daily NSE Equity Options'!$M:$M,'Daily NSE Equity Options'!$A:$A,$A1113)=0,"",SUMIFS('Daily NSE Equity Options'!$M:$M,'Daily NSE Equity Options'!$A:$A,$A1113))</f>
        <v/>
      </c>
      <c r="AB1113" s="9">
        <f>IF(SUMIFS('Daily BSE Equity Options'!$M:$M,'Daily BSE Equity Options'!$A:$A,$A1113)=0,"",SUMIFS('Daily BSE Equity Options'!$M:$M,'Daily BSE Equity Options'!$A:$A,$A1113))</f>
        <v/>
      </c>
      <c r="AC1113" s="9">
        <f>IF(OR(AA1113="",AB1113=""),"",AA1113+AB1113)</f>
        <v/>
      </c>
      <c r="AD1113" s="26">
        <f>IFERROR(IF(OR(AA1113="",INDEX(AA:AA,MATCH(DATE(YEAR($A1113)-1,MONTH($A1113),DAY($A1113)),$A:$A,0))=""),"",AA1113/INDEX(AA:AA,MATCH(DATE(YEAR($A1113)-1,MONTH($A1113),DAY($A1113)),$A:$A,0))-1),"")</f>
        <v/>
      </c>
      <c r="AE1113" s="26">
        <f>IFERROR(IF(OR(AB1113="",INDEX(AB:AB,MATCH(DATE(YEAR($A1113)-1,MONTH($A1113),DAY($A1113)),$A:$A,0))=""),"",AB1113/INDEX(AB:AB,MATCH(DATE(YEAR($A1113)-1,MONTH($A1113),DAY($A1113)),$A:$A,0))-1),"")</f>
        <v/>
      </c>
      <c r="AF1113" s="26">
        <f>IFERROR(IF(OR(AC1113="",INDEX(AC:AC,MATCH(DATE(YEAR($A1113)-1,MONTH($A1113),DAY($A1113)),$A:$A,0))=""),"",AC1113/INDEX(AC:AC,MATCH(DATE(YEAR($A1113)-1,MONTH($A1113),DAY($A1113)),$A:$A,0))-1),"")</f>
        <v/>
      </c>
      <c r="AG1113" s="26">
        <f>IF(OR(AA1113="",AA1112=""),"",AA1113/AA1112-1)</f>
        <v/>
      </c>
      <c r="AH1113" s="26">
        <f>IF(OR(AB1113="",AB1112=""),"",AB1113/AB1112-1)</f>
        <v/>
      </c>
      <c r="AI1113" s="26">
        <f>IF(OR(AC1113="",AC1112=""),"",AC1113/AC1112-1)</f>
        <v/>
      </c>
      <c r="AJ1113" s="26">
        <f>IF(AC1113="","",AA1113/AC1113)</f>
        <v/>
      </c>
      <c r="AK1113" s="26">
        <f>IF(AC1113="","",AB1113/AC1113)</f>
        <v/>
      </c>
      <c r="AL1113" s="29" t="n">
        <v>12.79</v>
      </c>
      <c r="AM1113" s="30" t="n">
        <v>14.03</v>
      </c>
      <c r="AN1113" s="30" t="n">
        <v>12.4275</v>
      </c>
      <c r="AO1113" s="30" t="n">
        <v>13.785</v>
      </c>
      <c r="AP1113" s="31" t="n">
        <v>0.07779999999999999</v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18">
        <f>IF(SUMIFS('Daily NSE Equity Options'!$K:$K,'Daily NSE Equity Options'!$A:$A,$A1114)=0,"",SUMIFS('Daily NSE Equity Options'!$K:$K,'Daily NSE Equity Options'!$A:$A,$A1114))</f>
        <v/>
      </c>
      <c r="F1114" s="7">
        <f>IF(SUMIFS('Daily BSE Equity Options'!$K:$K,'Daily BSE Equity Options'!$A:$A,$A1114)=0,"",SUMIFS('Daily BSE Equity Options'!$K:$K,'Daily BSE Equity Options'!$A:$A,$A1114))</f>
        <v/>
      </c>
      <c r="G1114" s="7">
        <f>IF(OR(E1114="",F1114=""),"",E1114+F1114)</f>
        <v/>
      </c>
      <c r="H1114" s="20">
        <f>IFERROR(IF(OR(E1114="",INDEX(E:E,MATCH(DATE(YEAR($A1114)-1,MONTH($A1114),DAY($A1114)),$A:$A,0))=""),"",E1114/INDEX(E:E,MATCH(DATE(YEAR($A1114)-1,MONTH($A1114),DAY($A1114)),$A:$A,0))-1),"")</f>
        <v/>
      </c>
      <c r="I1114" s="20">
        <f>IFERROR(IF(OR(F1114="",INDEX(F:F,MATCH(DATE(YEAR($A1114)-1,MONTH($A1114),DAY($A1114)),$A:$A,0))=""),"",F1114/INDEX(F:F,MATCH(DATE(YEAR($A1114)-1,MONTH($A1114),DAY($A1114)),$A:$A,0))-1),"")</f>
        <v/>
      </c>
      <c r="J1114" s="20">
        <f>IFERROR(IF(OR(G1114="",INDEX(G:G,MATCH(DATE(YEAR($A1114)-1,MONTH($A1114),DAY($A1114)),$A:$A,0))=""),"",G1114/INDEX(G:G,MATCH(DATE(YEAR($A1114)-1,MONTH($A1114),DAY($A1114)),$A:$A,0))-1),"")</f>
        <v/>
      </c>
      <c r="K1114" s="20">
        <f>IF(OR(E1114="",E1113=""),"",E1114/E1113-1)</f>
        <v/>
      </c>
      <c r="L1114" s="20">
        <f>IF(OR(F1114="",F1113=""),"",F1114/F1113-1)</f>
        <v/>
      </c>
      <c r="M1114" s="20">
        <f>IF(OR(G1114="",G1113=""),"",G1114/G1113-1)</f>
        <v/>
      </c>
      <c r="N1114" s="20">
        <f>IF(G1114="","",E1114/G1114)</f>
        <v/>
      </c>
      <c r="O1114" s="20">
        <f>IF(G1114="","",F1114/G1114)</f>
        <v/>
      </c>
      <c r="P1114" s="21">
        <f>IF(SUMIFS('Daily NSE Equity Options'!$L:$L,'Daily NSE Equity Options'!$A:$A,$A1114)=0,"",SUMIFS('Daily NSE Equity Options'!$L:$L,'Daily NSE Equity Options'!$A:$A,$A1114))</f>
        <v/>
      </c>
      <c r="Q1114" s="8">
        <f>IF(SUMIFS('Daily BSE Equity Options'!$L:$L,'Daily BSE Equity Options'!$A:$A,$A1114)=0,"",SUMIFS('Daily BSE Equity Options'!$L:$L,'Daily BSE Equity Options'!$A:$A,$A1114))</f>
        <v/>
      </c>
      <c r="R1114" s="8">
        <f>IF(OR(P1114="",Q1114=""),"",P1114+Q1114)</f>
        <v/>
      </c>
      <c r="S1114" s="23">
        <f>IFERROR(IF(OR(P1114="",INDEX(P:P,MATCH(DATE(YEAR($A1114)-1,MONTH($A1114),DAY($A1114)),$A:$A,0))=""),"",P1114/INDEX(P:P,MATCH(DATE(YEAR($A1114)-1,MONTH($A1114),DAY($A1114)),$A:$A,0))-1),"")</f>
        <v/>
      </c>
      <c r="T1114" s="23">
        <f>IFERROR(IF(OR(Q1114="",INDEX(Q:Q,MATCH(DATE(YEAR($A1114)-1,MONTH($A1114),DAY($A1114)),$A:$A,0))=""),"",Q1114/INDEX(Q:Q,MATCH(DATE(YEAR($A1114)-1,MONTH($A1114),DAY($A1114)),$A:$A,0))-1),"")</f>
        <v/>
      </c>
      <c r="U1114" s="23">
        <f>IFERROR(IF(OR(R1114="",INDEX(R:R,MATCH(DATE(YEAR($A1114)-1,MONTH($A1114),DAY($A1114)),$A:$A,0))=""),"",R1114/INDEX(R:R,MATCH(DATE(YEAR($A1114)-1,MONTH($A1114),DAY($A1114)),$A:$A,0))-1),"")</f>
        <v/>
      </c>
      <c r="V1114" s="23">
        <f>IF(OR(P1114="",P1113=""),"",P1114/P1113-1)</f>
        <v/>
      </c>
      <c r="W1114" s="23">
        <f>IF(OR(Q1114="",Q1113=""),"",Q1114/Q1113-1)</f>
        <v/>
      </c>
      <c r="X1114" s="23">
        <f>IF(OR(R1114="",R1113=""),"",R1114/R1113-1)</f>
        <v/>
      </c>
      <c r="Y1114" s="23">
        <f>IF(R1114="","",P1114/R1114)</f>
        <v/>
      </c>
      <c r="Z1114" s="23">
        <f>IF(R1114="","",Q1114/R1114)</f>
        <v/>
      </c>
      <c r="AA1114" s="24">
        <f>IF(SUMIFS('Daily NSE Equity Options'!$M:$M,'Daily NSE Equity Options'!$A:$A,$A1114)=0,"",SUMIFS('Daily NSE Equity Options'!$M:$M,'Daily NSE Equity Options'!$A:$A,$A1114))</f>
        <v/>
      </c>
      <c r="AB1114" s="9">
        <f>IF(SUMIFS('Daily BSE Equity Options'!$M:$M,'Daily BSE Equity Options'!$A:$A,$A1114)=0,"",SUMIFS('Daily BSE Equity Options'!$M:$M,'Daily BSE Equity Options'!$A:$A,$A1114))</f>
        <v/>
      </c>
      <c r="AC1114" s="9">
        <f>IF(OR(AA1114="",AB1114=""),"",AA1114+AB1114)</f>
        <v/>
      </c>
      <c r="AD1114" s="26">
        <f>IFERROR(IF(OR(AA1114="",INDEX(AA:AA,MATCH(DATE(YEAR($A1114)-1,MONTH($A1114),DAY($A1114)),$A:$A,0))=""),"",AA1114/INDEX(AA:AA,MATCH(DATE(YEAR($A1114)-1,MONTH($A1114),DAY($A1114)),$A:$A,0))-1),"")</f>
        <v/>
      </c>
      <c r="AE1114" s="26">
        <f>IFERROR(IF(OR(AB1114="",INDEX(AB:AB,MATCH(DATE(YEAR($A1114)-1,MONTH($A1114),DAY($A1114)),$A:$A,0))=""),"",AB1114/INDEX(AB:AB,MATCH(DATE(YEAR($A1114)-1,MONTH($A1114),DAY($A1114)),$A:$A,0))-1),"")</f>
        <v/>
      </c>
      <c r="AF1114" s="26">
        <f>IFERROR(IF(OR(AC1114="",INDEX(AC:AC,MATCH(DATE(YEAR($A1114)-1,MONTH($A1114),DAY($A1114)),$A:$A,0))=""),"",AC1114/INDEX(AC:AC,MATCH(DATE(YEAR($A1114)-1,MONTH($A1114),DAY($A1114)),$A:$A,0))-1),"")</f>
        <v/>
      </c>
      <c r="AG1114" s="26">
        <f>IF(OR(AA1114="",AA1113=""),"",AA1114/AA1113-1)</f>
        <v/>
      </c>
      <c r="AH1114" s="26">
        <f>IF(OR(AB1114="",AB1113=""),"",AB1114/AB1113-1)</f>
        <v/>
      </c>
      <c r="AI1114" s="26">
        <f>IF(OR(AC1114="",AC1113=""),"",AC1114/AC1113-1)</f>
        <v/>
      </c>
      <c r="AJ1114" s="26">
        <f>IF(AC1114="","",AA1114/AC1114)</f>
        <v/>
      </c>
      <c r="AK1114" s="26">
        <f>IF(AC1114="","",AB1114/AC1114)</f>
        <v/>
      </c>
      <c r="AL1114" s="29" t="n">
        <v>13.785</v>
      </c>
      <c r="AM1114" s="30" t="n">
        <v>14.105</v>
      </c>
      <c r="AN1114" s="30" t="n">
        <v>12.7425</v>
      </c>
      <c r="AO1114" s="30" t="n">
        <v>13.3925</v>
      </c>
      <c r="AP1114" s="31" t="n">
        <v>-0.0285</v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18">
        <f>IF(SUMIFS('Daily NSE Equity Options'!$K:$K,'Daily NSE Equity Options'!$A:$A,$A1115)=0,"",SUMIFS('Daily NSE Equity Options'!$K:$K,'Daily NSE Equity Options'!$A:$A,$A1115))</f>
        <v/>
      </c>
      <c r="F1115" s="7">
        <f>IF(SUMIFS('Daily BSE Equity Options'!$K:$K,'Daily BSE Equity Options'!$A:$A,$A1115)=0,"",SUMIFS('Daily BSE Equity Options'!$K:$K,'Daily BSE Equity Options'!$A:$A,$A1115))</f>
        <v/>
      </c>
      <c r="G1115" s="7">
        <f>IF(OR(E1115="",F1115=""),"",E1115+F1115)</f>
        <v/>
      </c>
      <c r="H1115" s="20">
        <f>IFERROR(IF(OR(E1115="",INDEX(E:E,MATCH(DATE(YEAR($A1115)-1,MONTH($A1115),DAY($A1115)),$A:$A,0))=""),"",E1115/INDEX(E:E,MATCH(DATE(YEAR($A1115)-1,MONTH($A1115),DAY($A1115)),$A:$A,0))-1),"")</f>
        <v/>
      </c>
      <c r="I1115" s="20">
        <f>IFERROR(IF(OR(F1115="",INDEX(F:F,MATCH(DATE(YEAR($A1115)-1,MONTH($A1115),DAY($A1115)),$A:$A,0))=""),"",F1115/INDEX(F:F,MATCH(DATE(YEAR($A1115)-1,MONTH($A1115),DAY($A1115)),$A:$A,0))-1),"")</f>
        <v/>
      </c>
      <c r="J1115" s="20">
        <f>IFERROR(IF(OR(G1115="",INDEX(G:G,MATCH(DATE(YEAR($A1115)-1,MONTH($A1115),DAY($A1115)),$A:$A,0))=""),"",G1115/INDEX(G:G,MATCH(DATE(YEAR($A1115)-1,MONTH($A1115),DAY($A1115)),$A:$A,0))-1),"")</f>
        <v/>
      </c>
      <c r="K1115" s="20">
        <f>IF(OR(E1115="",E1114=""),"",E1115/E1114-1)</f>
        <v/>
      </c>
      <c r="L1115" s="20">
        <f>IF(OR(F1115="",F1114=""),"",F1115/F1114-1)</f>
        <v/>
      </c>
      <c r="M1115" s="20">
        <f>IF(OR(G1115="",G1114=""),"",G1115/G1114-1)</f>
        <v/>
      </c>
      <c r="N1115" s="20">
        <f>IF(G1115="","",E1115/G1115)</f>
        <v/>
      </c>
      <c r="O1115" s="20">
        <f>IF(G1115="","",F1115/G1115)</f>
        <v/>
      </c>
      <c r="P1115" s="21">
        <f>IF(SUMIFS('Daily NSE Equity Options'!$L:$L,'Daily NSE Equity Options'!$A:$A,$A1115)=0,"",SUMIFS('Daily NSE Equity Options'!$L:$L,'Daily NSE Equity Options'!$A:$A,$A1115))</f>
        <v/>
      </c>
      <c r="Q1115" s="8">
        <f>IF(SUMIFS('Daily BSE Equity Options'!$L:$L,'Daily BSE Equity Options'!$A:$A,$A1115)=0,"",SUMIFS('Daily BSE Equity Options'!$L:$L,'Daily BSE Equity Options'!$A:$A,$A1115))</f>
        <v/>
      </c>
      <c r="R1115" s="8">
        <f>IF(OR(P1115="",Q1115=""),"",P1115+Q1115)</f>
        <v/>
      </c>
      <c r="S1115" s="23">
        <f>IFERROR(IF(OR(P1115="",INDEX(P:P,MATCH(DATE(YEAR($A1115)-1,MONTH($A1115),DAY($A1115)),$A:$A,0))=""),"",P1115/INDEX(P:P,MATCH(DATE(YEAR($A1115)-1,MONTH($A1115),DAY($A1115)),$A:$A,0))-1),"")</f>
        <v/>
      </c>
      <c r="T1115" s="23">
        <f>IFERROR(IF(OR(Q1115="",INDEX(Q:Q,MATCH(DATE(YEAR($A1115)-1,MONTH($A1115),DAY($A1115)),$A:$A,0))=""),"",Q1115/INDEX(Q:Q,MATCH(DATE(YEAR($A1115)-1,MONTH($A1115),DAY($A1115)),$A:$A,0))-1),"")</f>
        <v/>
      </c>
      <c r="U1115" s="23">
        <f>IFERROR(IF(OR(R1115="",INDEX(R:R,MATCH(DATE(YEAR($A1115)-1,MONTH($A1115),DAY($A1115)),$A:$A,0))=""),"",R1115/INDEX(R:R,MATCH(DATE(YEAR($A1115)-1,MONTH($A1115),DAY($A1115)),$A:$A,0))-1),"")</f>
        <v/>
      </c>
      <c r="V1115" s="23">
        <f>IF(OR(P1115="",P1114=""),"",P1115/P1114-1)</f>
        <v/>
      </c>
      <c r="W1115" s="23">
        <f>IF(OR(Q1115="",Q1114=""),"",Q1115/Q1114-1)</f>
        <v/>
      </c>
      <c r="X1115" s="23">
        <f>IF(OR(R1115="",R1114=""),"",R1115/R1114-1)</f>
        <v/>
      </c>
      <c r="Y1115" s="23">
        <f>IF(R1115="","",P1115/R1115)</f>
        <v/>
      </c>
      <c r="Z1115" s="23">
        <f>IF(R1115="","",Q1115/R1115)</f>
        <v/>
      </c>
      <c r="AA1115" s="24">
        <f>IF(SUMIFS('Daily NSE Equity Options'!$M:$M,'Daily NSE Equity Options'!$A:$A,$A1115)=0,"",SUMIFS('Daily NSE Equity Options'!$M:$M,'Daily NSE Equity Options'!$A:$A,$A1115))</f>
        <v/>
      </c>
      <c r="AB1115" s="9">
        <f>IF(SUMIFS('Daily BSE Equity Options'!$M:$M,'Daily BSE Equity Options'!$A:$A,$A1115)=0,"",SUMIFS('Daily BSE Equity Options'!$M:$M,'Daily BSE Equity Options'!$A:$A,$A1115))</f>
        <v/>
      </c>
      <c r="AC1115" s="9">
        <f>IF(OR(AA1115="",AB1115=""),"",AA1115+AB1115)</f>
        <v/>
      </c>
      <c r="AD1115" s="26">
        <f>IFERROR(IF(OR(AA1115="",INDEX(AA:AA,MATCH(DATE(YEAR($A1115)-1,MONTH($A1115),DAY($A1115)),$A:$A,0))=""),"",AA1115/INDEX(AA:AA,MATCH(DATE(YEAR($A1115)-1,MONTH($A1115),DAY($A1115)),$A:$A,0))-1),"")</f>
        <v/>
      </c>
      <c r="AE1115" s="26">
        <f>IFERROR(IF(OR(AB1115="",INDEX(AB:AB,MATCH(DATE(YEAR($A1115)-1,MONTH($A1115),DAY($A1115)),$A:$A,0))=""),"",AB1115/INDEX(AB:AB,MATCH(DATE(YEAR($A1115)-1,MONTH($A1115),DAY($A1115)),$A:$A,0))-1),"")</f>
        <v/>
      </c>
      <c r="AF1115" s="26">
        <f>IFERROR(IF(OR(AC1115="",INDEX(AC:AC,MATCH(DATE(YEAR($A1115)-1,MONTH($A1115),DAY($A1115)),$A:$A,0))=""),"",AC1115/INDEX(AC:AC,MATCH(DATE(YEAR($A1115)-1,MONTH($A1115),DAY($A1115)),$A:$A,0))-1),"")</f>
        <v/>
      </c>
      <c r="AG1115" s="26">
        <f>IF(OR(AA1115="",AA1114=""),"",AA1115/AA1114-1)</f>
        <v/>
      </c>
      <c r="AH1115" s="26">
        <f>IF(OR(AB1115="",AB1114=""),"",AB1115/AB1114-1)</f>
        <v/>
      </c>
      <c r="AI1115" s="26">
        <f>IF(OR(AC1115="",AC1114=""),"",AC1115/AC1114-1)</f>
        <v/>
      </c>
      <c r="AJ1115" s="26">
        <f>IF(AC1115="","",AA1115/AC1115)</f>
        <v/>
      </c>
      <c r="AK1115" s="26">
        <f>IF(AC1115="","",AB1115/AC1115)</f>
        <v/>
      </c>
      <c r="AL1115" s="29" t="n">
        <v>13.3925</v>
      </c>
      <c r="AM1115" s="30" t="n">
        <v>13.61</v>
      </c>
      <c r="AN1115" s="30" t="n">
        <v>8.98</v>
      </c>
      <c r="AO1115" s="30" t="n">
        <v>12.7425</v>
      </c>
      <c r="AP1115" s="31" t="n">
        <v>-0.0485</v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18">
        <f>IF(SUMIFS('Daily NSE Equity Options'!$K:$K,'Daily NSE Equity Options'!$A:$A,$A1116)=0,"",SUMIFS('Daily NSE Equity Options'!$K:$K,'Daily NSE Equity Options'!$A:$A,$A1116))</f>
        <v/>
      </c>
      <c r="F1116" s="7">
        <f>IF(SUMIFS('Daily BSE Equity Options'!$K:$K,'Daily BSE Equity Options'!$A:$A,$A1116)=0,"",SUMIFS('Daily BSE Equity Options'!$K:$K,'Daily BSE Equity Options'!$A:$A,$A1116))</f>
        <v/>
      </c>
      <c r="G1116" s="7">
        <f>IF(OR(E1116="",F1116=""),"",E1116+F1116)</f>
        <v/>
      </c>
      <c r="H1116" s="20">
        <f>IFERROR(IF(OR(E1116="",INDEX(E:E,MATCH(DATE(YEAR($A1116)-1,MONTH($A1116),DAY($A1116)),$A:$A,0))=""),"",E1116/INDEX(E:E,MATCH(DATE(YEAR($A1116)-1,MONTH($A1116),DAY($A1116)),$A:$A,0))-1),"")</f>
        <v/>
      </c>
      <c r="I1116" s="20">
        <f>IFERROR(IF(OR(F1116="",INDEX(F:F,MATCH(DATE(YEAR($A1116)-1,MONTH($A1116),DAY($A1116)),$A:$A,0))=""),"",F1116/INDEX(F:F,MATCH(DATE(YEAR($A1116)-1,MONTH($A1116),DAY($A1116)),$A:$A,0))-1),"")</f>
        <v/>
      </c>
      <c r="J1116" s="20">
        <f>IFERROR(IF(OR(G1116="",INDEX(G:G,MATCH(DATE(YEAR($A1116)-1,MONTH($A1116),DAY($A1116)),$A:$A,0))=""),"",G1116/INDEX(G:G,MATCH(DATE(YEAR($A1116)-1,MONTH($A1116),DAY($A1116)),$A:$A,0))-1),"")</f>
        <v/>
      </c>
      <c r="K1116" s="20">
        <f>IF(OR(E1116="",E1115=""),"",E1116/E1115-1)</f>
        <v/>
      </c>
      <c r="L1116" s="20">
        <f>IF(OR(F1116="",F1115=""),"",F1116/F1115-1)</f>
        <v/>
      </c>
      <c r="M1116" s="20">
        <f>IF(OR(G1116="",G1115=""),"",G1116/G1115-1)</f>
        <v/>
      </c>
      <c r="N1116" s="20">
        <f>IF(G1116="","",E1116/G1116)</f>
        <v/>
      </c>
      <c r="O1116" s="20">
        <f>IF(G1116="","",F1116/G1116)</f>
        <v/>
      </c>
      <c r="P1116" s="21">
        <f>IF(SUMIFS('Daily NSE Equity Options'!$L:$L,'Daily NSE Equity Options'!$A:$A,$A1116)=0,"",SUMIFS('Daily NSE Equity Options'!$L:$L,'Daily NSE Equity Options'!$A:$A,$A1116))</f>
        <v/>
      </c>
      <c r="Q1116" s="8">
        <f>IF(SUMIFS('Daily BSE Equity Options'!$L:$L,'Daily BSE Equity Options'!$A:$A,$A1116)=0,"",SUMIFS('Daily BSE Equity Options'!$L:$L,'Daily BSE Equity Options'!$A:$A,$A1116))</f>
        <v/>
      </c>
      <c r="R1116" s="8">
        <f>IF(OR(P1116="",Q1116=""),"",P1116+Q1116)</f>
        <v/>
      </c>
      <c r="S1116" s="23">
        <f>IFERROR(IF(OR(P1116="",INDEX(P:P,MATCH(DATE(YEAR($A1116)-1,MONTH($A1116),DAY($A1116)),$A:$A,0))=""),"",P1116/INDEX(P:P,MATCH(DATE(YEAR($A1116)-1,MONTH($A1116),DAY($A1116)),$A:$A,0))-1),"")</f>
        <v/>
      </c>
      <c r="T1116" s="23">
        <f>IFERROR(IF(OR(Q1116="",INDEX(Q:Q,MATCH(DATE(YEAR($A1116)-1,MONTH($A1116),DAY($A1116)),$A:$A,0))=""),"",Q1116/INDEX(Q:Q,MATCH(DATE(YEAR($A1116)-1,MONTH($A1116),DAY($A1116)),$A:$A,0))-1),"")</f>
        <v/>
      </c>
      <c r="U1116" s="23">
        <f>IFERROR(IF(OR(R1116="",INDEX(R:R,MATCH(DATE(YEAR($A1116)-1,MONTH($A1116),DAY($A1116)),$A:$A,0))=""),"",R1116/INDEX(R:R,MATCH(DATE(YEAR($A1116)-1,MONTH($A1116),DAY($A1116)),$A:$A,0))-1),"")</f>
        <v/>
      </c>
      <c r="V1116" s="23">
        <f>IF(OR(P1116="",P1115=""),"",P1116/P1115-1)</f>
        <v/>
      </c>
      <c r="W1116" s="23">
        <f>IF(OR(Q1116="",Q1115=""),"",Q1116/Q1115-1)</f>
        <v/>
      </c>
      <c r="X1116" s="23">
        <f>IF(OR(R1116="",R1115=""),"",R1116/R1115-1)</f>
        <v/>
      </c>
      <c r="Y1116" s="23">
        <f>IF(R1116="","",P1116/R1116)</f>
        <v/>
      </c>
      <c r="Z1116" s="23">
        <f>IF(R1116="","",Q1116/R1116)</f>
        <v/>
      </c>
      <c r="AA1116" s="24">
        <f>IF(SUMIFS('Daily NSE Equity Options'!$M:$M,'Daily NSE Equity Options'!$A:$A,$A1116)=0,"",SUMIFS('Daily NSE Equity Options'!$M:$M,'Daily NSE Equity Options'!$A:$A,$A1116))</f>
        <v/>
      </c>
      <c r="AB1116" s="9">
        <f>IF(SUMIFS('Daily BSE Equity Options'!$M:$M,'Daily BSE Equity Options'!$A:$A,$A1116)=0,"",SUMIFS('Daily BSE Equity Options'!$M:$M,'Daily BSE Equity Options'!$A:$A,$A1116))</f>
        <v/>
      </c>
      <c r="AC1116" s="9">
        <f>IF(OR(AA1116="",AB1116=""),"",AA1116+AB1116)</f>
        <v/>
      </c>
      <c r="AD1116" s="26">
        <f>IFERROR(IF(OR(AA1116="",INDEX(AA:AA,MATCH(DATE(YEAR($A1116)-1,MONTH($A1116),DAY($A1116)),$A:$A,0))=""),"",AA1116/INDEX(AA:AA,MATCH(DATE(YEAR($A1116)-1,MONTH($A1116),DAY($A1116)),$A:$A,0))-1),"")</f>
        <v/>
      </c>
      <c r="AE1116" s="26">
        <f>IFERROR(IF(OR(AB1116="",INDEX(AB:AB,MATCH(DATE(YEAR($A1116)-1,MONTH($A1116),DAY($A1116)),$A:$A,0))=""),"",AB1116/INDEX(AB:AB,MATCH(DATE(YEAR($A1116)-1,MONTH($A1116),DAY($A1116)),$A:$A,0))-1),"")</f>
        <v/>
      </c>
      <c r="AF1116" s="26">
        <f>IFERROR(IF(OR(AC1116="",INDEX(AC:AC,MATCH(DATE(YEAR($A1116)-1,MONTH($A1116),DAY($A1116)),$A:$A,0))=""),"",AC1116/INDEX(AC:AC,MATCH(DATE(YEAR($A1116)-1,MONTH($A1116),DAY($A1116)),$A:$A,0))-1),"")</f>
        <v/>
      </c>
      <c r="AG1116" s="26">
        <f>IF(OR(AA1116="",AA1115=""),"",AA1116/AA1115-1)</f>
        <v/>
      </c>
      <c r="AH1116" s="26">
        <f>IF(OR(AB1116="",AB1115=""),"",AB1116/AB1115-1)</f>
        <v/>
      </c>
      <c r="AI1116" s="26">
        <f>IF(OR(AC1116="",AC1115=""),"",AC1116/AC1115-1)</f>
        <v/>
      </c>
      <c r="AJ1116" s="26">
        <f>IF(AC1116="","",AA1116/AC1116)</f>
        <v/>
      </c>
      <c r="AK1116" s="26">
        <f>IF(AC1116="","",AB1116/AC1116)</f>
        <v/>
      </c>
      <c r="AL1116" s="29" t="n">
        <v>12.7425</v>
      </c>
      <c r="AM1116" s="30" t="n">
        <v>12.7425</v>
      </c>
      <c r="AN1116" s="30" t="n">
        <v>11.3525</v>
      </c>
      <c r="AO1116" s="30" t="n">
        <v>12.0025</v>
      </c>
      <c r="AP1116" s="31" t="n">
        <v>-0.0581</v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18">
        <f>IF(SUMIFS('Daily NSE Equity Options'!$K:$K,'Daily NSE Equity Options'!$A:$A,$A1117)=0,"",SUMIFS('Daily NSE Equity Options'!$K:$K,'Daily NSE Equity Options'!$A:$A,$A1117))</f>
        <v/>
      </c>
      <c r="F1117" s="7">
        <f>IF(SUMIFS('Daily BSE Equity Options'!$K:$K,'Daily BSE Equity Options'!$A:$A,$A1117)=0,"",SUMIFS('Daily BSE Equity Options'!$K:$K,'Daily BSE Equity Options'!$A:$A,$A1117))</f>
        <v/>
      </c>
      <c r="G1117" s="7">
        <f>IF(OR(E1117="",F1117=""),"",E1117+F1117)</f>
        <v/>
      </c>
      <c r="H1117" s="20">
        <f>IFERROR(IF(OR(E1117="",INDEX(E:E,MATCH(DATE(YEAR($A1117)-1,MONTH($A1117),DAY($A1117)),$A:$A,0))=""),"",E1117/INDEX(E:E,MATCH(DATE(YEAR($A1117)-1,MONTH($A1117),DAY($A1117)),$A:$A,0))-1),"")</f>
        <v/>
      </c>
      <c r="I1117" s="20">
        <f>IFERROR(IF(OR(F1117="",INDEX(F:F,MATCH(DATE(YEAR($A1117)-1,MONTH($A1117),DAY($A1117)),$A:$A,0))=""),"",F1117/INDEX(F:F,MATCH(DATE(YEAR($A1117)-1,MONTH($A1117),DAY($A1117)),$A:$A,0))-1),"")</f>
        <v/>
      </c>
      <c r="J1117" s="20">
        <f>IFERROR(IF(OR(G1117="",INDEX(G:G,MATCH(DATE(YEAR($A1117)-1,MONTH($A1117),DAY($A1117)),$A:$A,0))=""),"",G1117/INDEX(G:G,MATCH(DATE(YEAR($A1117)-1,MONTH($A1117),DAY($A1117)),$A:$A,0))-1),"")</f>
        <v/>
      </c>
      <c r="K1117" s="20">
        <f>IF(OR(E1117="",E1116=""),"",E1117/E1116-1)</f>
        <v/>
      </c>
      <c r="L1117" s="20">
        <f>IF(OR(F1117="",F1116=""),"",F1117/F1116-1)</f>
        <v/>
      </c>
      <c r="M1117" s="20">
        <f>IF(OR(G1117="",G1116=""),"",G1117/G1116-1)</f>
        <v/>
      </c>
      <c r="N1117" s="20">
        <f>IF(G1117="","",E1117/G1117)</f>
        <v/>
      </c>
      <c r="O1117" s="20">
        <f>IF(G1117="","",F1117/G1117)</f>
        <v/>
      </c>
      <c r="P1117" s="21">
        <f>IF(SUMIFS('Daily NSE Equity Options'!$L:$L,'Daily NSE Equity Options'!$A:$A,$A1117)=0,"",SUMIFS('Daily NSE Equity Options'!$L:$L,'Daily NSE Equity Options'!$A:$A,$A1117))</f>
        <v/>
      </c>
      <c r="Q1117" s="8">
        <f>IF(SUMIFS('Daily BSE Equity Options'!$L:$L,'Daily BSE Equity Options'!$A:$A,$A1117)=0,"",SUMIFS('Daily BSE Equity Options'!$L:$L,'Daily BSE Equity Options'!$A:$A,$A1117))</f>
        <v/>
      </c>
      <c r="R1117" s="8">
        <f>IF(OR(P1117="",Q1117=""),"",P1117+Q1117)</f>
        <v/>
      </c>
      <c r="S1117" s="23">
        <f>IFERROR(IF(OR(P1117="",INDEX(P:P,MATCH(DATE(YEAR($A1117)-1,MONTH($A1117),DAY($A1117)),$A:$A,0))=""),"",P1117/INDEX(P:P,MATCH(DATE(YEAR($A1117)-1,MONTH($A1117),DAY($A1117)),$A:$A,0))-1),"")</f>
        <v/>
      </c>
      <c r="T1117" s="23">
        <f>IFERROR(IF(OR(Q1117="",INDEX(Q:Q,MATCH(DATE(YEAR($A1117)-1,MONTH($A1117),DAY($A1117)),$A:$A,0))=""),"",Q1117/INDEX(Q:Q,MATCH(DATE(YEAR($A1117)-1,MONTH($A1117),DAY($A1117)),$A:$A,0))-1),"")</f>
        <v/>
      </c>
      <c r="U1117" s="23">
        <f>IFERROR(IF(OR(R1117="",INDEX(R:R,MATCH(DATE(YEAR($A1117)-1,MONTH($A1117),DAY($A1117)),$A:$A,0))=""),"",R1117/INDEX(R:R,MATCH(DATE(YEAR($A1117)-1,MONTH($A1117),DAY($A1117)),$A:$A,0))-1),"")</f>
        <v/>
      </c>
      <c r="V1117" s="23">
        <f>IF(OR(P1117="",P1116=""),"",P1117/P1116-1)</f>
        <v/>
      </c>
      <c r="W1117" s="23">
        <f>IF(OR(Q1117="",Q1116=""),"",Q1117/Q1116-1)</f>
        <v/>
      </c>
      <c r="X1117" s="23">
        <f>IF(OR(R1117="",R1116=""),"",R1117/R1116-1)</f>
        <v/>
      </c>
      <c r="Y1117" s="23">
        <f>IF(R1117="","",P1117/R1117)</f>
        <v/>
      </c>
      <c r="Z1117" s="23">
        <f>IF(R1117="","",Q1117/R1117)</f>
        <v/>
      </c>
      <c r="AA1117" s="24">
        <f>IF(SUMIFS('Daily NSE Equity Options'!$M:$M,'Daily NSE Equity Options'!$A:$A,$A1117)=0,"",SUMIFS('Daily NSE Equity Options'!$M:$M,'Daily NSE Equity Options'!$A:$A,$A1117))</f>
        <v/>
      </c>
      <c r="AB1117" s="9">
        <f>IF(SUMIFS('Daily BSE Equity Options'!$M:$M,'Daily BSE Equity Options'!$A:$A,$A1117)=0,"",SUMIFS('Daily BSE Equity Options'!$M:$M,'Daily BSE Equity Options'!$A:$A,$A1117))</f>
        <v/>
      </c>
      <c r="AC1117" s="9">
        <f>IF(OR(AA1117="",AB1117=""),"",AA1117+AB1117)</f>
        <v/>
      </c>
      <c r="AD1117" s="26">
        <f>IFERROR(IF(OR(AA1117="",INDEX(AA:AA,MATCH(DATE(YEAR($A1117)-1,MONTH($A1117),DAY($A1117)),$A:$A,0))=""),"",AA1117/INDEX(AA:AA,MATCH(DATE(YEAR($A1117)-1,MONTH($A1117),DAY($A1117)),$A:$A,0))-1),"")</f>
        <v/>
      </c>
      <c r="AE1117" s="26">
        <f>IFERROR(IF(OR(AB1117="",INDEX(AB:AB,MATCH(DATE(YEAR($A1117)-1,MONTH($A1117),DAY($A1117)),$A:$A,0))=""),"",AB1117/INDEX(AB:AB,MATCH(DATE(YEAR($A1117)-1,MONTH($A1117),DAY($A1117)),$A:$A,0))-1),"")</f>
        <v/>
      </c>
      <c r="AF1117" s="26">
        <f>IFERROR(IF(OR(AC1117="",INDEX(AC:AC,MATCH(DATE(YEAR($A1117)-1,MONTH($A1117),DAY($A1117)),$A:$A,0))=""),"",AC1117/INDEX(AC:AC,MATCH(DATE(YEAR($A1117)-1,MONTH($A1117),DAY($A1117)),$A:$A,0))-1),"")</f>
        <v/>
      </c>
      <c r="AG1117" s="26">
        <f>IF(OR(AA1117="",AA1116=""),"",AA1117/AA1116-1)</f>
        <v/>
      </c>
      <c r="AH1117" s="26">
        <f>IF(OR(AB1117="",AB1116=""),"",AB1117/AB1116-1)</f>
        <v/>
      </c>
      <c r="AI1117" s="26">
        <f>IF(OR(AC1117="",AC1116=""),"",AC1117/AC1116-1)</f>
        <v/>
      </c>
      <c r="AJ1117" s="26">
        <f>IF(AC1117="","",AA1117/AC1117)</f>
        <v/>
      </c>
      <c r="AK1117" s="26">
        <f>IF(AC1117="","",AB1117/AC1117)</f>
        <v/>
      </c>
      <c r="AL1117" s="29" t="n">
        <v>12.0025</v>
      </c>
      <c r="AM1117" s="30" t="n">
        <v>12.08</v>
      </c>
      <c r="AN1117" s="30" t="n">
        <v>10.5025</v>
      </c>
      <c r="AO1117" s="30" t="n">
        <v>11.9625</v>
      </c>
      <c r="AP1117" s="31" t="n">
        <v>-0.0033</v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18">
        <f>IF(SUMIFS('Daily NSE Equity Options'!$K:$K,'Daily NSE Equity Options'!$A:$A,$A1118)=0,"",SUMIFS('Daily NSE Equity Options'!$K:$K,'Daily NSE Equity Options'!$A:$A,$A1118))</f>
        <v/>
      </c>
      <c r="F1118" s="7">
        <f>IF(SUMIFS('Daily BSE Equity Options'!$K:$K,'Daily BSE Equity Options'!$A:$A,$A1118)=0,"",SUMIFS('Daily BSE Equity Options'!$K:$K,'Daily BSE Equity Options'!$A:$A,$A1118))</f>
        <v/>
      </c>
      <c r="G1118" s="7">
        <f>IF(OR(E1118="",F1118=""),"",E1118+F1118)</f>
        <v/>
      </c>
      <c r="H1118" s="20">
        <f>IFERROR(IF(OR(E1118="",INDEX(E:E,MATCH(DATE(YEAR($A1118)-1,MONTH($A1118),DAY($A1118)),$A:$A,0))=""),"",E1118/INDEX(E:E,MATCH(DATE(YEAR($A1118)-1,MONTH($A1118),DAY($A1118)),$A:$A,0))-1),"")</f>
        <v/>
      </c>
      <c r="I1118" s="20">
        <f>IFERROR(IF(OR(F1118="",INDEX(F:F,MATCH(DATE(YEAR($A1118)-1,MONTH($A1118),DAY($A1118)),$A:$A,0))=""),"",F1118/INDEX(F:F,MATCH(DATE(YEAR($A1118)-1,MONTH($A1118),DAY($A1118)),$A:$A,0))-1),"")</f>
        <v/>
      </c>
      <c r="J1118" s="20">
        <f>IFERROR(IF(OR(G1118="",INDEX(G:G,MATCH(DATE(YEAR($A1118)-1,MONTH($A1118),DAY($A1118)),$A:$A,0))=""),"",G1118/INDEX(G:G,MATCH(DATE(YEAR($A1118)-1,MONTH($A1118),DAY($A1118)),$A:$A,0))-1),"")</f>
        <v/>
      </c>
      <c r="K1118" s="20">
        <f>IF(OR(E1118="",E1117=""),"",E1118/E1117-1)</f>
        <v/>
      </c>
      <c r="L1118" s="20">
        <f>IF(OR(F1118="",F1117=""),"",F1118/F1117-1)</f>
        <v/>
      </c>
      <c r="M1118" s="20">
        <f>IF(OR(G1118="",G1117=""),"",G1118/G1117-1)</f>
        <v/>
      </c>
      <c r="N1118" s="20">
        <f>IF(G1118="","",E1118/G1118)</f>
        <v/>
      </c>
      <c r="O1118" s="20">
        <f>IF(G1118="","",F1118/G1118)</f>
        <v/>
      </c>
      <c r="P1118" s="21">
        <f>IF(SUMIFS('Daily NSE Equity Options'!$L:$L,'Daily NSE Equity Options'!$A:$A,$A1118)=0,"",SUMIFS('Daily NSE Equity Options'!$L:$L,'Daily NSE Equity Options'!$A:$A,$A1118))</f>
        <v/>
      </c>
      <c r="Q1118" s="8">
        <f>IF(SUMIFS('Daily BSE Equity Options'!$L:$L,'Daily BSE Equity Options'!$A:$A,$A1118)=0,"",SUMIFS('Daily BSE Equity Options'!$L:$L,'Daily BSE Equity Options'!$A:$A,$A1118))</f>
        <v/>
      </c>
      <c r="R1118" s="8">
        <f>IF(OR(P1118="",Q1118=""),"",P1118+Q1118)</f>
        <v/>
      </c>
      <c r="S1118" s="23">
        <f>IFERROR(IF(OR(P1118="",INDEX(P:P,MATCH(DATE(YEAR($A1118)-1,MONTH($A1118),DAY($A1118)),$A:$A,0))=""),"",P1118/INDEX(P:P,MATCH(DATE(YEAR($A1118)-1,MONTH($A1118),DAY($A1118)),$A:$A,0))-1),"")</f>
        <v/>
      </c>
      <c r="T1118" s="23">
        <f>IFERROR(IF(OR(Q1118="",INDEX(Q:Q,MATCH(DATE(YEAR($A1118)-1,MONTH($A1118),DAY($A1118)),$A:$A,0))=""),"",Q1118/INDEX(Q:Q,MATCH(DATE(YEAR($A1118)-1,MONTH($A1118),DAY($A1118)),$A:$A,0))-1),"")</f>
        <v/>
      </c>
      <c r="U1118" s="23">
        <f>IFERROR(IF(OR(R1118="",INDEX(R:R,MATCH(DATE(YEAR($A1118)-1,MONTH($A1118),DAY($A1118)),$A:$A,0))=""),"",R1118/INDEX(R:R,MATCH(DATE(YEAR($A1118)-1,MONTH($A1118),DAY($A1118)),$A:$A,0))-1),"")</f>
        <v/>
      </c>
      <c r="V1118" s="23">
        <f>IF(OR(P1118="",P1117=""),"",P1118/P1117-1)</f>
        <v/>
      </c>
      <c r="W1118" s="23">
        <f>IF(OR(Q1118="",Q1117=""),"",Q1118/Q1117-1)</f>
        <v/>
      </c>
      <c r="X1118" s="23">
        <f>IF(OR(R1118="",R1117=""),"",R1118/R1117-1)</f>
        <v/>
      </c>
      <c r="Y1118" s="23">
        <f>IF(R1118="","",P1118/R1118)</f>
        <v/>
      </c>
      <c r="Z1118" s="23">
        <f>IF(R1118="","",Q1118/R1118)</f>
        <v/>
      </c>
      <c r="AA1118" s="24">
        <f>IF(SUMIFS('Daily NSE Equity Options'!$M:$M,'Daily NSE Equity Options'!$A:$A,$A1118)=0,"",SUMIFS('Daily NSE Equity Options'!$M:$M,'Daily NSE Equity Options'!$A:$A,$A1118))</f>
        <v/>
      </c>
      <c r="AB1118" s="9">
        <f>IF(SUMIFS('Daily BSE Equity Options'!$M:$M,'Daily BSE Equity Options'!$A:$A,$A1118)=0,"",SUMIFS('Daily BSE Equity Options'!$M:$M,'Daily BSE Equity Options'!$A:$A,$A1118))</f>
        <v/>
      </c>
      <c r="AC1118" s="9">
        <f>IF(OR(AA1118="",AB1118=""),"",AA1118+AB1118)</f>
        <v/>
      </c>
      <c r="AD1118" s="26">
        <f>IFERROR(IF(OR(AA1118="",INDEX(AA:AA,MATCH(DATE(YEAR($A1118)-1,MONTH($A1118),DAY($A1118)),$A:$A,0))=""),"",AA1118/INDEX(AA:AA,MATCH(DATE(YEAR($A1118)-1,MONTH($A1118),DAY($A1118)),$A:$A,0))-1),"")</f>
        <v/>
      </c>
      <c r="AE1118" s="26">
        <f>IFERROR(IF(OR(AB1118="",INDEX(AB:AB,MATCH(DATE(YEAR($A1118)-1,MONTH($A1118),DAY($A1118)),$A:$A,0))=""),"",AB1118/INDEX(AB:AB,MATCH(DATE(YEAR($A1118)-1,MONTH($A1118),DAY($A1118)),$A:$A,0))-1),"")</f>
        <v/>
      </c>
      <c r="AF1118" s="26">
        <f>IFERROR(IF(OR(AC1118="",INDEX(AC:AC,MATCH(DATE(YEAR($A1118)-1,MONTH($A1118),DAY($A1118)),$A:$A,0))=""),"",AC1118/INDEX(AC:AC,MATCH(DATE(YEAR($A1118)-1,MONTH($A1118),DAY($A1118)),$A:$A,0))-1),"")</f>
        <v/>
      </c>
      <c r="AG1118" s="26">
        <f>IF(OR(AA1118="",AA1117=""),"",AA1118/AA1117-1)</f>
        <v/>
      </c>
      <c r="AH1118" s="26">
        <f>IF(OR(AB1118="",AB1117=""),"",AB1118/AB1117-1)</f>
        <v/>
      </c>
      <c r="AI1118" s="26">
        <f>IF(OR(AC1118="",AC1117=""),"",AC1118/AC1117-1)</f>
        <v/>
      </c>
      <c r="AJ1118" s="26">
        <f>IF(AC1118="","",AA1118/AC1118)</f>
        <v/>
      </c>
      <c r="AK1118" s="26">
        <f>IF(AC1118="","",AB1118/AC1118)</f>
        <v/>
      </c>
      <c r="AL1118" s="29" t="n">
        <v>11.9625</v>
      </c>
      <c r="AM1118" s="30" t="n">
        <v>13.2375</v>
      </c>
      <c r="AN1118" s="30" t="n">
        <v>11.6</v>
      </c>
      <c r="AO1118" s="30" t="n">
        <v>12.7875</v>
      </c>
      <c r="AP1118" s="31" t="n">
        <v>0.06900000000000001</v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18">
        <f>IF(SUMIFS('Daily NSE Equity Options'!$K:$K,'Daily NSE Equity Options'!$A:$A,$A1119)=0,"",SUMIFS('Daily NSE Equity Options'!$K:$K,'Daily NSE Equity Options'!$A:$A,$A1119))</f>
        <v/>
      </c>
      <c r="F1119" s="7">
        <f>IF(SUMIFS('Daily BSE Equity Options'!$K:$K,'Daily BSE Equity Options'!$A:$A,$A1119)=0,"",SUMIFS('Daily BSE Equity Options'!$K:$K,'Daily BSE Equity Options'!$A:$A,$A1119))</f>
        <v/>
      </c>
      <c r="G1119" s="7">
        <f>IF(OR(E1119="",F1119=""),"",E1119+F1119)</f>
        <v/>
      </c>
      <c r="H1119" s="20">
        <f>IFERROR(IF(OR(E1119="",INDEX(E:E,MATCH(DATE(YEAR($A1119)-1,MONTH($A1119),DAY($A1119)),$A:$A,0))=""),"",E1119/INDEX(E:E,MATCH(DATE(YEAR($A1119)-1,MONTH($A1119),DAY($A1119)),$A:$A,0))-1),"")</f>
        <v/>
      </c>
      <c r="I1119" s="20">
        <f>IFERROR(IF(OR(F1119="",INDEX(F:F,MATCH(DATE(YEAR($A1119)-1,MONTH($A1119),DAY($A1119)),$A:$A,0))=""),"",F1119/INDEX(F:F,MATCH(DATE(YEAR($A1119)-1,MONTH($A1119),DAY($A1119)),$A:$A,0))-1),"")</f>
        <v/>
      </c>
      <c r="J1119" s="20">
        <f>IFERROR(IF(OR(G1119="",INDEX(G:G,MATCH(DATE(YEAR($A1119)-1,MONTH($A1119),DAY($A1119)),$A:$A,0))=""),"",G1119/INDEX(G:G,MATCH(DATE(YEAR($A1119)-1,MONTH($A1119),DAY($A1119)),$A:$A,0))-1),"")</f>
        <v/>
      </c>
      <c r="K1119" s="20">
        <f>IF(OR(E1119="",E1118=""),"",E1119/E1118-1)</f>
        <v/>
      </c>
      <c r="L1119" s="20">
        <f>IF(OR(F1119="",F1118=""),"",F1119/F1118-1)</f>
        <v/>
      </c>
      <c r="M1119" s="20">
        <f>IF(OR(G1119="",G1118=""),"",G1119/G1118-1)</f>
        <v/>
      </c>
      <c r="N1119" s="20">
        <f>IF(G1119="","",E1119/G1119)</f>
        <v/>
      </c>
      <c r="O1119" s="20">
        <f>IF(G1119="","",F1119/G1119)</f>
        <v/>
      </c>
      <c r="P1119" s="21">
        <f>IF(SUMIFS('Daily NSE Equity Options'!$L:$L,'Daily NSE Equity Options'!$A:$A,$A1119)=0,"",SUMIFS('Daily NSE Equity Options'!$L:$L,'Daily NSE Equity Options'!$A:$A,$A1119))</f>
        <v/>
      </c>
      <c r="Q1119" s="8">
        <f>IF(SUMIFS('Daily BSE Equity Options'!$L:$L,'Daily BSE Equity Options'!$A:$A,$A1119)=0,"",SUMIFS('Daily BSE Equity Options'!$L:$L,'Daily BSE Equity Options'!$A:$A,$A1119))</f>
        <v/>
      </c>
      <c r="R1119" s="8">
        <f>IF(OR(P1119="",Q1119=""),"",P1119+Q1119)</f>
        <v/>
      </c>
      <c r="S1119" s="23">
        <f>IFERROR(IF(OR(P1119="",INDEX(P:P,MATCH(DATE(YEAR($A1119)-1,MONTH($A1119),DAY($A1119)),$A:$A,0))=""),"",P1119/INDEX(P:P,MATCH(DATE(YEAR($A1119)-1,MONTH($A1119),DAY($A1119)),$A:$A,0))-1),"")</f>
        <v/>
      </c>
      <c r="T1119" s="23">
        <f>IFERROR(IF(OR(Q1119="",INDEX(Q:Q,MATCH(DATE(YEAR($A1119)-1,MONTH($A1119),DAY($A1119)),$A:$A,0))=""),"",Q1119/INDEX(Q:Q,MATCH(DATE(YEAR($A1119)-1,MONTH($A1119),DAY($A1119)),$A:$A,0))-1),"")</f>
        <v/>
      </c>
      <c r="U1119" s="23">
        <f>IFERROR(IF(OR(R1119="",INDEX(R:R,MATCH(DATE(YEAR($A1119)-1,MONTH($A1119),DAY($A1119)),$A:$A,0))=""),"",R1119/INDEX(R:R,MATCH(DATE(YEAR($A1119)-1,MONTH($A1119),DAY($A1119)),$A:$A,0))-1),"")</f>
        <v/>
      </c>
      <c r="V1119" s="23">
        <f>IF(OR(P1119="",P1118=""),"",P1119/P1118-1)</f>
        <v/>
      </c>
      <c r="W1119" s="23">
        <f>IF(OR(Q1119="",Q1118=""),"",Q1119/Q1118-1)</f>
        <v/>
      </c>
      <c r="X1119" s="23">
        <f>IF(OR(R1119="",R1118=""),"",R1119/R1118-1)</f>
        <v/>
      </c>
      <c r="Y1119" s="23">
        <f>IF(R1119="","",P1119/R1119)</f>
        <v/>
      </c>
      <c r="Z1119" s="23">
        <f>IF(R1119="","",Q1119/R1119)</f>
        <v/>
      </c>
      <c r="AA1119" s="24">
        <f>IF(SUMIFS('Daily NSE Equity Options'!$M:$M,'Daily NSE Equity Options'!$A:$A,$A1119)=0,"",SUMIFS('Daily NSE Equity Options'!$M:$M,'Daily NSE Equity Options'!$A:$A,$A1119))</f>
        <v/>
      </c>
      <c r="AB1119" s="9">
        <f>IF(SUMIFS('Daily BSE Equity Options'!$M:$M,'Daily BSE Equity Options'!$A:$A,$A1119)=0,"",SUMIFS('Daily BSE Equity Options'!$M:$M,'Daily BSE Equity Options'!$A:$A,$A1119))</f>
        <v/>
      </c>
      <c r="AC1119" s="9">
        <f>IF(OR(AA1119="",AB1119=""),"",AA1119+AB1119)</f>
        <v/>
      </c>
      <c r="AD1119" s="26">
        <f>IFERROR(IF(OR(AA1119="",INDEX(AA:AA,MATCH(DATE(YEAR($A1119)-1,MONTH($A1119),DAY($A1119)),$A:$A,0))=""),"",AA1119/INDEX(AA:AA,MATCH(DATE(YEAR($A1119)-1,MONTH($A1119),DAY($A1119)),$A:$A,0))-1),"")</f>
        <v/>
      </c>
      <c r="AE1119" s="26">
        <f>IFERROR(IF(OR(AB1119="",INDEX(AB:AB,MATCH(DATE(YEAR($A1119)-1,MONTH($A1119),DAY($A1119)),$A:$A,0))=""),"",AB1119/INDEX(AB:AB,MATCH(DATE(YEAR($A1119)-1,MONTH($A1119),DAY($A1119)),$A:$A,0))-1),"")</f>
        <v/>
      </c>
      <c r="AF1119" s="26">
        <f>IFERROR(IF(OR(AC1119="",INDEX(AC:AC,MATCH(DATE(YEAR($A1119)-1,MONTH($A1119),DAY($A1119)),$A:$A,0))=""),"",AC1119/INDEX(AC:AC,MATCH(DATE(YEAR($A1119)-1,MONTH($A1119),DAY($A1119)),$A:$A,0))-1),"")</f>
        <v/>
      </c>
      <c r="AG1119" s="26">
        <f>IF(OR(AA1119="",AA1118=""),"",AA1119/AA1118-1)</f>
        <v/>
      </c>
      <c r="AH1119" s="26">
        <f>IF(OR(AB1119="",AB1118=""),"",AB1119/AB1118-1)</f>
        <v/>
      </c>
      <c r="AI1119" s="26">
        <f>IF(OR(AC1119="",AC1118=""),"",AC1119/AC1118-1)</f>
        <v/>
      </c>
      <c r="AJ1119" s="26">
        <f>IF(AC1119="","",AA1119/AC1119)</f>
        <v/>
      </c>
      <c r="AK1119" s="26">
        <f>IF(AC1119="","",AB1119/AC1119)</f>
        <v/>
      </c>
      <c r="AL1119" s="29" t="n">
        <v>12.7875</v>
      </c>
      <c r="AM1119" s="30" t="n">
        <v>12.7875</v>
      </c>
      <c r="AN1119" s="30" t="n">
        <v>11.7125</v>
      </c>
      <c r="AO1119" s="30" t="n">
        <v>11.9875</v>
      </c>
      <c r="AP1119" s="31" t="n">
        <v>-0.0626</v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18">
        <f>IF(SUMIFS('Daily NSE Equity Options'!$K:$K,'Daily NSE Equity Options'!$A:$A,$A1120)=0,"",SUMIFS('Daily NSE Equity Options'!$K:$K,'Daily NSE Equity Options'!$A:$A,$A1120))</f>
        <v/>
      </c>
      <c r="F1120" s="7">
        <f>IF(SUMIFS('Daily BSE Equity Options'!$K:$K,'Daily BSE Equity Options'!$A:$A,$A1120)=0,"",SUMIFS('Daily BSE Equity Options'!$K:$K,'Daily BSE Equity Options'!$A:$A,$A1120))</f>
        <v/>
      </c>
      <c r="G1120" s="7">
        <f>IF(OR(E1120="",F1120=""),"",E1120+F1120)</f>
        <v/>
      </c>
      <c r="H1120" s="20">
        <f>IFERROR(IF(OR(E1120="",INDEX(E:E,MATCH(DATE(YEAR($A1120)-1,MONTH($A1120),DAY($A1120)),$A:$A,0))=""),"",E1120/INDEX(E:E,MATCH(DATE(YEAR($A1120)-1,MONTH($A1120),DAY($A1120)),$A:$A,0))-1),"")</f>
        <v/>
      </c>
      <c r="I1120" s="20">
        <f>IFERROR(IF(OR(F1120="",INDEX(F:F,MATCH(DATE(YEAR($A1120)-1,MONTH($A1120),DAY($A1120)),$A:$A,0))=""),"",F1120/INDEX(F:F,MATCH(DATE(YEAR($A1120)-1,MONTH($A1120),DAY($A1120)),$A:$A,0))-1),"")</f>
        <v/>
      </c>
      <c r="J1120" s="20">
        <f>IFERROR(IF(OR(G1120="",INDEX(G:G,MATCH(DATE(YEAR($A1120)-1,MONTH($A1120),DAY($A1120)),$A:$A,0))=""),"",G1120/INDEX(G:G,MATCH(DATE(YEAR($A1120)-1,MONTH($A1120),DAY($A1120)),$A:$A,0))-1),"")</f>
        <v/>
      </c>
      <c r="K1120" s="20">
        <f>IF(OR(E1120="",E1119=""),"",E1120/E1119-1)</f>
        <v/>
      </c>
      <c r="L1120" s="20">
        <f>IF(OR(F1120="",F1119=""),"",F1120/F1119-1)</f>
        <v/>
      </c>
      <c r="M1120" s="20">
        <f>IF(OR(G1120="",G1119=""),"",G1120/G1119-1)</f>
        <v/>
      </c>
      <c r="N1120" s="20">
        <f>IF(G1120="","",E1120/G1120)</f>
        <v/>
      </c>
      <c r="O1120" s="20">
        <f>IF(G1120="","",F1120/G1120)</f>
        <v/>
      </c>
      <c r="P1120" s="21">
        <f>IF(SUMIFS('Daily NSE Equity Options'!$L:$L,'Daily NSE Equity Options'!$A:$A,$A1120)=0,"",SUMIFS('Daily NSE Equity Options'!$L:$L,'Daily NSE Equity Options'!$A:$A,$A1120))</f>
        <v/>
      </c>
      <c r="Q1120" s="8">
        <f>IF(SUMIFS('Daily BSE Equity Options'!$L:$L,'Daily BSE Equity Options'!$A:$A,$A1120)=0,"",SUMIFS('Daily BSE Equity Options'!$L:$L,'Daily BSE Equity Options'!$A:$A,$A1120))</f>
        <v/>
      </c>
      <c r="R1120" s="8">
        <f>IF(OR(P1120="",Q1120=""),"",P1120+Q1120)</f>
        <v/>
      </c>
      <c r="S1120" s="23">
        <f>IFERROR(IF(OR(P1120="",INDEX(P:P,MATCH(DATE(YEAR($A1120)-1,MONTH($A1120),DAY($A1120)),$A:$A,0))=""),"",P1120/INDEX(P:P,MATCH(DATE(YEAR($A1120)-1,MONTH($A1120),DAY($A1120)),$A:$A,0))-1),"")</f>
        <v/>
      </c>
      <c r="T1120" s="23">
        <f>IFERROR(IF(OR(Q1120="",INDEX(Q:Q,MATCH(DATE(YEAR($A1120)-1,MONTH($A1120),DAY($A1120)),$A:$A,0))=""),"",Q1120/INDEX(Q:Q,MATCH(DATE(YEAR($A1120)-1,MONTH($A1120),DAY($A1120)),$A:$A,0))-1),"")</f>
        <v/>
      </c>
      <c r="U1120" s="23">
        <f>IFERROR(IF(OR(R1120="",INDEX(R:R,MATCH(DATE(YEAR($A1120)-1,MONTH($A1120),DAY($A1120)),$A:$A,0))=""),"",R1120/INDEX(R:R,MATCH(DATE(YEAR($A1120)-1,MONTH($A1120),DAY($A1120)),$A:$A,0))-1),"")</f>
        <v/>
      </c>
      <c r="V1120" s="23">
        <f>IF(OR(P1120="",P1119=""),"",P1120/P1119-1)</f>
        <v/>
      </c>
      <c r="W1120" s="23">
        <f>IF(OR(Q1120="",Q1119=""),"",Q1120/Q1119-1)</f>
        <v/>
      </c>
      <c r="X1120" s="23">
        <f>IF(OR(R1120="",R1119=""),"",R1120/R1119-1)</f>
        <v/>
      </c>
      <c r="Y1120" s="23">
        <f>IF(R1120="","",P1120/R1120)</f>
        <v/>
      </c>
      <c r="Z1120" s="23">
        <f>IF(R1120="","",Q1120/R1120)</f>
        <v/>
      </c>
      <c r="AA1120" s="24">
        <f>IF(SUMIFS('Daily NSE Equity Options'!$M:$M,'Daily NSE Equity Options'!$A:$A,$A1120)=0,"",SUMIFS('Daily NSE Equity Options'!$M:$M,'Daily NSE Equity Options'!$A:$A,$A1120))</f>
        <v/>
      </c>
      <c r="AB1120" s="9">
        <f>IF(SUMIFS('Daily BSE Equity Options'!$M:$M,'Daily BSE Equity Options'!$A:$A,$A1120)=0,"",SUMIFS('Daily BSE Equity Options'!$M:$M,'Daily BSE Equity Options'!$A:$A,$A1120))</f>
        <v/>
      </c>
      <c r="AC1120" s="9">
        <f>IF(OR(AA1120="",AB1120=""),"",AA1120+AB1120)</f>
        <v/>
      </c>
      <c r="AD1120" s="26">
        <f>IFERROR(IF(OR(AA1120="",INDEX(AA:AA,MATCH(DATE(YEAR($A1120)-1,MONTH($A1120),DAY($A1120)),$A:$A,0))=""),"",AA1120/INDEX(AA:AA,MATCH(DATE(YEAR($A1120)-1,MONTH($A1120),DAY($A1120)),$A:$A,0))-1),"")</f>
        <v/>
      </c>
      <c r="AE1120" s="26">
        <f>IFERROR(IF(OR(AB1120="",INDEX(AB:AB,MATCH(DATE(YEAR($A1120)-1,MONTH($A1120),DAY($A1120)),$A:$A,0))=""),"",AB1120/INDEX(AB:AB,MATCH(DATE(YEAR($A1120)-1,MONTH($A1120),DAY($A1120)),$A:$A,0))-1),"")</f>
        <v/>
      </c>
      <c r="AF1120" s="26">
        <f>IFERROR(IF(OR(AC1120="",INDEX(AC:AC,MATCH(DATE(YEAR($A1120)-1,MONTH($A1120),DAY($A1120)),$A:$A,0))=""),"",AC1120/INDEX(AC:AC,MATCH(DATE(YEAR($A1120)-1,MONTH($A1120),DAY($A1120)),$A:$A,0))-1),"")</f>
        <v/>
      </c>
      <c r="AG1120" s="26">
        <f>IF(OR(AA1120="",AA1119=""),"",AA1120/AA1119-1)</f>
        <v/>
      </c>
      <c r="AH1120" s="26">
        <f>IF(OR(AB1120="",AB1119=""),"",AB1120/AB1119-1)</f>
        <v/>
      </c>
      <c r="AI1120" s="26">
        <f>IF(OR(AC1120="",AC1119=""),"",AC1120/AC1119-1)</f>
        <v/>
      </c>
      <c r="AJ1120" s="26">
        <f>IF(AC1120="","",AA1120/AC1120)</f>
        <v/>
      </c>
      <c r="AK1120" s="26">
        <f>IF(AC1120="","",AB1120/AC1120)</f>
        <v/>
      </c>
      <c r="AL1120" s="29" t="n">
        <v>11.9875</v>
      </c>
      <c r="AM1120" s="30" t="n">
        <v>13.9275</v>
      </c>
      <c r="AN1120" s="30" t="n">
        <v>11.685</v>
      </c>
      <c r="AO1120" s="30" t="n">
        <v>13.17</v>
      </c>
      <c r="AP1120" s="31" t="n">
        <v>0.09859999999999999</v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18">
        <f>IF(SUMIFS('Daily NSE Equity Options'!$K:$K,'Daily NSE Equity Options'!$A:$A,$A1121)=0,"",SUMIFS('Daily NSE Equity Options'!$K:$K,'Daily NSE Equity Options'!$A:$A,$A1121))</f>
        <v/>
      </c>
      <c r="F1121" s="7">
        <f>IF(SUMIFS('Daily BSE Equity Options'!$K:$K,'Daily BSE Equity Options'!$A:$A,$A1121)=0,"",SUMIFS('Daily BSE Equity Options'!$K:$K,'Daily BSE Equity Options'!$A:$A,$A1121))</f>
        <v/>
      </c>
      <c r="G1121" s="7">
        <f>IF(OR(E1121="",F1121=""),"",E1121+F1121)</f>
        <v/>
      </c>
      <c r="H1121" s="20">
        <f>IFERROR(IF(OR(E1121="",INDEX(E:E,MATCH(DATE(YEAR($A1121)-1,MONTH($A1121),DAY($A1121)),$A:$A,0))=""),"",E1121/INDEX(E:E,MATCH(DATE(YEAR($A1121)-1,MONTH($A1121),DAY($A1121)),$A:$A,0))-1),"")</f>
        <v/>
      </c>
      <c r="I1121" s="20">
        <f>IFERROR(IF(OR(F1121="",INDEX(F:F,MATCH(DATE(YEAR($A1121)-1,MONTH($A1121),DAY($A1121)),$A:$A,0))=""),"",F1121/INDEX(F:F,MATCH(DATE(YEAR($A1121)-1,MONTH($A1121),DAY($A1121)),$A:$A,0))-1),"")</f>
        <v/>
      </c>
      <c r="J1121" s="20">
        <f>IFERROR(IF(OR(G1121="",INDEX(G:G,MATCH(DATE(YEAR($A1121)-1,MONTH($A1121),DAY($A1121)),$A:$A,0))=""),"",G1121/INDEX(G:G,MATCH(DATE(YEAR($A1121)-1,MONTH($A1121),DAY($A1121)),$A:$A,0))-1),"")</f>
        <v/>
      </c>
      <c r="K1121" s="20">
        <f>IF(OR(E1121="",E1120=""),"",E1121/E1120-1)</f>
        <v/>
      </c>
      <c r="L1121" s="20">
        <f>IF(OR(F1121="",F1120=""),"",F1121/F1120-1)</f>
        <v/>
      </c>
      <c r="M1121" s="20">
        <f>IF(OR(G1121="",G1120=""),"",G1121/G1120-1)</f>
        <v/>
      </c>
      <c r="N1121" s="20">
        <f>IF(G1121="","",E1121/G1121)</f>
        <v/>
      </c>
      <c r="O1121" s="20">
        <f>IF(G1121="","",F1121/G1121)</f>
        <v/>
      </c>
      <c r="P1121" s="21">
        <f>IF(SUMIFS('Daily NSE Equity Options'!$L:$L,'Daily NSE Equity Options'!$A:$A,$A1121)=0,"",SUMIFS('Daily NSE Equity Options'!$L:$L,'Daily NSE Equity Options'!$A:$A,$A1121))</f>
        <v/>
      </c>
      <c r="Q1121" s="8">
        <f>IF(SUMIFS('Daily BSE Equity Options'!$L:$L,'Daily BSE Equity Options'!$A:$A,$A1121)=0,"",SUMIFS('Daily BSE Equity Options'!$L:$L,'Daily BSE Equity Options'!$A:$A,$A1121))</f>
        <v/>
      </c>
      <c r="R1121" s="8">
        <f>IF(OR(P1121="",Q1121=""),"",P1121+Q1121)</f>
        <v/>
      </c>
      <c r="S1121" s="23">
        <f>IFERROR(IF(OR(P1121="",INDEX(P:P,MATCH(DATE(YEAR($A1121)-1,MONTH($A1121),DAY($A1121)),$A:$A,0))=""),"",P1121/INDEX(P:P,MATCH(DATE(YEAR($A1121)-1,MONTH($A1121),DAY($A1121)),$A:$A,0))-1),"")</f>
        <v/>
      </c>
      <c r="T1121" s="23">
        <f>IFERROR(IF(OR(Q1121="",INDEX(Q:Q,MATCH(DATE(YEAR($A1121)-1,MONTH($A1121),DAY($A1121)),$A:$A,0))=""),"",Q1121/INDEX(Q:Q,MATCH(DATE(YEAR($A1121)-1,MONTH($A1121),DAY($A1121)),$A:$A,0))-1),"")</f>
        <v/>
      </c>
      <c r="U1121" s="23">
        <f>IFERROR(IF(OR(R1121="",INDEX(R:R,MATCH(DATE(YEAR($A1121)-1,MONTH($A1121),DAY($A1121)),$A:$A,0))=""),"",R1121/INDEX(R:R,MATCH(DATE(YEAR($A1121)-1,MONTH($A1121),DAY($A1121)),$A:$A,0))-1),"")</f>
        <v/>
      </c>
      <c r="V1121" s="23">
        <f>IF(OR(P1121="",P1120=""),"",P1121/P1120-1)</f>
        <v/>
      </c>
      <c r="W1121" s="23">
        <f>IF(OR(Q1121="",Q1120=""),"",Q1121/Q1120-1)</f>
        <v/>
      </c>
      <c r="X1121" s="23">
        <f>IF(OR(R1121="",R1120=""),"",R1121/R1120-1)</f>
        <v/>
      </c>
      <c r="Y1121" s="23">
        <f>IF(R1121="","",P1121/R1121)</f>
        <v/>
      </c>
      <c r="Z1121" s="23">
        <f>IF(R1121="","",Q1121/R1121)</f>
        <v/>
      </c>
      <c r="AA1121" s="24">
        <f>IF(SUMIFS('Daily NSE Equity Options'!$M:$M,'Daily NSE Equity Options'!$A:$A,$A1121)=0,"",SUMIFS('Daily NSE Equity Options'!$M:$M,'Daily NSE Equity Options'!$A:$A,$A1121))</f>
        <v/>
      </c>
      <c r="AB1121" s="9">
        <f>IF(SUMIFS('Daily BSE Equity Options'!$M:$M,'Daily BSE Equity Options'!$A:$A,$A1121)=0,"",SUMIFS('Daily BSE Equity Options'!$M:$M,'Daily BSE Equity Options'!$A:$A,$A1121))</f>
        <v/>
      </c>
      <c r="AC1121" s="9">
        <f>IF(OR(AA1121="",AB1121=""),"",AA1121+AB1121)</f>
        <v/>
      </c>
      <c r="AD1121" s="26">
        <f>IFERROR(IF(OR(AA1121="",INDEX(AA:AA,MATCH(DATE(YEAR($A1121)-1,MONTH($A1121),DAY($A1121)),$A:$A,0))=""),"",AA1121/INDEX(AA:AA,MATCH(DATE(YEAR($A1121)-1,MONTH($A1121),DAY($A1121)),$A:$A,0))-1),"")</f>
        <v/>
      </c>
      <c r="AE1121" s="26">
        <f>IFERROR(IF(OR(AB1121="",INDEX(AB:AB,MATCH(DATE(YEAR($A1121)-1,MONTH($A1121),DAY($A1121)),$A:$A,0))=""),"",AB1121/INDEX(AB:AB,MATCH(DATE(YEAR($A1121)-1,MONTH($A1121),DAY($A1121)),$A:$A,0))-1),"")</f>
        <v/>
      </c>
      <c r="AF1121" s="26">
        <f>IFERROR(IF(OR(AC1121="",INDEX(AC:AC,MATCH(DATE(YEAR($A1121)-1,MONTH($A1121),DAY($A1121)),$A:$A,0))=""),"",AC1121/INDEX(AC:AC,MATCH(DATE(YEAR($A1121)-1,MONTH($A1121),DAY($A1121)),$A:$A,0))-1),"")</f>
        <v/>
      </c>
      <c r="AG1121" s="26">
        <f>IF(OR(AA1121="",AA1120=""),"",AA1121/AA1120-1)</f>
        <v/>
      </c>
      <c r="AH1121" s="26">
        <f>IF(OR(AB1121="",AB1120=""),"",AB1121/AB1120-1)</f>
        <v/>
      </c>
      <c r="AI1121" s="26">
        <f>IF(OR(AC1121="",AC1120=""),"",AC1121/AC1120-1)</f>
        <v/>
      </c>
      <c r="AJ1121" s="26">
        <f>IF(AC1121="","",AA1121/AC1121)</f>
        <v/>
      </c>
      <c r="AK1121" s="26">
        <f>IF(AC1121="","",AB1121/AC1121)</f>
        <v/>
      </c>
      <c r="AL1121" s="29" t="n">
        <v>13.17</v>
      </c>
      <c r="AM1121" s="30" t="n">
        <v>14.48</v>
      </c>
      <c r="AN1121" s="30" t="n">
        <v>12.285</v>
      </c>
      <c r="AO1121" s="30" t="n">
        <v>14.1275</v>
      </c>
      <c r="AP1121" s="31" t="n">
        <v>0.0727</v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18">
        <f>IF(SUMIFS('Daily NSE Equity Options'!$K:$K,'Daily NSE Equity Options'!$A:$A,$A1122)=0,"",SUMIFS('Daily NSE Equity Options'!$K:$K,'Daily NSE Equity Options'!$A:$A,$A1122))</f>
        <v/>
      </c>
      <c r="F1122" s="7">
        <f>IF(SUMIFS('Daily BSE Equity Options'!$K:$K,'Daily BSE Equity Options'!$A:$A,$A1122)=0,"",SUMIFS('Daily BSE Equity Options'!$K:$K,'Daily BSE Equity Options'!$A:$A,$A1122))</f>
        <v/>
      </c>
      <c r="G1122" s="7">
        <f>IF(OR(E1122="",F1122=""),"",E1122+F1122)</f>
        <v/>
      </c>
      <c r="H1122" s="20">
        <f>IFERROR(IF(OR(E1122="",INDEX(E:E,MATCH(DATE(YEAR($A1122)-1,MONTH($A1122),DAY($A1122)),$A:$A,0))=""),"",E1122/INDEX(E:E,MATCH(DATE(YEAR($A1122)-1,MONTH($A1122),DAY($A1122)),$A:$A,0))-1),"")</f>
        <v/>
      </c>
      <c r="I1122" s="20">
        <f>IFERROR(IF(OR(F1122="",INDEX(F:F,MATCH(DATE(YEAR($A1122)-1,MONTH($A1122),DAY($A1122)),$A:$A,0))=""),"",F1122/INDEX(F:F,MATCH(DATE(YEAR($A1122)-1,MONTH($A1122),DAY($A1122)),$A:$A,0))-1),"")</f>
        <v/>
      </c>
      <c r="J1122" s="20">
        <f>IFERROR(IF(OR(G1122="",INDEX(G:G,MATCH(DATE(YEAR($A1122)-1,MONTH($A1122),DAY($A1122)),$A:$A,0))=""),"",G1122/INDEX(G:G,MATCH(DATE(YEAR($A1122)-1,MONTH($A1122),DAY($A1122)),$A:$A,0))-1),"")</f>
        <v/>
      </c>
      <c r="K1122" s="20">
        <f>IF(OR(E1122="",E1121=""),"",E1122/E1121-1)</f>
        <v/>
      </c>
      <c r="L1122" s="20">
        <f>IF(OR(F1122="",F1121=""),"",F1122/F1121-1)</f>
        <v/>
      </c>
      <c r="M1122" s="20">
        <f>IF(OR(G1122="",G1121=""),"",G1122/G1121-1)</f>
        <v/>
      </c>
      <c r="N1122" s="20">
        <f>IF(G1122="","",E1122/G1122)</f>
        <v/>
      </c>
      <c r="O1122" s="20">
        <f>IF(G1122="","",F1122/G1122)</f>
        <v/>
      </c>
      <c r="P1122" s="21">
        <f>IF(SUMIFS('Daily NSE Equity Options'!$L:$L,'Daily NSE Equity Options'!$A:$A,$A1122)=0,"",SUMIFS('Daily NSE Equity Options'!$L:$L,'Daily NSE Equity Options'!$A:$A,$A1122))</f>
        <v/>
      </c>
      <c r="Q1122" s="8">
        <f>IF(SUMIFS('Daily BSE Equity Options'!$L:$L,'Daily BSE Equity Options'!$A:$A,$A1122)=0,"",SUMIFS('Daily BSE Equity Options'!$L:$L,'Daily BSE Equity Options'!$A:$A,$A1122))</f>
        <v/>
      </c>
      <c r="R1122" s="8">
        <f>IF(OR(P1122="",Q1122=""),"",P1122+Q1122)</f>
        <v/>
      </c>
      <c r="S1122" s="23">
        <f>IFERROR(IF(OR(P1122="",INDEX(P:P,MATCH(DATE(YEAR($A1122)-1,MONTH($A1122),DAY($A1122)),$A:$A,0))=""),"",P1122/INDEX(P:P,MATCH(DATE(YEAR($A1122)-1,MONTH($A1122),DAY($A1122)),$A:$A,0))-1),"")</f>
        <v/>
      </c>
      <c r="T1122" s="23">
        <f>IFERROR(IF(OR(Q1122="",INDEX(Q:Q,MATCH(DATE(YEAR($A1122)-1,MONTH($A1122),DAY($A1122)),$A:$A,0))=""),"",Q1122/INDEX(Q:Q,MATCH(DATE(YEAR($A1122)-1,MONTH($A1122),DAY($A1122)),$A:$A,0))-1),"")</f>
        <v/>
      </c>
      <c r="U1122" s="23">
        <f>IFERROR(IF(OR(R1122="",INDEX(R:R,MATCH(DATE(YEAR($A1122)-1,MONTH($A1122),DAY($A1122)),$A:$A,0))=""),"",R1122/INDEX(R:R,MATCH(DATE(YEAR($A1122)-1,MONTH($A1122),DAY($A1122)),$A:$A,0))-1),"")</f>
        <v/>
      </c>
      <c r="V1122" s="23">
        <f>IF(OR(P1122="",P1121=""),"",P1122/P1121-1)</f>
        <v/>
      </c>
      <c r="W1122" s="23">
        <f>IF(OR(Q1122="",Q1121=""),"",Q1122/Q1121-1)</f>
        <v/>
      </c>
      <c r="X1122" s="23">
        <f>IF(OR(R1122="",R1121=""),"",R1122/R1121-1)</f>
        <v/>
      </c>
      <c r="Y1122" s="23">
        <f>IF(R1122="","",P1122/R1122)</f>
        <v/>
      </c>
      <c r="Z1122" s="23">
        <f>IF(R1122="","",Q1122/R1122)</f>
        <v/>
      </c>
      <c r="AA1122" s="24">
        <f>IF(SUMIFS('Daily NSE Equity Options'!$M:$M,'Daily NSE Equity Options'!$A:$A,$A1122)=0,"",SUMIFS('Daily NSE Equity Options'!$M:$M,'Daily NSE Equity Options'!$A:$A,$A1122))</f>
        <v/>
      </c>
      <c r="AB1122" s="9">
        <f>IF(SUMIFS('Daily BSE Equity Options'!$M:$M,'Daily BSE Equity Options'!$A:$A,$A1122)=0,"",SUMIFS('Daily BSE Equity Options'!$M:$M,'Daily BSE Equity Options'!$A:$A,$A1122))</f>
        <v/>
      </c>
      <c r="AC1122" s="9">
        <f>IF(OR(AA1122="",AB1122=""),"",AA1122+AB1122)</f>
        <v/>
      </c>
      <c r="AD1122" s="26">
        <f>IFERROR(IF(OR(AA1122="",INDEX(AA:AA,MATCH(DATE(YEAR($A1122)-1,MONTH($A1122),DAY($A1122)),$A:$A,0))=""),"",AA1122/INDEX(AA:AA,MATCH(DATE(YEAR($A1122)-1,MONTH($A1122),DAY($A1122)),$A:$A,0))-1),"")</f>
        <v/>
      </c>
      <c r="AE1122" s="26">
        <f>IFERROR(IF(OR(AB1122="",INDEX(AB:AB,MATCH(DATE(YEAR($A1122)-1,MONTH($A1122),DAY($A1122)),$A:$A,0))=""),"",AB1122/INDEX(AB:AB,MATCH(DATE(YEAR($A1122)-1,MONTH($A1122),DAY($A1122)),$A:$A,0))-1),"")</f>
        <v/>
      </c>
      <c r="AF1122" s="26">
        <f>IFERROR(IF(OR(AC1122="",INDEX(AC:AC,MATCH(DATE(YEAR($A1122)-1,MONTH($A1122),DAY($A1122)),$A:$A,0))=""),"",AC1122/INDEX(AC:AC,MATCH(DATE(YEAR($A1122)-1,MONTH($A1122),DAY($A1122)),$A:$A,0))-1),"")</f>
        <v/>
      </c>
      <c r="AG1122" s="26">
        <f>IF(OR(AA1122="",AA1121=""),"",AA1122/AA1121-1)</f>
        <v/>
      </c>
      <c r="AH1122" s="26">
        <f>IF(OR(AB1122="",AB1121=""),"",AB1122/AB1121-1)</f>
        <v/>
      </c>
      <c r="AI1122" s="26">
        <f>IF(OR(AC1122="",AC1121=""),"",AC1122/AC1121-1)</f>
        <v/>
      </c>
      <c r="AJ1122" s="26">
        <f>IF(AC1122="","",AA1122/AC1122)</f>
        <v/>
      </c>
      <c r="AK1122" s="26">
        <f>IF(AC1122="","",AB1122/AC1122)</f>
        <v/>
      </c>
      <c r="AL1122" s="29" t="n">
        <v>14.1275</v>
      </c>
      <c r="AM1122" s="30" t="n">
        <v>15.5</v>
      </c>
      <c r="AN1122" s="30" t="n">
        <v>13.6175</v>
      </c>
      <c r="AO1122" s="30" t="n">
        <v>15.08</v>
      </c>
      <c r="AP1122" s="31" t="n">
        <v>0.0674</v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18">
        <f>IF(SUMIFS('Daily NSE Equity Options'!$K:$K,'Daily NSE Equity Options'!$A:$A,$A1123)=0,"",SUMIFS('Daily NSE Equity Options'!$K:$K,'Daily NSE Equity Options'!$A:$A,$A1123))</f>
        <v/>
      </c>
      <c r="F1123" s="7">
        <f>IF(SUMIFS('Daily BSE Equity Options'!$K:$K,'Daily BSE Equity Options'!$A:$A,$A1123)=0,"",SUMIFS('Daily BSE Equity Options'!$K:$K,'Daily BSE Equity Options'!$A:$A,$A1123))</f>
        <v/>
      </c>
      <c r="G1123" s="7">
        <f>IF(OR(E1123="",F1123=""),"",E1123+F1123)</f>
        <v/>
      </c>
      <c r="H1123" s="20">
        <f>IFERROR(IF(OR(E1123="",INDEX(E:E,MATCH(DATE(YEAR($A1123)-1,MONTH($A1123),DAY($A1123)),$A:$A,0))=""),"",E1123/INDEX(E:E,MATCH(DATE(YEAR($A1123)-1,MONTH($A1123),DAY($A1123)),$A:$A,0))-1),"")</f>
        <v/>
      </c>
      <c r="I1123" s="20">
        <f>IFERROR(IF(OR(F1123="",INDEX(F:F,MATCH(DATE(YEAR($A1123)-1,MONTH($A1123),DAY($A1123)),$A:$A,0))=""),"",F1123/INDEX(F:F,MATCH(DATE(YEAR($A1123)-1,MONTH($A1123),DAY($A1123)),$A:$A,0))-1),"")</f>
        <v/>
      </c>
      <c r="J1123" s="20">
        <f>IFERROR(IF(OR(G1123="",INDEX(G:G,MATCH(DATE(YEAR($A1123)-1,MONTH($A1123),DAY($A1123)),$A:$A,0))=""),"",G1123/INDEX(G:G,MATCH(DATE(YEAR($A1123)-1,MONTH($A1123),DAY($A1123)),$A:$A,0))-1),"")</f>
        <v/>
      </c>
      <c r="K1123" s="20">
        <f>IF(OR(E1123="",E1122=""),"",E1123/E1122-1)</f>
        <v/>
      </c>
      <c r="L1123" s="20">
        <f>IF(OR(F1123="",F1122=""),"",F1123/F1122-1)</f>
        <v/>
      </c>
      <c r="M1123" s="20">
        <f>IF(OR(G1123="",G1122=""),"",G1123/G1122-1)</f>
        <v/>
      </c>
      <c r="N1123" s="20">
        <f>IF(G1123="","",E1123/G1123)</f>
        <v/>
      </c>
      <c r="O1123" s="20">
        <f>IF(G1123="","",F1123/G1123)</f>
        <v/>
      </c>
      <c r="P1123" s="21">
        <f>IF(SUMIFS('Daily NSE Equity Options'!$L:$L,'Daily NSE Equity Options'!$A:$A,$A1123)=0,"",SUMIFS('Daily NSE Equity Options'!$L:$L,'Daily NSE Equity Options'!$A:$A,$A1123))</f>
        <v/>
      </c>
      <c r="Q1123" s="8">
        <f>IF(SUMIFS('Daily BSE Equity Options'!$L:$L,'Daily BSE Equity Options'!$A:$A,$A1123)=0,"",SUMIFS('Daily BSE Equity Options'!$L:$L,'Daily BSE Equity Options'!$A:$A,$A1123))</f>
        <v/>
      </c>
      <c r="R1123" s="8">
        <f>IF(OR(P1123="",Q1123=""),"",P1123+Q1123)</f>
        <v/>
      </c>
      <c r="S1123" s="23">
        <f>IFERROR(IF(OR(P1123="",INDEX(P:P,MATCH(DATE(YEAR($A1123)-1,MONTH($A1123),DAY($A1123)),$A:$A,0))=""),"",P1123/INDEX(P:P,MATCH(DATE(YEAR($A1123)-1,MONTH($A1123),DAY($A1123)),$A:$A,0))-1),"")</f>
        <v/>
      </c>
      <c r="T1123" s="23">
        <f>IFERROR(IF(OR(Q1123="",INDEX(Q:Q,MATCH(DATE(YEAR($A1123)-1,MONTH($A1123),DAY($A1123)),$A:$A,0))=""),"",Q1123/INDEX(Q:Q,MATCH(DATE(YEAR($A1123)-1,MONTH($A1123),DAY($A1123)),$A:$A,0))-1),"")</f>
        <v/>
      </c>
      <c r="U1123" s="23">
        <f>IFERROR(IF(OR(R1123="",INDEX(R:R,MATCH(DATE(YEAR($A1123)-1,MONTH($A1123),DAY($A1123)),$A:$A,0))=""),"",R1123/INDEX(R:R,MATCH(DATE(YEAR($A1123)-1,MONTH($A1123),DAY($A1123)),$A:$A,0))-1),"")</f>
        <v/>
      </c>
      <c r="V1123" s="23">
        <f>IF(OR(P1123="",P1122=""),"",P1123/P1122-1)</f>
        <v/>
      </c>
      <c r="W1123" s="23">
        <f>IF(OR(Q1123="",Q1122=""),"",Q1123/Q1122-1)</f>
        <v/>
      </c>
      <c r="X1123" s="23">
        <f>IF(OR(R1123="",R1122=""),"",R1123/R1122-1)</f>
        <v/>
      </c>
      <c r="Y1123" s="23">
        <f>IF(R1123="","",P1123/R1123)</f>
        <v/>
      </c>
      <c r="Z1123" s="23">
        <f>IF(R1123="","",Q1123/R1123)</f>
        <v/>
      </c>
      <c r="AA1123" s="24">
        <f>IF(SUMIFS('Daily NSE Equity Options'!$M:$M,'Daily NSE Equity Options'!$A:$A,$A1123)=0,"",SUMIFS('Daily NSE Equity Options'!$M:$M,'Daily NSE Equity Options'!$A:$A,$A1123))</f>
        <v/>
      </c>
      <c r="AB1123" s="9">
        <f>IF(SUMIFS('Daily BSE Equity Options'!$M:$M,'Daily BSE Equity Options'!$A:$A,$A1123)=0,"",SUMIFS('Daily BSE Equity Options'!$M:$M,'Daily BSE Equity Options'!$A:$A,$A1123))</f>
        <v/>
      </c>
      <c r="AC1123" s="9">
        <f>IF(OR(AA1123="",AB1123=""),"",AA1123+AB1123)</f>
        <v/>
      </c>
      <c r="AD1123" s="26">
        <f>IFERROR(IF(OR(AA1123="",INDEX(AA:AA,MATCH(DATE(YEAR($A1123)-1,MONTH($A1123),DAY($A1123)),$A:$A,0))=""),"",AA1123/INDEX(AA:AA,MATCH(DATE(YEAR($A1123)-1,MONTH($A1123),DAY($A1123)),$A:$A,0))-1),"")</f>
        <v/>
      </c>
      <c r="AE1123" s="26">
        <f>IFERROR(IF(OR(AB1123="",INDEX(AB:AB,MATCH(DATE(YEAR($A1123)-1,MONTH($A1123),DAY($A1123)),$A:$A,0))=""),"",AB1123/INDEX(AB:AB,MATCH(DATE(YEAR($A1123)-1,MONTH($A1123),DAY($A1123)),$A:$A,0))-1),"")</f>
        <v/>
      </c>
      <c r="AF1123" s="26">
        <f>IFERROR(IF(OR(AC1123="",INDEX(AC:AC,MATCH(DATE(YEAR($A1123)-1,MONTH($A1123),DAY($A1123)),$A:$A,0))=""),"",AC1123/INDEX(AC:AC,MATCH(DATE(YEAR($A1123)-1,MONTH($A1123),DAY($A1123)),$A:$A,0))-1),"")</f>
        <v/>
      </c>
      <c r="AG1123" s="26">
        <f>IF(OR(AA1123="",AA1122=""),"",AA1123/AA1122-1)</f>
        <v/>
      </c>
      <c r="AH1123" s="26">
        <f>IF(OR(AB1123="",AB1122=""),"",AB1123/AB1122-1)</f>
        <v/>
      </c>
      <c r="AI1123" s="26">
        <f>IF(OR(AC1123="",AC1122=""),"",AC1123/AC1122-1)</f>
        <v/>
      </c>
      <c r="AJ1123" s="26">
        <f>IF(AC1123="","",AA1123/AC1123)</f>
        <v/>
      </c>
      <c r="AK1123" s="26">
        <f>IF(AC1123="","",AB1123/AC1123)</f>
        <v/>
      </c>
      <c r="AL1123" s="29" t="n">
        <v>15.08</v>
      </c>
      <c r="AM1123" s="30" t="n">
        <v>15.555</v>
      </c>
      <c r="AN1123" s="30" t="n">
        <v>13.8775</v>
      </c>
      <c r="AO1123" s="30" t="n">
        <v>14.5875</v>
      </c>
      <c r="AP1123" s="31" t="n">
        <v>-0.0327</v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18">
        <f>IF(SUMIFS('Daily NSE Equity Options'!$K:$K,'Daily NSE Equity Options'!$A:$A,$A1124)=0,"",SUMIFS('Daily NSE Equity Options'!$K:$K,'Daily NSE Equity Options'!$A:$A,$A1124))</f>
        <v/>
      </c>
      <c r="F1124" s="7">
        <f>IF(SUMIFS('Daily BSE Equity Options'!$K:$K,'Daily BSE Equity Options'!$A:$A,$A1124)=0,"",SUMIFS('Daily BSE Equity Options'!$K:$K,'Daily BSE Equity Options'!$A:$A,$A1124))</f>
        <v/>
      </c>
      <c r="G1124" s="7">
        <f>IF(OR(E1124="",F1124=""),"",E1124+F1124)</f>
        <v/>
      </c>
      <c r="H1124" s="20">
        <f>IFERROR(IF(OR(E1124="",INDEX(E:E,MATCH(DATE(YEAR($A1124)-1,MONTH($A1124),DAY($A1124)),$A:$A,0))=""),"",E1124/INDEX(E:E,MATCH(DATE(YEAR($A1124)-1,MONTH($A1124),DAY($A1124)),$A:$A,0))-1),"")</f>
        <v/>
      </c>
      <c r="I1124" s="20">
        <f>IFERROR(IF(OR(F1124="",INDEX(F:F,MATCH(DATE(YEAR($A1124)-1,MONTH($A1124),DAY($A1124)),$A:$A,0))=""),"",F1124/INDEX(F:F,MATCH(DATE(YEAR($A1124)-1,MONTH($A1124),DAY($A1124)),$A:$A,0))-1),"")</f>
        <v/>
      </c>
      <c r="J1124" s="20">
        <f>IFERROR(IF(OR(G1124="",INDEX(G:G,MATCH(DATE(YEAR($A1124)-1,MONTH($A1124),DAY($A1124)),$A:$A,0))=""),"",G1124/INDEX(G:G,MATCH(DATE(YEAR($A1124)-1,MONTH($A1124),DAY($A1124)),$A:$A,0))-1),"")</f>
        <v/>
      </c>
      <c r="K1124" s="20">
        <f>IF(OR(E1124="",E1123=""),"",E1124/E1123-1)</f>
        <v/>
      </c>
      <c r="L1124" s="20">
        <f>IF(OR(F1124="",F1123=""),"",F1124/F1123-1)</f>
        <v/>
      </c>
      <c r="M1124" s="20">
        <f>IF(OR(G1124="",G1123=""),"",G1124/G1123-1)</f>
        <v/>
      </c>
      <c r="N1124" s="20">
        <f>IF(G1124="","",E1124/G1124)</f>
        <v/>
      </c>
      <c r="O1124" s="20">
        <f>IF(G1124="","",F1124/G1124)</f>
        <v/>
      </c>
      <c r="P1124" s="21">
        <f>IF(SUMIFS('Daily NSE Equity Options'!$L:$L,'Daily NSE Equity Options'!$A:$A,$A1124)=0,"",SUMIFS('Daily NSE Equity Options'!$L:$L,'Daily NSE Equity Options'!$A:$A,$A1124))</f>
        <v/>
      </c>
      <c r="Q1124" s="8">
        <f>IF(SUMIFS('Daily BSE Equity Options'!$L:$L,'Daily BSE Equity Options'!$A:$A,$A1124)=0,"",SUMIFS('Daily BSE Equity Options'!$L:$L,'Daily BSE Equity Options'!$A:$A,$A1124))</f>
        <v/>
      </c>
      <c r="R1124" s="8">
        <f>IF(OR(P1124="",Q1124=""),"",P1124+Q1124)</f>
        <v/>
      </c>
      <c r="S1124" s="23">
        <f>IFERROR(IF(OR(P1124="",INDEX(P:P,MATCH(DATE(YEAR($A1124)-1,MONTH($A1124),DAY($A1124)),$A:$A,0))=""),"",P1124/INDEX(P:P,MATCH(DATE(YEAR($A1124)-1,MONTH($A1124),DAY($A1124)),$A:$A,0))-1),"")</f>
        <v/>
      </c>
      <c r="T1124" s="23">
        <f>IFERROR(IF(OR(Q1124="",INDEX(Q:Q,MATCH(DATE(YEAR($A1124)-1,MONTH($A1124),DAY($A1124)),$A:$A,0))=""),"",Q1124/INDEX(Q:Q,MATCH(DATE(YEAR($A1124)-1,MONTH($A1124),DAY($A1124)),$A:$A,0))-1),"")</f>
        <v/>
      </c>
      <c r="U1124" s="23">
        <f>IFERROR(IF(OR(R1124="",INDEX(R:R,MATCH(DATE(YEAR($A1124)-1,MONTH($A1124),DAY($A1124)),$A:$A,0))=""),"",R1124/INDEX(R:R,MATCH(DATE(YEAR($A1124)-1,MONTH($A1124),DAY($A1124)),$A:$A,0))-1),"")</f>
        <v/>
      </c>
      <c r="V1124" s="23">
        <f>IF(OR(P1124="",P1123=""),"",P1124/P1123-1)</f>
        <v/>
      </c>
      <c r="W1124" s="23">
        <f>IF(OR(Q1124="",Q1123=""),"",Q1124/Q1123-1)</f>
        <v/>
      </c>
      <c r="X1124" s="23">
        <f>IF(OR(R1124="",R1123=""),"",R1124/R1123-1)</f>
        <v/>
      </c>
      <c r="Y1124" s="23">
        <f>IF(R1124="","",P1124/R1124)</f>
        <v/>
      </c>
      <c r="Z1124" s="23">
        <f>IF(R1124="","",Q1124/R1124)</f>
        <v/>
      </c>
      <c r="AA1124" s="24">
        <f>IF(SUMIFS('Daily NSE Equity Options'!$M:$M,'Daily NSE Equity Options'!$A:$A,$A1124)=0,"",SUMIFS('Daily NSE Equity Options'!$M:$M,'Daily NSE Equity Options'!$A:$A,$A1124))</f>
        <v/>
      </c>
      <c r="AB1124" s="9">
        <f>IF(SUMIFS('Daily BSE Equity Options'!$M:$M,'Daily BSE Equity Options'!$A:$A,$A1124)=0,"",SUMIFS('Daily BSE Equity Options'!$M:$M,'Daily BSE Equity Options'!$A:$A,$A1124))</f>
        <v/>
      </c>
      <c r="AC1124" s="9">
        <f>IF(OR(AA1124="",AB1124=""),"",AA1124+AB1124)</f>
        <v/>
      </c>
      <c r="AD1124" s="26">
        <f>IFERROR(IF(OR(AA1124="",INDEX(AA:AA,MATCH(DATE(YEAR($A1124)-1,MONTH($A1124),DAY($A1124)),$A:$A,0))=""),"",AA1124/INDEX(AA:AA,MATCH(DATE(YEAR($A1124)-1,MONTH($A1124),DAY($A1124)),$A:$A,0))-1),"")</f>
        <v/>
      </c>
      <c r="AE1124" s="26">
        <f>IFERROR(IF(OR(AB1124="",INDEX(AB:AB,MATCH(DATE(YEAR($A1124)-1,MONTH($A1124),DAY($A1124)),$A:$A,0))=""),"",AB1124/INDEX(AB:AB,MATCH(DATE(YEAR($A1124)-1,MONTH($A1124),DAY($A1124)),$A:$A,0))-1),"")</f>
        <v/>
      </c>
      <c r="AF1124" s="26">
        <f>IFERROR(IF(OR(AC1124="",INDEX(AC:AC,MATCH(DATE(YEAR($A1124)-1,MONTH($A1124),DAY($A1124)),$A:$A,0))=""),"",AC1124/INDEX(AC:AC,MATCH(DATE(YEAR($A1124)-1,MONTH($A1124),DAY($A1124)),$A:$A,0))-1),"")</f>
        <v/>
      </c>
      <c r="AG1124" s="26">
        <f>IF(OR(AA1124="",AA1123=""),"",AA1124/AA1123-1)</f>
        <v/>
      </c>
      <c r="AH1124" s="26">
        <f>IF(OR(AB1124="",AB1123=""),"",AB1124/AB1123-1)</f>
        <v/>
      </c>
      <c r="AI1124" s="26">
        <f>IF(OR(AC1124="",AC1123=""),"",AC1124/AC1123-1)</f>
        <v/>
      </c>
      <c r="AJ1124" s="26">
        <f>IF(AC1124="","",AA1124/AC1124)</f>
        <v/>
      </c>
      <c r="AK1124" s="26">
        <f>IF(AC1124="","",AB1124/AC1124)</f>
        <v/>
      </c>
      <c r="AL1124" s="29" t="n">
        <v>14.5875</v>
      </c>
      <c r="AM1124" s="30" t="n">
        <v>14.5875</v>
      </c>
      <c r="AN1124" s="30" t="n">
        <v>12.7</v>
      </c>
      <c r="AO1124" s="30" t="n">
        <v>14.1225</v>
      </c>
      <c r="AP1124" s="31" t="n">
        <v>-0.0319</v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18">
        <f>IF(SUMIFS('Daily NSE Equity Options'!$K:$K,'Daily NSE Equity Options'!$A:$A,$A1125)=0,"",SUMIFS('Daily NSE Equity Options'!$K:$K,'Daily NSE Equity Options'!$A:$A,$A1125))</f>
        <v/>
      </c>
      <c r="F1125" s="7">
        <f>IF(SUMIFS('Daily BSE Equity Options'!$K:$K,'Daily BSE Equity Options'!$A:$A,$A1125)=0,"",SUMIFS('Daily BSE Equity Options'!$K:$K,'Daily BSE Equity Options'!$A:$A,$A1125))</f>
        <v/>
      </c>
      <c r="G1125" s="7">
        <f>IF(OR(E1125="",F1125=""),"",E1125+F1125)</f>
        <v/>
      </c>
      <c r="H1125" s="20">
        <f>IFERROR(IF(OR(E1125="",INDEX(E:E,MATCH(DATE(YEAR($A1125)-1,MONTH($A1125),DAY($A1125)),$A:$A,0))=""),"",E1125/INDEX(E:E,MATCH(DATE(YEAR($A1125)-1,MONTH($A1125),DAY($A1125)),$A:$A,0))-1),"")</f>
        <v/>
      </c>
      <c r="I1125" s="20">
        <f>IFERROR(IF(OR(F1125="",INDEX(F:F,MATCH(DATE(YEAR($A1125)-1,MONTH($A1125),DAY($A1125)),$A:$A,0))=""),"",F1125/INDEX(F:F,MATCH(DATE(YEAR($A1125)-1,MONTH($A1125),DAY($A1125)),$A:$A,0))-1),"")</f>
        <v/>
      </c>
      <c r="J1125" s="20">
        <f>IFERROR(IF(OR(G1125="",INDEX(G:G,MATCH(DATE(YEAR($A1125)-1,MONTH($A1125),DAY($A1125)),$A:$A,0))=""),"",G1125/INDEX(G:G,MATCH(DATE(YEAR($A1125)-1,MONTH($A1125),DAY($A1125)),$A:$A,0))-1),"")</f>
        <v/>
      </c>
      <c r="K1125" s="20">
        <f>IF(OR(E1125="",E1124=""),"",E1125/E1124-1)</f>
        <v/>
      </c>
      <c r="L1125" s="20">
        <f>IF(OR(F1125="",F1124=""),"",F1125/F1124-1)</f>
        <v/>
      </c>
      <c r="M1125" s="20">
        <f>IF(OR(G1125="",G1124=""),"",G1125/G1124-1)</f>
        <v/>
      </c>
      <c r="N1125" s="20">
        <f>IF(G1125="","",E1125/G1125)</f>
        <v/>
      </c>
      <c r="O1125" s="20">
        <f>IF(G1125="","",F1125/G1125)</f>
        <v/>
      </c>
      <c r="P1125" s="21">
        <f>IF(SUMIFS('Daily NSE Equity Options'!$L:$L,'Daily NSE Equity Options'!$A:$A,$A1125)=0,"",SUMIFS('Daily NSE Equity Options'!$L:$L,'Daily NSE Equity Options'!$A:$A,$A1125))</f>
        <v/>
      </c>
      <c r="Q1125" s="8">
        <f>IF(SUMIFS('Daily BSE Equity Options'!$L:$L,'Daily BSE Equity Options'!$A:$A,$A1125)=0,"",SUMIFS('Daily BSE Equity Options'!$L:$L,'Daily BSE Equity Options'!$A:$A,$A1125))</f>
        <v/>
      </c>
      <c r="R1125" s="8">
        <f>IF(OR(P1125="",Q1125=""),"",P1125+Q1125)</f>
        <v/>
      </c>
      <c r="S1125" s="23">
        <f>IFERROR(IF(OR(P1125="",INDEX(P:P,MATCH(DATE(YEAR($A1125)-1,MONTH($A1125),DAY($A1125)),$A:$A,0))=""),"",P1125/INDEX(P:P,MATCH(DATE(YEAR($A1125)-1,MONTH($A1125),DAY($A1125)),$A:$A,0))-1),"")</f>
        <v/>
      </c>
      <c r="T1125" s="23">
        <f>IFERROR(IF(OR(Q1125="",INDEX(Q:Q,MATCH(DATE(YEAR($A1125)-1,MONTH($A1125),DAY($A1125)),$A:$A,0))=""),"",Q1125/INDEX(Q:Q,MATCH(DATE(YEAR($A1125)-1,MONTH($A1125),DAY($A1125)),$A:$A,0))-1),"")</f>
        <v/>
      </c>
      <c r="U1125" s="23">
        <f>IFERROR(IF(OR(R1125="",INDEX(R:R,MATCH(DATE(YEAR($A1125)-1,MONTH($A1125),DAY($A1125)),$A:$A,0))=""),"",R1125/INDEX(R:R,MATCH(DATE(YEAR($A1125)-1,MONTH($A1125),DAY($A1125)),$A:$A,0))-1),"")</f>
        <v/>
      </c>
      <c r="V1125" s="23">
        <f>IF(OR(P1125="",P1124=""),"",P1125/P1124-1)</f>
        <v/>
      </c>
      <c r="W1125" s="23">
        <f>IF(OR(Q1125="",Q1124=""),"",Q1125/Q1124-1)</f>
        <v/>
      </c>
      <c r="X1125" s="23">
        <f>IF(OR(R1125="",R1124=""),"",R1125/R1124-1)</f>
        <v/>
      </c>
      <c r="Y1125" s="23">
        <f>IF(R1125="","",P1125/R1125)</f>
        <v/>
      </c>
      <c r="Z1125" s="23">
        <f>IF(R1125="","",Q1125/R1125)</f>
        <v/>
      </c>
      <c r="AA1125" s="24">
        <f>IF(SUMIFS('Daily NSE Equity Options'!$M:$M,'Daily NSE Equity Options'!$A:$A,$A1125)=0,"",SUMIFS('Daily NSE Equity Options'!$M:$M,'Daily NSE Equity Options'!$A:$A,$A1125))</f>
        <v/>
      </c>
      <c r="AB1125" s="9">
        <f>IF(SUMIFS('Daily BSE Equity Options'!$M:$M,'Daily BSE Equity Options'!$A:$A,$A1125)=0,"",SUMIFS('Daily BSE Equity Options'!$M:$M,'Daily BSE Equity Options'!$A:$A,$A1125))</f>
        <v/>
      </c>
      <c r="AC1125" s="9">
        <f>IF(OR(AA1125="",AB1125=""),"",AA1125+AB1125)</f>
        <v/>
      </c>
      <c r="AD1125" s="26">
        <f>IFERROR(IF(OR(AA1125="",INDEX(AA:AA,MATCH(DATE(YEAR($A1125)-1,MONTH($A1125),DAY($A1125)),$A:$A,0))=""),"",AA1125/INDEX(AA:AA,MATCH(DATE(YEAR($A1125)-1,MONTH($A1125),DAY($A1125)),$A:$A,0))-1),"")</f>
        <v/>
      </c>
      <c r="AE1125" s="26">
        <f>IFERROR(IF(OR(AB1125="",INDEX(AB:AB,MATCH(DATE(YEAR($A1125)-1,MONTH($A1125),DAY($A1125)),$A:$A,0))=""),"",AB1125/INDEX(AB:AB,MATCH(DATE(YEAR($A1125)-1,MONTH($A1125),DAY($A1125)),$A:$A,0))-1),"")</f>
        <v/>
      </c>
      <c r="AF1125" s="26">
        <f>IFERROR(IF(OR(AC1125="",INDEX(AC:AC,MATCH(DATE(YEAR($A1125)-1,MONTH($A1125),DAY($A1125)),$A:$A,0))=""),"",AC1125/INDEX(AC:AC,MATCH(DATE(YEAR($A1125)-1,MONTH($A1125),DAY($A1125)),$A:$A,0))-1),"")</f>
        <v/>
      </c>
      <c r="AG1125" s="26">
        <f>IF(OR(AA1125="",AA1124=""),"",AA1125/AA1124-1)</f>
        <v/>
      </c>
      <c r="AH1125" s="26">
        <f>IF(OR(AB1125="",AB1124=""),"",AB1125/AB1124-1)</f>
        <v/>
      </c>
      <c r="AI1125" s="26">
        <f>IF(OR(AC1125="",AC1124=""),"",AC1125/AC1124-1)</f>
        <v/>
      </c>
      <c r="AJ1125" s="26">
        <f>IF(AC1125="","",AA1125/AC1125)</f>
        <v/>
      </c>
      <c r="AK1125" s="26">
        <f>IF(AC1125="","",AB1125/AC1125)</f>
        <v/>
      </c>
      <c r="AL1125" s="29" t="n">
        <v>14.1225</v>
      </c>
      <c r="AM1125" s="30" t="n">
        <v>14.1225</v>
      </c>
      <c r="AN1125" s="30" t="n">
        <v>11.7275</v>
      </c>
      <c r="AO1125" s="30" t="n">
        <v>13.495</v>
      </c>
      <c r="AP1125" s="31" t="n">
        <v>-0.0444</v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18">
        <f>IF(SUMIFS('Daily NSE Equity Options'!$K:$K,'Daily NSE Equity Options'!$A:$A,$A1126)=0,"",SUMIFS('Daily NSE Equity Options'!$K:$K,'Daily NSE Equity Options'!$A:$A,$A1126))</f>
        <v/>
      </c>
      <c r="F1126" s="7">
        <f>IF(SUMIFS('Daily BSE Equity Options'!$K:$K,'Daily BSE Equity Options'!$A:$A,$A1126)=0,"",SUMIFS('Daily BSE Equity Options'!$K:$K,'Daily BSE Equity Options'!$A:$A,$A1126))</f>
        <v/>
      </c>
      <c r="G1126" s="7">
        <f>IF(OR(E1126="",F1126=""),"",E1126+F1126)</f>
        <v/>
      </c>
      <c r="H1126" s="20">
        <f>IFERROR(IF(OR(E1126="",INDEX(E:E,MATCH(DATE(YEAR($A1126)-1,MONTH($A1126),DAY($A1126)),$A:$A,0))=""),"",E1126/INDEX(E:E,MATCH(DATE(YEAR($A1126)-1,MONTH($A1126),DAY($A1126)),$A:$A,0))-1),"")</f>
        <v/>
      </c>
      <c r="I1126" s="20">
        <f>IFERROR(IF(OR(F1126="",INDEX(F:F,MATCH(DATE(YEAR($A1126)-1,MONTH($A1126),DAY($A1126)),$A:$A,0))=""),"",F1126/INDEX(F:F,MATCH(DATE(YEAR($A1126)-1,MONTH($A1126),DAY($A1126)),$A:$A,0))-1),"")</f>
        <v/>
      </c>
      <c r="J1126" s="20">
        <f>IFERROR(IF(OR(G1126="",INDEX(G:G,MATCH(DATE(YEAR($A1126)-1,MONTH($A1126),DAY($A1126)),$A:$A,0))=""),"",G1126/INDEX(G:G,MATCH(DATE(YEAR($A1126)-1,MONTH($A1126),DAY($A1126)),$A:$A,0))-1),"")</f>
        <v/>
      </c>
      <c r="K1126" s="20">
        <f>IF(OR(E1126="",E1125=""),"",E1126/E1125-1)</f>
        <v/>
      </c>
      <c r="L1126" s="20">
        <f>IF(OR(F1126="",F1125=""),"",F1126/F1125-1)</f>
        <v/>
      </c>
      <c r="M1126" s="20">
        <f>IF(OR(G1126="",G1125=""),"",G1126/G1125-1)</f>
        <v/>
      </c>
      <c r="N1126" s="20">
        <f>IF(G1126="","",E1126/G1126)</f>
        <v/>
      </c>
      <c r="O1126" s="20">
        <f>IF(G1126="","",F1126/G1126)</f>
        <v/>
      </c>
      <c r="P1126" s="21">
        <f>IF(SUMIFS('Daily NSE Equity Options'!$L:$L,'Daily NSE Equity Options'!$A:$A,$A1126)=0,"",SUMIFS('Daily NSE Equity Options'!$L:$L,'Daily NSE Equity Options'!$A:$A,$A1126))</f>
        <v/>
      </c>
      <c r="Q1126" s="8">
        <f>IF(SUMIFS('Daily BSE Equity Options'!$L:$L,'Daily BSE Equity Options'!$A:$A,$A1126)=0,"",SUMIFS('Daily BSE Equity Options'!$L:$L,'Daily BSE Equity Options'!$A:$A,$A1126))</f>
        <v/>
      </c>
      <c r="R1126" s="8">
        <f>IF(OR(P1126="",Q1126=""),"",P1126+Q1126)</f>
        <v/>
      </c>
      <c r="S1126" s="23">
        <f>IFERROR(IF(OR(P1126="",INDEX(P:P,MATCH(DATE(YEAR($A1126)-1,MONTH($A1126),DAY($A1126)),$A:$A,0))=""),"",P1126/INDEX(P:P,MATCH(DATE(YEAR($A1126)-1,MONTH($A1126),DAY($A1126)),$A:$A,0))-1),"")</f>
        <v/>
      </c>
      <c r="T1126" s="23">
        <f>IFERROR(IF(OR(Q1126="",INDEX(Q:Q,MATCH(DATE(YEAR($A1126)-1,MONTH($A1126),DAY($A1126)),$A:$A,0))=""),"",Q1126/INDEX(Q:Q,MATCH(DATE(YEAR($A1126)-1,MONTH($A1126),DAY($A1126)),$A:$A,0))-1),"")</f>
        <v/>
      </c>
      <c r="U1126" s="23">
        <f>IFERROR(IF(OR(R1126="",INDEX(R:R,MATCH(DATE(YEAR($A1126)-1,MONTH($A1126),DAY($A1126)),$A:$A,0))=""),"",R1126/INDEX(R:R,MATCH(DATE(YEAR($A1126)-1,MONTH($A1126),DAY($A1126)),$A:$A,0))-1),"")</f>
        <v/>
      </c>
      <c r="V1126" s="23">
        <f>IF(OR(P1126="",P1125=""),"",P1126/P1125-1)</f>
        <v/>
      </c>
      <c r="W1126" s="23">
        <f>IF(OR(Q1126="",Q1125=""),"",Q1126/Q1125-1)</f>
        <v/>
      </c>
      <c r="X1126" s="23">
        <f>IF(OR(R1126="",R1125=""),"",R1126/R1125-1)</f>
        <v/>
      </c>
      <c r="Y1126" s="23">
        <f>IF(R1126="","",P1126/R1126)</f>
        <v/>
      </c>
      <c r="Z1126" s="23">
        <f>IF(R1126="","",Q1126/R1126)</f>
        <v/>
      </c>
      <c r="AA1126" s="24">
        <f>IF(SUMIFS('Daily NSE Equity Options'!$M:$M,'Daily NSE Equity Options'!$A:$A,$A1126)=0,"",SUMIFS('Daily NSE Equity Options'!$M:$M,'Daily NSE Equity Options'!$A:$A,$A1126))</f>
        <v/>
      </c>
      <c r="AB1126" s="9">
        <f>IF(SUMIFS('Daily BSE Equity Options'!$M:$M,'Daily BSE Equity Options'!$A:$A,$A1126)=0,"",SUMIFS('Daily BSE Equity Options'!$M:$M,'Daily BSE Equity Options'!$A:$A,$A1126))</f>
        <v/>
      </c>
      <c r="AC1126" s="9">
        <f>IF(OR(AA1126="",AB1126=""),"",AA1126+AB1126)</f>
        <v/>
      </c>
      <c r="AD1126" s="26">
        <f>IFERROR(IF(OR(AA1126="",INDEX(AA:AA,MATCH(DATE(YEAR($A1126)-1,MONTH($A1126),DAY($A1126)),$A:$A,0))=""),"",AA1126/INDEX(AA:AA,MATCH(DATE(YEAR($A1126)-1,MONTH($A1126),DAY($A1126)),$A:$A,0))-1),"")</f>
        <v/>
      </c>
      <c r="AE1126" s="26">
        <f>IFERROR(IF(OR(AB1126="",INDEX(AB:AB,MATCH(DATE(YEAR($A1126)-1,MONTH($A1126),DAY($A1126)),$A:$A,0))=""),"",AB1126/INDEX(AB:AB,MATCH(DATE(YEAR($A1126)-1,MONTH($A1126),DAY($A1126)),$A:$A,0))-1),"")</f>
        <v/>
      </c>
      <c r="AF1126" s="26">
        <f>IFERROR(IF(OR(AC1126="",INDEX(AC:AC,MATCH(DATE(YEAR($A1126)-1,MONTH($A1126),DAY($A1126)),$A:$A,0))=""),"",AC1126/INDEX(AC:AC,MATCH(DATE(YEAR($A1126)-1,MONTH($A1126),DAY($A1126)),$A:$A,0))-1),"")</f>
        <v/>
      </c>
      <c r="AG1126" s="26">
        <f>IF(OR(AA1126="",AA1125=""),"",AA1126/AA1125-1)</f>
        <v/>
      </c>
      <c r="AH1126" s="26">
        <f>IF(OR(AB1126="",AB1125=""),"",AB1126/AB1125-1)</f>
        <v/>
      </c>
      <c r="AI1126" s="26">
        <f>IF(OR(AC1126="",AC1125=""),"",AC1126/AC1125-1)</f>
        <v/>
      </c>
      <c r="AJ1126" s="26">
        <f>IF(AC1126="","",AA1126/AC1126)</f>
        <v/>
      </c>
      <c r="AK1126" s="26">
        <f>IF(AC1126="","",AB1126/AC1126)</f>
        <v/>
      </c>
      <c r="AL1126" s="29" t="n">
        <v>13.495</v>
      </c>
      <c r="AM1126" s="30" t="n">
        <v>13.7025</v>
      </c>
      <c r="AN1126" s="30" t="n">
        <v>11.535</v>
      </c>
      <c r="AO1126" s="30" t="n">
        <v>13.22</v>
      </c>
      <c r="AP1126" s="31" t="n">
        <v>-0.0204</v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18">
        <f>IF(SUMIFS('Daily NSE Equity Options'!$K:$K,'Daily NSE Equity Options'!$A:$A,$A1127)=0,"",SUMIFS('Daily NSE Equity Options'!$K:$K,'Daily NSE Equity Options'!$A:$A,$A1127))</f>
        <v/>
      </c>
      <c r="F1127" s="7">
        <f>IF(SUMIFS('Daily BSE Equity Options'!$K:$K,'Daily BSE Equity Options'!$A:$A,$A1127)=0,"",SUMIFS('Daily BSE Equity Options'!$K:$K,'Daily BSE Equity Options'!$A:$A,$A1127))</f>
        <v/>
      </c>
      <c r="G1127" s="7">
        <f>IF(OR(E1127="",F1127=""),"",E1127+F1127)</f>
        <v/>
      </c>
      <c r="H1127" s="20">
        <f>IFERROR(IF(OR(E1127="",INDEX(E:E,MATCH(DATE(YEAR($A1127)-1,MONTH($A1127),DAY($A1127)),$A:$A,0))=""),"",E1127/INDEX(E:E,MATCH(DATE(YEAR($A1127)-1,MONTH($A1127),DAY($A1127)),$A:$A,0))-1),"")</f>
        <v/>
      </c>
      <c r="I1127" s="20">
        <f>IFERROR(IF(OR(F1127="",INDEX(F:F,MATCH(DATE(YEAR($A1127)-1,MONTH($A1127),DAY($A1127)),$A:$A,0))=""),"",F1127/INDEX(F:F,MATCH(DATE(YEAR($A1127)-1,MONTH($A1127),DAY($A1127)),$A:$A,0))-1),"")</f>
        <v/>
      </c>
      <c r="J1127" s="20">
        <f>IFERROR(IF(OR(G1127="",INDEX(G:G,MATCH(DATE(YEAR($A1127)-1,MONTH($A1127),DAY($A1127)),$A:$A,0))=""),"",G1127/INDEX(G:G,MATCH(DATE(YEAR($A1127)-1,MONTH($A1127),DAY($A1127)),$A:$A,0))-1),"")</f>
        <v/>
      </c>
      <c r="K1127" s="20">
        <f>IF(OR(E1127="",E1126=""),"",E1127/E1126-1)</f>
        <v/>
      </c>
      <c r="L1127" s="20">
        <f>IF(OR(F1127="",F1126=""),"",F1127/F1126-1)</f>
        <v/>
      </c>
      <c r="M1127" s="20">
        <f>IF(OR(G1127="",G1126=""),"",G1127/G1126-1)</f>
        <v/>
      </c>
      <c r="N1127" s="20">
        <f>IF(G1127="","",E1127/G1127)</f>
        <v/>
      </c>
      <c r="O1127" s="20">
        <f>IF(G1127="","",F1127/G1127)</f>
        <v/>
      </c>
      <c r="P1127" s="21">
        <f>IF(SUMIFS('Daily NSE Equity Options'!$L:$L,'Daily NSE Equity Options'!$A:$A,$A1127)=0,"",SUMIFS('Daily NSE Equity Options'!$L:$L,'Daily NSE Equity Options'!$A:$A,$A1127))</f>
        <v/>
      </c>
      <c r="Q1127" s="8">
        <f>IF(SUMIFS('Daily BSE Equity Options'!$L:$L,'Daily BSE Equity Options'!$A:$A,$A1127)=0,"",SUMIFS('Daily BSE Equity Options'!$L:$L,'Daily BSE Equity Options'!$A:$A,$A1127))</f>
        <v/>
      </c>
      <c r="R1127" s="8">
        <f>IF(OR(P1127="",Q1127=""),"",P1127+Q1127)</f>
        <v/>
      </c>
      <c r="S1127" s="23">
        <f>IFERROR(IF(OR(P1127="",INDEX(P:P,MATCH(DATE(YEAR($A1127)-1,MONTH($A1127),DAY($A1127)),$A:$A,0))=""),"",P1127/INDEX(P:P,MATCH(DATE(YEAR($A1127)-1,MONTH($A1127),DAY($A1127)),$A:$A,0))-1),"")</f>
        <v/>
      </c>
      <c r="T1127" s="23">
        <f>IFERROR(IF(OR(Q1127="",INDEX(Q:Q,MATCH(DATE(YEAR($A1127)-1,MONTH($A1127),DAY($A1127)),$A:$A,0))=""),"",Q1127/INDEX(Q:Q,MATCH(DATE(YEAR($A1127)-1,MONTH($A1127),DAY($A1127)),$A:$A,0))-1),"")</f>
        <v/>
      </c>
      <c r="U1127" s="23">
        <f>IFERROR(IF(OR(R1127="",INDEX(R:R,MATCH(DATE(YEAR($A1127)-1,MONTH($A1127),DAY($A1127)),$A:$A,0))=""),"",R1127/INDEX(R:R,MATCH(DATE(YEAR($A1127)-1,MONTH($A1127),DAY($A1127)),$A:$A,0))-1),"")</f>
        <v/>
      </c>
      <c r="V1127" s="23">
        <f>IF(OR(P1127="",P1126=""),"",P1127/P1126-1)</f>
        <v/>
      </c>
      <c r="W1127" s="23">
        <f>IF(OR(Q1127="",Q1126=""),"",Q1127/Q1126-1)</f>
        <v/>
      </c>
      <c r="X1127" s="23">
        <f>IF(OR(R1127="",R1126=""),"",R1127/R1126-1)</f>
        <v/>
      </c>
      <c r="Y1127" s="23">
        <f>IF(R1127="","",P1127/R1127)</f>
        <v/>
      </c>
      <c r="Z1127" s="23">
        <f>IF(R1127="","",Q1127/R1127)</f>
        <v/>
      </c>
      <c r="AA1127" s="24">
        <f>IF(SUMIFS('Daily NSE Equity Options'!$M:$M,'Daily NSE Equity Options'!$A:$A,$A1127)=0,"",SUMIFS('Daily NSE Equity Options'!$M:$M,'Daily NSE Equity Options'!$A:$A,$A1127))</f>
        <v/>
      </c>
      <c r="AB1127" s="9">
        <f>IF(SUMIFS('Daily BSE Equity Options'!$M:$M,'Daily BSE Equity Options'!$A:$A,$A1127)=0,"",SUMIFS('Daily BSE Equity Options'!$M:$M,'Daily BSE Equity Options'!$A:$A,$A1127))</f>
        <v/>
      </c>
      <c r="AC1127" s="9">
        <f>IF(OR(AA1127="",AB1127=""),"",AA1127+AB1127)</f>
        <v/>
      </c>
      <c r="AD1127" s="26">
        <f>IFERROR(IF(OR(AA1127="",INDEX(AA:AA,MATCH(DATE(YEAR($A1127)-1,MONTH($A1127),DAY($A1127)),$A:$A,0))=""),"",AA1127/INDEX(AA:AA,MATCH(DATE(YEAR($A1127)-1,MONTH($A1127),DAY($A1127)),$A:$A,0))-1),"")</f>
        <v/>
      </c>
      <c r="AE1127" s="26">
        <f>IFERROR(IF(OR(AB1127="",INDEX(AB:AB,MATCH(DATE(YEAR($A1127)-1,MONTH($A1127),DAY($A1127)),$A:$A,0))=""),"",AB1127/INDEX(AB:AB,MATCH(DATE(YEAR($A1127)-1,MONTH($A1127),DAY($A1127)),$A:$A,0))-1),"")</f>
        <v/>
      </c>
      <c r="AF1127" s="26">
        <f>IFERROR(IF(OR(AC1127="",INDEX(AC:AC,MATCH(DATE(YEAR($A1127)-1,MONTH($A1127),DAY($A1127)),$A:$A,0))=""),"",AC1127/INDEX(AC:AC,MATCH(DATE(YEAR($A1127)-1,MONTH($A1127),DAY($A1127)),$A:$A,0))-1),"")</f>
        <v/>
      </c>
      <c r="AG1127" s="26">
        <f>IF(OR(AA1127="",AA1126=""),"",AA1127/AA1126-1)</f>
        <v/>
      </c>
      <c r="AH1127" s="26">
        <f>IF(OR(AB1127="",AB1126=""),"",AB1127/AB1126-1)</f>
        <v/>
      </c>
      <c r="AI1127" s="26">
        <f>IF(OR(AC1127="",AC1126=""),"",AC1127/AC1126-1)</f>
        <v/>
      </c>
      <c r="AJ1127" s="26">
        <f>IF(AC1127="","",AA1127/AC1127)</f>
        <v/>
      </c>
      <c r="AK1127" s="26">
        <f>IF(AC1127="","",AB1127/AC1127)</f>
        <v/>
      </c>
      <c r="AL1127" s="29" t="n">
        <v>13.22</v>
      </c>
      <c r="AM1127" s="30" t="n">
        <v>13.735</v>
      </c>
      <c r="AN1127" s="30" t="n">
        <v>12.915</v>
      </c>
      <c r="AO1127" s="30" t="n">
        <v>12.995</v>
      </c>
      <c r="AP1127" s="31" t="n">
        <v>-0.017</v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18">
        <f>IF(SUMIFS('Daily NSE Equity Options'!$K:$K,'Daily NSE Equity Options'!$A:$A,$A1128)=0,"",SUMIFS('Daily NSE Equity Options'!$K:$K,'Daily NSE Equity Options'!$A:$A,$A1128))</f>
        <v/>
      </c>
      <c r="F1128" s="7">
        <f>IF(SUMIFS('Daily BSE Equity Options'!$K:$K,'Daily BSE Equity Options'!$A:$A,$A1128)=0,"",SUMIFS('Daily BSE Equity Options'!$K:$K,'Daily BSE Equity Options'!$A:$A,$A1128))</f>
        <v/>
      </c>
      <c r="G1128" s="7">
        <f>IF(OR(E1128="",F1128=""),"",E1128+F1128)</f>
        <v/>
      </c>
      <c r="H1128" s="20">
        <f>IFERROR(IF(OR(E1128="",INDEX(E:E,MATCH(DATE(YEAR($A1128)-1,MONTH($A1128),DAY($A1128)),$A:$A,0))=""),"",E1128/INDEX(E:E,MATCH(DATE(YEAR($A1128)-1,MONTH($A1128),DAY($A1128)),$A:$A,0))-1),"")</f>
        <v/>
      </c>
      <c r="I1128" s="20">
        <f>IFERROR(IF(OR(F1128="",INDEX(F:F,MATCH(DATE(YEAR($A1128)-1,MONTH($A1128),DAY($A1128)),$A:$A,0))=""),"",F1128/INDEX(F:F,MATCH(DATE(YEAR($A1128)-1,MONTH($A1128),DAY($A1128)),$A:$A,0))-1),"")</f>
        <v/>
      </c>
      <c r="J1128" s="20">
        <f>IFERROR(IF(OR(G1128="",INDEX(G:G,MATCH(DATE(YEAR($A1128)-1,MONTH($A1128),DAY($A1128)),$A:$A,0))=""),"",G1128/INDEX(G:G,MATCH(DATE(YEAR($A1128)-1,MONTH($A1128),DAY($A1128)),$A:$A,0))-1),"")</f>
        <v/>
      </c>
      <c r="K1128" s="20">
        <f>IF(OR(E1128="",E1127=""),"",E1128/E1127-1)</f>
        <v/>
      </c>
      <c r="L1128" s="20">
        <f>IF(OR(F1128="",F1127=""),"",F1128/F1127-1)</f>
        <v/>
      </c>
      <c r="M1128" s="20">
        <f>IF(OR(G1128="",G1127=""),"",G1128/G1127-1)</f>
        <v/>
      </c>
      <c r="N1128" s="20">
        <f>IF(G1128="","",E1128/G1128)</f>
        <v/>
      </c>
      <c r="O1128" s="20">
        <f>IF(G1128="","",F1128/G1128)</f>
        <v/>
      </c>
      <c r="P1128" s="21">
        <f>IF(SUMIFS('Daily NSE Equity Options'!$L:$L,'Daily NSE Equity Options'!$A:$A,$A1128)=0,"",SUMIFS('Daily NSE Equity Options'!$L:$L,'Daily NSE Equity Options'!$A:$A,$A1128))</f>
        <v/>
      </c>
      <c r="Q1128" s="8">
        <f>IF(SUMIFS('Daily BSE Equity Options'!$L:$L,'Daily BSE Equity Options'!$A:$A,$A1128)=0,"",SUMIFS('Daily BSE Equity Options'!$L:$L,'Daily BSE Equity Options'!$A:$A,$A1128))</f>
        <v/>
      </c>
      <c r="R1128" s="8">
        <f>IF(OR(P1128="",Q1128=""),"",P1128+Q1128)</f>
        <v/>
      </c>
      <c r="S1128" s="23">
        <f>IFERROR(IF(OR(P1128="",INDEX(P:P,MATCH(DATE(YEAR($A1128)-1,MONTH($A1128),DAY($A1128)),$A:$A,0))=""),"",P1128/INDEX(P:P,MATCH(DATE(YEAR($A1128)-1,MONTH($A1128),DAY($A1128)),$A:$A,0))-1),"")</f>
        <v/>
      </c>
      <c r="T1128" s="23">
        <f>IFERROR(IF(OR(Q1128="",INDEX(Q:Q,MATCH(DATE(YEAR($A1128)-1,MONTH($A1128),DAY($A1128)),$A:$A,0))=""),"",Q1128/INDEX(Q:Q,MATCH(DATE(YEAR($A1128)-1,MONTH($A1128),DAY($A1128)),$A:$A,0))-1),"")</f>
        <v/>
      </c>
      <c r="U1128" s="23">
        <f>IFERROR(IF(OR(R1128="",INDEX(R:R,MATCH(DATE(YEAR($A1128)-1,MONTH($A1128),DAY($A1128)),$A:$A,0))=""),"",R1128/INDEX(R:R,MATCH(DATE(YEAR($A1128)-1,MONTH($A1128),DAY($A1128)),$A:$A,0))-1),"")</f>
        <v/>
      </c>
      <c r="V1128" s="23">
        <f>IF(OR(P1128="",P1127=""),"",P1128/P1127-1)</f>
        <v/>
      </c>
      <c r="W1128" s="23">
        <f>IF(OR(Q1128="",Q1127=""),"",Q1128/Q1127-1)</f>
        <v/>
      </c>
      <c r="X1128" s="23">
        <f>IF(OR(R1128="",R1127=""),"",R1128/R1127-1)</f>
        <v/>
      </c>
      <c r="Y1128" s="23">
        <f>IF(R1128="","",P1128/R1128)</f>
        <v/>
      </c>
      <c r="Z1128" s="23">
        <f>IF(R1128="","",Q1128/R1128)</f>
        <v/>
      </c>
      <c r="AA1128" s="24">
        <f>IF(SUMIFS('Daily NSE Equity Options'!$M:$M,'Daily NSE Equity Options'!$A:$A,$A1128)=0,"",SUMIFS('Daily NSE Equity Options'!$M:$M,'Daily NSE Equity Options'!$A:$A,$A1128))</f>
        <v/>
      </c>
      <c r="AB1128" s="9">
        <f>IF(SUMIFS('Daily BSE Equity Options'!$M:$M,'Daily BSE Equity Options'!$A:$A,$A1128)=0,"",SUMIFS('Daily BSE Equity Options'!$M:$M,'Daily BSE Equity Options'!$A:$A,$A1128))</f>
        <v/>
      </c>
      <c r="AC1128" s="9">
        <f>IF(OR(AA1128="",AB1128=""),"",AA1128+AB1128)</f>
        <v/>
      </c>
      <c r="AD1128" s="26">
        <f>IFERROR(IF(OR(AA1128="",INDEX(AA:AA,MATCH(DATE(YEAR($A1128)-1,MONTH($A1128),DAY($A1128)),$A:$A,0))=""),"",AA1128/INDEX(AA:AA,MATCH(DATE(YEAR($A1128)-1,MONTH($A1128),DAY($A1128)),$A:$A,0))-1),"")</f>
        <v/>
      </c>
      <c r="AE1128" s="26">
        <f>IFERROR(IF(OR(AB1128="",INDEX(AB:AB,MATCH(DATE(YEAR($A1128)-1,MONTH($A1128),DAY($A1128)),$A:$A,0))=""),"",AB1128/INDEX(AB:AB,MATCH(DATE(YEAR($A1128)-1,MONTH($A1128),DAY($A1128)),$A:$A,0))-1),"")</f>
        <v/>
      </c>
      <c r="AF1128" s="26">
        <f>IFERROR(IF(OR(AC1128="",INDEX(AC:AC,MATCH(DATE(YEAR($A1128)-1,MONTH($A1128),DAY($A1128)),$A:$A,0))=""),"",AC1128/INDEX(AC:AC,MATCH(DATE(YEAR($A1128)-1,MONTH($A1128),DAY($A1128)),$A:$A,0))-1),"")</f>
        <v/>
      </c>
      <c r="AG1128" s="26">
        <f>IF(OR(AA1128="",AA1127=""),"",AA1128/AA1127-1)</f>
        <v/>
      </c>
      <c r="AH1128" s="26">
        <f>IF(OR(AB1128="",AB1127=""),"",AB1128/AB1127-1)</f>
        <v/>
      </c>
      <c r="AI1128" s="26">
        <f>IF(OR(AC1128="",AC1127=""),"",AC1128/AC1127-1)</f>
        <v/>
      </c>
      <c r="AJ1128" s="26">
        <f>IF(AC1128="","",AA1128/AC1128)</f>
        <v/>
      </c>
      <c r="AK1128" s="26">
        <f>IF(AC1128="","",AB1128/AC1128)</f>
        <v/>
      </c>
      <c r="AL1128" s="29" t="n">
        <v>12.995</v>
      </c>
      <c r="AM1128" s="30" t="n">
        <v>13.3625</v>
      </c>
      <c r="AN1128" s="30" t="n">
        <v>10.9225</v>
      </c>
      <c r="AO1128" s="30" t="n">
        <v>13.0025</v>
      </c>
      <c r="AP1128" s="31" t="n">
        <v>0.0005999999999999999</v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18">
        <f>IF(SUMIFS('Daily NSE Equity Options'!$K:$K,'Daily NSE Equity Options'!$A:$A,$A1129)=0,"",SUMIFS('Daily NSE Equity Options'!$K:$K,'Daily NSE Equity Options'!$A:$A,$A1129))</f>
        <v/>
      </c>
      <c r="F1129" s="7">
        <f>IF(SUMIFS('Daily BSE Equity Options'!$K:$K,'Daily BSE Equity Options'!$A:$A,$A1129)=0,"",SUMIFS('Daily BSE Equity Options'!$K:$K,'Daily BSE Equity Options'!$A:$A,$A1129))</f>
        <v/>
      </c>
      <c r="G1129" s="7">
        <f>IF(OR(E1129="",F1129=""),"",E1129+F1129)</f>
        <v/>
      </c>
      <c r="H1129" s="20">
        <f>IFERROR(IF(OR(E1129="",INDEX(E:E,MATCH(DATE(YEAR($A1129)-1,MONTH($A1129),DAY($A1129)),$A:$A,0))=""),"",E1129/INDEX(E:E,MATCH(DATE(YEAR($A1129)-1,MONTH($A1129),DAY($A1129)),$A:$A,0))-1),"")</f>
        <v/>
      </c>
      <c r="I1129" s="20">
        <f>IFERROR(IF(OR(F1129="",INDEX(F:F,MATCH(DATE(YEAR($A1129)-1,MONTH($A1129),DAY($A1129)),$A:$A,0))=""),"",F1129/INDEX(F:F,MATCH(DATE(YEAR($A1129)-1,MONTH($A1129),DAY($A1129)),$A:$A,0))-1),"")</f>
        <v/>
      </c>
      <c r="J1129" s="20">
        <f>IFERROR(IF(OR(G1129="",INDEX(G:G,MATCH(DATE(YEAR($A1129)-1,MONTH($A1129),DAY($A1129)),$A:$A,0))=""),"",G1129/INDEX(G:G,MATCH(DATE(YEAR($A1129)-1,MONTH($A1129),DAY($A1129)),$A:$A,0))-1),"")</f>
        <v/>
      </c>
      <c r="K1129" s="20">
        <f>IF(OR(E1129="",E1128=""),"",E1129/E1128-1)</f>
        <v/>
      </c>
      <c r="L1129" s="20">
        <f>IF(OR(F1129="",F1128=""),"",F1129/F1128-1)</f>
        <v/>
      </c>
      <c r="M1129" s="20">
        <f>IF(OR(G1129="",G1128=""),"",G1129/G1128-1)</f>
        <v/>
      </c>
      <c r="N1129" s="20">
        <f>IF(G1129="","",E1129/G1129)</f>
        <v/>
      </c>
      <c r="O1129" s="20">
        <f>IF(G1129="","",F1129/G1129)</f>
        <v/>
      </c>
      <c r="P1129" s="21">
        <f>IF(SUMIFS('Daily NSE Equity Options'!$L:$L,'Daily NSE Equity Options'!$A:$A,$A1129)=0,"",SUMIFS('Daily NSE Equity Options'!$L:$L,'Daily NSE Equity Options'!$A:$A,$A1129))</f>
        <v/>
      </c>
      <c r="Q1129" s="8">
        <f>IF(SUMIFS('Daily BSE Equity Options'!$L:$L,'Daily BSE Equity Options'!$A:$A,$A1129)=0,"",SUMIFS('Daily BSE Equity Options'!$L:$L,'Daily BSE Equity Options'!$A:$A,$A1129))</f>
        <v/>
      </c>
      <c r="R1129" s="8">
        <f>IF(OR(P1129="",Q1129=""),"",P1129+Q1129)</f>
        <v/>
      </c>
      <c r="S1129" s="23">
        <f>IFERROR(IF(OR(P1129="",INDEX(P:P,MATCH(DATE(YEAR($A1129)-1,MONTH($A1129),DAY($A1129)),$A:$A,0))=""),"",P1129/INDEX(P:P,MATCH(DATE(YEAR($A1129)-1,MONTH($A1129),DAY($A1129)),$A:$A,0))-1),"")</f>
        <v/>
      </c>
      <c r="T1129" s="23">
        <f>IFERROR(IF(OR(Q1129="",INDEX(Q:Q,MATCH(DATE(YEAR($A1129)-1,MONTH($A1129),DAY($A1129)),$A:$A,0))=""),"",Q1129/INDEX(Q:Q,MATCH(DATE(YEAR($A1129)-1,MONTH($A1129),DAY($A1129)),$A:$A,0))-1),"")</f>
        <v/>
      </c>
      <c r="U1129" s="23">
        <f>IFERROR(IF(OR(R1129="",INDEX(R:R,MATCH(DATE(YEAR($A1129)-1,MONTH($A1129),DAY($A1129)),$A:$A,0))=""),"",R1129/INDEX(R:R,MATCH(DATE(YEAR($A1129)-1,MONTH($A1129),DAY($A1129)),$A:$A,0))-1),"")</f>
        <v/>
      </c>
      <c r="V1129" s="23">
        <f>IF(OR(P1129="",P1128=""),"",P1129/P1128-1)</f>
        <v/>
      </c>
      <c r="W1129" s="23">
        <f>IF(OR(Q1129="",Q1128=""),"",Q1129/Q1128-1)</f>
        <v/>
      </c>
      <c r="X1129" s="23">
        <f>IF(OR(R1129="",R1128=""),"",R1129/R1128-1)</f>
        <v/>
      </c>
      <c r="Y1129" s="23">
        <f>IF(R1129="","",P1129/R1129)</f>
        <v/>
      </c>
      <c r="Z1129" s="23">
        <f>IF(R1129="","",Q1129/R1129)</f>
        <v/>
      </c>
      <c r="AA1129" s="24">
        <f>IF(SUMIFS('Daily NSE Equity Options'!$M:$M,'Daily NSE Equity Options'!$A:$A,$A1129)=0,"",SUMIFS('Daily NSE Equity Options'!$M:$M,'Daily NSE Equity Options'!$A:$A,$A1129))</f>
        <v/>
      </c>
      <c r="AB1129" s="9">
        <f>IF(SUMIFS('Daily BSE Equity Options'!$M:$M,'Daily BSE Equity Options'!$A:$A,$A1129)=0,"",SUMIFS('Daily BSE Equity Options'!$M:$M,'Daily BSE Equity Options'!$A:$A,$A1129))</f>
        <v/>
      </c>
      <c r="AC1129" s="9">
        <f>IF(OR(AA1129="",AB1129=""),"",AA1129+AB1129)</f>
        <v/>
      </c>
      <c r="AD1129" s="26">
        <f>IFERROR(IF(OR(AA1129="",INDEX(AA:AA,MATCH(DATE(YEAR($A1129)-1,MONTH($A1129),DAY($A1129)),$A:$A,0))=""),"",AA1129/INDEX(AA:AA,MATCH(DATE(YEAR($A1129)-1,MONTH($A1129),DAY($A1129)),$A:$A,0))-1),"")</f>
        <v/>
      </c>
      <c r="AE1129" s="26">
        <f>IFERROR(IF(OR(AB1129="",INDEX(AB:AB,MATCH(DATE(YEAR($A1129)-1,MONTH($A1129),DAY($A1129)),$A:$A,0))=""),"",AB1129/INDEX(AB:AB,MATCH(DATE(YEAR($A1129)-1,MONTH($A1129),DAY($A1129)),$A:$A,0))-1),"")</f>
        <v/>
      </c>
      <c r="AF1129" s="26">
        <f>IFERROR(IF(OR(AC1129="",INDEX(AC:AC,MATCH(DATE(YEAR($A1129)-1,MONTH($A1129),DAY($A1129)),$A:$A,0))=""),"",AC1129/INDEX(AC:AC,MATCH(DATE(YEAR($A1129)-1,MONTH($A1129),DAY($A1129)),$A:$A,0))-1),"")</f>
        <v/>
      </c>
      <c r="AG1129" s="26">
        <f>IF(OR(AA1129="",AA1128=""),"",AA1129/AA1128-1)</f>
        <v/>
      </c>
      <c r="AH1129" s="26">
        <f>IF(OR(AB1129="",AB1128=""),"",AB1129/AB1128-1)</f>
        <v/>
      </c>
      <c r="AI1129" s="26">
        <f>IF(OR(AC1129="",AC1128=""),"",AC1129/AC1128-1)</f>
        <v/>
      </c>
      <c r="AJ1129" s="26">
        <f>IF(AC1129="","",AA1129/AC1129)</f>
        <v/>
      </c>
      <c r="AK1129" s="26">
        <f>IF(AC1129="","",AB1129/AC1129)</f>
        <v/>
      </c>
      <c r="AL1129" s="29" t="n">
        <v>13.0025</v>
      </c>
      <c r="AM1129" s="30" t="n">
        <v>13.56</v>
      </c>
      <c r="AN1129" s="30" t="n">
        <v>11.435</v>
      </c>
      <c r="AO1129" s="30" t="n">
        <v>13.0525</v>
      </c>
      <c r="AP1129" s="31" t="n">
        <v>0.0038</v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18">
        <f>IF(SUMIFS('Daily NSE Equity Options'!$K:$K,'Daily NSE Equity Options'!$A:$A,$A1130)=0,"",SUMIFS('Daily NSE Equity Options'!$K:$K,'Daily NSE Equity Options'!$A:$A,$A1130))</f>
        <v/>
      </c>
      <c r="F1130" s="7">
        <f>IF(SUMIFS('Daily BSE Equity Options'!$K:$K,'Daily BSE Equity Options'!$A:$A,$A1130)=0,"",SUMIFS('Daily BSE Equity Options'!$K:$K,'Daily BSE Equity Options'!$A:$A,$A1130))</f>
        <v/>
      </c>
      <c r="G1130" s="7">
        <f>IF(OR(E1130="",F1130=""),"",E1130+F1130)</f>
        <v/>
      </c>
      <c r="H1130" s="20">
        <f>IFERROR(IF(OR(E1130="",INDEX(E:E,MATCH(DATE(YEAR($A1130)-1,MONTH($A1130),DAY($A1130)),$A:$A,0))=""),"",E1130/INDEX(E:E,MATCH(DATE(YEAR($A1130)-1,MONTH($A1130),DAY($A1130)),$A:$A,0))-1),"")</f>
        <v/>
      </c>
      <c r="I1130" s="20">
        <f>IFERROR(IF(OR(F1130="",INDEX(F:F,MATCH(DATE(YEAR($A1130)-1,MONTH($A1130),DAY($A1130)),$A:$A,0))=""),"",F1130/INDEX(F:F,MATCH(DATE(YEAR($A1130)-1,MONTH($A1130),DAY($A1130)),$A:$A,0))-1),"")</f>
        <v/>
      </c>
      <c r="J1130" s="20">
        <f>IFERROR(IF(OR(G1130="",INDEX(G:G,MATCH(DATE(YEAR($A1130)-1,MONTH($A1130),DAY($A1130)),$A:$A,0))=""),"",G1130/INDEX(G:G,MATCH(DATE(YEAR($A1130)-1,MONTH($A1130),DAY($A1130)),$A:$A,0))-1),"")</f>
        <v/>
      </c>
      <c r="K1130" s="20">
        <f>IF(OR(E1130="",E1129=""),"",E1130/E1129-1)</f>
        <v/>
      </c>
      <c r="L1130" s="20">
        <f>IF(OR(F1130="",F1129=""),"",F1130/F1129-1)</f>
        <v/>
      </c>
      <c r="M1130" s="20">
        <f>IF(OR(G1130="",G1129=""),"",G1130/G1129-1)</f>
        <v/>
      </c>
      <c r="N1130" s="20">
        <f>IF(G1130="","",E1130/G1130)</f>
        <v/>
      </c>
      <c r="O1130" s="20">
        <f>IF(G1130="","",F1130/G1130)</f>
        <v/>
      </c>
      <c r="P1130" s="21">
        <f>IF(SUMIFS('Daily NSE Equity Options'!$L:$L,'Daily NSE Equity Options'!$A:$A,$A1130)=0,"",SUMIFS('Daily NSE Equity Options'!$L:$L,'Daily NSE Equity Options'!$A:$A,$A1130))</f>
        <v/>
      </c>
      <c r="Q1130" s="8">
        <f>IF(SUMIFS('Daily BSE Equity Options'!$L:$L,'Daily BSE Equity Options'!$A:$A,$A1130)=0,"",SUMIFS('Daily BSE Equity Options'!$L:$L,'Daily BSE Equity Options'!$A:$A,$A1130))</f>
        <v/>
      </c>
      <c r="R1130" s="8">
        <f>IF(OR(P1130="",Q1130=""),"",P1130+Q1130)</f>
        <v/>
      </c>
      <c r="S1130" s="23">
        <f>IFERROR(IF(OR(P1130="",INDEX(P:P,MATCH(DATE(YEAR($A1130)-1,MONTH($A1130),DAY($A1130)),$A:$A,0))=""),"",P1130/INDEX(P:P,MATCH(DATE(YEAR($A1130)-1,MONTH($A1130),DAY($A1130)),$A:$A,0))-1),"")</f>
        <v/>
      </c>
      <c r="T1130" s="23">
        <f>IFERROR(IF(OR(Q1130="",INDEX(Q:Q,MATCH(DATE(YEAR($A1130)-1,MONTH($A1130),DAY($A1130)),$A:$A,0))=""),"",Q1130/INDEX(Q:Q,MATCH(DATE(YEAR($A1130)-1,MONTH($A1130),DAY($A1130)),$A:$A,0))-1),"")</f>
        <v/>
      </c>
      <c r="U1130" s="23">
        <f>IFERROR(IF(OR(R1130="",INDEX(R:R,MATCH(DATE(YEAR($A1130)-1,MONTH($A1130),DAY($A1130)),$A:$A,0))=""),"",R1130/INDEX(R:R,MATCH(DATE(YEAR($A1130)-1,MONTH($A1130),DAY($A1130)),$A:$A,0))-1),"")</f>
        <v/>
      </c>
      <c r="V1130" s="23">
        <f>IF(OR(P1130="",P1129=""),"",P1130/P1129-1)</f>
        <v/>
      </c>
      <c r="W1130" s="23">
        <f>IF(OR(Q1130="",Q1129=""),"",Q1130/Q1129-1)</f>
        <v/>
      </c>
      <c r="X1130" s="23">
        <f>IF(OR(R1130="",R1129=""),"",R1130/R1129-1)</f>
        <v/>
      </c>
      <c r="Y1130" s="23">
        <f>IF(R1130="","",P1130/R1130)</f>
        <v/>
      </c>
      <c r="Z1130" s="23">
        <f>IF(R1130="","",Q1130/R1130)</f>
        <v/>
      </c>
      <c r="AA1130" s="24">
        <f>IF(SUMIFS('Daily NSE Equity Options'!$M:$M,'Daily NSE Equity Options'!$A:$A,$A1130)=0,"",SUMIFS('Daily NSE Equity Options'!$M:$M,'Daily NSE Equity Options'!$A:$A,$A1130))</f>
        <v/>
      </c>
      <c r="AB1130" s="9">
        <f>IF(SUMIFS('Daily BSE Equity Options'!$M:$M,'Daily BSE Equity Options'!$A:$A,$A1130)=0,"",SUMIFS('Daily BSE Equity Options'!$M:$M,'Daily BSE Equity Options'!$A:$A,$A1130))</f>
        <v/>
      </c>
      <c r="AC1130" s="9">
        <f>IF(OR(AA1130="",AB1130=""),"",AA1130+AB1130)</f>
        <v/>
      </c>
      <c r="AD1130" s="26">
        <f>IFERROR(IF(OR(AA1130="",INDEX(AA:AA,MATCH(DATE(YEAR($A1130)-1,MONTH($A1130),DAY($A1130)),$A:$A,0))=""),"",AA1130/INDEX(AA:AA,MATCH(DATE(YEAR($A1130)-1,MONTH($A1130),DAY($A1130)),$A:$A,0))-1),"")</f>
        <v/>
      </c>
      <c r="AE1130" s="26">
        <f>IFERROR(IF(OR(AB1130="",INDEX(AB:AB,MATCH(DATE(YEAR($A1130)-1,MONTH($A1130),DAY($A1130)),$A:$A,0))=""),"",AB1130/INDEX(AB:AB,MATCH(DATE(YEAR($A1130)-1,MONTH($A1130),DAY($A1130)),$A:$A,0))-1),"")</f>
        <v/>
      </c>
      <c r="AF1130" s="26">
        <f>IFERROR(IF(OR(AC1130="",INDEX(AC:AC,MATCH(DATE(YEAR($A1130)-1,MONTH($A1130),DAY($A1130)),$A:$A,0))=""),"",AC1130/INDEX(AC:AC,MATCH(DATE(YEAR($A1130)-1,MONTH($A1130),DAY($A1130)),$A:$A,0))-1),"")</f>
        <v/>
      </c>
      <c r="AG1130" s="26">
        <f>IF(OR(AA1130="",AA1129=""),"",AA1130/AA1129-1)</f>
        <v/>
      </c>
      <c r="AH1130" s="26">
        <f>IF(OR(AB1130="",AB1129=""),"",AB1130/AB1129-1)</f>
        <v/>
      </c>
      <c r="AI1130" s="26">
        <f>IF(OR(AC1130="",AC1129=""),"",AC1130/AC1129-1)</f>
        <v/>
      </c>
      <c r="AJ1130" s="26">
        <f>IF(AC1130="","",AA1130/AC1130)</f>
        <v/>
      </c>
      <c r="AK1130" s="26">
        <f>IF(AC1130="","",AB1130/AC1130)</f>
        <v/>
      </c>
      <c r="AL1130" s="29" t="n">
        <v>13.0525</v>
      </c>
      <c r="AM1130" s="30" t="n">
        <v>13.465</v>
      </c>
      <c r="AN1130" s="30" t="n">
        <v>11.0625</v>
      </c>
      <c r="AO1130" s="30" t="n">
        <v>13.3875</v>
      </c>
      <c r="AP1130" s="31" t="n">
        <v>0.0257</v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18">
        <f>IF(SUMIFS('Daily NSE Equity Options'!$K:$K,'Daily NSE Equity Options'!$A:$A,$A1131)=0,"",SUMIFS('Daily NSE Equity Options'!$K:$K,'Daily NSE Equity Options'!$A:$A,$A1131))</f>
        <v/>
      </c>
      <c r="F1131" s="7">
        <f>IF(SUMIFS('Daily BSE Equity Options'!$K:$K,'Daily BSE Equity Options'!$A:$A,$A1131)=0,"",SUMIFS('Daily BSE Equity Options'!$K:$K,'Daily BSE Equity Options'!$A:$A,$A1131))</f>
        <v/>
      </c>
      <c r="G1131" s="7">
        <f>IF(OR(E1131="",F1131=""),"",E1131+F1131)</f>
        <v/>
      </c>
      <c r="H1131" s="20">
        <f>IFERROR(IF(OR(E1131="",INDEX(E:E,MATCH(DATE(YEAR($A1131)-1,MONTH($A1131),DAY($A1131)),$A:$A,0))=""),"",E1131/INDEX(E:E,MATCH(DATE(YEAR($A1131)-1,MONTH($A1131),DAY($A1131)),$A:$A,0))-1),"")</f>
        <v/>
      </c>
      <c r="I1131" s="20">
        <f>IFERROR(IF(OR(F1131="",INDEX(F:F,MATCH(DATE(YEAR($A1131)-1,MONTH($A1131),DAY($A1131)),$A:$A,0))=""),"",F1131/INDEX(F:F,MATCH(DATE(YEAR($A1131)-1,MONTH($A1131),DAY($A1131)),$A:$A,0))-1),"")</f>
        <v/>
      </c>
      <c r="J1131" s="20">
        <f>IFERROR(IF(OR(G1131="",INDEX(G:G,MATCH(DATE(YEAR($A1131)-1,MONTH($A1131),DAY($A1131)),$A:$A,0))=""),"",G1131/INDEX(G:G,MATCH(DATE(YEAR($A1131)-1,MONTH($A1131),DAY($A1131)),$A:$A,0))-1),"")</f>
        <v/>
      </c>
      <c r="K1131" s="20">
        <f>IF(OR(E1131="",E1130=""),"",E1131/E1130-1)</f>
        <v/>
      </c>
      <c r="L1131" s="20">
        <f>IF(OR(F1131="",F1130=""),"",F1131/F1130-1)</f>
        <v/>
      </c>
      <c r="M1131" s="20">
        <f>IF(OR(G1131="",G1130=""),"",G1131/G1130-1)</f>
        <v/>
      </c>
      <c r="N1131" s="20">
        <f>IF(G1131="","",E1131/G1131)</f>
        <v/>
      </c>
      <c r="O1131" s="20">
        <f>IF(G1131="","",F1131/G1131)</f>
        <v/>
      </c>
      <c r="P1131" s="21">
        <f>IF(SUMIFS('Daily NSE Equity Options'!$L:$L,'Daily NSE Equity Options'!$A:$A,$A1131)=0,"",SUMIFS('Daily NSE Equity Options'!$L:$L,'Daily NSE Equity Options'!$A:$A,$A1131))</f>
        <v/>
      </c>
      <c r="Q1131" s="8">
        <f>IF(SUMIFS('Daily BSE Equity Options'!$L:$L,'Daily BSE Equity Options'!$A:$A,$A1131)=0,"",SUMIFS('Daily BSE Equity Options'!$L:$L,'Daily BSE Equity Options'!$A:$A,$A1131))</f>
        <v/>
      </c>
      <c r="R1131" s="8">
        <f>IF(OR(P1131="",Q1131=""),"",P1131+Q1131)</f>
        <v/>
      </c>
      <c r="S1131" s="23">
        <f>IFERROR(IF(OR(P1131="",INDEX(P:P,MATCH(DATE(YEAR($A1131)-1,MONTH($A1131),DAY($A1131)),$A:$A,0))=""),"",P1131/INDEX(P:P,MATCH(DATE(YEAR($A1131)-1,MONTH($A1131),DAY($A1131)),$A:$A,0))-1),"")</f>
        <v/>
      </c>
      <c r="T1131" s="23">
        <f>IFERROR(IF(OR(Q1131="",INDEX(Q:Q,MATCH(DATE(YEAR($A1131)-1,MONTH($A1131),DAY($A1131)),$A:$A,0))=""),"",Q1131/INDEX(Q:Q,MATCH(DATE(YEAR($A1131)-1,MONTH($A1131),DAY($A1131)),$A:$A,0))-1),"")</f>
        <v/>
      </c>
      <c r="U1131" s="23">
        <f>IFERROR(IF(OR(R1131="",INDEX(R:R,MATCH(DATE(YEAR($A1131)-1,MONTH($A1131),DAY($A1131)),$A:$A,0))=""),"",R1131/INDEX(R:R,MATCH(DATE(YEAR($A1131)-1,MONTH($A1131),DAY($A1131)),$A:$A,0))-1),"")</f>
        <v/>
      </c>
      <c r="V1131" s="23">
        <f>IF(OR(P1131="",P1130=""),"",P1131/P1130-1)</f>
        <v/>
      </c>
      <c r="W1131" s="23">
        <f>IF(OR(Q1131="",Q1130=""),"",Q1131/Q1130-1)</f>
        <v/>
      </c>
      <c r="X1131" s="23">
        <f>IF(OR(R1131="",R1130=""),"",R1131/R1130-1)</f>
        <v/>
      </c>
      <c r="Y1131" s="23">
        <f>IF(R1131="","",P1131/R1131)</f>
        <v/>
      </c>
      <c r="Z1131" s="23">
        <f>IF(R1131="","",Q1131/R1131)</f>
        <v/>
      </c>
      <c r="AA1131" s="24">
        <f>IF(SUMIFS('Daily NSE Equity Options'!$M:$M,'Daily NSE Equity Options'!$A:$A,$A1131)=0,"",SUMIFS('Daily NSE Equity Options'!$M:$M,'Daily NSE Equity Options'!$A:$A,$A1131))</f>
        <v/>
      </c>
      <c r="AB1131" s="9">
        <f>IF(SUMIFS('Daily BSE Equity Options'!$M:$M,'Daily BSE Equity Options'!$A:$A,$A1131)=0,"",SUMIFS('Daily BSE Equity Options'!$M:$M,'Daily BSE Equity Options'!$A:$A,$A1131))</f>
        <v/>
      </c>
      <c r="AC1131" s="9">
        <f>IF(OR(AA1131="",AB1131=""),"",AA1131+AB1131)</f>
        <v/>
      </c>
      <c r="AD1131" s="26">
        <f>IFERROR(IF(OR(AA1131="",INDEX(AA:AA,MATCH(DATE(YEAR($A1131)-1,MONTH($A1131),DAY($A1131)),$A:$A,0))=""),"",AA1131/INDEX(AA:AA,MATCH(DATE(YEAR($A1131)-1,MONTH($A1131),DAY($A1131)),$A:$A,0))-1),"")</f>
        <v/>
      </c>
      <c r="AE1131" s="26">
        <f>IFERROR(IF(OR(AB1131="",INDEX(AB:AB,MATCH(DATE(YEAR($A1131)-1,MONTH($A1131),DAY($A1131)),$A:$A,0))=""),"",AB1131/INDEX(AB:AB,MATCH(DATE(YEAR($A1131)-1,MONTH($A1131),DAY($A1131)),$A:$A,0))-1),"")</f>
        <v/>
      </c>
      <c r="AF1131" s="26">
        <f>IFERROR(IF(OR(AC1131="",INDEX(AC:AC,MATCH(DATE(YEAR($A1131)-1,MONTH($A1131),DAY($A1131)),$A:$A,0))=""),"",AC1131/INDEX(AC:AC,MATCH(DATE(YEAR($A1131)-1,MONTH($A1131),DAY($A1131)),$A:$A,0))-1),"")</f>
        <v/>
      </c>
      <c r="AG1131" s="26">
        <f>IF(OR(AA1131="",AA1130=""),"",AA1131/AA1130-1)</f>
        <v/>
      </c>
      <c r="AH1131" s="26">
        <f>IF(OR(AB1131="",AB1130=""),"",AB1131/AB1130-1)</f>
        <v/>
      </c>
      <c r="AI1131" s="26">
        <f>IF(OR(AC1131="",AC1130=""),"",AC1131/AC1130-1)</f>
        <v/>
      </c>
      <c r="AJ1131" s="26">
        <f>IF(AC1131="","",AA1131/AC1131)</f>
        <v/>
      </c>
      <c r="AK1131" s="26">
        <f>IF(AC1131="","",AB1131/AC1131)</f>
        <v/>
      </c>
      <c r="AL1131" s="29" t="n">
        <v>13.3875</v>
      </c>
      <c r="AM1131" s="30" t="n">
        <v>14.06</v>
      </c>
      <c r="AN1131" s="30" t="n">
        <v>12.8675</v>
      </c>
      <c r="AO1131" s="30" t="n">
        <v>13.0375</v>
      </c>
      <c r="AP1131" s="31" t="n">
        <v>-0.0261</v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18">
        <f>IF(SUMIFS('Daily NSE Equity Options'!$K:$K,'Daily NSE Equity Options'!$A:$A,$A1132)=0,"",SUMIFS('Daily NSE Equity Options'!$K:$K,'Daily NSE Equity Options'!$A:$A,$A1132))</f>
        <v/>
      </c>
      <c r="F1132" s="7">
        <f>IF(SUMIFS('Daily BSE Equity Options'!$K:$K,'Daily BSE Equity Options'!$A:$A,$A1132)=0,"",SUMIFS('Daily BSE Equity Options'!$K:$K,'Daily BSE Equity Options'!$A:$A,$A1132))</f>
        <v/>
      </c>
      <c r="G1132" s="7">
        <f>IF(OR(E1132="",F1132=""),"",E1132+F1132)</f>
        <v/>
      </c>
      <c r="H1132" s="20">
        <f>IFERROR(IF(OR(E1132="",INDEX(E:E,MATCH(DATE(YEAR($A1132)-1,MONTH($A1132),DAY($A1132)),$A:$A,0))=""),"",E1132/INDEX(E:E,MATCH(DATE(YEAR($A1132)-1,MONTH($A1132),DAY($A1132)),$A:$A,0))-1),"")</f>
        <v/>
      </c>
      <c r="I1132" s="20">
        <f>IFERROR(IF(OR(F1132="",INDEX(F:F,MATCH(DATE(YEAR($A1132)-1,MONTH($A1132),DAY($A1132)),$A:$A,0))=""),"",F1132/INDEX(F:F,MATCH(DATE(YEAR($A1132)-1,MONTH($A1132),DAY($A1132)),$A:$A,0))-1),"")</f>
        <v/>
      </c>
      <c r="J1132" s="20">
        <f>IFERROR(IF(OR(G1132="",INDEX(G:G,MATCH(DATE(YEAR($A1132)-1,MONTH($A1132),DAY($A1132)),$A:$A,0))=""),"",G1132/INDEX(G:G,MATCH(DATE(YEAR($A1132)-1,MONTH($A1132),DAY($A1132)),$A:$A,0))-1),"")</f>
        <v/>
      </c>
      <c r="K1132" s="20">
        <f>IF(OR(E1132="",E1131=""),"",E1132/E1131-1)</f>
        <v/>
      </c>
      <c r="L1132" s="20">
        <f>IF(OR(F1132="",F1131=""),"",F1132/F1131-1)</f>
        <v/>
      </c>
      <c r="M1132" s="20">
        <f>IF(OR(G1132="",G1131=""),"",G1132/G1131-1)</f>
        <v/>
      </c>
      <c r="N1132" s="20">
        <f>IF(G1132="","",E1132/G1132)</f>
        <v/>
      </c>
      <c r="O1132" s="20">
        <f>IF(G1132="","",F1132/G1132)</f>
        <v/>
      </c>
      <c r="P1132" s="21">
        <f>IF(SUMIFS('Daily NSE Equity Options'!$L:$L,'Daily NSE Equity Options'!$A:$A,$A1132)=0,"",SUMIFS('Daily NSE Equity Options'!$L:$L,'Daily NSE Equity Options'!$A:$A,$A1132))</f>
        <v/>
      </c>
      <c r="Q1132" s="8">
        <f>IF(SUMIFS('Daily BSE Equity Options'!$L:$L,'Daily BSE Equity Options'!$A:$A,$A1132)=0,"",SUMIFS('Daily BSE Equity Options'!$L:$L,'Daily BSE Equity Options'!$A:$A,$A1132))</f>
        <v/>
      </c>
      <c r="R1132" s="8">
        <f>IF(OR(P1132="",Q1132=""),"",P1132+Q1132)</f>
        <v/>
      </c>
      <c r="S1132" s="23">
        <f>IFERROR(IF(OR(P1132="",INDEX(P:P,MATCH(DATE(YEAR($A1132)-1,MONTH($A1132),DAY($A1132)),$A:$A,0))=""),"",P1132/INDEX(P:P,MATCH(DATE(YEAR($A1132)-1,MONTH($A1132),DAY($A1132)),$A:$A,0))-1),"")</f>
        <v/>
      </c>
      <c r="T1132" s="23">
        <f>IFERROR(IF(OR(Q1132="",INDEX(Q:Q,MATCH(DATE(YEAR($A1132)-1,MONTH($A1132),DAY($A1132)),$A:$A,0))=""),"",Q1132/INDEX(Q:Q,MATCH(DATE(YEAR($A1132)-1,MONTH($A1132),DAY($A1132)),$A:$A,0))-1),"")</f>
        <v/>
      </c>
      <c r="U1132" s="23">
        <f>IFERROR(IF(OR(R1132="",INDEX(R:R,MATCH(DATE(YEAR($A1132)-1,MONTH($A1132),DAY($A1132)),$A:$A,0))=""),"",R1132/INDEX(R:R,MATCH(DATE(YEAR($A1132)-1,MONTH($A1132),DAY($A1132)),$A:$A,0))-1),"")</f>
        <v/>
      </c>
      <c r="V1132" s="23">
        <f>IF(OR(P1132="",P1131=""),"",P1132/P1131-1)</f>
        <v/>
      </c>
      <c r="W1132" s="23">
        <f>IF(OR(Q1132="",Q1131=""),"",Q1132/Q1131-1)</f>
        <v/>
      </c>
      <c r="X1132" s="23">
        <f>IF(OR(R1132="",R1131=""),"",R1132/R1131-1)</f>
        <v/>
      </c>
      <c r="Y1132" s="23">
        <f>IF(R1132="","",P1132/R1132)</f>
        <v/>
      </c>
      <c r="Z1132" s="23">
        <f>IF(R1132="","",Q1132/R1132)</f>
        <v/>
      </c>
      <c r="AA1132" s="24">
        <f>IF(SUMIFS('Daily NSE Equity Options'!$M:$M,'Daily NSE Equity Options'!$A:$A,$A1132)=0,"",SUMIFS('Daily NSE Equity Options'!$M:$M,'Daily NSE Equity Options'!$A:$A,$A1132))</f>
        <v/>
      </c>
      <c r="AB1132" s="9">
        <f>IF(SUMIFS('Daily BSE Equity Options'!$M:$M,'Daily BSE Equity Options'!$A:$A,$A1132)=0,"",SUMIFS('Daily BSE Equity Options'!$M:$M,'Daily BSE Equity Options'!$A:$A,$A1132))</f>
        <v/>
      </c>
      <c r="AC1132" s="9">
        <f>IF(OR(AA1132="",AB1132=""),"",AA1132+AB1132)</f>
        <v/>
      </c>
      <c r="AD1132" s="26">
        <f>IFERROR(IF(OR(AA1132="",INDEX(AA:AA,MATCH(DATE(YEAR($A1132)-1,MONTH($A1132),DAY($A1132)),$A:$A,0))=""),"",AA1132/INDEX(AA:AA,MATCH(DATE(YEAR($A1132)-1,MONTH($A1132),DAY($A1132)),$A:$A,0))-1),"")</f>
        <v/>
      </c>
      <c r="AE1132" s="26">
        <f>IFERROR(IF(OR(AB1132="",INDEX(AB:AB,MATCH(DATE(YEAR($A1132)-1,MONTH($A1132),DAY($A1132)),$A:$A,0))=""),"",AB1132/INDEX(AB:AB,MATCH(DATE(YEAR($A1132)-1,MONTH($A1132),DAY($A1132)),$A:$A,0))-1),"")</f>
        <v/>
      </c>
      <c r="AF1132" s="26">
        <f>IFERROR(IF(OR(AC1132="",INDEX(AC:AC,MATCH(DATE(YEAR($A1132)-1,MONTH($A1132),DAY($A1132)),$A:$A,0))=""),"",AC1132/INDEX(AC:AC,MATCH(DATE(YEAR($A1132)-1,MONTH($A1132),DAY($A1132)),$A:$A,0))-1),"")</f>
        <v/>
      </c>
      <c r="AG1132" s="26">
        <f>IF(OR(AA1132="",AA1131=""),"",AA1132/AA1131-1)</f>
        <v/>
      </c>
      <c r="AH1132" s="26">
        <f>IF(OR(AB1132="",AB1131=""),"",AB1132/AB1131-1)</f>
        <v/>
      </c>
      <c r="AI1132" s="26">
        <f>IF(OR(AC1132="",AC1131=""),"",AC1132/AC1131-1)</f>
        <v/>
      </c>
      <c r="AJ1132" s="26">
        <f>IF(AC1132="","",AA1132/AC1132)</f>
        <v/>
      </c>
      <c r="AK1132" s="26">
        <f>IF(AC1132="","",AB1132/AC1132)</f>
        <v/>
      </c>
      <c r="AL1132" s="29" t="n">
        <v>13.0375</v>
      </c>
      <c r="AM1132" s="30" t="n">
        <v>14.195</v>
      </c>
      <c r="AN1132" s="30" t="n">
        <v>12.5525</v>
      </c>
      <c r="AO1132" s="30" t="n">
        <v>13.7625</v>
      </c>
      <c r="AP1132" s="31" t="n">
        <v>0.0556</v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18">
        <f>IF(SUMIFS('Daily NSE Equity Options'!$K:$K,'Daily NSE Equity Options'!$A:$A,$A1133)=0,"",SUMIFS('Daily NSE Equity Options'!$K:$K,'Daily NSE Equity Options'!$A:$A,$A1133))</f>
        <v/>
      </c>
      <c r="F1133" s="7">
        <f>IF(SUMIFS('Daily BSE Equity Options'!$K:$K,'Daily BSE Equity Options'!$A:$A,$A1133)=0,"",SUMIFS('Daily BSE Equity Options'!$K:$K,'Daily BSE Equity Options'!$A:$A,$A1133))</f>
        <v/>
      </c>
      <c r="G1133" s="7">
        <f>IF(OR(E1133="",F1133=""),"",E1133+F1133)</f>
        <v/>
      </c>
      <c r="H1133" s="20">
        <f>IFERROR(IF(OR(E1133="",INDEX(E:E,MATCH(DATE(YEAR($A1133)-1,MONTH($A1133),DAY($A1133)),$A:$A,0))=""),"",E1133/INDEX(E:E,MATCH(DATE(YEAR($A1133)-1,MONTH($A1133),DAY($A1133)),$A:$A,0))-1),"")</f>
        <v/>
      </c>
      <c r="I1133" s="20">
        <f>IFERROR(IF(OR(F1133="",INDEX(F:F,MATCH(DATE(YEAR($A1133)-1,MONTH($A1133),DAY($A1133)),$A:$A,0))=""),"",F1133/INDEX(F:F,MATCH(DATE(YEAR($A1133)-1,MONTH($A1133),DAY($A1133)),$A:$A,0))-1),"")</f>
        <v/>
      </c>
      <c r="J1133" s="20">
        <f>IFERROR(IF(OR(G1133="",INDEX(G:G,MATCH(DATE(YEAR($A1133)-1,MONTH($A1133),DAY($A1133)),$A:$A,0))=""),"",G1133/INDEX(G:G,MATCH(DATE(YEAR($A1133)-1,MONTH($A1133),DAY($A1133)),$A:$A,0))-1),"")</f>
        <v/>
      </c>
      <c r="K1133" s="20">
        <f>IF(OR(E1133="",E1132=""),"",E1133/E1132-1)</f>
        <v/>
      </c>
      <c r="L1133" s="20">
        <f>IF(OR(F1133="",F1132=""),"",F1133/F1132-1)</f>
        <v/>
      </c>
      <c r="M1133" s="20">
        <f>IF(OR(G1133="",G1132=""),"",G1133/G1132-1)</f>
        <v/>
      </c>
      <c r="N1133" s="20">
        <f>IF(G1133="","",E1133/G1133)</f>
        <v/>
      </c>
      <c r="O1133" s="20">
        <f>IF(G1133="","",F1133/G1133)</f>
        <v/>
      </c>
      <c r="P1133" s="21">
        <f>IF(SUMIFS('Daily NSE Equity Options'!$L:$L,'Daily NSE Equity Options'!$A:$A,$A1133)=0,"",SUMIFS('Daily NSE Equity Options'!$L:$L,'Daily NSE Equity Options'!$A:$A,$A1133))</f>
        <v/>
      </c>
      <c r="Q1133" s="8">
        <f>IF(SUMIFS('Daily BSE Equity Options'!$L:$L,'Daily BSE Equity Options'!$A:$A,$A1133)=0,"",SUMIFS('Daily BSE Equity Options'!$L:$L,'Daily BSE Equity Options'!$A:$A,$A1133))</f>
        <v/>
      </c>
      <c r="R1133" s="8">
        <f>IF(OR(P1133="",Q1133=""),"",P1133+Q1133)</f>
        <v/>
      </c>
      <c r="S1133" s="23">
        <f>IFERROR(IF(OR(P1133="",INDEX(P:P,MATCH(DATE(YEAR($A1133)-1,MONTH($A1133),DAY($A1133)),$A:$A,0))=""),"",P1133/INDEX(P:P,MATCH(DATE(YEAR($A1133)-1,MONTH($A1133),DAY($A1133)),$A:$A,0))-1),"")</f>
        <v/>
      </c>
      <c r="T1133" s="23">
        <f>IFERROR(IF(OR(Q1133="",INDEX(Q:Q,MATCH(DATE(YEAR($A1133)-1,MONTH($A1133),DAY($A1133)),$A:$A,0))=""),"",Q1133/INDEX(Q:Q,MATCH(DATE(YEAR($A1133)-1,MONTH($A1133),DAY($A1133)),$A:$A,0))-1),"")</f>
        <v/>
      </c>
      <c r="U1133" s="23">
        <f>IFERROR(IF(OR(R1133="",INDEX(R:R,MATCH(DATE(YEAR($A1133)-1,MONTH($A1133),DAY($A1133)),$A:$A,0))=""),"",R1133/INDEX(R:R,MATCH(DATE(YEAR($A1133)-1,MONTH($A1133),DAY($A1133)),$A:$A,0))-1),"")</f>
        <v/>
      </c>
      <c r="V1133" s="23">
        <f>IF(OR(P1133="",P1132=""),"",P1133/P1132-1)</f>
        <v/>
      </c>
      <c r="W1133" s="23">
        <f>IF(OR(Q1133="",Q1132=""),"",Q1133/Q1132-1)</f>
        <v/>
      </c>
      <c r="X1133" s="23">
        <f>IF(OR(R1133="",R1132=""),"",R1133/R1132-1)</f>
        <v/>
      </c>
      <c r="Y1133" s="23">
        <f>IF(R1133="","",P1133/R1133)</f>
        <v/>
      </c>
      <c r="Z1133" s="23">
        <f>IF(R1133="","",Q1133/R1133)</f>
        <v/>
      </c>
      <c r="AA1133" s="24">
        <f>IF(SUMIFS('Daily NSE Equity Options'!$M:$M,'Daily NSE Equity Options'!$A:$A,$A1133)=0,"",SUMIFS('Daily NSE Equity Options'!$M:$M,'Daily NSE Equity Options'!$A:$A,$A1133))</f>
        <v/>
      </c>
      <c r="AB1133" s="9">
        <f>IF(SUMIFS('Daily BSE Equity Options'!$M:$M,'Daily BSE Equity Options'!$A:$A,$A1133)=0,"",SUMIFS('Daily BSE Equity Options'!$M:$M,'Daily BSE Equity Options'!$A:$A,$A1133))</f>
        <v/>
      </c>
      <c r="AC1133" s="9">
        <f>IF(OR(AA1133="",AB1133=""),"",AA1133+AB1133)</f>
        <v/>
      </c>
      <c r="AD1133" s="26">
        <f>IFERROR(IF(OR(AA1133="",INDEX(AA:AA,MATCH(DATE(YEAR($A1133)-1,MONTH($A1133),DAY($A1133)),$A:$A,0))=""),"",AA1133/INDEX(AA:AA,MATCH(DATE(YEAR($A1133)-1,MONTH($A1133),DAY($A1133)),$A:$A,0))-1),"")</f>
        <v/>
      </c>
      <c r="AE1133" s="26">
        <f>IFERROR(IF(OR(AB1133="",INDEX(AB:AB,MATCH(DATE(YEAR($A1133)-1,MONTH($A1133),DAY($A1133)),$A:$A,0))=""),"",AB1133/INDEX(AB:AB,MATCH(DATE(YEAR($A1133)-1,MONTH($A1133),DAY($A1133)),$A:$A,0))-1),"")</f>
        <v/>
      </c>
      <c r="AF1133" s="26">
        <f>IFERROR(IF(OR(AC1133="",INDEX(AC:AC,MATCH(DATE(YEAR($A1133)-1,MONTH($A1133),DAY($A1133)),$A:$A,0))=""),"",AC1133/INDEX(AC:AC,MATCH(DATE(YEAR($A1133)-1,MONTH($A1133),DAY($A1133)),$A:$A,0))-1),"")</f>
        <v/>
      </c>
      <c r="AG1133" s="26">
        <f>IF(OR(AA1133="",AA1132=""),"",AA1133/AA1132-1)</f>
        <v/>
      </c>
      <c r="AH1133" s="26">
        <f>IF(OR(AB1133="",AB1132=""),"",AB1133/AB1132-1)</f>
        <v/>
      </c>
      <c r="AI1133" s="26">
        <f>IF(OR(AC1133="",AC1132=""),"",AC1133/AC1132-1)</f>
        <v/>
      </c>
      <c r="AJ1133" s="26">
        <f>IF(AC1133="","",AA1133/AC1133)</f>
        <v/>
      </c>
      <c r="AK1133" s="26">
        <f>IF(AC1133="","",AB1133/AC1133)</f>
        <v/>
      </c>
      <c r="AL1133" s="29" t="n">
        <v>13.7625</v>
      </c>
      <c r="AM1133" s="30" t="n">
        <v>14.515</v>
      </c>
      <c r="AN1133" s="30" t="n">
        <v>9.470000000000001</v>
      </c>
      <c r="AO1133" s="30" t="n">
        <v>14.395</v>
      </c>
      <c r="AP1133" s="31" t="n">
        <v>0.046</v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18">
        <f>IF(SUMIFS('Daily NSE Equity Options'!$K:$K,'Daily NSE Equity Options'!$A:$A,$A1134)=0,"",SUMIFS('Daily NSE Equity Options'!$K:$K,'Daily NSE Equity Options'!$A:$A,$A1134))</f>
        <v/>
      </c>
      <c r="F1134" s="7">
        <f>IF(SUMIFS('Daily BSE Equity Options'!$K:$K,'Daily BSE Equity Options'!$A:$A,$A1134)=0,"",SUMIFS('Daily BSE Equity Options'!$K:$K,'Daily BSE Equity Options'!$A:$A,$A1134))</f>
        <v/>
      </c>
      <c r="G1134" s="7">
        <f>IF(OR(E1134="",F1134=""),"",E1134+F1134)</f>
        <v/>
      </c>
      <c r="H1134" s="20">
        <f>IFERROR(IF(OR(E1134="",INDEX(E:E,MATCH(DATE(YEAR($A1134)-1,MONTH($A1134),DAY($A1134)),$A:$A,0))=""),"",E1134/INDEX(E:E,MATCH(DATE(YEAR($A1134)-1,MONTH($A1134),DAY($A1134)),$A:$A,0))-1),"")</f>
        <v/>
      </c>
      <c r="I1134" s="20">
        <f>IFERROR(IF(OR(F1134="",INDEX(F:F,MATCH(DATE(YEAR($A1134)-1,MONTH($A1134),DAY($A1134)),$A:$A,0))=""),"",F1134/INDEX(F:F,MATCH(DATE(YEAR($A1134)-1,MONTH($A1134),DAY($A1134)),$A:$A,0))-1),"")</f>
        <v/>
      </c>
      <c r="J1134" s="20">
        <f>IFERROR(IF(OR(G1134="",INDEX(G:G,MATCH(DATE(YEAR($A1134)-1,MONTH($A1134),DAY($A1134)),$A:$A,0))=""),"",G1134/INDEX(G:G,MATCH(DATE(YEAR($A1134)-1,MONTH($A1134),DAY($A1134)),$A:$A,0))-1),"")</f>
        <v/>
      </c>
      <c r="K1134" s="20">
        <f>IF(OR(E1134="",E1133=""),"",E1134/E1133-1)</f>
        <v/>
      </c>
      <c r="L1134" s="20">
        <f>IF(OR(F1134="",F1133=""),"",F1134/F1133-1)</f>
        <v/>
      </c>
      <c r="M1134" s="20">
        <f>IF(OR(G1134="",G1133=""),"",G1134/G1133-1)</f>
        <v/>
      </c>
      <c r="N1134" s="20">
        <f>IF(G1134="","",E1134/G1134)</f>
        <v/>
      </c>
      <c r="O1134" s="20">
        <f>IF(G1134="","",F1134/G1134)</f>
        <v/>
      </c>
      <c r="P1134" s="21">
        <f>IF(SUMIFS('Daily NSE Equity Options'!$L:$L,'Daily NSE Equity Options'!$A:$A,$A1134)=0,"",SUMIFS('Daily NSE Equity Options'!$L:$L,'Daily NSE Equity Options'!$A:$A,$A1134))</f>
        <v/>
      </c>
      <c r="Q1134" s="8">
        <f>IF(SUMIFS('Daily BSE Equity Options'!$L:$L,'Daily BSE Equity Options'!$A:$A,$A1134)=0,"",SUMIFS('Daily BSE Equity Options'!$L:$L,'Daily BSE Equity Options'!$A:$A,$A1134))</f>
        <v/>
      </c>
      <c r="R1134" s="8">
        <f>IF(OR(P1134="",Q1134=""),"",P1134+Q1134)</f>
        <v/>
      </c>
      <c r="S1134" s="23">
        <f>IFERROR(IF(OR(P1134="",INDEX(P:P,MATCH(DATE(YEAR($A1134)-1,MONTH($A1134),DAY($A1134)),$A:$A,0))=""),"",P1134/INDEX(P:P,MATCH(DATE(YEAR($A1134)-1,MONTH($A1134),DAY($A1134)),$A:$A,0))-1),"")</f>
        <v/>
      </c>
      <c r="T1134" s="23">
        <f>IFERROR(IF(OR(Q1134="",INDEX(Q:Q,MATCH(DATE(YEAR($A1134)-1,MONTH($A1134),DAY($A1134)),$A:$A,0))=""),"",Q1134/INDEX(Q:Q,MATCH(DATE(YEAR($A1134)-1,MONTH($A1134),DAY($A1134)),$A:$A,0))-1),"")</f>
        <v/>
      </c>
      <c r="U1134" s="23">
        <f>IFERROR(IF(OR(R1134="",INDEX(R:R,MATCH(DATE(YEAR($A1134)-1,MONTH($A1134),DAY($A1134)),$A:$A,0))=""),"",R1134/INDEX(R:R,MATCH(DATE(YEAR($A1134)-1,MONTH($A1134),DAY($A1134)),$A:$A,0))-1),"")</f>
        <v/>
      </c>
      <c r="V1134" s="23">
        <f>IF(OR(P1134="",P1133=""),"",P1134/P1133-1)</f>
        <v/>
      </c>
      <c r="W1134" s="23">
        <f>IF(OR(Q1134="",Q1133=""),"",Q1134/Q1133-1)</f>
        <v/>
      </c>
      <c r="X1134" s="23">
        <f>IF(OR(R1134="",R1133=""),"",R1134/R1133-1)</f>
        <v/>
      </c>
      <c r="Y1134" s="23">
        <f>IF(R1134="","",P1134/R1134)</f>
        <v/>
      </c>
      <c r="Z1134" s="23">
        <f>IF(R1134="","",Q1134/R1134)</f>
        <v/>
      </c>
      <c r="AA1134" s="24">
        <f>IF(SUMIFS('Daily NSE Equity Options'!$M:$M,'Daily NSE Equity Options'!$A:$A,$A1134)=0,"",SUMIFS('Daily NSE Equity Options'!$M:$M,'Daily NSE Equity Options'!$A:$A,$A1134))</f>
        <v/>
      </c>
      <c r="AB1134" s="9">
        <f>IF(SUMIFS('Daily BSE Equity Options'!$M:$M,'Daily BSE Equity Options'!$A:$A,$A1134)=0,"",SUMIFS('Daily BSE Equity Options'!$M:$M,'Daily BSE Equity Options'!$A:$A,$A1134))</f>
        <v/>
      </c>
      <c r="AC1134" s="9">
        <f>IF(OR(AA1134="",AB1134=""),"",AA1134+AB1134)</f>
        <v/>
      </c>
      <c r="AD1134" s="26">
        <f>IFERROR(IF(OR(AA1134="",INDEX(AA:AA,MATCH(DATE(YEAR($A1134)-1,MONTH($A1134),DAY($A1134)),$A:$A,0))=""),"",AA1134/INDEX(AA:AA,MATCH(DATE(YEAR($A1134)-1,MONTH($A1134),DAY($A1134)),$A:$A,0))-1),"")</f>
        <v/>
      </c>
      <c r="AE1134" s="26">
        <f>IFERROR(IF(OR(AB1134="",INDEX(AB:AB,MATCH(DATE(YEAR($A1134)-1,MONTH($A1134),DAY($A1134)),$A:$A,0))=""),"",AB1134/INDEX(AB:AB,MATCH(DATE(YEAR($A1134)-1,MONTH($A1134),DAY($A1134)),$A:$A,0))-1),"")</f>
        <v/>
      </c>
      <c r="AF1134" s="26">
        <f>IFERROR(IF(OR(AC1134="",INDEX(AC:AC,MATCH(DATE(YEAR($A1134)-1,MONTH($A1134),DAY($A1134)),$A:$A,0))=""),"",AC1134/INDEX(AC:AC,MATCH(DATE(YEAR($A1134)-1,MONTH($A1134),DAY($A1134)),$A:$A,0))-1),"")</f>
        <v/>
      </c>
      <c r="AG1134" s="26">
        <f>IF(OR(AA1134="",AA1133=""),"",AA1134/AA1133-1)</f>
        <v/>
      </c>
      <c r="AH1134" s="26">
        <f>IF(OR(AB1134="",AB1133=""),"",AB1134/AB1133-1)</f>
        <v/>
      </c>
      <c r="AI1134" s="26">
        <f>IF(OR(AC1134="",AC1133=""),"",AC1134/AC1133-1)</f>
        <v/>
      </c>
      <c r="AJ1134" s="26">
        <f>IF(AC1134="","",AA1134/AC1134)</f>
        <v/>
      </c>
      <c r="AK1134" s="26">
        <f>IF(AC1134="","",AB1134/AC1134)</f>
        <v/>
      </c>
      <c r="AL1134" s="29" t="n">
        <v>14.395</v>
      </c>
      <c r="AM1134" s="30" t="n">
        <v>15.0325</v>
      </c>
      <c r="AN1134" s="30" t="n">
        <v>11.74</v>
      </c>
      <c r="AO1134" s="30" t="n">
        <v>14.6225</v>
      </c>
      <c r="AP1134" s="31" t="n">
        <v>0.0158</v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18">
        <f>IF(SUMIFS('Daily NSE Equity Options'!$K:$K,'Daily NSE Equity Options'!$A:$A,$A1135)=0,"",SUMIFS('Daily NSE Equity Options'!$K:$K,'Daily NSE Equity Options'!$A:$A,$A1135))</f>
        <v/>
      </c>
      <c r="F1135" s="7">
        <f>IF(SUMIFS('Daily BSE Equity Options'!$K:$K,'Daily BSE Equity Options'!$A:$A,$A1135)=0,"",SUMIFS('Daily BSE Equity Options'!$K:$K,'Daily BSE Equity Options'!$A:$A,$A1135))</f>
        <v/>
      </c>
      <c r="G1135" s="7">
        <f>IF(OR(E1135="",F1135=""),"",E1135+F1135)</f>
        <v/>
      </c>
      <c r="H1135" s="20">
        <f>IFERROR(IF(OR(E1135="",INDEX(E:E,MATCH(DATE(YEAR($A1135)-1,MONTH($A1135),DAY($A1135)),$A:$A,0))=""),"",E1135/INDEX(E:E,MATCH(DATE(YEAR($A1135)-1,MONTH($A1135),DAY($A1135)),$A:$A,0))-1),"")</f>
        <v/>
      </c>
      <c r="I1135" s="20">
        <f>IFERROR(IF(OR(F1135="",INDEX(F:F,MATCH(DATE(YEAR($A1135)-1,MONTH($A1135),DAY($A1135)),$A:$A,0))=""),"",F1135/INDEX(F:F,MATCH(DATE(YEAR($A1135)-1,MONTH($A1135),DAY($A1135)),$A:$A,0))-1),"")</f>
        <v/>
      </c>
      <c r="J1135" s="20">
        <f>IFERROR(IF(OR(G1135="",INDEX(G:G,MATCH(DATE(YEAR($A1135)-1,MONTH($A1135),DAY($A1135)),$A:$A,0))=""),"",G1135/INDEX(G:G,MATCH(DATE(YEAR($A1135)-1,MONTH($A1135),DAY($A1135)),$A:$A,0))-1),"")</f>
        <v/>
      </c>
      <c r="K1135" s="20">
        <f>IF(OR(E1135="",E1134=""),"",E1135/E1134-1)</f>
        <v/>
      </c>
      <c r="L1135" s="20">
        <f>IF(OR(F1135="",F1134=""),"",F1135/F1134-1)</f>
        <v/>
      </c>
      <c r="M1135" s="20">
        <f>IF(OR(G1135="",G1134=""),"",G1135/G1134-1)</f>
        <v/>
      </c>
      <c r="N1135" s="20">
        <f>IF(G1135="","",E1135/G1135)</f>
        <v/>
      </c>
      <c r="O1135" s="20">
        <f>IF(G1135="","",F1135/G1135)</f>
        <v/>
      </c>
      <c r="P1135" s="21">
        <f>IF(SUMIFS('Daily NSE Equity Options'!$L:$L,'Daily NSE Equity Options'!$A:$A,$A1135)=0,"",SUMIFS('Daily NSE Equity Options'!$L:$L,'Daily NSE Equity Options'!$A:$A,$A1135))</f>
        <v/>
      </c>
      <c r="Q1135" s="8">
        <f>IF(SUMIFS('Daily BSE Equity Options'!$L:$L,'Daily BSE Equity Options'!$A:$A,$A1135)=0,"",SUMIFS('Daily BSE Equity Options'!$L:$L,'Daily BSE Equity Options'!$A:$A,$A1135))</f>
        <v/>
      </c>
      <c r="R1135" s="8">
        <f>IF(OR(P1135="",Q1135=""),"",P1135+Q1135)</f>
        <v/>
      </c>
      <c r="S1135" s="23">
        <f>IFERROR(IF(OR(P1135="",INDEX(P:P,MATCH(DATE(YEAR($A1135)-1,MONTH($A1135),DAY($A1135)),$A:$A,0))=""),"",P1135/INDEX(P:P,MATCH(DATE(YEAR($A1135)-1,MONTH($A1135),DAY($A1135)),$A:$A,0))-1),"")</f>
        <v/>
      </c>
      <c r="T1135" s="23">
        <f>IFERROR(IF(OR(Q1135="",INDEX(Q:Q,MATCH(DATE(YEAR($A1135)-1,MONTH($A1135),DAY($A1135)),$A:$A,0))=""),"",Q1135/INDEX(Q:Q,MATCH(DATE(YEAR($A1135)-1,MONTH($A1135),DAY($A1135)),$A:$A,0))-1),"")</f>
        <v/>
      </c>
      <c r="U1135" s="23">
        <f>IFERROR(IF(OR(R1135="",INDEX(R:R,MATCH(DATE(YEAR($A1135)-1,MONTH($A1135),DAY($A1135)),$A:$A,0))=""),"",R1135/INDEX(R:R,MATCH(DATE(YEAR($A1135)-1,MONTH($A1135),DAY($A1135)),$A:$A,0))-1),"")</f>
        <v/>
      </c>
      <c r="V1135" s="23">
        <f>IF(OR(P1135="",P1134=""),"",P1135/P1134-1)</f>
        <v/>
      </c>
      <c r="W1135" s="23">
        <f>IF(OR(Q1135="",Q1134=""),"",Q1135/Q1134-1)</f>
        <v/>
      </c>
      <c r="X1135" s="23">
        <f>IF(OR(R1135="",R1134=""),"",R1135/R1134-1)</f>
        <v/>
      </c>
      <c r="Y1135" s="23">
        <f>IF(R1135="","",P1135/R1135)</f>
        <v/>
      </c>
      <c r="Z1135" s="23">
        <f>IF(R1135="","",Q1135/R1135)</f>
        <v/>
      </c>
      <c r="AA1135" s="24">
        <f>IF(SUMIFS('Daily NSE Equity Options'!$M:$M,'Daily NSE Equity Options'!$A:$A,$A1135)=0,"",SUMIFS('Daily NSE Equity Options'!$M:$M,'Daily NSE Equity Options'!$A:$A,$A1135))</f>
        <v/>
      </c>
      <c r="AB1135" s="9">
        <f>IF(SUMIFS('Daily BSE Equity Options'!$M:$M,'Daily BSE Equity Options'!$A:$A,$A1135)=0,"",SUMIFS('Daily BSE Equity Options'!$M:$M,'Daily BSE Equity Options'!$A:$A,$A1135))</f>
        <v/>
      </c>
      <c r="AC1135" s="9">
        <f>IF(OR(AA1135="",AB1135=""),"",AA1135+AB1135)</f>
        <v/>
      </c>
      <c r="AD1135" s="26">
        <f>IFERROR(IF(OR(AA1135="",INDEX(AA:AA,MATCH(DATE(YEAR($A1135)-1,MONTH($A1135),DAY($A1135)),$A:$A,0))=""),"",AA1135/INDEX(AA:AA,MATCH(DATE(YEAR($A1135)-1,MONTH($A1135),DAY($A1135)),$A:$A,0))-1),"")</f>
        <v/>
      </c>
      <c r="AE1135" s="26">
        <f>IFERROR(IF(OR(AB1135="",INDEX(AB:AB,MATCH(DATE(YEAR($A1135)-1,MONTH($A1135),DAY($A1135)),$A:$A,0))=""),"",AB1135/INDEX(AB:AB,MATCH(DATE(YEAR($A1135)-1,MONTH($A1135),DAY($A1135)),$A:$A,0))-1),"")</f>
        <v/>
      </c>
      <c r="AF1135" s="26">
        <f>IFERROR(IF(OR(AC1135="",INDEX(AC:AC,MATCH(DATE(YEAR($A1135)-1,MONTH($A1135),DAY($A1135)),$A:$A,0))=""),"",AC1135/INDEX(AC:AC,MATCH(DATE(YEAR($A1135)-1,MONTH($A1135),DAY($A1135)),$A:$A,0))-1),"")</f>
        <v/>
      </c>
      <c r="AG1135" s="26">
        <f>IF(OR(AA1135="",AA1134=""),"",AA1135/AA1134-1)</f>
        <v/>
      </c>
      <c r="AH1135" s="26">
        <f>IF(OR(AB1135="",AB1134=""),"",AB1135/AB1134-1)</f>
        <v/>
      </c>
      <c r="AI1135" s="26">
        <f>IF(OR(AC1135="",AC1134=""),"",AC1135/AC1134-1)</f>
        <v/>
      </c>
      <c r="AJ1135" s="26">
        <f>IF(AC1135="","",AA1135/AC1135)</f>
        <v/>
      </c>
      <c r="AK1135" s="26">
        <f>IF(AC1135="","",AB1135/AC1135)</f>
        <v/>
      </c>
      <c r="AL1135" s="29" t="n">
        <v>14.6225</v>
      </c>
      <c r="AM1135" s="30" t="n">
        <v>14.8975</v>
      </c>
      <c r="AN1135" s="30" t="n">
        <v>12.695</v>
      </c>
      <c r="AO1135" s="30" t="n">
        <v>13.97</v>
      </c>
      <c r="AP1135" s="31" t="n">
        <v>-0.0446</v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18">
        <f>IF(SUMIFS('Daily NSE Equity Options'!$K:$K,'Daily NSE Equity Options'!$A:$A,$A1136)=0,"",SUMIFS('Daily NSE Equity Options'!$K:$K,'Daily NSE Equity Options'!$A:$A,$A1136))</f>
        <v/>
      </c>
      <c r="F1136" s="7">
        <f>IF(SUMIFS('Daily BSE Equity Options'!$K:$K,'Daily BSE Equity Options'!$A:$A,$A1136)=0,"",SUMIFS('Daily BSE Equity Options'!$K:$K,'Daily BSE Equity Options'!$A:$A,$A1136))</f>
        <v/>
      </c>
      <c r="G1136" s="7">
        <f>IF(OR(E1136="",F1136=""),"",E1136+F1136)</f>
        <v/>
      </c>
      <c r="H1136" s="20">
        <f>IFERROR(IF(OR(E1136="",INDEX(E:E,MATCH(DATE(YEAR($A1136)-1,MONTH($A1136),DAY($A1136)),$A:$A,0))=""),"",E1136/INDEX(E:E,MATCH(DATE(YEAR($A1136)-1,MONTH($A1136),DAY($A1136)),$A:$A,0))-1),"")</f>
        <v/>
      </c>
      <c r="I1136" s="20">
        <f>IFERROR(IF(OR(F1136="",INDEX(F:F,MATCH(DATE(YEAR($A1136)-1,MONTH($A1136),DAY($A1136)),$A:$A,0))=""),"",F1136/INDEX(F:F,MATCH(DATE(YEAR($A1136)-1,MONTH($A1136),DAY($A1136)),$A:$A,0))-1),"")</f>
        <v/>
      </c>
      <c r="J1136" s="20">
        <f>IFERROR(IF(OR(G1136="",INDEX(G:G,MATCH(DATE(YEAR($A1136)-1,MONTH($A1136),DAY($A1136)),$A:$A,0))=""),"",G1136/INDEX(G:G,MATCH(DATE(YEAR($A1136)-1,MONTH($A1136),DAY($A1136)),$A:$A,0))-1),"")</f>
        <v/>
      </c>
      <c r="K1136" s="20">
        <f>IF(OR(E1136="",E1135=""),"",E1136/E1135-1)</f>
        <v/>
      </c>
      <c r="L1136" s="20">
        <f>IF(OR(F1136="",F1135=""),"",F1136/F1135-1)</f>
        <v/>
      </c>
      <c r="M1136" s="20">
        <f>IF(OR(G1136="",G1135=""),"",G1136/G1135-1)</f>
        <v/>
      </c>
      <c r="N1136" s="20">
        <f>IF(G1136="","",E1136/G1136)</f>
        <v/>
      </c>
      <c r="O1136" s="20">
        <f>IF(G1136="","",F1136/G1136)</f>
        <v/>
      </c>
      <c r="P1136" s="21">
        <f>IF(SUMIFS('Daily NSE Equity Options'!$L:$L,'Daily NSE Equity Options'!$A:$A,$A1136)=0,"",SUMIFS('Daily NSE Equity Options'!$L:$L,'Daily NSE Equity Options'!$A:$A,$A1136))</f>
        <v/>
      </c>
      <c r="Q1136" s="8">
        <f>IF(SUMIFS('Daily BSE Equity Options'!$L:$L,'Daily BSE Equity Options'!$A:$A,$A1136)=0,"",SUMIFS('Daily BSE Equity Options'!$L:$L,'Daily BSE Equity Options'!$A:$A,$A1136))</f>
        <v/>
      </c>
      <c r="R1136" s="8">
        <f>IF(OR(P1136="",Q1136=""),"",P1136+Q1136)</f>
        <v/>
      </c>
      <c r="S1136" s="23">
        <f>IFERROR(IF(OR(P1136="",INDEX(P:P,MATCH(DATE(YEAR($A1136)-1,MONTH($A1136),DAY($A1136)),$A:$A,0))=""),"",P1136/INDEX(P:P,MATCH(DATE(YEAR($A1136)-1,MONTH($A1136),DAY($A1136)),$A:$A,0))-1),"")</f>
        <v/>
      </c>
      <c r="T1136" s="23">
        <f>IFERROR(IF(OR(Q1136="",INDEX(Q:Q,MATCH(DATE(YEAR($A1136)-1,MONTH($A1136),DAY($A1136)),$A:$A,0))=""),"",Q1136/INDEX(Q:Q,MATCH(DATE(YEAR($A1136)-1,MONTH($A1136),DAY($A1136)),$A:$A,0))-1),"")</f>
        <v/>
      </c>
      <c r="U1136" s="23">
        <f>IFERROR(IF(OR(R1136="",INDEX(R:R,MATCH(DATE(YEAR($A1136)-1,MONTH($A1136),DAY($A1136)),$A:$A,0))=""),"",R1136/INDEX(R:R,MATCH(DATE(YEAR($A1136)-1,MONTH($A1136),DAY($A1136)),$A:$A,0))-1),"")</f>
        <v/>
      </c>
      <c r="V1136" s="23">
        <f>IF(OR(P1136="",P1135=""),"",P1136/P1135-1)</f>
        <v/>
      </c>
      <c r="W1136" s="23">
        <f>IF(OR(Q1136="",Q1135=""),"",Q1136/Q1135-1)</f>
        <v/>
      </c>
      <c r="X1136" s="23">
        <f>IF(OR(R1136="",R1135=""),"",R1136/R1135-1)</f>
        <v/>
      </c>
      <c r="Y1136" s="23">
        <f>IF(R1136="","",P1136/R1136)</f>
        <v/>
      </c>
      <c r="Z1136" s="23">
        <f>IF(R1136="","",Q1136/R1136)</f>
        <v/>
      </c>
      <c r="AA1136" s="24">
        <f>IF(SUMIFS('Daily NSE Equity Options'!$M:$M,'Daily NSE Equity Options'!$A:$A,$A1136)=0,"",SUMIFS('Daily NSE Equity Options'!$M:$M,'Daily NSE Equity Options'!$A:$A,$A1136))</f>
        <v/>
      </c>
      <c r="AB1136" s="9">
        <f>IF(SUMIFS('Daily BSE Equity Options'!$M:$M,'Daily BSE Equity Options'!$A:$A,$A1136)=0,"",SUMIFS('Daily BSE Equity Options'!$M:$M,'Daily BSE Equity Options'!$A:$A,$A1136))</f>
        <v/>
      </c>
      <c r="AC1136" s="9">
        <f>IF(OR(AA1136="",AB1136=""),"",AA1136+AB1136)</f>
        <v/>
      </c>
      <c r="AD1136" s="26">
        <f>IFERROR(IF(OR(AA1136="",INDEX(AA:AA,MATCH(DATE(YEAR($A1136)-1,MONTH($A1136),DAY($A1136)),$A:$A,0))=""),"",AA1136/INDEX(AA:AA,MATCH(DATE(YEAR($A1136)-1,MONTH($A1136),DAY($A1136)),$A:$A,0))-1),"")</f>
        <v/>
      </c>
      <c r="AE1136" s="26">
        <f>IFERROR(IF(OR(AB1136="",INDEX(AB:AB,MATCH(DATE(YEAR($A1136)-1,MONTH($A1136),DAY($A1136)),$A:$A,0))=""),"",AB1136/INDEX(AB:AB,MATCH(DATE(YEAR($A1136)-1,MONTH($A1136),DAY($A1136)),$A:$A,0))-1),"")</f>
        <v/>
      </c>
      <c r="AF1136" s="26">
        <f>IFERROR(IF(OR(AC1136="",INDEX(AC:AC,MATCH(DATE(YEAR($A1136)-1,MONTH($A1136),DAY($A1136)),$A:$A,0))=""),"",AC1136/INDEX(AC:AC,MATCH(DATE(YEAR($A1136)-1,MONTH($A1136),DAY($A1136)),$A:$A,0))-1),"")</f>
        <v/>
      </c>
      <c r="AG1136" s="26">
        <f>IF(OR(AA1136="",AA1135=""),"",AA1136/AA1135-1)</f>
        <v/>
      </c>
      <c r="AH1136" s="26">
        <f>IF(OR(AB1136="",AB1135=""),"",AB1136/AB1135-1)</f>
        <v/>
      </c>
      <c r="AI1136" s="26">
        <f>IF(OR(AC1136="",AC1135=""),"",AC1136/AC1135-1)</f>
        <v/>
      </c>
      <c r="AJ1136" s="26">
        <f>IF(AC1136="","",AA1136/AC1136)</f>
        <v/>
      </c>
      <c r="AK1136" s="26">
        <f>IF(AC1136="","",AB1136/AC1136)</f>
        <v/>
      </c>
      <c r="AL1136" s="29" t="n">
        <v>13.97</v>
      </c>
      <c r="AM1136" s="30" t="n">
        <v>15.08</v>
      </c>
      <c r="AN1136" s="30" t="n">
        <v>13.35</v>
      </c>
      <c r="AO1136" s="30" t="n">
        <v>14.6325</v>
      </c>
      <c r="AP1136" s="31" t="n">
        <v>0.0474</v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18">
        <f>IF(SUMIFS('Daily NSE Equity Options'!$K:$K,'Daily NSE Equity Options'!$A:$A,$A1137)=0,"",SUMIFS('Daily NSE Equity Options'!$K:$K,'Daily NSE Equity Options'!$A:$A,$A1137))</f>
        <v/>
      </c>
      <c r="F1137" s="7">
        <f>IF(SUMIFS('Daily BSE Equity Options'!$K:$K,'Daily BSE Equity Options'!$A:$A,$A1137)=0,"",SUMIFS('Daily BSE Equity Options'!$K:$K,'Daily BSE Equity Options'!$A:$A,$A1137))</f>
        <v/>
      </c>
      <c r="G1137" s="7">
        <f>IF(OR(E1137="",F1137=""),"",E1137+F1137)</f>
        <v/>
      </c>
      <c r="H1137" s="20">
        <f>IFERROR(IF(OR(E1137="",INDEX(E:E,MATCH(DATE(YEAR($A1137)-1,MONTH($A1137),DAY($A1137)),$A:$A,0))=""),"",E1137/INDEX(E:E,MATCH(DATE(YEAR($A1137)-1,MONTH($A1137),DAY($A1137)),$A:$A,0))-1),"")</f>
        <v/>
      </c>
      <c r="I1137" s="20">
        <f>IFERROR(IF(OR(F1137="",INDEX(F:F,MATCH(DATE(YEAR($A1137)-1,MONTH($A1137),DAY($A1137)),$A:$A,0))=""),"",F1137/INDEX(F:F,MATCH(DATE(YEAR($A1137)-1,MONTH($A1137),DAY($A1137)),$A:$A,0))-1),"")</f>
        <v/>
      </c>
      <c r="J1137" s="20">
        <f>IFERROR(IF(OR(G1137="",INDEX(G:G,MATCH(DATE(YEAR($A1137)-1,MONTH($A1137),DAY($A1137)),$A:$A,0))=""),"",G1137/INDEX(G:G,MATCH(DATE(YEAR($A1137)-1,MONTH($A1137),DAY($A1137)),$A:$A,0))-1),"")</f>
        <v/>
      </c>
      <c r="K1137" s="20">
        <f>IF(OR(E1137="",E1136=""),"",E1137/E1136-1)</f>
        <v/>
      </c>
      <c r="L1137" s="20">
        <f>IF(OR(F1137="",F1136=""),"",F1137/F1136-1)</f>
        <v/>
      </c>
      <c r="M1137" s="20">
        <f>IF(OR(G1137="",G1136=""),"",G1137/G1136-1)</f>
        <v/>
      </c>
      <c r="N1137" s="20">
        <f>IF(G1137="","",E1137/G1137)</f>
        <v/>
      </c>
      <c r="O1137" s="20">
        <f>IF(G1137="","",F1137/G1137)</f>
        <v/>
      </c>
      <c r="P1137" s="21">
        <f>IF(SUMIFS('Daily NSE Equity Options'!$L:$L,'Daily NSE Equity Options'!$A:$A,$A1137)=0,"",SUMIFS('Daily NSE Equity Options'!$L:$L,'Daily NSE Equity Options'!$A:$A,$A1137))</f>
        <v/>
      </c>
      <c r="Q1137" s="8">
        <f>IF(SUMIFS('Daily BSE Equity Options'!$L:$L,'Daily BSE Equity Options'!$A:$A,$A1137)=0,"",SUMIFS('Daily BSE Equity Options'!$L:$L,'Daily BSE Equity Options'!$A:$A,$A1137))</f>
        <v/>
      </c>
      <c r="R1137" s="8">
        <f>IF(OR(P1137="",Q1137=""),"",P1137+Q1137)</f>
        <v/>
      </c>
      <c r="S1137" s="23">
        <f>IFERROR(IF(OR(P1137="",INDEX(P:P,MATCH(DATE(YEAR($A1137)-1,MONTH($A1137),DAY($A1137)),$A:$A,0))=""),"",P1137/INDEX(P:P,MATCH(DATE(YEAR($A1137)-1,MONTH($A1137),DAY($A1137)),$A:$A,0))-1),"")</f>
        <v/>
      </c>
      <c r="T1137" s="23">
        <f>IFERROR(IF(OR(Q1137="",INDEX(Q:Q,MATCH(DATE(YEAR($A1137)-1,MONTH($A1137),DAY($A1137)),$A:$A,0))=""),"",Q1137/INDEX(Q:Q,MATCH(DATE(YEAR($A1137)-1,MONTH($A1137),DAY($A1137)),$A:$A,0))-1),"")</f>
        <v/>
      </c>
      <c r="U1137" s="23">
        <f>IFERROR(IF(OR(R1137="",INDEX(R:R,MATCH(DATE(YEAR($A1137)-1,MONTH($A1137),DAY($A1137)),$A:$A,0))=""),"",R1137/INDEX(R:R,MATCH(DATE(YEAR($A1137)-1,MONTH($A1137),DAY($A1137)),$A:$A,0))-1),"")</f>
        <v/>
      </c>
      <c r="V1137" s="23">
        <f>IF(OR(P1137="",P1136=""),"",P1137/P1136-1)</f>
        <v/>
      </c>
      <c r="W1137" s="23">
        <f>IF(OR(Q1137="",Q1136=""),"",Q1137/Q1136-1)</f>
        <v/>
      </c>
      <c r="X1137" s="23">
        <f>IF(OR(R1137="",R1136=""),"",R1137/R1136-1)</f>
        <v/>
      </c>
      <c r="Y1137" s="23">
        <f>IF(R1137="","",P1137/R1137)</f>
        <v/>
      </c>
      <c r="Z1137" s="23">
        <f>IF(R1137="","",Q1137/R1137)</f>
        <v/>
      </c>
      <c r="AA1137" s="24">
        <f>IF(SUMIFS('Daily NSE Equity Options'!$M:$M,'Daily NSE Equity Options'!$A:$A,$A1137)=0,"",SUMIFS('Daily NSE Equity Options'!$M:$M,'Daily NSE Equity Options'!$A:$A,$A1137))</f>
        <v/>
      </c>
      <c r="AB1137" s="9">
        <f>IF(SUMIFS('Daily BSE Equity Options'!$M:$M,'Daily BSE Equity Options'!$A:$A,$A1137)=0,"",SUMIFS('Daily BSE Equity Options'!$M:$M,'Daily BSE Equity Options'!$A:$A,$A1137))</f>
        <v/>
      </c>
      <c r="AC1137" s="9">
        <f>IF(OR(AA1137="",AB1137=""),"",AA1137+AB1137)</f>
        <v/>
      </c>
      <c r="AD1137" s="26">
        <f>IFERROR(IF(OR(AA1137="",INDEX(AA:AA,MATCH(DATE(YEAR($A1137)-1,MONTH($A1137),DAY($A1137)),$A:$A,0))=""),"",AA1137/INDEX(AA:AA,MATCH(DATE(YEAR($A1137)-1,MONTH($A1137),DAY($A1137)),$A:$A,0))-1),"")</f>
        <v/>
      </c>
      <c r="AE1137" s="26">
        <f>IFERROR(IF(OR(AB1137="",INDEX(AB:AB,MATCH(DATE(YEAR($A1137)-1,MONTH($A1137),DAY($A1137)),$A:$A,0))=""),"",AB1137/INDEX(AB:AB,MATCH(DATE(YEAR($A1137)-1,MONTH($A1137),DAY($A1137)),$A:$A,0))-1),"")</f>
        <v/>
      </c>
      <c r="AF1137" s="26">
        <f>IFERROR(IF(OR(AC1137="",INDEX(AC:AC,MATCH(DATE(YEAR($A1137)-1,MONTH($A1137),DAY($A1137)),$A:$A,0))=""),"",AC1137/INDEX(AC:AC,MATCH(DATE(YEAR($A1137)-1,MONTH($A1137),DAY($A1137)),$A:$A,0))-1),"")</f>
        <v/>
      </c>
      <c r="AG1137" s="26">
        <f>IF(OR(AA1137="",AA1136=""),"",AA1137/AA1136-1)</f>
        <v/>
      </c>
      <c r="AH1137" s="26">
        <f>IF(OR(AB1137="",AB1136=""),"",AB1137/AB1136-1)</f>
        <v/>
      </c>
      <c r="AI1137" s="26">
        <f>IF(OR(AC1137="",AC1136=""),"",AC1137/AC1136-1)</f>
        <v/>
      </c>
      <c r="AJ1137" s="26">
        <f>IF(AC1137="","",AA1137/AC1137)</f>
        <v/>
      </c>
      <c r="AK1137" s="26">
        <f>IF(AC1137="","",AB1137/AC1137)</f>
        <v/>
      </c>
      <c r="AL1137" s="29" t="n">
        <v>14.6325</v>
      </c>
      <c r="AM1137" s="30" t="n">
        <v>15.4775</v>
      </c>
      <c r="AN1137" s="30" t="n">
        <v>13.535</v>
      </c>
      <c r="AO1137" s="30" t="n">
        <v>14.29</v>
      </c>
      <c r="AP1137" s="31" t="n">
        <v>-0.0234</v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18">
        <f>IF(SUMIFS('Daily NSE Equity Options'!$K:$K,'Daily NSE Equity Options'!$A:$A,$A1138)=0,"",SUMIFS('Daily NSE Equity Options'!$K:$K,'Daily NSE Equity Options'!$A:$A,$A1138))</f>
        <v/>
      </c>
      <c r="F1138" s="7">
        <f>IF(SUMIFS('Daily BSE Equity Options'!$K:$K,'Daily BSE Equity Options'!$A:$A,$A1138)=0,"",SUMIFS('Daily BSE Equity Options'!$K:$K,'Daily BSE Equity Options'!$A:$A,$A1138))</f>
        <v/>
      </c>
      <c r="G1138" s="7">
        <f>IF(OR(E1138="",F1138=""),"",E1138+F1138)</f>
        <v/>
      </c>
      <c r="H1138" s="20">
        <f>IFERROR(IF(OR(E1138="",INDEX(E:E,MATCH(DATE(YEAR($A1138)-1,MONTH($A1138),DAY($A1138)),$A:$A,0))=""),"",E1138/INDEX(E:E,MATCH(DATE(YEAR($A1138)-1,MONTH($A1138),DAY($A1138)),$A:$A,0))-1),"")</f>
        <v/>
      </c>
      <c r="I1138" s="20">
        <f>IFERROR(IF(OR(F1138="",INDEX(F:F,MATCH(DATE(YEAR($A1138)-1,MONTH($A1138),DAY($A1138)),$A:$A,0))=""),"",F1138/INDEX(F:F,MATCH(DATE(YEAR($A1138)-1,MONTH($A1138),DAY($A1138)),$A:$A,0))-1),"")</f>
        <v/>
      </c>
      <c r="J1138" s="20">
        <f>IFERROR(IF(OR(G1138="",INDEX(G:G,MATCH(DATE(YEAR($A1138)-1,MONTH($A1138),DAY($A1138)),$A:$A,0))=""),"",G1138/INDEX(G:G,MATCH(DATE(YEAR($A1138)-1,MONTH($A1138),DAY($A1138)),$A:$A,0))-1),"")</f>
        <v/>
      </c>
      <c r="K1138" s="20">
        <f>IF(OR(E1138="",E1137=""),"",E1138/E1137-1)</f>
        <v/>
      </c>
      <c r="L1138" s="20">
        <f>IF(OR(F1138="",F1137=""),"",F1138/F1137-1)</f>
        <v/>
      </c>
      <c r="M1138" s="20">
        <f>IF(OR(G1138="",G1137=""),"",G1138/G1137-1)</f>
        <v/>
      </c>
      <c r="N1138" s="20">
        <f>IF(G1138="","",E1138/G1138)</f>
        <v/>
      </c>
      <c r="O1138" s="20">
        <f>IF(G1138="","",F1138/G1138)</f>
        <v/>
      </c>
      <c r="P1138" s="21">
        <f>IF(SUMIFS('Daily NSE Equity Options'!$L:$L,'Daily NSE Equity Options'!$A:$A,$A1138)=0,"",SUMIFS('Daily NSE Equity Options'!$L:$L,'Daily NSE Equity Options'!$A:$A,$A1138))</f>
        <v/>
      </c>
      <c r="Q1138" s="8">
        <f>IF(SUMIFS('Daily BSE Equity Options'!$L:$L,'Daily BSE Equity Options'!$A:$A,$A1138)=0,"",SUMIFS('Daily BSE Equity Options'!$L:$L,'Daily BSE Equity Options'!$A:$A,$A1138))</f>
        <v/>
      </c>
      <c r="R1138" s="8">
        <f>IF(OR(P1138="",Q1138=""),"",P1138+Q1138)</f>
        <v/>
      </c>
      <c r="S1138" s="23">
        <f>IFERROR(IF(OR(P1138="",INDEX(P:P,MATCH(DATE(YEAR($A1138)-1,MONTH($A1138),DAY($A1138)),$A:$A,0))=""),"",P1138/INDEX(P:P,MATCH(DATE(YEAR($A1138)-1,MONTH($A1138),DAY($A1138)),$A:$A,0))-1),"")</f>
        <v/>
      </c>
      <c r="T1138" s="23">
        <f>IFERROR(IF(OR(Q1138="",INDEX(Q:Q,MATCH(DATE(YEAR($A1138)-1,MONTH($A1138),DAY($A1138)),$A:$A,0))=""),"",Q1138/INDEX(Q:Q,MATCH(DATE(YEAR($A1138)-1,MONTH($A1138),DAY($A1138)),$A:$A,0))-1),"")</f>
        <v/>
      </c>
      <c r="U1138" s="23">
        <f>IFERROR(IF(OR(R1138="",INDEX(R:R,MATCH(DATE(YEAR($A1138)-1,MONTH($A1138),DAY($A1138)),$A:$A,0))=""),"",R1138/INDEX(R:R,MATCH(DATE(YEAR($A1138)-1,MONTH($A1138),DAY($A1138)),$A:$A,0))-1),"")</f>
        <v/>
      </c>
      <c r="V1138" s="23">
        <f>IF(OR(P1138="",P1137=""),"",P1138/P1137-1)</f>
        <v/>
      </c>
      <c r="W1138" s="23">
        <f>IF(OR(Q1138="",Q1137=""),"",Q1138/Q1137-1)</f>
        <v/>
      </c>
      <c r="X1138" s="23">
        <f>IF(OR(R1138="",R1137=""),"",R1138/R1137-1)</f>
        <v/>
      </c>
      <c r="Y1138" s="23">
        <f>IF(R1138="","",P1138/R1138)</f>
        <v/>
      </c>
      <c r="Z1138" s="23">
        <f>IF(R1138="","",Q1138/R1138)</f>
        <v/>
      </c>
      <c r="AA1138" s="24">
        <f>IF(SUMIFS('Daily NSE Equity Options'!$M:$M,'Daily NSE Equity Options'!$A:$A,$A1138)=0,"",SUMIFS('Daily NSE Equity Options'!$M:$M,'Daily NSE Equity Options'!$A:$A,$A1138))</f>
        <v/>
      </c>
      <c r="AB1138" s="9">
        <f>IF(SUMIFS('Daily BSE Equity Options'!$M:$M,'Daily BSE Equity Options'!$A:$A,$A1138)=0,"",SUMIFS('Daily BSE Equity Options'!$M:$M,'Daily BSE Equity Options'!$A:$A,$A1138))</f>
        <v/>
      </c>
      <c r="AC1138" s="9">
        <f>IF(OR(AA1138="",AB1138=""),"",AA1138+AB1138)</f>
        <v/>
      </c>
      <c r="AD1138" s="26">
        <f>IFERROR(IF(OR(AA1138="",INDEX(AA:AA,MATCH(DATE(YEAR($A1138)-1,MONTH($A1138),DAY($A1138)),$A:$A,0))=""),"",AA1138/INDEX(AA:AA,MATCH(DATE(YEAR($A1138)-1,MONTH($A1138),DAY($A1138)),$A:$A,0))-1),"")</f>
        <v/>
      </c>
      <c r="AE1138" s="26">
        <f>IFERROR(IF(OR(AB1138="",INDEX(AB:AB,MATCH(DATE(YEAR($A1138)-1,MONTH($A1138),DAY($A1138)),$A:$A,0))=""),"",AB1138/INDEX(AB:AB,MATCH(DATE(YEAR($A1138)-1,MONTH($A1138),DAY($A1138)),$A:$A,0))-1),"")</f>
        <v/>
      </c>
      <c r="AF1138" s="26">
        <f>IFERROR(IF(OR(AC1138="",INDEX(AC:AC,MATCH(DATE(YEAR($A1138)-1,MONTH($A1138),DAY($A1138)),$A:$A,0))=""),"",AC1138/INDEX(AC:AC,MATCH(DATE(YEAR($A1138)-1,MONTH($A1138),DAY($A1138)),$A:$A,0))-1),"")</f>
        <v/>
      </c>
      <c r="AG1138" s="26">
        <f>IF(OR(AA1138="",AA1137=""),"",AA1138/AA1137-1)</f>
        <v/>
      </c>
      <c r="AH1138" s="26">
        <f>IF(OR(AB1138="",AB1137=""),"",AB1138/AB1137-1)</f>
        <v/>
      </c>
      <c r="AI1138" s="26">
        <f>IF(OR(AC1138="",AC1137=""),"",AC1138/AC1137-1)</f>
        <v/>
      </c>
      <c r="AJ1138" s="26">
        <f>IF(AC1138="","",AA1138/AC1138)</f>
        <v/>
      </c>
      <c r="AK1138" s="26">
        <f>IF(AC1138="","",AB1138/AC1138)</f>
        <v/>
      </c>
      <c r="AL1138" s="29" t="n">
        <v>14.29</v>
      </c>
      <c r="AM1138" s="30" t="n">
        <v>15.0275</v>
      </c>
      <c r="AN1138" s="30" t="n">
        <v>13.5575</v>
      </c>
      <c r="AO1138" s="30" t="n">
        <v>14.515</v>
      </c>
      <c r="AP1138" s="31" t="n">
        <v>0.0157</v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18">
        <f>IF(SUMIFS('Daily NSE Equity Options'!$K:$K,'Daily NSE Equity Options'!$A:$A,$A1139)=0,"",SUMIFS('Daily NSE Equity Options'!$K:$K,'Daily NSE Equity Options'!$A:$A,$A1139))</f>
        <v/>
      </c>
      <c r="F1139" s="7">
        <f>IF(SUMIFS('Daily BSE Equity Options'!$K:$K,'Daily BSE Equity Options'!$A:$A,$A1139)=0,"",SUMIFS('Daily BSE Equity Options'!$K:$K,'Daily BSE Equity Options'!$A:$A,$A1139))</f>
        <v/>
      </c>
      <c r="G1139" s="7">
        <f>IF(OR(E1139="",F1139=""),"",E1139+F1139)</f>
        <v/>
      </c>
      <c r="H1139" s="20">
        <f>IFERROR(IF(OR(E1139="",INDEX(E:E,MATCH(DATE(YEAR($A1139)-1,MONTH($A1139),DAY($A1139)),$A:$A,0))=""),"",E1139/INDEX(E:E,MATCH(DATE(YEAR($A1139)-1,MONTH($A1139),DAY($A1139)),$A:$A,0))-1),"")</f>
        <v/>
      </c>
      <c r="I1139" s="20">
        <f>IFERROR(IF(OR(F1139="",INDEX(F:F,MATCH(DATE(YEAR($A1139)-1,MONTH($A1139),DAY($A1139)),$A:$A,0))=""),"",F1139/INDEX(F:F,MATCH(DATE(YEAR($A1139)-1,MONTH($A1139),DAY($A1139)),$A:$A,0))-1),"")</f>
        <v/>
      </c>
      <c r="J1139" s="20">
        <f>IFERROR(IF(OR(G1139="",INDEX(G:G,MATCH(DATE(YEAR($A1139)-1,MONTH($A1139),DAY($A1139)),$A:$A,0))=""),"",G1139/INDEX(G:G,MATCH(DATE(YEAR($A1139)-1,MONTH($A1139),DAY($A1139)),$A:$A,0))-1),"")</f>
        <v/>
      </c>
      <c r="K1139" s="20">
        <f>IF(OR(E1139="",E1138=""),"",E1139/E1138-1)</f>
        <v/>
      </c>
      <c r="L1139" s="20">
        <f>IF(OR(F1139="",F1138=""),"",F1139/F1138-1)</f>
        <v/>
      </c>
      <c r="M1139" s="20">
        <f>IF(OR(G1139="",G1138=""),"",G1139/G1138-1)</f>
        <v/>
      </c>
      <c r="N1139" s="20">
        <f>IF(G1139="","",E1139/G1139)</f>
        <v/>
      </c>
      <c r="O1139" s="20">
        <f>IF(G1139="","",F1139/G1139)</f>
        <v/>
      </c>
      <c r="P1139" s="21">
        <f>IF(SUMIFS('Daily NSE Equity Options'!$L:$L,'Daily NSE Equity Options'!$A:$A,$A1139)=0,"",SUMIFS('Daily NSE Equity Options'!$L:$L,'Daily NSE Equity Options'!$A:$A,$A1139))</f>
        <v/>
      </c>
      <c r="Q1139" s="8">
        <f>IF(SUMIFS('Daily BSE Equity Options'!$L:$L,'Daily BSE Equity Options'!$A:$A,$A1139)=0,"",SUMIFS('Daily BSE Equity Options'!$L:$L,'Daily BSE Equity Options'!$A:$A,$A1139))</f>
        <v/>
      </c>
      <c r="R1139" s="8">
        <f>IF(OR(P1139="",Q1139=""),"",P1139+Q1139)</f>
        <v/>
      </c>
      <c r="S1139" s="23">
        <f>IFERROR(IF(OR(P1139="",INDEX(P:P,MATCH(DATE(YEAR($A1139)-1,MONTH($A1139),DAY($A1139)),$A:$A,0))=""),"",P1139/INDEX(P:P,MATCH(DATE(YEAR($A1139)-1,MONTH($A1139),DAY($A1139)),$A:$A,0))-1),"")</f>
        <v/>
      </c>
      <c r="T1139" s="23">
        <f>IFERROR(IF(OR(Q1139="",INDEX(Q:Q,MATCH(DATE(YEAR($A1139)-1,MONTH($A1139),DAY($A1139)),$A:$A,0))=""),"",Q1139/INDEX(Q:Q,MATCH(DATE(YEAR($A1139)-1,MONTH($A1139),DAY($A1139)),$A:$A,0))-1),"")</f>
        <v/>
      </c>
      <c r="U1139" s="23">
        <f>IFERROR(IF(OR(R1139="",INDEX(R:R,MATCH(DATE(YEAR($A1139)-1,MONTH($A1139),DAY($A1139)),$A:$A,0))=""),"",R1139/INDEX(R:R,MATCH(DATE(YEAR($A1139)-1,MONTH($A1139),DAY($A1139)),$A:$A,0))-1),"")</f>
        <v/>
      </c>
      <c r="V1139" s="23">
        <f>IF(OR(P1139="",P1138=""),"",P1139/P1138-1)</f>
        <v/>
      </c>
      <c r="W1139" s="23">
        <f>IF(OR(Q1139="",Q1138=""),"",Q1139/Q1138-1)</f>
        <v/>
      </c>
      <c r="X1139" s="23">
        <f>IF(OR(R1139="",R1138=""),"",R1139/R1138-1)</f>
        <v/>
      </c>
      <c r="Y1139" s="23">
        <f>IF(R1139="","",P1139/R1139)</f>
        <v/>
      </c>
      <c r="Z1139" s="23">
        <f>IF(R1139="","",Q1139/R1139)</f>
        <v/>
      </c>
      <c r="AA1139" s="24">
        <f>IF(SUMIFS('Daily NSE Equity Options'!$M:$M,'Daily NSE Equity Options'!$A:$A,$A1139)=0,"",SUMIFS('Daily NSE Equity Options'!$M:$M,'Daily NSE Equity Options'!$A:$A,$A1139))</f>
        <v/>
      </c>
      <c r="AB1139" s="9">
        <f>IF(SUMIFS('Daily BSE Equity Options'!$M:$M,'Daily BSE Equity Options'!$A:$A,$A1139)=0,"",SUMIFS('Daily BSE Equity Options'!$M:$M,'Daily BSE Equity Options'!$A:$A,$A1139))</f>
        <v/>
      </c>
      <c r="AC1139" s="9">
        <f>IF(OR(AA1139="",AB1139=""),"",AA1139+AB1139)</f>
        <v/>
      </c>
      <c r="AD1139" s="26">
        <f>IFERROR(IF(OR(AA1139="",INDEX(AA:AA,MATCH(DATE(YEAR($A1139)-1,MONTH($A1139),DAY($A1139)),$A:$A,0))=""),"",AA1139/INDEX(AA:AA,MATCH(DATE(YEAR($A1139)-1,MONTH($A1139),DAY($A1139)),$A:$A,0))-1),"")</f>
        <v/>
      </c>
      <c r="AE1139" s="26">
        <f>IFERROR(IF(OR(AB1139="",INDEX(AB:AB,MATCH(DATE(YEAR($A1139)-1,MONTH($A1139),DAY($A1139)),$A:$A,0))=""),"",AB1139/INDEX(AB:AB,MATCH(DATE(YEAR($A1139)-1,MONTH($A1139),DAY($A1139)),$A:$A,0))-1),"")</f>
        <v/>
      </c>
      <c r="AF1139" s="26">
        <f>IFERROR(IF(OR(AC1139="",INDEX(AC:AC,MATCH(DATE(YEAR($A1139)-1,MONTH($A1139),DAY($A1139)),$A:$A,0))=""),"",AC1139/INDEX(AC:AC,MATCH(DATE(YEAR($A1139)-1,MONTH($A1139),DAY($A1139)),$A:$A,0))-1),"")</f>
        <v/>
      </c>
      <c r="AG1139" s="26">
        <f>IF(OR(AA1139="",AA1138=""),"",AA1139/AA1138-1)</f>
        <v/>
      </c>
      <c r="AH1139" s="26">
        <f>IF(OR(AB1139="",AB1138=""),"",AB1139/AB1138-1)</f>
        <v/>
      </c>
      <c r="AI1139" s="26">
        <f>IF(OR(AC1139="",AC1138=""),"",AC1139/AC1138-1)</f>
        <v/>
      </c>
      <c r="AJ1139" s="26">
        <f>IF(AC1139="","",AA1139/AC1139)</f>
        <v/>
      </c>
      <c r="AK1139" s="26">
        <f>IF(AC1139="","",AB1139/AC1139)</f>
        <v/>
      </c>
      <c r="AL1139" s="29" t="n">
        <v>14.515</v>
      </c>
      <c r="AM1139" s="30" t="n">
        <v>15.7</v>
      </c>
      <c r="AN1139" s="30" t="n">
        <v>14.28</v>
      </c>
      <c r="AO1139" s="30" t="n">
        <v>15.51</v>
      </c>
      <c r="AP1139" s="31" t="n">
        <v>0.06850000000000001</v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18">
        <f>IF(SUMIFS('Daily NSE Equity Options'!$K:$K,'Daily NSE Equity Options'!$A:$A,$A1140)=0,"",SUMIFS('Daily NSE Equity Options'!$K:$K,'Daily NSE Equity Options'!$A:$A,$A1140))</f>
        <v/>
      </c>
      <c r="F1140" s="7">
        <f>IF(SUMIFS('Daily BSE Equity Options'!$K:$K,'Daily BSE Equity Options'!$A:$A,$A1140)=0,"",SUMIFS('Daily BSE Equity Options'!$K:$K,'Daily BSE Equity Options'!$A:$A,$A1140))</f>
        <v/>
      </c>
      <c r="G1140" s="7">
        <f>IF(OR(E1140="",F1140=""),"",E1140+F1140)</f>
        <v/>
      </c>
      <c r="H1140" s="20">
        <f>IFERROR(IF(OR(E1140="",INDEX(E:E,MATCH(DATE(YEAR($A1140)-1,MONTH($A1140),DAY($A1140)),$A:$A,0))=""),"",E1140/INDEX(E:E,MATCH(DATE(YEAR($A1140)-1,MONTH($A1140),DAY($A1140)),$A:$A,0))-1),"")</f>
        <v/>
      </c>
      <c r="I1140" s="20">
        <f>IFERROR(IF(OR(F1140="",INDEX(F:F,MATCH(DATE(YEAR($A1140)-1,MONTH($A1140),DAY($A1140)),$A:$A,0))=""),"",F1140/INDEX(F:F,MATCH(DATE(YEAR($A1140)-1,MONTH($A1140),DAY($A1140)),$A:$A,0))-1),"")</f>
        <v/>
      </c>
      <c r="J1140" s="20">
        <f>IFERROR(IF(OR(G1140="",INDEX(G:G,MATCH(DATE(YEAR($A1140)-1,MONTH($A1140),DAY($A1140)),$A:$A,0))=""),"",G1140/INDEX(G:G,MATCH(DATE(YEAR($A1140)-1,MONTH($A1140),DAY($A1140)),$A:$A,0))-1),"")</f>
        <v/>
      </c>
      <c r="K1140" s="20">
        <f>IF(OR(E1140="",E1139=""),"",E1140/E1139-1)</f>
        <v/>
      </c>
      <c r="L1140" s="20">
        <f>IF(OR(F1140="",F1139=""),"",F1140/F1139-1)</f>
        <v/>
      </c>
      <c r="M1140" s="20">
        <f>IF(OR(G1140="",G1139=""),"",G1140/G1139-1)</f>
        <v/>
      </c>
      <c r="N1140" s="20">
        <f>IF(G1140="","",E1140/G1140)</f>
        <v/>
      </c>
      <c r="O1140" s="20">
        <f>IF(G1140="","",F1140/G1140)</f>
        <v/>
      </c>
      <c r="P1140" s="21">
        <f>IF(SUMIFS('Daily NSE Equity Options'!$L:$L,'Daily NSE Equity Options'!$A:$A,$A1140)=0,"",SUMIFS('Daily NSE Equity Options'!$L:$L,'Daily NSE Equity Options'!$A:$A,$A1140))</f>
        <v/>
      </c>
      <c r="Q1140" s="8">
        <f>IF(SUMIFS('Daily BSE Equity Options'!$L:$L,'Daily BSE Equity Options'!$A:$A,$A1140)=0,"",SUMIFS('Daily BSE Equity Options'!$L:$L,'Daily BSE Equity Options'!$A:$A,$A1140))</f>
        <v/>
      </c>
      <c r="R1140" s="8">
        <f>IF(OR(P1140="",Q1140=""),"",P1140+Q1140)</f>
        <v/>
      </c>
      <c r="S1140" s="23">
        <f>IFERROR(IF(OR(P1140="",INDEX(P:P,MATCH(DATE(YEAR($A1140)-1,MONTH($A1140),DAY($A1140)),$A:$A,0))=""),"",P1140/INDEX(P:P,MATCH(DATE(YEAR($A1140)-1,MONTH($A1140),DAY($A1140)),$A:$A,0))-1),"")</f>
        <v/>
      </c>
      <c r="T1140" s="23">
        <f>IFERROR(IF(OR(Q1140="",INDEX(Q:Q,MATCH(DATE(YEAR($A1140)-1,MONTH($A1140),DAY($A1140)),$A:$A,0))=""),"",Q1140/INDEX(Q:Q,MATCH(DATE(YEAR($A1140)-1,MONTH($A1140),DAY($A1140)),$A:$A,0))-1),"")</f>
        <v/>
      </c>
      <c r="U1140" s="23">
        <f>IFERROR(IF(OR(R1140="",INDEX(R:R,MATCH(DATE(YEAR($A1140)-1,MONTH($A1140),DAY($A1140)),$A:$A,0))=""),"",R1140/INDEX(R:R,MATCH(DATE(YEAR($A1140)-1,MONTH($A1140),DAY($A1140)),$A:$A,0))-1),"")</f>
        <v/>
      </c>
      <c r="V1140" s="23">
        <f>IF(OR(P1140="",P1139=""),"",P1140/P1139-1)</f>
        <v/>
      </c>
      <c r="W1140" s="23">
        <f>IF(OR(Q1140="",Q1139=""),"",Q1140/Q1139-1)</f>
        <v/>
      </c>
      <c r="X1140" s="23">
        <f>IF(OR(R1140="",R1139=""),"",R1140/R1139-1)</f>
        <v/>
      </c>
      <c r="Y1140" s="23">
        <f>IF(R1140="","",P1140/R1140)</f>
        <v/>
      </c>
      <c r="Z1140" s="23">
        <f>IF(R1140="","",Q1140/R1140)</f>
        <v/>
      </c>
      <c r="AA1140" s="24">
        <f>IF(SUMIFS('Daily NSE Equity Options'!$M:$M,'Daily NSE Equity Options'!$A:$A,$A1140)=0,"",SUMIFS('Daily NSE Equity Options'!$M:$M,'Daily NSE Equity Options'!$A:$A,$A1140))</f>
        <v/>
      </c>
      <c r="AB1140" s="9">
        <f>IF(SUMIFS('Daily BSE Equity Options'!$M:$M,'Daily BSE Equity Options'!$A:$A,$A1140)=0,"",SUMIFS('Daily BSE Equity Options'!$M:$M,'Daily BSE Equity Options'!$A:$A,$A1140))</f>
        <v/>
      </c>
      <c r="AC1140" s="9">
        <f>IF(OR(AA1140="",AB1140=""),"",AA1140+AB1140)</f>
        <v/>
      </c>
      <c r="AD1140" s="26">
        <f>IFERROR(IF(OR(AA1140="",INDEX(AA:AA,MATCH(DATE(YEAR($A1140)-1,MONTH($A1140),DAY($A1140)),$A:$A,0))=""),"",AA1140/INDEX(AA:AA,MATCH(DATE(YEAR($A1140)-1,MONTH($A1140),DAY($A1140)),$A:$A,0))-1),"")</f>
        <v/>
      </c>
      <c r="AE1140" s="26">
        <f>IFERROR(IF(OR(AB1140="",INDEX(AB:AB,MATCH(DATE(YEAR($A1140)-1,MONTH($A1140),DAY($A1140)),$A:$A,0))=""),"",AB1140/INDEX(AB:AB,MATCH(DATE(YEAR($A1140)-1,MONTH($A1140),DAY($A1140)),$A:$A,0))-1),"")</f>
        <v/>
      </c>
      <c r="AF1140" s="26">
        <f>IFERROR(IF(OR(AC1140="",INDEX(AC:AC,MATCH(DATE(YEAR($A1140)-1,MONTH($A1140),DAY($A1140)),$A:$A,0))=""),"",AC1140/INDEX(AC:AC,MATCH(DATE(YEAR($A1140)-1,MONTH($A1140),DAY($A1140)),$A:$A,0))-1),"")</f>
        <v/>
      </c>
      <c r="AG1140" s="26">
        <f>IF(OR(AA1140="",AA1139=""),"",AA1140/AA1139-1)</f>
        <v/>
      </c>
      <c r="AH1140" s="26">
        <f>IF(OR(AB1140="",AB1139=""),"",AB1140/AB1139-1)</f>
        <v/>
      </c>
      <c r="AI1140" s="26">
        <f>IF(OR(AC1140="",AC1139=""),"",AC1140/AC1139-1)</f>
        <v/>
      </c>
      <c r="AJ1140" s="26">
        <f>IF(AC1140="","",AA1140/AC1140)</f>
        <v/>
      </c>
      <c r="AK1140" s="26">
        <f>IF(AC1140="","",AB1140/AC1140)</f>
        <v/>
      </c>
      <c r="AL1140" s="29" t="n">
        <v>15.51</v>
      </c>
      <c r="AM1140" s="30" t="n">
        <v>16.24</v>
      </c>
      <c r="AN1140" s="30" t="n">
        <v>14.6525</v>
      </c>
      <c r="AO1140" s="30" t="n">
        <v>15.55</v>
      </c>
      <c r="AP1140" s="31" t="n">
        <v>0.0026</v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18">
        <f>IF(SUMIFS('Daily NSE Equity Options'!$K:$K,'Daily NSE Equity Options'!$A:$A,$A1141)=0,"",SUMIFS('Daily NSE Equity Options'!$K:$K,'Daily NSE Equity Options'!$A:$A,$A1141))</f>
        <v/>
      </c>
      <c r="F1141" s="7">
        <f>IF(SUMIFS('Daily BSE Equity Options'!$K:$K,'Daily BSE Equity Options'!$A:$A,$A1141)=0,"",SUMIFS('Daily BSE Equity Options'!$K:$K,'Daily BSE Equity Options'!$A:$A,$A1141))</f>
        <v/>
      </c>
      <c r="G1141" s="7">
        <f>IF(OR(E1141="",F1141=""),"",E1141+F1141)</f>
        <v/>
      </c>
      <c r="H1141" s="20">
        <f>IFERROR(IF(OR(E1141="",INDEX(E:E,MATCH(DATE(YEAR($A1141)-1,MONTH($A1141),DAY($A1141)),$A:$A,0))=""),"",E1141/INDEX(E:E,MATCH(DATE(YEAR($A1141)-1,MONTH($A1141),DAY($A1141)),$A:$A,0))-1),"")</f>
        <v/>
      </c>
      <c r="I1141" s="20">
        <f>IFERROR(IF(OR(F1141="",INDEX(F:F,MATCH(DATE(YEAR($A1141)-1,MONTH($A1141),DAY($A1141)),$A:$A,0))=""),"",F1141/INDEX(F:F,MATCH(DATE(YEAR($A1141)-1,MONTH($A1141),DAY($A1141)),$A:$A,0))-1),"")</f>
        <v/>
      </c>
      <c r="J1141" s="20">
        <f>IFERROR(IF(OR(G1141="",INDEX(G:G,MATCH(DATE(YEAR($A1141)-1,MONTH($A1141),DAY($A1141)),$A:$A,0))=""),"",G1141/INDEX(G:G,MATCH(DATE(YEAR($A1141)-1,MONTH($A1141),DAY($A1141)),$A:$A,0))-1),"")</f>
        <v/>
      </c>
      <c r="K1141" s="20">
        <f>IF(OR(E1141="",E1140=""),"",E1141/E1140-1)</f>
        <v/>
      </c>
      <c r="L1141" s="20">
        <f>IF(OR(F1141="",F1140=""),"",F1141/F1140-1)</f>
        <v/>
      </c>
      <c r="M1141" s="20">
        <f>IF(OR(G1141="",G1140=""),"",G1141/G1140-1)</f>
        <v/>
      </c>
      <c r="N1141" s="20">
        <f>IF(G1141="","",E1141/G1141)</f>
        <v/>
      </c>
      <c r="O1141" s="20">
        <f>IF(G1141="","",F1141/G1141)</f>
        <v/>
      </c>
      <c r="P1141" s="21">
        <f>IF(SUMIFS('Daily NSE Equity Options'!$L:$L,'Daily NSE Equity Options'!$A:$A,$A1141)=0,"",SUMIFS('Daily NSE Equity Options'!$L:$L,'Daily NSE Equity Options'!$A:$A,$A1141))</f>
        <v/>
      </c>
      <c r="Q1141" s="8">
        <f>IF(SUMIFS('Daily BSE Equity Options'!$L:$L,'Daily BSE Equity Options'!$A:$A,$A1141)=0,"",SUMIFS('Daily BSE Equity Options'!$L:$L,'Daily BSE Equity Options'!$A:$A,$A1141))</f>
        <v/>
      </c>
      <c r="R1141" s="8">
        <f>IF(OR(P1141="",Q1141=""),"",P1141+Q1141)</f>
        <v/>
      </c>
      <c r="S1141" s="23">
        <f>IFERROR(IF(OR(P1141="",INDEX(P:P,MATCH(DATE(YEAR($A1141)-1,MONTH($A1141),DAY($A1141)),$A:$A,0))=""),"",P1141/INDEX(P:P,MATCH(DATE(YEAR($A1141)-1,MONTH($A1141),DAY($A1141)),$A:$A,0))-1),"")</f>
        <v/>
      </c>
      <c r="T1141" s="23">
        <f>IFERROR(IF(OR(Q1141="",INDEX(Q:Q,MATCH(DATE(YEAR($A1141)-1,MONTH($A1141),DAY($A1141)),$A:$A,0))=""),"",Q1141/INDEX(Q:Q,MATCH(DATE(YEAR($A1141)-1,MONTH($A1141),DAY($A1141)),$A:$A,0))-1),"")</f>
        <v/>
      </c>
      <c r="U1141" s="23">
        <f>IFERROR(IF(OR(R1141="",INDEX(R:R,MATCH(DATE(YEAR($A1141)-1,MONTH($A1141),DAY($A1141)),$A:$A,0))=""),"",R1141/INDEX(R:R,MATCH(DATE(YEAR($A1141)-1,MONTH($A1141),DAY($A1141)),$A:$A,0))-1),"")</f>
        <v/>
      </c>
      <c r="V1141" s="23">
        <f>IF(OR(P1141="",P1140=""),"",P1141/P1140-1)</f>
        <v/>
      </c>
      <c r="W1141" s="23">
        <f>IF(OR(Q1141="",Q1140=""),"",Q1141/Q1140-1)</f>
        <v/>
      </c>
      <c r="X1141" s="23">
        <f>IF(OR(R1141="",R1140=""),"",R1141/R1140-1)</f>
        <v/>
      </c>
      <c r="Y1141" s="23">
        <f>IF(R1141="","",P1141/R1141)</f>
        <v/>
      </c>
      <c r="Z1141" s="23">
        <f>IF(R1141="","",Q1141/R1141)</f>
        <v/>
      </c>
      <c r="AA1141" s="24">
        <f>IF(SUMIFS('Daily NSE Equity Options'!$M:$M,'Daily NSE Equity Options'!$A:$A,$A1141)=0,"",SUMIFS('Daily NSE Equity Options'!$M:$M,'Daily NSE Equity Options'!$A:$A,$A1141))</f>
        <v/>
      </c>
      <c r="AB1141" s="9">
        <f>IF(SUMIFS('Daily BSE Equity Options'!$M:$M,'Daily BSE Equity Options'!$A:$A,$A1141)=0,"",SUMIFS('Daily BSE Equity Options'!$M:$M,'Daily BSE Equity Options'!$A:$A,$A1141))</f>
        <v/>
      </c>
      <c r="AC1141" s="9">
        <f>IF(OR(AA1141="",AB1141=""),"",AA1141+AB1141)</f>
        <v/>
      </c>
      <c r="AD1141" s="26">
        <f>IFERROR(IF(OR(AA1141="",INDEX(AA:AA,MATCH(DATE(YEAR($A1141)-1,MONTH($A1141),DAY($A1141)),$A:$A,0))=""),"",AA1141/INDEX(AA:AA,MATCH(DATE(YEAR($A1141)-1,MONTH($A1141),DAY($A1141)),$A:$A,0))-1),"")</f>
        <v/>
      </c>
      <c r="AE1141" s="26">
        <f>IFERROR(IF(OR(AB1141="",INDEX(AB:AB,MATCH(DATE(YEAR($A1141)-1,MONTH($A1141),DAY($A1141)),$A:$A,0))=""),"",AB1141/INDEX(AB:AB,MATCH(DATE(YEAR($A1141)-1,MONTH($A1141),DAY($A1141)),$A:$A,0))-1),"")</f>
        <v/>
      </c>
      <c r="AF1141" s="26">
        <f>IFERROR(IF(OR(AC1141="",INDEX(AC:AC,MATCH(DATE(YEAR($A1141)-1,MONTH($A1141),DAY($A1141)),$A:$A,0))=""),"",AC1141/INDEX(AC:AC,MATCH(DATE(YEAR($A1141)-1,MONTH($A1141),DAY($A1141)),$A:$A,0))-1),"")</f>
        <v/>
      </c>
      <c r="AG1141" s="26">
        <f>IF(OR(AA1141="",AA1140=""),"",AA1141/AA1140-1)</f>
        <v/>
      </c>
      <c r="AH1141" s="26">
        <f>IF(OR(AB1141="",AB1140=""),"",AB1141/AB1140-1)</f>
        <v/>
      </c>
      <c r="AI1141" s="26">
        <f>IF(OR(AC1141="",AC1140=""),"",AC1141/AC1140-1)</f>
        <v/>
      </c>
      <c r="AJ1141" s="26">
        <f>IF(AC1141="","",AA1141/AC1141)</f>
        <v/>
      </c>
      <c r="AK1141" s="26">
        <f>IF(AC1141="","",AB1141/AC1141)</f>
        <v/>
      </c>
      <c r="AL1141" s="29" t="n">
        <v>15.55</v>
      </c>
      <c r="AM1141" s="30" t="n">
        <v>16.125</v>
      </c>
      <c r="AN1141" s="30" t="n">
        <v>13.6325</v>
      </c>
      <c r="AO1141" s="30" t="n">
        <v>15.9025</v>
      </c>
      <c r="AP1141" s="31" t="n">
        <v>0.0227</v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18">
        <f>IF(SUMIFS('Daily NSE Equity Options'!$K:$K,'Daily NSE Equity Options'!$A:$A,$A1142)=0,"",SUMIFS('Daily NSE Equity Options'!$K:$K,'Daily NSE Equity Options'!$A:$A,$A1142))</f>
        <v/>
      </c>
      <c r="F1142" s="7">
        <f>IF(SUMIFS('Daily BSE Equity Options'!$K:$K,'Daily BSE Equity Options'!$A:$A,$A1142)=0,"",SUMIFS('Daily BSE Equity Options'!$K:$K,'Daily BSE Equity Options'!$A:$A,$A1142))</f>
        <v/>
      </c>
      <c r="G1142" s="7">
        <f>IF(OR(E1142="",F1142=""),"",E1142+F1142)</f>
        <v/>
      </c>
      <c r="H1142" s="20">
        <f>IFERROR(IF(OR(E1142="",INDEX(E:E,MATCH(DATE(YEAR($A1142)-1,MONTH($A1142),DAY($A1142)),$A:$A,0))=""),"",E1142/INDEX(E:E,MATCH(DATE(YEAR($A1142)-1,MONTH($A1142),DAY($A1142)),$A:$A,0))-1),"")</f>
        <v/>
      </c>
      <c r="I1142" s="20">
        <f>IFERROR(IF(OR(F1142="",INDEX(F:F,MATCH(DATE(YEAR($A1142)-1,MONTH($A1142),DAY($A1142)),$A:$A,0))=""),"",F1142/INDEX(F:F,MATCH(DATE(YEAR($A1142)-1,MONTH($A1142),DAY($A1142)),$A:$A,0))-1),"")</f>
        <v/>
      </c>
      <c r="J1142" s="20">
        <f>IFERROR(IF(OR(G1142="",INDEX(G:G,MATCH(DATE(YEAR($A1142)-1,MONTH($A1142),DAY($A1142)),$A:$A,0))=""),"",G1142/INDEX(G:G,MATCH(DATE(YEAR($A1142)-1,MONTH($A1142),DAY($A1142)),$A:$A,0))-1),"")</f>
        <v/>
      </c>
      <c r="K1142" s="20">
        <f>IF(OR(E1142="",E1141=""),"",E1142/E1141-1)</f>
        <v/>
      </c>
      <c r="L1142" s="20">
        <f>IF(OR(F1142="",F1141=""),"",F1142/F1141-1)</f>
        <v/>
      </c>
      <c r="M1142" s="20">
        <f>IF(OR(G1142="",G1141=""),"",G1142/G1141-1)</f>
        <v/>
      </c>
      <c r="N1142" s="20">
        <f>IF(G1142="","",E1142/G1142)</f>
        <v/>
      </c>
      <c r="O1142" s="20">
        <f>IF(G1142="","",F1142/G1142)</f>
        <v/>
      </c>
      <c r="P1142" s="21">
        <f>IF(SUMIFS('Daily NSE Equity Options'!$L:$L,'Daily NSE Equity Options'!$A:$A,$A1142)=0,"",SUMIFS('Daily NSE Equity Options'!$L:$L,'Daily NSE Equity Options'!$A:$A,$A1142))</f>
        <v/>
      </c>
      <c r="Q1142" s="8">
        <f>IF(SUMIFS('Daily BSE Equity Options'!$L:$L,'Daily BSE Equity Options'!$A:$A,$A1142)=0,"",SUMIFS('Daily BSE Equity Options'!$L:$L,'Daily BSE Equity Options'!$A:$A,$A1142))</f>
        <v/>
      </c>
      <c r="R1142" s="8">
        <f>IF(OR(P1142="",Q1142=""),"",P1142+Q1142)</f>
        <v/>
      </c>
      <c r="S1142" s="23">
        <f>IFERROR(IF(OR(P1142="",INDEX(P:P,MATCH(DATE(YEAR($A1142)-1,MONTH($A1142),DAY($A1142)),$A:$A,0))=""),"",P1142/INDEX(P:P,MATCH(DATE(YEAR($A1142)-1,MONTH($A1142),DAY($A1142)),$A:$A,0))-1),"")</f>
        <v/>
      </c>
      <c r="T1142" s="23">
        <f>IFERROR(IF(OR(Q1142="",INDEX(Q:Q,MATCH(DATE(YEAR($A1142)-1,MONTH($A1142),DAY($A1142)),$A:$A,0))=""),"",Q1142/INDEX(Q:Q,MATCH(DATE(YEAR($A1142)-1,MONTH($A1142),DAY($A1142)),$A:$A,0))-1),"")</f>
        <v/>
      </c>
      <c r="U1142" s="23">
        <f>IFERROR(IF(OR(R1142="",INDEX(R:R,MATCH(DATE(YEAR($A1142)-1,MONTH($A1142),DAY($A1142)),$A:$A,0))=""),"",R1142/INDEX(R:R,MATCH(DATE(YEAR($A1142)-1,MONTH($A1142),DAY($A1142)),$A:$A,0))-1),"")</f>
        <v/>
      </c>
      <c r="V1142" s="23">
        <f>IF(OR(P1142="",P1141=""),"",P1142/P1141-1)</f>
        <v/>
      </c>
      <c r="W1142" s="23">
        <f>IF(OR(Q1142="",Q1141=""),"",Q1142/Q1141-1)</f>
        <v/>
      </c>
      <c r="X1142" s="23">
        <f>IF(OR(R1142="",R1141=""),"",R1142/R1141-1)</f>
        <v/>
      </c>
      <c r="Y1142" s="23">
        <f>IF(R1142="","",P1142/R1142)</f>
        <v/>
      </c>
      <c r="Z1142" s="23">
        <f>IF(R1142="","",Q1142/R1142)</f>
        <v/>
      </c>
      <c r="AA1142" s="24">
        <f>IF(SUMIFS('Daily NSE Equity Options'!$M:$M,'Daily NSE Equity Options'!$A:$A,$A1142)=0,"",SUMIFS('Daily NSE Equity Options'!$M:$M,'Daily NSE Equity Options'!$A:$A,$A1142))</f>
        <v/>
      </c>
      <c r="AB1142" s="9">
        <f>IF(SUMIFS('Daily BSE Equity Options'!$M:$M,'Daily BSE Equity Options'!$A:$A,$A1142)=0,"",SUMIFS('Daily BSE Equity Options'!$M:$M,'Daily BSE Equity Options'!$A:$A,$A1142))</f>
        <v/>
      </c>
      <c r="AC1142" s="9">
        <f>IF(OR(AA1142="",AB1142=""),"",AA1142+AB1142)</f>
        <v/>
      </c>
      <c r="AD1142" s="26">
        <f>IFERROR(IF(OR(AA1142="",INDEX(AA:AA,MATCH(DATE(YEAR($A1142)-1,MONTH($A1142),DAY($A1142)),$A:$A,0))=""),"",AA1142/INDEX(AA:AA,MATCH(DATE(YEAR($A1142)-1,MONTH($A1142),DAY($A1142)),$A:$A,0))-1),"")</f>
        <v/>
      </c>
      <c r="AE1142" s="26">
        <f>IFERROR(IF(OR(AB1142="",INDEX(AB:AB,MATCH(DATE(YEAR($A1142)-1,MONTH($A1142),DAY($A1142)),$A:$A,0))=""),"",AB1142/INDEX(AB:AB,MATCH(DATE(YEAR($A1142)-1,MONTH($A1142),DAY($A1142)),$A:$A,0))-1),"")</f>
        <v/>
      </c>
      <c r="AF1142" s="26">
        <f>IFERROR(IF(OR(AC1142="",INDEX(AC:AC,MATCH(DATE(YEAR($A1142)-1,MONTH($A1142),DAY($A1142)),$A:$A,0))=""),"",AC1142/INDEX(AC:AC,MATCH(DATE(YEAR($A1142)-1,MONTH($A1142),DAY($A1142)),$A:$A,0))-1),"")</f>
        <v/>
      </c>
      <c r="AG1142" s="26">
        <f>IF(OR(AA1142="",AA1141=""),"",AA1142/AA1141-1)</f>
        <v/>
      </c>
      <c r="AH1142" s="26">
        <f>IF(OR(AB1142="",AB1141=""),"",AB1142/AB1141-1)</f>
        <v/>
      </c>
      <c r="AI1142" s="26">
        <f>IF(OR(AC1142="",AC1141=""),"",AC1142/AC1141-1)</f>
        <v/>
      </c>
      <c r="AJ1142" s="26">
        <f>IF(AC1142="","",AA1142/AC1142)</f>
        <v/>
      </c>
      <c r="AK1142" s="26">
        <f>IF(AC1142="","",AB1142/AC1142)</f>
        <v/>
      </c>
      <c r="AL1142" s="29" t="n">
        <v>15.9025</v>
      </c>
      <c r="AM1142" s="30" t="n">
        <v>17.6</v>
      </c>
      <c r="AN1142" s="30" t="n">
        <v>14.7775</v>
      </c>
      <c r="AO1142" s="30" t="n">
        <v>16.6875</v>
      </c>
      <c r="AP1142" s="31" t="n">
        <v>0.0494</v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18">
        <f>IF(SUMIFS('Daily NSE Equity Options'!$K:$K,'Daily NSE Equity Options'!$A:$A,$A1143)=0,"",SUMIFS('Daily NSE Equity Options'!$K:$K,'Daily NSE Equity Options'!$A:$A,$A1143))</f>
        <v/>
      </c>
      <c r="F1143" s="7">
        <f>IF(SUMIFS('Daily BSE Equity Options'!$K:$K,'Daily BSE Equity Options'!$A:$A,$A1143)=0,"",SUMIFS('Daily BSE Equity Options'!$K:$K,'Daily BSE Equity Options'!$A:$A,$A1143))</f>
        <v/>
      </c>
      <c r="G1143" s="7">
        <f>IF(OR(E1143="",F1143=""),"",E1143+F1143)</f>
        <v/>
      </c>
      <c r="H1143" s="20">
        <f>IFERROR(IF(OR(E1143="",INDEX(E:E,MATCH(DATE(YEAR($A1143)-1,MONTH($A1143),DAY($A1143)),$A:$A,0))=""),"",E1143/INDEX(E:E,MATCH(DATE(YEAR($A1143)-1,MONTH($A1143),DAY($A1143)),$A:$A,0))-1),"")</f>
        <v/>
      </c>
      <c r="I1143" s="20">
        <f>IFERROR(IF(OR(F1143="",INDEX(F:F,MATCH(DATE(YEAR($A1143)-1,MONTH($A1143),DAY($A1143)),$A:$A,0))=""),"",F1143/INDEX(F:F,MATCH(DATE(YEAR($A1143)-1,MONTH($A1143),DAY($A1143)),$A:$A,0))-1),"")</f>
        <v/>
      </c>
      <c r="J1143" s="20">
        <f>IFERROR(IF(OR(G1143="",INDEX(G:G,MATCH(DATE(YEAR($A1143)-1,MONTH($A1143),DAY($A1143)),$A:$A,0))=""),"",G1143/INDEX(G:G,MATCH(DATE(YEAR($A1143)-1,MONTH($A1143),DAY($A1143)),$A:$A,0))-1),"")</f>
        <v/>
      </c>
      <c r="K1143" s="20">
        <f>IF(OR(E1143="",E1142=""),"",E1143/E1142-1)</f>
        <v/>
      </c>
      <c r="L1143" s="20">
        <f>IF(OR(F1143="",F1142=""),"",F1143/F1142-1)</f>
        <v/>
      </c>
      <c r="M1143" s="20">
        <f>IF(OR(G1143="",G1142=""),"",G1143/G1142-1)</f>
        <v/>
      </c>
      <c r="N1143" s="20">
        <f>IF(G1143="","",E1143/G1143)</f>
        <v/>
      </c>
      <c r="O1143" s="20">
        <f>IF(G1143="","",F1143/G1143)</f>
        <v/>
      </c>
      <c r="P1143" s="21">
        <f>IF(SUMIFS('Daily NSE Equity Options'!$L:$L,'Daily NSE Equity Options'!$A:$A,$A1143)=0,"",SUMIFS('Daily NSE Equity Options'!$L:$L,'Daily NSE Equity Options'!$A:$A,$A1143))</f>
        <v/>
      </c>
      <c r="Q1143" s="8">
        <f>IF(SUMIFS('Daily BSE Equity Options'!$L:$L,'Daily BSE Equity Options'!$A:$A,$A1143)=0,"",SUMIFS('Daily BSE Equity Options'!$L:$L,'Daily BSE Equity Options'!$A:$A,$A1143))</f>
        <v/>
      </c>
      <c r="R1143" s="8">
        <f>IF(OR(P1143="",Q1143=""),"",P1143+Q1143)</f>
        <v/>
      </c>
      <c r="S1143" s="23">
        <f>IFERROR(IF(OR(P1143="",INDEX(P:P,MATCH(DATE(YEAR($A1143)-1,MONTH($A1143),DAY($A1143)),$A:$A,0))=""),"",P1143/INDEX(P:P,MATCH(DATE(YEAR($A1143)-1,MONTH($A1143),DAY($A1143)),$A:$A,0))-1),"")</f>
        <v/>
      </c>
      <c r="T1143" s="23">
        <f>IFERROR(IF(OR(Q1143="",INDEX(Q:Q,MATCH(DATE(YEAR($A1143)-1,MONTH($A1143),DAY($A1143)),$A:$A,0))=""),"",Q1143/INDEX(Q:Q,MATCH(DATE(YEAR($A1143)-1,MONTH($A1143),DAY($A1143)),$A:$A,0))-1),"")</f>
        <v/>
      </c>
      <c r="U1143" s="23">
        <f>IFERROR(IF(OR(R1143="",INDEX(R:R,MATCH(DATE(YEAR($A1143)-1,MONTH($A1143),DAY($A1143)),$A:$A,0))=""),"",R1143/INDEX(R:R,MATCH(DATE(YEAR($A1143)-1,MONTH($A1143),DAY($A1143)),$A:$A,0))-1),"")</f>
        <v/>
      </c>
      <c r="V1143" s="23">
        <f>IF(OR(P1143="",P1142=""),"",P1143/P1142-1)</f>
        <v/>
      </c>
      <c r="W1143" s="23">
        <f>IF(OR(Q1143="",Q1142=""),"",Q1143/Q1142-1)</f>
        <v/>
      </c>
      <c r="X1143" s="23">
        <f>IF(OR(R1143="",R1142=""),"",R1143/R1142-1)</f>
        <v/>
      </c>
      <c r="Y1143" s="23">
        <f>IF(R1143="","",P1143/R1143)</f>
        <v/>
      </c>
      <c r="Z1143" s="23">
        <f>IF(R1143="","",Q1143/R1143)</f>
        <v/>
      </c>
      <c r="AA1143" s="24">
        <f>IF(SUMIFS('Daily NSE Equity Options'!$M:$M,'Daily NSE Equity Options'!$A:$A,$A1143)=0,"",SUMIFS('Daily NSE Equity Options'!$M:$M,'Daily NSE Equity Options'!$A:$A,$A1143))</f>
        <v/>
      </c>
      <c r="AB1143" s="9">
        <f>IF(SUMIFS('Daily BSE Equity Options'!$M:$M,'Daily BSE Equity Options'!$A:$A,$A1143)=0,"",SUMIFS('Daily BSE Equity Options'!$M:$M,'Daily BSE Equity Options'!$A:$A,$A1143))</f>
        <v/>
      </c>
      <c r="AC1143" s="9">
        <f>IF(OR(AA1143="",AB1143=""),"",AA1143+AB1143)</f>
        <v/>
      </c>
      <c r="AD1143" s="26">
        <f>IFERROR(IF(OR(AA1143="",INDEX(AA:AA,MATCH(DATE(YEAR($A1143)-1,MONTH($A1143),DAY($A1143)),$A:$A,0))=""),"",AA1143/INDEX(AA:AA,MATCH(DATE(YEAR($A1143)-1,MONTH($A1143),DAY($A1143)),$A:$A,0))-1),"")</f>
        <v/>
      </c>
      <c r="AE1143" s="26">
        <f>IFERROR(IF(OR(AB1143="",INDEX(AB:AB,MATCH(DATE(YEAR($A1143)-1,MONTH($A1143),DAY($A1143)),$A:$A,0))=""),"",AB1143/INDEX(AB:AB,MATCH(DATE(YEAR($A1143)-1,MONTH($A1143),DAY($A1143)),$A:$A,0))-1),"")</f>
        <v/>
      </c>
      <c r="AF1143" s="26">
        <f>IFERROR(IF(OR(AC1143="",INDEX(AC:AC,MATCH(DATE(YEAR($A1143)-1,MONTH($A1143),DAY($A1143)),$A:$A,0))=""),"",AC1143/INDEX(AC:AC,MATCH(DATE(YEAR($A1143)-1,MONTH($A1143),DAY($A1143)),$A:$A,0))-1),"")</f>
        <v/>
      </c>
      <c r="AG1143" s="26">
        <f>IF(OR(AA1143="",AA1142=""),"",AA1143/AA1142-1)</f>
        <v/>
      </c>
      <c r="AH1143" s="26">
        <f>IF(OR(AB1143="",AB1142=""),"",AB1143/AB1142-1)</f>
        <v/>
      </c>
      <c r="AI1143" s="26">
        <f>IF(OR(AC1143="",AC1142=""),"",AC1143/AC1142-1)</f>
        <v/>
      </c>
      <c r="AJ1143" s="26">
        <f>IF(AC1143="","",AA1143/AC1143)</f>
        <v/>
      </c>
      <c r="AK1143" s="26">
        <f>IF(AC1143="","",AB1143/AC1143)</f>
        <v/>
      </c>
      <c r="AL1143" s="29" t="n">
        <v>16.6875</v>
      </c>
      <c r="AM1143" s="30" t="n">
        <v>19.02</v>
      </c>
      <c r="AN1143" s="30" t="n">
        <v>15.795</v>
      </c>
      <c r="AO1143" s="30" t="n">
        <v>16.1225</v>
      </c>
      <c r="AP1143" s="31" t="n">
        <v>-0.0339</v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18">
        <f>IF(SUMIFS('Daily NSE Equity Options'!$K:$K,'Daily NSE Equity Options'!$A:$A,$A1144)=0,"",SUMIFS('Daily NSE Equity Options'!$K:$K,'Daily NSE Equity Options'!$A:$A,$A1144))</f>
        <v/>
      </c>
      <c r="F1144" s="7">
        <f>IF(SUMIFS('Daily BSE Equity Options'!$K:$K,'Daily BSE Equity Options'!$A:$A,$A1144)=0,"",SUMIFS('Daily BSE Equity Options'!$K:$K,'Daily BSE Equity Options'!$A:$A,$A1144))</f>
        <v/>
      </c>
      <c r="G1144" s="7">
        <f>IF(OR(E1144="",F1144=""),"",E1144+F1144)</f>
        <v/>
      </c>
      <c r="H1144" s="20">
        <f>IFERROR(IF(OR(E1144="",INDEX(E:E,MATCH(DATE(YEAR($A1144)-1,MONTH($A1144),DAY($A1144)),$A:$A,0))=""),"",E1144/INDEX(E:E,MATCH(DATE(YEAR($A1144)-1,MONTH($A1144),DAY($A1144)),$A:$A,0))-1),"")</f>
        <v/>
      </c>
      <c r="I1144" s="20">
        <f>IFERROR(IF(OR(F1144="",INDEX(F:F,MATCH(DATE(YEAR($A1144)-1,MONTH($A1144),DAY($A1144)),$A:$A,0))=""),"",F1144/INDEX(F:F,MATCH(DATE(YEAR($A1144)-1,MONTH($A1144),DAY($A1144)),$A:$A,0))-1),"")</f>
        <v/>
      </c>
      <c r="J1144" s="20">
        <f>IFERROR(IF(OR(G1144="",INDEX(G:G,MATCH(DATE(YEAR($A1144)-1,MONTH($A1144),DAY($A1144)),$A:$A,0))=""),"",G1144/INDEX(G:G,MATCH(DATE(YEAR($A1144)-1,MONTH($A1144),DAY($A1144)),$A:$A,0))-1),"")</f>
        <v/>
      </c>
      <c r="K1144" s="20">
        <f>IF(OR(E1144="",E1143=""),"",E1144/E1143-1)</f>
        <v/>
      </c>
      <c r="L1144" s="20">
        <f>IF(OR(F1144="",F1143=""),"",F1144/F1143-1)</f>
        <v/>
      </c>
      <c r="M1144" s="20">
        <f>IF(OR(G1144="",G1143=""),"",G1144/G1143-1)</f>
        <v/>
      </c>
      <c r="N1144" s="20">
        <f>IF(G1144="","",E1144/G1144)</f>
        <v/>
      </c>
      <c r="O1144" s="20">
        <f>IF(G1144="","",F1144/G1144)</f>
        <v/>
      </c>
      <c r="P1144" s="21">
        <f>IF(SUMIFS('Daily NSE Equity Options'!$L:$L,'Daily NSE Equity Options'!$A:$A,$A1144)=0,"",SUMIFS('Daily NSE Equity Options'!$L:$L,'Daily NSE Equity Options'!$A:$A,$A1144))</f>
        <v/>
      </c>
      <c r="Q1144" s="8">
        <f>IF(SUMIFS('Daily BSE Equity Options'!$L:$L,'Daily BSE Equity Options'!$A:$A,$A1144)=0,"",SUMIFS('Daily BSE Equity Options'!$L:$L,'Daily BSE Equity Options'!$A:$A,$A1144))</f>
        <v/>
      </c>
      <c r="R1144" s="8">
        <f>IF(OR(P1144="",Q1144=""),"",P1144+Q1144)</f>
        <v/>
      </c>
      <c r="S1144" s="23">
        <f>IFERROR(IF(OR(P1144="",INDEX(P:P,MATCH(DATE(YEAR($A1144)-1,MONTH($A1144),DAY($A1144)),$A:$A,0))=""),"",P1144/INDEX(P:P,MATCH(DATE(YEAR($A1144)-1,MONTH($A1144),DAY($A1144)),$A:$A,0))-1),"")</f>
        <v/>
      </c>
      <c r="T1144" s="23">
        <f>IFERROR(IF(OR(Q1144="",INDEX(Q:Q,MATCH(DATE(YEAR($A1144)-1,MONTH($A1144),DAY($A1144)),$A:$A,0))=""),"",Q1144/INDEX(Q:Q,MATCH(DATE(YEAR($A1144)-1,MONTH($A1144),DAY($A1144)),$A:$A,0))-1),"")</f>
        <v/>
      </c>
      <c r="U1144" s="23">
        <f>IFERROR(IF(OR(R1144="",INDEX(R:R,MATCH(DATE(YEAR($A1144)-1,MONTH($A1144),DAY($A1144)),$A:$A,0))=""),"",R1144/INDEX(R:R,MATCH(DATE(YEAR($A1144)-1,MONTH($A1144),DAY($A1144)),$A:$A,0))-1),"")</f>
        <v/>
      </c>
      <c r="V1144" s="23">
        <f>IF(OR(P1144="",P1143=""),"",P1144/P1143-1)</f>
        <v/>
      </c>
      <c r="W1144" s="23">
        <f>IF(OR(Q1144="",Q1143=""),"",Q1144/Q1143-1)</f>
        <v/>
      </c>
      <c r="X1144" s="23">
        <f>IF(OR(R1144="",R1143=""),"",R1144/R1143-1)</f>
        <v/>
      </c>
      <c r="Y1144" s="23">
        <f>IF(R1144="","",P1144/R1144)</f>
        <v/>
      </c>
      <c r="Z1144" s="23">
        <f>IF(R1144="","",Q1144/R1144)</f>
        <v/>
      </c>
      <c r="AA1144" s="24">
        <f>IF(SUMIFS('Daily NSE Equity Options'!$M:$M,'Daily NSE Equity Options'!$A:$A,$A1144)=0,"",SUMIFS('Daily NSE Equity Options'!$M:$M,'Daily NSE Equity Options'!$A:$A,$A1144))</f>
        <v/>
      </c>
      <c r="AB1144" s="9">
        <f>IF(SUMIFS('Daily BSE Equity Options'!$M:$M,'Daily BSE Equity Options'!$A:$A,$A1144)=0,"",SUMIFS('Daily BSE Equity Options'!$M:$M,'Daily BSE Equity Options'!$A:$A,$A1144))</f>
        <v/>
      </c>
      <c r="AC1144" s="9">
        <f>IF(OR(AA1144="",AB1144=""),"",AA1144+AB1144)</f>
        <v/>
      </c>
      <c r="AD1144" s="26">
        <f>IFERROR(IF(OR(AA1144="",INDEX(AA:AA,MATCH(DATE(YEAR($A1144)-1,MONTH($A1144),DAY($A1144)),$A:$A,0))=""),"",AA1144/INDEX(AA:AA,MATCH(DATE(YEAR($A1144)-1,MONTH($A1144),DAY($A1144)),$A:$A,0))-1),"")</f>
        <v/>
      </c>
      <c r="AE1144" s="26">
        <f>IFERROR(IF(OR(AB1144="",INDEX(AB:AB,MATCH(DATE(YEAR($A1144)-1,MONTH($A1144),DAY($A1144)),$A:$A,0))=""),"",AB1144/INDEX(AB:AB,MATCH(DATE(YEAR($A1144)-1,MONTH($A1144),DAY($A1144)),$A:$A,0))-1),"")</f>
        <v/>
      </c>
      <c r="AF1144" s="26">
        <f>IFERROR(IF(OR(AC1144="",INDEX(AC:AC,MATCH(DATE(YEAR($A1144)-1,MONTH($A1144),DAY($A1144)),$A:$A,0))=""),"",AC1144/INDEX(AC:AC,MATCH(DATE(YEAR($A1144)-1,MONTH($A1144),DAY($A1144)),$A:$A,0))-1),"")</f>
        <v/>
      </c>
      <c r="AG1144" s="26">
        <f>IF(OR(AA1144="",AA1143=""),"",AA1144/AA1143-1)</f>
        <v/>
      </c>
      <c r="AH1144" s="26">
        <f>IF(OR(AB1144="",AB1143=""),"",AB1144/AB1143-1)</f>
        <v/>
      </c>
      <c r="AI1144" s="26">
        <f>IF(OR(AC1144="",AC1143=""),"",AC1144/AC1143-1)</f>
        <v/>
      </c>
      <c r="AJ1144" s="26">
        <f>IF(AC1144="","",AA1144/AC1144)</f>
        <v/>
      </c>
      <c r="AK1144" s="26">
        <f>IF(AC1144="","",AB1144/AC1144)</f>
        <v/>
      </c>
      <c r="AL1144" s="29" t="n">
        <v>16.1225</v>
      </c>
      <c r="AM1144" s="30" t="n">
        <v>20.75</v>
      </c>
      <c r="AN1144" s="30" t="n">
        <v>14.7125</v>
      </c>
      <c r="AO1144" s="30" t="n">
        <v>14.8675</v>
      </c>
      <c r="AP1144" s="31" t="n">
        <v>-0.07779999999999999</v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18">
        <f>IF(SUMIFS('Daily NSE Equity Options'!$K:$K,'Daily NSE Equity Options'!$A:$A,$A1145)=0,"",SUMIFS('Daily NSE Equity Options'!$K:$K,'Daily NSE Equity Options'!$A:$A,$A1145))</f>
        <v/>
      </c>
      <c r="F1145" s="7">
        <f>IF(SUMIFS('Daily BSE Equity Options'!$K:$K,'Daily BSE Equity Options'!$A:$A,$A1145)=0,"",SUMIFS('Daily BSE Equity Options'!$K:$K,'Daily BSE Equity Options'!$A:$A,$A1145))</f>
        <v/>
      </c>
      <c r="G1145" s="7">
        <f>IF(OR(E1145="",F1145=""),"",E1145+F1145)</f>
        <v/>
      </c>
      <c r="H1145" s="20">
        <f>IFERROR(IF(OR(E1145="",INDEX(E:E,MATCH(DATE(YEAR($A1145)-1,MONTH($A1145),DAY($A1145)),$A:$A,0))=""),"",E1145/INDEX(E:E,MATCH(DATE(YEAR($A1145)-1,MONTH($A1145),DAY($A1145)),$A:$A,0))-1),"")</f>
        <v/>
      </c>
      <c r="I1145" s="20">
        <f>IFERROR(IF(OR(F1145="",INDEX(F:F,MATCH(DATE(YEAR($A1145)-1,MONTH($A1145),DAY($A1145)),$A:$A,0))=""),"",F1145/INDEX(F:F,MATCH(DATE(YEAR($A1145)-1,MONTH($A1145),DAY($A1145)),$A:$A,0))-1),"")</f>
        <v/>
      </c>
      <c r="J1145" s="20">
        <f>IFERROR(IF(OR(G1145="",INDEX(G:G,MATCH(DATE(YEAR($A1145)-1,MONTH($A1145),DAY($A1145)),$A:$A,0))=""),"",G1145/INDEX(G:G,MATCH(DATE(YEAR($A1145)-1,MONTH($A1145),DAY($A1145)),$A:$A,0))-1),"")</f>
        <v/>
      </c>
      <c r="K1145" s="20">
        <f>IF(OR(E1145="",E1144=""),"",E1145/E1144-1)</f>
        <v/>
      </c>
      <c r="L1145" s="20">
        <f>IF(OR(F1145="",F1144=""),"",F1145/F1144-1)</f>
        <v/>
      </c>
      <c r="M1145" s="20">
        <f>IF(OR(G1145="",G1144=""),"",G1145/G1144-1)</f>
        <v/>
      </c>
      <c r="N1145" s="20">
        <f>IF(G1145="","",E1145/G1145)</f>
        <v/>
      </c>
      <c r="O1145" s="20">
        <f>IF(G1145="","",F1145/G1145)</f>
        <v/>
      </c>
      <c r="P1145" s="21">
        <f>IF(SUMIFS('Daily NSE Equity Options'!$L:$L,'Daily NSE Equity Options'!$A:$A,$A1145)=0,"",SUMIFS('Daily NSE Equity Options'!$L:$L,'Daily NSE Equity Options'!$A:$A,$A1145))</f>
        <v/>
      </c>
      <c r="Q1145" s="8">
        <f>IF(SUMIFS('Daily BSE Equity Options'!$L:$L,'Daily BSE Equity Options'!$A:$A,$A1145)=0,"",SUMIFS('Daily BSE Equity Options'!$L:$L,'Daily BSE Equity Options'!$A:$A,$A1145))</f>
        <v/>
      </c>
      <c r="R1145" s="8">
        <f>IF(OR(P1145="",Q1145=""),"",P1145+Q1145)</f>
        <v/>
      </c>
      <c r="S1145" s="23">
        <f>IFERROR(IF(OR(P1145="",INDEX(P:P,MATCH(DATE(YEAR($A1145)-1,MONTH($A1145),DAY($A1145)),$A:$A,0))=""),"",P1145/INDEX(P:P,MATCH(DATE(YEAR($A1145)-1,MONTH($A1145),DAY($A1145)),$A:$A,0))-1),"")</f>
        <v/>
      </c>
      <c r="T1145" s="23">
        <f>IFERROR(IF(OR(Q1145="",INDEX(Q:Q,MATCH(DATE(YEAR($A1145)-1,MONTH($A1145),DAY($A1145)),$A:$A,0))=""),"",Q1145/INDEX(Q:Q,MATCH(DATE(YEAR($A1145)-1,MONTH($A1145),DAY($A1145)),$A:$A,0))-1),"")</f>
        <v/>
      </c>
      <c r="U1145" s="23">
        <f>IFERROR(IF(OR(R1145="",INDEX(R:R,MATCH(DATE(YEAR($A1145)-1,MONTH($A1145),DAY($A1145)),$A:$A,0))=""),"",R1145/INDEX(R:R,MATCH(DATE(YEAR($A1145)-1,MONTH($A1145),DAY($A1145)),$A:$A,0))-1),"")</f>
        <v/>
      </c>
      <c r="V1145" s="23">
        <f>IF(OR(P1145="",P1144=""),"",P1145/P1144-1)</f>
        <v/>
      </c>
      <c r="W1145" s="23">
        <f>IF(OR(Q1145="",Q1144=""),"",Q1145/Q1144-1)</f>
        <v/>
      </c>
      <c r="X1145" s="23">
        <f>IF(OR(R1145="",R1144=""),"",R1145/R1144-1)</f>
        <v/>
      </c>
      <c r="Y1145" s="23">
        <f>IF(R1145="","",P1145/R1145)</f>
        <v/>
      </c>
      <c r="Z1145" s="23">
        <f>IF(R1145="","",Q1145/R1145)</f>
        <v/>
      </c>
      <c r="AA1145" s="24">
        <f>IF(SUMIFS('Daily NSE Equity Options'!$M:$M,'Daily NSE Equity Options'!$A:$A,$A1145)=0,"",SUMIFS('Daily NSE Equity Options'!$M:$M,'Daily NSE Equity Options'!$A:$A,$A1145))</f>
        <v/>
      </c>
      <c r="AB1145" s="9">
        <f>IF(SUMIFS('Daily BSE Equity Options'!$M:$M,'Daily BSE Equity Options'!$A:$A,$A1145)=0,"",SUMIFS('Daily BSE Equity Options'!$M:$M,'Daily BSE Equity Options'!$A:$A,$A1145))</f>
        <v/>
      </c>
      <c r="AC1145" s="9">
        <f>IF(OR(AA1145="",AB1145=""),"",AA1145+AB1145)</f>
        <v/>
      </c>
      <c r="AD1145" s="26">
        <f>IFERROR(IF(OR(AA1145="",INDEX(AA:AA,MATCH(DATE(YEAR($A1145)-1,MONTH($A1145),DAY($A1145)),$A:$A,0))=""),"",AA1145/INDEX(AA:AA,MATCH(DATE(YEAR($A1145)-1,MONTH($A1145),DAY($A1145)),$A:$A,0))-1),"")</f>
        <v/>
      </c>
      <c r="AE1145" s="26">
        <f>IFERROR(IF(OR(AB1145="",INDEX(AB:AB,MATCH(DATE(YEAR($A1145)-1,MONTH($A1145),DAY($A1145)),$A:$A,0))=""),"",AB1145/INDEX(AB:AB,MATCH(DATE(YEAR($A1145)-1,MONTH($A1145),DAY($A1145)),$A:$A,0))-1),"")</f>
        <v/>
      </c>
      <c r="AF1145" s="26">
        <f>IFERROR(IF(OR(AC1145="",INDEX(AC:AC,MATCH(DATE(YEAR($A1145)-1,MONTH($A1145),DAY($A1145)),$A:$A,0))=""),"",AC1145/INDEX(AC:AC,MATCH(DATE(YEAR($A1145)-1,MONTH($A1145),DAY($A1145)),$A:$A,0))-1),"")</f>
        <v/>
      </c>
      <c r="AG1145" s="26">
        <f>IF(OR(AA1145="",AA1144=""),"",AA1145/AA1144-1)</f>
        <v/>
      </c>
      <c r="AH1145" s="26">
        <f>IF(OR(AB1145="",AB1144=""),"",AB1145/AB1144-1)</f>
        <v/>
      </c>
      <c r="AI1145" s="26">
        <f>IF(OR(AC1145="",AC1144=""),"",AC1145/AC1144-1)</f>
        <v/>
      </c>
      <c r="AJ1145" s="26">
        <f>IF(AC1145="","",AA1145/AC1145)</f>
        <v/>
      </c>
      <c r="AK1145" s="26">
        <f>IF(AC1145="","",AB1145/AC1145)</f>
        <v/>
      </c>
      <c r="AL1145" s="29" t="n">
        <v>14.8675</v>
      </c>
      <c r="AM1145" s="30" t="n">
        <v>15.5225</v>
      </c>
      <c r="AN1145" s="30" t="n">
        <v>14.2675</v>
      </c>
      <c r="AO1145" s="30" t="n">
        <v>14.94</v>
      </c>
      <c r="AP1145" s="31" t="n">
        <v>0.0049</v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18">
        <f>IF(SUMIFS('Daily NSE Equity Options'!$K:$K,'Daily NSE Equity Options'!$A:$A,$A1146)=0,"",SUMIFS('Daily NSE Equity Options'!$K:$K,'Daily NSE Equity Options'!$A:$A,$A1146))</f>
        <v/>
      </c>
      <c r="F1146" s="7">
        <f>IF(SUMIFS('Daily BSE Equity Options'!$K:$K,'Daily BSE Equity Options'!$A:$A,$A1146)=0,"",SUMIFS('Daily BSE Equity Options'!$K:$K,'Daily BSE Equity Options'!$A:$A,$A1146))</f>
        <v/>
      </c>
      <c r="G1146" s="7">
        <f>IF(OR(E1146="",F1146=""),"",E1146+F1146)</f>
        <v/>
      </c>
      <c r="H1146" s="20">
        <f>IFERROR(IF(OR(E1146="",INDEX(E:E,MATCH(DATE(YEAR($A1146)-1,MONTH($A1146),DAY($A1146)),$A:$A,0))=""),"",E1146/INDEX(E:E,MATCH(DATE(YEAR($A1146)-1,MONTH($A1146),DAY($A1146)),$A:$A,0))-1),"")</f>
        <v/>
      </c>
      <c r="I1146" s="20">
        <f>IFERROR(IF(OR(F1146="",INDEX(F:F,MATCH(DATE(YEAR($A1146)-1,MONTH($A1146),DAY($A1146)),$A:$A,0))=""),"",F1146/INDEX(F:F,MATCH(DATE(YEAR($A1146)-1,MONTH($A1146),DAY($A1146)),$A:$A,0))-1),"")</f>
        <v/>
      </c>
      <c r="J1146" s="20">
        <f>IFERROR(IF(OR(G1146="",INDEX(G:G,MATCH(DATE(YEAR($A1146)-1,MONTH($A1146),DAY($A1146)),$A:$A,0))=""),"",G1146/INDEX(G:G,MATCH(DATE(YEAR($A1146)-1,MONTH($A1146),DAY($A1146)),$A:$A,0))-1),"")</f>
        <v/>
      </c>
      <c r="K1146" s="20">
        <f>IF(OR(E1146="",E1145=""),"",E1146/E1145-1)</f>
        <v/>
      </c>
      <c r="L1146" s="20">
        <f>IF(OR(F1146="",F1145=""),"",F1146/F1145-1)</f>
        <v/>
      </c>
      <c r="M1146" s="20">
        <f>IF(OR(G1146="",G1145=""),"",G1146/G1145-1)</f>
        <v/>
      </c>
      <c r="N1146" s="20">
        <f>IF(G1146="","",E1146/G1146)</f>
        <v/>
      </c>
      <c r="O1146" s="20">
        <f>IF(G1146="","",F1146/G1146)</f>
        <v/>
      </c>
      <c r="P1146" s="21">
        <f>IF(SUMIFS('Daily NSE Equity Options'!$L:$L,'Daily NSE Equity Options'!$A:$A,$A1146)=0,"",SUMIFS('Daily NSE Equity Options'!$L:$L,'Daily NSE Equity Options'!$A:$A,$A1146))</f>
        <v/>
      </c>
      <c r="Q1146" s="8">
        <f>IF(SUMIFS('Daily BSE Equity Options'!$L:$L,'Daily BSE Equity Options'!$A:$A,$A1146)=0,"",SUMIFS('Daily BSE Equity Options'!$L:$L,'Daily BSE Equity Options'!$A:$A,$A1146))</f>
        <v/>
      </c>
      <c r="R1146" s="8">
        <f>IF(OR(P1146="",Q1146=""),"",P1146+Q1146)</f>
        <v/>
      </c>
      <c r="S1146" s="23">
        <f>IFERROR(IF(OR(P1146="",INDEX(P:P,MATCH(DATE(YEAR($A1146)-1,MONTH($A1146),DAY($A1146)),$A:$A,0))=""),"",P1146/INDEX(P:P,MATCH(DATE(YEAR($A1146)-1,MONTH($A1146),DAY($A1146)),$A:$A,0))-1),"")</f>
        <v/>
      </c>
      <c r="T1146" s="23">
        <f>IFERROR(IF(OR(Q1146="",INDEX(Q:Q,MATCH(DATE(YEAR($A1146)-1,MONTH($A1146),DAY($A1146)),$A:$A,0))=""),"",Q1146/INDEX(Q:Q,MATCH(DATE(YEAR($A1146)-1,MONTH($A1146),DAY($A1146)),$A:$A,0))-1),"")</f>
        <v/>
      </c>
      <c r="U1146" s="23">
        <f>IFERROR(IF(OR(R1146="",INDEX(R:R,MATCH(DATE(YEAR($A1146)-1,MONTH($A1146),DAY($A1146)),$A:$A,0))=""),"",R1146/INDEX(R:R,MATCH(DATE(YEAR($A1146)-1,MONTH($A1146),DAY($A1146)),$A:$A,0))-1),"")</f>
        <v/>
      </c>
      <c r="V1146" s="23">
        <f>IF(OR(P1146="",P1145=""),"",P1146/P1145-1)</f>
        <v/>
      </c>
      <c r="W1146" s="23">
        <f>IF(OR(Q1146="",Q1145=""),"",Q1146/Q1145-1)</f>
        <v/>
      </c>
      <c r="X1146" s="23">
        <f>IF(OR(R1146="",R1145=""),"",R1146/R1145-1)</f>
        <v/>
      </c>
      <c r="Y1146" s="23">
        <f>IF(R1146="","",P1146/R1146)</f>
        <v/>
      </c>
      <c r="Z1146" s="23">
        <f>IF(R1146="","",Q1146/R1146)</f>
        <v/>
      </c>
      <c r="AA1146" s="24">
        <f>IF(SUMIFS('Daily NSE Equity Options'!$M:$M,'Daily NSE Equity Options'!$A:$A,$A1146)=0,"",SUMIFS('Daily NSE Equity Options'!$M:$M,'Daily NSE Equity Options'!$A:$A,$A1146))</f>
        <v/>
      </c>
      <c r="AB1146" s="9">
        <f>IF(SUMIFS('Daily BSE Equity Options'!$M:$M,'Daily BSE Equity Options'!$A:$A,$A1146)=0,"",SUMIFS('Daily BSE Equity Options'!$M:$M,'Daily BSE Equity Options'!$A:$A,$A1146))</f>
        <v/>
      </c>
      <c r="AC1146" s="9">
        <f>IF(OR(AA1146="",AB1146=""),"",AA1146+AB1146)</f>
        <v/>
      </c>
      <c r="AD1146" s="26">
        <f>IFERROR(IF(OR(AA1146="",INDEX(AA:AA,MATCH(DATE(YEAR($A1146)-1,MONTH($A1146),DAY($A1146)),$A:$A,0))=""),"",AA1146/INDEX(AA:AA,MATCH(DATE(YEAR($A1146)-1,MONTH($A1146),DAY($A1146)),$A:$A,0))-1),"")</f>
        <v/>
      </c>
      <c r="AE1146" s="26">
        <f>IFERROR(IF(OR(AB1146="",INDEX(AB:AB,MATCH(DATE(YEAR($A1146)-1,MONTH($A1146),DAY($A1146)),$A:$A,0))=""),"",AB1146/INDEX(AB:AB,MATCH(DATE(YEAR($A1146)-1,MONTH($A1146),DAY($A1146)),$A:$A,0))-1),"")</f>
        <v/>
      </c>
      <c r="AF1146" s="26">
        <f>IFERROR(IF(OR(AC1146="",INDEX(AC:AC,MATCH(DATE(YEAR($A1146)-1,MONTH($A1146),DAY($A1146)),$A:$A,0))=""),"",AC1146/INDEX(AC:AC,MATCH(DATE(YEAR($A1146)-1,MONTH($A1146),DAY($A1146)),$A:$A,0))-1),"")</f>
        <v/>
      </c>
      <c r="AG1146" s="26">
        <f>IF(OR(AA1146="",AA1145=""),"",AA1146/AA1145-1)</f>
        <v/>
      </c>
      <c r="AH1146" s="26">
        <f>IF(OR(AB1146="",AB1145=""),"",AB1146/AB1145-1)</f>
        <v/>
      </c>
      <c r="AI1146" s="26">
        <f>IF(OR(AC1146="",AC1145=""),"",AC1146/AC1145-1)</f>
        <v/>
      </c>
      <c r="AJ1146" s="26">
        <f>IF(AC1146="","",AA1146/AC1146)</f>
        <v/>
      </c>
      <c r="AK1146" s="26">
        <f>IF(AC1146="","",AB1146/AC1146)</f>
        <v/>
      </c>
      <c r="AL1146" s="29" t="n">
        <v>14.94</v>
      </c>
      <c r="AM1146" s="30" t="n">
        <v>15.725</v>
      </c>
      <c r="AN1146" s="30" t="n">
        <v>14.3925</v>
      </c>
      <c r="AO1146" s="30" t="n">
        <v>14.47</v>
      </c>
      <c r="AP1146" s="31" t="n">
        <v>-0.0315</v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18">
        <f>IF(SUMIFS('Daily NSE Equity Options'!$K:$K,'Daily NSE Equity Options'!$A:$A,$A1147)=0,"",SUMIFS('Daily NSE Equity Options'!$K:$K,'Daily NSE Equity Options'!$A:$A,$A1147))</f>
        <v/>
      </c>
      <c r="F1147" s="7">
        <f>IF(SUMIFS('Daily BSE Equity Options'!$K:$K,'Daily BSE Equity Options'!$A:$A,$A1147)=0,"",SUMIFS('Daily BSE Equity Options'!$K:$K,'Daily BSE Equity Options'!$A:$A,$A1147))</f>
        <v/>
      </c>
      <c r="G1147" s="7">
        <f>IF(OR(E1147="",F1147=""),"",E1147+F1147)</f>
        <v/>
      </c>
      <c r="H1147" s="20">
        <f>IFERROR(IF(OR(E1147="",INDEX(E:E,MATCH(DATE(YEAR($A1147)-1,MONTH($A1147),DAY($A1147)),$A:$A,0))=""),"",E1147/INDEX(E:E,MATCH(DATE(YEAR($A1147)-1,MONTH($A1147),DAY($A1147)),$A:$A,0))-1),"")</f>
        <v/>
      </c>
      <c r="I1147" s="20">
        <f>IFERROR(IF(OR(F1147="",INDEX(F:F,MATCH(DATE(YEAR($A1147)-1,MONTH($A1147),DAY($A1147)),$A:$A,0))=""),"",F1147/INDEX(F:F,MATCH(DATE(YEAR($A1147)-1,MONTH($A1147),DAY($A1147)),$A:$A,0))-1),"")</f>
        <v/>
      </c>
      <c r="J1147" s="20">
        <f>IFERROR(IF(OR(G1147="",INDEX(G:G,MATCH(DATE(YEAR($A1147)-1,MONTH($A1147),DAY($A1147)),$A:$A,0))=""),"",G1147/INDEX(G:G,MATCH(DATE(YEAR($A1147)-1,MONTH($A1147),DAY($A1147)),$A:$A,0))-1),"")</f>
        <v/>
      </c>
      <c r="K1147" s="20">
        <f>IF(OR(E1147="",E1146=""),"",E1147/E1146-1)</f>
        <v/>
      </c>
      <c r="L1147" s="20">
        <f>IF(OR(F1147="",F1146=""),"",F1147/F1146-1)</f>
        <v/>
      </c>
      <c r="M1147" s="20">
        <f>IF(OR(G1147="",G1146=""),"",G1147/G1146-1)</f>
        <v/>
      </c>
      <c r="N1147" s="20">
        <f>IF(G1147="","",E1147/G1147)</f>
        <v/>
      </c>
      <c r="O1147" s="20">
        <f>IF(G1147="","",F1147/G1147)</f>
        <v/>
      </c>
      <c r="P1147" s="21">
        <f>IF(SUMIFS('Daily NSE Equity Options'!$L:$L,'Daily NSE Equity Options'!$A:$A,$A1147)=0,"",SUMIFS('Daily NSE Equity Options'!$L:$L,'Daily NSE Equity Options'!$A:$A,$A1147))</f>
        <v/>
      </c>
      <c r="Q1147" s="8">
        <f>IF(SUMIFS('Daily BSE Equity Options'!$L:$L,'Daily BSE Equity Options'!$A:$A,$A1147)=0,"",SUMIFS('Daily BSE Equity Options'!$L:$L,'Daily BSE Equity Options'!$A:$A,$A1147))</f>
        <v/>
      </c>
      <c r="R1147" s="8">
        <f>IF(OR(P1147="",Q1147=""),"",P1147+Q1147)</f>
        <v/>
      </c>
      <c r="S1147" s="23">
        <f>IFERROR(IF(OR(P1147="",INDEX(P:P,MATCH(DATE(YEAR($A1147)-1,MONTH($A1147),DAY($A1147)),$A:$A,0))=""),"",P1147/INDEX(P:P,MATCH(DATE(YEAR($A1147)-1,MONTH($A1147),DAY($A1147)),$A:$A,0))-1),"")</f>
        <v/>
      </c>
      <c r="T1147" s="23">
        <f>IFERROR(IF(OR(Q1147="",INDEX(Q:Q,MATCH(DATE(YEAR($A1147)-1,MONTH($A1147),DAY($A1147)),$A:$A,0))=""),"",Q1147/INDEX(Q:Q,MATCH(DATE(YEAR($A1147)-1,MONTH($A1147),DAY($A1147)),$A:$A,0))-1),"")</f>
        <v/>
      </c>
      <c r="U1147" s="23">
        <f>IFERROR(IF(OR(R1147="",INDEX(R:R,MATCH(DATE(YEAR($A1147)-1,MONTH($A1147),DAY($A1147)),$A:$A,0))=""),"",R1147/INDEX(R:R,MATCH(DATE(YEAR($A1147)-1,MONTH($A1147),DAY($A1147)),$A:$A,0))-1),"")</f>
        <v/>
      </c>
      <c r="V1147" s="23">
        <f>IF(OR(P1147="",P1146=""),"",P1147/P1146-1)</f>
        <v/>
      </c>
      <c r="W1147" s="23">
        <f>IF(OR(Q1147="",Q1146=""),"",Q1147/Q1146-1)</f>
        <v/>
      </c>
      <c r="X1147" s="23">
        <f>IF(OR(R1147="",R1146=""),"",R1147/R1146-1)</f>
        <v/>
      </c>
      <c r="Y1147" s="23">
        <f>IF(R1147="","",P1147/R1147)</f>
        <v/>
      </c>
      <c r="Z1147" s="23">
        <f>IF(R1147="","",Q1147/R1147)</f>
        <v/>
      </c>
      <c r="AA1147" s="24">
        <f>IF(SUMIFS('Daily NSE Equity Options'!$M:$M,'Daily NSE Equity Options'!$A:$A,$A1147)=0,"",SUMIFS('Daily NSE Equity Options'!$M:$M,'Daily NSE Equity Options'!$A:$A,$A1147))</f>
        <v/>
      </c>
      <c r="AB1147" s="9">
        <f>IF(SUMIFS('Daily BSE Equity Options'!$M:$M,'Daily BSE Equity Options'!$A:$A,$A1147)=0,"",SUMIFS('Daily BSE Equity Options'!$M:$M,'Daily BSE Equity Options'!$A:$A,$A1147))</f>
        <v/>
      </c>
      <c r="AC1147" s="9">
        <f>IF(OR(AA1147="",AB1147=""),"",AA1147+AB1147)</f>
        <v/>
      </c>
      <c r="AD1147" s="26">
        <f>IFERROR(IF(OR(AA1147="",INDEX(AA:AA,MATCH(DATE(YEAR($A1147)-1,MONTH($A1147),DAY($A1147)),$A:$A,0))=""),"",AA1147/INDEX(AA:AA,MATCH(DATE(YEAR($A1147)-1,MONTH($A1147),DAY($A1147)),$A:$A,0))-1),"")</f>
        <v/>
      </c>
      <c r="AE1147" s="26">
        <f>IFERROR(IF(OR(AB1147="",INDEX(AB:AB,MATCH(DATE(YEAR($A1147)-1,MONTH($A1147),DAY($A1147)),$A:$A,0))=""),"",AB1147/INDEX(AB:AB,MATCH(DATE(YEAR($A1147)-1,MONTH($A1147),DAY($A1147)),$A:$A,0))-1),"")</f>
        <v/>
      </c>
      <c r="AF1147" s="26">
        <f>IFERROR(IF(OR(AC1147="",INDEX(AC:AC,MATCH(DATE(YEAR($A1147)-1,MONTH($A1147),DAY($A1147)),$A:$A,0))=""),"",AC1147/INDEX(AC:AC,MATCH(DATE(YEAR($A1147)-1,MONTH($A1147),DAY($A1147)),$A:$A,0))-1),"")</f>
        <v/>
      </c>
      <c r="AG1147" s="26">
        <f>IF(OR(AA1147="",AA1146=""),"",AA1147/AA1146-1)</f>
        <v/>
      </c>
      <c r="AH1147" s="26">
        <f>IF(OR(AB1147="",AB1146=""),"",AB1147/AB1146-1)</f>
        <v/>
      </c>
      <c r="AI1147" s="26">
        <f>IF(OR(AC1147="",AC1146=""),"",AC1147/AC1146-1)</f>
        <v/>
      </c>
      <c r="AJ1147" s="26">
        <f>IF(AC1147="","",AA1147/AC1147)</f>
        <v/>
      </c>
      <c r="AK1147" s="26">
        <f>IF(AC1147="","",AB1147/AC1147)</f>
        <v/>
      </c>
      <c r="AL1147" s="29" t="n">
        <v>14.47</v>
      </c>
      <c r="AM1147" s="30" t="n">
        <v>15.47</v>
      </c>
      <c r="AN1147" s="30" t="n">
        <v>13.1175</v>
      </c>
      <c r="AO1147" s="30" t="n">
        <v>14.27</v>
      </c>
      <c r="AP1147" s="31" t="n">
        <v>-0.0138</v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18">
        <f>IF(SUMIFS('Daily NSE Equity Options'!$K:$K,'Daily NSE Equity Options'!$A:$A,$A1148)=0,"",SUMIFS('Daily NSE Equity Options'!$K:$K,'Daily NSE Equity Options'!$A:$A,$A1148))</f>
        <v/>
      </c>
      <c r="F1148" s="7">
        <f>IF(SUMIFS('Daily BSE Equity Options'!$K:$K,'Daily BSE Equity Options'!$A:$A,$A1148)=0,"",SUMIFS('Daily BSE Equity Options'!$K:$K,'Daily BSE Equity Options'!$A:$A,$A1148))</f>
        <v/>
      </c>
      <c r="G1148" s="7">
        <f>IF(OR(E1148="",F1148=""),"",E1148+F1148)</f>
        <v/>
      </c>
      <c r="H1148" s="20">
        <f>IFERROR(IF(OR(E1148="",INDEX(E:E,MATCH(DATE(YEAR($A1148)-1,MONTH($A1148),DAY($A1148)),$A:$A,0))=""),"",E1148/INDEX(E:E,MATCH(DATE(YEAR($A1148)-1,MONTH($A1148),DAY($A1148)),$A:$A,0))-1),"")</f>
        <v/>
      </c>
      <c r="I1148" s="20">
        <f>IFERROR(IF(OR(F1148="",INDEX(F:F,MATCH(DATE(YEAR($A1148)-1,MONTH($A1148),DAY($A1148)),$A:$A,0))=""),"",F1148/INDEX(F:F,MATCH(DATE(YEAR($A1148)-1,MONTH($A1148),DAY($A1148)),$A:$A,0))-1),"")</f>
        <v/>
      </c>
      <c r="J1148" s="20">
        <f>IFERROR(IF(OR(G1148="",INDEX(G:G,MATCH(DATE(YEAR($A1148)-1,MONTH($A1148),DAY($A1148)),$A:$A,0))=""),"",G1148/INDEX(G:G,MATCH(DATE(YEAR($A1148)-1,MONTH($A1148),DAY($A1148)),$A:$A,0))-1),"")</f>
        <v/>
      </c>
      <c r="K1148" s="20">
        <f>IF(OR(E1148="",E1147=""),"",E1148/E1147-1)</f>
        <v/>
      </c>
      <c r="L1148" s="20">
        <f>IF(OR(F1148="",F1147=""),"",F1148/F1147-1)</f>
        <v/>
      </c>
      <c r="M1148" s="20">
        <f>IF(OR(G1148="",G1147=""),"",G1148/G1147-1)</f>
        <v/>
      </c>
      <c r="N1148" s="20">
        <f>IF(G1148="","",E1148/G1148)</f>
        <v/>
      </c>
      <c r="O1148" s="20">
        <f>IF(G1148="","",F1148/G1148)</f>
        <v/>
      </c>
      <c r="P1148" s="21">
        <f>IF(SUMIFS('Daily NSE Equity Options'!$L:$L,'Daily NSE Equity Options'!$A:$A,$A1148)=0,"",SUMIFS('Daily NSE Equity Options'!$L:$L,'Daily NSE Equity Options'!$A:$A,$A1148))</f>
        <v/>
      </c>
      <c r="Q1148" s="8">
        <f>IF(SUMIFS('Daily BSE Equity Options'!$L:$L,'Daily BSE Equity Options'!$A:$A,$A1148)=0,"",SUMIFS('Daily BSE Equity Options'!$L:$L,'Daily BSE Equity Options'!$A:$A,$A1148))</f>
        <v/>
      </c>
      <c r="R1148" s="8">
        <f>IF(OR(P1148="",Q1148=""),"",P1148+Q1148)</f>
        <v/>
      </c>
      <c r="S1148" s="23">
        <f>IFERROR(IF(OR(P1148="",INDEX(P:P,MATCH(DATE(YEAR($A1148)-1,MONTH($A1148),DAY($A1148)),$A:$A,0))=""),"",P1148/INDEX(P:P,MATCH(DATE(YEAR($A1148)-1,MONTH($A1148),DAY($A1148)),$A:$A,0))-1),"")</f>
        <v/>
      </c>
      <c r="T1148" s="23">
        <f>IFERROR(IF(OR(Q1148="",INDEX(Q:Q,MATCH(DATE(YEAR($A1148)-1,MONTH($A1148),DAY($A1148)),$A:$A,0))=""),"",Q1148/INDEX(Q:Q,MATCH(DATE(YEAR($A1148)-1,MONTH($A1148),DAY($A1148)),$A:$A,0))-1),"")</f>
        <v/>
      </c>
      <c r="U1148" s="23">
        <f>IFERROR(IF(OR(R1148="",INDEX(R:R,MATCH(DATE(YEAR($A1148)-1,MONTH($A1148),DAY($A1148)),$A:$A,0))=""),"",R1148/INDEX(R:R,MATCH(DATE(YEAR($A1148)-1,MONTH($A1148),DAY($A1148)),$A:$A,0))-1),"")</f>
        <v/>
      </c>
      <c r="V1148" s="23">
        <f>IF(OR(P1148="",P1147=""),"",P1148/P1147-1)</f>
        <v/>
      </c>
      <c r="W1148" s="23">
        <f>IF(OR(Q1148="",Q1147=""),"",Q1148/Q1147-1)</f>
        <v/>
      </c>
      <c r="X1148" s="23">
        <f>IF(OR(R1148="",R1147=""),"",R1148/R1147-1)</f>
        <v/>
      </c>
      <c r="Y1148" s="23">
        <f>IF(R1148="","",P1148/R1148)</f>
        <v/>
      </c>
      <c r="Z1148" s="23">
        <f>IF(R1148="","",Q1148/R1148)</f>
        <v/>
      </c>
      <c r="AA1148" s="24">
        <f>IF(SUMIFS('Daily NSE Equity Options'!$M:$M,'Daily NSE Equity Options'!$A:$A,$A1148)=0,"",SUMIFS('Daily NSE Equity Options'!$M:$M,'Daily NSE Equity Options'!$A:$A,$A1148))</f>
        <v/>
      </c>
      <c r="AB1148" s="9">
        <f>IF(SUMIFS('Daily BSE Equity Options'!$M:$M,'Daily BSE Equity Options'!$A:$A,$A1148)=0,"",SUMIFS('Daily BSE Equity Options'!$M:$M,'Daily BSE Equity Options'!$A:$A,$A1148))</f>
        <v/>
      </c>
      <c r="AC1148" s="9">
        <f>IF(OR(AA1148="",AB1148=""),"",AA1148+AB1148)</f>
        <v/>
      </c>
      <c r="AD1148" s="26">
        <f>IFERROR(IF(OR(AA1148="",INDEX(AA:AA,MATCH(DATE(YEAR($A1148)-1,MONTH($A1148),DAY($A1148)),$A:$A,0))=""),"",AA1148/INDEX(AA:AA,MATCH(DATE(YEAR($A1148)-1,MONTH($A1148),DAY($A1148)),$A:$A,0))-1),"")</f>
        <v/>
      </c>
      <c r="AE1148" s="26">
        <f>IFERROR(IF(OR(AB1148="",INDEX(AB:AB,MATCH(DATE(YEAR($A1148)-1,MONTH($A1148),DAY($A1148)),$A:$A,0))=""),"",AB1148/INDEX(AB:AB,MATCH(DATE(YEAR($A1148)-1,MONTH($A1148),DAY($A1148)),$A:$A,0))-1),"")</f>
        <v/>
      </c>
      <c r="AF1148" s="26">
        <f>IFERROR(IF(OR(AC1148="",INDEX(AC:AC,MATCH(DATE(YEAR($A1148)-1,MONTH($A1148),DAY($A1148)),$A:$A,0))=""),"",AC1148/INDEX(AC:AC,MATCH(DATE(YEAR($A1148)-1,MONTH($A1148),DAY($A1148)),$A:$A,0))-1),"")</f>
        <v/>
      </c>
      <c r="AG1148" s="26">
        <f>IF(OR(AA1148="",AA1147=""),"",AA1148/AA1147-1)</f>
        <v/>
      </c>
      <c r="AH1148" s="26">
        <f>IF(OR(AB1148="",AB1147=""),"",AB1148/AB1147-1)</f>
        <v/>
      </c>
      <c r="AI1148" s="26">
        <f>IF(OR(AC1148="",AC1147=""),"",AC1148/AC1147-1)</f>
        <v/>
      </c>
      <c r="AJ1148" s="26">
        <f>IF(AC1148="","",AA1148/AC1148)</f>
        <v/>
      </c>
      <c r="AK1148" s="26">
        <f>IF(AC1148="","",AB1148/AC1148)</f>
        <v/>
      </c>
      <c r="AL1148" s="29" t="n">
        <v>14.27</v>
      </c>
      <c r="AM1148" s="30" t="n">
        <v>14.8375</v>
      </c>
      <c r="AN1148" s="30" t="n">
        <v>12.74</v>
      </c>
      <c r="AO1148" s="30" t="n">
        <v>14.59</v>
      </c>
      <c r="AP1148" s="31" t="n">
        <v>0.0224</v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18">
        <f>IF(SUMIFS('Daily NSE Equity Options'!$K:$K,'Daily NSE Equity Options'!$A:$A,$A1149)=0,"",SUMIFS('Daily NSE Equity Options'!$K:$K,'Daily NSE Equity Options'!$A:$A,$A1149))</f>
        <v/>
      </c>
      <c r="F1149" s="7">
        <f>IF(SUMIFS('Daily BSE Equity Options'!$K:$K,'Daily BSE Equity Options'!$A:$A,$A1149)=0,"",SUMIFS('Daily BSE Equity Options'!$K:$K,'Daily BSE Equity Options'!$A:$A,$A1149))</f>
        <v/>
      </c>
      <c r="G1149" s="7">
        <f>IF(OR(E1149="",F1149=""),"",E1149+F1149)</f>
        <v/>
      </c>
      <c r="H1149" s="20">
        <f>IFERROR(IF(OR(E1149="",INDEX(E:E,MATCH(DATE(YEAR($A1149)-1,MONTH($A1149),DAY($A1149)),$A:$A,0))=""),"",E1149/INDEX(E:E,MATCH(DATE(YEAR($A1149)-1,MONTH($A1149),DAY($A1149)),$A:$A,0))-1),"")</f>
        <v/>
      </c>
      <c r="I1149" s="20">
        <f>IFERROR(IF(OR(F1149="",INDEX(F:F,MATCH(DATE(YEAR($A1149)-1,MONTH($A1149),DAY($A1149)),$A:$A,0))=""),"",F1149/INDEX(F:F,MATCH(DATE(YEAR($A1149)-1,MONTH($A1149),DAY($A1149)),$A:$A,0))-1),"")</f>
        <v/>
      </c>
      <c r="J1149" s="20">
        <f>IFERROR(IF(OR(G1149="",INDEX(G:G,MATCH(DATE(YEAR($A1149)-1,MONTH($A1149),DAY($A1149)),$A:$A,0))=""),"",G1149/INDEX(G:G,MATCH(DATE(YEAR($A1149)-1,MONTH($A1149),DAY($A1149)),$A:$A,0))-1),"")</f>
        <v/>
      </c>
      <c r="K1149" s="20">
        <f>IF(OR(E1149="",E1148=""),"",E1149/E1148-1)</f>
        <v/>
      </c>
      <c r="L1149" s="20">
        <f>IF(OR(F1149="",F1148=""),"",F1149/F1148-1)</f>
        <v/>
      </c>
      <c r="M1149" s="20">
        <f>IF(OR(G1149="",G1148=""),"",G1149/G1148-1)</f>
        <v/>
      </c>
      <c r="N1149" s="20">
        <f>IF(G1149="","",E1149/G1149)</f>
        <v/>
      </c>
      <c r="O1149" s="20">
        <f>IF(G1149="","",F1149/G1149)</f>
        <v/>
      </c>
      <c r="P1149" s="21">
        <f>IF(SUMIFS('Daily NSE Equity Options'!$L:$L,'Daily NSE Equity Options'!$A:$A,$A1149)=0,"",SUMIFS('Daily NSE Equity Options'!$L:$L,'Daily NSE Equity Options'!$A:$A,$A1149))</f>
        <v/>
      </c>
      <c r="Q1149" s="8">
        <f>IF(SUMIFS('Daily BSE Equity Options'!$L:$L,'Daily BSE Equity Options'!$A:$A,$A1149)=0,"",SUMIFS('Daily BSE Equity Options'!$L:$L,'Daily BSE Equity Options'!$A:$A,$A1149))</f>
        <v/>
      </c>
      <c r="R1149" s="8">
        <f>IF(OR(P1149="",Q1149=""),"",P1149+Q1149)</f>
        <v/>
      </c>
      <c r="S1149" s="23">
        <f>IFERROR(IF(OR(P1149="",INDEX(P:P,MATCH(DATE(YEAR($A1149)-1,MONTH($A1149),DAY($A1149)),$A:$A,0))=""),"",P1149/INDEX(P:P,MATCH(DATE(YEAR($A1149)-1,MONTH($A1149),DAY($A1149)),$A:$A,0))-1),"")</f>
        <v/>
      </c>
      <c r="T1149" s="23">
        <f>IFERROR(IF(OR(Q1149="",INDEX(Q:Q,MATCH(DATE(YEAR($A1149)-1,MONTH($A1149),DAY($A1149)),$A:$A,0))=""),"",Q1149/INDEX(Q:Q,MATCH(DATE(YEAR($A1149)-1,MONTH($A1149),DAY($A1149)),$A:$A,0))-1),"")</f>
        <v/>
      </c>
      <c r="U1149" s="23">
        <f>IFERROR(IF(OR(R1149="",INDEX(R:R,MATCH(DATE(YEAR($A1149)-1,MONTH($A1149),DAY($A1149)),$A:$A,0))=""),"",R1149/INDEX(R:R,MATCH(DATE(YEAR($A1149)-1,MONTH($A1149),DAY($A1149)),$A:$A,0))-1),"")</f>
        <v/>
      </c>
      <c r="V1149" s="23">
        <f>IF(OR(P1149="",P1148=""),"",P1149/P1148-1)</f>
        <v/>
      </c>
      <c r="W1149" s="23">
        <f>IF(OR(Q1149="",Q1148=""),"",Q1149/Q1148-1)</f>
        <v/>
      </c>
      <c r="X1149" s="23">
        <f>IF(OR(R1149="",R1148=""),"",R1149/R1148-1)</f>
        <v/>
      </c>
      <c r="Y1149" s="23">
        <f>IF(R1149="","",P1149/R1149)</f>
        <v/>
      </c>
      <c r="Z1149" s="23">
        <f>IF(R1149="","",Q1149/R1149)</f>
        <v/>
      </c>
      <c r="AA1149" s="24">
        <f>IF(SUMIFS('Daily NSE Equity Options'!$M:$M,'Daily NSE Equity Options'!$A:$A,$A1149)=0,"",SUMIFS('Daily NSE Equity Options'!$M:$M,'Daily NSE Equity Options'!$A:$A,$A1149))</f>
        <v/>
      </c>
      <c r="AB1149" s="9">
        <f>IF(SUMIFS('Daily BSE Equity Options'!$M:$M,'Daily BSE Equity Options'!$A:$A,$A1149)=0,"",SUMIFS('Daily BSE Equity Options'!$M:$M,'Daily BSE Equity Options'!$A:$A,$A1149))</f>
        <v/>
      </c>
      <c r="AC1149" s="9">
        <f>IF(OR(AA1149="",AB1149=""),"",AA1149+AB1149)</f>
        <v/>
      </c>
      <c r="AD1149" s="26">
        <f>IFERROR(IF(OR(AA1149="",INDEX(AA:AA,MATCH(DATE(YEAR($A1149)-1,MONTH($A1149),DAY($A1149)),$A:$A,0))=""),"",AA1149/INDEX(AA:AA,MATCH(DATE(YEAR($A1149)-1,MONTH($A1149),DAY($A1149)),$A:$A,0))-1),"")</f>
        <v/>
      </c>
      <c r="AE1149" s="26">
        <f>IFERROR(IF(OR(AB1149="",INDEX(AB:AB,MATCH(DATE(YEAR($A1149)-1,MONTH($A1149),DAY($A1149)),$A:$A,0))=""),"",AB1149/INDEX(AB:AB,MATCH(DATE(YEAR($A1149)-1,MONTH($A1149),DAY($A1149)),$A:$A,0))-1),"")</f>
        <v/>
      </c>
      <c r="AF1149" s="26">
        <f>IFERROR(IF(OR(AC1149="",INDEX(AC:AC,MATCH(DATE(YEAR($A1149)-1,MONTH($A1149),DAY($A1149)),$A:$A,0))=""),"",AC1149/INDEX(AC:AC,MATCH(DATE(YEAR($A1149)-1,MONTH($A1149),DAY($A1149)),$A:$A,0))-1),"")</f>
        <v/>
      </c>
      <c r="AG1149" s="26">
        <f>IF(OR(AA1149="",AA1148=""),"",AA1149/AA1148-1)</f>
        <v/>
      </c>
      <c r="AH1149" s="26">
        <f>IF(OR(AB1149="",AB1148=""),"",AB1149/AB1148-1)</f>
        <v/>
      </c>
      <c r="AI1149" s="26">
        <f>IF(OR(AC1149="",AC1148=""),"",AC1149/AC1148-1)</f>
        <v/>
      </c>
      <c r="AJ1149" s="26">
        <f>IF(AC1149="","",AA1149/AC1149)</f>
        <v/>
      </c>
      <c r="AK1149" s="26">
        <f>IF(AC1149="","",AB1149/AC1149)</f>
        <v/>
      </c>
      <c r="AL1149" s="29" t="n">
        <v>14.59</v>
      </c>
      <c r="AM1149" s="30" t="n">
        <v>15.865</v>
      </c>
      <c r="AN1149" s="30" t="n">
        <v>13.9325</v>
      </c>
      <c r="AO1149" s="30" t="n">
        <v>15.435</v>
      </c>
      <c r="AP1149" s="31" t="n">
        <v>0.0579</v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18">
        <f>IF(SUMIFS('Daily NSE Equity Options'!$K:$K,'Daily NSE Equity Options'!$A:$A,$A1150)=0,"",SUMIFS('Daily NSE Equity Options'!$K:$K,'Daily NSE Equity Options'!$A:$A,$A1150))</f>
        <v/>
      </c>
      <c r="F1150" s="7">
        <f>IF(SUMIFS('Daily BSE Equity Options'!$K:$K,'Daily BSE Equity Options'!$A:$A,$A1150)=0,"",SUMIFS('Daily BSE Equity Options'!$K:$K,'Daily BSE Equity Options'!$A:$A,$A1150))</f>
        <v/>
      </c>
      <c r="G1150" s="7">
        <f>IF(OR(E1150="",F1150=""),"",E1150+F1150)</f>
        <v/>
      </c>
      <c r="H1150" s="20">
        <f>IFERROR(IF(OR(E1150="",INDEX(E:E,MATCH(DATE(YEAR($A1150)-1,MONTH($A1150),DAY($A1150)),$A:$A,0))=""),"",E1150/INDEX(E:E,MATCH(DATE(YEAR($A1150)-1,MONTH($A1150),DAY($A1150)),$A:$A,0))-1),"")</f>
        <v/>
      </c>
      <c r="I1150" s="20">
        <f>IFERROR(IF(OR(F1150="",INDEX(F:F,MATCH(DATE(YEAR($A1150)-1,MONTH($A1150),DAY($A1150)),$A:$A,0))=""),"",F1150/INDEX(F:F,MATCH(DATE(YEAR($A1150)-1,MONTH($A1150),DAY($A1150)),$A:$A,0))-1),"")</f>
        <v/>
      </c>
      <c r="J1150" s="20">
        <f>IFERROR(IF(OR(G1150="",INDEX(G:G,MATCH(DATE(YEAR($A1150)-1,MONTH($A1150),DAY($A1150)),$A:$A,0))=""),"",G1150/INDEX(G:G,MATCH(DATE(YEAR($A1150)-1,MONTH($A1150),DAY($A1150)),$A:$A,0))-1),"")</f>
        <v/>
      </c>
      <c r="K1150" s="20">
        <f>IF(OR(E1150="",E1149=""),"",E1150/E1149-1)</f>
        <v/>
      </c>
      <c r="L1150" s="20">
        <f>IF(OR(F1150="",F1149=""),"",F1150/F1149-1)</f>
        <v/>
      </c>
      <c r="M1150" s="20">
        <f>IF(OR(G1150="",G1149=""),"",G1150/G1149-1)</f>
        <v/>
      </c>
      <c r="N1150" s="20">
        <f>IF(G1150="","",E1150/G1150)</f>
        <v/>
      </c>
      <c r="O1150" s="20">
        <f>IF(G1150="","",F1150/G1150)</f>
        <v/>
      </c>
      <c r="P1150" s="21">
        <f>IF(SUMIFS('Daily NSE Equity Options'!$L:$L,'Daily NSE Equity Options'!$A:$A,$A1150)=0,"",SUMIFS('Daily NSE Equity Options'!$L:$L,'Daily NSE Equity Options'!$A:$A,$A1150))</f>
        <v/>
      </c>
      <c r="Q1150" s="8">
        <f>IF(SUMIFS('Daily BSE Equity Options'!$L:$L,'Daily BSE Equity Options'!$A:$A,$A1150)=0,"",SUMIFS('Daily BSE Equity Options'!$L:$L,'Daily BSE Equity Options'!$A:$A,$A1150))</f>
        <v/>
      </c>
      <c r="R1150" s="8">
        <f>IF(OR(P1150="",Q1150=""),"",P1150+Q1150)</f>
        <v/>
      </c>
      <c r="S1150" s="23">
        <f>IFERROR(IF(OR(P1150="",INDEX(P:P,MATCH(DATE(YEAR($A1150)-1,MONTH($A1150),DAY($A1150)),$A:$A,0))=""),"",P1150/INDEX(P:P,MATCH(DATE(YEAR($A1150)-1,MONTH($A1150),DAY($A1150)),$A:$A,0))-1),"")</f>
        <v/>
      </c>
      <c r="T1150" s="23">
        <f>IFERROR(IF(OR(Q1150="",INDEX(Q:Q,MATCH(DATE(YEAR($A1150)-1,MONTH($A1150),DAY($A1150)),$A:$A,0))=""),"",Q1150/INDEX(Q:Q,MATCH(DATE(YEAR($A1150)-1,MONTH($A1150),DAY($A1150)),$A:$A,0))-1),"")</f>
        <v/>
      </c>
      <c r="U1150" s="23">
        <f>IFERROR(IF(OR(R1150="",INDEX(R:R,MATCH(DATE(YEAR($A1150)-1,MONTH($A1150),DAY($A1150)),$A:$A,0))=""),"",R1150/INDEX(R:R,MATCH(DATE(YEAR($A1150)-1,MONTH($A1150),DAY($A1150)),$A:$A,0))-1),"")</f>
        <v/>
      </c>
      <c r="V1150" s="23">
        <f>IF(OR(P1150="",P1149=""),"",P1150/P1149-1)</f>
        <v/>
      </c>
      <c r="W1150" s="23">
        <f>IF(OR(Q1150="",Q1149=""),"",Q1150/Q1149-1)</f>
        <v/>
      </c>
      <c r="X1150" s="23">
        <f>IF(OR(R1150="",R1149=""),"",R1150/R1149-1)</f>
        <v/>
      </c>
      <c r="Y1150" s="23">
        <f>IF(R1150="","",P1150/R1150)</f>
        <v/>
      </c>
      <c r="Z1150" s="23">
        <f>IF(R1150="","",Q1150/R1150)</f>
        <v/>
      </c>
      <c r="AA1150" s="24">
        <f>IF(SUMIFS('Daily NSE Equity Options'!$M:$M,'Daily NSE Equity Options'!$A:$A,$A1150)=0,"",SUMIFS('Daily NSE Equity Options'!$M:$M,'Daily NSE Equity Options'!$A:$A,$A1150))</f>
        <v/>
      </c>
      <c r="AB1150" s="9">
        <f>IF(SUMIFS('Daily BSE Equity Options'!$M:$M,'Daily BSE Equity Options'!$A:$A,$A1150)=0,"",SUMIFS('Daily BSE Equity Options'!$M:$M,'Daily BSE Equity Options'!$A:$A,$A1150))</f>
        <v/>
      </c>
      <c r="AC1150" s="9">
        <f>IF(OR(AA1150="",AB1150=""),"",AA1150+AB1150)</f>
        <v/>
      </c>
      <c r="AD1150" s="26">
        <f>IFERROR(IF(OR(AA1150="",INDEX(AA:AA,MATCH(DATE(YEAR($A1150)-1,MONTH($A1150),DAY($A1150)),$A:$A,0))=""),"",AA1150/INDEX(AA:AA,MATCH(DATE(YEAR($A1150)-1,MONTH($A1150),DAY($A1150)),$A:$A,0))-1),"")</f>
        <v/>
      </c>
      <c r="AE1150" s="26">
        <f>IFERROR(IF(OR(AB1150="",INDEX(AB:AB,MATCH(DATE(YEAR($A1150)-1,MONTH($A1150),DAY($A1150)),$A:$A,0))=""),"",AB1150/INDEX(AB:AB,MATCH(DATE(YEAR($A1150)-1,MONTH($A1150),DAY($A1150)),$A:$A,0))-1),"")</f>
        <v/>
      </c>
      <c r="AF1150" s="26">
        <f>IFERROR(IF(OR(AC1150="",INDEX(AC:AC,MATCH(DATE(YEAR($A1150)-1,MONTH($A1150),DAY($A1150)),$A:$A,0))=""),"",AC1150/INDEX(AC:AC,MATCH(DATE(YEAR($A1150)-1,MONTH($A1150),DAY($A1150)),$A:$A,0))-1),"")</f>
        <v/>
      </c>
      <c r="AG1150" s="26">
        <f>IF(OR(AA1150="",AA1149=""),"",AA1150/AA1149-1)</f>
        <v/>
      </c>
      <c r="AH1150" s="26">
        <f>IF(OR(AB1150="",AB1149=""),"",AB1150/AB1149-1)</f>
        <v/>
      </c>
      <c r="AI1150" s="26">
        <f>IF(OR(AC1150="",AC1149=""),"",AC1150/AC1149-1)</f>
        <v/>
      </c>
      <c r="AJ1150" s="26">
        <f>IF(AC1150="","",AA1150/AC1150)</f>
        <v/>
      </c>
      <c r="AK1150" s="26">
        <f>IF(AC1150="","",AB1150/AC1150)</f>
        <v/>
      </c>
      <c r="AL1150" s="29" t="n">
        <v>15.435</v>
      </c>
      <c r="AM1150" s="30" t="n">
        <v>15.685</v>
      </c>
      <c r="AN1150" s="30" t="n">
        <v>13.4075</v>
      </c>
      <c r="AO1150" s="30" t="n">
        <v>14.775</v>
      </c>
      <c r="AP1150" s="31" t="n">
        <v>-0.0428</v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18">
        <f>IF(SUMIFS('Daily NSE Equity Options'!$K:$K,'Daily NSE Equity Options'!$A:$A,$A1151)=0,"",SUMIFS('Daily NSE Equity Options'!$K:$K,'Daily NSE Equity Options'!$A:$A,$A1151))</f>
        <v/>
      </c>
      <c r="F1151" s="7">
        <f>IF(SUMIFS('Daily BSE Equity Options'!$K:$K,'Daily BSE Equity Options'!$A:$A,$A1151)=0,"",SUMIFS('Daily BSE Equity Options'!$K:$K,'Daily BSE Equity Options'!$A:$A,$A1151))</f>
        <v/>
      </c>
      <c r="G1151" s="7">
        <f>IF(OR(E1151="",F1151=""),"",E1151+F1151)</f>
        <v/>
      </c>
      <c r="H1151" s="20">
        <f>IFERROR(IF(OR(E1151="",INDEX(E:E,MATCH(DATE(YEAR($A1151)-1,MONTH($A1151),DAY($A1151)),$A:$A,0))=""),"",E1151/INDEX(E:E,MATCH(DATE(YEAR($A1151)-1,MONTH($A1151),DAY($A1151)),$A:$A,0))-1),"")</f>
        <v/>
      </c>
      <c r="I1151" s="20">
        <f>IFERROR(IF(OR(F1151="",INDEX(F:F,MATCH(DATE(YEAR($A1151)-1,MONTH($A1151),DAY($A1151)),$A:$A,0))=""),"",F1151/INDEX(F:F,MATCH(DATE(YEAR($A1151)-1,MONTH($A1151),DAY($A1151)),$A:$A,0))-1),"")</f>
        <v/>
      </c>
      <c r="J1151" s="20">
        <f>IFERROR(IF(OR(G1151="",INDEX(G:G,MATCH(DATE(YEAR($A1151)-1,MONTH($A1151),DAY($A1151)),$A:$A,0))=""),"",G1151/INDEX(G:G,MATCH(DATE(YEAR($A1151)-1,MONTH($A1151),DAY($A1151)),$A:$A,0))-1),"")</f>
        <v/>
      </c>
      <c r="K1151" s="20">
        <f>IF(OR(E1151="",E1150=""),"",E1151/E1150-1)</f>
        <v/>
      </c>
      <c r="L1151" s="20">
        <f>IF(OR(F1151="",F1150=""),"",F1151/F1150-1)</f>
        <v/>
      </c>
      <c r="M1151" s="20">
        <f>IF(OR(G1151="",G1150=""),"",G1151/G1150-1)</f>
        <v/>
      </c>
      <c r="N1151" s="20">
        <f>IF(G1151="","",E1151/G1151)</f>
        <v/>
      </c>
      <c r="O1151" s="20">
        <f>IF(G1151="","",F1151/G1151)</f>
        <v/>
      </c>
      <c r="P1151" s="21">
        <f>IF(SUMIFS('Daily NSE Equity Options'!$L:$L,'Daily NSE Equity Options'!$A:$A,$A1151)=0,"",SUMIFS('Daily NSE Equity Options'!$L:$L,'Daily NSE Equity Options'!$A:$A,$A1151))</f>
        <v/>
      </c>
      <c r="Q1151" s="8">
        <f>IF(SUMIFS('Daily BSE Equity Options'!$L:$L,'Daily BSE Equity Options'!$A:$A,$A1151)=0,"",SUMIFS('Daily BSE Equity Options'!$L:$L,'Daily BSE Equity Options'!$A:$A,$A1151))</f>
        <v/>
      </c>
      <c r="R1151" s="8">
        <f>IF(OR(P1151="",Q1151=""),"",P1151+Q1151)</f>
        <v/>
      </c>
      <c r="S1151" s="23">
        <f>IFERROR(IF(OR(P1151="",INDEX(P:P,MATCH(DATE(YEAR($A1151)-1,MONTH($A1151),DAY($A1151)),$A:$A,0))=""),"",P1151/INDEX(P:P,MATCH(DATE(YEAR($A1151)-1,MONTH($A1151),DAY($A1151)),$A:$A,0))-1),"")</f>
        <v/>
      </c>
      <c r="T1151" s="23">
        <f>IFERROR(IF(OR(Q1151="",INDEX(Q:Q,MATCH(DATE(YEAR($A1151)-1,MONTH($A1151),DAY($A1151)),$A:$A,0))=""),"",Q1151/INDEX(Q:Q,MATCH(DATE(YEAR($A1151)-1,MONTH($A1151),DAY($A1151)),$A:$A,0))-1),"")</f>
        <v/>
      </c>
      <c r="U1151" s="23">
        <f>IFERROR(IF(OR(R1151="",INDEX(R:R,MATCH(DATE(YEAR($A1151)-1,MONTH($A1151),DAY($A1151)),$A:$A,0))=""),"",R1151/INDEX(R:R,MATCH(DATE(YEAR($A1151)-1,MONTH($A1151),DAY($A1151)),$A:$A,0))-1),"")</f>
        <v/>
      </c>
      <c r="V1151" s="23">
        <f>IF(OR(P1151="",P1150=""),"",P1151/P1150-1)</f>
        <v/>
      </c>
      <c r="W1151" s="23">
        <f>IF(OR(Q1151="",Q1150=""),"",Q1151/Q1150-1)</f>
        <v/>
      </c>
      <c r="X1151" s="23">
        <f>IF(OR(R1151="",R1150=""),"",R1151/R1150-1)</f>
        <v/>
      </c>
      <c r="Y1151" s="23">
        <f>IF(R1151="","",P1151/R1151)</f>
        <v/>
      </c>
      <c r="Z1151" s="23">
        <f>IF(R1151="","",Q1151/R1151)</f>
        <v/>
      </c>
      <c r="AA1151" s="24">
        <f>IF(SUMIFS('Daily NSE Equity Options'!$M:$M,'Daily NSE Equity Options'!$A:$A,$A1151)=0,"",SUMIFS('Daily NSE Equity Options'!$M:$M,'Daily NSE Equity Options'!$A:$A,$A1151))</f>
        <v/>
      </c>
      <c r="AB1151" s="9">
        <f>IF(SUMIFS('Daily BSE Equity Options'!$M:$M,'Daily BSE Equity Options'!$A:$A,$A1151)=0,"",SUMIFS('Daily BSE Equity Options'!$M:$M,'Daily BSE Equity Options'!$A:$A,$A1151))</f>
        <v/>
      </c>
      <c r="AC1151" s="9">
        <f>IF(OR(AA1151="",AB1151=""),"",AA1151+AB1151)</f>
        <v/>
      </c>
      <c r="AD1151" s="26">
        <f>IFERROR(IF(OR(AA1151="",INDEX(AA:AA,MATCH(DATE(YEAR($A1151)-1,MONTH($A1151),DAY($A1151)),$A:$A,0))=""),"",AA1151/INDEX(AA:AA,MATCH(DATE(YEAR($A1151)-1,MONTH($A1151),DAY($A1151)),$A:$A,0))-1),"")</f>
        <v/>
      </c>
      <c r="AE1151" s="26">
        <f>IFERROR(IF(OR(AB1151="",INDEX(AB:AB,MATCH(DATE(YEAR($A1151)-1,MONTH($A1151),DAY($A1151)),$A:$A,0))=""),"",AB1151/INDEX(AB:AB,MATCH(DATE(YEAR($A1151)-1,MONTH($A1151),DAY($A1151)),$A:$A,0))-1),"")</f>
        <v/>
      </c>
      <c r="AF1151" s="26">
        <f>IFERROR(IF(OR(AC1151="",INDEX(AC:AC,MATCH(DATE(YEAR($A1151)-1,MONTH($A1151),DAY($A1151)),$A:$A,0))=""),"",AC1151/INDEX(AC:AC,MATCH(DATE(YEAR($A1151)-1,MONTH($A1151),DAY($A1151)),$A:$A,0))-1),"")</f>
        <v/>
      </c>
      <c r="AG1151" s="26">
        <f>IF(OR(AA1151="",AA1150=""),"",AA1151/AA1150-1)</f>
        <v/>
      </c>
      <c r="AH1151" s="26">
        <f>IF(OR(AB1151="",AB1150=""),"",AB1151/AB1150-1)</f>
        <v/>
      </c>
      <c r="AI1151" s="26">
        <f>IF(OR(AC1151="",AC1150=""),"",AC1151/AC1150-1)</f>
        <v/>
      </c>
      <c r="AJ1151" s="26">
        <f>IF(AC1151="","",AA1151/AC1151)</f>
        <v/>
      </c>
      <c r="AK1151" s="26">
        <f>IF(AC1151="","",AB1151/AC1151)</f>
        <v/>
      </c>
      <c r="AL1151" s="29" t="n">
        <v>14.775</v>
      </c>
      <c r="AM1151" s="30" t="n">
        <v>16.58</v>
      </c>
      <c r="AN1151" s="30" t="n">
        <v>13.755</v>
      </c>
      <c r="AO1151" s="30" t="n">
        <v>15.1675</v>
      </c>
      <c r="AP1151" s="31" t="n">
        <v>0.0266</v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18">
        <f>IF(SUMIFS('Daily NSE Equity Options'!$K:$K,'Daily NSE Equity Options'!$A:$A,$A1152)=0,"",SUMIFS('Daily NSE Equity Options'!$K:$K,'Daily NSE Equity Options'!$A:$A,$A1152))</f>
        <v/>
      </c>
      <c r="F1152" s="7">
        <f>IF(SUMIFS('Daily BSE Equity Options'!$K:$K,'Daily BSE Equity Options'!$A:$A,$A1152)=0,"",SUMIFS('Daily BSE Equity Options'!$K:$K,'Daily BSE Equity Options'!$A:$A,$A1152))</f>
        <v/>
      </c>
      <c r="G1152" s="7">
        <f>IF(OR(E1152="",F1152=""),"",E1152+F1152)</f>
        <v/>
      </c>
      <c r="H1152" s="20">
        <f>IFERROR(IF(OR(E1152="",INDEX(E:E,MATCH(DATE(YEAR($A1152)-1,MONTH($A1152),DAY($A1152)),$A:$A,0))=""),"",E1152/INDEX(E:E,MATCH(DATE(YEAR($A1152)-1,MONTH($A1152),DAY($A1152)),$A:$A,0))-1),"")</f>
        <v/>
      </c>
      <c r="I1152" s="20">
        <f>IFERROR(IF(OR(F1152="",INDEX(F:F,MATCH(DATE(YEAR($A1152)-1,MONTH($A1152),DAY($A1152)),$A:$A,0))=""),"",F1152/INDEX(F:F,MATCH(DATE(YEAR($A1152)-1,MONTH($A1152),DAY($A1152)),$A:$A,0))-1),"")</f>
        <v/>
      </c>
      <c r="J1152" s="20">
        <f>IFERROR(IF(OR(G1152="",INDEX(G:G,MATCH(DATE(YEAR($A1152)-1,MONTH($A1152),DAY($A1152)),$A:$A,0))=""),"",G1152/INDEX(G:G,MATCH(DATE(YEAR($A1152)-1,MONTH($A1152),DAY($A1152)),$A:$A,0))-1),"")</f>
        <v/>
      </c>
      <c r="K1152" s="20">
        <f>IF(OR(E1152="",E1151=""),"",E1152/E1151-1)</f>
        <v/>
      </c>
      <c r="L1152" s="20">
        <f>IF(OR(F1152="",F1151=""),"",F1152/F1151-1)</f>
        <v/>
      </c>
      <c r="M1152" s="20">
        <f>IF(OR(G1152="",G1151=""),"",G1152/G1151-1)</f>
        <v/>
      </c>
      <c r="N1152" s="20">
        <f>IF(G1152="","",E1152/G1152)</f>
        <v/>
      </c>
      <c r="O1152" s="20">
        <f>IF(G1152="","",F1152/G1152)</f>
        <v/>
      </c>
      <c r="P1152" s="21">
        <f>IF(SUMIFS('Daily NSE Equity Options'!$L:$L,'Daily NSE Equity Options'!$A:$A,$A1152)=0,"",SUMIFS('Daily NSE Equity Options'!$L:$L,'Daily NSE Equity Options'!$A:$A,$A1152))</f>
        <v/>
      </c>
      <c r="Q1152" s="8">
        <f>IF(SUMIFS('Daily BSE Equity Options'!$L:$L,'Daily BSE Equity Options'!$A:$A,$A1152)=0,"",SUMIFS('Daily BSE Equity Options'!$L:$L,'Daily BSE Equity Options'!$A:$A,$A1152))</f>
        <v/>
      </c>
      <c r="R1152" s="8">
        <f>IF(OR(P1152="",Q1152=""),"",P1152+Q1152)</f>
        <v/>
      </c>
      <c r="S1152" s="23">
        <f>IFERROR(IF(OR(P1152="",INDEX(P:P,MATCH(DATE(YEAR($A1152)-1,MONTH($A1152),DAY($A1152)),$A:$A,0))=""),"",P1152/INDEX(P:P,MATCH(DATE(YEAR($A1152)-1,MONTH($A1152),DAY($A1152)),$A:$A,0))-1),"")</f>
        <v/>
      </c>
      <c r="T1152" s="23">
        <f>IFERROR(IF(OR(Q1152="",INDEX(Q:Q,MATCH(DATE(YEAR($A1152)-1,MONTH($A1152),DAY($A1152)),$A:$A,0))=""),"",Q1152/INDEX(Q:Q,MATCH(DATE(YEAR($A1152)-1,MONTH($A1152),DAY($A1152)),$A:$A,0))-1),"")</f>
        <v/>
      </c>
      <c r="U1152" s="23">
        <f>IFERROR(IF(OR(R1152="",INDEX(R:R,MATCH(DATE(YEAR($A1152)-1,MONTH($A1152),DAY($A1152)),$A:$A,0))=""),"",R1152/INDEX(R:R,MATCH(DATE(YEAR($A1152)-1,MONTH($A1152),DAY($A1152)),$A:$A,0))-1),"")</f>
        <v/>
      </c>
      <c r="V1152" s="23">
        <f>IF(OR(P1152="",P1151=""),"",P1152/P1151-1)</f>
        <v/>
      </c>
      <c r="W1152" s="23">
        <f>IF(OR(Q1152="",Q1151=""),"",Q1152/Q1151-1)</f>
        <v/>
      </c>
      <c r="X1152" s="23">
        <f>IF(OR(R1152="",R1151=""),"",R1152/R1151-1)</f>
        <v/>
      </c>
      <c r="Y1152" s="23">
        <f>IF(R1152="","",P1152/R1152)</f>
        <v/>
      </c>
      <c r="Z1152" s="23">
        <f>IF(R1152="","",Q1152/R1152)</f>
        <v/>
      </c>
      <c r="AA1152" s="24">
        <f>IF(SUMIFS('Daily NSE Equity Options'!$M:$M,'Daily NSE Equity Options'!$A:$A,$A1152)=0,"",SUMIFS('Daily NSE Equity Options'!$M:$M,'Daily NSE Equity Options'!$A:$A,$A1152))</f>
        <v/>
      </c>
      <c r="AB1152" s="9">
        <f>IF(SUMIFS('Daily BSE Equity Options'!$M:$M,'Daily BSE Equity Options'!$A:$A,$A1152)=0,"",SUMIFS('Daily BSE Equity Options'!$M:$M,'Daily BSE Equity Options'!$A:$A,$A1152))</f>
        <v/>
      </c>
      <c r="AC1152" s="9">
        <f>IF(OR(AA1152="",AB1152=""),"",AA1152+AB1152)</f>
        <v/>
      </c>
      <c r="AD1152" s="26">
        <f>IFERROR(IF(OR(AA1152="",INDEX(AA:AA,MATCH(DATE(YEAR($A1152)-1,MONTH($A1152),DAY($A1152)),$A:$A,0))=""),"",AA1152/INDEX(AA:AA,MATCH(DATE(YEAR($A1152)-1,MONTH($A1152),DAY($A1152)),$A:$A,0))-1),"")</f>
        <v/>
      </c>
      <c r="AE1152" s="26">
        <f>IFERROR(IF(OR(AB1152="",INDEX(AB:AB,MATCH(DATE(YEAR($A1152)-1,MONTH($A1152),DAY($A1152)),$A:$A,0))=""),"",AB1152/INDEX(AB:AB,MATCH(DATE(YEAR($A1152)-1,MONTH($A1152),DAY($A1152)),$A:$A,0))-1),"")</f>
        <v/>
      </c>
      <c r="AF1152" s="26">
        <f>IFERROR(IF(OR(AC1152="",INDEX(AC:AC,MATCH(DATE(YEAR($A1152)-1,MONTH($A1152),DAY($A1152)),$A:$A,0))=""),"",AC1152/INDEX(AC:AC,MATCH(DATE(YEAR($A1152)-1,MONTH($A1152),DAY($A1152)),$A:$A,0))-1),"")</f>
        <v/>
      </c>
      <c r="AG1152" s="26">
        <f>IF(OR(AA1152="",AA1151=""),"",AA1152/AA1151-1)</f>
        <v/>
      </c>
      <c r="AH1152" s="26">
        <f>IF(OR(AB1152="",AB1151=""),"",AB1152/AB1151-1)</f>
        <v/>
      </c>
      <c r="AI1152" s="26">
        <f>IF(OR(AC1152="",AC1151=""),"",AC1152/AC1151-1)</f>
        <v/>
      </c>
      <c r="AJ1152" s="26">
        <f>IF(AC1152="","",AA1152/AC1152)</f>
        <v/>
      </c>
      <c r="AK1152" s="26">
        <f>IF(AC1152="","",AB1152/AC1152)</f>
        <v/>
      </c>
      <c r="AL1152" s="29" t="n">
        <v>15.1675</v>
      </c>
      <c r="AM1152" s="30" t="n">
        <v>16.185</v>
      </c>
      <c r="AN1152" s="30" t="n">
        <v>12.7325</v>
      </c>
      <c r="AO1152" s="30" t="n">
        <v>15.6625</v>
      </c>
      <c r="AP1152" s="31" t="n">
        <v>0.0326</v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18">
        <f>IF(SUMIFS('Daily NSE Equity Options'!$K:$K,'Daily NSE Equity Options'!$A:$A,$A1153)=0,"",SUMIFS('Daily NSE Equity Options'!$K:$K,'Daily NSE Equity Options'!$A:$A,$A1153))</f>
        <v/>
      </c>
      <c r="F1153" s="7">
        <f>IF(SUMIFS('Daily BSE Equity Options'!$K:$K,'Daily BSE Equity Options'!$A:$A,$A1153)=0,"",SUMIFS('Daily BSE Equity Options'!$K:$K,'Daily BSE Equity Options'!$A:$A,$A1153))</f>
        <v/>
      </c>
      <c r="G1153" s="7">
        <f>IF(OR(E1153="",F1153=""),"",E1153+F1153)</f>
        <v/>
      </c>
      <c r="H1153" s="20">
        <f>IFERROR(IF(OR(E1153="",INDEX(E:E,MATCH(DATE(YEAR($A1153)-1,MONTH($A1153),DAY($A1153)),$A:$A,0))=""),"",E1153/INDEX(E:E,MATCH(DATE(YEAR($A1153)-1,MONTH($A1153),DAY($A1153)),$A:$A,0))-1),"")</f>
        <v/>
      </c>
      <c r="I1153" s="20">
        <f>IFERROR(IF(OR(F1153="",INDEX(F:F,MATCH(DATE(YEAR($A1153)-1,MONTH($A1153),DAY($A1153)),$A:$A,0))=""),"",F1153/INDEX(F:F,MATCH(DATE(YEAR($A1153)-1,MONTH($A1153),DAY($A1153)),$A:$A,0))-1),"")</f>
        <v/>
      </c>
      <c r="J1153" s="20">
        <f>IFERROR(IF(OR(G1153="",INDEX(G:G,MATCH(DATE(YEAR($A1153)-1,MONTH($A1153),DAY($A1153)),$A:$A,0))=""),"",G1153/INDEX(G:G,MATCH(DATE(YEAR($A1153)-1,MONTH($A1153),DAY($A1153)),$A:$A,0))-1),"")</f>
        <v/>
      </c>
      <c r="K1153" s="20">
        <f>IF(OR(E1153="",E1152=""),"",E1153/E1152-1)</f>
        <v/>
      </c>
      <c r="L1153" s="20">
        <f>IF(OR(F1153="",F1152=""),"",F1153/F1152-1)</f>
        <v/>
      </c>
      <c r="M1153" s="20">
        <f>IF(OR(G1153="",G1152=""),"",G1153/G1152-1)</f>
        <v/>
      </c>
      <c r="N1153" s="20">
        <f>IF(G1153="","",E1153/G1153)</f>
        <v/>
      </c>
      <c r="O1153" s="20">
        <f>IF(G1153="","",F1153/G1153)</f>
        <v/>
      </c>
      <c r="P1153" s="21">
        <f>IF(SUMIFS('Daily NSE Equity Options'!$L:$L,'Daily NSE Equity Options'!$A:$A,$A1153)=0,"",SUMIFS('Daily NSE Equity Options'!$L:$L,'Daily NSE Equity Options'!$A:$A,$A1153))</f>
        <v/>
      </c>
      <c r="Q1153" s="8">
        <f>IF(SUMIFS('Daily BSE Equity Options'!$L:$L,'Daily BSE Equity Options'!$A:$A,$A1153)=0,"",SUMIFS('Daily BSE Equity Options'!$L:$L,'Daily BSE Equity Options'!$A:$A,$A1153))</f>
        <v/>
      </c>
      <c r="R1153" s="8">
        <f>IF(OR(P1153="",Q1153=""),"",P1153+Q1153)</f>
        <v/>
      </c>
      <c r="S1153" s="23">
        <f>IFERROR(IF(OR(P1153="",INDEX(P:P,MATCH(DATE(YEAR($A1153)-1,MONTH($A1153),DAY($A1153)),$A:$A,0))=""),"",P1153/INDEX(P:P,MATCH(DATE(YEAR($A1153)-1,MONTH($A1153),DAY($A1153)),$A:$A,0))-1),"")</f>
        <v/>
      </c>
      <c r="T1153" s="23">
        <f>IFERROR(IF(OR(Q1153="",INDEX(Q:Q,MATCH(DATE(YEAR($A1153)-1,MONTH($A1153),DAY($A1153)),$A:$A,0))=""),"",Q1153/INDEX(Q:Q,MATCH(DATE(YEAR($A1153)-1,MONTH($A1153),DAY($A1153)),$A:$A,0))-1),"")</f>
        <v/>
      </c>
      <c r="U1153" s="23">
        <f>IFERROR(IF(OR(R1153="",INDEX(R:R,MATCH(DATE(YEAR($A1153)-1,MONTH($A1153),DAY($A1153)),$A:$A,0))=""),"",R1153/INDEX(R:R,MATCH(DATE(YEAR($A1153)-1,MONTH($A1153),DAY($A1153)),$A:$A,0))-1),"")</f>
        <v/>
      </c>
      <c r="V1153" s="23">
        <f>IF(OR(P1153="",P1152=""),"",P1153/P1152-1)</f>
        <v/>
      </c>
      <c r="W1153" s="23">
        <f>IF(OR(Q1153="",Q1152=""),"",Q1153/Q1152-1)</f>
        <v/>
      </c>
      <c r="X1153" s="23">
        <f>IF(OR(R1153="",R1152=""),"",R1153/R1152-1)</f>
        <v/>
      </c>
      <c r="Y1153" s="23">
        <f>IF(R1153="","",P1153/R1153)</f>
        <v/>
      </c>
      <c r="Z1153" s="23">
        <f>IF(R1153="","",Q1153/R1153)</f>
        <v/>
      </c>
      <c r="AA1153" s="24">
        <f>IF(SUMIFS('Daily NSE Equity Options'!$M:$M,'Daily NSE Equity Options'!$A:$A,$A1153)=0,"",SUMIFS('Daily NSE Equity Options'!$M:$M,'Daily NSE Equity Options'!$A:$A,$A1153))</f>
        <v/>
      </c>
      <c r="AB1153" s="9">
        <f>IF(SUMIFS('Daily BSE Equity Options'!$M:$M,'Daily BSE Equity Options'!$A:$A,$A1153)=0,"",SUMIFS('Daily BSE Equity Options'!$M:$M,'Daily BSE Equity Options'!$A:$A,$A1153))</f>
        <v/>
      </c>
      <c r="AC1153" s="9">
        <f>IF(OR(AA1153="",AB1153=""),"",AA1153+AB1153)</f>
        <v/>
      </c>
      <c r="AD1153" s="26">
        <f>IFERROR(IF(OR(AA1153="",INDEX(AA:AA,MATCH(DATE(YEAR($A1153)-1,MONTH($A1153),DAY($A1153)),$A:$A,0))=""),"",AA1153/INDEX(AA:AA,MATCH(DATE(YEAR($A1153)-1,MONTH($A1153),DAY($A1153)),$A:$A,0))-1),"")</f>
        <v/>
      </c>
      <c r="AE1153" s="26">
        <f>IFERROR(IF(OR(AB1153="",INDEX(AB:AB,MATCH(DATE(YEAR($A1153)-1,MONTH($A1153),DAY($A1153)),$A:$A,0))=""),"",AB1153/INDEX(AB:AB,MATCH(DATE(YEAR($A1153)-1,MONTH($A1153),DAY($A1153)),$A:$A,0))-1),"")</f>
        <v/>
      </c>
      <c r="AF1153" s="26">
        <f>IFERROR(IF(OR(AC1153="",INDEX(AC:AC,MATCH(DATE(YEAR($A1153)-1,MONTH($A1153),DAY($A1153)),$A:$A,0))=""),"",AC1153/INDEX(AC:AC,MATCH(DATE(YEAR($A1153)-1,MONTH($A1153),DAY($A1153)),$A:$A,0))-1),"")</f>
        <v/>
      </c>
      <c r="AG1153" s="26">
        <f>IF(OR(AA1153="",AA1152=""),"",AA1153/AA1152-1)</f>
        <v/>
      </c>
      <c r="AH1153" s="26">
        <f>IF(OR(AB1153="",AB1152=""),"",AB1153/AB1152-1)</f>
        <v/>
      </c>
      <c r="AI1153" s="26">
        <f>IF(OR(AC1153="",AC1152=""),"",AC1153/AC1152-1)</f>
        <v/>
      </c>
      <c r="AJ1153" s="26">
        <f>IF(AC1153="","",AA1153/AC1153)</f>
        <v/>
      </c>
      <c r="AK1153" s="26">
        <f>IF(AC1153="","",AB1153/AC1153)</f>
        <v/>
      </c>
      <c r="AL1153" s="29" t="n">
        <v>15.6625</v>
      </c>
      <c r="AM1153" s="30" t="n">
        <v>16.78</v>
      </c>
      <c r="AN1153" s="30" t="n">
        <v>14.8375</v>
      </c>
      <c r="AO1153" s="30" t="n">
        <v>15.99</v>
      </c>
      <c r="AP1153" s="31" t="n">
        <v>0.0209</v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18">
        <f>IF(SUMIFS('Daily NSE Equity Options'!$K:$K,'Daily NSE Equity Options'!$A:$A,$A1154)=0,"",SUMIFS('Daily NSE Equity Options'!$K:$K,'Daily NSE Equity Options'!$A:$A,$A1154))</f>
        <v/>
      </c>
      <c r="F1154" s="7">
        <f>IF(SUMIFS('Daily BSE Equity Options'!$K:$K,'Daily BSE Equity Options'!$A:$A,$A1154)=0,"",SUMIFS('Daily BSE Equity Options'!$K:$K,'Daily BSE Equity Options'!$A:$A,$A1154))</f>
        <v/>
      </c>
      <c r="G1154" s="7">
        <f>IF(OR(E1154="",F1154=""),"",E1154+F1154)</f>
        <v/>
      </c>
      <c r="H1154" s="20">
        <f>IFERROR(IF(OR(E1154="",INDEX(E:E,MATCH(DATE(YEAR($A1154)-1,MONTH($A1154),DAY($A1154)),$A:$A,0))=""),"",E1154/INDEX(E:E,MATCH(DATE(YEAR($A1154)-1,MONTH($A1154),DAY($A1154)),$A:$A,0))-1),"")</f>
        <v/>
      </c>
      <c r="I1154" s="20">
        <f>IFERROR(IF(OR(F1154="",INDEX(F:F,MATCH(DATE(YEAR($A1154)-1,MONTH($A1154),DAY($A1154)),$A:$A,0))=""),"",F1154/INDEX(F:F,MATCH(DATE(YEAR($A1154)-1,MONTH($A1154),DAY($A1154)),$A:$A,0))-1),"")</f>
        <v/>
      </c>
      <c r="J1154" s="20">
        <f>IFERROR(IF(OR(G1154="",INDEX(G:G,MATCH(DATE(YEAR($A1154)-1,MONTH($A1154),DAY($A1154)),$A:$A,0))=""),"",G1154/INDEX(G:G,MATCH(DATE(YEAR($A1154)-1,MONTH($A1154),DAY($A1154)),$A:$A,0))-1),"")</f>
        <v/>
      </c>
      <c r="K1154" s="20">
        <f>IF(OR(E1154="",E1153=""),"",E1154/E1153-1)</f>
        <v/>
      </c>
      <c r="L1154" s="20">
        <f>IF(OR(F1154="",F1153=""),"",F1154/F1153-1)</f>
        <v/>
      </c>
      <c r="M1154" s="20">
        <f>IF(OR(G1154="",G1153=""),"",G1154/G1153-1)</f>
        <v/>
      </c>
      <c r="N1154" s="20">
        <f>IF(G1154="","",E1154/G1154)</f>
        <v/>
      </c>
      <c r="O1154" s="20">
        <f>IF(G1154="","",F1154/G1154)</f>
        <v/>
      </c>
      <c r="P1154" s="21">
        <f>IF(SUMIFS('Daily NSE Equity Options'!$L:$L,'Daily NSE Equity Options'!$A:$A,$A1154)=0,"",SUMIFS('Daily NSE Equity Options'!$L:$L,'Daily NSE Equity Options'!$A:$A,$A1154))</f>
        <v/>
      </c>
      <c r="Q1154" s="8">
        <f>IF(SUMIFS('Daily BSE Equity Options'!$L:$L,'Daily BSE Equity Options'!$A:$A,$A1154)=0,"",SUMIFS('Daily BSE Equity Options'!$L:$L,'Daily BSE Equity Options'!$A:$A,$A1154))</f>
        <v/>
      </c>
      <c r="R1154" s="8">
        <f>IF(OR(P1154="",Q1154=""),"",P1154+Q1154)</f>
        <v/>
      </c>
      <c r="S1154" s="23">
        <f>IFERROR(IF(OR(P1154="",INDEX(P:P,MATCH(DATE(YEAR($A1154)-1,MONTH($A1154),DAY($A1154)),$A:$A,0))=""),"",P1154/INDEX(P:P,MATCH(DATE(YEAR($A1154)-1,MONTH($A1154),DAY($A1154)),$A:$A,0))-1),"")</f>
        <v/>
      </c>
      <c r="T1154" s="23">
        <f>IFERROR(IF(OR(Q1154="",INDEX(Q:Q,MATCH(DATE(YEAR($A1154)-1,MONTH($A1154),DAY($A1154)),$A:$A,0))=""),"",Q1154/INDEX(Q:Q,MATCH(DATE(YEAR($A1154)-1,MONTH($A1154),DAY($A1154)),$A:$A,0))-1),"")</f>
        <v/>
      </c>
      <c r="U1154" s="23">
        <f>IFERROR(IF(OR(R1154="",INDEX(R:R,MATCH(DATE(YEAR($A1154)-1,MONTH($A1154),DAY($A1154)),$A:$A,0))=""),"",R1154/INDEX(R:R,MATCH(DATE(YEAR($A1154)-1,MONTH($A1154),DAY($A1154)),$A:$A,0))-1),"")</f>
        <v/>
      </c>
      <c r="V1154" s="23">
        <f>IF(OR(P1154="",P1153=""),"",P1154/P1153-1)</f>
        <v/>
      </c>
      <c r="W1154" s="23">
        <f>IF(OR(Q1154="",Q1153=""),"",Q1154/Q1153-1)</f>
        <v/>
      </c>
      <c r="X1154" s="23">
        <f>IF(OR(R1154="",R1153=""),"",R1154/R1153-1)</f>
        <v/>
      </c>
      <c r="Y1154" s="23">
        <f>IF(R1154="","",P1154/R1154)</f>
        <v/>
      </c>
      <c r="Z1154" s="23">
        <f>IF(R1154="","",Q1154/R1154)</f>
        <v/>
      </c>
      <c r="AA1154" s="24">
        <f>IF(SUMIFS('Daily NSE Equity Options'!$M:$M,'Daily NSE Equity Options'!$A:$A,$A1154)=0,"",SUMIFS('Daily NSE Equity Options'!$M:$M,'Daily NSE Equity Options'!$A:$A,$A1154))</f>
        <v/>
      </c>
      <c r="AB1154" s="9">
        <f>IF(SUMIFS('Daily BSE Equity Options'!$M:$M,'Daily BSE Equity Options'!$A:$A,$A1154)=0,"",SUMIFS('Daily BSE Equity Options'!$M:$M,'Daily BSE Equity Options'!$A:$A,$A1154))</f>
        <v/>
      </c>
      <c r="AC1154" s="9">
        <f>IF(OR(AA1154="",AB1154=""),"",AA1154+AB1154)</f>
        <v/>
      </c>
      <c r="AD1154" s="26">
        <f>IFERROR(IF(OR(AA1154="",INDEX(AA:AA,MATCH(DATE(YEAR($A1154)-1,MONTH($A1154),DAY($A1154)),$A:$A,0))=""),"",AA1154/INDEX(AA:AA,MATCH(DATE(YEAR($A1154)-1,MONTH($A1154),DAY($A1154)),$A:$A,0))-1),"")</f>
        <v/>
      </c>
      <c r="AE1154" s="26">
        <f>IFERROR(IF(OR(AB1154="",INDEX(AB:AB,MATCH(DATE(YEAR($A1154)-1,MONTH($A1154),DAY($A1154)),$A:$A,0))=""),"",AB1154/INDEX(AB:AB,MATCH(DATE(YEAR($A1154)-1,MONTH($A1154),DAY($A1154)),$A:$A,0))-1),"")</f>
        <v/>
      </c>
      <c r="AF1154" s="26">
        <f>IFERROR(IF(OR(AC1154="",INDEX(AC:AC,MATCH(DATE(YEAR($A1154)-1,MONTH($A1154),DAY($A1154)),$A:$A,0))=""),"",AC1154/INDEX(AC:AC,MATCH(DATE(YEAR($A1154)-1,MONTH($A1154),DAY($A1154)),$A:$A,0))-1),"")</f>
        <v/>
      </c>
      <c r="AG1154" s="26">
        <f>IF(OR(AA1154="",AA1153=""),"",AA1154/AA1153-1)</f>
        <v/>
      </c>
      <c r="AH1154" s="26">
        <f>IF(OR(AB1154="",AB1153=""),"",AB1154/AB1153-1)</f>
        <v/>
      </c>
      <c r="AI1154" s="26">
        <f>IF(OR(AC1154="",AC1153=""),"",AC1154/AC1153-1)</f>
        <v/>
      </c>
      <c r="AJ1154" s="26">
        <f>IF(AC1154="","",AA1154/AC1154)</f>
        <v/>
      </c>
      <c r="AK1154" s="26">
        <f>IF(AC1154="","",AB1154/AC1154)</f>
        <v/>
      </c>
      <c r="AL1154" s="29" t="n">
        <v>15.99</v>
      </c>
      <c r="AM1154" s="30" t="n">
        <v>18.67</v>
      </c>
      <c r="AN1154" s="30" t="n">
        <v>12.7525</v>
      </c>
      <c r="AO1154" s="30" t="n">
        <v>16.0975</v>
      </c>
      <c r="AP1154" s="31" t="n">
        <v>0.0067</v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18">
        <f>IF(SUMIFS('Daily NSE Equity Options'!$K:$K,'Daily NSE Equity Options'!$A:$A,$A1155)=0,"",SUMIFS('Daily NSE Equity Options'!$K:$K,'Daily NSE Equity Options'!$A:$A,$A1155))</f>
        <v/>
      </c>
      <c r="F1155" s="7">
        <f>IF(SUMIFS('Daily BSE Equity Options'!$K:$K,'Daily BSE Equity Options'!$A:$A,$A1155)=0,"",SUMIFS('Daily BSE Equity Options'!$K:$K,'Daily BSE Equity Options'!$A:$A,$A1155))</f>
        <v/>
      </c>
      <c r="G1155" s="7">
        <f>IF(OR(E1155="",F1155=""),"",E1155+F1155)</f>
        <v/>
      </c>
      <c r="H1155" s="20">
        <f>IFERROR(IF(OR(E1155="",INDEX(E:E,MATCH(DATE(YEAR($A1155)-1,MONTH($A1155),DAY($A1155)),$A:$A,0))=""),"",E1155/INDEX(E:E,MATCH(DATE(YEAR($A1155)-1,MONTH($A1155),DAY($A1155)),$A:$A,0))-1),"")</f>
        <v/>
      </c>
      <c r="I1155" s="20">
        <f>IFERROR(IF(OR(F1155="",INDEX(F:F,MATCH(DATE(YEAR($A1155)-1,MONTH($A1155),DAY($A1155)),$A:$A,0))=""),"",F1155/INDEX(F:F,MATCH(DATE(YEAR($A1155)-1,MONTH($A1155),DAY($A1155)),$A:$A,0))-1),"")</f>
        <v/>
      </c>
      <c r="J1155" s="20">
        <f>IFERROR(IF(OR(G1155="",INDEX(G:G,MATCH(DATE(YEAR($A1155)-1,MONTH($A1155),DAY($A1155)),$A:$A,0))=""),"",G1155/INDEX(G:G,MATCH(DATE(YEAR($A1155)-1,MONTH($A1155),DAY($A1155)),$A:$A,0))-1),"")</f>
        <v/>
      </c>
      <c r="K1155" s="20">
        <f>IF(OR(E1155="",E1154=""),"",E1155/E1154-1)</f>
        <v/>
      </c>
      <c r="L1155" s="20">
        <f>IF(OR(F1155="",F1154=""),"",F1155/F1154-1)</f>
        <v/>
      </c>
      <c r="M1155" s="20">
        <f>IF(OR(G1155="",G1154=""),"",G1155/G1154-1)</f>
        <v/>
      </c>
      <c r="N1155" s="20">
        <f>IF(G1155="","",E1155/G1155)</f>
        <v/>
      </c>
      <c r="O1155" s="20">
        <f>IF(G1155="","",F1155/G1155)</f>
        <v/>
      </c>
      <c r="P1155" s="21">
        <f>IF(SUMIFS('Daily NSE Equity Options'!$L:$L,'Daily NSE Equity Options'!$A:$A,$A1155)=0,"",SUMIFS('Daily NSE Equity Options'!$L:$L,'Daily NSE Equity Options'!$A:$A,$A1155))</f>
        <v/>
      </c>
      <c r="Q1155" s="8">
        <f>IF(SUMIFS('Daily BSE Equity Options'!$L:$L,'Daily BSE Equity Options'!$A:$A,$A1155)=0,"",SUMIFS('Daily BSE Equity Options'!$L:$L,'Daily BSE Equity Options'!$A:$A,$A1155))</f>
        <v/>
      </c>
      <c r="R1155" s="8">
        <f>IF(OR(P1155="",Q1155=""),"",P1155+Q1155)</f>
        <v/>
      </c>
      <c r="S1155" s="23">
        <f>IFERROR(IF(OR(P1155="",INDEX(P:P,MATCH(DATE(YEAR($A1155)-1,MONTH($A1155),DAY($A1155)),$A:$A,0))=""),"",P1155/INDEX(P:P,MATCH(DATE(YEAR($A1155)-1,MONTH($A1155),DAY($A1155)),$A:$A,0))-1),"")</f>
        <v/>
      </c>
      <c r="T1155" s="23">
        <f>IFERROR(IF(OR(Q1155="",INDEX(Q:Q,MATCH(DATE(YEAR($A1155)-1,MONTH($A1155),DAY($A1155)),$A:$A,0))=""),"",Q1155/INDEX(Q:Q,MATCH(DATE(YEAR($A1155)-1,MONTH($A1155),DAY($A1155)),$A:$A,0))-1),"")</f>
        <v/>
      </c>
      <c r="U1155" s="23">
        <f>IFERROR(IF(OR(R1155="",INDEX(R:R,MATCH(DATE(YEAR($A1155)-1,MONTH($A1155),DAY($A1155)),$A:$A,0))=""),"",R1155/INDEX(R:R,MATCH(DATE(YEAR($A1155)-1,MONTH($A1155),DAY($A1155)),$A:$A,0))-1),"")</f>
        <v/>
      </c>
      <c r="V1155" s="23">
        <f>IF(OR(P1155="",P1154=""),"",P1155/P1154-1)</f>
        <v/>
      </c>
      <c r="W1155" s="23">
        <f>IF(OR(Q1155="",Q1154=""),"",Q1155/Q1154-1)</f>
        <v/>
      </c>
      <c r="X1155" s="23">
        <f>IF(OR(R1155="",R1154=""),"",R1155/R1154-1)</f>
        <v/>
      </c>
      <c r="Y1155" s="23">
        <f>IF(R1155="","",P1155/R1155)</f>
        <v/>
      </c>
      <c r="Z1155" s="23">
        <f>IF(R1155="","",Q1155/R1155)</f>
        <v/>
      </c>
      <c r="AA1155" s="24">
        <f>IF(SUMIFS('Daily NSE Equity Options'!$M:$M,'Daily NSE Equity Options'!$A:$A,$A1155)=0,"",SUMIFS('Daily NSE Equity Options'!$M:$M,'Daily NSE Equity Options'!$A:$A,$A1155))</f>
        <v/>
      </c>
      <c r="AB1155" s="9">
        <f>IF(SUMIFS('Daily BSE Equity Options'!$M:$M,'Daily BSE Equity Options'!$A:$A,$A1155)=0,"",SUMIFS('Daily BSE Equity Options'!$M:$M,'Daily BSE Equity Options'!$A:$A,$A1155))</f>
        <v/>
      </c>
      <c r="AC1155" s="9">
        <f>IF(OR(AA1155="",AB1155=""),"",AA1155+AB1155)</f>
        <v/>
      </c>
      <c r="AD1155" s="26">
        <f>IFERROR(IF(OR(AA1155="",INDEX(AA:AA,MATCH(DATE(YEAR($A1155)-1,MONTH($A1155),DAY($A1155)),$A:$A,0))=""),"",AA1155/INDEX(AA:AA,MATCH(DATE(YEAR($A1155)-1,MONTH($A1155),DAY($A1155)),$A:$A,0))-1),"")</f>
        <v/>
      </c>
      <c r="AE1155" s="26">
        <f>IFERROR(IF(OR(AB1155="",INDEX(AB:AB,MATCH(DATE(YEAR($A1155)-1,MONTH($A1155),DAY($A1155)),$A:$A,0))=""),"",AB1155/INDEX(AB:AB,MATCH(DATE(YEAR($A1155)-1,MONTH($A1155),DAY($A1155)),$A:$A,0))-1),"")</f>
        <v/>
      </c>
      <c r="AF1155" s="26">
        <f>IFERROR(IF(OR(AC1155="",INDEX(AC:AC,MATCH(DATE(YEAR($A1155)-1,MONTH($A1155),DAY($A1155)),$A:$A,0))=""),"",AC1155/INDEX(AC:AC,MATCH(DATE(YEAR($A1155)-1,MONTH($A1155),DAY($A1155)),$A:$A,0))-1),"")</f>
        <v/>
      </c>
      <c r="AG1155" s="26">
        <f>IF(OR(AA1155="",AA1154=""),"",AA1155/AA1154-1)</f>
        <v/>
      </c>
      <c r="AH1155" s="26">
        <f>IF(OR(AB1155="",AB1154=""),"",AB1155/AB1154-1)</f>
        <v/>
      </c>
      <c r="AI1155" s="26">
        <f>IF(OR(AC1155="",AC1154=""),"",AC1155/AC1154-1)</f>
        <v/>
      </c>
      <c r="AJ1155" s="26">
        <f>IF(AC1155="","",AA1155/AC1155)</f>
        <v/>
      </c>
      <c r="AK1155" s="26">
        <f>IF(AC1155="","",AB1155/AC1155)</f>
        <v/>
      </c>
      <c r="AL1155" s="29" t="n">
        <v>16.0975</v>
      </c>
      <c r="AM1155" s="30" t="n">
        <v>16.865</v>
      </c>
      <c r="AN1155" s="30" t="n">
        <v>13.63</v>
      </c>
      <c r="AO1155" s="30" t="n">
        <v>15.3025</v>
      </c>
      <c r="AP1155" s="31" t="n">
        <v>-0.0494</v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18">
        <f>IF(SUMIFS('Daily NSE Equity Options'!$K:$K,'Daily NSE Equity Options'!$A:$A,$A1156)=0,"",SUMIFS('Daily NSE Equity Options'!$K:$K,'Daily NSE Equity Options'!$A:$A,$A1156))</f>
        <v/>
      </c>
      <c r="F1156" s="7">
        <f>IF(SUMIFS('Daily BSE Equity Options'!$K:$K,'Daily BSE Equity Options'!$A:$A,$A1156)=0,"",SUMIFS('Daily BSE Equity Options'!$K:$K,'Daily BSE Equity Options'!$A:$A,$A1156))</f>
        <v/>
      </c>
      <c r="G1156" s="7">
        <f>IF(OR(E1156="",F1156=""),"",E1156+F1156)</f>
        <v/>
      </c>
      <c r="H1156" s="20">
        <f>IFERROR(IF(OR(E1156="",INDEX(E:E,MATCH(DATE(YEAR($A1156)-1,MONTH($A1156),DAY($A1156)),$A:$A,0))=""),"",E1156/INDEX(E:E,MATCH(DATE(YEAR($A1156)-1,MONTH($A1156),DAY($A1156)),$A:$A,0))-1),"")</f>
        <v/>
      </c>
      <c r="I1156" s="20">
        <f>IFERROR(IF(OR(F1156="",INDEX(F:F,MATCH(DATE(YEAR($A1156)-1,MONTH($A1156),DAY($A1156)),$A:$A,0))=""),"",F1156/INDEX(F:F,MATCH(DATE(YEAR($A1156)-1,MONTH($A1156),DAY($A1156)),$A:$A,0))-1),"")</f>
        <v/>
      </c>
      <c r="J1156" s="20">
        <f>IFERROR(IF(OR(G1156="",INDEX(G:G,MATCH(DATE(YEAR($A1156)-1,MONTH($A1156),DAY($A1156)),$A:$A,0))=""),"",G1156/INDEX(G:G,MATCH(DATE(YEAR($A1156)-1,MONTH($A1156),DAY($A1156)),$A:$A,0))-1),"")</f>
        <v/>
      </c>
      <c r="K1156" s="20">
        <f>IF(OR(E1156="",E1155=""),"",E1156/E1155-1)</f>
        <v/>
      </c>
      <c r="L1156" s="20">
        <f>IF(OR(F1156="",F1155=""),"",F1156/F1155-1)</f>
        <v/>
      </c>
      <c r="M1156" s="20">
        <f>IF(OR(G1156="",G1155=""),"",G1156/G1155-1)</f>
        <v/>
      </c>
      <c r="N1156" s="20">
        <f>IF(G1156="","",E1156/G1156)</f>
        <v/>
      </c>
      <c r="O1156" s="20">
        <f>IF(G1156="","",F1156/G1156)</f>
        <v/>
      </c>
      <c r="P1156" s="21">
        <f>IF(SUMIFS('Daily NSE Equity Options'!$L:$L,'Daily NSE Equity Options'!$A:$A,$A1156)=0,"",SUMIFS('Daily NSE Equity Options'!$L:$L,'Daily NSE Equity Options'!$A:$A,$A1156))</f>
        <v/>
      </c>
      <c r="Q1156" s="8">
        <f>IF(SUMIFS('Daily BSE Equity Options'!$L:$L,'Daily BSE Equity Options'!$A:$A,$A1156)=0,"",SUMIFS('Daily BSE Equity Options'!$L:$L,'Daily BSE Equity Options'!$A:$A,$A1156))</f>
        <v/>
      </c>
      <c r="R1156" s="8">
        <f>IF(OR(P1156="",Q1156=""),"",P1156+Q1156)</f>
        <v/>
      </c>
      <c r="S1156" s="23">
        <f>IFERROR(IF(OR(P1156="",INDEX(P:P,MATCH(DATE(YEAR($A1156)-1,MONTH($A1156),DAY($A1156)),$A:$A,0))=""),"",P1156/INDEX(P:P,MATCH(DATE(YEAR($A1156)-1,MONTH($A1156),DAY($A1156)),$A:$A,0))-1),"")</f>
        <v/>
      </c>
      <c r="T1156" s="23">
        <f>IFERROR(IF(OR(Q1156="",INDEX(Q:Q,MATCH(DATE(YEAR($A1156)-1,MONTH($A1156),DAY($A1156)),$A:$A,0))=""),"",Q1156/INDEX(Q:Q,MATCH(DATE(YEAR($A1156)-1,MONTH($A1156),DAY($A1156)),$A:$A,0))-1),"")</f>
        <v/>
      </c>
      <c r="U1156" s="23">
        <f>IFERROR(IF(OR(R1156="",INDEX(R:R,MATCH(DATE(YEAR($A1156)-1,MONTH($A1156),DAY($A1156)),$A:$A,0))=""),"",R1156/INDEX(R:R,MATCH(DATE(YEAR($A1156)-1,MONTH($A1156),DAY($A1156)),$A:$A,0))-1),"")</f>
        <v/>
      </c>
      <c r="V1156" s="23">
        <f>IF(OR(P1156="",P1155=""),"",P1156/P1155-1)</f>
        <v/>
      </c>
      <c r="W1156" s="23">
        <f>IF(OR(Q1156="",Q1155=""),"",Q1156/Q1155-1)</f>
        <v/>
      </c>
      <c r="X1156" s="23">
        <f>IF(OR(R1156="",R1155=""),"",R1156/R1155-1)</f>
        <v/>
      </c>
      <c r="Y1156" s="23">
        <f>IF(R1156="","",P1156/R1156)</f>
        <v/>
      </c>
      <c r="Z1156" s="23">
        <f>IF(R1156="","",Q1156/R1156)</f>
        <v/>
      </c>
      <c r="AA1156" s="24">
        <f>IF(SUMIFS('Daily NSE Equity Options'!$M:$M,'Daily NSE Equity Options'!$A:$A,$A1156)=0,"",SUMIFS('Daily NSE Equity Options'!$M:$M,'Daily NSE Equity Options'!$A:$A,$A1156))</f>
        <v/>
      </c>
      <c r="AB1156" s="9">
        <f>IF(SUMIFS('Daily BSE Equity Options'!$M:$M,'Daily BSE Equity Options'!$A:$A,$A1156)=0,"",SUMIFS('Daily BSE Equity Options'!$M:$M,'Daily BSE Equity Options'!$A:$A,$A1156))</f>
        <v/>
      </c>
      <c r="AC1156" s="9">
        <f>IF(OR(AA1156="",AB1156=""),"",AA1156+AB1156)</f>
        <v/>
      </c>
      <c r="AD1156" s="26">
        <f>IFERROR(IF(OR(AA1156="",INDEX(AA:AA,MATCH(DATE(YEAR($A1156)-1,MONTH($A1156),DAY($A1156)),$A:$A,0))=""),"",AA1156/INDEX(AA:AA,MATCH(DATE(YEAR($A1156)-1,MONTH($A1156),DAY($A1156)),$A:$A,0))-1),"")</f>
        <v/>
      </c>
      <c r="AE1156" s="26">
        <f>IFERROR(IF(OR(AB1156="",INDEX(AB:AB,MATCH(DATE(YEAR($A1156)-1,MONTH($A1156),DAY($A1156)),$A:$A,0))=""),"",AB1156/INDEX(AB:AB,MATCH(DATE(YEAR($A1156)-1,MONTH($A1156),DAY($A1156)),$A:$A,0))-1),"")</f>
        <v/>
      </c>
      <c r="AF1156" s="26">
        <f>IFERROR(IF(OR(AC1156="",INDEX(AC:AC,MATCH(DATE(YEAR($A1156)-1,MONTH($A1156),DAY($A1156)),$A:$A,0))=""),"",AC1156/INDEX(AC:AC,MATCH(DATE(YEAR($A1156)-1,MONTH($A1156),DAY($A1156)),$A:$A,0))-1),"")</f>
        <v/>
      </c>
      <c r="AG1156" s="26">
        <f>IF(OR(AA1156="",AA1155=""),"",AA1156/AA1155-1)</f>
        <v/>
      </c>
      <c r="AH1156" s="26">
        <f>IF(OR(AB1156="",AB1155=""),"",AB1156/AB1155-1)</f>
        <v/>
      </c>
      <c r="AI1156" s="26">
        <f>IF(OR(AC1156="",AC1155=""),"",AC1156/AC1155-1)</f>
        <v/>
      </c>
      <c r="AJ1156" s="26">
        <f>IF(AC1156="","",AA1156/AC1156)</f>
        <v/>
      </c>
      <c r="AK1156" s="26">
        <f>IF(AC1156="","",AB1156/AC1156)</f>
        <v/>
      </c>
      <c r="AL1156" s="29" t="n">
        <v>15.3025</v>
      </c>
      <c r="AM1156" s="30" t="n">
        <v>16.26</v>
      </c>
      <c r="AN1156" s="30" t="n">
        <v>13.8725</v>
      </c>
      <c r="AO1156" s="30" t="n">
        <v>15.305</v>
      </c>
      <c r="AP1156" s="31" t="n">
        <v>0.0002</v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18">
        <f>IF(SUMIFS('Daily NSE Equity Options'!$K:$K,'Daily NSE Equity Options'!$A:$A,$A1157)=0,"",SUMIFS('Daily NSE Equity Options'!$K:$K,'Daily NSE Equity Options'!$A:$A,$A1157))</f>
        <v/>
      </c>
      <c r="F1157" s="7">
        <f>IF(SUMIFS('Daily BSE Equity Options'!$K:$K,'Daily BSE Equity Options'!$A:$A,$A1157)=0,"",SUMIFS('Daily BSE Equity Options'!$K:$K,'Daily BSE Equity Options'!$A:$A,$A1157))</f>
        <v/>
      </c>
      <c r="G1157" s="7">
        <f>IF(OR(E1157="",F1157=""),"",E1157+F1157)</f>
        <v/>
      </c>
      <c r="H1157" s="20">
        <f>IFERROR(IF(OR(E1157="",INDEX(E:E,MATCH(DATE(YEAR($A1157)-1,MONTH($A1157),DAY($A1157)),$A:$A,0))=""),"",E1157/INDEX(E:E,MATCH(DATE(YEAR($A1157)-1,MONTH($A1157),DAY($A1157)),$A:$A,0))-1),"")</f>
        <v/>
      </c>
      <c r="I1157" s="20">
        <f>IFERROR(IF(OR(F1157="",INDEX(F:F,MATCH(DATE(YEAR($A1157)-1,MONTH($A1157),DAY($A1157)),$A:$A,0))=""),"",F1157/INDEX(F:F,MATCH(DATE(YEAR($A1157)-1,MONTH($A1157),DAY($A1157)),$A:$A,0))-1),"")</f>
        <v/>
      </c>
      <c r="J1157" s="20">
        <f>IFERROR(IF(OR(G1157="",INDEX(G:G,MATCH(DATE(YEAR($A1157)-1,MONTH($A1157),DAY($A1157)),$A:$A,0))=""),"",G1157/INDEX(G:G,MATCH(DATE(YEAR($A1157)-1,MONTH($A1157),DAY($A1157)),$A:$A,0))-1),"")</f>
        <v/>
      </c>
      <c r="K1157" s="20">
        <f>IF(OR(E1157="",E1156=""),"",E1157/E1156-1)</f>
        <v/>
      </c>
      <c r="L1157" s="20">
        <f>IF(OR(F1157="",F1156=""),"",F1157/F1156-1)</f>
        <v/>
      </c>
      <c r="M1157" s="20">
        <f>IF(OR(G1157="",G1156=""),"",G1157/G1156-1)</f>
        <v/>
      </c>
      <c r="N1157" s="20">
        <f>IF(G1157="","",E1157/G1157)</f>
        <v/>
      </c>
      <c r="O1157" s="20">
        <f>IF(G1157="","",F1157/G1157)</f>
        <v/>
      </c>
      <c r="P1157" s="21">
        <f>IF(SUMIFS('Daily NSE Equity Options'!$L:$L,'Daily NSE Equity Options'!$A:$A,$A1157)=0,"",SUMIFS('Daily NSE Equity Options'!$L:$L,'Daily NSE Equity Options'!$A:$A,$A1157))</f>
        <v/>
      </c>
      <c r="Q1157" s="8">
        <f>IF(SUMIFS('Daily BSE Equity Options'!$L:$L,'Daily BSE Equity Options'!$A:$A,$A1157)=0,"",SUMIFS('Daily BSE Equity Options'!$L:$L,'Daily BSE Equity Options'!$A:$A,$A1157))</f>
        <v/>
      </c>
      <c r="R1157" s="8">
        <f>IF(OR(P1157="",Q1157=""),"",P1157+Q1157)</f>
        <v/>
      </c>
      <c r="S1157" s="23">
        <f>IFERROR(IF(OR(P1157="",INDEX(P:P,MATCH(DATE(YEAR($A1157)-1,MONTH($A1157),DAY($A1157)),$A:$A,0))=""),"",P1157/INDEX(P:P,MATCH(DATE(YEAR($A1157)-1,MONTH($A1157),DAY($A1157)),$A:$A,0))-1),"")</f>
        <v/>
      </c>
      <c r="T1157" s="23">
        <f>IFERROR(IF(OR(Q1157="",INDEX(Q:Q,MATCH(DATE(YEAR($A1157)-1,MONTH($A1157),DAY($A1157)),$A:$A,0))=""),"",Q1157/INDEX(Q:Q,MATCH(DATE(YEAR($A1157)-1,MONTH($A1157),DAY($A1157)),$A:$A,0))-1),"")</f>
        <v/>
      </c>
      <c r="U1157" s="23">
        <f>IFERROR(IF(OR(R1157="",INDEX(R:R,MATCH(DATE(YEAR($A1157)-1,MONTH($A1157),DAY($A1157)),$A:$A,0))=""),"",R1157/INDEX(R:R,MATCH(DATE(YEAR($A1157)-1,MONTH($A1157),DAY($A1157)),$A:$A,0))-1),"")</f>
        <v/>
      </c>
      <c r="V1157" s="23">
        <f>IF(OR(P1157="",P1156=""),"",P1157/P1156-1)</f>
        <v/>
      </c>
      <c r="W1157" s="23">
        <f>IF(OR(Q1157="",Q1156=""),"",Q1157/Q1156-1)</f>
        <v/>
      </c>
      <c r="X1157" s="23">
        <f>IF(OR(R1157="",R1156=""),"",R1157/R1156-1)</f>
        <v/>
      </c>
      <c r="Y1157" s="23">
        <f>IF(R1157="","",P1157/R1157)</f>
        <v/>
      </c>
      <c r="Z1157" s="23">
        <f>IF(R1157="","",Q1157/R1157)</f>
        <v/>
      </c>
      <c r="AA1157" s="24">
        <f>IF(SUMIFS('Daily NSE Equity Options'!$M:$M,'Daily NSE Equity Options'!$A:$A,$A1157)=0,"",SUMIFS('Daily NSE Equity Options'!$M:$M,'Daily NSE Equity Options'!$A:$A,$A1157))</f>
        <v/>
      </c>
      <c r="AB1157" s="9">
        <f>IF(SUMIFS('Daily BSE Equity Options'!$M:$M,'Daily BSE Equity Options'!$A:$A,$A1157)=0,"",SUMIFS('Daily BSE Equity Options'!$M:$M,'Daily BSE Equity Options'!$A:$A,$A1157))</f>
        <v/>
      </c>
      <c r="AC1157" s="9">
        <f>IF(OR(AA1157="",AB1157=""),"",AA1157+AB1157)</f>
        <v/>
      </c>
      <c r="AD1157" s="26">
        <f>IFERROR(IF(OR(AA1157="",INDEX(AA:AA,MATCH(DATE(YEAR($A1157)-1,MONTH($A1157),DAY($A1157)),$A:$A,0))=""),"",AA1157/INDEX(AA:AA,MATCH(DATE(YEAR($A1157)-1,MONTH($A1157),DAY($A1157)),$A:$A,0))-1),"")</f>
        <v/>
      </c>
      <c r="AE1157" s="26">
        <f>IFERROR(IF(OR(AB1157="",INDEX(AB:AB,MATCH(DATE(YEAR($A1157)-1,MONTH($A1157),DAY($A1157)),$A:$A,0))=""),"",AB1157/INDEX(AB:AB,MATCH(DATE(YEAR($A1157)-1,MONTH($A1157),DAY($A1157)),$A:$A,0))-1),"")</f>
        <v/>
      </c>
      <c r="AF1157" s="26">
        <f>IFERROR(IF(OR(AC1157="",INDEX(AC:AC,MATCH(DATE(YEAR($A1157)-1,MONTH($A1157),DAY($A1157)),$A:$A,0))=""),"",AC1157/INDEX(AC:AC,MATCH(DATE(YEAR($A1157)-1,MONTH($A1157),DAY($A1157)),$A:$A,0))-1),"")</f>
        <v/>
      </c>
      <c r="AG1157" s="26">
        <f>IF(OR(AA1157="",AA1156=""),"",AA1157/AA1156-1)</f>
        <v/>
      </c>
      <c r="AH1157" s="26">
        <f>IF(OR(AB1157="",AB1156=""),"",AB1157/AB1156-1)</f>
        <v/>
      </c>
      <c r="AI1157" s="26">
        <f>IF(OR(AC1157="",AC1156=""),"",AC1157/AC1156-1)</f>
        <v/>
      </c>
      <c r="AJ1157" s="26">
        <f>IF(AC1157="","",AA1157/AC1157)</f>
        <v/>
      </c>
      <c r="AK1157" s="26">
        <f>IF(AC1157="","",AB1157/AC1157)</f>
        <v/>
      </c>
      <c r="AL1157" s="29" t="n">
        <v>15.305</v>
      </c>
      <c r="AM1157" s="30" t="n">
        <v>15.305</v>
      </c>
      <c r="AN1157" s="30" t="n">
        <v>13.245</v>
      </c>
      <c r="AO1157" s="30" t="n">
        <v>14.625</v>
      </c>
      <c r="AP1157" s="31" t="n">
        <v>-0.0444</v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18">
        <f>IF(SUMIFS('Daily NSE Equity Options'!$K:$K,'Daily NSE Equity Options'!$A:$A,$A1158)=0,"",SUMIFS('Daily NSE Equity Options'!$K:$K,'Daily NSE Equity Options'!$A:$A,$A1158))</f>
        <v/>
      </c>
      <c r="F1158" s="7">
        <f>IF(SUMIFS('Daily BSE Equity Options'!$K:$K,'Daily BSE Equity Options'!$A:$A,$A1158)=0,"",SUMIFS('Daily BSE Equity Options'!$K:$K,'Daily BSE Equity Options'!$A:$A,$A1158))</f>
        <v/>
      </c>
      <c r="G1158" s="7">
        <f>IF(OR(E1158="",F1158=""),"",E1158+F1158)</f>
        <v/>
      </c>
      <c r="H1158" s="20">
        <f>IFERROR(IF(OR(E1158="",INDEX(E:E,MATCH(DATE(YEAR($A1158)-1,MONTH($A1158),DAY($A1158)),$A:$A,0))=""),"",E1158/INDEX(E:E,MATCH(DATE(YEAR($A1158)-1,MONTH($A1158),DAY($A1158)),$A:$A,0))-1),"")</f>
        <v/>
      </c>
      <c r="I1158" s="20">
        <f>IFERROR(IF(OR(F1158="",INDEX(F:F,MATCH(DATE(YEAR($A1158)-1,MONTH($A1158),DAY($A1158)),$A:$A,0))=""),"",F1158/INDEX(F:F,MATCH(DATE(YEAR($A1158)-1,MONTH($A1158),DAY($A1158)),$A:$A,0))-1),"")</f>
        <v/>
      </c>
      <c r="J1158" s="20">
        <f>IFERROR(IF(OR(G1158="",INDEX(G:G,MATCH(DATE(YEAR($A1158)-1,MONTH($A1158),DAY($A1158)),$A:$A,0))=""),"",G1158/INDEX(G:G,MATCH(DATE(YEAR($A1158)-1,MONTH($A1158),DAY($A1158)),$A:$A,0))-1),"")</f>
        <v/>
      </c>
      <c r="K1158" s="20">
        <f>IF(OR(E1158="",E1157=""),"",E1158/E1157-1)</f>
        <v/>
      </c>
      <c r="L1158" s="20">
        <f>IF(OR(F1158="",F1157=""),"",F1158/F1157-1)</f>
        <v/>
      </c>
      <c r="M1158" s="20">
        <f>IF(OR(G1158="",G1157=""),"",G1158/G1157-1)</f>
        <v/>
      </c>
      <c r="N1158" s="20">
        <f>IF(G1158="","",E1158/G1158)</f>
        <v/>
      </c>
      <c r="O1158" s="20">
        <f>IF(G1158="","",F1158/G1158)</f>
        <v/>
      </c>
      <c r="P1158" s="21">
        <f>IF(SUMIFS('Daily NSE Equity Options'!$L:$L,'Daily NSE Equity Options'!$A:$A,$A1158)=0,"",SUMIFS('Daily NSE Equity Options'!$L:$L,'Daily NSE Equity Options'!$A:$A,$A1158))</f>
        <v/>
      </c>
      <c r="Q1158" s="8">
        <f>IF(SUMIFS('Daily BSE Equity Options'!$L:$L,'Daily BSE Equity Options'!$A:$A,$A1158)=0,"",SUMIFS('Daily BSE Equity Options'!$L:$L,'Daily BSE Equity Options'!$A:$A,$A1158))</f>
        <v/>
      </c>
      <c r="R1158" s="8">
        <f>IF(OR(P1158="",Q1158=""),"",P1158+Q1158)</f>
        <v/>
      </c>
      <c r="S1158" s="23">
        <f>IFERROR(IF(OR(P1158="",INDEX(P:P,MATCH(DATE(YEAR($A1158)-1,MONTH($A1158),DAY($A1158)),$A:$A,0))=""),"",P1158/INDEX(P:P,MATCH(DATE(YEAR($A1158)-1,MONTH($A1158),DAY($A1158)),$A:$A,0))-1),"")</f>
        <v/>
      </c>
      <c r="T1158" s="23">
        <f>IFERROR(IF(OR(Q1158="",INDEX(Q:Q,MATCH(DATE(YEAR($A1158)-1,MONTH($A1158),DAY($A1158)),$A:$A,0))=""),"",Q1158/INDEX(Q:Q,MATCH(DATE(YEAR($A1158)-1,MONTH($A1158),DAY($A1158)),$A:$A,0))-1),"")</f>
        <v/>
      </c>
      <c r="U1158" s="23">
        <f>IFERROR(IF(OR(R1158="",INDEX(R:R,MATCH(DATE(YEAR($A1158)-1,MONTH($A1158),DAY($A1158)),$A:$A,0))=""),"",R1158/INDEX(R:R,MATCH(DATE(YEAR($A1158)-1,MONTH($A1158),DAY($A1158)),$A:$A,0))-1),"")</f>
        <v/>
      </c>
      <c r="V1158" s="23">
        <f>IF(OR(P1158="",P1157=""),"",P1158/P1157-1)</f>
        <v/>
      </c>
      <c r="W1158" s="23">
        <f>IF(OR(Q1158="",Q1157=""),"",Q1158/Q1157-1)</f>
        <v/>
      </c>
      <c r="X1158" s="23">
        <f>IF(OR(R1158="",R1157=""),"",R1158/R1157-1)</f>
        <v/>
      </c>
      <c r="Y1158" s="23">
        <f>IF(R1158="","",P1158/R1158)</f>
        <v/>
      </c>
      <c r="Z1158" s="23">
        <f>IF(R1158="","",Q1158/R1158)</f>
        <v/>
      </c>
      <c r="AA1158" s="24">
        <f>IF(SUMIFS('Daily NSE Equity Options'!$M:$M,'Daily NSE Equity Options'!$A:$A,$A1158)=0,"",SUMIFS('Daily NSE Equity Options'!$M:$M,'Daily NSE Equity Options'!$A:$A,$A1158))</f>
        <v/>
      </c>
      <c r="AB1158" s="9">
        <f>IF(SUMIFS('Daily BSE Equity Options'!$M:$M,'Daily BSE Equity Options'!$A:$A,$A1158)=0,"",SUMIFS('Daily BSE Equity Options'!$M:$M,'Daily BSE Equity Options'!$A:$A,$A1158))</f>
        <v/>
      </c>
      <c r="AC1158" s="9">
        <f>IF(OR(AA1158="",AB1158=""),"",AA1158+AB1158)</f>
        <v/>
      </c>
      <c r="AD1158" s="26">
        <f>IFERROR(IF(OR(AA1158="",INDEX(AA:AA,MATCH(DATE(YEAR($A1158)-1,MONTH($A1158),DAY($A1158)),$A:$A,0))=""),"",AA1158/INDEX(AA:AA,MATCH(DATE(YEAR($A1158)-1,MONTH($A1158),DAY($A1158)),$A:$A,0))-1),"")</f>
        <v/>
      </c>
      <c r="AE1158" s="26">
        <f>IFERROR(IF(OR(AB1158="",INDEX(AB:AB,MATCH(DATE(YEAR($A1158)-1,MONTH($A1158),DAY($A1158)),$A:$A,0))=""),"",AB1158/INDEX(AB:AB,MATCH(DATE(YEAR($A1158)-1,MONTH($A1158),DAY($A1158)),$A:$A,0))-1),"")</f>
        <v/>
      </c>
      <c r="AF1158" s="26">
        <f>IFERROR(IF(OR(AC1158="",INDEX(AC:AC,MATCH(DATE(YEAR($A1158)-1,MONTH($A1158),DAY($A1158)),$A:$A,0))=""),"",AC1158/INDEX(AC:AC,MATCH(DATE(YEAR($A1158)-1,MONTH($A1158),DAY($A1158)),$A:$A,0))-1),"")</f>
        <v/>
      </c>
      <c r="AG1158" s="26">
        <f>IF(OR(AA1158="",AA1157=""),"",AA1158/AA1157-1)</f>
        <v/>
      </c>
      <c r="AH1158" s="26">
        <f>IF(OR(AB1158="",AB1157=""),"",AB1158/AB1157-1)</f>
        <v/>
      </c>
      <c r="AI1158" s="26">
        <f>IF(OR(AC1158="",AC1157=""),"",AC1158/AC1157-1)</f>
        <v/>
      </c>
      <c r="AJ1158" s="26">
        <f>IF(AC1158="","",AA1158/AC1158)</f>
        <v/>
      </c>
      <c r="AK1158" s="26">
        <f>IF(AC1158="","",AB1158/AC1158)</f>
        <v/>
      </c>
      <c r="AL1158" s="29" t="n">
        <v>14.625</v>
      </c>
      <c r="AM1158" s="30" t="n">
        <v>15.5625</v>
      </c>
      <c r="AN1158" s="30" t="n">
        <v>14.27</v>
      </c>
      <c r="AO1158" s="30" t="n">
        <v>15.205</v>
      </c>
      <c r="AP1158" s="31" t="n">
        <v>0.0397</v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18">
        <f>IF(SUMIFS('Daily NSE Equity Options'!$K:$K,'Daily NSE Equity Options'!$A:$A,$A1159)=0,"",SUMIFS('Daily NSE Equity Options'!$K:$K,'Daily NSE Equity Options'!$A:$A,$A1159))</f>
        <v/>
      </c>
      <c r="F1159" s="7">
        <f>IF(SUMIFS('Daily BSE Equity Options'!$K:$K,'Daily BSE Equity Options'!$A:$A,$A1159)=0,"",SUMIFS('Daily BSE Equity Options'!$K:$K,'Daily BSE Equity Options'!$A:$A,$A1159))</f>
        <v/>
      </c>
      <c r="G1159" s="7">
        <f>IF(OR(E1159="",F1159=""),"",E1159+F1159)</f>
        <v/>
      </c>
      <c r="H1159" s="20">
        <f>IFERROR(IF(OR(E1159="",INDEX(E:E,MATCH(DATE(YEAR($A1159)-1,MONTH($A1159),DAY($A1159)),$A:$A,0))=""),"",E1159/INDEX(E:E,MATCH(DATE(YEAR($A1159)-1,MONTH($A1159),DAY($A1159)),$A:$A,0))-1),"")</f>
        <v/>
      </c>
      <c r="I1159" s="20">
        <f>IFERROR(IF(OR(F1159="",INDEX(F:F,MATCH(DATE(YEAR($A1159)-1,MONTH($A1159),DAY($A1159)),$A:$A,0))=""),"",F1159/INDEX(F:F,MATCH(DATE(YEAR($A1159)-1,MONTH($A1159),DAY($A1159)),$A:$A,0))-1),"")</f>
        <v/>
      </c>
      <c r="J1159" s="20">
        <f>IFERROR(IF(OR(G1159="",INDEX(G:G,MATCH(DATE(YEAR($A1159)-1,MONTH($A1159),DAY($A1159)),$A:$A,0))=""),"",G1159/INDEX(G:G,MATCH(DATE(YEAR($A1159)-1,MONTH($A1159),DAY($A1159)),$A:$A,0))-1),"")</f>
        <v/>
      </c>
      <c r="K1159" s="20">
        <f>IF(OR(E1159="",E1158=""),"",E1159/E1158-1)</f>
        <v/>
      </c>
      <c r="L1159" s="20">
        <f>IF(OR(F1159="",F1158=""),"",F1159/F1158-1)</f>
        <v/>
      </c>
      <c r="M1159" s="20">
        <f>IF(OR(G1159="",G1158=""),"",G1159/G1158-1)</f>
        <v/>
      </c>
      <c r="N1159" s="20">
        <f>IF(G1159="","",E1159/G1159)</f>
        <v/>
      </c>
      <c r="O1159" s="20">
        <f>IF(G1159="","",F1159/G1159)</f>
        <v/>
      </c>
      <c r="P1159" s="21">
        <f>IF(SUMIFS('Daily NSE Equity Options'!$L:$L,'Daily NSE Equity Options'!$A:$A,$A1159)=0,"",SUMIFS('Daily NSE Equity Options'!$L:$L,'Daily NSE Equity Options'!$A:$A,$A1159))</f>
        <v/>
      </c>
      <c r="Q1159" s="8">
        <f>IF(SUMIFS('Daily BSE Equity Options'!$L:$L,'Daily BSE Equity Options'!$A:$A,$A1159)=0,"",SUMIFS('Daily BSE Equity Options'!$L:$L,'Daily BSE Equity Options'!$A:$A,$A1159))</f>
        <v/>
      </c>
      <c r="R1159" s="8">
        <f>IF(OR(P1159="",Q1159=""),"",P1159+Q1159)</f>
        <v/>
      </c>
      <c r="S1159" s="23">
        <f>IFERROR(IF(OR(P1159="",INDEX(P:P,MATCH(DATE(YEAR($A1159)-1,MONTH($A1159),DAY($A1159)),$A:$A,0))=""),"",P1159/INDEX(P:P,MATCH(DATE(YEAR($A1159)-1,MONTH($A1159),DAY($A1159)),$A:$A,0))-1),"")</f>
        <v/>
      </c>
      <c r="T1159" s="23">
        <f>IFERROR(IF(OR(Q1159="",INDEX(Q:Q,MATCH(DATE(YEAR($A1159)-1,MONTH($A1159),DAY($A1159)),$A:$A,0))=""),"",Q1159/INDEX(Q:Q,MATCH(DATE(YEAR($A1159)-1,MONTH($A1159),DAY($A1159)),$A:$A,0))-1),"")</f>
        <v/>
      </c>
      <c r="U1159" s="23">
        <f>IFERROR(IF(OR(R1159="",INDEX(R:R,MATCH(DATE(YEAR($A1159)-1,MONTH($A1159),DAY($A1159)),$A:$A,0))=""),"",R1159/INDEX(R:R,MATCH(DATE(YEAR($A1159)-1,MONTH($A1159),DAY($A1159)),$A:$A,0))-1),"")</f>
        <v/>
      </c>
      <c r="V1159" s="23">
        <f>IF(OR(P1159="",P1158=""),"",P1159/P1158-1)</f>
        <v/>
      </c>
      <c r="W1159" s="23">
        <f>IF(OR(Q1159="",Q1158=""),"",Q1159/Q1158-1)</f>
        <v/>
      </c>
      <c r="X1159" s="23">
        <f>IF(OR(R1159="",R1158=""),"",R1159/R1158-1)</f>
        <v/>
      </c>
      <c r="Y1159" s="23">
        <f>IF(R1159="","",P1159/R1159)</f>
        <v/>
      </c>
      <c r="Z1159" s="23">
        <f>IF(R1159="","",Q1159/R1159)</f>
        <v/>
      </c>
      <c r="AA1159" s="24">
        <f>IF(SUMIFS('Daily NSE Equity Options'!$M:$M,'Daily NSE Equity Options'!$A:$A,$A1159)=0,"",SUMIFS('Daily NSE Equity Options'!$M:$M,'Daily NSE Equity Options'!$A:$A,$A1159))</f>
        <v/>
      </c>
      <c r="AB1159" s="9">
        <f>IF(SUMIFS('Daily BSE Equity Options'!$M:$M,'Daily BSE Equity Options'!$A:$A,$A1159)=0,"",SUMIFS('Daily BSE Equity Options'!$M:$M,'Daily BSE Equity Options'!$A:$A,$A1159))</f>
        <v/>
      </c>
      <c r="AC1159" s="9">
        <f>IF(OR(AA1159="",AB1159=""),"",AA1159+AB1159)</f>
        <v/>
      </c>
      <c r="AD1159" s="26">
        <f>IFERROR(IF(OR(AA1159="",INDEX(AA:AA,MATCH(DATE(YEAR($A1159)-1,MONTH($A1159),DAY($A1159)),$A:$A,0))=""),"",AA1159/INDEX(AA:AA,MATCH(DATE(YEAR($A1159)-1,MONTH($A1159),DAY($A1159)),$A:$A,0))-1),"")</f>
        <v/>
      </c>
      <c r="AE1159" s="26">
        <f>IFERROR(IF(OR(AB1159="",INDEX(AB:AB,MATCH(DATE(YEAR($A1159)-1,MONTH($A1159),DAY($A1159)),$A:$A,0))=""),"",AB1159/INDEX(AB:AB,MATCH(DATE(YEAR($A1159)-1,MONTH($A1159),DAY($A1159)),$A:$A,0))-1),"")</f>
        <v/>
      </c>
      <c r="AF1159" s="26">
        <f>IFERROR(IF(OR(AC1159="",INDEX(AC:AC,MATCH(DATE(YEAR($A1159)-1,MONTH($A1159),DAY($A1159)),$A:$A,0))=""),"",AC1159/INDEX(AC:AC,MATCH(DATE(YEAR($A1159)-1,MONTH($A1159),DAY($A1159)),$A:$A,0))-1),"")</f>
        <v/>
      </c>
      <c r="AG1159" s="26">
        <f>IF(OR(AA1159="",AA1158=""),"",AA1159/AA1158-1)</f>
        <v/>
      </c>
      <c r="AH1159" s="26">
        <f>IF(OR(AB1159="",AB1158=""),"",AB1159/AB1158-1)</f>
        <v/>
      </c>
      <c r="AI1159" s="26">
        <f>IF(OR(AC1159="",AC1158=""),"",AC1159/AC1158-1)</f>
        <v/>
      </c>
      <c r="AJ1159" s="26">
        <f>IF(AC1159="","",AA1159/AC1159)</f>
        <v/>
      </c>
      <c r="AK1159" s="26">
        <f>IF(AC1159="","",AB1159/AC1159)</f>
        <v/>
      </c>
      <c r="AL1159" s="29" t="n">
        <v>15.205</v>
      </c>
      <c r="AM1159" s="30" t="n">
        <v>15.4575</v>
      </c>
      <c r="AN1159" s="30" t="n">
        <v>14.3325</v>
      </c>
      <c r="AO1159" s="30" t="n">
        <v>14.425</v>
      </c>
      <c r="AP1159" s="31" t="n">
        <v>-0.0513</v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18">
        <f>IF(SUMIFS('Daily NSE Equity Options'!$K:$K,'Daily NSE Equity Options'!$A:$A,$A1160)=0,"",SUMIFS('Daily NSE Equity Options'!$K:$K,'Daily NSE Equity Options'!$A:$A,$A1160))</f>
        <v/>
      </c>
      <c r="F1160" s="7">
        <f>IF(SUMIFS('Daily BSE Equity Options'!$K:$K,'Daily BSE Equity Options'!$A:$A,$A1160)=0,"",SUMIFS('Daily BSE Equity Options'!$K:$K,'Daily BSE Equity Options'!$A:$A,$A1160))</f>
        <v/>
      </c>
      <c r="G1160" s="7">
        <f>IF(OR(E1160="",F1160=""),"",E1160+F1160)</f>
        <v/>
      </c>
      <c r="H1160" s="20">
        <f>IFERROR(IF(OR(E1160="",INDEX(E:E,MATCH(DATE(YEAR($A1160)-1,MONTH($A1160),DAY($A1160)),$A:$A,0))=""),"",E1160/INDEX(E:E,MATCH(DATE(YEAR($A1160)-1,MONTH($A1160),DAY($A1160)),$A:$A,0))-1),"")</f>
        <v/>
      </c>
      <c r="I1160" s="20">
        <f>IFERROR(IF(OR(F1160="",INDEX(F:F,MATCH(DATE(YEAR($A1160)-1,MONTH($A1160),DAY($A1160)),$A:$A,0))=""),"",F1160/INDEX(F:F,MATCH(DATE(YEAR($A1160)-1,MONTH($A1160),DAY($A1160)),$A:$A,0))-1),"")</f>
        <v/>
      </c>
      <c r="J1160" s="20">
        <f>IFERROR(IF(OR(G1160="",INDEX(G:G,MATCH(DATE(YEAR($A1160)-1,MONTH($A1160),DAY($A1160)),$A:$A,0))=""),"",G1160/INDEX(G:G,MATCH(DATE(YEAR($A1160)-1,MONTH($A1160),DAY($A1160)),$A:$A,0))-1),"")</f>
        <v/>
      </c>
      <c r="K1160" s="20">
        <f>IF(OR(E1160="",E1159=""),"",E1160/E1159-1)</f>
        <v/>
      </c>
      <c r="L1160" s="20">
        <f>IF(OR(F1160="",F1159=""),"",F1160/F1159-1)</f>
        <v/>
      </c>
      <c r="M1160" s="20">
        <f>IF(OR(G1160="",G1159=""),"",G1160/G1159-1)</f>
        <v/>
      </c>
      <c r="N1160" s="20">
        <f>IF(G1160="","",E1160/G1160)</f>
        <v/>
      </c>
      <c r="O1160" s="20">
        <f>IF(G1160="","",F1160/G1160)</f>
        <v/>
      </c>
      <c r="P1160" s="21">
        <f>IF(SUMIFS('Daily NSE Equity Options'!$L:$L,'Daily NSE Equity Options'!$A:$A,$A1160)=0,"",SUMIFS('Daily NSE Equity Options'!$L:$L,'Daily NSE Equity Options'!$A:$A,$A1160))</f>
        <v/>
      </c>
      <c r="Q1160" s="8">
        <f>IF(SUMIFS('Daily BSE Equity Options'!$L:$L,'Daily BSE Equity Options'!$A:$A,$A1160)=0,"",SUMIFS('Daily BSE Equity Options'!$L:$L,'Daily BSE Equity Options'!$A:$A,$A1160))</f>
        <v/>
      </c>
      <c r="R1160" s="8">
        <f>IF(OR(P1160="",Q1160=""),"",P1160+Q1160)</f>
        <v/>
      </c>
      <c r="S1160" s="23">
        <f>IFERROR(IF(OR(P1160="",INDEX(P:P,MATCH(DATE(YEAR($A1160)-1,MONTH($A1160),DAY($A1160)),$A:$A,0))=""),"",P1160/INDEX(P:P,MATCH(DATE(YEAR($A1160)-1,MONTH($A1160),DAY($A1160)),$A:$A,0))-1),"")</f>
        <v/>
      </c>
      <c r="T1160" s="23">
        <f>IFERROR(IF(OR(Q1160="",INDEX(Q:Q,MATCH(DATE(YEAR($A1160)-1,MONTH($A1160),DAY($A1160)),$A:$A,0))=""),"",Q1160/INDEX(Q:Q,MATCH(DATE(YEAR($A1160)-1,MONTH($A1160),DAY($A1160)),$A:$A,0))-1),"")</f>
        <v/>
      </c>
      <c r="U1160" s="23">
        <f>IFERROR(IF(OR(R1160="",INDEX(R:R,MATCH(DATE(YEAR($A1160)-1,MONTH($A1160),DAY($A1160)),$A:$A,0))=""),"",R1160/INDEX(R:R,MATCH(DATE(YEAR($A1160)-1,MONTH($A1160),DAY($A1160)),$A:$A,0))-1),"")</f>
        <v/>
      </c>
      <c r="V1160" s="23">
        <f>IF(OR(P1160="",P1159=""),"",P1160/P1159-1)</f>
        <v/>
      </c>
      <c r="W1160" s="23">
        <f>IF(OR(Q1160="",Q1159=""),"",Q1160/Q1159-1)</f>
        <v/>
      </c>
      <c r="X1160" s="23">
        <f>IF(OR(R1160="",R1159=""),"",R1160/R1159-1)</f>
        <v/>
      </c>
      <c r="Y1160" s="23">
        <f>IF(R1160="","",P1160/R1160)</f>
        <v/>
      </c>
      <c r="Z1160" s="23">
        <f>IF(R1160="","",Q1160/R1160)</f>
        <v/>
      </c>
      <c r="AA1160" s="24">
        <f>IF(SUMIFS('Daily NSE Equity Options'!$M:$M,'Daily NSE Equity Options'!$A:$A,$A1160)=0,"",SUMIFS('Daily NSE Equity Options'!$M:$M,'Daily NSE Equity Options'!$A:$A,$A1160))</f>
        <v/>
      </c>
      <c r="AB1160" s="9">
        <f>IF(SUMIFS('Daily BSE Equity Options'!$M:$M,'Daily BSE Equity Options'!$A:$A,$A1160)=0,"",SUMIFS('Daily BSE Equity Options'!$M:$M,'Daily BSE Equity Options'!$A:$A,$A1160))</f>
        <v/>
      </c>
      <c r="AC1160" s="9">
        <f>IF(OR(AA1160="",AB1160=""),"",AA1160+AB1160)</f>
        <v/>
      </c>
      <c r="AD1160" s="26">
        <f>IFERROR(IF(OR(AA1160="",INDEX(AA:AA,MATCH(DATE(YEAR($A1160)-1,MONTH($A1160),DAY($A1160)),$A:$A,0))=""),"",AA1160/INDEX(AA:AA,MATCH(DATE(YEAR($A1160)-1,MONTH($A1160),DAY($A1160)),$A:$A,0))-1),"")</f>
        <v/>
      </c>
      <c r="AE1160" s="26">
        <f>IFERROR(IF(OR(AB1160="",INDEX(AB:AB,MATCH(DATE(YEAR($A1160)-1,MONTH($A1160),DAY($A1160)),$A:$A,0))=""),"",AB1160/INDEX(AB:AB,MATCH(DATE(YEAR($A1160)-1,MONTH($A1160),DAY($A1160)),$A:$A,0))-1),"")</f>
        <v/>
      </c>
      <c r="AF1160" s="26">
        <f>IFERROR(IF(OR(AC1160="",INDEX(AC:AC,MATCH(DATE(YEAR($A1160)-1,MONTH($A1160),DAY($A1160)),$A:$A,0))=""),"",AC1160/INDEX(AC:AC,MATCH(DATE(YEAR($A1160)-1,MONTH($A1160),DAY($A1160)),$A:$A,0))-1),"")</f>
        <v/>
      </c>
      <c r="AG1160" s="26">
        <f>IF(OR(AA1160="",AA1159=""),"",AA1160/AA1159-1)</f>
        <v/>
      </c>
      <c r="AH1160" s="26">
        <f>IF(OR(AB1160="",AB1159=""),"",AB1160/AB1159-1)</f>
        <v/>
      </c>
      <c r="AI1160" s="26">
        <f>IF(OR(AC1160="",AC1159=""),"",AC1160/AC1159-1)</f>
        <v/>
      </c>
      <c r="AJ1160" s="26">
        <f>IF(AC1160="","",AA1160/AC1160)</f>
        <v/>
      </c>
      <c r="AK1160" s="26">
        <f>IF(AC1160="","",AB1160/AC1160)</f>
        <v/>
      </c>
      <c r="AL1160" s="29" t="n">
        <v>14.425</v>
      </c>
      <c r="AM1160" s="30" t="n">
        <v>15.08</v>
      </c>
      <c r="AN1160" s="30" t="n">
        <v>13.3125</v>
      </c>
      <c r="AO1160" s="30" t="n">
        <v>14.7</v>
      </c>
      <c r="AP1160" s="31" t="n">
        <v>0.0191</v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18">
        <f>IF(SUMIFS('Daily NSE Equity Options'!$K:$K,'Daily NSE Equity Options'!$A:$A,$A1161)=0,"",SUMIFS('Daily NSE Equity Options'!$K:$K,'Daily NSE Equity Options'!$A:$A,$A1161))</f>
        <v/>
      </c>
      <c r="F1161" s="7">
        <f>IF(SUMIFS('Daily BSE Equity Options'!$K:$K,'Daily BSE Equity Options'!$A:$A,$A1161)=0,"",SUMIFS('Daily BSE Equity Options'!$K:$K,'Daily BSE Equity Options'!$A:$A,$A1161))</f>
        <v/>
      </c>
      <c r="G1161" s="7">
        <f>IF(OR(E1161="",F1161=""),"",E1161+F1161)</f>
        <v/>
      </c>
      <c r="H1161" s="20">
        <f>IFERROR(IF(OR(E1161="",INDEX(E:E,MATCH(DATE(YEAR($A1161)-1,MONTH($A1161),DAY($A1161)),$A:$A,0))=""),"",E1161/INDEX(E:E,MATCH(DATE(YEAR($A1161)-1,MONTH($A1161),DAY($A1161)),$A:$A,0))-1),"")</f>
        <v/>
      </c>
      <c r="I1161" s="20">
        <f>IFERROR(IF(OR(F1161="",INDEX(F:F,MATCH(DATE(YEAR($A1161)-1,MONTH($A1161),DAY($A1161)),$A:$A,0))=""),"",F1161/INDEX(F:F,MATCH(DATE(YEAR($A1161)-1,MONTH($A1161),DAY($A1161)),$A:$A,0))-1),"")</f>
        <v/>
      </c>
      <c r="J1161" s="20">
        <f>IFERROR(IF(OR(G1161="",INDEX(G:G,MATCH(DATE(YEAR($A1161)-1,MONTH($A1161),DAY($A1161)),$A:$A,0))=""),"",G1161/INDEX(G:G,MATCH(DATE(YEAR($A1161)-1,MONTH($A1161),DAY($A1161)),$A:$A,0))-1),"")</f>
        <v/>
      </c>
      <c r="K1161" s="20">
        <f>IF(OR(E1161="",E1160=""),"",E1161/E1160-1)</f>
        <v/>
      </c>
      <c r="L1161" s="20">
        <f>IF(OR(F1161="",F1160=""),"",F1161/F1160-1)</f>
        <v/>
      </c>
      <c r="M1161" s="20">
        <f>IF(OR(G1161="",G1160=""),"",G1161/G1160-1)</f>
        <v/>
      </c>
      <c r="N1161" s="20">
        <f>IF(G1161="","",E1161/G1161)</f>
        <v/>
      </c>
      <c r="O1161" s="20">
        <f>IF(G1161="","",F1161/G1161)</f>
        <v/>
      </c>
      <c r="P1161" s="21">
        <f>IF(SUMIFS('Daily NSE Equity Options'!$L:$L,'Daily NSE Equity Options'!$A:$A,$A1161)=0,"",SUMIFS('Daily NSE Equity Options'!$L:$L,'Daily NSE Equity Options'!$A:$A,$A1161))</f>
        <v/>
      </c>
      <c r="Q1161" s="8">
        <f>IF(SUMIFS('Daily BSE Equity Options'!$L:$L,'Daily BSE Equity Options'!$A:$A,$A1161)=0,"",SUMIFS('Daily BSE Equity Options'!$L:$L,'Daily BSE Equity Options'!$A:$A,$A1161))</f>
        <v/>
      </c>
      <c r="R1161" s="8">
        <f>IF(OR(P1161="",Q1161=""),"",P1161+Q1161)</f>
        <v/>
      </c>
      <c r="S1161" s="23">
        <f>IFERROR(IF(OR(P1161="",INDEX(P:P,MATCH(DATE(YEAR($A1161)-1,MONTH($A1161),DAY($A1161)),$A:$A,0))=""),"",P1161/INDEX(P:P,MATCH(DATE(YEAR($A1161)-1,MONTH($A1161),DAY($A1161)),$A:$A,0))-1),"")</f>
        <v/>
      </c>
      <c r="T1161" s="23">
        <f>IFERROR(IF(OR(Q1161="",INDEX(Q:Q,MATCH(DATE(YEAR($A1161)-1,MONTH($A1161),DAY($A1161)),$A:$A,0))=""),"",Q1161/INDEX(Q:Q,MATCH(DATE(YEAR($A1161)-1,MONTH($A1161),DAY($A1161)),$A:$A,0))-1),"")</f>
        <v/>
      </c>
      <c r="U1161" s="23">
        <f>IFERROR(IF(OR(R1161="",INDEX(R:R,MATCH(DATE(YEAR($A1161)-1,MONTH($A1161),DAY($A1161)),$A:$A,0))=""),"",R1161/INDEX(R:R,MATCH(DATE(YEAR($A1161)-1,MONTH($A1161),DAY($A1161)),$A:$A,0))-1),"")</f>
        <v/>
      </c>
      <c r="V1161" s="23">
        <f>IF(OR(P1161="",P1160=""),"",P1161/P1160-1)</f>
        <v/>
      </c>
      <c r="W1161" s="23">
        <f>IF(OR(Q1161="",Q1160=""),"",Q1161/Q1160-1)</f>
        <v/>
      </c>
      <c r="X1161" s="23">
        <f>IF(OR(R1161="",R1160=""),"",R1161/R1160-1)</f>
        <v/>
      </c>
      <c r="Y1161" s="23">
        <f>IF(R1161="","",P1161/R1161)</f>
        <v/>
      </c>
      <c r="Z1161" s="23">
        <f>IF(R1161="","",Q1161/R1161)</f>
        <v/>
      </c>
      <c r="AA1161" s="24">
        <f>IF(SUMIFS('Daily NSE Equity Options'!$M:$M,'Daily NSE Equity Options'!$A:$A,$A1161)=0,"",SUMIFS('Daily NSE Equity Options'!$M:$M,'Daily NSE Equity Options'!$A:$A,$A1161))</f>
        <v/>
      </c>
      <c r="AB1161" s="9">
        <f>IF(SUMIFS('Daily BSE Equity Options'!$M:$M,'Daily BSE Equity Options'!$A:$A,$A1161)=0,"",SUMIFS('Daily BSE Equity Options'!$M:$M,'Daily BSE Equity Options'!$A:$A,$A1161))</f>
        <v/>
      </c>
      <c r="AC1161" s="9">
        <f>IF(OR(AA1161="",AB1161=""),"",AA1161+AB1161)</f>
        <v/>
      </c>
      <c r="AD1161" s="26">
        <f>IFERROR(IF(OR(AA1161="",INDEX(AA:AA,MATCH(DATE(YEAR($A1161)-1,MONTH($A1161),DAY($A1161)),$A:$A,0))=""),"",AA1161/INDEX(AA:AA,MATCH(DATE(YEAR($A1161)-1,MONTH($A1161),DAY($A1161)),$A:$A,0))-1),"")</f>
        <v/>
      </c>
      <c r="AE1161" s="26">
        <f>IFERROR(IF(OR(AB1161="",INDEX(AB:AB,MATCH(DATE(YEAR($A1161)-1,MONTH($A1161),DAY($A1161)),$A:$A,0))=""),"",AB1161/INDEX(AB:AB,MATCH(DATE(YEAR($A1161)-1,MONTH($A1161),DAY($A1161)),$A:$A,0))-1),"")</f>
        <v/>
      </c>
      <c r="AF1161" s="26">
        <f>IFERROR(IF(OR(AC1161="",INDEX(AC:AC,MATCH(DATE(YEAR($A1161)-1,MONTH($A1161),DAY($A1161)),$A:$A,0))=""),"",AC1161/INDEX(AC:AC,MATCH(DATE(YEAR($A1161)-1,MONTH($A1161),DAY($A1161)),$A:$A,0))-1),"")</f>
        <v/>
      </c>
      <c r="AG1161" s="26">
        <f>IF(OR(AA1161="",AA1160=""),"",AA1161/AA1160-1)</f>
        <v/>
      </c>
      <c r="AH1161" s="26">
        <f>IF(OR(AB1161="",AB1160=""),"",AB1161/AB1160-1)</f>
        <v/>
      </c>
      <c r="AI1161" s="26">
        <f>IF(OR(AC1161="",AC1160=""),"",AC1161/AC1160-1)</f>
        <v/>
      </c>
      <c r="AJ1161" s="26">
        <f>IF(AC1161="","",AA1161/AC1161)</f>
        <v/>
      </c>
      <c r="AK1161" s="26">
        <f>IF(AC1161="","",AB1161/AC1161)</f>
        <v/>
      </c>
      <c r="AL1161" s="29" t="n">
        <v>14.7</v>
      </c>
      <c r="AM1161" s="30" t="n">
        <v>14.89</v>
      </c>
      <c r="AN1161" s="30" t="n">
        <v>14.235</v>
      </c>
      <c r="AO1161" s="30" t="n">
        <v>14.3725</v>
      </c>
      <c r="AP1161" s="31" t="n">
        <v>-0.0223</v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18">
        <f>IF(SUMIFS('Daily NSE Equity Options'!$K:$K,'Daily NSE Equity Options'!$A:$A,$A1162)=0,"",SUMIFS('Daily NSE Equity Options'!$K:$K,'Daily NSE Equity Options'!$A:$A,$A1162))</f>
        <v/>
      </c>
      <c r="F1162" s="7">
        <f>IF(SUMIFS('Daily BSE Equity Options'!$K:$K,'Daily BSE Equity Options'!$A:$A,$A1162)=0,"",SUMIFS('Daily BSE Equity Options'!$K:$K,'Daily BSE Equity Options'!$A:$A,$A1162))</f>
        <v/>
      </c>
      <c r="G1162" s="7">
        <f>IF(OR(E1162="",F1162=""),"",E1162+F1162)</f>
        <v/>
      </c>
      <c r="H1162" s="20">
        <f>IFERROR(IF(OR(E1162="",INDEX(E:E,MATCH(DATE(YEAR($A1162)-1,MONTH($A1162),DAY($A1162)),$A:$A,0))=""),"",E1162/INDEX(E:E,MATCH(DATE(YEAR($A1162)-1,MONTH($A1162),DAY($A1162)),$A:$A,0))-1),"")</f>
        <v/>
      </c>
      <c r="I1162" s="20">
        <f>IFERROR(IF(OR(F1162="",INDEX(F:F,MATCH(DATE(YEAR($A1162)-1,MONTH($A1162),DAY($A1162)),$A:$A,0))=""),"",F1162/INDEX(F:F,MATCH(DATE(YEAR($A1162)-1,MONTH($A1162),DAY($A1162)),$A:$A,0))-1),"")</f>
        <v/>
      </c>
      <c r="J1162" s="20">
        <f>IFERROR(IF(OR(G1162="",INDEX(G:G,MATCH(DATE(YEAR($A1162)-1,MONTH($A1162),DAY($A1162)),$A:$A,0))=""),"",G1162/INDEX(G:G,MATCH(DATE(YEAR($A1162)-1,MONTH($A1162),DAY($A1162)),$A:$A,0))-1),"")</f>
        <v/>
      </c>
      <c r="K1162" s="20">
        <f>IF(OR(E1162="",E1161=""),"",E1162/E1161-1)</f>
        <v/>
      </c>
      <c r="L1162" s="20">
        <f>IF(OR(F1162="",F1161=""),"",F1162/F1161-1)</f>
        <v/>
      </c>
      <c r="M1162" s="20">
        <f>IF(OR(G1162="",G1161=""),"",G1162/G1161-1)</f>
        <v/>
      </c>
      <c r="N1162" s="20">
        <f>IF(G1162="","",E1162/G1162)</f>
        <v/>
      </c>
      <c r="O1162" s="20">
        <f>IF(G1162="","",F1162/G1162)</f>
        <v/>
      </c>
      <c r="P1162" s="21">
        <f>IF(SUMIFS('Daily NSE Equity Options'!$L:$L,'Daily NSE Equity Options'!$A:$A,$A1162)=0,"",SUMIFS('Daily NSE Equity Options'!$L:$L,'Daily NSE Equity Options'!$A:$A,$A1162))</f>
        <v/>
      </c>
      <c r="Q1162" s="8">
        <f>IF(SUMIFS('Daily BSE Equity Options'!$L:$L,'Daily BSE Equity Options'!$A:$A,$A1162)=0,"",SUMIFS('Daily BSE Equity Options'!$L:$L,'Daily BSE Equity Options'!$A:$A,$A1162))</f>
        <v/>
      </c>
      <c r="R1162" s="8">
        <f>IF(OR(P1162="",Q1162=""),"",P1162+Q1162)</f>
        <v/>
      </c>
      <c r="S1162" s="23">
        <f>IFERROR(IF(OR(P1162="",INDEX(P:P,MATCH(DATE(YEAR($A1162)-1,MONTH($A1162),DAY($A1162)),$A:$A,0))=""),"",P1162/INDEX(P:P,MATCH(DATE(YEAR($A1162)-1,MONTH($A1162),DAY($A1162)),$A:$A,0))-1),"")</f>
        <v/>
      </c>
      <c r="T1162" s="23">
        <f>IFERROR(IF(OR(Q1162="",INDEX(Q:Q,MATCH(DATE(YEAR($A1162)-1,MONTH($A1162),DAY($A1162)),$A:$A,0))=""),"",Q1162/INDEX(Q:Q,MATCH(DATE(YEAR($A1162)-1,MONTH($A1162),DAY($A1162)),$A:$A,0))-1),"")</f>
        <v/>
      </c>
      <c r="U1162" s="23">
        <f>IFERROR(IF(OR(R1162="",INDEX(R:R,MATCH(DATE(YEAR($A1162)-1,MONTH($A1162),DAY($A1162)),$A:$A,0))=""),"",R1162/INDEX(R:R,MATCH(DATE(YEAR($A1162)-1,MONTH($A1162),DAY($A1162)),$A:$A,0))-1),"")</f>
        <v/>
      </c>
      <c r="V1162" s="23">
        <f>IF(OR(P1162="",P1161=""),"",P1162/P1161-1)</f>
        <v/>
      </c>
      <c r="W1162" s="23">
        <f>IF(OR(Q1162="",Q1161=""),"",Q1162/Q1161-1)</f>
        <v/>
      </c>
      <c r="X1162" s="23">
        <f>IF(OR(R1162="",R1161=""),"",R1162/R1161-1)</f>
        <v/>
      </c>
      <c r="Y1162" s="23">
        <f>IF(R1162="","",P1162/R1162)</f>
        <v/>
      </c>
      <c r="Z1162" s="23">
        <f>IF(R1162="","",Q1162/R1162)</f>
        <v/>
      </c>
      <c r="AA1162" s="24">
        <f>IF(SUMIFS('Daily NSE Equity Options'!$M:$M,'Daily NSE Equity Options'!$A:$A,$A1162)=0,"",SUMIFS('Daily NSE Equity Options'!$M:$M,'Daily NSE Equity Options'!$A:$A,$A1162))</f>
        <v/>
      </c>
      <c r="AB1162" s="9">
        <f>IF(SUMIFS('Daily BSE Equity Options'!$M:$M,'Daily BSE Equity Options'!$A:$A,$A1162)=0,"",SUMIFS('Daily BSE Equity Options'!$M:$M,'Daily BSE Equity Options'!$A:$A,$A1162))</f>
        <v/>
      </c>
      <c r="AC1162" s="9">
        <f>IF(OR(AA1162="",AB1162=""),"",AA1162+AB1162)</f>
        <v/>
      </c>
      <c r="AD1162" s="26">
        <f>IFERROR(IF(OR(AA1162="",INDEX(AA:AA,MATCH(DATE(YEAR($A1162)-1,MONTH($A1162),DAY($A1162)),$A:$A,0))=""),"",AA1162/INDEX(AA:AA,MATCH(DATE(YEAR($A1162)-1,MONTH($A1162),DAY($A1162)),$A:$A,0))-1),"")</f>
        <v/>
      </c>
      <c r="AE1162" s="26">
        <f>IFERROR(IF(OR(AB1162="",INDEX(AB:AB,MATCH(DATE(YEAR($A1162)-1,MONTH($A1162),DAY($A1162)),$A:$A,0))=""),"",AB1162/INDEX(AB:AB,MATCH(DATE(YEAR($A1162)-1,MONTH($A1162),DAY($A1162)),$A:$A,0))-1),"")</f>
        <v/>
      </c>
      <c r="AF1162" s="26">
        <f>IFERROR(IF(OR(AC1162="",INDEX(AC:AC,MATCH(DATE(YEAR($A1162)-1,MONTH($A1162),DAY($A1162)),$A:$A,0))=""),"",AC1162/INDEX(AC:AC,MATCH(DATE(YEAR($A1162)-1,MONTH($A1162),DAY($A1162)),$A:$A,0))-1),"")</f>
        <v/>
      </c>
      <c r="AG1162" s="26">
        <f>IF(OR(AA1162="",AA1161=""),"",AA1162/AA1161-1)</f>
        <v/>
      </c>
      <c r="AH1162" s="26">
        <f>IF(OR(AB1162="",AB1161=""),"",AB1162/AB1161-1)</f>
        <v/>
      </c>
      <c r="AI1162" s="26">
        <f>IF(OR(AC1162="",AC1161=""),"",AC1162/AC1161-1)</f>
        <v/>
      </c>
      <c r="AJ1162" s="26">
        <f>IF(AC1162="","",AA1162/AC1162)</f>
        <v/>
      </c>
      <c r="AK1162" s="26">
        <f>IF(AC1162="","",AB1162/AC1162)</f>
        <v/>
      </c>
      <c r="AL1162" s="29" t="n">
        <v>14.3725</v>
      </c>
      <c r="AM1162" s="30" t="n">
        <v>14.7975</v>
      </c>
      <c r="AN1162" s="30" t="n">
        <v>14.11</v>
      </c>
      <c r="AO1162" s="30" t="n">
        <v>14.45</v>
      </c>
      <c r="AP1162" s="31" t="n">
        <v>0.0054</v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18">
        <f>IF(SUMIFS('Daily NSE Equity Options'!$K:$K,'Daily NSE Equity Options'!$A:$A,$A1163)=0,"",SUMIFS('Daily NSE Equity Options'!$K:$K,'Daily NSE Equity Options'!$A:$A,$A1163))</f>
        <v/>
      </c>
      <c r="F1163" s="7">
        <f>IF(SUMIFS('Daily BSE Equity Options'!$K:$K,'Daily BSE Equity Options'!$A:$A,$A1163)=0,"",SUMIFS('Daily BSE Equity Options'!$K:$K,'Daily BSE Equity Options'!$A:$A,$A1163))</f>
        <v/>
      </c>
      <c r="G1163" s="7">
        <f>IF(OR(E1163="",F1163=""),"",E1163+F1163)</f>
        <v/>
      </c>
      <c r="H1163" s="20">
        <f>IFERROR(IF(OR(E1163="",INDEX(E:E,MATCH(DATE(YEAR($A1163)-1,MONTH($A1163),DAY($A1163)),$A:$A,0))=""),"",E1163/INDEX(E:E,MATCH(DATE(YEAR($A1163)-1,MONTH($A1163),DAY($A1163)),$A:$A,0))-1),"")</f>
        <v/>
      </c>
      <c r="I1163" s="20">
        <f>IFERROR(IF(OR(F1163="",INDEX(F:F,MATCH(DATE(YEAR($A1163)-1,MONTH($A1163),DAY($A1163)),$A:$A,0))=""),"",F1163/INDEX(F:F,MATCH(DATE(YEAR($A1163)-1,MONTH($A1163),DAY($A1163)),$A:$A,0))-1),"")</f>
        <v/>
      </c>
      <c r="J1163" s="20">
        <f>IFERROR(IF(OR(G1163="",INDEX(G:G,MATCH(DATE(YEAR($A1163)-1,MONTH($A1163),DAY($A1163)),$A:$A,0))=""),"",G1163/INDEX(G:G,MATCH(DATE(YEAR($A1163)-1,MONTH($A1163),DAY($A1163)),$A:$A,0))-1),"")</f>
        <v/>
      </c>
      <c r="K1163" s="20">
        <f>IF(OR(E1163="",E1162=""),"",E1163/E1162-1)</f>
        <v/>
      </c>
      <c r="L1163" s="20">
        <f>IF(OR(F1163="",F1162=""),"",F1163/F1162-1)</f>
        <v/>
      </c>
      <c r="M1163" s="20">
        <f>IF(OR(G1163="",G1162=""),"",G1163/G1162-1)</f>
        <v/>
      </c>
      <c r="N1163" s="20">
        <f>IF(G1163="","",E1163/G1163)</f>
        <v/>
      </c>
      <c r="O1163" s="20">
        <f>IF(G1163="","",F1163/G1163)</f>
        <v/>
      </c>
      <c r="P1163" s="21">
        <f>IF(SUMIFS('Daily NSE Equity Options'!$L:$L,'Daily NSE Equity Options'!$A:$A,$A1163)=0,"",SUMIFS('Daily NSE Equity Options'!$L:$L,'Daily NSE Equity Options'!$A:$A,$A1163))</f>
        <v/>
      </c>
      <c r="Q1163" s="8">
        <f>IF(SUMIFS('Daily BSE Equity Options'!$L:$L,'Daily BSE Equity Options'!$A:$A,$A1163)=0,"",SUMIFS('Daily BSE Equity Options'!$L:$L,'Daily BSE Equity Options'!$A:$A,$A1163))</f>
        <v/>
      </c>
      <c r="R1163" s="8">
        <f>IF(OR(P1163="",Q1163=""),"",P1163+Q1163)</f>
        <v/>
      </c>
      <c r="S1163" s="23">
        <f>IFERROR(IF(OR(P1163="",INDEX(P:P,MATCH(DATE(YEAR($A1163)-1,MONTH($A1163),DAY($A1163)),$A:$A,0))=""),"",P1163/INDEX(P:P,MATCH(DATE(YEAR($A1163)-1,MONTH($A1163),DAY($A1163)),$A:$A,0))-1),"")</f>
        <v/>
      </c>
      <c r="T1163" s="23">
        <f>IFERROR(IF(OR(Q1163="",INDEX(Q:Q,MATCH(DATE(YEAR($A1163)-1,MONTH($A1163),DAY($A1163)),$A:$A,0))=""),"",Q1163/INDEX(Q:Q,MATCH(DATE(YEAR($A1163)-1,MONTH($A1163),DAY($A1163)),$A:$A,0))-1),"")</f>
        <v/>
      </c>
      <c r="U1163" s="23">
        <f>IFERROR(IF(OR(R1163="",INDEX(R:R,MATCH(DATE(YEAR($A1163)-1,MONTH($A1163),DAY($A1163)),$A:$A,0))=""),"",R1163/INDEX(R:R,MATCH(DATE(YEAR($A1163)-1,MONTH($A1163),DAY($A1163)),$A:$A,0))-1),"")</f>
        <v/>
      </c>
      <c r="V1163" s="23">
        <f>IF(OR(P1163="",P1162=""),"",P1163/P1162-1)</f>
        <v/>
      </c>
      <c r="W1163" s="23">
        <f>IF(OR(Q1163="",Q1162=""),"",Q1163/Q1162-1)</f>
        <v/>
      </c>
      <c r="X1163" s="23">
        <f>IF(OR(R1163="",R1162=""),"",R1163/R1162-1)</f>
        <v/>
      </c>
      <c r="Y1163" s="23">
        <f>IF(R1163="","",P1163/R1163)</f>
        <v/>
      </c>
      <c r="Z1163" s="23">
        <f>IF(R1163="","",Q1163/R1163)</f>
        <v/>
      </c>
      <c r="AA1163" s="24">
        <f>IF(SUMIFS('Daily NSE Equity Options'!$M:$M,'Daily NSE Equity Options'!$A:$A,$A1163)=0,"",SUMIFS('Daily NSE Equity Options'!$M:$M,'Daily NSE Equity Options'!$A:$A,$A1163))</f>
        <v/>
      </c>
      <c r="AB1163" s="9">
        <f>IF(SUMIFS('Daily BSE Equity Options'!$M:$M,'Daily BSE Equity Options'!$A:$A,$A1163)=0,"",SUMIFS('Daily BSE Equity Options'!$M:$M,'Daily BSE Equity Options'!$A:$A,$A1163))</f>
        <v/>
      </c>
      <c r="AC1163" s="9">
        <f>IF(OR(AA1163="",AB1163=""),"",AA1163+AB1163)</f>
        <v/>
      </c>
      <c r="AD1163" s="26">
        <f>IFERROR(IF(OR(AA1163="",INDEX(AA:AA,MATCH(DATE(YEAR($A1163)-1,MONTH($A1163),DAY($A1163)),$A:$A,0))=""),"",AA1163/INDEX(AA:AA,MATCH(DATE(YEAR($A1163)-1,MONTH($A1163),DAY($A1163)),$A:$A,0))-1),"")</f>
        <v/>
      </c>
      <c r="AE1163" s="26">
        <f>IFERROR(IF(OR(AB1163="",INDEX(AB:AB,MATCH(DATE(YEAR($A1163)-1,MONTH($A1163),DAY($A1163)),$A:$A,0))=""),"",AB1163/INDEX(AB:AB,MATCH(DATE(YEAR($A1163)-1,MONTH($A1163),DAY($A1163)),$A:$A,0))-1),"")</f>
        <v/>
      </c>
      <c r="AF1163" s="26">
        <f>IFERROR(IF(OR(AC1163="",INDEX(AC:AC,MATCH(DATE(YEAR($A1163)-1,MONTH($A1163),DAY($A1163)),$A:$A,0))=""),"",AC1163/INDEX(AC:AC,MATCH(DATE(YEAR($A1163)-1,MONTH($A1163),DAY($A1163)),$A:$A,0))-1),"")</f>
        <v/>
      </c>
      <c r="AG1163" s="26">
        <f>IF(OR(AA1163="",AA1162=""),"",AA1163/AA1162-1)</f>
        <v/>
      </c>
      <c r="AH1163" s="26">
        <f>IF(OR(AB1163="",AB1162=""),"",AB1163/AB1162-1)</f>
        <v/>
      </c>
      <c r="AI1163" s="26">
        <f>IF(OR(AC1163="",AC1162=""),"",AC1163/AC1162-1)</f>
        <v/>
      </c>
      <c r="AJ1163" s="26">
        <f>IF(AC1163="","",AA1163/AC1163)</f>
        <v/>
      </c>
      <c r="AK1163" s="26">
        <f>IF(AC1163="","",AB1163/AC1163)</f>
        <v/>
      </c>
      <c r="AL1163" s="29" t="n">
        <v>14.45</v>
      </c>
      <c r="AM1163" s="30" t="n">
        <v>15.705</v>
      </c>
      <c r="AN1163" s="30" t="n">
        <v>14.055</v>
      </c>
      <c r="AO1163" s="30" t="n">
        <v>14.5275</v>
      </c>
      <c r="AP1163" s="31" t="n">
        <v>0.0054</v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18">
        <f>IF(SUMIFS('Daily NSE Equity Options'!$K:$K,'Daily NSE Equity Options'!$A:$A,$A1164)=0,"",SUMIFS('Daily NSE Equity Options'!$K:$K,'Daily NSE Equity Options'!$A:$A,$A1164))</f>
        <v/>
      </c>
      <c r="F1164" s="7">
        <f>IF(SUMIFS('Daily BSE Equity Options'!$K:$K,'Daily BSE Equity Options'!$A:$A,$A1164)=0,"",SUMIFS('Daily BSE Equity Options'!$K:$K,'Daily BSE Equity Options'!$A:$A,$A1164))</f>
        <v/>
      </c>
      <c r="G1164" s="7">
        <f>IF(OR(E1164="",F1164=""),"",E1164+F1164)</f>
        <v/>
      </c>
      <c r="H1164" s="20">
        <f>IFERROR(IF(OR(E1164="",INDEX(E:E,MATCH(DATE(YEAR($A1164)-1,MONTH($A1164),DAY($A1164)),$A:$A,0))=""),"",E1164/INDEX(E:E,MATCH(DATE(YEAR($A1164)-1,MONTH($A1164),DAY($A1164)),$A:$A,0))-1),"")</f>
        <v/>
      </c>
      <c r="I1164" s="20">
        <f>IFERROR(IF(OR(F1164="",INDEX(F:F,MATCH(DATE(YEAR($A1164)-1,MONTH($A1164),DAY($A1164)),$A:$A,0))=""),"",F1164/INDEX(F:F,MATCH(DATE(YEAR($A1164)-1,MONTH($A1164),DAY($A1164)),$A:$A,0))-1),"")</f>
        <v/>
      </c>
      <c r="J1164" s="20">
        <f>IFERROR(IF(OR(G1164="",INDEX(G:G,MATCH(DATE(YEAR($A1164)-1,MONTH($A1164),DAY($A1164)),$A:$A,0))=""),"",G1164/INDEX(G:G,MATCH(DATE(YEAR($A1164)-1,MONTH($A1164),DAY($A1164)),$A:$A,0))-1),"")</f>
        <v/>
      </c>
      <c r="K1164" s="20">
        <f>IF(OR(E1164="",E1163=""),"",E1164/E1163-1)</f>
        <v/>
      </c>
      <c r="L1164" s="20">
        <f>IF(OR(F1164="",F1163=""),"",F1164/F1163-1)</f>
        <v/>
      </c>
      <c r="M1164" s="20">
        <f>IF(OR(G1164="",G1163=""),"",G1164/G1163-1)</f>
        <v/>
      </c>
      <c r="N1164" s="20">
        <f>IF(G1164="","",E1164/G1164)</f>
        <v/>
      </c>
      <c r="O1164" s="20">
        <f>IF(G1164="","",F1164/G1164)</f>
        <v/>
      </c>
      <c r="P1164" s="21">
        <f>IF(SUMIFS('Daily NSE Equity Options'!$L:$L,'Daily NSE Equity Options'!$A:$A,$A1164)=0,"",SUMIFS('Daily NSE Equity Options'!$L:$L,'Daily NSE Equity Options'!$A:$A,$A1164))</f>
        <v/>
      </c>
      <c r="Q1164" s="8">
        <f>IF(SUMIFS('Daily BSE Equity Options'!$L:$L,'Daily BSE Equity Options'!$A:$A,$A1164)=0,"",SUMIFS('Daily BSE Equity Options'!$L:$L,'Daily BSE Equity Options'!$A:$A,$A1164))</f>
        <v/>
      </c>
      <c r="R1164" s="8">
        <f>IF(OR(P1164="",Q1164=""),"",P1164+Q1164)</f>
        <v/>
      </c>
      <c r="S1164" s="23">
        <f>IFERROR(IF(OR(P1164="",INDEX(P:P,MATCH(DATE(YEAR($A1164)-1,MONTH($A1164),DAY($A1164)),$A:$A,0))=""),"",P1164/INDEX(P:P,MATCH(DATE(YEAR($A1164)-1,MONTH($A1164),DAY($A1164)),$A:$A,0))-1),"")</f>
        <v/>
      </c>
      <c r="T1164" s="23">
        <f>IFERROR(IF(OR(Q1164="",INDEX(Q:Q,MATCH(DATE(YEAR($A1164)-1,MONTH($A1164),DAY($A1164)),$A:$A,0))=""),"",Q1164/INDEX(Q:Q,MATCH(DATE(YEAR($A1164)-1,MONTH($A1164),DAY($A1164)),$A:$A,0))-1),"")</f>
        <v/>
      </c>
      <c r="U1164" s="23">
        <f>IFERROR(IF(OR(R1164="",INDEX(R:R,MATCH(DATE(YEAR($A1164)-1,MONTH($A1164),DAY($A1164)),$A:$A,0))=""),"",R1164/INDEX(R:R,MATCH(DATE(YEAR($A1164)-1,MONTH($A1164),DAY($A1164)),$A:$A,0))-1),"")</f>
        <v/>
      </c>
      <c r="V1164" s="23">
        <f>IF(OR(P1164="",P1163=""),"",P1164/P1163-1)</f>
        <v/>
      </c>
      <c r="W1164" s="23">
        <f>IF(OR(Q1164="",Q1163=""),"",Q1164/Q1163-1)</f>
        <v/>
      </c>
      <c r="X1164" s="23">
        <f>IF(OR(R1164="",R1163=""),"",R1164/R1163-1)</f>
        <v/>
      </c>
      <c r="Y1164" s="23">
        <f>IF(R1164="","",P1164/R1164)</f>
        <v/>
      </c>
      <c r="Z1164" s="23">
        <f>IF(R1164="","",Q1164/R1164)</f>
        <v/>
      </c>
      <c r="AA1164" s="24">
        <f>IF(SUMIFS('Daily NSE Equity Options'!$M:$M,'Daily NSE Equity Options'!$A:$A,$A1164)=0,"",SUMIFS('Daily NSE Equity Options'!$M:$M,'Daily NSE Equity Options'!$A:$A,$A1164))</f>
        <v/>
      </c>
      <c r="AB1164" s="9">
        <f>IF(SUMIFS('Daily BSE Equity Options'!$M:$M,'Daily BSE Equity Options'!$A:$A,$A1164)=0,"",SUMIFS('Daily BSE Equity Options'!$M:$M,'Daily BSE Equity Options'!$A:$A,$A1164))</f>
        <v/>
      </c>
      <c r="AC1164" s="9">
        <f>IF(OR(AA1164="",AB1164=""),"",AA1164+AB1164)</f>
        <v/>
      </c>
      <c r="AD1164" s="26">
        <f>IFERROR(IF(OR(AA1164="",INDEX(AA:AA,MATCH(DATE(YEAR($A1164)-1,MONTH($A1164),DAY($A1164)),$A:$A,0))=""),"",AA1164/INDEX(AA:AA,MATCH(DATE(YEAR($A1164)-1,MONTH($A1164),DAY($A1164)),$A:$A,0))-1),"")</f>
        <v/>
      </c>
      <c r="AE1164" s="26">
        <f>IFERROR(IF(OR(AB1164="",INDEX(AB:AB,MATCH(DATE(YEAR($A1164)-1,MONTH($A1164),DAY($A1164)),$A:$A,0))=""),"",AB1164/INDEX(AB:AB,MATCH(DATE(YEAR($A1164)-1,MONTH($A1164),DAY($A1164)),$A:$A,0))-1),"")</f>
        <v/>
      </c>
      <c r="AF1164" s="26">
        <f>IFERROR(IF(OR(AC1164="",INDEX(AC:AC,MATCH(DATE(YEAR($A1164)-1,MONTH($A1164),DAY($A1164)),$A:$A,0))=""),"",AC1164/INDEX(AC:AC,MATCH(DATE(YEAR($A1164)-1,MONTH($A1164),DAY($A1164)),$A:$A,0))-1),"")</f>
        <v/>
      </c>
      <c r="AG1164" s="26">
        <f>IF(OR(AA1164="",AA1163=""),"",AA1164/AA1163-1)</f>
        <v/>
      </c>
      <c r="AH1164" s="26">
        <f>IF(OR(AB1164="",AB1163=""),"",AB1164/AB1163-1)</f>
        <v/>
      </c>
      <c r="AI1164" s="26">
        <f>IF(OR(AC1164="",AC1163=""),"",AC1164/AC1163-1)</f>
        <v/>
      </c>
      <c r="AJ1164" s="26">
        <f>IF(AC1164="","",AA1164/AC1164)</f>
        <v/>
      </c>
      <c r="AK1164" s="26">
        <f>IF(AC1164="","",AB1164/AC1164)</f>
        <v/>
      </c>
      <c r="AL1164" s="29" t="n">
        <v>14.5275</v>
      </c>
      <c r="AM1164" s="30" t="n">
        <v>15.0225</v>
      </c>
      <c r="AN1164" s="30" t="n">
        <v>14.045</v>
      </c>
      <c r="AO1164" s="30" t="n">
        <v>14.14</v>
      </c>
      <c r="AP1164" s="31" t="n">
        <v>-0.0267</v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18">
        <f>IF(SUMIFS('Daily NSE Equity Options'!$K:$K,'Daily NSE Equity Options'!$A:$A,$A1165)=0,"",SUMIFS('Daily NSE Equity Options'!$K:$K,'Daily NSE Equity Options'!$A:$A,$A1165))</f>
        <v/>
      </c>
      <c r="F1165" s="7">
        <f>IF(SUMIFS('Daily BSE Equity Options'!$K:$K,'Daily BSE Equity Options'!$A:$A,$A1165)=0,"",SUMIFS('Daily BSE Equity Options'!$K:$K,'Daily BSE Equity Options'!$A:$A,$A1165))</f>
        <v/>
      </c>
      <c r="G1165" s="7">
        <f>IF(OR(E1165="",F1165=""),"",E1165+F1165)</f>
        <v/>
      </c>
      <c r="H1165" s="20">
        <f>IFERROR(IF(OR(E1165="",INDEX(E:E,MATCH(DATE(YEAR($A1165)-1,MONTH($A1165),DAY($A1165)),$A:$A,0))=""),"",E1165/INDEX(E:E,MATCH(DATE(YEAR($A1165)-1,MONTH($A1165),DAY($A1165)),$A:$A,0))-1),"")</f>
        <v/>
      </c>
      <c r="I1165" s="20">
        <f>IFERROR(IF(OR(F1165="",INDEX(F:F,MATCH(DATE(YEAR($A1165)-1,MONTH($A1165),DAY($A1165)),$A:$A,0))=""),"",F1165/INDEX(F:F,MATCH(DATE(YEAR($A1165)-1,MONTH($A1165),DAY($A1165)),$A:$A,0))-1),"")</f>
        <v/>
      </c>
      <c r="J1165" s="20">
        <f>IFERROR(IF(OR(G1165="",INDEX(G:G,MATCH(DATE(YEAR($A1165)-1,MONTH($A1165),DAY($A1165)),$A:$A,0))=""),"",G1165/INDEX(G:G,MATCH(DATE(YEAR($A1165)-1,MONTH($A1165),DAY($A1165)),$A:$A,0))-1),"")</f>
        <v/>
      </c>
      <c r="K1165" s="20">
        <f>IF(OR(E1165="",E1164=""),"",E1165/E1164-1)</f>
        <v/>
      </c>
      <c r="L1165" s="20">
        <f>IF(OR(F1165="",F1164=""),"",F1165/F1164-1)</f>
        <v/>
      </c>
      <c r="M1165" s="20">
        <f>IF(OR(G1165="",G1164=""),"",G1165/G1164-1)</f>
        <v/>
      </c>
      <c r="N1165" s="20">
        <f>IF(G1165="","",E1165/G1165)</f>
        <v/>
      </c>
      <c r="O1165" s="20">
        <f>IF(G1165="","",F1165/G1165)</f>
        <v/>
      </c>
      <c r="P1165" s="21">
        <f>IF(SUMIFS('Daily NSE Equity Options'!$L:$L,'Daily NSE Equity Options'!$A:$A,$A1165)=0,"",SUMIFS('Daily NSE Equity Options'!$L:$L,'Daily NSE Equity Options'!$A:$A,$A1165))</f>
        <v/>
      </c>
      <c r="Q1165" s="8">
        <f>IF(SUMIFS('Daily BSE Equity Options'!$L:$L,'Daily BSE Equity Options'!$A:$A,$A1165)=0,"",SUMIFS('Daily BSE Equity Options'!$L:$L,'Daily BSE Equity Options'!$A:$A,$A1165))</f>
        <v/>
      </c>
      <c r="R1165" s="8">
        <f>IF(OR(P1165="",Q1165=""),"",P1165+Q1165)</f>
        <v/>
      </c>
      <c r="S1165" s="23">
        <f>IFERROR(IF(OR(P1165="",INDEX(P:P,MATCH(DATE(YEAR($A1165)-1,MONTH($A1165),DAY($A1165)),$A:$A,0))=""),"",P1165/INDEX(P:P,MATCH(DATE(YEAR($A1165)-1,MONTH($A1165),DAY($A1165)),$A:$A,0))-1),"")</f>
        <v/>
      </c>
      <c r="T1165" s="23">
        <f>IFERROR(IF(OR(Q1165="",INDEX(Q:Q,MATCH(DATE(YEAR($A1165)-1,MONTH($A1165),DAY($A1165)),$A:$A,0))=""),"",Q1165/INDEX(Q:Q,MATCH(DATE(YEAR($A1165)-1,MONTH($A1165),DAY($A1165)),$A:$A,0))-1),"")</f>
        <v/>
      </c>
      <c r="U1165" s="23">
        <f>IFERROR(IF(OR(R1165="",INDEX(R:R,MATCH(DATE(YEAR($A1165)-1,MONTH($A1165),DAY($A1165)),$A:$A,0))=""),"",R1165/INDEX(R:R,MATCH(DATE(YEAR($A1165)-1,MONTH($A1165),DAY($A1165)),$A:$A,0))-1),"")</f>
        <v/>
      </c>
      <c r="V1165" s="23">
        <f>IF(OR(P1165="",P1164=""),"",P1165/P1164-1)</f>
        <v/>
      </c>
      <c r="W1165" s="23">
        <f>IF(OR(Q1165="",Q1164=""),"",Q1165/Q1164-1)</f>
        <v/>
      </c>
      <c r="X1165" s="23">
        <f>IF(OR(R1165="",R1164=""),"",R1165/R1164-1)</f>
        <v/>
      </c>
      <c r="Y1165" s="23">
        <f>IF(R1165="","",P1165/R1165)</f>
        <v/>
      </c>
      <c r="Z1165" s="23">
        <f>IF(R1165="","",Q1165/R1165)</f>
        <v/>
      </c>
      <c r="AA1165" s="24">
        <f>IF(SUMIFS('Daily NSE Equity Options'!$M:$M,'Daily NSE Equity Options'!$A:$A,$A1165)=0,"",SUMIFS('Daily NSE Equity Options'!$M:$M,'Daily NSE Equity Options'!$A:$A,$A1165))</f>
        <v/>
      </c>
      <c r="AB1165" s="9">
        <f>IF(SUMIFS('Daily BSE Equity Options'!$M:$M,'Daily BSE Equity Options'!$A:$A,$A1165)=0,"",SUMIFS('Daily BSE Equity Options'!$M:$M,'Daily BSE Equity Options'!$A:$A,$A1165))</f>
        <v/>
      </c>
      <c r="AC1165" s="9">
        <f>IF(OR(AA1165="",AB1165=""),"",AA1165+AB1165)</f>
        <v/>
      </c>
      <c r="AD1165" s="26">
        <f>IFERROR(IF(OR(AA1165="",INDEX(AA:AA,MATCH(DATE(YEAR($A1165)-1,MONTH($A1165),DAY($A1165)),$A:$A,0))=""),"",AA1165/INDEX(AA:AA,MATCH(DATE(YEAR($A1165)-1,MONTH($A1165),DAY($A1165)),$A:$A,0))-1),"")</f>
        <v/>
      </c>
      <c r="AE1165" s="26">
        <f>IFERROR(IF(OR(AB1165="",INDEX(AB:AB,MATCH(DATE(YEAR($A1165)-1,MONTH($A1165),DAY($A1165)),$A:$A,0))=""),"",AB1165/INDEX(AB:AB,MATCH(DATE(YEAR($A1165)-1,MONTH($A1165),DAY($A1165)),$A:$A,0))-1),"")</f>
        <v/>
      </c>
      <c r="AF1165" s="26">
        <f>IFERROR(IF(OR(AC1165="",INDEX(AC:AC,MATCH(DATE(YEAR($A1165)-1,MONTH($A1165),DAY($A1165)),$A:$A,0))=""),"",AC1165/INDEX(AC:AC,MATCH(DATE(YEAR($A1165)-1,MONTH($A1165),DAY($A1165)),$A:$A,0))-1),"")</f>
        <v/>
      </c>
      <c r="AG1165" s="26">
        <f>IF(OR(AA1165="",AA1164=""),"",AA1165/AA1164-1)</f>
        <v/>
      </c>
      <c r="AH1165" s="26">
        <f>IF(OR(AB1165="",AB1164=""),"",AB1165/AB1164-1)</f>
        <v/>
      </c>
      <c r="AI1165" s="26">
        <f>IF(OR(AC1165="",AC1164=""),"",AC1165/AC1164-1)</f>
        <v/>
      </c>
      <c r="AJ1165" s="26">
        <f>IF(AC1165="","",AA1165/AC1165)</f>
        <v/>
      </c>
      <c r="AK1165" s="26">
        <f>IF(AC1165="","",AB1165/AC1165)</f>
        <v/>
      </c>
      <c r="AL1165" s="29" t="n">
        <v>14.14</v>
      </c>
      <c r="AM1165" s="30" t="n">
        <v>14.635</v>
      </c>
      <c r="AN1165" s="30" t="n">
        <v>13.45</v>
      </c>
      <c r="AO1165" s="30" t="n">
        <v>14.1075</v>
      </c>
      <c r="AP1165" s="31" t="n">
        <v>-0.0023</v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18">
        <f>IF(SUMIFS('Daily NSE Equity Options'!$K:$K,'Daily NSE Equity Options'!$A:$A,$A1166)=0,"",SUMIFS('Daily NSE Equity Options'!$K:$K,'Daily NSE Equity Options'!$A:$A,$A1166))</f>
        <v/>
      </c>
      <c r="F1166" s="7">
        <f>IF(SUMIFS('Daily BSE Equity Options'!$K:$K,'Daily BSE Equity Options'!$A:$A,$A1166)=0,"",SUMIFS('Daily BSE Equity Options'!$K:$K,'Daily BSE Equity Options'!$A:$A,$A1166))</f>
        <v/>
      </c>
      <c r="G1166" s="7">
        <f>IF(OR(E1166="",F1166=""),"",E1166+F1166)</f>
        <v/>
      </c>
      <c r="H1166" s="20">
        <f>IFERROR(IF(OR(E1166="",INDEX(E:E,MATCH(DATE(YEAR($A1166)-1,MONTH($A1166),DAY($A1166)),$A:$A,0))=""),"",E1166/INDEX(E:E,MATCH(DATE(YEAR($A1166)-1,MONTH($A1166),DAY($A1166)),$A:$A,0))-1),"")</f>
        <v/>
      </c>
      <c r="I1166" s="20">
        <f>IFERROR(IF(OR(F1166="",INDEX(F:F,MATCH(DATE(YEAR($A1166)-1,MONTH($A1166),DAY($A1166)),$A:$A,0))=""),"",F1166/INDEX(F:F,MATCH(DATE(YEAR($A1166)-1,MONTH($A1166),DAY($A1166)),$A:$A,0))-1),"")</f>
        <v/>
      </c>
      <c r="J1166" s="20">
        <f>IFERROR(IF(OR(G1166="",INDEX(G:G,MATCH(DATE(YEAR($A1166)-1,MONTH($A1166),DAY($A1166)),$A:$A,0))=""),"",G1166/INDEX(G:G,MATCH(DATE(YEAR($A1166)-1,MONTH($A1166),DAY($A1166)),$A:$A,0))-1),"")</f>
        <v/>
      </c>
      <c r="K1166" s="20">
        <f>IF(OR(E1166="",E1165=""),"",E1166/E1165-1)</f>
        <v/>
      </c>
      <c r="L1166" s="20">
        <f>IF(OR(F1166="",F1165=""),"",F1166/F1165-1)</f>
        <v/>
      </c>
      <c r="M1166" s="20">
        <f>IF(OR(G1166="",G1165=""),"",G1166/G1165-1)</f>
        <v/>
      </c>
      <c r="N1166" s="20">
        <f>IF(G1166="","",E1166/G1166)</f>
        <v/>
      </c>
      <c r="O1166" s="20">
        <f>IF(G1166="","",F1166/G1166)</f>
        <v/>
      </c>
      <c r="P1166" s="21">
        <f>IF(SUMIFS('Daily NSE Equity Options'!$L:$L,'Daily NSE Equity Options'!$A:$A,$A1166)=0,"",SUMIFS('Daily NSE Equity Options'!$L:$L,'Daily NSE Equity Options'!$A:$A,$A1166))</f>
        <v/>
      </c>
      <c r="Q1166" s="8">
        <f>IF(SUMIFS('Daily BSE Equity Options'!$L:$L,'Daily BSE Equity Options'!$A:$A,$A1166)=0,"",SUMIFS('Daily BSE Equity Options'!$L:$L,'Daily BSE Equity Options'!$A:$A,$A1166))</f>
        <v/>
      </c>
      <c r="R1166" s="8">
        <f>IF(OR(P1166="",Q1166=""),"",P1166+Q1166)</f>
        <v/>
      </c>
      <c r="S1166" s="23">
        <f>IFERROR(IF(OR(P1166="",INDEX(P:P,MATCH(DATE(YEAR($A1166)-1,MONTH($A1166),DAY($A1166)),$A:$A,0))=""),"",P1166/INDEX(P:P,MATCH(DATE(YEAR($A1166)-1,MONTH($A1166),DAY($A1166)),$A:$A,0))-1),"")</f>
        <v/>
      </c>
      <c r="T1166" s="23">
        <f>IFERROR(IF(OR(Q1166="",INDEX(Q:Q,MATCH(DATE(YEAR($A1166)-1,MONTH($A1166),DAY($A1166)),$A:$A,0))=""),"",Q1166/INDEX(Q:Q,MATCH(DATE(YEAR($A1166)-1,MONTH($A1166),DAY($A1166)),$A:$A,0))-1),"")</f>
        <v/>
      </c>
      <c r="U1166" s="23">
        <f>IFERROR(IF(OR(R1166="",INDEX(R:R,MATCH(DATE(YEAR($A1166)-1,MONTH($A1166),DAY($A1166)),$A:$A,0))=""),"",R1166/INDEX(R:R,MATCH(DATE(YEAR($A1166)-1,MONTH($A1166),DAY($A1166)),$A:$A,0))-1),"")</f>
        <v/>
      </c>
      <c r="V1166" s="23">
        <f>IF(OR(P1166="",P1165=""),"",P1166/P1165-1)</f>
        <v/>
      </c>
      <c r="W1166" s="23">
        <f>IF(OR(Q1166="",Q1165=""),"",Q1166/Q1165-1)</f>
        <v/>
      </c>
      <c r="X1166" s="23">
        <f>IF(OR(R1166="",R1165=""),"",R1166/R1165-1)</f>
        <v/>
      </c>
      <c r="Y1166" s="23">
        <f>IF(R1166="","",P1166/R1166)</f>
        <v/>
      </c>
      <c r="Z1166" s="23">
        <f>IF(R1166="","",Q1166/R1166)</f>
        <v/>
      </c>
      <c r="AA1166" s="24">
        <f>IF(SUMIFS('Daily NSE Equity Options'!$M:$M,'Daily NSE Equity Options'!$A:$A,$A1166)=0,"",SUMIFS('Daily NSE Equity Options'!$M:$M,'Daily NSE Equity Options'!$A:$A,$A1166))</f>
        <v/>
      </c>
      <c r="AB1166" s="9">
        <f>IF(SUMIFS('Daily BSE Equity Options'!$M:$M,'Daily BSE Equity Options'!$A:$A,$A1166)=0,"",SUMIFS('Daily BSE Equity Options'!$M:$M,'Daily BSE Equity Options'!$A:$A,$A1166))</f>
        <v/>
      </c>
      <c r="AC1166" s="9">
        <f>IF(OR(AA1166="",AB1166=""),"",AA1166+AB1166)</f>
        <v/>
      </c>
      <c r="AD1166" s="26">
        <f>IFERROR(IF(OR(AA1166="",INDEX(AA:AA,MATCH(DATE(YEAR($A1166)-1,MONTH($A1166),DAY($A1166)),$A:$A,0))=""),"",AA1166/INDEX(AA:AA,MATCH(DATE(YEAR($A1166)-1,MONTH($A1166),DAY($A1166)),$A:$A,0))-1),"")</f>
        <v/>
      </c>
      <c r="AE1166" s="26">
        <f>IFERROR(IF(OR(AB1166="",INDEX(AB:AB,MATCH(DATE(YEAR($A1166)-1,MONTH($A1166),DAY($A1166)),$A:$A,0))=""),"",AB1166/INDEX(AB:AB,MATCH(DATE(YEAR($A1166)-1,MONTH($A1166),DAY($A1166)),$A:$A,0))-1),"")</f>
        <v/>
      </c>
      <c r="AF1166" s="26">
        <f>IFERROR(IF(OR(AC1166="",INDEX(AC:AC,MATCH(DATE(YEAR($A1166)-1,MONTH($A1166),DAY($A1166)),$A:$A,0))=""),"",AC1166/INDEX(AC:AC,MATCH(DATE(YEAR($A1166)-1,MONTH($A1166),DAY($A1166)),$A:$A,0))-1),"")</f>
        <v/>
      </c>
      <c r="AG1166" s="26">
        <f>IF(OR(AA1166="",AA1165=""),"",AA1166/AA1165-1)</f>
        <v/>
      </c>
      <c r="AH1166" s="26">
        <f>IF(OR(AB1166="",AB1165=""),"",AB1166/AB1165-1)</f>
        <v/>
      </c>
      <c r="AI1166" s="26">
        <f>IF(OR(AC1166="",AC1165=""),"",AC1166/AC1165-1)</f>
        <v/>
      </c>
      <c r="AJ1166" s="26">
        <f>IF(AC1166="","",AA1166/AC1166)</f>
        <v/>
      </c>
      <c r="AK1166" s="26">
        <f>IF(AC1166="","",AB1166/AC1166)</f>
        <v/>
      </c>
      <c r="AL1166" s="29" t="n">
        <v>14.1075</v>
      </c>
      <c r="AM1166" s="30" t="n">
        <v>14.6725</v>
      </c>
      <c r="AN1166" s="30" t="n">
        <v>13.6975</v>
      </c>
      <c r="AO1166" s="30" t="n">
        <v>13.7775</v>
      </c>
      <c r="AP1166" s="31" t="n">
        <v>-0.0234</v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18">
        <f>IF(SUMIFS('Daily NSE Equity Options'!$K:$K,'Daily NSE Equity Options'!$A:$A,$A1167)=0,"",SUMIFS('Daily NSE Equity Options'!$K:$K,'Daily NSE Equity Options'!$A:$A,$A1167))</f>
        <v/>
      </c>
      <c r="F1167" s="7">
        <f>IF(SUMIFS('Daily BSE Equity Options'!$K:$K,'Daily BSE Equity Options'!$A:$A,$A1167)=0,"",SUMIFS('Daily BSE Equity Options'!$K:$K,'Daily BSE Equity Options'!$A:$A,$A1167))</f>
        <v/>
      </c>
      <c r="G1167" s="7">
        <f>IF(OR(E1167="",F1167=""),"",E1167+F1167)</f>
        <v/>
      </c>
      <c r="H1167" s="20">
        <f>IFERROR(IF(OR(E1167="",INDEX(E:E,MATCH(DATE(YEAR($A1167)-1,MONTH($A1167),DAY($A1167)),$A:$A,0))=""),"",E1167/INDEX(E:E,MATCH(DATE(YEAR($A1167)-1,MONTH($A1167),DAY($A1167)),$A:$A,0))-1),"")</f>
        <v/>
      </c>
      <c r="I1167" s="20">
        <f>IFERROR(IF(OR(F1167="",INDEX(F:F,MATCH(DATE(YEAR($A1167)-1,MONTH($A1167),DAY($A1167)),$A:$A,0))=""),"",F1167/INDEX(F:F,MATCH(DATE(YEAR($A1167)-1,MONTH($A1167),DAY($A1167)),$A:$A,0))-1),"")</f>
        <v/>
      </c>
      <c r="J1167" s="20">
        <f>IFERROR(IF(OR(G1167="",INDEX(G:G,MATCH(DATE(YEAR($A1167)-1,MONTH($A1167),DAY($A1167)),$A:$A,0))=""),"",G1167/INDEX(G:G,MATCH(DATE(YEAR($A1167)-1,MONTH($A1167),DAY($A1167)),$A:$A,0))-1),"")</f>
        <v/>
      </c>
      <c r="K1167" s="20">
        <f>IF(OR(E1167="",E1166=""),"",E1167/E1166-1)</f>
        <v/>
      </c>
      <c r="L1167" s="20">
        <f>IF(OR(F1167="",F1166=""),"",F1167/F1166-1)</f>
        <v/>
      </c>
      <c r="M1167" s="20">
        <f>IF(OR(G1167="",G1166=""),"",G1167/G1166-1)</f>
        <v/>
      </c>
      <c r="N1167" s="20">
        <f>IF(G1167="","",E1167/G1167)</f>
        <v/>
      </c>
      <c r="O1167" s="20">
        <f>IF(G1167="","",F1167/G1167)</f>
        <v/>
      </c>
      <c r="P1167" s="21">
        <f>IF(SUMIFS('Daily NSE Equity Options'!$L:$L,'Daily NSE Equity Options'!$A:$A,$A1167)=0,"",SUMIFS('Daily NSE Equity Options'!$L:$L,'Daily NSE Equity Options'!$A:$A,$A1167))</f>
        <v/>
      </c>
      <c r="Q1167" s="8">
        <f>IF(SUMIFS('Daily BSE Equity Options'!$L:$L,'Daily BSE Equity Options'!$A:$A,$A1167)=0,"",SUMIFS('Daily BSE Equity Options'!$L:$L,'Daily BSE Equity Options'!$A:$A,$A1167))</f>
        <v/>
      </c>
      <c r="R1167" s="8">
        <f>IF(OR(P1167="",Q1167=""),"",P1167+Q1167)</f>
        <v/>
      </c>
      <c r="S1167" s="23">
        <f>IFERROR(IF(OR(P1167="",INDEX(P:P,MATCH(DATE(YEAR($A1167)-1,MONTH($A1167),DAY($A1167)),$A:$A,0))=""),"",P1167/INDEX(P:P,MATCH(DATE(YEAR($A1167)-1,MONTH($A1167),DAY($A1167)),$A:$A,0))-1),"")</f>
        <v/>
      </c>
      <c r="T1167" s="23">
        <f>IFERROR(IF(OR(Q1167="",INDEX(Q:Q,MATCH(DATE(YEAR($A1167)-1,MONTH($A1167),DAY($A1167)),$A:$A,0))=""),"",Q1167/INDEX(Q:Q,MATCH(DATE(YEAR($A1167)-1,MONTH($A1167),DAY($A1167)),$A:$A,0))-1),"")</f>
        <v/>
      </c>
      <c r="U1167" s="23">
        <f>IFERROR(IF(OR(R1167="",INDEX(R:R,MATCH(DATE(YEAR($A1167)-1,MONTH($A1167),DAY($A1167)),$A:$A,0))=""),"",R1167/INDEX(R:R,MATCH(DATE(YEAR($A1167)-1,MONTH($A1167),DAY($A1167)),$A:$A,0))-1),"")</f>
        <v/>
      </c>
      <c r="V1167" s="23">
        <f>IF(OR(P1167="",P1166=""),"",P1167/P1166-1)</f>
        <v/>
      </c>
      <c r="W1167" s="23">
        <f>IF(OR(Q1167="",Q1166=""),"",Q1167/Q1166-1)</f>
        <v/>
      </c>
      <c r="X1167" s="23">
        <f>IF(OR(R1167="",R1166=""),"",R1167/R1166-1)</f>
        <v/>
      </c>
      <c r="Y1167" s="23">
        <f>IF(R1167="","",P1167/R1167)</f>
        <v/>
      </c>
      <c r="Z1167" s="23">
        <f>IF(R1167="","",Q1167/R1167)</f>
        <v/>
      </c>
      <c r="AA1167" s="24">
        <f>IF(SUMIFS('Daily NSE Equity Options'!$M:$M,'Daily NSE Equity Options'!$A:$A,$A1167)=0,"",SUMIFS('Daily NSE Equity Options'!$M:$M,'Daily NSE Equity Options'!$A:$A,$A1167))</f>
        <v/>
      </c>
      <c r="AB1167" s="9">
        <f>IF(SUMIFS('Daily BSE Equity Options'!$M:$M,'Daily BSE Equity Options'!$A:$A,$A1167)=0,"",SUMIFS('Daily BSE Equity Options'!$M:$M,'Daily BSE Equity Options'!$A:$A,$A1167))</f>
        <v/>
      </c>
      <c r="AC1167" s="9">
        <f>IF(OR(AA1167="",AB1167=""),"",AA1167+AB1167)</f>
        <v/>
      </c>
      <c r="AD1167" s="26">
        <f>IFERROR(IF(OR(AA1167="",INDEX(AA:AA,MATCH(DATE(YEAR($A1167)-1,MONTH($A1167),DAY($A1167)),$A:$A,0))=""),"",AA1167/INDEX(AA:AA,MATCH(DATE(YEAR($A1167)-1,MONTH($A1167),DAY($A1167)),$A:$A,0))-1),"")</f>
        <v/>
      </c>
      <c r="AE1167" s="26">
        <f>IFERROR(IF(OR(AB1167="",INDEX(AB:AB,MATCH(DATE(YEAR($A1167)-1,MONTH($A1167),DAY($A1167)),$A:$A,0))=""),"",AB1167/INDEX(AB:AB,MATCH(DATE(YEAR($A1167)-1,MONTH($A1167),DAY($A1167)),$A:$A,0))-1),"")</f>
        <v/>
      </c>
      <c r="AF1167" s="26">
        <f>IFERROR(IF(OR(AC1167="",INDEX(AC:AC,MATCH(DATE(YEAR($A1167)-1,MONTH($A1167),DAY($A1167)),$A:$A,0))=""),"",AC1167/INDEX(AC:AC,MATCH(DATE(YEAR($A1167)-1,MONTH($A1167),DAY($A1167)),$A:$A,0))-1),"")</f>
        <v/>
      </c>
      <c r="AG1167" s="26">
        <f>IF(OR(AA1167="",AA1166=""),"",AA1167/AA1166-1)</f>
        <v/>
      </c>
      <c r="AH1167" s="26">
        <f>IF(OR(AB1167="",AB1166=""),"",AB1167/AB1166-1)</f>
        <v/>
      </c>
      <c r="AI1167" s="26">
        <f>IF(OR(AC1167="",AC1166=""),"",AC1167/AC1166-1)</f>
        <v/>
      </c>
      <c r="AJ1167" s="26">
        <f>IF(AC1167="","",AA1167/AC1167)</f>
        <v/>
      </c>
      <c r="AK1167" s="26">
        <f>IF(AC1167="","",AB1167/AC1167)</f>
        <v/>
      </c>
      <c r="AL1167" s="29" t="n">
        <v>13.7775</v>
      </c>
      <c r="AM1167" s="30" t="n">
        <v>14.11</v>
      </c>
      <c r="AN1167" s="30" t="n">
        <v>13.175</v>
      </c>
      <c r="AO1167" s="30" t="n">
        <v>13.2675</v>
      </c>
      <c r="AP1167" s="31" t="n">
        <v>-0.037</v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18">
        <f>IF(SUMIFS('Daily NSE Equity Options'!$K:$K,'Daily NSE Equity Options'!$A:$A,$A1168)=0,"",SUMIFS('Daily NSE Equity Options'!$K:$K,'Daily NSE Equity Options'!$A:$A,$A1168))</f>
        <v/>
      </c>
      <c r="F1168" s="7">
        <f>IF(SUMIFS('Daily BSE Equity Options'!$K:$K,'Daily BSE Equity Options'!$A:$A,$A1168)=0,"",SUMIFS('Daily BSE Equity Options'!$K:$K,'Daily BSE Equity Options'!$A:$A,$A1168))</f>
        <v/>
      </c>
      <c r="G1168" s="7">
        <f>IF(OR(E1168="",F1168=""),"",E1168+F1168)</f>
        <v/>
      </c>
      <c r="H1168" s="20">
        <f>IFERROR(IF(OR(E1168="",INDEX(E:E,MATCH(DATE(YEAR($A1168)-1,MONTH($A1168),DAY($A1168)),$A:$A,0))=""),"",E1168/INDEX(E:E,MATCH(DATE(YEAR($A1168)-1,MONTH($A1168),DAY($A1168)),$A:$A,0))-1),"")</f>
        <v/>
      </c>
      <c r="I1168" s="20">
        <f>IFERROR(IF(OR(F1168="",INDEX(F:F,MATCH(DATE(YEAR($A1168)-1,MONTH($A1168),DAY($A1168)),$A:$A,0))=""),"",F1168/INDEX(F:F,MATCH(DATE(YEAR($A1168)-1,MONTH($A1168),DAY($A1168)),$A:$A,0))-1),"")</f>
        <v/>
      </c>
      <c r="J1168" s="20">
        <f>IFERROR(IF(OR(G1168="",INDEX(G:G,MATCH(DATE(YEAR($A1168)-1,MONTH($A1168),DAY($A1168)),$A:$A,0))=""),"",G1168/INDEX(G:G,MATCH(DATE(YEAR($A1168)-1,MONTH($A1168),DAY($A1168)),$A:$A,0))-1),"")</f>
        <v/>
      </c>
      <c r="K1168" s="20">
        <f>IF(OR(E1168="",E1167=""),"",E1168/E1167-1)</f>
        <v/>
      </c>
      <c r="L1168" s="20">
        <f>IF(OR(F1168="",F1167=""),"",F1168/F1167-1)</f>
        <v/>
      </c>
      <c r="M1168" s="20">
        <f>IF(OR(G1168="",G1167=""),"",G1168/G1167-1)</f>
        <v/>
      </c>
      <c r="N1168" s="20">
        <f>IF(G1168="","",E1168/G1168)</f>
        <v/>
      </c>
      <c r="O1168" s="20">
        <f>IF(G1168="","",F1168/G1168)</f>
        <v/>
      </c>
      <c r="P1168" s="21">
        <f>IF(SUMIFS('Daily NSE Equity Options'!$L:$L,'Daily NSE Equity Options'!$A:$A,$A1168)=0,"",SUMIFS('Daily NSE Equity Options'!$L:$L,'Daily NSE Equity Options'!$A:$A,$A1168))</f>
        <v/>
      </c>
      <c r="Q1168" s="8">
        <f>IF(SUMIFS('Daily BSE Equity Options'!$L:$L,'Daily BSE Equity Options'!$A:$A,$A1168)=0,"",SUMIFS('Daily BSE Equity Options'!$L:$L,'Daily BSE Equity Options'!$A:$A,$A1168))</f>
        <v/>
      </c>
      <c r="R1168" s="8">
        <f>IF(OR(P1168="",Q1168=""),"",P1168+Q1168)</f>
        <v/>
      </c>
      <c r="S1168" s="23">
        <f>IFERROR(IF(OR(P1168="",INDEX(P:P,MATCH(DATE(YEAR($A1168)-1,MONTH($A1168),DAY($A1168)),$A:$A,0))=""),"",P1168/INDEX(P:P,MATCH(DATE(YEAR($A1168)-1,MONTH($A1168),DAY($A1168)),$A:$A,0))-1),"")</f>
        <v/>
      </c>
      <c r="T1168" s="23">
        <f>IFERROR(IF(OR(Q1168="",INDEX(Q:Q,MATCH(DATE(YEAR($A1168)-1,MONTH($A1168),DAY($A1168)),$A:$A,0))=""),"",Q1168/INDEX(Q:Q,MATCH(DATE(YEAR($A1168)-1,MONTH($A1168),DAY($A1168)),$A:$A,0))-1),"")</f>
        <v/>
      </c>
      <c r="U1168" s="23">
        <f>IFERROR(IF(OR(R1168="",INDEX(R:R,MATCH(DATE(YEAR($A1168)-1,MONTH($A1168),DAY($A1168)),$A:$A,0))=""),"",R1168/INDEX(R:R,MATCH(DATE(YEAR($A1168)-1,MONTH($A1168),DAY($A1168)),$A:$A,0))-1),"")</f>
        <v/>
      </c>
      <c r="V1168" s="23">
        <f>IF(OR(P1168="",P1167=""),"",P1168/P1167-1)</f>
        <v/>
      </c>
      <c r="W1168" s="23">
        <f>IF(OR(Q1168="",Q1167=""),"",Q1168/Q1167-1)</f>
        <v/>
      </c>
      <c r="X1168" s="23">
        <f>IF(OR(R1168="",R1167=""),"",R1168/R1167-1)</f>
        <v/>
      </c>
      <c r="Y1168" s="23">
        <f>IF(R1168="","",P1168/R1168)</f>
        <v/>
      </c>
      <c r="Z1168" s="23">
        <f>IF(R1168="","",Q1168/R1168)</f>
        <v/>
      </c>
      <c r="AA1168" s="24">
        <f>IF(SUMIFS('Daily NSE Equity Options'!$M:$M,'Daily NSE Equity Options'!$A:$A,$A1168)=0,"",SUMIFS('Daily NSE Equity Options'!$M:$M,'Daily NSE Equity Options'!$A:$A,$A1168))</f>
        <v/>
      </c>
      <c r="AB1168" s="9">
        <f>IF(SUMIFS('Daily BSE Equity Options'!$M:$M,'Daily BSE Equity Options'!$A:$A,$A1168)=0,"",SUMIFS('Daily BSE Equity Options'!$M:$M,'Daily BSE Equity Options'!$A:$A,$A1168))</f>
        <v/>
      </c>
      <c r="AC1168" s="9">
        <f>IF(OR(AA1168="",AB1168=""),"",AA1168+AB1168)</f>
        <v/>
      </c>
      <c r="AD1168" s="26">
        <f>IFERROR(IF(OR(AA1168="",INDEX(AA:AA,MATCH(DATE(YEAR($A1168)-1,MONTH($A1168),DAY($A1168)),$A:$A,0))=""),"",AA1168/INDEX(AA:AA,MATCH(DATE(YEAR($A1168)-1,MONTH($A1168),DAY($A1168)),$A:$A,0))-1),"")</f>
        <v/>
      </c>
      <c r="AE1168" s="26">
        <f>IFERROR(IF(OR(AB1168="",INDEX(AB:AB,MATCH(DATE(YEAR($A1168)-1,MONTH($A1168),DAY($A1168)),$A:$A,0))=""),"",AB1168/INDEX(AB:AB,MATCH(DATE(YEAR($A1168)-1,MONTH($A1168),DAY($A1168)),$A:$A,0))-1),"")</f>
        <v/>
      </c>
      <c r="AF1168" s="26">
        <f>IFERROR(IF(OR(AC1168="",INDEX(AC:AC,MATCH(DATE(YEAR($A1168)-1,MONTH($A1168),DAY($A1168)),$A:$A,0))=""),"",AC1168/INDEX(AC:AC,MATCH(DATE(YEAR($A1168)-1,MONTH($A1168),DAY($A1168)),$A:$A,0))-1),"")</f>
        <v/>
      </c>
      <c r="AG1168" s="26">
        <f>IF(OR(AA1168="",AA1167=""),"",AA1168/AA1167-1)</f>
        <v/>
      </c>
      <c r="AH1168" s="26">
        <f>IF(OR(AB1168="",AB1167=""),"",AB1168/AB1167-1)</f>
        <v/>
      </c>
      <c r="AI1168" s="26">
        <f>IF(OR(AC1168="",AC1167=""),"",AC1168/AC1167-1)</f>
        <v/>
      </c>
      <c r="AJ1168" s="26">
        <f>IF(AC1168="","",AA1168/AC1168)</f>
        <v/>
      </c>
      <c r="AK1168" s="26">
        <f>IF(AC1168="","",AB1168/AC1168)</f>
        <v/>
      </c>
      <c r="AL1168" s="29" t="n">
        <v>13.2675</v>
      </c>
      <c r="AM1168" s="30" t="n">
        <v>13.4</v>
      </c>
      <c r="AN1168" s="30" t="n">
        <v>12.9475</v>
      </c>
      <c r="AO1168" s="30" t="n">
        <v>13.19</v>
      </c>
      <c r="AP1168" s="31" t="n">
        <v>-0.0058</v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18">
        <f>IF(SUMIFS('Daily NSE Equity Options'!$K:$K,'Daily NSE Equity Options'!$A:$A,$A1169)=0,"",SUMIFS('Daily NSE Equity Options'!$K:$K,'Daily NSE Equity Options'!$A:$A,$A1169))</f>
        <v/>
      </c>
      <c r="F1169" s="7">
        <f>IF(SUMIFS('Daily BSE Equity Options'!$K:$K,'Daily BSE Equity Options'!$A:$A,$A1169)=0,"",SUMIFS('Daily BSE Equity Options'!$K:$K,'Daily BSE Equity Options'!$A:$A,$A1169))</f>
        <v/>
      </c>
      <c r="G1169" s="7">
        <f>IF(OR(E1169="",F1169=""),"",E1169+F1169)</f>
        <v/>
      </c>
      <c r="H1169" s="20">
        <f>IFERROR(IF(OR(E1169="",INDEX(E:E,MATCH(DATE(YEAR($A1169)-1,MONTH($A1169),DAY($A1169)),$A:$A,0))=""),"",E1169/INDEX(E:E,MATCH(DATE(YEAR($A1169)-1,MONTH($A1169),DAY($A1169)),$A:$A,0))-1),"")</f>
        <v/>
      </c>
      <c r="I1169" s="20">
        <f>IFERROR(IF(OR(F1169="",INDEX(F:F,MATCH(DATE(YEAR($A1169)-1,MONTH($A1169),DAY($A1169)),$A:$A,0))=""),"",F1169/INDEX(F:F,MATCH(DATE(YEAR($A1169)-1,MONTH($A1169),DAY($A1169)),$A:$A,0))-1),"")</f>
        <v/>
      </c>
      <c r="J1169" s="20">
        <f>IFERROR(IF(OR(G1169="",INDEX(G:G,MATCH(DATE(YEAR($A1169)-1,MONTH($A1169),DAY($A1169)),$A:$A,0))=""),"",G1169/INDEX(G:G,MATCH(DATE(YEAR($A1169)-1,MONTH($A1169),DAY($A1169)),$A:$A,0))-1),"")</f>
        <v/>
      </c>
      <c r="K1169" s="20">
        <f>IF(OR(E1169="",E1168=""),"",E1169/E1168-1)</f>
        <v/>
      </c>
      <c r="L1169" s="20">
        <f>IF(OR(F1169="",F1168=""),"",F1169/F1168-1)</f>
        <v/>
      </c>
      <c r="M1169" s="20">
        <f>IF(OR(G1169="",G1168=""),"",G1169/G1168-1)</f>
        <v/>
      </c>
      <c r="N1169" s="20">
        <f>IF(G1169="","",E1169/G1169)</f>
        <v/>
      </c>
      <c r="O1169" s="20">
        <f>IF(G1169="","",F1169/G1169)</f>
        <v/>
      </c>
      <c r="P1169" s="21">
        <f>IF(SUMIFS('Daily NSE Equity Options'!$L:$L,'Daily NSE Equity Options'!$A:$A,$A1169)=0,"",SUMIFS('Daily NSE Equity Options'!$L:$L,'Daily NSE Equity Options'!$A:$A,$A1169))</f>
        <v/>
      </c>
      <c r="Q1169" s="8">
        <f>IF(SUMIFS('Daily BSE Equity Options'!$L:$L,'Daily BSE Equity Options'!$A:$A,$A1169)=0,"",SUMIFS('Daily BSE Equity Options'!$L:$L,'Daily BSE Equity Options'!$A:$A,$A1169))</f>
        <v/>
      </c>
      <c r="R1169" s="8">
        <f>IF(OR(P1169="",Q1169=""),"",P1169+Q1169)</f>
        <v/>
      </c>
      <c r="S1169" s="23">
        <f>IFERROR(IF(OR(P1169="",INDEX(P:P,MATCH(DATE(YEAR($A1169)-1,MONTH($A1169),DAY($A1169)),$A:$A,0))=""),"",P1169/INDEX(P:P,MATCH(DATE(YEAR($A1169)-1,MONTH($A1169),DAY($A1169)),$A:$A,0))-1),"")</f>
        <v/>
      </c>
      <c r="T1169" s="23">
        <f>IFERROR(IF(OR(Q1169="",INDEX(Q:Q,MATCH(DATE(YEAR($A1169)-1,MONTH($A1169),DAY($A1169)),$A:$A,0))=""),"",Q1169/INDEX(Q:Q,MATCH(DATE(YEAR($A1169)-1,MONTH($A1169),DAY($A1169)),$A:$A,0))-1),"")</f>
        <v/>
      </c>
      <c r="U1169" s="23">
        <f>IFERROR(IF(OR(R1169="",INDEX(R:R,MATCH(DATE(YEAR($A1169)-1,MONTH($A1169),DAY($A1169)),$A:$A,0))=""),"",R1169/INDEX(R:R,MATCH(DATE(YEAR($A1169)-1,MONTH($A1169),DAY($A1169)),$A:$A,0))-1),"")</f>
        <v/>
      </c>
      <c r="V1169" s="23">
        <f>IF(OR(P1169="",P1168=""),"",P1169/P1168-1)</f>
        <v/>
      </c>
      <c r="W1169" s="23">
        <f>IF(OR(Q1169="",Q1168=""),"",Q1169/Q1168-1)</f>
        <v/>
      </c>
      <c r="X1169" s="23">
        <f>IF(OR(R1169="",R1168=""),"",R1169/R1168-1)</f>
        <v/>
      </c>
      <c r="Y1169" s="23">
        <f>IF(R1169="","",P1169/R1169)</f>
        <v/>
      </c>
      <c r="Z1169" s="23">
        <f>IF(R1169="","",Q1169/R1169)</f>
        <v/>
      </c>
      <c r="AA1169" s="24">
        <f>IF(SUMIFS('Daily NSE Equity Options'!$M:$M,'Daily NSE Equity Options'!$A:$A,$A1169)=0,"",SUMIFS('Daily NSE Equity Options'!$M:$M,'Daily NSE Equity Options'!$A:$A,$A1169))</f>
        <v/>
      </c>
      <c r="AB1169" s="9">
        <f>IF(SUMIFS('Daily BSE Equity Options'!$M:$M,'Daily BSE Equity Options'!$A:$A,$A1169)=0,"",SUMIFS('Daily BSE Equity Options'!$M:$M,'Daily BSE Equity Options'!$A:$A,$A1169))</f>
        <v/>
      </c>
      <c r="AC1169" s="9">
        <f>IF(OR(AA1169="",AB1169=""),"",AA1169+AB1169)</f>
        <v/>
      </c>
      <c r="AD1169" s="26">
        <f>IFERROR(IF(OR(AA1169="",INDEX(AA:AA,MATCH(DATE(YEAR($A1169)-1,MONTH($A1169),DAY($A1169)),$A:$A,0))=""),"",AA1169/INDEX(AA:AA,MATCH(DATE(YEAR($A1169)-1,MONTH($A1169),DAY($A1169)),$A:$A,0))-1),"")</f>
        <v/>
      </c>
      <c r="AE1169" s="26">
        <f>IFERROR(IF(OR(AB1169="",INDEX(AB:AB,MATCH(DATE(YEAR($A1169)-1,MONTH($A1169),DAY($A1169)),$A:$A,0))=""),"",AB1169/INDEX(AB:AB,MATCH(DATE(YEAR($A1169)-1,MONTH($A1169),DAY($A1169)),$A:$A,0))-1),"")</f>
        <v/>
      </c>
      <c r="AF1169" s="26">
        <f>IFERROR(IF(OR(AC1169="",INDEX(AC:AC,MATCH(DATE(YEAR($A1169)-1,MONTH($A1169),DAY($A1169)),$A:$A,0))=""),"",AC1169/INDEX(AC:AC,MATCH(DATE(YEAR($A1169)-1,MONTH($A1169),DAY($A1169)),$A:$A,0))-1),"")</f>
        <v/>
      </c>
      <c r="AG1169" s="26">
        <f>IF(OR(AA1169="",AA1168=""),"",AA1169/AA1168-1)</f>
        <v/>
      </c>
      <c r="AH1169" s="26">
        <f>IF(OR(AB1169="",AB1168=""),"",AB1169/AB1168-1)</f>
        <v/>
      </c>
      <c r="AI1169" s="26">
        <f>IF(OR(AC1169="",AC1168=""),"",AC1169/AC1168-1)</f>
        <v/>
      </c>
      <c r="AJ1169" s="26">
        <f>IF(AC1169="","",AA1169/AC1169)</f>
        <v/>
      </c>
      <c r="AK1169" s="26">
        <f>IF(AC1169="","",AB1169/AC1169)</f>
        <v/>
      </c>
      <c r="AL1169" s="29" t="n">
        <v>13.19</v>
      </c>
      <c r="AM1169" s="30" t="n">
        <v>14.72</v>
      </c>
      <c r="AN1169" s="30" t="n">
        <v>12.47</v>
      </c>
      <c r="AO1169" s="30" t="n">
        <v>13.0525</v>
      </c>
      <c r="AP1169" s="31" t="n">
        <v>-0.0104</v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18">
        <f>IF(SUMIFS('Daily NSE Equity Options'!$K:$K,'Daily NSE Equity Options'!$A:$A,$A1170)=0,"",SUMIFS('Daily NSE Equity Options'!$K:$K,'Daily NSE Equity Options'!$A:$A,$A1170))</f>
        <v/>
      </c>
      <c r="F1170" s="7">
        <f>IF(SUMIFS('Daily BSE Equity Options'!$K:$K,'Daily BSE Equity Options'!$A:$A,$A1170)=0,"",SUMIFS('Daily BSE Equity Options'!$K:$K,'Daily BSE Equity Options'!$A:$A,$A1170))</f>
        <v/>
      </c>
      <c r="G1170" s="7">
        <f>IF(OR(E1170="",F1170=""),"",E1170+F1170)</f>
        <v/>
      </c>
      <c r="H1170" s="20">
        <f>IFERROR(IF(OR(E1170="",INDEX(E:E,MATCH(DATE(YEAR($A1170)-1,MONTH($A1170),DAY($A1170)),$A:$A,0))=""),"",E1170/INDEX(E:E,MATCH(DATE(YEAR($A1170)-1,MONTH($A1170),DAY($A1170)),$A:$A,0))-1),"")</f>
        <v/>
      </c>
      <c r="I1170" s="20">
        <f>IFERROR(IF(OR(F1170="",INDEX(F:F,MATCH(DATE(YEAR($A1170)-1,MONTH($A1170),DAY($A1170)),$A:$A,0))=""),"",F1170/INDEX(F:F,MATCH(DATE(YEAR($A1170)-1,MONTH($A1170),DAY($A1170)),$A:$A,0))-1),"")</f>
        <v/>
      </c>
      <c r="J1170" s="20">
        <f>IFERROR(IF(OR(G1170="",INDEX(G:G,MATCH(DATE(YEAR($A1170)-1,MONTH($A1170),DAY($A1170)),$A:$A,0))=""),"",G1170/INDEX(G:G,MATCH(DATE(YEAR($A1170)-1,MONTH($A1170),DAY($A1170)),$A:$A,0))-1),"")</f>
        <v/>
      </c>
      <c r="K1170" s="20">
        <f>IF(OR(E1170="",E1169=""),"",E1170/E1169-1)</f>
        <v/>
      </c>
      <c r="L1170" s="20">
        <f>IF(OR(F1170="",F1169=""),"",F1170/F1169-1)</f>
        <v/>
      </c>
      <c r="M1170" s="20">
        <f>IF(OR(G1170="",G1169=""),"",G1170/G1169-1)</f>
        <v/>
      </c>
      <c r="N1170" s="20">
        <f>IF(G1170="","",E1170/G1170)</f>
        <v/>
      </c>
      <c r="O1170" s="20">
        <f>IF(G1170="","",F1170/G1170)</f>
        <v/>
      </c>
      <c r="P1170" s="21">
        <f>IF(SUMIFS('Daily NSE Equity Options'!$L:$L,'Daily NSE Equity Options'!$A:$A,$A1170)=0,"",SUMIFS('Daily NSE Equity Options'!$L:$L,'Daily NSE Equity Options'!$A:$A,$A1170))</f>
        <v/>
      </c>
      <c r="Q1170" s="8">
        <f>IF(SUMIFS('Daily BSE Equity Options'!$L:$L,'Daily BSE Equity Options'!$A:$A,$A1170)=0,"",SUMIFS('Daily BSE Equity Options'!$L:$L,'Daily BSE Equity Options'!$A:$A,$A1170))</f>
        <v/>
      </c>
      <c r="R1170" s="8">
        <f>IF(OR(P1170="",Q1170=""),"",P1170+Q1170)</f>
        <v/>
      </c>
      <c r="S1170" s="23">
        <f>IFERROR(IF(OR(P1170="",INDEX(P:P,MATCH(DATE(YEAR($A1170)-1,MONTH($A1170),DAY($A1170)),$A:$A,0))=""),"",P1170/INDEX(P:P,MATCH(DATE(YEAR($A1170)-1,MONTH($A1170),DAY($A1170)),$A:$A,0))-1),"")</f>
        <v/>
      </c>
      <c r="T1170" s="23">
        <f>IFERROR(IF(OR(Q1170="",INDEX(Q:Q,MATCH(DATE(YEAR($A1170)-1,MONTH($A1170),DAY($A1170)),$A:$A,0))=""),"",Q1170/INDEX(Q:Q,MATCH(DATE(YEAR($A1170)-1,MONTH($A1170),DAY($A1170)),$A:$A,0))-1),"")</f>
        <v/>
      </c>
      <c r="U1170" s="23">
        <f>IFERROR(IF(OR(R1170="",INDEX(R:R,MATCH(DATE(YEAR($A1170)-1,MONTH($A1170),DAY($A1170)),$A:$A,0))=""),"",R1170/INDEX(R:R,MATCH(DATE(YEAR($A1170)-1,MONTH($A1170),DAY($A1170)),$A:$A,0))-1),"")</f>
        <v/>
      </c>
      <c r="V1170" s="23">
        <f>IF(OR(P1170="",P1169=""),"",P1170/P1169-1)</f>
        <v/>
      </c>
      <c r="W1170" s="23">
        <f>IF(OR(Q1170="",Q1169=""),"",Q1170/Q1169-1)</f>
        <v/>
      </c>
      <c r="X1170" s="23">
        <f>IF(OR(R1170="",R1169=""),"",R1170/R1169-1)</f>
        <v/>
      </c>
      <c r="Y1170" s="23">
        <f>IF(R1170="","",P1170/R1170)</f>
        <v/>
      </c>
      <c r="Z1170" s="23">
        <f>IF(R1170="","",Q1170/R1170)</f>
        <v/>
      </c>
      <c r="AA1170" s="24">
        <f>IF(SUMIFS('Daily NSE Equity Options'!$M:$M,'Daily NSE Equity Options'!$A:$A,$A1170)=0,"",SUMIFS('Daily NSE Equity Options'!$M:$M,'Daily NSE Equity Options'!$A:$A,$A1170))</f>
        <v/>
      </c>
      <c r="AB1170" s="9">
        <f>IF(SUMIFS('Daily BSE Equity Options'!$M:$M,'Daily BSE Equity Options'!$A:$A,$A1170)=0,"",SUMIFS('Daily BSE Equity Options'!$M:$M,'Daily BSE Equity Options'!$A:$A,$A1170))</f>
        <v/>
      </c>
      <c r="AC1170" s="9">
        <f>IF(OR(AA1170="",AB1170=""),"",AA1170+AB1170)</f>
        <v/>
      </c>
      <c r="AD1170" s="26">
        <f>IFERROR(IF(OR(AA1170="",INDEX(AA:AA,MATCH(DATE(YEAR($A1170)-1,MONTH($A1170),DAY($A1170)),$A:$A,0))=""),"",AA1170/INDEX(AA:AA,MATCH(DATE(YEAR($A1170)-1,MONTH($A1170),DAY($A1170)),$A:$A,0))-1),"")</f>
        <v/>
      </c>
      <c r="AE1170" s="26">
        <f>IFERROR(IF(OR(AB1170="",INDEX(AB:AB,MATCH(DATE(YEAR($A1170)-1,MONTH($A1170),DAY($A1170)),$A:$A,0))=""),"",AB1170/INDEX(AB:AB,MATCH(DATE(YEAR($A1170)-1,MONTH($A1170),DAY($A1170)),$A:$A,0))-1),"")</f>
        <v/>
      </c>
      <c r="AF1170" s="26">
        <f>IFERROR(IF(OR(AC1170="",INDEX(AC:AC,MATCH(DATE(YEAR($A1170)-1,MONTH($A1170),DAY($A1170)),$A:$A,0))=""),"",AC1170/INDEX(AC:AC,MATCH(DATE(YEAR($A1170)-1,MONTH($A1170),DAY($A1170)),$A:$A,0))-1),"")</f>
        <v/>
      </c>
      <c r="AG1170" s="26">
        <f>IF(OR(AA1170="",AA1169=""),"",AA1170/AA1169-1)</f>
        <v/>
      </c>
      <c r="AH1170" s="26">
        <f>IF(OR(AB1170="",AB1169=""),"",AB1170/AB1169-1)</f>
        <v/>
      </c>
      <c r="AI1170" s="26">
        <f>IF(OR(AC1170="",AC1169=""),"",AC1170/AC1169-1)</f>
        <v/>
      </c>
      <c r="AJ1170" s="26">
        <f>IF(AC1170="","",AA1170/AC1170)</f>
        <v/>
      </c>
      <c r="AK1170" s="26">
        <f>IF(AC1170="","",AB1170/AC1170)</f>
        <v/>
      </c>
      <c r="AL1170" s="29" t="n">
        <v>13.0525</v>
      </c>
      <c r="AM1170" s="30" t="n">
        <v>14.505</v>
      </c>
      <c r="AN1170" s="30" t="n">
        <v>13.0525</v>
      </c>
      <c r="AO1170" s="30" t="n">
        <v>14.02</v>
      </c>
      <c r="AP1170" s="31" t="n">
        <v>0.0741</v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18">
        <f>IF(SUMIFS('Daily NSE Equity Options'!$K:$K,'Daily NSE Equity Options'!$A:$A,$A1171)=0,"",SUMIFS('Daily NSE Equity Options'!$K:$K,'Daily NSE Equity Options'!$A:$A,$A1171))</f>
        <v/>
      </c>
      <c r="F1171" s="7">
        <f>IF(SUMIFS('Daily BSE Equity Options'!$K:$K,'Daily BSE Equity Options'!$A:$A,$A1171)=0,"",SUMIFS('Daily BSE Equity Options'!$K:$K,'Daily BSE Equity Options'!$A:$A,$A1171))</f>
        <v/>
      </c>
      <c r="G1171" s="7">
        <f>IF(OR(E1171="",F1171=""),"",E1171+F1171)</f>
        <v/>
      </c>
      <c r="H1171" s="20">
        <f>IFERROR(IF(OR(E1171="",INDEX(E:E,MATCH(DATE(YEAR($A1171)-1,MONTH($A1171),DAY($A1171)),$A:$A,0))=""),"",E1171/INDEX(E:E,MATCH(DATE(YEAR($A1171)-1,MONTH($A1171),DAY($A1171)),$A:$A,0))-1),"")</f>
        <v/>
      </c>
      <c r="I1171" s="20">
        <f>IFERROR(IF(OR(F1171="",INDEX(F:F,MATCH(DATE(YEAR($A1171)-1,MONTH($A1171),DAY($A1171)),$A:$A,0))=""),"",F1171/INDEX(F:F,MATCH(DATE(YEAR($A1171)-1,MONTH($A1171),DAY($A1171)),$A:$A,0))-1),"")</f>
        <v/>
      </c>
      <c r="J1171" s="20">
        <f>IFERROR(IF(OR(G1171="",INDEX(G:G,MATCH(DATE(YEAR($A1171)-1,MONTH($A1171),DAY($A1171)),$A:$A,0))=""),"",G1171/INDEX(G:G,MATCH(DATE(YEAR($A1171)-1,MONTH($A1171),DAY($A1171)),$A:$A,0))-1),"")</f>
        <v/>
      </c>
      <c r="K1171" s="20">
        <f>IF(OR(E1171="",E1170=""),"",E1171/E1170-1)</f>
        <v/>
      </c>
      <c r="L1171" s="20">
        <f>IF(OR(F1171="",F1170=""),"",F1171/F1170-1)</f>
        <v/>
      </c>
      <c r="M1171" s="20">
        <f>IF(OR(G1171="",G1170=""),"",G1171/G1170-1)</f>
        <v/>
      </c>
      <c r="N1171" s="20">
        <f>IF(G1171="","",E1171/G1171)</f>
        <v/>
      </c>
      <c r="O1171" s="20">
        <f>IF(G1171="","",F1171/G1171)</f>
        <v/>
      </c>
      <c r="P1171" s="21">
        <f>IF(SUMIFS('Daily NSE Equity Options'!$L:$L,'Daily NSE Equity Options'!$A:$A,$A1171)=0,"",SUMIFS('Daily NSE Equity Options'!$L:$L,'Daily NSE Equity Options'!$A:$A,$A1171))</f>
        <v/>
      </c>
      <c r="Q1171" s="8">
        <f>IF(SUMIFS('Daily BSE Equity Options'!$L:$L,'Daily BSE Equity Options'!$A:$A,$A1171)=0,"",SUMIFS('Daily BSE Equity Options'!$L:$L,'Daily BSE Equity Options'!$A:$A,$A1171))</f>
        <v/>
      </c>
      <c r="R1171" s="8">
        <f>IF(OR(P1171="",Q1171=""),"",P1171+Q1171)</f>
        <v/>
      </c>
      <c r="S1171" s="23">
        <f>IFERROR(IF(OR(P1171="",INDEX(P:P,MATCH(DATE(YEAR($A1171)-1,MONTH($A1171),DAY($A1171)),$A:$A,0))=""),"",P1171/INDEX(P:P,MATCH(DATE(YEAR($A1171)-1,MONTH($A1171),DAY($A1171)),$A:$A,0))-1),"")</f>
        <v/>
      </c>
      <c r="T1171" s="23">
        <f>IFERROR(IF(OR(Q1171="",INDEX(Q:Q,MATCH(DATE(YEAR($A1171)-1,MONTH($A1171),DAY($A1171)),$A:$A,0))=""),"",Q1171/INDEX(Q:Q,MATCH(DATE(YEAR($A1171)-1,MONTH($A1171),DAY($A1171)),$A:$A,0))-1),"")</f>
        <v/>
      </c>
      <c r="U1171" s="23">
        <f>IFERROR(IF(OR(R1171="",INDEX(R:R,MATCH(DATE(YEAR($A1171)-1,MONTH($A1171),DAY($A1171)),$A:$A,0))=""),"",R1171/INDEX(R:R,MATCH(DATE(YEAR($A1171)-1,MONTH($A1171),DAY($A1171)),$A:$A,0))-1),"")</f>
        <v/>
      </c>
      <c r="V1171" s="23">
        <f>IF(OR(P1171="",P1170=""),"",P1171/P1170-1)</f>
        <v/>
      </c>
      <c r="W1171" s="23">
        <f>IF(OR(Q1171="",Q1170=""),"",Q1171/Q1170-1)</f>
        <v/>
      </c>
      <c r="X1171" s="23">
        <f>IF(OR(R1171="",R1170=""),"",R1171/R1170-1)</f>
        <v/>
      </c>
      <c r="Y1171" s="23">
        <f>IF(R1171="","",P1171/R1171)</f>
        <v/>
      </c>
      <c r="Z1171" s="23">
        <f>IF(R1171="","",Q1171/R1171)</f>
        <v/>
      </c>
      <c r="AA1171" s="24">
        <f>IF(SUMIFS('Daily NSE Equity Options'!$M:$M,'Daily NSE Equity Options'!$A:$A,$A1171)=0,"",SUMIFS('Daily NSE Equity Options'!$M:$M,'Daily NSE Equity Options'!$A:$A,$A1171))</f>
        <v/>
      </c>
      <c r="AB1171" s="9">
        <f>IF(SUMIFS('Daily BSE Equity Options'!$M:$M,'Daily BSE Equity Options'!$A:$A,$A1171)=0,"",SUMIFS('Daily BSE Equity Options'!$M:$M,'Daily BSE Equity Options'!$A:$A,$A1171))</f>
        <v/>
      </c>
      <c r="AC1171" s="9">
        <f>IF(OR(AA1171="",AB1171=""),"",AA1171+AB1171)</f>
        <v/>
      </c>
      <c r="AD1171" s="26">
        <f>IFERROR(IF(OR(AA1171="",INDEX(AA:AA,MATCH(DATE(YEAR($A1171)-1,MONTH($A1171),DAY($A1171)),$A:$A,0))=""),"",AA1171/INDEX(AA:AA,MATCH(DATE(YEAR($A1171)-1,MONTH($A1171),DAY($A1171)),$A:$A,0))-1),"")</f>
        <v/>
      </c>
      <c r="AE1171" s="26">
        <f>IFERROR(IF(OR(AB1171="",INDEX(AB:AB,MATCH(DATE(YEAR($A1171)-1,MONTH($A1171),DAY($A1171)),$A:$A,0))=""),"",AB1171/INDEX(AB:AB,MATCH(DATE(YEAR($A1171)-1,MONTH($A1171),DAY($A1171)),$A:$A,0))-1),"")</f>
        <v/>
      </c>
      <c r="AF1171" s="26">
        <f>IFERROR(IF(OR(AC1171="",INDEX(AC:AC,MATCH(DATE(YEAR($A1171)-1,MONTH($A1171),DAY($A1171)),$A:$A,0))=""),"",AC1171/INDEX(AC:AC,MATCH(DATE(YEAR($A1171)-1,MONTH($A1171),DAY($A1171)),$A:$A,0))-1),"")</f>
        <v/>
      </c>
      <c r="AG1171" s="26">
        <f>IF(OR(AA1171="",AA1170=""),"",AA1171/AA1170-1)</f>
        <v/>
      </c>
      <c r="AH1171" s="26">
        <f>IF(OR(AB1171="",AB1170=""),"",AB1171/AB1170-1)</f>
        <v/>
      </c>
      <c r="AI1171" s="26">
        <f>IF(OR(AC1171="",AC1170=""),"",AC1171/AC1170-1)</f>
        <v/>
      </c>
      <c r="AJ1171" s="26">
        <f>IF(AC1171="","",AA1171/AC1171)</f>
        <v/>
      </c>
      <c r="AK1171" s="26">
        <f>IF(AC1171="","",AB1171/AC1171)</f>
        <v/>
      </c>
      <c r="AL1171" s="29" t="n">
        <v>14.02</v>
      </c>
      <c r="AM1171" s="30" t="n">
        <v>14.975</v>
      </c>
      <c r="AN1171" s="30" t="n">
        <v>13.18</v>
      </c>
      <c r="AO1171" s="30" t="n">
        <v>14.485</v>
      </c>
      <c r="AP1171" s="31" t="n">
        <v>0.0332</v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18">
        <f>IF(SUMIFS('Daily NSE Equity Options'!$K:$K,'Daily NSE Equity Options'!$A:$A,$A1172)=0,"",SUMIFS('Daily NSE Equity Options'!$K:$K,'Daily NSE Equity Options'!$A:$A,$A1172))</f>
        <v/>
      </c>
      <c r="F1172" s="7">
        <f>IF(SUMIFS('Daily BSE Equity Options'!$K:$K,'Daily BSE Equity Options'!$A:$A,$A1172)=0,"",SUMIFS('Daily BSE Equity Options'!$K:$K,'Daily BSE Equity Options'!$A:$A,$A1172))</f>
        <v/>
      </c>
      <c r="G1172" s="7">
        <f>IF(OR(E1172="",F1172=""),"",E1172+F1172)</f>
        <v/>
      </c>
      <c r="H1172" s="20">
        <f>IFERROR(IF(OR(E1172="",INDEX(E:E,MATCH(DATE(YEAR($A1172)-1,MONTH($A1172),DAY($A1172)),$A:$A,0))=""),"",E1172/INDEX(E:E,MATCH(DATE(YEAR($A1172)-1,MONTH($A1172),DAY($A1172)),$A:$A,0))-1),"")</f>
        <v/>
      </c>
      <c r="I1172" s="20">
        <f>IFERROR(IF(OR(F1172="",INDEX(F:F,MATCH(DATE(YEAR($A1172)-1,MONTH($A1172),DAY($A1172)),$A:$A,0))=""),"",F1172/INDEX(F:F,MATCH(DATE(YEAR($A1172)-1,MONTH($A1172),DAY($A1172)),$A:$A,0))-1),"")</f>
        <v/>
      </c>
      <c r="J1172" s="20">
        <f>IFERROR(IF(OR(G1172="",INDEX(G:G,MATCH(DATE(YEAR($A1172)-1,MONTH($A1172),DAY($A1172)),$A:$A,0))=""),"",G1172/INDEX(G:G,MATCH(DATE(YEAR($A1172)-1,MONTH($A1172),DAY($A1172)),$A:$A,0))-1),"")</f>
        <v/>
      </c>
      <c r="K1172" s="20">
        <f>IF(OR(E1172="",E1171=""),"",E1172/E1171-1)</f>
        <v/>
      </c>
      <c r="L1172" s="20">
        <f>IF(OR(F1172="",F1171=""),"",F1172/F1171-1)</f>
        <v/>
      </c>
      <c r="M1172" s="20">
        <f>IF(OR(G1172="",G1171=""),"",G1172/G1171-1)</f>
        <v/>
      </c>
      <c r="N1172" s="20">
        <f>IF(G1172="","",E1172/G1172)</f>
        <v/>
      </c>
      <c r="O1172" s="20">
        <f>IF(G1172="","",F1172/G1172)</f>
        <v/>
      </c>
      <c r="P1172" s="21">
        <f>IF(SUMIFS('Daily NSE Equity Options'!$L:$L,'Daily NSE Equity Options'!$A:$A,$A1172)=0,"",SUMIFS('Daily NSE Equity Options'!$L:$L,'Daily NSE Equity Options'!$A:$A,$A1172))</f>
        <v/>
      </c>
      <c r="Q1172" s="8">
        <f>IF(SUMIFS('Daily BSE Equity Options'!$L:$L,'Daily BSE Equity Options'!$A:$A,$A1172)=0,"",SUMIFS('Daily BSE Equity Options'!$L:$L,'Daily BSE Equity Options'!$A:$A,$A1172))</f>
        <v/>
      </c>
      <c r="R1172" s="8">
        <f>IF(OR(P1172="",Q1172=""),"",P1172+Q1172)</f>
        <v/>
      </c>
      <c r="S1172" s="23">
        <f>IFERROR(IF(OR(P1172="",INDEX(P:P,MATCH(DATE(YEAR($A1172)-1,MONTH($A1172),DAY($A1172)),$A:$A,0))=""),"",P1172/INDEX(P:P,MATCH(DATE(YEAR($A1172)-1,MONTH($A1172),DAY($A1172)),$A:$A,0))-1),"")</f>
        <v/>
      </c>
      <c r="T1172" s="23">
        <f>IFERROR(IF(OR(Q1172="",INDEX(Q:Q,MATCH(DATE(YEAR($A1172)-1,MONTH($A1172),DAY($A1172)),$A:$A,0))=""),"",Q1172/INDEX(Q:Q,MATCH(DATE(YEAR($A1172)-1,MONTH($A1172),DAY($A1172)),$A:$A,0))-1),"")</f>
        <v/>
      </c>
      <c r="U1172" s="23">
        <f>IFERROR(IF(OR(R1172="",INDEX(R:R,MATCH(DATE(YEAR($A1172)-1,MONTH($A1172),DAY($A1172)),$A:$A,0))=""),"",R1172/INDEX(R:R,MATCH(DATE(YEAR($A1172)-1,MONTH($A1172),DAY($A1172)),$A:$A,0))-1),"")</f>
        <v/>
      </c>
      <c r="V1172" s="23">
        <f>IF(OR(P1172="",P1171=""),"",P1172/P1171-1)</f>
        <v/>
      </c>
      <c r="W1172" s="23">
        <f>IF(OR(Q1172="",Q1171=""),"",Q1172/Q1171-1)</f>
        <v/>
      </c>
      <c r="X1172" s="23">
        <f>IF(OR(R1172="",R1171=""),"",R1172/R1171-1)</f>
        <v/>
      </c>
      <c r="Y1172" s="23">
        <f>IF(R1172="","",P1172/R1172)</f>
        <v/>
      </c>
      <c r="Z1172" s="23">
        <f>IF(R1172="","",Q1172/R1172)</f>
        <v/>
      </c>
      <c r="AA1172" s="24">
        <f>IF(SUMIFS('Daily NSE Equity Options'!$M:$M,'Daily NSE Equity Options'!$A:$A,$A1172)=0,"",SUMIFS('Daily NSE Equity Options'!$M:$M,'Daily NSE Equity Options'!$A:$A,$A1172))</f>
        <v/>
      </c>
      <c r="AB1172" s="9">
        <f>IF(SUMIFS('Daily BSE Equity Options'!$M:$M,'Daily BSE Equity Options'!$A:$A,$A1172)=0,"",SUMIFS('Daily BSE Equity Options'!$M:$M,'Daily BSE Equity Options'!$A:$A,$A1172))</f>
        <v/>
      </c>
      <c r="AC1172" s="9">
        <f>IF(OR(AA1172="",AB1172=""),"",AA1172+AB1172)</f>
        <v/>
      </c>
      <c r="AD1172" s="26">
        <f>IFERROR(IF(OR(AA1172="",INDEX(AA:AA,MATCH(DATE(YEAR($A1172)-1,MONTH($A1172),DAY($A1172)),$A:$A,0))=""),"",AA1172/INDEX(AA:AA,MATCH(DATE(YEAR($A1172)-1,MONTH($A1172),DAY($A1172)),$A:$A,0))-1),"")</f>
        <v/>
      </c>
      <c r="AE1172" s="26">
        <f>IFERROR(IF(OR(AB1172="",INDEX(AB:AB,MATCH(DATE(YEAR($A1172)-1,MONTH($A1172),DAY($A1172)),$A:$A,0))=""),"",AB1172/INDEX(AB:AB,MATCH(DATE(YEAR($A1172)-1,MONTH($A1172),DAY($A1172)),$A:$A,0))-1),"")</f>
        <v/>
      </c>
      <c r="AF1172" s="26">
        <f>IFERROR(IF(OR(AC1172="",INDEX(AC:AC,MATCH(DATE(YEAR($A1172)-1,MONTH($A1172),DAY($A1172)),$A:$A,0))=""),"",AC1172/INDEX(AC:AC,MATCH(DATE(YEAR($A1172)-1,MONTH($A1172),DAY($A1172)),$A:$A,0))-1),"")</f>
        <v/>
      </c>
      <c r="AG1172" s="26">
        <f>IF(OR(AA1172="",AA1171=""),"",AA1172/AA1171-1)</f>
        <v/>
      </c>
      <c r="AH1172" s="26">
        <f>IF(OR(AB1172="",AB1171=""),"",AB1172/AB1171-1)</f>
        <v/>
      </c>
      <c r="AI1172" s="26">
        <f>IF(OR(AC1172="",AC1171=""),"",AC1172/AC1171-1)</f>
        <v/>
      </c>
      <c r="AJ1172" s="26">
        <f>IF(AC1172="","",AA1172/AC1172)</f>
        <v/>
      </c>
      <c r="AK1172" s="26">
        <f>IF(AC1172="","",AB1172/AC1172)</f>
        <v/>
      </c>
      <c r="AL1172" s="29" t="n">
        <v>14.485</v>
      </c>
      <c r="AM1172" s="30" t="n">
        <v>15.2425</v>
      </c>
      <c r="AN1172" s="30" t="n">
        <v>14.27</v>
      </c>
      <c r="AO1172" s="30" t="n">
        <v>14.3725</v>
      </c>
      <c r="AP1172" s="31" t="n">
        <v>-0.0078</v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18">
        <f>IF(SUMIFS('Daily NSE Equity Options'!$K:$K,'Daily NSE Equity Options'!$A:$A,$A1173)=0,"",SUMIFS('Daily NSE Equity Options'!$K:$K,'Daily NSE Equity Options'!$A:$A,$A1173))</f>
        <v/>
      </c>
      <c r="F1173" s="7">
        <f>IF(SUMIFS('Daily BSE Equity Options'!$K:$K,'Daily BSE Equity Options'!$A:$A,$A1173)=0,"",SUMIFS('Daily BSE Equity Options'!$K:$K,'Daily BSE Equity Options'!$A:$A,$A1173))</f>
        <v/>
      </c>
      <c r="G1173" s="7">
        <f>IF(OR(E1173="",F1173=""),"",E1173+F1173)</f>
        <v/>
      </c>
      <c r="H1173" s="20">
        <f>IFERROR(IF(OR(E1173="",INDEX(E:E,MATCH(DATE(YEAR($A1173)-1,MONTH($A1173),DAY($A1173)),$A:$A,0))=""),"",E1173/INDEX(E:E,MATCH(DATE(YEAR($A1173)-1,MONTH($A1173),DAY($A1173)),$A:$A,0))-1),"")</f>
        <v/>
      </c>
      <c r="I1173" s="20">
        <f>IFERROR(IF(OR(F1173="",INDEX(F:F,MATCH(DATE(YEAR($A1173)-1,MONTH($A1173),DAY($A1173)),$A:$A,0))=""),"",F1173/INDEX(F:F,MATCH(DATE(YEAR($A1173)-1,MONTH($A1173),DAY($A1173)),$A:$A,0))-1),"")</f>
        <v/>
      </c>
      <c r="J1173" s="20">
        <f>IFERROR(IF(OR(G1173="",INDEX(G:G,MATCH(DATE(YEAR($A1173)-1,MONTH($A1173),DAY($A1173)),$A:$A,0))=""),"",G1173/INDEX(G:G,MATCH(DATE(YEAR($A1173)-1,MONTH($A1173),DAY($A1173)),$A:$A,0))-1),"")</f>
        <v/>
      </c>
      <c r="K1173" s="20">
        <f>IF(OR(E1173="",E1172=""),"",E1173/E1172-1)</f>
        <v/>
      </c>
      <c r="L1173" s="20">
        <f>IF(OR(F1173="",F1172=""),"",F1173/F1172-1)</f>
        <v/>
      </c>
      <c r="M1173" s="20">
        <f>IF(OR(G1173="",G1172=""),"",G1173/G1172-1)</f>
        <v/>
      </c>
      <c r="N1173" s="20">
        <f>IF(G1173="","",E1173/G1173)</f>
        <v/>
      </c>
      <c r="O1173" s="20">
        <f>IF(G1173="","",F1173/G1173)</f>
        <v/>
      </c>
      <c r="P1173" s="21">
        <f>IF(SUMIFS('Daily NSE Equity Options'!$L:$L,'Daily NSE Equity Options'!$A:$A,$A1173)=0,"",SUMIFS('Daily NSE Equity Options'!$L:$L,'Daily NSE Equity Options'!$A:$A,$A1173))</f>
        <v/>
      </c>
      <c r="Q1173" s="8">
        <f>IF(SUMIFS('Daily BSE Equity Options'!$L:$L,'Daily BSE Equity Options'!$A:$A,$A1173)=0,"",SUMIFS('Daily BSE Equity Options'!$L:$L,'Daily BSE Equity Options'!$A:$A,$A1173))</f>
        <v/>
      </c>
      <c r="R1173" s="8">
        <f>IF(OR(P1173="",Q1173=""),"",P1173+Q1173)</f>
        <v/>
      </c>
      <c r="S1173" s="23">
        <f>IFERROR(IF(OR(P1173="",INDEX(P:P,MATCH(DATE(YEAR($A1173)-1,MONTH($A1173),DAY($A1173)),$A:$A,0))=""),"",P1173/INDEX(P:P,MATCH(DATE(YEAR($A1173)-1,MONTH($A1173),DAY($A1173)),$A:$A,0))-1),"")</f>
        <v/>
      </c>
      <c r="T1173" s="23">
        <f>IFERROR(IF(OR(Q1173="",INDEX(Q:Q,MATCH(DATE(YEAR($A1173)-1,MONTH($A1173),DAY($A1173)),$A:$A,0))=""),"",Q1173/INDEX(Q:Q,MATCH(DATE(YEAR($A1173)-1,MONTH($A1173),DAY($A1173)),$A:$A,0))-1),"")</f>
        <v/>
      </c>
      <c r="U1173" s="23">
        <f>IFERROR(IF(OR(R1173="",INDEX(R:R,MATCH(DATE(YEAR($A1173)-1,MONTH($A1173),DAY($A1173)),$A:$A,0))=""),"",R1173/INDEX(R:R,MATCH(DATE(YEAR($A1173)-1,MONTH($A1173),DAY($A1173)),$A:$A,0))-1),"")</f>
        <v/>
      </c>
      <c r="V1173" s="23">
        <f>IF(OR(P1173="",P1172=""),"",P1173/P1172-1)</f>
        <v/>
      </c>
      <c r="W1173" s="23">
        <f>IF(OR(Q1173="",Q1172=""),"",Q1173/Q1172-1)</f>
        <v/>
      </c>
      <c r="X1173" s="23">
        <f>IF(OR(R1173="",R1172=""),"",R1173/R1172-1)</f>
        <v/>
      </c>
      <c r="Y1173" s="23">
        <f>IF(R1173="","",P1173/R1173)</f>
        <v/>
      </c>
      <c r="Z1173" s="23">
        <f>IF(R1173="","",Q1173/R1173)</f>
        <v/>
      </c>
      <c r="AA1173" s="24">
        <f>IF(SUMIFS('Daily NSE Equity Options'!$M:$M,'Daily NSE Equity Options'!$A:$A,$A1173)=0,"",SUMIFS('Daily NSE Equity Options'!$M:$M,'Daily NSE Equity Options'!$A:$A,$A1173))</f>
        <v/>
      </c>
      <c r="AB1173" s="9">
        <f>IF(SUMIFS('Daily BSE Equity Options'!$M:$M,'Daily BSE Equity Options'!$A:$A,$A1173)=0,"",SUMIFS('Daily BSE Equity Options'!$M:$M,'Daily BSE Equity Options'!$A:$A,$A1173))</f>
        <v/>
      </c>
      <c r="AC1173" s="9">
        <f>IF(OR(AA1173="",AB1173=""),"",AA1173+AB1173)</f>
        <v/>
      </c>
      <c r="AD1173" s="26">
        <f>IFERROR(IF(OR(AA1173="",INDEX(AA:AA,MATCH(DATE(YEAR($A1173)-1,MONTH($A1173),DAY($A1173)),$A:$A,0))=""),"",AA1173/INDEX(AA:AA,MATCH(DATE(YEAR($A1173)-1,MONTH($A1173),DAY($A1173)),$A:$A,0))-1),"")</f>
        <v/>
      </c>
      <c r="AE1173" s="26">
        <f>IFERROR(IF(OR(AB1173="",INDEX(AB:AB,MATCH(DATE(YEAR($A1173)-1,MONTH($A1173),DAY($A1173)),$A:$A,0))=""),"",AB1173/INDEX(AB:AB,MATCH(DATE(YEAR($A1173)-1,MONTH($A1173),DAY($A1173)),$A:$A,0))-1),"")</f>
        <v/>
      </c>
      <c r="AF1173" s="26">
        <f>IFERROR(IF(OR(AC1173="",INDEX(AC:AC,MATCH(DATE(YEAR($A1173)-1,MONTH($A1173),DAY($A1173)),$A:$A,0))=""),"",AC1173/INDEX(AC:AC,MATCH(DATE(YEAR($A1173)-1,MONTH($A1173),DAY($A1173)),$A:$A,0))-1),"")</f>
        <v/>
      </c>
      <c r="AG1173" s="26">
        <f>IF(OR(AA1173="",AA1172=""),"",AA1173/AA1172-1)</f>
        <v/>
      </c>
      <c r="AH1173" s="26">
        <f>IF(OR(AB1173="",AB1172=""),"",AB1173/AB1172-1)</f>
        <v/>
      </c>
      <c r="AI1173" s="26">
        <f>IF(OR(AC1173="",AC1172=""),"",AC1173/AC1172-1)</f>
        <v/>
      </c>
      <c r="AJ1173" s="26">
        <f>IF(AC1173="","",AA1173/AC1173)</f>
        <v/>
      </c>
      <c r="AK1173" s="26">
        <f>IF(AC1173="","",AB1173/AC1173)</f>
        <v/>
      </c>
      <c r="AL1173" s="29" t="n">
        <v>14.3725</v>
      </c>
      <c r="AM1173" s="30" t="n">
        <v>15.435</v>
      </c>
      <c r="AN1173" s="30" t="n">
        <v>13.87</v>
      </c>
      <c r="AO1173" s="30" t="n">
        <v>14.51</v>
      </c>
      <c r="AP1173" s="31" t="n">
        <v>0.009599999999999999</v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18">
        <f>IF(SUMIFS('Daily NSE Equity Options'!$K:$K,'Daily NSE Equity Options'!$A:$A,$A1174)=0,"",SUMIFS('Daily NSE Equity Options'!$K:$K,'Daily NSE Equity Options'!$A:$A,$A1174))</f>
        <v/>
      </c>
      <c r="F1174" s="7">
        <f>IF(SUMIFS('Daily BSE Equity Options'!$K:$K,'Daily BSE Equity Options'!$A:$A,$A1174)=0,"",SUMIFS('Daily BSE Equity Options'!$K:$K,'Daily BSE Equity Options'!$A:$A,$A1174))</f>
        <v/>
      </c>
      <c r="G1174" s="7">
        <f>IF(OR(E1174="",F1174=""),"",E1174+F1174)</f>
        <v/>
      </c>
      <c r="H1174" s="20">
        <f>IFERROR(IF(OR(E1174="",INDEX(E:E,MATCH(DATE(YEAR($A1174)-1,MONTH($A1174),DAY($A1174)),$A:$A,0))=""),"",E1174/INDEX(E:E,MATCH(DATE(YEAR($A1174)-1,MONTH($A1174),DAY($A1174)),$A:$A,0))-1),"")</f>
        <v/>
      </c>
      <c r="I1174" s="20">
        <f>IFERROR(IF(OR(F1174="",INDEX(F:F,MATCH(DATE(YEAR($A1174)-1,MONTH($A1174),DAY($A1174)),$A:$A,0))=""),"",F1174/INDEX(F:F,MATCH(DATE(YEAR($A1174)-1,MONTH($A1174),DAY($A1174)),$A:$A,0))-1),"")</f>
        <v/>
      </c>
      <c r="J1174" s="20">
        <f>IFERROR(IF(OR(G1174="",INDEX(G:G,MATCH(DATE(YEAR($A1174)-1,MONTH($A1174),DAY($A1174)),$A:$A,0))=""),"",G1174/INDEX(G:G,MATCH(DATE(YEAR($A1174)-1,MONTH($A1174),DAY($A1174)),$A:$A,0))-1),"")</f>
        <v/>
      </c>
      <c r="K1174" s="20">
        <f>IF(OR(E1174="",E1173=""),"",E1174/E1173-1)</f>
        <v/>
      </c>
      <c r="L1174" s="20">
        <f>IF(OR(F1174="",F1173=""),"",F1174/F1173-1)</f>
        <v/>
      </c>
      <c r="M1174" s="20">
        <f>IF(OR(G1174="",G1173=""),"",G1174/G1173-1)</f>
        <v/>
      </c>
      <c r="N1174" s="20">
        <f>IF(G1174="","",E1174/G1174)</f>
        <v/>
      </c>
      <c r="O1174" s="20">
        <f>IF(G1174="","",F1174/G1174)</f>
        <v/>
      </c>
      <c r="P1174" s="21">
        <f>IF(SUMIFS('Daily NSE Equity Options'!$L:$L,'Daily NSE Equity Options'!$A:$A,$A1174)=0,"",SUMIFS('Daily NSE Equity Options'!$L:$L,'Daily NSE Equity Options'!$A:$A,$A1174))</f>
        <v/>
      </c>
      <c r="Q1174" s="8">
        <f>IF(SUMIFS('Daily BSE Equity Options'!$L:$L,'Daily BSE Equity Options'!$A:$A,$A1174)=0,"",SUMIFS('Daily BSE Equity Options'!$L:$L,'Daily BSE Equity Options'!$A:$A,$A1174))</f>
        <v/>
      </c>
      <c r="R1174" s="8">
        <f>IF(OR(P1174="",Q1174=""),"",P1174+Q1174)</f>
        <v/>
      </c>
      <c r="S1174" s="23">
        <f>IFERROR(IF(OR(P1174="",INDEX(P:P,MATCH(DATE(YEAR($A1174)-1,MONTH($A1174),DAY($A1174)),$A:$A,0))=""),"",P1174/INDEX(P:P,MATCH(DATE(YEAR($A1174)-1,MONTH($A1174),DAY($A1174)),$A:$A,0))-1),"")</f>
        <v/>
      </c>
      <c r="T1174" s="23">
        <f>IFERROR(IF(OR(Q1174="",INDEX(Q:Q,MATCH(DATE(YEAR($A1174)-1,MONTH($A1174),DAY($A1174)),$A:$A,0))=""),"",Q1174/INDEX(Q:Q,MATCH(DATE(YEAR($A1174)-1,MONTH($A1174),DAY($A1174)),$A:$A,0))-1),"")</f>
        <v/>
      </c>
      <c r="U1174" s="23">
        <f>IFERROR(IF(OR(R1174="",INDEX(R:R,MATCH(DATE(YEAR($A1174)-1,MONTH($A1174),DAY($A1174)),$A:$A,0))=""),"",R1174/INDEX(R:R,MATCH(DATE(YEAR($A1174)-1,MONTH($A1174),DAY($A1174)),$A:$A,0))-1),"")</f>
        <v/>
      </c>
      <c r="V1174" s="23">
        <f>IF(OR(P1174="",P1173=""),"",P1174/P1173-1)</f>
        <v/>
      </c>
      <c r="W1174" s="23">
        <f>IF(OR(Q1174="",Q1173=""),"",Q1174/Q1173-1)</f>
        <v/>
      </c>
      <c r="X1174" s="23">
        <f>IF(OR(R1174="",R1173=""),"",R1174/R1173-1)</f>
        <v/>
      </c>
      <c r="Y1174" s="23">
        <f>IF(R1174="","",P1174/R1174)</f>
        <v/>
      </c>
      <c r="Z1174" s="23">
        <f>IF(R1174="","",Q1174/R1174)</f>
        <v/>
      </c>
      <c r="AA1174" s="24">
        <f>IF(SUMIFS('Daily NSE Equity Options'!$M:$M,'Daily NSE Equity Options'!$A:$A,$A1174)=0,"",SUMIFS('Daily NSE Equity Options'!$M:$M,'Daily NSE Equity Options'!$A:$A,$A1174))</f>
        <v/>
      </c>
      <c r="AB1174" s="9">
        <f>IF(SUMIFS('Daily BSE Equity Options'!$M:$M,'Daily BSE Equity Options'!$A:$A,$A1174)=0,"",SUMIFS('Daily BSE Equity Options'!$M:$M,'Daily BSE Equity Options'!$A:$A,$A1174))</f>
        <v/>
      </c>
      <c r="AC1174" s="9">
        <f>IF(OR(AA1174="",AB1174=""),"",AA1174+AB1174)</f>
        <v/>
      </c>
      <c r="AD1174" s="26">
        <f>IFERROR(IF(OR(AA1174="",INDEX(AA:AA,MATCH(DATE(YEAR($A1174)-1,MONTH($A1174),DAY($A1174)),$A:$A,0))=""),"",AA1174/INDEX(AA:AA,MATCH(DATE(YEAR($A1174)-1,MONTH($A1174),DAY($A1174)),$A:$A,0))-1),"")</f>
        <v/>
      </c>
      <c r="AE1174" s="26">
        <f>IFERROR(IF(OR(AB1174="",INDEX(AB:AB,MATCH(DATE(YEAR($A1174)-1,MONTH($A1174),DAY($A1174)),$A:$A,0))=""),"",AB1174/INDEX(AB:AB,MATCH(DATE(YEAR($A1174)-1,MONTH($A1174),DAY($A1174)),$A:$A,0))-1),"")</f>
        <v/>
      </c>
      <c r="AF1174" s="26">
        <f>IFERROR(IF(OR(AC1174="",INDEX(AC:AC,MATCH(DATE(YEAR($A1174)-1,MONTH($A1174),DAY($A1174)),$A:$A,0))=""),"",AC1174/INDEX(AC:AC,MATCH(DATE(YEAR($A1174)-1,MONTH($A1174),DAY($A1174)),$A:$A,0))-1),"")</f>
        <v/>
      </c>
      <c r="AG1174" s="26">
        <f>IF(OR(AA1174="",AA1173=""),"",AA1174/AA1173-1)</f>
        <v/>
      </c>
      <c r="AH1174" s="26">
        <f>IF(OR(AB1174="",AB1173=""),"",AB1174/AB1173-1)</f>
        <v/>
      </c>
      <c r="AI1174" s="26">
        <f>IF(OR(AC1174="",AC1173=""),"",AC1174/AC1173-1)</f>
        <v/>
      </c>
      <c r="AJ1174" s="26">
        <f>IF(AC1174="","",AA1174/AC1174)</f>
        <v/>
      </c>
      <c r="AK1174" s="26">
        <f>IF(AC1174="","",AB1174/AC1174)</f>
        <v/>
      </c>
      <c r="AL1174" s="29" t="n">
        <v>14.51</v>
      </c>
      <c r="AM1174" s="30" t="n">
        <v>15.5525</v>
      </c>
      <c r="AN1174" s="30" t="n">
        <v>14.3975</v>
      </c>
      <c r="AO1174" s="30" t="n">
        <v>15.0725</v>
      </c>
      <c r="AP1174" s="31" t="n">
        <v>0.0388</v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18">
        <f>IF(SUMIFS('Daily NSE Equity Options'!$K:$K,'Daily NSE Equity Options'!$A:$A,$A1175)=0,"",SUMIFS('Daily NSE Equity Options'!$K:$K,'Daily NSE Equity Options'!$A:$A,$A1175))</f>
        <v/>
      </c>
      <c r="F1175" s="7">
        <f>IF(SUMIFS('Daily BSE Equity Options'!$K:$K,'Daily BSE Equity Options'!$A:$A,$A1175)=0,"",SUMIFS('Daily BSE Equity Options'!$K:$K,'Daily BSE Equity Options'!$A:$A,$A1175))</f>
        <v/>
      </c>
      <c r="G1175" s="7">
        <f>IF(OR(E1175="",F1175=""),"",E1175+F1175)</f>
        <v/>
      </c>
      <c r="H1175" s="20">
        <f>IFERROR(IF(OR(E1175="",INDEX(E:E,MATCH(DATE(YEAR($A1175)-1,MONTH($A1175),DAY($A1175)),$A:$A,0))=""),"",E1175/INDEX(E:E,MATCH(DATE(YEAR($A1175)-1,MONTH($A1175),DAY($A1175)),$A:$A,0))-1),"")</f>
        <v/>
      </c>
      <c r="I1175" s="20">
        <f>IFERROR(IF(OR(F1175="",INDEX(F:F,MATCH(DATE(YEAR($A1175)-1,MONTH($A1175),DAY($A1175)),$A:$A,0))=""),"",F1175/INDEX(F:F,MATCH(DATE(YEAR($A1175)-1,MONTH($A1175),DAY($A1175)),$A:$A,0))-1),"")</f>
        <v/>
      </c>
      <c r="J1175" s="20">
        <f>IFERROR(IF(OR(G1175="",INDEX(G:G,MATCH(DATE(YEAR($A1175)-1,MONTH($A1175),DAY($A1175)),$A:$A,0))=""),"",G1175/INDEX(G:G,MATCH(DATE(YEAR($A1175)-1,MONTH($A1175),DAY($A1175)),$A:$A,0))-1),"")</f>
        <v/>
      </c>
      <c r="K1175" s="20">
        <f>IF(OR(E1175="",E1174=""),"",E1175/E1174-1)</f>
        <v/>
      </c>
      <c r="L1175" s="20">
        <f>IF(OR(F1175="",F1174=""),"",F1175/F1174-1)</f>
        <v/>
      </c>
      <c r="M1175" s="20">
        <f>IF(OR(G1175="",G1174=""),"",G1175/G1174-1)</f>
        <v/>
      </c>
      <c r="N1175" s="20">
        <f>IF(G1175="","",E1175/G1175)</f>
        <v/>
      </c>
      <c r="O1175" s="20">
        <f>IF(G1175="","",F1175/G1175)</f>
        <v/>
      </c>
      <c r="P1175" s="21">
        <f>IF(SUMIFS('Daily NSE Equity Options'!$L:$L,'Daily NSE Equity Options'!$A:$A,$A1175)=0,"",SUMIFS('Daily NSE Equity Options'!$L:$L,'Daily NSE Equity Options'!$A:$A,$A1175))</f>
        <v/>
      </c>
      <c r="Q1175" s="8">
        <f>IF(SUMIFS('Daily BSE Equity Options'!$L:$L,'Daily BSE Equity Options'!$A:$A,$A1175)=0,"",SUMIFS('Daily BSE Equity Options'!$L:$L,'Daily BSE Equity Options'!$A:$A,$A1175))</f>
        <v/>
      </c>
      <c r="R1175" s="8">
        <f>IF(OR(P1175="",Q1175=""),"",P1175+Q1175)</f>
        <v/>
      </c>
      <c r="S1175" s="23">
        <f>IFERROR(IF(OR(P1175="",INDEX(P:P,MATCH(DATE(YEAR($A1175)-1,MONTH($A1175),DAY($A1175)),$A:$A,0))=""),"",P1175/INDEX(P:P,MATCH(DATE(YEAR($A1175)-1,MONTH($A1175),DAY($A1175)),$A:$A,0))-1),"")</f>
        <v/>
      </c>
      <c r="T1175" s="23">
        <f>IFERROR(IF(OR(Q1175="",INDEX(Q:Q,MATCH(DATE(YEAR($A1175)-1,MONTH($A1175),DAY($A1175)),$A:$A,0))=""),"",Q1175/INDEX(Q:Q,MATCH(DATE(YEAR($A1175)-1,MONTH($A1175),DAY($A1175)),$A:$A,0))-1),"")</f>
        <v/>
      </c>
      <c r="U1175" s="23">
        <f>IFERROR(IF(OR(R1175="",INDEX(R:R,MATCH(DATE(YEAR($A1175)-1,MONTH($A1175),DAY($A1175)),$A:$A,0))=""),"",R1175/INDEX(R:R,MATCH(DATE(YEAR($A1175)-1,MONTH($A1175),DAY($A1175)),$A:$A,0))-1),"")</f>
        <v/>
      </c>
      <c r="V1175" s="23">
        <f>IF(OR(P1175="",P1174=""),"",P1175/P1174-1)</f>
        <v/>
      </c>
      <c r="W1175" s="23">
        <f>IF(OR(Q1175="",Q1174=""),"",Q1175/Q1174-1)</f>
        <v/>
      </c>
      <c r="X1175" s="23">
        <f>IF(OR(R1175="",R1174=""),"",R1175/R1174-1)</f>
        <v/>
      </c>
      <c r="Y1175" s="23">
        <f>IF(R1175="","",P1175/R1175)</f>
        <v/>
      </c>
      <c r="Z1175" s="23">
        <f>IF(R1175="","",Q1175/R1175)</f>
        <v/>
      </c>
      <c r="AA1175" s="24">
        <f>IF(SUMIFS('Daily NSE Equity Options'!$M:$M,'Daily NSE Equity Options'!$A:$A,$A1175)=0,"",SUMIFS('Daily NSE Equity Options'!$M:$M,'Daily NSE Equity Options'!$A:$A,$A1175))</f>
        <v/>
      </c>
      <c r="AB1175" s="9">
        <f>IF(SUMIFS('Daily BSE Equity Options'!$M:$M,'Daily BSE Equity Options'!$A:$A,$A1175)=0,"",SUMIFS('Daily BSE Equity Options'!$M:$M,'Daily BSE Equity Options'!$A:$A,$A1175))</f>
        <v/>
      </c>
      <c r="AC1175" s="9">
        <f>IF(OR(AA1175="",AB1175=""),"",AA1175+AB1175)</f>
        <v/>
      </c>
      <c r="AD1175" s="26">
        <f>IFERROR(IF(OR(AA1175="",INDEX(AA:AA,MATCH(DATE(YEAR($A1175)-1,MONTH($A1175),DAY($A1175)),$A:$A,0))=""),"",AA1175/INDEX(AA:AA,MATCH(DATE(YEAR($A1175)-1,MONTH($A1175),DAY($A1175)),$A:$A,0))-1),"")</f>
        <v/>
      </c>
      <c r="AE1175" s="26">
        <f>IFERROR(IF(OR(AB1175="",INDEX(AB:AB,MATCH(DATE(YEAR($A1175)-1,MONTH($A1175),DAY($A1175)),$A:$A,0))=""),"",AB1175/INDEX(AB:AB,MATCH(DATE(YEAR($A1175)-1,MONTH($A1175),DAY($A1175)),$A:$A,0))-1),"")</f>
        <v/>
      </c>
      <c r="AF1175" s="26">
        <f>IFERROR(IF(OR(AC1175="",INDEX(AC:AC,MATCH(DATE(YEAR($A1175)-1,MONTH($A1175),DAY($A1175)),$A:$A,0))=""),"",AC1175/INDEX(AC:AC,MATCH(DATE(YEAR($A1175)-1,MONTH($A1175),DAY($A1175)),$A:$A,0))-1),"")</f>
        <v/>
      </c>
      <c r="AG1175" s="26">
        <f>IF(OR(AA1175="",AA1174=""),"",AA1175/AA1174-1)</f>
        <v/>
      </c>
      <c r="AH1175" s="26">
        <f>IF(OR(AB1175="",AB1174=""),"",AB1175/AB1174-1)</f>
        <v/>
      </c>
      <c r="AI1175" s="26">
        <f>IF(OR(AC1175="",AC1174=""),"",AC1175/AC1174-1)</f>
        <v/>
      </c>
      <c r="AJ1175" s="26">
        <f>IF(AC1175="","",AA1175/AC1175)</f>
        <v/>
      </c>
      <c r="AK1175" s="26">
        <f>IF(AC1175="","",AB1175/AC1175)</f>
        <v/>
      </c>
      <c r="AL1175" s="29" t="n">
        <v>15.0725</v>
      </c>
      <c r="AM1175" s="30" t="n">
        <v>16.8825</v>
      </c>
      <c r="AN1175" s="30" t="n">
        <v>13.4175</v>
      </c>
      <c r="AO1175" s="30" t="n">
        <v>13.52</v>
      </c>
      <c r="AP1175" s="31" t="n">
        <v>-0.103</v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18">
        <f>IF(SUMIFS('Daily NSE Equity Options'!$K:$K,'Daily NSE Equity Options'!$A:$A,$A1176)=0,"",SUMIFS('Daily NSE Equity Options'!$K:$K,'Daily NSE Equity Options'!$A:$A,$A1176))</f>
        <v/>
      </c>
      <c r="F1176" s="7">
        <f>IF(SUMIFS('Daily BSE Equity Options'!$K:$K,'Daily BSE Equity Options'!$A:$A,$A1176)=0,"",SUMIFS('Daily BSE Equity Options'!$K:$K,'Daily BSE Equity Options'!$A:$A,$A1176))</f>
        <v/>
      </c>
      <c r="G1176" s="7">
        <f>IF(OR(E1176="",F1176=""),"",E1176+F1176)</f>
        <v/>
      </c>
      <c r="H1176" s="20">
        <f>IFERROR(IF(OR(E1176="",INDEX(E:E,MATCH(DATE(YEAR($A1176)-1,MONTH($A1176),DAY($A1176)),$A:$A,0))=""),"",E1176/INDEX(E:E,MATCH(DATE(YEAR($A1176)-1,MONTH($A1176),DAY($A1176)),$A:$A,0))-1),"")</f>
        <v/>
      </c>
      <c r="I1176" s="20">
        <f>IFERROR(IF(OR(F1176="",INDEX(F:F,MATCH(DATE(YEAR($A1176)-1,MONTH($A1176),DAY($A1176)),$A:$A,0))=""),"",F1176/INDEX(F:F,MATCH(DATE(YEAR($A1176)-1,MONTH($A1176),DAY($A1176)),$A:$A,0))-1),"")</f>
        <v/>
      </c>
      <c r="J1176" s="20">
        <f>IFERROR(IF(OR(G1176="",INDEX(G:G,MATCH(DATE(YEAR($A1176)-1,MONTH($A1176),DAY($A1176)),$A:$A,0))=""),"",G1176/INDEX(G:G,MATCH(DATE(YEAR($A1176)-1,MONTH($A1176),DAY($A1176)),$A:$A,0))-1),"")</f>
        <v/>
      </c>
      <c r="K1176" s="20">
        <f>IF(OR(E1176="",E1175=""),"",E1176/E1175-1)</f>
        <v/>
      </c>
      <c r="L1176" s="20">
        <f>IF(OR(F1176="",F1175=""),"",F1176/F1175-1)</f>
        <v/>
      </c>
      <c r="M1176" s="20">
        <f>IF(OR(G1176="",G1175=""),"",G1176/G1175-1)</f>
        <v/>
      </c>
      <c r="N1176" s="20">
        <f>IF(G1176="","",E1176/G1176)</f>
        <v/>
      </c>
      <c r="O1176" s="20">
        <f>IF(G1176="","",F1176/G1176)</f>
        <v/>
      </c>
      <c r="P1176" s="21">
        <f>IF(SUMIFS('Daily NSE Equity Options'!$L:$L,'Daily NSE Equity Options'!$A:$A,$A1176)=0,"",SUMIFS('Daily NSE Equity Options'!$L:$L,'Daily NSE Equity Options'!$A:$A,$A1176))</f>
        <v/>
      </c>
      <c r="Q1176" s="8">
        <f>IF(SUMIFS('Daily BSE Equity Options'!$L:$L,'Daily BSE Equity Options'!$A:$A,$A1176)=0,"",SUMIFS('Daily BSE Equity Options'!$L:$L,'Daily BSE Equity Options'!$A:$A,$A1176))</f>
        <v/>
      </c>
      <c r="R1176" s="8">
        <f>IF(OR(P1176="",Q1176=""),"",P1176+Q1176)</f>
        <v/>
      </c>
      <c r="S1176" s="23">
        <f>IFERROR(IF(OR(P1176="",INDEX(P:P,MATCH(DATE(YEAR($A1176)-1,MONTH($A1176),DAY($A1176)),$A:$A,0))=""),"",P1176/INDEX(P:P,MATCH(DATE(YEAR($A1176)-1,MONTH($A1176),DAY($A1176)),$A:$A,0))-1),"")</f>
        <v/>
      </c>
      <c r="T1176" s="23">
        <f>IFERROR(IF(OR(Q1176="",INDEX(Q:Q,MATCH(DATE(YEAR($A1176)-1,MONTH($A1176),DAY($A1176)),$A:$A,0))=""),"",Q1176/INDEX(Q:Q,MATCH(DATE(YEAR($A1176)-1,MONTH($A1176),DAY($A1176)),$A:$A,0))-1),"")</f>
        <v/>
      </c>
      <c r="U1176" s="23">
        <f>IFERROR(IF(OR(R1176="",INDEX(R:R,MATCH(DATE(YEAR($A1176)-1,MONTH($A1176),DAY($A1176)),$A:$A,0))=""),"",R1176/INDEX(R:R,MATCH(DATE(YEAR($A1176)-1,MONTH($A1176),DAY($A1176)),$A:$A,0))-1),"")</f>
        <v/>
      </c>
      <c r="V1176" s="23">
        <f>IF(OR(P1176="",P1175=""),"",P1176/P1175-1)</f>
        <v/>
      </c>
      <c r="W1176" s="23">
        <f>IF(OR(Q1176="",Q1175=""),"",Q1176/Q1175-1)</f>
        <v/>
      </c>
      <c r="X1176" s="23">
        <f>IF(OR(R1176="",R1175=""),"",R1176/R1175-1)</f>
        <v/>
      </c>
      <c r="Y1176" s="23">
        <f>IF(R1176="","",P1176/R1176)</f>
        <v/>
      </c>
      <c r="Z1176" s="23">
        <f>IF(R1176="","",Q1176/R1176)</f>
        <v/>
      </c>
      <c r="AA1176" s="24">
        <f>IF(SUMIFS('Daily NSE Equity Options'!$M:$M,'Daily NSE Equity Options'!$A:$A,$A1176)=0,"",SUMIFS('Daily NSE Equity Options'!$M:$M,'Daily NSE Equity Options'!$A:$A,$A1176))</f>
        <v/>
      </c>
      <c r="AB1176" s="9">
        <f>IF(SUMIFS('Daily BSE Equity Options'!$M:$M,'Daily BSE Equity Options'!$A:$A,$A1176)=0,"",SUMIFS('Daily BSE Equity Options'!$M:$M,'Daily BSE Equity Options'!$A:$A,$A1176))</f>
        <v/>
      </c>
      <c r="AC1176" s="9">
        <f>IF(OR(AA1176="",AB1176=""),"",AA1176+AB1176)</f>
        <v/>
      </c>
      <c r="AD1176" s="26">
        <f>IFERROR(IF(OR(AA1176="",INDEX(AA:AA,MATCH(DATE(YEAR($A1176)-1,MONTH($A1176),DAY($A1176)),$A:$A,0))=""),"",AA1176/INDEX(AA:AA,MATCH(DATE(YEAR($A1176)-1,MONTH($A1176),DAY($A1176)),$A:$A,0))-1),"")</f>
        <v/>
      </c>
      <c r="AE1176" s="26">
        <f>IFERROR(IF(OR(AB1176="",INDEX(AB:AB,MATCH(DATE(YEAR($A1176)-1,MONTH($A1176),DAY($A1176)),$A:$A,0))=""),"",AB1176/INDEX(AB:AB,MATCH(DATE(YEAR($A1176)-1,MONTH($A1176),DAY($A1176)),$A:$A,0))-1),"")</f>
        <v/>
      </c>
      <c r="AF1176" s="26">
        <f>IFERROR(IF(OR(AC1176="",INDEX(AC:AC,MATCH(DATE(YEAR($A1176)-1,MONTH($A1176),DAY($A1176)),$A:$A,0))=""),"",AC1176/INDEX(AC:AC,MATCH(DATE(YEAR($A1176)-1,MONTH($A1176),DAY($A1176)),$A:$A,0))-1),"")</f>
        <v/>
      </c>
      <c r="AG1176" s="26">
        <f>IF(OR(AA1176="",AA1175=""),"",AA1176/AA1175-1)</f>
        <v/>
      </c>
      <c r="AH1176" s="26">
        <f>IF(OR(AB1176="",AB1175=""),"",AB1176/AB1175-1)</f>
        <v/>
      </c>
      <c r="AI1176" s="26">
        <f>IF(OR(AC1176="",AC1175=""),"",AC1176/AC1175-1)</f>
        <v/>
      </c>
      <c r="AJ1176" s="26">
        <f>IF(AC1176="","",AA1176/AC1176)</f>
        <v/>
      </c>
      <c r="AK1176" s="26">
        <f>IF(AC1176="","",AB1176/AC1176)</f>
        <v/>
      </c>
      <c r="AL1176" s="29" t="n">
        <v>13.52</v>
      </c>
      <c r="AM1176" s="30" t="n">
        <v>15.03</v>
      </c>
      <c r="AN1176" s="30" t="n">
        <v>12.975</v>
      </c>
      <c r="AO1176" s="30" t="n">
        <v>13.1775</v>
      </c>
      <c r="AP1176" s="31" t="n">
        <v>-0.0253</v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18">
        <f>IF(SUMIFS('Daily NSE Equity Options'!$K:$K,'Daily NSE Equity Options'!$A:$A,$A1177)=0,"",SUMIFS('Daily NSE Equity Options'!$K:$K,'Daily NSE Equity Options'!$A:$A,$A1177))</f>
        <v/>
      </c>
      <c r="F1177" s="7">
        <f>IF(SUMIFS('Daily BSE Equity Options'!$K:$K,'Daily BSE Equity Options'!$A:$A,$A1177)=0,"",SUMIFS('Daily BSE Equity Options'!$K:$K,'Daily BSE Equity Options'!$A:$A,$A1177))</f>
        <v/>
      </c>
      <c r="G1177" s="7">
        <f>IF(OR(E1177="",F1177=""),"",E1177+F1177)</f>
        <v/>
      </c>
      <c r="H1177" s="20">
        <f>IFERROR(IF(OR(E1177="",INDEX(E:E,MATCH(DATE(YEAR($A1177)-1,MONTH($A1177),DAY($A1177)),$A:$A,0))=""),"",E1177/INDEX(E:E,MATCH(DATE(YEAR($A1177)-1,MONTH($A1177),DAY($A1177)),$A:$A,0))-1),"")</f>
        <v/>
      </c>
      <c r="I1177" s="20">
        <f>IFERROR(IF(OR(F1177="",INDEX(F:F,MATCH(DATE(YEAR($A1177)-1,MONTH($A1177),DAY($A1177)),$A:$A,0))=""),"",F1177/INDEX(F:F,MATCH(DATE(YEAR($A1177)-1,MONTH($A1177),DAY($A1177)),$A:$A,0))-1),"")</f>
        <v/>
      </c>
      <c r="J1177" s="20">
        <f>IFERROR(IF(OR(G1177="",INDEX(G:G,MATCH(DATE(YEAR($A1177)-1,MONTH($A1177),DAY($A1177)),$A:$A,0))=""),"",G1177/INDEX(G:G,MATCH(DATE(YEAR($A1177)-1,MONTH($A1177),DAY($A1177)),$A:$A,0))-1),"")</f>
        <v/>
      </c>
      <c r="K1177" s="20">
        <f>IF(OR(E1177="",E1176=""),"",E1177/E1176-1)</f>
        <v/>
      </c>
      <c r="L1177" s="20">
        <f>IF(OR(F1177="",F1176=""),"",F1177/F1176-1)</f>
        <v/>
      </c>
      <c r="M1177" s="20">
        <f>IF(OR(G1177="",G1176=""),"",G1177/G1176-1)</f>
        <v/>
      </c>
      <c r="N1177" s="20">
        <f>IF(G1177="","",E1177/G1177)</f>
        <v/>
      </c>
      <c r="O1177" s="20">
        <f>IF(G1177="","",F1177/G1177)</f>
        <v/>
      </c>
      <c r="P1177" s="21">
        <f>IF(SUMIFS('Daily NSE Equity Options'!$L:$L,'Daily NSE Equity Options'!$A:$A,$A1177)=0,"",SUMIFS('Daily NSE Equity Options'!$L:$L,'Daily NSE Equity Options'!$A:$A,$A1177))</f>
        <v/>
      </c>
      <c r="Q1177" s="8">
        <f>IF(SUMIFS('Daily BSE Equity Options'!$L:$L,'Daily BSE Equity Options'!$A:$A,$A1177)=0,"",SUMIFS('Daily BSE Equity Options'!$L:$L,'Daily BSE Equity Options'!$A:$A,$A1177))</f>
        <v/>
      </c>
      <c r="R1177" s="8">
        <f>IF(OR(P1177="",Q1177=""),"",P1177+Q1177)</f>
        <v/>
      </c>
      <c r="S1177" s="23">
        <f>IFERROR(IF(OR(P1177="",INDEX(P:P,MATCH(DATE(YEAR($A1177)-1,MONTH($A1177),DAY($A1177)),$A:$A,0))=""),"",P1177/INDEX(P:P,MATCH(DATE(YEAR($A1177)-1,MONTH($A1177),DAY($A1177)),$A:$A,0))-1),"")</f>
        <v/>
      </c>
      <c r="T1177" s="23">
        <f>IFERROR(IF(OR(Q1177="",INDEX(Q:Q,MATCH(DATE(YEAR($A1177)-1,MONTH($A1177),DAY($A1177)),$A:$A,0))=""),"",Q1177/INDEX(Q:Q,MATCH(DATE(YEAR($A1177)-1,MONTH($A1177),DAY($A1177)),$A:$A,0))-1),"")</f>
        <v/>
      </c>
      <c r="U1177" s="23">
        <f>IFERROR(IF(OR(R1177="",INDEX(R:R,MATCH(DATE(YEAR($A1177)-1,MONTH($A1177),DAY($A1177)),$A:$A,0))=""),"",R1177/INDEX(R:R,MATCH(DATE(YEAR($A1177)-1,MONTH($A1177),DAY($A1177)),$A:$A,0))-1),"")</f>
        <v/>
      </c>
      <c r="V1177" s="23">
        <f>IF(OR(P1177="",P1176=""),"",P1177/P1176-1)</f>
        <v/>
      </c>
      <c r="W1177" s="23">
        <f>IF(OR(Q1177="",Q1176=""),"",Q1177/Q1176-1)</f>
        <v/>
      </c>
      <c r="X1177" s="23">
        <f>IF(OR(R1177="",R1176=""),"",R1177/R1176-1)</f>
        <v/>
      </c>
      <c r="Y1177" s="23">
        <f>IF(R1177="","",P1177/R1177)</f>
        <v/>
      </c>
      <c r="Z1177" s="23">
        <f>IF(R1177="","",Q1177/R1177)</f>
        <v/>
      </c>
      <c r="AA1177" s="24">
        <f>IF(SUMIFS('Daily NSE Equity Options'!$M:$M,'Daily NSE Equity Options'!$A:$A,$A1177)=0,"",SUMIFS('Daily NSE Equity Options'!$M:$M,'Daily NSE Equity Options'!$A:$A,$A1177))</f>
        <v/>
      </c>
      <c r="AB1177" s="9">
        <f>IF(SUMIFS('Daily BSE Equity Options'!$M:$M,'Daily BSE Equity Options'!$A:$A,$A1177)=0,"",SUMIFS('Daily BSE Equity Options'!$M:$M,'Daily BSE Equity Options'!$A:$A,$A1177))</f>
        <v/>
      </c>
      <c r="AC1177" s="9">
        <f>IF(OR(AA1177="",AB1177=""),"",AA1177+AB1177)</f>
        <v/>
      </c>
      <c r="AD1177" s="26">
        <f>IFERROR(IF(OR(AA1177="",INDEX(AA:AA,MATCH(DATE(YEAR($A1177)-1,MONTH($A1177),DAY($A1177)),$A:$A,0))=""),"",AA1177/INDEX(AA:AA,MATCH(DATE(YEAR($A1177)-1,MONTH($A1177),DAY($A1177)),$A:$A,0))-1),"")</f>
        <v/>
      </c>
      <c r="AE1177" s="26">
        <f>IFERROR(IF(OR(AB1177="",INDEX(AB:AB,MATCH(DATE(YEAR($A1177)-1,MONTH($A1177),DAY($A1177)),$A:$A,0))=""),"",AB1177/INDEX(AB:AB,MATCH(DATE(YEAR($A1177)-1,MONTH($A1177),DAY($A1177)),$A:$A,0))-1),"")</f>
        <v/>
      </c>
      <c r="AF1177" s="26">
        <f>IFERROR(IF(OR(AC1177="",INDEX(AC:AC,MATCH(DATE(YEAR($A1177)-1,MONTH($A1177),DAY($A1177)),$A:$A,0))=""),"",AC1177/INDEX(AC:AC,MATCH(DATE(YEAR($A1177)-1,MONTH($A1177),DAY($A1177)),$A:$A,0))-1),"")</f>
        <v/>
      </c>
      <c r="AG1177" s="26">
        <f>IF(OR(AA1177="",AA1176=""),"",AA1177/AA1176-1)</f>
        <v/>
      </c>
      <c r="AH1177" s="26">
        <f>IF(OR(AB1177="",AB1176=""),"",AB1177/AB1176-1)</f>
        <v/>
      </c>
      <c r="AI1177" s="26">
        <f>IF(OR(AC1177="",AC1176=""),"",AC1177/AC1176-1)</f>
        <v/>
      </c>
      <c r="AJ1177" s="26">
        <f>IF(AC1177="","",AA1177/AC1177)</f>
        <v/>
      </c>
      <c r="AK1177" s="26">
        <f>IF(AC1177="","",AB1177/AC1177)</f>
        <v/>
      </c>
      <c r="AL1177" s="29" t="n">
        <v>13.1775</v>
      </c>
      <c r="AM1177" s="30" t="n">
        <v>14.3875</v>
      </c>
      <c r="AN1177" s="30" t="n">
        <v>13.0825</v>
      </c>
      <c r="AO1177" s="30" t="n">
        <v>14.035</v>
      </c>
      <c r="AP1177" s="31" t="n">
        <v>0.06510000000000001</v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18">
        <f>IF(SUMIFS('Daily NSE Equity Options'!$K:$K,'Daily NSE Equity Options'!$A:$A,$A1178)=0,"",SUMIFS('Daily NSE Equity Options'!$K:$K,'Daily NSE Equity Options'!$A:$A,$A1178))</f>
        <v/>
      </c>
      <c r="F1178" s="7">
        <f>IF(SUMIFS('Daily BSE Equity Options'!$K:$K,'Daily BSE Equity Options'!$A:$A,$A1178)=0,"",SUMIFS('Daily BSE Equity Options'!$K:$K,'Daily BSE Equity Options'!$A:$A,$A1178))</f>
        <v/>
      </c>
      <c r="G1178" s="7">
        <f>IF(OR(E1178="",F1178=""),"",E1178+F1178)</f>
        <v/>
      </c>
      <c r="H1178" s="20">
        <f>IFERROR(IF(OR(E1178="",INDEX(E:E,MATCH(DATE(YEAR($A1178)-1,MONTH($A1178),DAY($A1178)),$A:$A,0))=""),"",E1178/INDEX(E:E,MATCH(DATE(YEAR($A1178)-1,MONTH($A1178),DAY($A1178)),$A:$A,0))-1),"")</f>
        <v/>
      </c>
      <c r="I1178" s="20">
        <f>IFERROR(IF(OR(F1178="",INDEX(F:F,MATCH(DATE(YEAR($A1178)-1,MONTH($A1178),DAY($A1178)),$A:$A,0))=""),"",F1178/INDEX(F:F,MATCH(DATE(YEAR($A1178)-1,MONTH($A1178),DAY($A1178)),$A:$A,0))-1),"")</f>
        <v/>
      </c>
      <c r="J1178" s="20">
        <f>IFERROR(IF(OR(G1178="",INDEX(G:G,MATCH(DATE(YEAR($A1178)-1,MONTH($A1178),DAY($A1178)),$A:$A,0))=""),"",G1178/INDEX(G:G,MATCH(DATE(YEAR($A1178)-1,MONTH($A1178),DAY($A1178)),$A:$A,0))-1),"")</f>
        <v/>
      </c>
      <c r="K1178" s="20">
        <f>IF(OR(E1178="",E1177=""),"",E1178/E1177-1)</f>
        <v/>
      </c>
      <c r="L1178" s="20">
        <f>IF(OR(F1178="",F1177=""),"",F1178/F1177-1)</f>
        <v/>
      </c>
      <c r="M1178" s="20">
        <f>IF(OR(G1178="",G1177=""),"",G1178/G1177-1)</f>
        <v/>
      </c>
      <c r="N1178" s="20">
        <f>IF(G1178="","",E1178/G1178)</f>
        <v/>
      </c>
      <c r="O1178" s="20">
        <f>IF(G1178="","",F1178/G1178)</f>
        <v/>
      </c>
      <c r="P1178" s="21">
        <f>IF(SUMIFS('Daily NSE Equity Options'!$L:$L,'Daily NSE Equity Options'!$A:$A,$A1178)=0,"",SUMIFS('Daily NSE Equity Options'!$L:$L,'Daily NSE Equity Options'!$A:$A,$A1178))</f>
        <v/>
      </c>
      <c r="Q1178" s="8">
        <f>IF(SUMIFS('Daily BSE Equity Options'!$L:$L,'Daily BSE Equity Options'!$A:$A,$A1178)=0,"",SUMIFS('Daily BSE Equity Options'!$L:$L,'Daily BSE Equity Options'!$A:$A,$A1178))</f>
        <v/>
      </c>
      <c r="R1178" s="8">
        <f>IF(OR(P1178="",Q1178=""),"",P1178+Q1178)</f>
        <v/>
      </c>
      <c r="S1178" s="23">
        <f>IFERROR(IF(OR(P1178="",INDEX(P:P,MATCH(DATE(YEAR($A1178)-1,MONTH($A1178),DAY($A1178)),$A:$A,0))=""),"",P1178/INDEX(P:P,MATCH(DATE(YEAR($A1178)-1,MONTH($A1178),DAY($A1178)),$A:$A,0))-1),"")</f>
        <v/>
      </c>
      <c r="T1178" s="23">
        <f>IFERROR(IF(OR(Q1178="",INDEX(Q:Q,MATCH(DATE(YEAR($A1178)-1,MONTH($A1178),DAY($A1178)),$A:$A,0))=""),"",Q1178/INDEX(Q:Q,MATCH(DATE(YEAR($A1178)-1,MONTH($A1178),DAY($A1178)),$A:$A,0))-1),"")</f>
        <v/>
      </c>
      <c r="U1178" s="23">
        <f>IFERROR(IF(OR(R1178="",INDEX(R:R,MATCH(DATE(YEAR($A1178)-1,MONTH($A1178),DAY($A1178)),$A:$A,0))=""),"",R1178/INDEX(R:R,MATCH(DATE(YEAR($A1178)-1,MONTH($A1178),DAY($A1178)),$A:$A,0))-1),"")</f>
        <v/>
      </c>
      <c r="V1178" s="23">
        <f>IF(OR(P1178="",P1177=""),"",P1178/P1177-1)</f>
        <v/>
      </c>
      <c r="W1178" s="23">
        <f>IF(OR(Q1178="",Q1177=""),"",Q1178/Q1177-1)</f>
        <v/>
      </c>
      <c r="X1178" s="23">
        <f>IF(OR(R1178="",R1177=""),"",R1178/R1177-1)</f>
        <v/>
      </c>
      <c r="Y1178" s="23">
        <f>IF(R1178="","",P1178/R1178)</f>
        <v/>
      </c>
      <c r="Z1178" s="23">
        <f>IF(R1178="","",Q1178/R1178)</f>
        <v/>
      </c>
      <c r="AA1178" s="24">
        <f>IF(SUMIFS('Daily NSE Equity Options'!$M:$M,'Daily NSE Equity Options'!$A:$A,$A1178)=0,"",SUMIFS('Daily NSE Equity Options'!$M:$M,'Daily NSE Equity Options'!$A:$A,$A1178))</f>
        <v/>
      </c>
      <c r="AB1178" s="9">
        <f>IF(SUMIFS('Daily BSE Equity Options'!$M:$M,'Daily BSE Equity Options'!$A:$A,$A1178)=0,"",SUMIFS('Daily BSE Equity Options'!$M:$M,'Daily BSE Equity Options'!$A:$A,$A1178))</f>
        <v/>
      </c>
      <c r="AC1178" s="9">
        <f>IF(OR(AA1178="",AB1178=""),"",AA1178+AB1178)</f>
        <v/>
      </c>
      <c r="AD1178" s="26">
        <f>IFERROR(IF(OR(AA1178="",INDEX(AA:AA,MATCH(DATE(YEAR($A1178)-1,MONTH($A1178),DAY($A1178)),$A:$A,0))=""),"",AA1178/INDEX(AA:AA,MATCH(DATE(YEAR($A1178)-1,MONTH($A1178),DAY($A1178)),$A:$A,0))-1),"")</f>
        <v/>
      </c>
      <c r="AE1178" s="26">
        <f>IFERROR(IF(OR(AB1178="",INDEX(AB:AB,MATCH(DATE(YEAR($A1178)-1,MONTH($A1178),DAY($A1178)),$A:$A,0))=""),"",AB1178/INDEX(AB:AB,MATCH(DATE(YEAR($A1178)-1,MONTH($A1178),DAY($A1178)),$A:$A,0))-1),"")</f>
        <v/>
      </c>
      <c r="AF1178" s="26">
        <f>IFERROR(IF(OR(AC1178="",INDEX(AC:AC,MATCH(DATE(YEAR($A1178)-1,MONTH($A1178),DAY($A1178)),$A:$A,0))=""),"",AC1178/INDEX(AC:AC,MATCH(DATE(YEAR($A1178)-1,MONTH($A1178),DAY($A1178)),$A:$A,0))-1),"")</f>
        <v/>
      </c>
      <c r="AG1178" s="26">
        <f>IF(OR(AA1178="",AA1177=""),"",AA1178/AA1177-1)</f>
        <v/>
      </c>
      <c r="AH1178" s="26">
        <f>IF(OR(AB1178="",AB1177=""),"",AB1178/AB1177-1)</f>
        <v/>
      </c>
      <c r="AI1178" s="26">
        <f>IF(OR(AC1178="",AC1177=""),"",AC1178/AC1177-1)</f>
        <v/>
      </c>
      <c r="AJ1178" s="26">
        <f>IF(AC1178="","",AA1178/AC1178)</f>
        <v/>
      </c>
      <c r="AK1178" s="26">
        <f>IF(AC1178="","",AB1178/AC1178)</f>
        <v/>
      </c>
      <c r="AL1178" s="29" t="n">
        <v>14.035</v>
      </c>
      <c r="AM1178" s="30" t="n">
        <v>14.2375</v>
      </c>
      <c r="AN1178" s="30" t="n">
        <v>13.035</v>
      </c>
      <c r="AO1178" s="30" t="n">
        <v>13.2375</v>
      </c>
      <c r="AP1178" s="31" t="n">
        <v>-0.0568</v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18">
        <f>IF(SUMIFS('Daily NSE Equity Options'!$K:$K,'Daily NSE Equity Options'!$A:$A,$A1179)=0,"",SUMIFS('Daily NSE Equity Options'!$K:$K,'Daily NSE Equity Options'!$A:$A,$A1179))</f>
        <v/>
      </c>
      <c r="F1179" s="7">
        <f>IF(SUMIFS('Daily BSE Equity Options'!$K:$K,'Daily BSE Equity Options'!$A:$A,$A1179)=0,"",SUMIFS('Daily BSE Equity Options'!$K:$K,'Daily BSE Equity Options'!$A:$A,$A1179))</f>
        <v/>
      </c>
      <c r="G1179" s="7">
        <f>IF(OR(E1179="",F1179=""),"",E1179+F1179)</f>
        <v/>
      </c>
      <c r="H1179" s="20">
        <f>IFERROR(IF(OR(E1179="",INDEX(E:E,MATCH(DATE(YEAR($A1179)-1,MONTH($A1179),DAY($A1179)),$A:$A,0))=""),"",E1179/INDEX(E:E,MATCH(DATE(YEAR($A1179)-1,MONTH($A1179),DAY($A1179)),$A:$A,0))-1),"")</f>
        <v/>
      </c>
      <c r="I1179" s="20">
        <f>IFERROR(IF(OR(F1179="",INDEX(F:F,MATCH(DATE(YEAR($A1179)-1,MONTH($A1179),DAY($A1179)),$A:$A,0))=""),"",F1179/INDEX(F:F,MATCH(DATE(YEAR($A1179)-1,MONTH($A1179),DAY($A1179)),$A:$A,0))-1),"")</f>
        <v/>
      </c>
      <c r="J1179" s="20">
        <f>IFERROR(IF(OR(G1179="",INDEX(G:G,MATCH(DATE(YEAR($A1179)-1,MONTH($A1179),DAY($A1179)),$A:$A,0))=""),"",G1179/INDEX(G:G,MATCH(DATE(YEAR($A1179)-1,MONTH($A1179),DAY($A1179)),$A:$A,0))-1),"")</f>
        <v/>
      </c>
      <c r="K1179" s="20">
        <f>IF(OR(E1179="",E1178=""),"",E1179/E1178-1)</f>
        <v/>
      </c>
      <c r="L1179" s="20">
        <f>IF(OR(F1179="",F1178=""),"",F1179/F1178-1)</f>
        <v/>
      </c>
      <c r="M1179" s="20">
        <f>IF(OR(G1179="",G1178=""),"",G1179/G1178-1)</f>
        <v/>
      </c>
      <c r="N1179" s="20">
        <f>IF(G1179="","",E1179/G1179)</f>
        <v/>
      </c>
      <c r="O1179" s="20">
        <f>IF(G1179="","",F1179/G1179)</f>
        <v/>
      </c>
      <c r="P1179" s="21">
        <f>IF(SUMIFS('Daily NSE Equity Options'!$L:$L,'Daily NSE Equity Options'!$A:$A,$A1179)=0,"",SUMIFS('Daily NSE Equity Options'!$L:$L,'Daily NSE Equity Options'!$A:$A,$A1179))</f>
        <v/>
      </c>
      <c r="Q1179" s="8">
        <f>IF(SUMIFS('Daily BSE Equity Options'!$L:$L,'Daily BSE Equity Options'!$A:$A,$A1179)=0,"",SUMIFS('Daily BSE Equity Options'!$L:$L,'Daily BSE Equity Options'!$A:$A,$A1179))</f>
        <v/>
      </c>
      <c r="R1179" s="8">
        <f>IF(OR(P1179="",Q1179=""),"",P1179+Q1179)</f>
        <v/>
      </c>
      <c r="S1179" s="23">
        <f>IFERROR(IF(OR(P1179="",INDEX(P:P,MATCH(DATE(YEAR($A1179)-1,MONTH($A1179),DAY($A1179)),$A:$A,0))=""),"",P1179/INDEX(P:P,MATCH(DATE(YEAR($A1179)-1,MONTH($A1179),DAY($A1179)),$A:$A,0))-1),"")</f>
        <v/>
      </c>
      <c r="T1179" s="23">
        <f>IFERROR(IF(OR(Q1179="",INDEX(Q:Q,MATCH(DATE(YEAR($A1179)-1,MONTH($A1179),DAY($A1179)),$A:$A,0))=""),"",Q1179/INDEX(Q:Q,MATCH(DATE(YEAR($A1179)-1,MONTH($A1179),DAY($A1179)),$A:$A,0))-1),"")</f>
        <v/>
      </c>
      <c r="U1179" s="23">
        <f>IFERROR(IF(OR(R1179="",INDEX(R:R,MATCH(DATE(YEAR($A1179)-1,MONTH($A1179),DAY($A1179)),$A:$A,0))=""),"",R1179/INDEX(R:R,MATCH(DATE(YEAR($A1179)-1,MONTH($A1179),DAY($A1179)),$A:$A,0))-1),"")</f>
        <v/>
      </c>
      <c r="V1179" s="23">
        <f>IF(OR(P1179="",P1178=""),"",P1179/P1178-1)</f>
        <v/>
      </c>
      <c r="W1179" s="23">
        <f>IF(OR(Q1179="",Q1178=""),"",Q1179/Q1178-1)</f>
        <v/>
      </c>
      <c r="X1179" s="23">
        <f>IF(OR(R1179="",R1178=""),"",R1179/R1178-1)</f>
        <v/>
      </c>
      <c r="Y1179" s="23">
        <f>IF(R1179="","",P1179/R1179)</f>
        <v/>
      </c>
      <c r="Z1179" s="23">
        <f>IF(R1179="","",Q1179/R1179)</f>
        <v/>
      </c>
      <c r="AA1179" s="24">
        <f>IF(SUMIFS('Daily NSE Equity Options'!$M:$M,'Daily NSE Equity Options'!$A:$A,$A1179)=0,"",SUMIFS('Daily NSE Equity Options'!$M:$M,'Daily NSE Equity Options'!$A:$A,$A1179))</f>
        <v/>
      </c>
      <c r="AB1179" s="9">
        <f>IF(SUMIFS('Daily BSE Equity Options'!$M:$M,'Daily BSE Equity Options'!$A:$A,$A1179)=0,"",SUMIFS('Daily BSE Equity Options'!$M:$M,'Daily BSE Equity Options'!$A:$A,$A1179))</f>
        <v/>
      </c>
      <c r="AC1179" s="9">
        <f>IF(OR(AA1179="",AB1179=""),"",AA1179+AB1179)</f>
        <v/>
      </c>
      <c r="AD1179" s="26">
        <f>IFERROR(IF(OR(AA1179="",INDEX(AA:AA,MATCH(DATE(YEAR($A1179)-1,MONTH($A1179),DAY($A1179)),$A:$A,0))=""),"",AA1179/INDEX(AA:AA,MATCH(DATE(YEAR($A1179)-1,MONTH($A1179),DAY($A1179)),$A:$A,0))-1),"")</f>
        <v/>
      </c>
      <c r="AE1179" s="26">
        <f>IFERROR(IF(OR(AB1179="",INDEX(AB:AB,MATCH(DATE(YEAR($A1179)-1,MONTH($A1179),DAY($A1179)),$A:$A,0))=""),"",AB1179/INDEX(AB:AB,MATCH(DATE(YEAR($A1179)-1,MONTH($A1179),DAY($A1179)),$A:$A,0))-1),"")</f>
        <v/>
      </c>
      <c r="AF1179" s="26">
        <f>IFERROR(IF(OR(AC1179="",INDEX(AC:AC,MATCH(DATE(YEAR($A1179)-1,MONTH($A1179),DAY($A1179)),$A:$A,0))=""),"",AC1179/INDEX(AC:AC,MATCH(DATE(YEAR($A1179)-1,MONTH($A1179),DAY($A1179)),$A:$A,0))-1),"")</f>
        <v/>
      </c>
      <c r="AG1179" s="26">
        <f>IF(OR(AA1179="",AA1178=""),"",AA1179/AA1178-1)</f>
        <v/>
      </c>
      <c r="AH1179" s="26">
        <f>IF(OR(AB1179="",AB1178=""),"",AB1179/AB1178-1)</f>
        <v/>
      </c>
      <c r="AI1179" s="26">
        <f>IF(OR(AC1179="",AC1178=""),"",AC1179/AC1178-1)</f>
        <v/>
      </c>
      <c r="AJ1179" s="26">
        <f>IF(AC1179="","",AA1179/AC1179)</f>
        <v/>
      </c>
      <c r="AK1179" s="26">
        <f>IF(AC1179="","",AB1179/AC1179)</f>
        <v/>
      </c>
      <c r="AL1179" s="29" t="n">
        <v>13.2375</v>
      </c>
      <c r="AM1179" s="30" t="n">
        <v>14.37</v>
      </c>
      <c r="AN1179" s="30" t="n">
        <v>13.2375</v>
      </c>
      <c r="AO1179" s="30" t="n">
        <v>13.9725</v>
      </c>
      <c r="AP1179" s="31" t="n">
        <v>0.0555</v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18">
        <f>IF(SUMIFS('Daily NSE Equity Options'!$K:$K,'Daily NSE Equity Options'!$A:$A,$A1180)=0,"",SUMIFS('Daily NSE Equity Options'!$K:$K,'Daily NSE Equity Options'!$A:$A,$A1180))</f>
        <v/>
      </c>
      <c r="F1180" s="7">
        <f>IF(SUMIFS('Daily BSE Equity Options'!$K:$K,'Daily BSE Equity Options'!$A:$A,$A1180)=0,"",SUMIFS('Daily BSE Equity Options'!$K:$K,'Daily BSE Equity Options'!$A:$A,$A1180))</f>
        <v/>
      </c>
      <c r="G1180" s="7">
        <f>IF(OR(E1180="",F1180=""),"",E1180+F1180)</f>
        <v/>
      </c>
      <c r="H1180" s="20">
        <f>IFERROR(IF(OR(E1180="",INDEX(E:E,MATCH(DATE(YEAR($A1180)-1,MONTH($A1180),DAY($A1180)),$A:$A,0))=""),"",E1180/INDEX(E:E,MATCH(DATE(YEAR($A1180)-1,MONTH($A1180),DAY($A1180)),$A:$A,0))-1),"")</f>
        <v/>
      </c>
      <c r="I1180" s="20">
        <f>IFERROR(IF(OR(F1180="",INDEX(F:F,MATCH(DATE(YEAR($A1180)-1,MONTH($A1180),DAY($A1180)),$A:$A,0))=""),"",F1180/INDEX(F:F,MATCH(DATE(YEAR($A1180)-1,MONTH($A1180),DAY($A1180)),$A:$A,0))-1),"")</f>
        <v/>
      </c>
      <c r="J1180" s="20">
        <f>IFERROR(IF(OR(G1180="",INDEX(G:G,MATCH(DATE(YEAR($A1180)-1,MONTH($A1180),DAY($A1180)),$A:$A,0))=""),"",G1180/INDEX(G:G,MATCH(DATE(YEAR($A1180)-1,MONTH($A1180),DAY($A1180)),$A:$A,0))-1),"")</f>
        <v/>
      </c>
      <c r="K1180" s="20">
        <f>IF(OR(E1180="",E1179=""),"",E1180/E1179-1)</f>
        <v/>
      </c>
      <c r="L1180" s="20">
        <f>IF(OR(F1180="",F1179=""),"",F1180/F1179-1)</f>
        <v/>
      </c>
      <c r="M1180" s="20">
        <f>IF(OR(G1180="",G1179=""),"",G1180/G1179-1)</f>
        <v/>
      </c>
      <c r="N1180" s="20">
        <f>IF(G1180="","",E1180/G1180)</f>
        <v/>
      </c>
      <c r="O1180" s="20">
        <f>IF(G1180="","",F1180/G1180)</f>
        <v/>
      </c>
      <c r="P1180" s="21">
        <f>IF(SUMIFS('Daily NSE Equity Options'!$L:$L,'Daily NSE Equity Options'!$A:$A,$A1180)=0,"",SUMIFS('Daily NSE Equity Options'!$L:$L,'Daily NSE Equity Options'!$A:$A,$A1180))</f>
        <v/>
      </c>
      <c r="Q1180" s="8">
        <f>IF(SUMIFS('Daily BSE Equity Options'!$L:$L,'Daily BSE Equity Options'!$A:$A,$A1180)=0,"",SUMIFS('Daily BSE Equity Options'!$L:$L,'Daily BSE Equity Options'!$A:$A,$A1180))</f>
        <v/>
      </c>
      <c r="R1180" s="8">
        <f>IF(OR(P1180="",Q1180=""),"",P1180+Q1180)</f>
        <v/>
      </c>
      <c r="S1180" s="23">
        <f>IFERROR(IF(OR(P1180="",INDEX(P:P,MATCH(DATE(YEAR($A1180)-1,MONTH($A1180),DAY($A1180)),$A:$A,0))=""),"",P1180/INDEX(P:P,MATCH(DATE(YEAR($A1180)-1,MONTH($A1180),DAY($A1180)),$A:$A,0))-1),"")</f>
        <v/>
      </c>
      <c r="T1180" s="23">
        <f>IFERROR(IF(OR(Q1180="",INDEX(Q:Q,MATCH(DATE(YEAR($A1180)-1,MONTH($A1180),DAY($A1180)),$A:$A,0))=""),"",Q1180/INDEX(Q:Q,MATCH(DATE(YEAR($A1180)-1,MONTH($A1180),DAY($A1180)),$A:$A,0))-1),"")</f>
        <v/>
      </c>
      <c r="U1180" s="23">
        <f>IFERROR(IF(OR(R1180="",INDEX(R:R,MATCH(DATE(YEAR($A1180)-1,MONTH($A1180),DAY($A1180)),$A:$A,0))=""),"",R1180/INDEX(R:R,MATCH(DATE(YEAR($A1180)-1,MONTH($A1180),DAY($A1180)),$A:$A,0))-1),"")</f>
        <v/>
      </c>
      <c r="V1180" s="23">
        <f>IF(OR(P1180="",P1179=""),"",P1180/P1179-1)</f>
        <v/>
      </c>
      <c r="W1180" s="23">
        <f>IF(OR(Q1180="",Q1179=""),"",Q1180/Q1179-1)</f>
        <v/>
      </c>
      <c r="X1180" s="23">
        <f>IF(OR(R1180="",R1179=""),"",R1180/R1179-1)</f>
        <v/>
      </c>
      <c r="Y1180" s="23">
        <f>IF(R1180="","",P1180/R1180)</f>
        <v/>
      </c>
      <c r="Z1180" s="23">
        <f>IF(R1180="","",Q1180/R1180)</f>
        <v/>
      </c>
      <c r="AA1180" s="24">
        <f>IF(SUMIFS('Daily NSE Equity Options'!$M:$M,'Daily NSE Equity Options'!$A:$A,$A1180)=0,"",SUMIFS('Daily NSE Equity Options'!$M:$M,'Daily NSE Equity Options'!$A:$A,$A1180))</f>
        <v/>
      </c>
      <c r="AB1180" s="9">
        <f>IF(SUMIFS('Daily BSE Equity Options'!$M:$M,'Daily BSE Equity Options'!$A:$A,$A1180)=0,"",SUMIFS('Daily BSE Equity Options'!$M:$M,'Daily BSE Equity Options'!$A:$A,$A1180))</f>
        <v/>
      </c>
      <c r="AC1180" s="9">
        <f>IF(OR(AA1180="",AB1180=""),"",AA1180+AB1180)</f>
        <v/>
      </c>
      <c r="AD1180" s="26">
        <f>IFERROR(IF(OR(AA1180="",INDEX(AA:AA,MATCH(DATE(YEAR($A1180)-1,MONTH($A1180),DAY($A1180)),$A:$A,0))=""),"",AA1180/INDEX(AA:AA,MATCH(DATE(YEAR($A1180)-1,MONTH($A1180),DAY($A1180)),$A:$A,0))-1),"")</f>
        <v/>
      </c>
      <c r="AE1180" s="26">
        <f>IFERROR(IF(OR(AB1180="",INDEX(AB:AB,MATCH(DATE(YEAR($A1180)-1,MONTH($A1180),DAY($A1180)),$A:$A,0))=""),"",AB1180/INDEX(AB:AB,MATCH(DATE(YEAR($A1180)-1,MONTH($A1180),DAY($A1180)),$A:$A,0))-1),"")</f>
        <v/>
      </c>
      <c r="AF1180" s="26">
        <f>IFERROR(IF(OR(AC1180="",INDEX(AC:AC,MATCH(DATE(YEAR($A1180)-1,MONTH($A1180),DAY($A1180)),$A:$A,0))=""),"",AC1180/INDEX(AC:AC,MATCH(DATE(YEAR($A1180)-1,MONTH($A1180),DAY($A1180)),$A:$A,0))-1),"")</f>
        <v/>
      </c>
      <c r="AG1180" s="26">
        <f>IF(OR(AA1180="",AA1179=""),"",AA1180/AA1179-1)</f>
        <v/>
      </c>
      <c r="AH1180" s="26">
        <f>IF(OR(AB1180="",AB1179=""),"",AB1180/AB1179-1)</f>
        <v/>
      </c>
      <c r="AI1180" s="26">
        <f>IF(OR(AC1180="",AC1179=""),"",AC1180/AC1179-1)</f>
        <v/>
      </c>
      <c r="AJ1180" s="26">
        <f>IF(AC1180="","",AA1180/AC1180)</f>
        <v/>
      </c>
      <c r="AK1180" s="26">
        <f>IF(AC1180="","",AB1180/AC1180)</f>
        <v/>
      </c>
      <c r="AL1180" s="29" t="n">
        <v>13.9725</v>
      </c>
      <c r="AM1180" s="30" t="n">
        <v>14.6375</v>
      </c>
      <c r="AN1180" s="30" t="n">
        <v>13.9725</v>
      </c>
      <c r="AO1180" s="30" t="n">
        <v>14.4475</v>
      </c>
      <c r="AP1180" s="31" t="n">
        <v>0.034</v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18">
        <f>IF(SUMIFS('Daily NSE Equity Options'!$K:$K,'Daily NSE Equity Options'!$A:$A,$A1181)=0,"",SUMIFS('Daily NSE Equity Options'!$K:$K,'Daily NSE Equity Options'!$A:$A,$A1181))</f>
        <v/>
      </c>
      <c r="F1181" s="7">
        <f>IF(SUMIFS('Daily BSE Equity Options'!$K:$K,'Daily BSE Equity Options'!$A:$A,$A1181)=0,"",SUMIFS('Daily BSE Equity Options'!$K:$K,'Daily BSE Equity Options'!$A:$A,$A1181))</f>
        <v/>
      </c>
      <c r="G1181" s="7">
        <f>IF(OR(E1181="",F1181=""),"",E1181+F1181)</f>
        <v/>
      </c>
      <c r="H1181" s="20">
        <f>IFERROR(IF(OR(E1181="",INDEX(E:E,MATCH(DATE(YEAR($A1181)-1,MONTH($A1181),DAY($A1181)),$A:$A,0))=""),"",E1181/INDEX(E:E,MATCH(DATE(YEAR($A1181)-1,MONTH($A1181),DAY($A1181)),$A:$A,0))-1),"")</f>
        <v/>
      </c>
      <c r="I1181" s="20">
        <f>IFERROR(IF(OR(F1181="",INDEX(F:F,MATCH(DATE(YEAR($A1181)-1,MONTH($A1181),DAY($A1181)),$A:$A,0))=""),"",F1181/INDEX(F:F,MATCH(DATE(YEAR($A1181)-1,MONTH($A1181),DAY($A1181)),$A:$A,0))-1),"")</f>
        <v/>
      </c>
      <c r="J1181" s="20">
        <f>IFERROR(IF(OR(G1181="",INDEX(G:G,MATCH(DATE(YEAR($A1181)-1,MONTH($A1181),DAY($A1181)),$A:$A,0))=""),"",G1181/INDEX(G:G,MATCH(DATE(YEAR($A1181)-1,MONTH($A1181),DAY($A1181)),$A:$A,0))-1),"")</f>
        <v/>
      </c>
      <c r="K1181" s="20">
        <f>IF(OR(E1181="",E1180=""),"",E1181/E1180-1)</f>
        <v/>
      </c>
      <c r="L1181" s="20">
        <f>IF(OR(F1181="",F1180=""),"",F1181/F1180-1)</f>
        <v/>
      </c>
      <c r="M1181" s="20">
        <f>IF(OR(G1181="",G1180=""),"",G1181/G1180-1)</f>
        <v/>
      </c>
      <c r="N1181" s="20">
        <f>IF(G1181="","",E1181/G1181)</f>
        <v/>
      </c>
      <c r="O1181" s="20">
        <f>IF(G1181="","",F1181/G1181)</f>
        <v/>
      </c>
      <c r="P1181" s="21">
        <f>IF(SUMIFS('Daily NSE Equity Options'!$L:$L,'Daily NSE Equity Options'!$A:$A,$A1181)=0,"",SUMIFS('Daily NSE Equity Options'!$L:$L,'Daily NSE Equity Options'!$A:$A,$A1181))</f>
        <v/>
      </c>
      <c r="Q1181" s="8">
        <f>IF(SUMIFS('Daily BSE Equity Options'!$L:$L,'Daily BSE Equity Options'!$A:$A,$A1181)=0,"",SUMIFS('Daily BSE Equity Options'!$L:$L,'Daily BSE Equity Options'!$A:$A,$A1181))</f>
        <v/>
      </c>
      <c r="R1181" s="8">
        <f>IF(OR(P1181="",Q1181=""),"",P1181+Q1181)</f>
        <v/>
      </c>
      <c r="S1181" s="23">
        <f>IFERROR(IF(OR(P1181="",INDEX(P:P,MATCH(DATE(YEAR($A1181)-1,MONTH($A1181),DAY($A1181)),$A:$A,0))=""),"",P1181/INDEX(P:P,MATCH(DATE(YEAR($A1181)-1,MONTH($A1181),DAY($A1181)),$A:$A,0))-1),"")</f>
        <v/>
      </c>
      <c r="T1181" s="23">
        <f>IFERROR(IF(OR(Q1181="",INDEX(Q:Q,MATCH(DATE(YEAR($A1181)-1,MONTH($A1181),DAY($A1181)),$A:$A,0))=""),"",Q1181/INDEX(Q:Q,MATCH(DATE(YEAR($A1181)-1,MONTH($A1181),DAY($A1181)),$A:$A,0))-1),"")</f>
        <v/>
      </c>
      <c r="U1181" s="23">
        <f>IFERROR(IF(OR(R1181="",INDEX(R:R,MATCH(DATE(YEAR($A1181)-1,MONTH($A1181),DAY($A1181)),$A:$A,0))=""),"",R1181/INDEX(R:R,MATCH(DATE(YEAR($A1181)-1,MONTH($A1181),DAY($A1181)),$A:$A,0))-1),"")</f>
        <v/>
      </c>
      <c r="V1181" s="23">
        <f>IF(OR(P1181="",P1180=""),"",P1181/P1180-1)</f>
        <v/>
      </c>
      <c r="W1181" s="23">
        <f>IF(OR(Q1181="",Q1180=""),"",Q1181/Q1180-1)</f>
        <v/>
      </c>
      <c r="X1181" s="23">
        <f>IF(OR(R1181="",R1180=""),"",R1181/R1180-1)</f>
        <v/>
      </c>
      <c r="Y1181" s="23">
        <f>IF(R1181="","",P1181/R1181)</f>
        <v/>
      </c>
      <c r="Z1181" s="23">
        <f>IF(R1181="","",Q1181/R1181)</f>
        <v/>
      </c>
      <c r="AA1181" s="24">
        <f>IF(SUMIFS('Daily NSE Equity Options'!$M:$M,'Daily NSE Equity Options'!$A:$A,$A1181)=0,"",SUMIFS('Daily NSE Equity Options'!$M:$M,'Daily NSE Equity Options'!$A:$A,$A1181))</f>
        <v/>
      </c>
      <c r="AB1181" s="9">
        <f>IF(SUMIFS('Daily BSE Equity Options'!$M:$M,'Daily BSE Equity Options'!$A:$A,$A1181)=0,"",SUMIFS('Daily BSE Equity Options'!$M:$M,'Daily BSE Equity Options'!$A:$A,$A1181))</f>
        <v/>
      </c>
      <c r="AC1181" s="9">
        <f>IF(OR(AA1181="",AB1181=""),"",AA1181+AB1181)</f>
        <v/>
      </c>
      <c r="AD1181" s="26">
        <f>IFERROR(IF(OR(AA1181="",INDEX(AA:AA,MATCH(DATE(YEAR($A1181)-1,MONTH($A1181),DAY($A1181)),$A:$A,0))=""),"",AA1181/INDEX(AA:AA,MATCH(DATE(YEAR($A1181)-1,MONTH($A1181),DAY($A1181)),$A:$A,0))-1),"")</f>
        <v/>
      </c>
      <c r="AE1181" s="26">
        <f>IFERROR(IF(OR(AB1181="",INDEX(AB:AB,MATCH(DATE(YEAR($A1181)-1,MONTH($A1181),DAY($A1181)),$A:$A,0))=""),"",AB1181/INDEX(AB:AB,MATCH(DATE(YEAR($A1181)-1,MONTH($A1181),DAY($A1181)),$A:$A,0))-1),"")</f>
        <v/>
      </c>
      <c r="AF1181" s="26">
        <f>IFERROR(IF(OR(AC1181="",INDEX(AC:AC,MATCH(DATE(YEAR($A1181)-1,MONTH($A1181),DAY($A1181)),$A:$A,0))=""),"",AC1181/INDEX(AC:AC,MATCH(DATE(YEAR($A1181)-1,MONTH($A1181),DAY($A1181)),$A:$A,0))-1),"")</f>
        <v/>
      </c>
      <c r="AG1181" s="26">
        <f>IF(OR(AA1181="",AA1180=""),"",AA1181/AA1180-1)</f>
        <v/>
      </c>
      <c r="AH1181" s="26">
        <f>IF(OR(AB1181="",AB1180=""),"",AB1181/AB1180-1)</f>
        <v/>
      </c>
      <c r="AI1181" s="26">
        <f>IF(OR(AC1181="",AC1180=""),"",AC1181/AC1180-1)</f>
        <v/>
      </c>
      <c r="AJ1181" s="26">
        <f>IF(AC1181="","",AA1181/AC1181)</f>
        <v/>
      </c>
      <c r="AK1181" s="26">
        <f>IF(AC1181="","",AB1181/AC1181)</f>
        <v/>
      </c>
      <c r="AL1181" s="29" t="n">
        <v>14.4475</v>
      </c>
      <c r="AM1181" s="30" t="n">
        <v>14.835</v>
      </c>
      <c r="AN1181" s="30" t="n">
        <v>14.305</v>
      </c>
      <c r="AO1181" s="30" t="n">
        <v>14.5075</v>
      </c>
      <c r="AP1181" s="31" t="n">
        <v>0.0042</v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18">
        <f>IF(SUMIFS('Daily NSE Equity Options'!$K:$K,'Daily NSE Equity Options'!$A:$A,$A1182)=0,"",SUMIFS('Daily NSE Equity Options'!$K:$K,'Daily NSE Equity Options'!$A:$A,$A1182))</f>
        <v/>
      </c>
      <c r="F1182" s="7">
        <f>IF(SUMIFS('Daily BSE Equity Options'!$K:$K,'Daily BSE Equity Options'!$A:$A,$A1182)=0,"",SUMIFS('Daily BSE Equity Options'!$K:$K,'Daily BSE Equity Options'!$A:$A,$A1182))</f>
        <v/>
      </c>
      <c r="G1182" s="7">
        <f>IF(OR(E1182="",F1182=""),"",E1182+F1182)</f>
        <v/>
      </c>
      <c r="H1182" s="20">
        <f>IFERROR(IF(OR(E1182="",INDEX(E:E,MATCH(DATE(YEAR($A1182)-1,MONTH($A1182),DAY($A1182)),$A:$A,0))=""),"",E1182/INDEX(E:E,MATCH(DATE(YEAR($A1182)-1,MONTH($A1182),DAY($A1182)),$A:$A,0))-1),"")</f>
        <v/>
      </c>
      <c r="I1182" s="20">
        <f>IFERROR(IF(OR(F1182="",INDEX(F:F,MATCH(DATE(YEAR($A1182)-1,MONTH($A1182),DAY($A1182)),$A:$A,0))=""),"",F1182/INDEX(F:F,MATCH(DATE(YEAR($A1182)-1,MONTH($A1182),DAY($A1182)),$A:$A,0))-1),"")</f>
        <v/>
      </c>
      <c r="J1182" s="20">
        <f>IFERROR(IF(OR(G1182="",INDEX(G:G,MATCH(DATE(YEAR($A1182)-1,MONTH($A1182),DAY($A1182)),$A:$A,0))=""),"",G1182/INDEX(G:G,MATCH(DATE(YEAR($A1182)-1,MONTH($A1182),DAY($A1182)),$A:$A,0))-1),"")</f>
        <v/>
      </c>
      <c r="K1182" s="20">
        <f>IF(OR(E1182="",E1181=""),"",E1182/E1181-1)</f>
        <v/>
      </c>
      <c r="L1182" s="20">
        <f>IF(OR(F1182="",F1181=""),"",F1182/F1181-1)</f>
        <v/>
      </c>
      <c r="M1182" s="20">
        <f>IF(OR(G1182="",G1181=""),"",G1182/G1181-1)</f>
        <v/>
      </c>
      <c r="N1182" s="20">
        <f>IF(G1182="","",E1182/G1182)</f>
        <v/>
      </c>
      <c r="O1182" s="20">
        <f>IF(G1182="","",F1182/G1182)</f>
        <v/>
      </c>
      <c r="P1182" s="21">
        <f>IF(SUMIFS('Daily NSE Equity Options'!$L:$L,'Daily NSE Equity Options'!$A:$A,$A1182)=0,"",SUMIFS('Daily NSE Equity Options'!$L:$L,'Daily NSE Equity Options'!$A:$A,$A1182))</f>
        <v/>
      </c>
      <c r="Q1182" s="8">
        <f>IF(SUMIFS('Daily BSE Equity Options'!$L:$L,'Daily BSE Equity Options'!$A:$A,$A1182)=0,"",SUMIFS('Daily BSE Equity Options'!$L:$L,'Daily BSE Equity Options'!$A:$A,$A1182))</f>
        <v/>
      </c>
      <c r="R1182" s="8">
        <f>IF(OR(P1182="",Q1182=""),"",P1182+Q1182)</f>
        <v/>
      </c>
      <c r="S1182" s="23">
        <f>IFERROR(IF(OR(P1182="",INDEX(P:P,MATCH(DATE(YEAR($A1182)-1,MONTH($A1182),DAY($A1182)),$A:$A,0))=""),"",P1182/INDEX(P:P,MATCH(DATE(YEAR($A1182)-1,MONTH($A1182),DAY($A1182)),$A:$A,0))-1),"")</f>
        <v/>
      </c>
      <c r="T1182" s="23">
        <f>IFERROR(IF(OR(Q1182="",INDEX(Q:Q,MATCH(DATE(YEAR($A1182)-1,MONTH($A1182),DAY($A1182)),$A:$A,0))=""),"",Q1182/INDEX(Q:Q,MATCH(DATE(YEAR($A1182)-1,MONTH($A1182),DAY($A1182)),$A:$A,0))-1),"")</f>
        <v/>
      </c>
      <c r="U1182" s="23">
        <f>IFERROR(IF(OR(R1182="",INDEX(R:R,MATCH(DATE(YEAR($A1182)-1,MONTH($A1182),DAY($A1182)),$A:$A,0))=""),"",R1182/INDEX(R:R,MATCH(DATE(YEAR($A1182)-1,MONTH($A1182),DAY($A1182)),$A:$A,0))-1),"")</f>
        <v/>
      </c>
      <c r="V1182" s="23">
        <f>IF(OR(P1182="",P1181=""),"",P1182/P1181-1)</f>
        <v/>
      </c>
      <c r="W1182" s="23">
        <f>IF(OR(Q1182="",Q1181=""),"",Q1182/Q1181-1)</f>
        <v/>
      </c>
      <c r="X1182" s="23">
        <f>IF(OR(R1182="",R1181=""),"",R1182/R1181-1)</f>
        <v/>
      </c>
      <c r="Y1182" s="23">
        <f>IF(R1182="","",P1182/R1182)</f>
        <v/>
      </c>
      <c r="Z1182" s="23">
        <f>IF(R1182="","",Q1182/R1182)</f>
        <v/>
      </c>
      <c r="AA1182" s="24">
        <f>IF(SUMIFS('Daily NSE Equity Options'!$M:$M,'Daily NSE Equity Options'!$A:$A,$A1182)=0,"",SUMIFS('Daily NSE Equity Options'!$M:$M,'Daily NSE Equity Options'!$A:$A,$A1182))</f>
        <v/>
      </c>
      <c r="AB1182" s="9">
        <f>IF(SUMIFS('Daily BSE Equity Options'!$M:$M,'Daily BSE Equity Options'!$A:$A,$A1182)=0,"",SUMIFS('Daily BSE Equity Options'!$M:$M,'Daily BSE Equity Options'!$A:$A,$A1182))</f>
        <v/>
      </c>
      <c r="AC1182" s="9">
        <f>IF(OR(AA1182="",AB1182=""),"",AA1182+AB1182)</f>
        <v/>
      </c>
      <c r="AD1182" s="26">
        <f>IFERROR(IF(OR(AA1182="",INDEX(AA:AA,MATCH(DATE(YEAR($A1182)-1,MONTH($A1182),DAY($A1182)),$A:$A,0))=""),"",AA1182/INDEX(AA:AA,MATCH(DATE(YEAR($A1182)-1,MONTH($A1182),DAY($A1182)),$A:$A,0))-1),"")</f>
        <v/>
      </c>
      <c r="AE1182" s="26">
        <f>IFERROR(IF(OR(AB1182="",INDEX(AB:AB,MATCH(DATE(YEAR($A1182)-1,MONTH($A1182),DAY($A1182)),$A:$A,0))=""),"",AB1182/INDEX(AB:AB,MATCH(DATE(YEAR($A1182)-1,MONTH($A1182),DAY($A1182)),$A:$A,0))-1),"")</f>
        <v/>
      </c>
      <c r="AF1182" s="26">
        <f>IFERROR(IF(OR(AC1182="",INDEX(AC:AC,MATCH(DATE(YEAR($A1182)-1,MONTH($A1182),DAY($A1182)),$A:$A,0))=""),"",AC1182/INDEX(AC:AC,MATCH(DATE(YEAR($A1182)-1,MONTH($A1182),DAY($A1182)),$A:$A,0))-1),"")</f>
        <v/>
      </c>
      <c r="AG1182" s="26">
        <f>IF(OR(AA1182="",AA1181=""),"",AA1182/AA1181-1)</f>
        <v/>
      </c>
      <c r="AH1182" s="26">
        <f>IF(OR(AB1182="",AB1181=""),"",AB1182/AB1181-1)</f>
        <v/>
      </c>
      <c r="AI1182" s="26">
        <f>IF(OR(AC1182="",AC1181=""),"",AC1182/AC1181-1)</f>
        <v/>
      </c>
      <c r="AJ1182" s="26">
        <f>IF(AC1182="","",AA1182/AC1182)</f>
        <v/>
      </c>
      <c r="AK1182" s="26">
        <f>IF(AC1182="","",AB1182/AC1182)</f>
        <v/>
      </c>
      <c r="AL1182" s="29" t="n">
        <v>14.5075</v>
      </c>
      <c r="AM1182" s="30" t="n">
        <v>14.8025</v>
      </c>
      <c r="AN1182" s="30" t="n">
        <v>13.63</v>
      </c>
      <c r="AO1182" s="30" t="n">
        <v>13.7375</v>
      </c>
      <c r="AP1182" s="31" t="n">
        <v>-0.0531</v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18">
        <f>IF(SUMIFS('Daily NSE Equity Options'!$K:$K,'Daily NSE Equity Options'!$A:$A,$A1183)=0,"",SUMIFS('Daily NSE Equity Options'!$K:$K,'Daily NSE Equity Options'!$A:$A,$A1183))</f>
        <v/>
      </c>
      <c r="F1183" s="7">
        <f>IF(SUMIFS('Daily BSE Equity Options'!$K:$K,'Daily BSE Equity Options'!$A:$A,$A1183)=0,"",SUMIFS('Daily BSE Equity Options'!$K:$K,'Daily BSE Equity Options'!$A:$A,$A1183))</f>
        <v/>
      </c>
      <c r="G1183" s="7">
        <f>IF(OR(E1183="",F1183=""),"",E1183+F1183)</f>
        <v/>
      </c>
      <c r="H1183" s="20">
        <f>IFERROR(IF(OR(E1183="",INDEX(E:E,MATCH(DATE(YEAR($A1183)-1,MONTH($A1183),DAY($A1183)),$A:$A,0))=""),"",E1183/INDEX(E:E,MATCH(DATE(YEAR($A1183)-1,MONTH($A1183),DAY($A1183)),$A:$A,0))-1),"")</f>
        <v/>
      </c>
      <c r="I1183" s="20">
        <f>IFERROR(IF(OR(F1183="",INDEX(F:F,MATCH(DATE(YEAR($A1183)-1,MONTH($A1183),DAY($A1183)),$A:$A,0))=""),"",F1183/INDEX(F:F,MATCH(DATE(YEAR($A1183)-1,MONTH($A1183),DAY($A1183)),$A:$A,0))-1),"")</f>
        <v/>
      </c>
      <c r="J1183" s="20">
        <f>IFERROR(IF(OR(G1183="",INDEX(G:G,MATCH(DATE(YEAR($A1183)-1,MONTH($A1183),DAY($A1183)),$A:$A,0))=""),"",G1183/INDEX(G:G,MATCH(DATE(YEAR($A1183)-1,MONTH($A1183),DAY($A1183)),$A:$A,0))-1),"")</f>
        <v/>
      </c>
      <c r="K1183" s="20">
        <f>IF(OR(E1183="",E1182=""),"",E1183/E1182-1)</f>
        <v/>
      </c>
      <c r="L1183" s="20">
        <f>IF(OR(F1183="",F1182=""),"",F1183/F1182-1)</f>
        <v/>
      </c>
      <c r="M1183" s="20">
        <f>IF(OR(G1183="",G1182=""),"",G1183/G1182-1)</f>
        <v/>
      </c>
      <c r="N1183" s="20">
        <f>IF(G1183="","",E1183/G1183)</f>
        <v/>
      </c>
      <c r="O1183" s="20">
        <f>IF(G1183="","",F1183/G1183)</f>
        <v/>
      </c>
      <c r="P1183" s="21">
        <f>IF(SUMIFS('Daily NSE Equity Options'!$L:$L,'Daily NSE Equity Options'!$A:$A,$A1183)=0,"",SUMIFS('Daily NSE Equity Options'!$L:$L,'Daily NSE Equity Options'!$A:$A,$A1183))</f>
        <v/>
      </c>
      <c r="Q1183" s="8">
        <f>IF(SUMIFS('Daily BSE Equity Options'!$L:$L,'Daily BSE Equity Options'!$A:$A,$A1183)=0,"",SUMIFS('Daily BSE Equity Options'!$L:$L,'Daily BSE Equity Options'!$A:$A,$A1183))</f>
        <v/>
      </c>
      <c r="R1183" s="8">
        <f>IF(OR(P1183="",Q1183=""),"",P1183+Q1183)</f>
        <v/>
      </c>
      <c r="S1183" s="23">
        <f>IFERROR(IF(OR(P1183="",INDEX(P:P,MATCH(DATE(YEAR($A1183)-1,MONTH($A1183),DAY($A1183)),$A:$A,0))=""),"",P1183/INDEX(P:P,MATCH(DATE(YEAR($A1183)-1,MONTH($A1183),DAY($A1183)),$A:$A,0))-1),"")</f>
        <v/>
      </c>
      <c r="T1183" s="23">
        <f>IFERROR(IF(OR(Q1183="",INDEX(Q:Q,MATCH(DATE(YEAR($A1183)-1,MONTH($A1183),DAY($A1183)),$A:$A,0))=""),"",Q1183/INDEX(Q:Q,MATCH(DATE(YEAR($A1183)-1,MONTH($A1183),DAY($A1183)),$A:$A,0))-1),"")</f>
        <v/>
      </c>
      <c r="U1183" s="23">
        <f>IFERROR(IF(OR(R1183="",INDEX(R:R,MATCH(DATE(YEAR($A1183)-1,MONTH($A1183),DAY($A1183)),$A:$A,0))=""),"",R1183/INDEX(R:R,MATCH(DATE(YEAR($A1183)-1,MONTH($A1183),DAY($A1183)),$A:$A,0))-1),"")</f>
        <v/>
      </c>
      <c r="V1183" s="23">
        <f>IF(OR(P1183="",P1182=""),"",P1183/P1182-1)</f>
        <v/>
      </c>
      <c r="W1183" s="23">
        <f>IF(OR(Q1183="",Q1182=""),"",Q1183/Q1182-1)</f>
        <v/>
      </c>
      <c r="X1183" s="23">
        <f>IF(OR(R1183="",R1182=""),"",R1183/R1182-1)</f>
        <v/>
      </c>
      <c r="Y1183" s="23">
        <f>IF(R1183="","",P1183/R1183)</f>
        <v/>
      </c>
      <c r="Z1183" s="23">
        <f>IF(R1183="","",Q1183/R1183)</f>
        <v/>
      </c>
      <c r="AA1183" s="24">
        <f>IF(SUMIFS('Daily NSE Equity Options'!$M:$M,'Daily NSE Equity Options'!$A:$A,$A1183)=0,"",SUMIFS('Daily NSE Equity Options'!$M:$M,'Daily NSE Equity Options'!$A:$A,$A1183))</f>
        <v/>
      </c>
      <c r="AB1183" s="9">
        <f>IF(SUMIFS('Daily BSE Equity Options'!$M:$M,'Daily BSE Equity Options'!$A:$A,$A1183)=0,"",SUMIFS('Daily BSE Equity Options'!$M:$M,'Daily BSE Equity Options'!$A:$A,$A1183))</f>
        <v/>
      </c>
      <c r="AC1183" s="9">
        <f>IF(OR(AA1183="",AB1183=""),"",AA1183+AB1183)</f>
        <v/>
      </c>
      <c r="AD1183" s="26">
        <f>IFERROR(IF(OR(AA1183="",INDEX(AA:AA,MATCH(DATE(YEAR($A1183)-1,MONTH($A1183),DAY($A1183)),$A:$A,0))=""),"",AA1183/INDEX(AA:AA,MATCH(DATE(YEAR($A1183)-1,MONTH($A1183),DAY($A1183)),$A:$A,0))-1),"")</f>
        <v/>
      </c>
      <c r="AE1183" s="26">
        <f>IFERROR(IF(OR(AB1183="",INDEX(AB:AB,MATCH(DATE(YEAR($A1183)-1,MONTH($A1183),DAY($A1183)),$A:$A,0))=""),"",AB1183/INDEX(AB:AB,MATCH(DATE(YEAR($A1183)-1,MONTH($A1183),DAY($A1183)),$A:$A,0))-1),"")</f>
        <v/>
      </c>
      <c r="AF1183" s="26">
        <f>IFERROR(IF(OR(AC1183="",INDEX(AC:AC,MATCH(DATE(YEAR($A1183)-1,MONTH($A1183),DAY($A1183)),$A:$A,0))=""),"",AC1183/INDEX(AC:AC,MATCH(DATE(YEAR($A1183)-1,MONTH($A1183),DAY($A1183)),$A:$A,0))-1),"")</f>
        <v/>
      </c>
      <c r="AG1183" s="26">
        <f>IF(OR(AA1183="",AA1182=""),"",AA1183/AA1182-1)</f>
        <v/>
      </c>
      <c r="AH1183" s="26">
        <f>IF(OR(AB1183="",AB1182=""),"",AB1183/AB1182-1)</f>
        <v/>
      </c>
      <c r="AI1183" s="26">
        <f>IF(OR(AC1183="",AC1182=""),"",AC1183/AC1182-1)</f>
        <v/>
      </c>
      <c r="AJ1183" s="26">
        <f>IF(AC1183="","",AA1183/AC1183)</f>
        <v/>
      </c>
      <c r="AK1183" s="26">
        <f>IF(AC1183="","",AB1183/AC1183)</f>
        <v/>
      </c>
      <c r="AL1183" s="29" t="n">
        <v>13.7375</v>
      </c>
      <c r="AM1183" s="30" t="n">
        <v>13.9775</v>
      </c>
      <c r="AN1183" s="30" t="n">
        <v>13.225</v>
      </c>
      <c r="AO1183" s="30" t="n">
        <v>13.54</v>
      </c>
      <c r="AP1183" s="31" t="n">
        <v>-0.0144</v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18">
        <f>IF(SUMIFS('Daily NSE Equity Options'!$K:$K,'Daily NSE Equity Options'!$A:$A,$A1184)=0,"",SUMIFS('Daily NSE Equity Options'!$K:$K,'Daily NSE Equity Options'!$A:$A,$A1184))</f>
        <v/>
      </c>
      <c r="F1184" s="7">
        <f>IF(SUMIFS('Daily BSE Equity Options'!$K:$K,'Daily BSE Equity Options'!$A:$A,$A1184)=0,"",SUMIFS('Daily BSE Equity Options'!$K:$K,'Daily BSE Equity Options'!$A:$A,$A1184))</f>
        <v/>
      </c>
      <c r="G1184" s="7">
        <f>IF(OR(E1184="",F1184=""),"",E1184+F1184)</f>
        <v/>
      </c>
      <c r="H1184" s="20">
        <f>IFERROR(IF(OR(E1184="",INDEX(E:E,MATCH(DATE(YEAR($A1184)-1,MONTH($A1184),DAY($A1184)),$A:$A,0))=""),"",E1184/INDEX(E:E,MATCH(DATE(YEAR($A1184)-1,MONTH($A1184),DAY($A1184)),$A:$A,0))-1),"")</f>
        <v/>
      </c>
      <c r="I1184" s="20">
        <f>IFERROR(IF(OR(F1184="",INDEX(F:F,MATCH(DATE(YEAR($A1184)-1,MONTH($A1184),DAY($A1184)),$A:$A,0))=""),"",F1184/INDEX(F:F,MATCH(DATE(YEAR($A1184)-1,MONTH($A1184),DAY($A1184)),$A:$A,0))-1),"")</f>
        <v/>
      </c>
      <c r="J1184" s="20">
        <f>IFERROR(IF(OR(G1184="",INDEX(G:G,MATCH(DATE(YEAR($A1184)-1,MONTH($A1184),DAY($A1184)),$A:$A,0))=""),"",G1184/INDEX(G:G,MATCH(DATE(YEAR($A1184)-1,MONTH($A1184),DAY($A1184)),$A:$A,0))-1),"")</f>
        <v/>
      </c>
      <c r="K1184" s="20">
        <f>IF(OR(E1184="",E1183=""),"",E1184/E1183-1)</f>
        <v/>
      </c>
      <c r="L1184" s="20">
        <f>IF(OR(F1184="",F1183=""),"",F1184/F1183-1)</f>
        <v/>
      </c>
      <c r="M1184" s="20">
        <f>IF(OR(G1184="",G1183=""),"",G1184/G1183-1)</f>
        <v/>
      </c>
      <c r="N1184" s="20">
        <f>IF(G1184="","",E1184/G1184)</f>
        <v/>
      </c>
      <c r="O1184" s="20">
        <f>IF(G1184="","",F1184/G1184)</f>
        <v/>
      </c>
      <c r="P1184" s="21">
        <f>IF(SUMIFS('Daily NSE Equity Options'!$L:$L,'Daily NSE Equity Options'!$A:$A,$A1184)=0,"",SUMIFS('Daily NSE Equity Options'!$L:$L,'Daily NSE Equity Options'!$A:$A,$A1184))</f>
        <v/>
      </c>
      <c r="Q1184" s="8">
        <f>IF(SUMIFS('Daily BSE Equity Options'!$L:$L,'Daily BSE Equity Options'!$A:$A,$A1184)=0,"",SUMIFS('Daily BSE Equity Options'!$L:$L,'Daily BSE Equity Options'!$A:$A,$A1184))</f>
        <v/>
      </c>
      <c r="R1184" s="8">
        <f>IF(OR(P1184="",Q1184=""),"",P1184+Q1184)</f>
        <v/>
      </c>
      <c r="S1184" s="23">
        <f>IFERROR(IF(OR(P1184="",INDEX(P:P,MATCH(DATE(YEAR($A1184)-1,MONTH($A1184),DAY($A1184)),$A:$A,0))=""),"",P1184/INDEX(P:P,MATCH(DATE(YEAR($A1184)-1,MONTH($A1184),DAY($A1184)),$A:$A,0))-1),"")</f>
        <v/>
      </c>
      <c r="T1184" s="23">
        <f>IFERROR(IF(OR(Q1184="",INDEX(Q:Q,MATCH(DATE(YEAR($A1184)-1,MONTH($A1184),DAY($A1184)),$A:$A,0))=""),"",Q1184/INDEX(Q:Q,MATCH(DATE(YEAR($A1184)-1,MONTH($A1184),DAY($A1184)),$A:$A,0))-1),"")</f>
        <v/>
      </c>
      <c r="U1184" s="23">
        <f>IFERROR(IF(OR(R1184="",INDEX(R:R,MATCH(DATE(YEAR($A1184)-1,MONTH($A1184),DAY($A1184)),$A:$A,0))=""),"",R1184/INDEX(R:R,MATCH(DATE(YEAR($A1184)-1,MONTH($A1184),DAY($A1184)),$A:$A,0))-1),"")</f>
        <v/>
      </c>
      <c r="V1184" s="23">
        <f>IF(OR(P1184="",P1183=""),"",P1184/P1183-1)</f>
        <v/>
      </c>
      <c r="W1184" s="23">
        <f>IF(OR(Q1184="",Q1183=""),"",Q1184/Q1183-1)</f>
        <v/>
      </c>
      <c r="X1184" s="23">
        <f>IF(OR(R1184="",R1183=""),"",R1184/R1183-1)</f>
        <v/>
      </c>
      <c r="Y1184" s="23">
        <f>IF(R1184="","",P1184/R1184)</f>
        <v/>
      </c>
      <c r="Z1184" s="23">
        <f>IF(R1184="","",Q1184/R1184)</f>
        <v/>
      </c>
      <c r="AA1184" s="24">
        <f>IF(SUMIFS('Daily NSE Equity Options'!$M:$M,'Daily NSE Equity Options'!$A:$A,$A1184)=0,"",SUMIFS('Daily NSE Equity Options'!$M:$M,'Daily NSE Equity Options'!$A:$A,$A1184))</f>
        <v/>
      </c>
      <c r="AB1184" s="9">
        <f>IF(SUMIFS('Daily BSE Equity Options'!$M:$M,'Daily BSE Equity Options'!$A:$A,$A1184)=0,"",SUMIFS('Daily BSE Equity Options'!$M:$M,'Daily BSE Equity Options'!$A:$A,$A1184))</f>
        <v/>
      </c>
      <c r="AC1184" s="9">
        <f>IF(OR(AA1184="",AB1184=""),"",AA1184+AB1184)</f>
        <v/>
      </c>
      <c r="AD1184" s="26">
        <f>IFERROR(IF(OR(AA1184="",INDEX(AA:AA,MATCH(DATE(YEAR($A1184)-1,MONTH($A1184),DAY($A1184)),$A:$A,0))=""),"",AA1184/INDEX(AA:AA,MATCH(DATE(YEAR($A1184)-1,MONTH($A1184),DAY($A1184)),$A:$A,0))-1),"")</f>
        <v/>
      </c>
      <c r="AE1184" s="26">
        <f>IFERROR(IF(OR(AB1184="",INDEX(AB:AB,MATCH(DATE(YEAR($A1184)-1,MONTH($A1184),DAY($A1184)),$A:$A,0))=""),"",AB1184/INDEX(AB:AB,MATCH(DATE(YEAR($A1184)-1,MONTH($A1184),DAY($A1184)),$A:$A,0))-1),"")</f>
        <v/>
      </c>
      <c r="AF1184" s="26">
        <f>IFERROR(IF(OR(AC1184="",INDEX(AC:AC,MATCH(DATE(YEAR($A1184)-1,MONTH($A1184),DAY($A1184)),$A:$A,0))=""),"",AC1184/INDEX(AC:AC,MATCH(DATE(YEAR($A1184)-1,MONTH($A1184),DAY($A1184)),$A:$A,0))-1),"")</f>
        <v/>
      </c>
      <c r="AG1184" s="26">
        <f>IF(OR(AA1184="",AA1183=""),"",AA1184/AA1183-1)</f>
        <v/>
      </c>
      <c r="AH1184" s="26">
        <f>IF(OR(AB1184="",AB1183=""),"",AB1184/AB1183-1)</f>
        <v/>
      </c>
      <c r="AI1184" s="26">
        <f>IF(OR(AC1184="",AC1183=""),"",AC1184/AC1183-1)</f>
        <v/>
      </c>
      <c r="AJ1184" s="26">
        <f>IF(AC1184="","",AA1184/AC1184)</f>
        <v/>
      </c>
      <c r="AK1184" s="26">
        <f>IF(AC1184="","",AB1184/AC1184)</f>
        <v/>
      </c>
      <c r="AL1184" s="29" t="n">
        <v>13.54</v>
      </c>
      <c r="AM1184" s="30" t="n">
        <v>15.92</v>
      </c>
      <c r="AN1184" s="30" t="n">
        <v>13.54</v>
      </c>
      <c r="AO1184" s="30" t="n">
        <v>15.65</v>
      </c>
      <c r="AP1184" s="31" t="n">
        <v>0.1558</v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18">
        <f>IF(SUMIFS('Daily NSE Equity Options'!$K:$K,'Daily NSE Equity Options'!$A:$A,$A1185)=0,"",SUMIFS('Daily NSE Equity Options'!$K:$K,'Daily NSE Equity Options'!$A:$A,$A1185))</f>
        <v/>
      </c>
      <c r="F1185" s="7">
        <f>IF(SUMIFS('Daily BSE Equity Options'!$K:$K,'Daily BSE Equity Options'!$A:$A,$A1185)=0,"",SUMIFS('Daily BSE Equity Options'!$K:$K,'Daily BSE Equity Options'!$A:$A,$A1185))</f>
        <v/>
      </c>
      <c r="G1185" s="7">
        <f>IF(OR(E1185="",F1185=""),"",E1185+F1185)</f>
        <v/>
      </c>
      <c r="H1185" s="20">
        <f>IFERROR(IF(OR(E1185="",INDEX(E:E,MATCH(DATE(YEAR($A1185)-1,MONTH($A1185),DAY($A1185)),$A:$A,0))=""),"",E1185/INDEX(E:E,MATCH(DATE(YEAR($A1185)-1,MONTH($A1185),DAY($A1185)),$A:$A,0))-1),"")</f>
        <v/>
      </c>
      <c r="I1185" s="20">
        <f>IFERROR(IF(OR(F1185="",INDEX(F:F,MATCH(DATE(YEAR($A1185)-1,MONTH($A1185),DAY($A1185)),$A:$A,0))=""),"",F1185/INDEX(F:F,MATCH(DATE(YEAR($A1185)-1,MONTH($A1185),DAY($A1185)),$A:$A,0))-1),"")</f>
        <v/>
      </c>
      <c r="J1185" s="20">
        <f>IFERROR(IF(OR(G1185="",INDEX(G:G,MATCH(DATE(YEAR($A1185)-1,MONTH($A1185),DAY($A1185)),$A:$A,0))=""),"",G1185/INDEX(G:G,MATCH(DATE(YEAR($A1185)-1,MONTH($A1185),DAY($A1185)),$A:$A,0))-1),"")</f>
        <v/>
      </c>
      <c r="K1185" s="20">
        <f>IF(OR(E1185="",E1184=""),"",E1185/E1184-1)</f>
        <v/>
      </c>
      <c r="L1185" s="20">
        <f>IF(OR(F1185="",F1184=""),"",F1185/F1184-1)</f>
        <v/>
      </c>
      <c r="M1185" s="20">
        <f>IF(OR(G1185="",G1184=""),"",G1185/G1184-1)</f>
        <v/>
      </c>
      <c r="N1185" s="20">
        <f>IF(G1185="","",E1185/G1185)</f>
        <v/>
      </c>
      <c r="O1185" s="20">
        <f>IF(G1185="","",F1185/G1185)</f>
        <v/>
      </c>
      <c r="P1185" s="21">
        <f>IF(SUMIFS('Daily NSE Equity Options'!$L:$L,'Daily NSE Equity Options'!$A:$A,$A1185)=0,"",SUMIFS('Daily NSE Equity Options'!$L:$L,'Daily NSE Equity Options'!$A:$A,$A1185))</f>
        <v/>
      </c>
      <c r="Q1185" s="8">
        <f>IF(SUMIFS('Daily BSE Equity Options'!$L:$L,'Daily BSE Equity Options'!$A:$A,$A1185)=0,"",SUMIFS('Daily BSE Equity Options'!$L:$L,'Daily BSE Equity Options'!$A:$A,$A1185))</f>
        <v/>
      </c>
      <c r="R1185" s="8">
        <f>IF(OR(P1185="",Q1185=""),"",P1185+Q1185)</f>
        <v/>
      </c>
      <c r="S1185" s="23">
        <f>IFERROR(IF(OR(P1185="",INDEX(P:P,MATCH(DATE(YEAR($A1185)-1,MONTH($A1185),DAY($A1185)),$A:$A,0))=""),"",P1185/INDEX(P:P,MATCH(DATE(YEAR($A1185)-1,MONTH($A1185),DAY($A1185)),$A:$A,0))-1),"")</f>
        <v/>
      </c>
      <c r="T1185" s="23">
        <f>IFERROR(IF(OR(Q1185="",INDEX(Q:Q,MATCH(DATE(YEAR($A1185)-1,MONTH($A1185),DAY($A1185)),$A:$A,0))=""),"",Q1185/INDEX(Q:Q,MATCH(DATE(YEAR($A1185)-1,MONTH($A1185),DAY($A1185)),$A:$A,0))-1),"")</f>
        <v/>
      </c>
      <c r="U1185" s="23">
        <f>IFERROR(IF(OR(R1185="",INDEX(R:R,MATCH(DATE(YEAR($A1185)-1,MONTH($A1185),DAY($A1185)),$A:$A,0))=""),"",R1185/INDEX(R:R,MATCH(DATE(YEAR($A1185)-1,MONTH($A1185),DAY($A1185)),$A:$A,0))-1),"")</f>
        <v/>
      </c>
      <c r="V1185" s="23">
        <f>IF(OR(P1185="",P1184=""),"",P1185/P1184-1)</f>
        <v/>
      </c>
      <c r="W1185" s="23">
        <f>IF(OR(Q1185="",Q1184=""),"",Q1185/Q1184-1)</f>
        <v/>
      </c>
      <c r="X1185" s="23">
        <f>IF(OR(R1185="",R1184=""),"",R1185/R1184-1)</f>
        <v/>
      </c>
      <c r="Y1185" s="23">
        <f>IF(R1185="","",P1185/R1185)</f>
        <v/>
      </c>
      <c r="Z1185" s="23">
        <f>IF(R1185="","",Q1185/R1185)</f>
        <v/>
      </c>
      <c r="AA1185" s="24">
        <f>IF(SUMIFS('Daily NSE Equity Options'!$M:$M,'Daily NSE Equity Options'!$A:$A,$A1185)=0,"",SUMIFS('Daily NSE Equity Options'!$M:$M,'Daily NSE Equity Options'!$A:$A,$A1185))</f>
        <v/>
      </c>
      <c r="AB1185" s="9">
        <f>IF(SUMIFS('Daily BSE Equity Options'!$M:$M,'Daily BSE Equity Options'!$A:$A,$A1185)=0,"",SUMIFS('Daily BSE Equity Options'!$M:$M,'Daily BSE Equity Options'!$A:$A,$A1185))</f>
        <v/>
      </c>
      <c r="AC1185" s="9">
        <f>IF(OR(AA1185="",AB1185=""),"",AA1185+AB1185)</f>
        <v/>
      </c>
      <c r="AD1185" s="26">
        <f>IFERROR(IF(OR(AA1185="",INDEX(AA:AA,MATCH(DATE(YEAR($A1185)-1,MONTH($A1185),DAY($A1185)),$A:$A,0))=""),"",AA1185/INDEX(AA:AA,MATCH(DATE(YEAR($A1185)-1,MONTH($A1185),DAY($A1185)),$A:$A,0))-1),"")</f>
        <v/>
      </c>
      <c r="AE1185" s="26">
        <f>IFERROR(IF(OR(AB1185="",INDEX(AB:AB,MATCH(DATE(YEAR($A1185)-1,MONTH($A1185),DAY($A1185)),$A:$A,0))=""),"",AB1185/INDEX(AB:AB,MATCH(DATE(YEAR($A1185)-1,MONTH($A1185),DAY($A1185)),$A:$A,0))-1),"")</f>
        <v/>
      </c>
      <c r="AF1185" s="26">
        <f>IFERROR(IF(OR(AC1185="",INDEX(AC:AC,MATCH(DATE(YEAR($A1185)-1,MONTH($A1185),DAY($A1185)),$A:$A,0))=""),"",AC1185/INDEX(AC:AC,MATCH(DATE(YEAR($A1185)-1,MONTH($A1185),DAY($A1185)),$A:$A,0))-1),"")</f>
        <v/>
      </c>
      <c r="AG1185" s="26">
        <f>IF(OR(AA1185="",AA1184=""),"",AA1185/AA1184-1)</f>
        <v/>
      </c>
      <c r="AH1185" s="26">
        <f>IF(OR(AB1185="",AB1184=""),"",AB1185/AB1184-1)</f>
        <v/>
      </c>
      <c r="AI1185" s="26">
        <f>IF(OR(AC1185="",AC1184=""),"",AC1185/AC1184-1)</f>
        <v/>
      </c>
      <c r="AJ1185" s="26">
        <f>IF(AC1185="","",AA1185/AC1185)</f>
        <v/>
      </c>
      <c r="AK1185" s="26">
        <f>IF(AC1185="","",AB1185/AC1185)</f>
        <v/>
      </c>
      <c r="AL1185" s="29" t="n">
        <v>15.65</v>
      </c>
      <c r="AM1185" s="30" t="n">
        <v>15.65</v>
      </c>
      <c r="AN1185" s="30" t="n">
        <v>14.345</v>
      </c>
      <c r="AO1185" s="30" t="n">
        <v>14.66</v>
      </c>
      <c r="AP1185" s="31" t="n">
        <v>-0.0633</v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18">
        <f>IF(SUMIFS('Daily NSE Equity Options'!$K:$K,'Daily NSE Equity Options'!$A:$A,$A1186)=0,"",SUMIFS('Daily NSE Equity Options'!$K:$K,'Daily NSE Equity Options'!$A:$A,$A1186))</f>
        <v/>
      </c>
      <c r="F1186" s="7">
        <f>IF(SUMIFS('Daily BSE Equity Options'!$K:$K,'Daily BSE Equity Options'!$A:$A,$A1186)=0,"",SUMIFS('Daily BSE Equity Options'!$K:$K,'Daily BSE Equity Options'!$A:$A,$A1186))</f>
        <v/>
      </c>
      <c r="G1186" s="7">
        <f>IF(OR(E1186="",F1186=""),"",E1186+F1186)</f>
        <v/>
      </c>
      <c r="H1186" s="20">
        <f>IFERROR(IF(OR(E1186="",INDEX(E:E,MATCH(DATE(YEAR($A1186)-1,MONTH($A1186),DAY($A1186)),$A:$A,0))=""),"",E1186/INDEX(E:E,MATCH(DATE(YEAR($A1186)-1,MONTH($A1186),DAY($A1186)),$A:$A,0))-1),"")</f>
        <v/>
      </c>
      <c r="I1186" s="20">
        <f>IFERROR(IF(OR(F1186="",INDEX(F:F,MATCH(DATE(YEAR($A1186)-1,MONTH($A1186),DAY($A1186)),$A:$A,0))=""),"",F1186/INDEX(F:F,MATCH(DATE(YEAR($A1186)-1,MONTH($A1186),DAY($A1186)),$A:$A,0))-1),"")</f>
        <v/>
      </c>
      <c r="J1186" s="20">
        <f>IFERROR(IF(OR(G1186="",INDEX(G:G,MATCH(DATE(YEAR($A1186)-1,MONTH($A1186),DAY($A1186)),$A:$A,0))=""),"",G1186/INDEX(G:G,MATCH(DATE(YEAR($A1186)-1,MONTH($A1186),DAY($A1186)),$A:$A,0))-1),"")</f>
        <v/>
      </c>
      <c r="K1186" s="20">
        <f>IF(OR(E1186="",E1185=""),"",E1186/E1185-1)</f>
        <v/>
      </c>
      <c r="L1186" s="20">
        <f>IF(OR(F1186="",F1185=""),"",F1186/F1185-1)</f>
        <v/>
      </c>
      <c r="M1186" s="20">
        <f>IF(OR(G1186="",G1185=""),"",G1186/G1185-1)</f>
        <v/>
      </c>
      <c r="N1186" s="20">
        <f>IF(G1186="","",E1186/G1186)</f>
        <v/>
      </c>
      <c r="O1186" s="20">
        <f>IF(G1186="","",F1186/G1186)</f>
        <v/>
      </c>
      <c r="P1186" s="21">
        <f>IF(SUMIFS('Daily NSE Equity Options'!$L:$L,'Daily NSE Equity Options'!$A:$A,$A1186)=0,"",SUMIFS('Daily NSE Equity Options'!$L:$L,'Daily NSE Equity Options'!$A:$A,$A1186))</f>
        <v/>
      </c>
      <c r="Q1186" s="8">
        <f>IF(SUMIFS('Daily BSE Equity Options'!$L:$L,'Daily BSE Equity Options'!$A:$A,$A1186)=0,"",SUMIFS('Daily BSE Equity Options'!$L:$L,'Daily BSE Equity Options'!$A:$A,$A1186))</f>
        <v/>
      </c>
      <c r="R1186" s="8">
        <f>IF(OR(P1186="",Q1186=""),"",P1186+Q1186)</f>
        <v/>
      </c>
      <c r="S1186" s="23">
        <f>IFERROR(IF(OR(P1186="",INDEX(P:P,MATCH(DATE(YEAR($A1186)-1,MONTH($A1186),DAY($A1186)),$A:$A,0))=""),"",P1186/INDEX(P:P,MATCH(DATE(YEAR($A1186)-1,MONTH($A1186),DAY($A1186)),$A:$A,0))-1),"")</f>
        <v/>
      </c>
      <c r="T1186" s="23">
        <f>IFERROR(IF(OR(Q1186="",INDEX(Q:Q,MATCH(DATE(YEAR($A1186)-1,MONTH($A1186),DAY($A1186)),$A:$A,0))=""),"",Q1186/INDEX(Q:Q,MATCH(DATE(YEAR($A1186)-1,MONTH($A1186),DAY($A1186)),$A:$A,0))-1),"")</f>
        <v/>
      </c>
      <c r="U1186" s="23">
        <f>IFERROR(IF(OR(R1186="",INDEX(R:R,MATCH(DATE(YEAR($A1186)-1,MONTH($A1186),DAY($A1186)),$A:$A,0))=""),"",R1186/INDEX(R:R,MATCH(DATE(YEAR($A1186)-1,MONTH($A1186),DAY($A1186)),$A:$A,0))-1),"")</f>
        <v/>
      </c>
      <c r="V1186" s="23">
        <f>IF(OR(P1186="",P1185=""),"",P1186/P1185-1)</f>
        <v/>
      </c>
      <c r="W1186" s="23">
        <f>IF(OR(Q1186="",Q1185=""),"",Q1186/Q1185-1)</f>
        <v/>
      </c>
      <c r="X1186" s="23">
        <f>IF(OR(R1186="",R1185=""),"",R1186/R1185-1)</f>
        <v/>
      </c>
      <c r="Y1186" s="23">
        <f>IF(R1186="","",P1186/R1186)</f>
        <v/>
      </c>
      <c r="Z1186" s="23">
        <f>IF(R1186="","",Q1186/R1186)</f>
        <v/>
      </c>
      <c r="AA1186" s="24">
        <f>IF(SUMIFS('Daily NSE Equity Options'!$M:$M,'Daily NSE Equity Options'!$A:$A,$A1186)=0,"",SUMIFS('Daily NSE Equity Options'!$M:$M,'Daily NSE Equity Options'!$A:$A,$A1186))</f>
        <v/>
      </c>
      <c r="AB1186" s="9">
        <f>IF(SUMIFS('Daily BSE Equity Options'!$M:$M,'Daily BSE Equity Options'!$A:$A,$A1186)=0,"",SUMIFS('Daily BSE Equity Options'!$M:$M,'Daily BSE Equity Options'!$A:$A,$A1186))</f>
        <v/>
      </c>
      <c r="AC1186" s="9">
        <f>IF(OR(AA1186="",AB1186=""),"",AA1186+AB1186)</f>
        <v/>
      </c>
      <c r="AD1186" s="26">
        <f>IFERROR(IF(OR(AA1186="",INDEX(AA:AA,MATCH(DATE(YEAR($A1186)-1,MONTH($A1186),DAY($A1186)),$A:$A,0))=""),"",AA1186/INDEX(AA:AA,MATCH(DATE(YEAR($A1186)-1,MONTH($A1186),DAY($A1186)),$A:$A,0))-1),"")</f>
        <v/>
      </c>
      <c r="AE1186" s="26">
        <f>IFERROR(IF(OR(AB1186="",INDEX(AB:AB,MATCH(DATE(YEAR($A1186)-1,MONTH($A1186),DAY($A1186)),$A:$A,0))=""),"",AB1186/INDEX(AB:AB,MATCH(DATE(YEAR($A1186)-1,MONTH($A1186),DAY($A1186)),$A:$A,0))-1),"")</f>
        <v/>
      </c>
      <c r="AF1186" s="26">
        <f>IFERROR(IF(OR(AC1186="",INDEX(AC:AC,MATCH(DATE(YEAR($A1186)-1,MONTH($A1186),DAY($A1186)),$A:$A,0))=""),"",AC1186/INDEX(AC:AC,MATCH(DATE(YEAR($A1186)-1,MONTH($A1186),DAY($A1186)),$A:$A,0))-1),"")</f>
        <v/>
      </c>
      <c r="AG1186" s="26">
        <f>IF(OR(AA1186="",AA1185=""),"",AA1186/AA1185-1)</f>
        <v/>
      </c>
      <c r="AH1186" s="26">
        <f>IF(OR(AB1186="",AB1185=""),"",AB1186/AB1185-1)</f>
        <v/>
      </c>
      <c r="AI1186" s="26">
        <f>IF(OR(AC1186="",AC1185=""),"",AC1186/AC1185-1)</f>
        <v/>
      </c>
      <c r="AJ1186" s="26">
        <f>IF(AC1186="","",AA1186/AC1186)</f>
        <v/>
      </c>
      <c r="AK1186" s="26">
        <f>IF(AC1186="","",AB1186/AC1186)</f>
        <v/>
      </c>
      <c r="AL1186" s="29" t="n">
        <v>14.66</v>
      </c>
      <c r="AM1186" s="30" t="n">
        <v>14.88</v>
      </c>
      <c r="AN1186" s="30" t="n">
        <v>14.095</v>
      </c>
      <c r="AO1186" s="30" t="n">
        <v>14.465</v>
      </c>
      <c r="AP1186" s="31" t="n">
        <v>-0.0133</v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18">
        <f>IF(SUMIFS('Daily NSE Equity Options'!$K:$K,'Daily NSE Equity Options'!$A:$A,$A1187)=0,"",SUMIFS('Daily NSE Equity Options'!$K:$K,'Daily NSE Equity Options'!$A:$A,$A1187))</f>
        <v/>
      </c>
      <c r="F1187" s="7">
        <f>IF(SUMIFS('Daily BSE Equity Options'!$K:$K,'Daily BSE Equity Options'!$A:$A,$A1187)=0,"",SUMIFS('Daily BSE Equity Options'!$K:$K,'Daily BSE Equity Options'!$A:$A,$A1187))</f>
        <v/>
      </c>
      <c r="G1187" s="7">
        <f>IF(OR(E1187="",F1187=""),"",E1187+F1187)</f>
        <v/>
      </c>
      <c r="H1187" s="20">
        <f>IFERROR(IF(OR(E1187="",INDEX(E:E,MATCH(DATE(YEAR($A1187)-1,MONTH($A1187),DAY($A1187)),$A:$A,0))=""),"",E1187/INDEX(E:E,MATCH(DATE(YEAR($A1187)-1,MONTH($A1187),DAY($A1187)),$A:$A,0))-1),"")</f>
        <v/>
      </c>
      <c r="I1187" s="20">
        <f>IFERROR(IF(OR(F1187="",INDEX(F:F,MATCH(DATE(YEAR($A1187)-1,MONTH($A1187),DAY($A1187)),$A:$A,0))=""),"",F1187/INDEX(F:F,MATCH(DATE(YEAR($A1187)-1,MONTH($A1187),DAY($A1187)),$A:$A,0))-1),"")</f>
        <v/>
      </c>
      <c r="J1187" s="20">
        <f>IFERROR(IF(OR(G1187="",INDEX(G:G,MATCH(DATE(YEAR($A1187)-1,MONTH($A1187),DAY($A1187)),$A:$A,0))=""),"",G1187/INDEX(G:G,MATCH(DATE(YEAR($A1187)-1,MONTH($A1187),DAY($A1187)),$A:$A,0))-1),"")</f>
        <v/>
      </c>
      <c r="K1187" s="20">
        <f>IF(OR(E1187="",E1186=""),"",E1187/E1186-1)</f>
        <v/>
      </c>
      <c r="L1187" s="20">
        <f>IF(OR(F1187="",F1186=""),"",F1187/F1186-1)</f>
        <v/>
      </c>
      <c r="M1187" s="20">
        <f>IF(OR(G1187="",G1186=""),"",G1187/G1186-1)</f>
        <v/>
      </c>
      <c r="N1187" s="20">
        <f>IF(G1187="","",E1187/G1187)</f>
        <v/>
      </c>
      <c r="O1187" s="20">
        <f>IF(G1187="","",F1187/G1187)</f>
        <v/>
      </c>
      <c r="P1187" s="21">
        <f>IF(SUMIFS('Daily NSE Equity Options'!$L:$L,'Daily NSE Equity Options'!$A:$A,$A1187)=0,"",SUMIFS('Daily NSE Equity Options'!$L:$L,'Daily NSE Equity Options'!$A:$A,$A1187))</f>
        <v/>
      </c>
      <c r="Q1187" s="8">
        <f>IF(SUMIFS('Daily BSE Equity Options'!$L:$L,'Daily BSE Equity Options'!$A:$A,$A1187)=0,"",SUMIFS('Daily BSE Equity Options'!$L:$L,'Daily BSE Equity Options'!$A:$A,$A1187))</f>
        <v/>
      </c>
      <c r="R1187" s="8">
        <f>IF(OR(P1187="",Q1187=""),"",P1187+Q1187)</f>
        <v/>
      </c>
      <c r="S1187" s="23">
        <f>IFERROR(IF(OR(P1187="",INDEX(P:P,MATCH(DATE(YEAR($A1187)-1,MONTH($A1187),DAY($A1187)),$A:$A,0))=""),"",P1187/INDEX(P:P,MATCH(DATE(YEAR($A1187)-1,MONTH($A1187),DAY($A1187)),$A:$A,0))-1),"")</f>
        <v/>
      </c>
      <c r="T1187" s="23">
        <f>IFERROR(IF(OR(Q1187="",INDEX(Q:Q,MATCH(DATE(YEAR($A1187)-1,MONTH($A1187),DAY($A1187)),$A:$A,0))=""),"",Q1187/INDEX(Q:Q,MATCH(DATE(YEAR($A1187)-1,MONTH($A1187),DAY($A1187)),$A:$A,0))-1),"")</f>
        <v/>
      </c>
      <c r="U1187" s="23">
        <f>IFERROR(IF(OR(R1187="",INDEX(R:R,MATCH(DATE(YEAR($A1187)-1,MONTH($A1187),DAY($A1187)),$A:$A,0))=""),"",R1187/INDEX(R:R,MATCH(DATE(YEAR($A1187)-1,MONTH($A1187),DAY($A1187)),$A:$A,0))-1),"")</f>
        <v/>
      </c>
      <c r="V1187" s="23">
        <f>IF(OR(P1187="",P1186=""),"",P1187/P1186-1)</f>
        <v/>
      </c>
      <c r="W1187" s="23">
        <f>IF(OR(Q1187="",Q1186=""),"",Q1187/Q1186-1)</f>
        <v/>
      </c>
      <c r="X1187" s="23">
        <f>IF(OR(R1187="",R1186=""),"",R1187/R1186-1)</f>
        <v/>
      </c>
      <c r="Y1187" s="23">
        <f>IF(R1187="","",P1187/R1187)</f>
        <v/>
      </c>
      <c r="Z1187" s="23">
        <f>IF(R1187="","",Q1187/R1187)</f>
        <v/>
      </c>
      <c r="AA1187" s="24">
        <f>IF(SUMIFS('Daily NSE Equity Options'!$M:$M,'Daily NSE Equity Options'!$A:$A,$A1187)=0,"",SUMIFS('Daily NSE Equity Options'!$M:$M,'Daily NSE Equity Options'!$A:$A,$A1187))</f>
        <v/>
      </c>
      <c r="AB1187" s="9">
        <f>IF(SUMIFS('Daily BSE Equity Options'!$M:$M,'Daily BSE Equity Options'!$A:$A,$A1187)=0,"",SUMIFS('Daily BSE Equity Options'!$M:$M,'Daily BSE Equity Options'!$A:$A,$A1187))</f>
        <v/>
      </c>
      <c r="AC1187" s="9">
        <f>IF(OR(AA1187="",AB1187=""),"",AA1187+AB1187)</f>
        <v/>
      </c>
      <c r="AD1187" s="26">
        <f>IFERROR(IF(OR(AA1187="",INDEX(AA:AA,MATCH(DATE(YEAR($A1187)-1,MONTH($A1187),DAY($A1187)),$A:$A,0))=""),"",AA1187/INDEX(AA:AA,MATCH(DATE(YEAR($A1187)-1,MONTH($A1187),DAY($A1187)),$A:$A,0))-1),"")</f>
        <v/>
      </c>
      <c r="AE1187" s="26">
        <f>IFERROR(IF(OR(AB1187="",INDEX(AB:AB,MATCH(DATE(YEAR($A1187)-1,MONTH($A1187),DAY($A1187)),$A:$A,0))=""),"",AB1187/INDEX(AB:AB,MATCH(DATE(YEAR($A1187)-1,MONTH($A1187),DAY($A1187)),$A:$A,0))-1),"")</f>
        <v/>
      </c>
      <c r="AF1187" s="26">
        <f>IFERROR(IF(OR(AC1187="",INDEX(AC:AC,MATCH(DATE(YEAR($A1187)-1,MONTH($A1187),DAY($A1187)),$A:$A,0))=""),"",AC1187/INDEX(AC:AC,MATCH(DATE(YEAR($A1187)-1,MONTH($A1187),DAY($A1187)),$A:$A,0))-1),"")</f>
        <v/>
      </c>
      <c r="AG1187" s="26">
        <f>IF(OR(AA1187="",AA1186=""),"",AA1187/AA1186-1)</f>
        <v/>
      </c>
      <c r="AH1187" s="26">
        <f>IF(OR(AB1187="",AB1186=""),"",AB1187/AB1186-1)</f>
        <v/>
      </c>
      <c r="AI1187" s="26">
        <f>IF(OR(AC1187="",AC1186=""),"",AC1187/AC1186-1)</f>
        <v/>
      </c>
      <c r="AJ1187" s="26">
        <f>IF(AC1187="","",AA1187/AC1187)</f>
        <v/>
      </c>
      <c r="AK1187" s="26">
        <f>IF(AC1187="","",AB1187/AC1187)</f>
        <v/>
      </c>
      <c r="AL1187" s="29" t="n">
        <v>14.465</v>
      </c>
      <c r="AM1187" s="30" t="n">
        <v>14.885</v>
      </c>
      <c r="AN1187" s="30" t="n">
        <v>13.7475</v>
      </c>
      <c r="AO1187" s="30" t="n">
        <v>14.6575</v>
      </c>
      <c r="AP1187" s="31" t="n">
        <v>0.0133</v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18">
        <f>IF(SUMIFS('Daily NSE Equity Options'!$K:$K,'Daily NSE Equity Options'!$A:$A,$A1188)=0,"",SUMIFS('Daily NSE Equity Options'!$K:$K,'Daily NSE Equity Options'!$A:$A,$A1188))</f>
        <v/>
      </c>
      <c r="F1188" s="7">
        <f>IF(SUMIFS('Daily BSE Equity Options'!$K:$K,'Daily BSE Equity Options'!$A:$A,$A1188)=0,"",SUMIFS('Daily BSE Equity Options'!$K:$K,'Daily BSE Equity Options'!$A:$A,$A1188))</f>
        <v/>
      </c>
      <c r="G1188" s="7">
        <f>IF(OR(E1188="",F1188=""),"",E1188+F1188)</f>
        <v/>
      </c>
      <c r="H1188" s="20">
        <f>IFERROR(IF(OR(E1188="",INDEX(E:E,MATCH(DATE(YEAR($A1188)-1,MONTH($A1188),DAY($A1188)),$A:$A,0))=""),"",E1188/INDEX(E:E,MATCH(DATE(YEAR($A1188)-1,MONTH($A1188),DAY($A1188)),$A:$A,0))-1),"")</f>
        <v/>
      </c>
      <c r="I1188" s="20">
        <f>IFERROR(IF(OR(F1188="",INDEX(F:F,MATCH(DATE(YEAR($A1188)-1,MONTH($A1188),DAY($A1188)),$A:$A,0))=""),"",F1188/INDEX(F:F,MATCH(DATE(YEAR($A1188)-1,MONTH($A1188),DAY($A1188)),$A:$A,0))-1),"")</f>
        <v/>
      </c>
      <c r="J1188" s="20">
        <f>IFERROR(IF(OR(G1188="",INDEX(G:G,MATCH(DATE(YEAR($A1188)-1,MONTH($A1188),DAY($A1188)),$A:$A,0))=""),"",G1188/INDEX(G:G,MATCH(DATE(YEAR($A1188)-1,MONTH($A1188),DAY($A1188)),$A:$A,0))-1),"")</f>
        <v/>
      </c>
      <c r="K1188" s="20">
        <f>IF(OR(E1188="",E1187=""),"",E1188/E1187-1)</f>
        <v/>
      </c>
      <c r="L1188" s="20">
        <f>IF(OR(F1188="",F1187=""),"",F1188/F1187-1)</f>
        <v/>
      </c>
      <c r="M1188" s="20">
        <f>IF(OR(G1188="",G1187=""),"",G1188/G1187-1)</f>
        <v/>
      </c>
      <c r="N1188" s="20">
        <f>IF(G1188="","",E1188/G1188)</f>
        <v/>
      </c>
      <c r="O1188" s="20">
        <f>IF(G1188="","",F1188/G1188)</f>
        <v/>
      </c>
      <c r="P1188" s="21">
        <f>IF(SUMIFS('Daily NSE Equity Options'!$L:$L,'Daily NSE Equity Options'!$A:$A,$A1188)=0,"",SUMIFS('Daily NSE Equity Options'!$L:$L,'Daily NSE Equity Options'!$A:$A,$A1188))</f>
        <v/>
      </c>
      <c r="Q1188" s="8">
        <f>IF(SUMIFS('Daily BSE Equity Options'!$L:$L,'Daily BSE Equity Options'!$A:$A,$A1188)=0,"",SUMIFS('Daily BSE Equity Options'!$L:$L,'Daily BSE Equity Options'!$A:$A,$A1188))</f>
        <v/>
      </c>
      <c r="R1188" s="8">
        <f>IF(OR(P1188="",Q1188=""),"",P1188+Q1188)</f>
        <v/>
      </c>
      <c r="S1188" s="23">
        <f>IFERROR(IF(OR(P1188="",INDEX(P:P,MATCH(DATE(YEAR($A1188)-1,MONTH($A1188),DAY($A1188)),$A:$A,0))=""),"",P1188/INDEX(P:P,MATCH(DATE(YEAR($A1188)-1,MONTH($A1188),DAY($A1188)),$A:$A,0))-1),"")</f>
        <v/>
      </c>
      <c r="T1188" s="23">
        <f>IFERROR(IF(OR(Q1188="",INDEX(Q:Q,MATCH(DATE(YEAR($A1188)-1,MONTH($A1188),DAY($A1188)),$A:$A,0))=""),"",Q1188/INDEX(Q:Q,MATCH(DATE(YEAR($A1188)-1,MONTH($A1188),DAY($A1188)),$A:$A,0))-1),"")</f>
        <v/>
      </c>
      <c r="U1188" s="23">
        <f>IFERROR(IF(OR(R1188="",INDEX(R:R,MATCH(DATE(YEAR($A1188)-1,MONTH($A1188),DAY($A1188)),$A:$A,0))=""),"",R1188/INDEX(R:R,MATCH(DATE(YEAR($A1188)-1,MONTH($A1188),DAY($A1188)),$A:$A,0))-1),"")</f>
        <v/>
      </c>
      <c r="V1188" s="23">
        <f>IF(OR(P1188="",P1187=""),"",P1188/P1187-1)</f>
        <v/>
      </c>
      <c r="W1188" s="23">
        <f>IF(OR(Q1188="",Q1187=""),"",Q1188/Q1187-1)</f>
        <v/>
      </c>
      <c r="X1188" s="23">
        <f>IF(OR(R1188="",R1187=""),"",R1188/R1187-1)</f>
        <v/>
      </c>
      <c r="Y1188" s="23">
        <f>IF(R1188="","",P1188/R1188)</f>
        <v/>
      </c>
      <c r="Z1188" s="23">
        <f>IF(R1188="","",Q1188/R1188)</f>
        <v/>
      </c>
      <c r="AA1188" s="24">
        <f>IF(SUMIFS('Daily NSE Equity Options'!$M:$M,'Daily NSE Equity Options'!$A:$A,$A1188)=0,"",SUMIFS('Daily NSE Equity Options'!$M:$M,'Daily NSE Equity Options'!$A:$A,$A1188))</f>
        <v/>
      </c>
      <c r="AB1188" s="9">
        <f>IF(SUMIFS('Daily BSE Equity Options'!$M:$M,'Daily BSE Equity Options'!$A:$A,$A1188)=0,"",SUMIFS('Daily BSE Equity Options'!$M:$M,'Daily BSE Equity Options'!$A:$A,$A1188))</f>
        <v/>
      </c>
      <c r="AC1188" s="9">
        <f>IF(OR(AA1188="",AB1188=""),"",AA1188+AB1188)</f>
        <v/>
      </c>
      <c r="AD1188" s="26">
        <f>IFERROR(IF(OR(AA1188="",INDEX(AA:AA,MATCH(DATE(YEAR($A1188)-1,MONTH($A1188),DAY($A1188)),$A:$A,0))=""),"",AA1188/INDEX(AA:AA,MATCH(DATE(YEAR($A1188)-1,MONTH($A1188),DAY($A1188)),$A:$A,0))-1),"")</f>
        <v/>
      </c>
      <c r="AE1188" s="26">
        <f>IFERROR(IF(OR(AB1188="",INDEX(AB:AB,MATCH(DATE(YEAR($A1188)-1,MONTH($A1188),DAY($A1188)),$A:$A,0))=""),"",AB1188/INDEX(AB:AB,MATCH(DATE(YEAR($A1188)-1,MONTH($A1188),DAY($A1188)),$A:$A,0))-1),"")</f>
        <v/>
      </c>
      <c r="AF1188" s="26">
        <f>IFERROR(IF(OR(AC1188="",INDEX(AC:AC,MATCH(DATE(YEAR($A1188)-1,MONTH($A1188),DAY($A1188)),$A:$A,0))=""),"",AC1188/INDEX(AC:AC,MATCH(DATE(YEAR($A1188)-1,MONTH($A1188),DAY($A1188)),$A:$A,0))-1),"")</f>
        <v/>
      </c>
      <c r="AG1188" s="26">
        <f>IF(OR(AA1188="",AA1187=""),"",AA1188/AA1187-1)</f>
        <v/>
      </c>
      <c r="AH1188" s="26">
        <f>IF(OR(AB1188="",AB1187=""),"",AB1188/AB1187-1)</f>
        <v/>
      </c>
      <c r="AI1188" s="26">
        <f>IF(OR(AC1188="",AC1187=""),"",AC1188/AC1187-1)</f>
        <v/>
      </c>
      <c r="AJ1188" s="26">
        <f>IF(AC1188="","",AA1188/AC1188)</f>
        <v/>
      </c>
      <c r="AK1188" s="26">
        <f>IF(AC1188="","",AB1188/AC1188)</f>
        <v/>
      </c>
      <c r="AL1188" s="29" t="n">
        <v>14.6575</v>
      </c>
      <c r="AM1188" s="30" t="n">
        <v>15.515</v>
      </c>
      <c r="AN1188" s="30" t="n">
        <v>14.6575</v>
      </c>
      <c r="AO1188" s="30" t="n">
        <v>14.915</v>
      </c>
      <c r="AP1188" s="31" t="n">
        <v>0.0176</v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18">
        <f>IF(SUMIFS('Daily NSE Equity Options'!$K:$K,'Daily NSE Equity Options'!$A:$A,$A1189)=0,"",SUMIFS('Daily NSE Equity Options'!$K:$K,'Daily NSE Equity Options'!$A:$A,$A1189))</f>
        <v/>
      </c>
      <c r="F1189" s="7">
        <f>IF(SUMIFS('Daily BSE Equity Options'!$K:$K,'Daily BSE Equity Options'!$A:$A,$A1189)=0,"",SUMIFS('Daily BSE Equity Options'!$K:$K,'Daily BSE Equity Options'!$A:$A,$A1189))</f>
        <v/>
      </c>
      <c r="G1189" s="7">
        <f>IF(OR(E1189="",F1189=""),"",E1189+F1189)</f>
        <v/>
      </c>
      <c r="H1189" s="20">
        <f>IFERROR(IF(OR(E1189="",INDEX(E:E,MATCH(DATE(YEAR($A1189)-1,MONTH($A1189),DAY($A1189)),$A:$A,0))=""),"",E1189/INDEX(E:E,MATCH(DATE(YEAR($A1189)-1,MONTH($A1189),DAY($A1189)),$A:$A,0))-1),"")</f>
        <v/>
      </c>
      <c r="I1189" s="20">
        <f>IFERROR(IF(OR(F1189="",INDEX(F:F,MATCH(DATE(YEAR($A1189)-1,MONTH($A1189),DAY($A1189)),$A:$A,0))=""),"",F1189/INDEX(F:F,MATCH(DATE(YEAR($A1189)-1,MONTH($A1189),DAY($A1189)),$A:$A,0))-1),"")</f>
        <v/>
      </c>
      <c r="J1189" s="20">
        <f>IFERROR(IF(OR(G1189="",INDEX(G:G,MATCH(DATE(YEAR($A1189)-1,MONTH($A1189),DAY($A1189)),$A:$A,0))=""),"",G1189/INDEX(G:G,MATCH(DATE(YEAR($A1189)-1,MONTH($A1189),DAY($A1189)),$A:$A,0))-1),"")</f>
        <v/>
      </c>
      <c r="K1189" s="20">
        <f>IF(OR(E1189="",E1188=""),"",E1189/E1188-1)</f>
        <v/>
      </c>
      <c r="L1189" s="20">
        <f>IF(OR(F1189="",F1188=""),"",F1189/F1188-1)</f>
        <v/>
      </c>
      <c r="M1189" s="20">
        <f>IF(OR(G1189="",G1188=""),"",G1189/G1188-1)</f>
        <v/>
      </c>
      <c r="N1189" s="20">
        <f>IF(G1189="","",E1189/G1189)</f>
        <v/>
      </c>
      <c r="O1189" s="20">
        <f>IF(G1189="","",F1189/G1189)</f>
        <v/>
      </c>
      <c r="P1189" s="21">
        <f>IF(SUMIFS('Daily NSE Equity Options'!$L:$L,'Daily NSE Equity Options'!$A:$A,$A1189)=0,"",SUMIFS('Daily NSE Equity Options'!$L:$L,'Daily NSE Equity Options'!$A:$A,$A1189))</f>
        <v/>
      </c>
      <c r="Q1189" s="8">
        <f>IF(SUMIFS('Daily BSE Equity Options'!$L:$L,'Daily BSE Equity Options'!$A:$A,$A1189)=0,"",SUMIFS('Daily BSE Equity Options'!$L:$L,'Daily BSE Equity Options'!$A:$A,$A1189))</f>
        <v/>
      </c>
      <c r="R1189" s="8">
        <f>IF(OR(P1189="",Q1189=""),"",P1189+Q1189)</f>
        <v/>
      </c>
      <c r="S1189" s="23">
        <f>IFERROR(IF(OR(P1189="",INDEX(P:P,MATCH(DATE(YEAR($A1189)-1,MONTH($A1189),DAY($A1189)),$A:$A,0))=""),"",P1189/INDEX(P:P,MATCH(DATE(YEAR($A1189)-1,MONTH($A1189),DAY($A1189)),$A:$A,0))-1),"")</f>
        <v/>
      </c>
      <c r="T1189" s="23">
        <f>IFERROR(IF(OR(Q1189="",INDEX(Q:Q,MATCH(DATE(YEAR($A1189)-1,MONTH($A1189),DAY($A1189)),$A:$A,0))=""),"",Q1189/INDEX(Q:Q,MATCH(DATE(YEAR($A1189)-1,MONTH($A1189),DAY($A1189)),$A:$A,0))-1),"")</f>
        <v/>
      </c>
      <c r="U1189" s="23">
        <f>IFERROR(IF(OR(R1189="",INDEX(R:R,MATCH(DATE(YEAR($A1189)-1,MONTH($A1189),DAY($A1189)),$A:$A,0))=""),"",R1189/INDEX(R:R,MATCH(DATE(YEAR($A1189)-1,MONTH($A1189),DAY($A1189)),$A:$A,0))-1),"")</f>
        <v/>
      </c>
      <c r="V1189" s="23">
        <f>IF(OR(P1189="",P1188=""),"",P1189/P1188-1)</f>
        <v/>
      </c>
      <c r="W1189" s="23">
        <f>IF(OR(Q1189="",Q1188=""),"",Q1189/Q1188-1)</f>
        <v/>
      </c>
      <c r="X1189" s="23">
        <f>IF(OR(R1189="",R1188=""),"",R1189/R1188-1)</f>
        <v/>
      </c>
      <c r="Y1189" s="23">
        <f>IF(R1189="","",P1189/R1189)</f>
        <v/>
      </c>
      <c r="Z1189" s="23">
        <f>IF(R1189="","",Q1189/R1189)</f>
        <v/>
      </c>
      <c r="AA1189" s="24">
        <f>IF(SUMIFS('Daily NSE Equity Options'!$M:$M,'Daily NSE Equity Options'!$A:$A,$A1189)=0,"",SUMIFS('Daily NSE Equity Options'!$M:$M,'Daily NSE Equity Options'!$A:$A,$A1189))</f>
        <v/>
      </c>
      <c r="AB1189" s="9">
        <f>IF(SUMIFS('Daily BSE Equity Options'!$M:$M,'Daily BSE Equity Options'!$A:$A,$A1189)=0,"",SUMIFS('Daily BSE Equity Options'!$M:$M,'Daily BSE Equity Options'!$A:$A,$A1189))</f>
        <v/>
      </c>
      <c r="AC1189" s="9">
        <f>IF(OR(AA1189="",AB1189=""),"",AA1189+AB1189)</f>
        <v/>
      </c>
      <c r="AD1189" s="26">
        <f>IFERROR(IF(OR(AA1189="",INDEX(AA:AA,MATCH(DATE(YEAR($A1189)-1,MONTH($A1189),DAY($A1189)),$A:$A,0))=""),"",AA1189/INDEX(AA:AA,MATCH(DATE(YEAR($A1189)-1,MONTH($A1189),DAY($A1189)),$A:$A,0))-1),"")</f>
        <v/>
      </c>
      <c r="AE1189" s="26">
        <f>IFERROR(IF(OR(AB1189="",INDEX(AB:AB,MATCH(DATE(YEAR($A1189)-1,MONTH($A1189),DAY($A1189)),$A:$A,0))=""),"",AB1189/INDEX(AB:AB,MATCH(DATE(YEAR($A1189)-1,MONTH($A1189),DAY($A1189)),$A:$A,0))-1),"")</f>
        <v/>
      </c>
      <c r="AF1189" s="26">
        <f>IFERROR(IF(OR(AC1189="",INDEX(AC:AC,MATCH(DATE(YEAR($A1189)-1,MONTH($A1189),DAY($A1189)),$A:$A,0))=""),"",AC1189/INDEX(AC:AC,MATCH(DATE(YEAR($A1189)-1,MONTH($A1189),DAY($A1189)),$A:$A,0))-1),"")</f>
        <v/>
      </c>
      <c r="AG1189" s="26">
        <f>IF(OR(AA1189="",AA1188=""),"",AA1189/AA1188-1)</f>
        <v/>
      </c>
      <c r="AH1189" s="26">
        <f>IF(OR(AB1189="",AB1188=""),"",AB1189/AB1188-1)</f>
        <v/>
      </c>
      <c r="AI1189" s="26">
        <f>IF(OR(AC1189="",AC1188=""),"",AC1189/AC1188-1)</f>
        <v/>
      </c>
      <c r="AJ1189" s="26">
        <f>IF(AC1189="","",AA1189/AC1189)</f>
        <v/>
      </c>
      <c r="AK1189" s="26">
        <f>IF(AC1189="","",AB1189/AC1189)</f>
        <v/>
      </c>
      <c r="AL1189" s="29" t="n">
        <v>14.915</v>
      </c>
      <c r="AM1189" s="30" t="n">
        <v>16.185</v>
      </c>
      <c r="AN1189" s="30" t="n">
        <v>14.45</v>
      </c>
      <c r="AO1189" s="30" t="n">
        <v>15.9975</v>
      </c>
      <c r="AP1189" s="31" t="n">
        <v>0.0726</v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18">
        <f>IF(SUMIFS('Daily NSE Equity Options'!$K:$K,'Daily NSE Equity Options'!$A:$A,$A1190)=0,"",SUMIFS('Daily NSE Equity Options'!$K:$K,'Daily NSE Equity Options'!$A:$A,$A1190))</f>
        <v/>
      </c>
      <c r="F1190" s="7">
        <f>IF(SUMIFS('Daily BSE Equity Options'!$K:$K,'Daily BSE Equity Options'!$A:$A,$A1190)=0,"",SUMIFS('Daily BSE Equity Options'!$K:$K,'Daily BSE Equity Options'!$A:$A,$A1190))</f>
        <v/>
      </c>
      <c r="G1190" s="7">
        <f>IF(OR(E1190="",F1190=""),"",E1190+F1190)</f>
        <v/>
      </c>
      <c r="H1190" s="20">
        <f>IFERROR(IF(OR(E1190="",INDEX(E:E,MATCH(DATE(YEAR($A1190)-1,MONTH($A1190),DAY($A1190)),$A:$A,0))=""),"",E1190/INDEX(E:E,MATCH(DATE(YEAR($A1190)-1,MONTH($A1190),DAY($A1190)),$A:$A,0))-1),"")</f>
        <v/>
      </c>
      <c r="I1190" s="20">
        <f>IFERROR(IF(OR(F1190="",INDEX(F:F,MATCH(DATE(YEAR($A1190)-1,MONTH($A1190),DAY($A1190)),$A:$A,0))=""),"",F1190/INDEX(F:F,MATCH(DATE(YEAR($A1190)-1,MONTH($A1190),DAY($A1190)),$A:$A,0))-1),"")</f>
        <v/>
      </c>
      <c r="J1190" s="20">
        <f>IFERROR(IF(OR(G1190="",INDEX(G:G,MATCH(DATE(YEAR($A1190)-1,MONTH($A1190),DAY($A1190)),$A:$A,0))=""),"",G1190/INDEX(G:G,MATCH(DATE(YEAR($A1190)-1,MONTH($A1190),DAY($A1190)),$A:$A,0))-1),"")</f>
        <v/>
      </c>
      <c r="K1190" s="20">
        <f>IF(OR(E1190="",E1189=""),"",E1190/E1189-1)</f>
        <v/>
      </c>
      <c r="L1190" s="20">
        <f>IF(OR(F1190="",F1189=""),"",F1190/F1189-1)</f>
        <v/>
      </c>
      <c r="M1190" s="20">
        <f>IF(OR(G1190="",G1189=""),"",G1190/G1189-1)</f>
        <v/>
      </c>
      <c r="N1190" s="20">
        <f>IF(G1190="","",E1190/G1190)</f>
        <v/>
      </c>
      <c r="O1190" s="20">
        <f>IF(G1190="","",F1190/G1190)</f>
        <v/>
      </c>
      <c r="P1190" s="21">
        <f>IF(SUMIFS('Daily NSE Equity Options'!$L:$L,'Daily NSE Equity Options'!$A:$A,$A1190)=0,"",SUMIFS('Daily NSE Equity Options'!$L:$L,'Daily NSE Equity Options'!$A:$A,$A1190))</f>
        <v/>
      </c>
      <c r="Q1190" s="8">
        <f>IF(SUMIFS('Daily BSE Equity Options'!$L:$L,'Daily BSE Equity Options'!$A:$A,$A1190)=0,"",SUMIFS('Daily BSE Equity Options'!$L:$L,'Daily BSE Equity Options'!$A:$A,$A1190))</f>
        <v/>
      </c>
      <c r="R1190" s="8">
        <f>IF(OR(P1190="",Q1190=""),"",P1190+Q1190)</f>
        <v/>
      </c>
      <c r="S1190" s="23">
        <f>IFERROR(IF(OR(P1190="",INDEX(P:P,MATCH(DATE(YEAR($A1190)-1,MONTH($A1190),DAY($A1190)),$A:$A,0))=""),"",P1190/INDEX(P:P,MATCH(DATE(YEAR($A1190)-1,MONTH($A1190),DAY($A1190)),$A:$A,0))-1),"")</f>
        <v/>
      </c>
      <c r="T1190" s="23">
        <f>IFERROR(IF(OR(Q1190="",INDEX(Q:Q,MATCH(DATE(YEAR($A1190)-1,MONTH($A1190),DAY($A1190)),$A:$A,0))=""),"",Q1190/INDEX(Q:Q,MATCH(DATE(YEAR($A1190)-1,MONTH($A1190),DAY($A1190)),$A:$A,0))-1),"")</f>
        <v/>
      </c>
      <c r="U1190" s="23">
        <f>IFERROR(IF(OR(R1190="",INDEX(R:R,MATCH(DATE(YEAR($A1190)-1,MONTH($A1190),DAY($A1190)),$A:$A,0))=""),"",R1190/INDEX(R:R,MATCH(DATE(YEAR($A1190)-1,MONTH($A1190),DAY($A1190)),$A:$A,0))-1),"")</f>
        <v/>
      </c>
      <c r="V1190" s="23">
        <f>IF(OR(P1190="",P1189=""),"",P1190/P1189-1)</f>
        <v/>
      </c>
      <c r="W1190" s="23">
        <f>IF(OR(Q1190="",Q1189=""),"",Q1190/Q1189-1)</f>
        <v/>
      </c>
      <c r="X1190" s="23">
        <f>IF(OR(R1190="",R1189=""),"",R1190/R1189-1)</f>
        <v/>
      </c>
      <c r="Y1190" s="23">
        <f>IF(R1190="","",P1190/R1190)</f>
        <v/>
      </c>
      <c r="Z1190" s="23">
        <f>IF(R1190="","",Q1190/R1190)</f>
        <v/>
      </c>
      <c r="AA1190" s="24">
        <f>IF(SUMIFS('Daily NSE Equity Options'!$M:$M,'Daily NSE Equity Options'!$A:$A,$A1190)=0,"",SUMIFS('Daily NSE Equity Options'!$M:$M,'Daily NSE Equity Options'!$A:$A,$A1190))</f>
        <v/>
      </c>
      <c r="AB1190" s="9">
        <f>IF(SUMIFS('Daily BSE Equity Options'!$M:$M,'Daily BSE Equity Options'!$A:$A,$A1190)=0,"",SUMIFS('Daily BSE Equity Options'!$M:$M,'Daily BSE Equity Options'!$A:$A,$A1190))</f>
        <v/>
      </c>
      <c r="AC1190" s="9">
        <f>IF(OR(AA1190="",AB1190=""),"",AA1190+AB1190)</f>
        <v/>
      </c>
      <c r="AD1190" s="26">
        <f>IFERROR(IF(OR(AA1190="",INDEX(AA:AA,MATCH(DATE(YEAR($A1190)-1,MONTH($A1190),DAY($A1190)),$A:$A,0))=""),"",AA1190/INDEX(AA:AA,MATCH(DATE(YEAR($A1190)-1,MONTH($A1190),DAY($A1190)),$A:$A,0))-1),"")</f>
        <v/>
      </c>
      <c r="AE1190" s="26">
        <f>IFERROR(IF(OR(AB1190="",INDEX(AB:AB,MATCH(DATE(YEAR($A1190)-1,MONTH($A1190),DAY($A1190)),$A:$A,0))=""),"",AB1190/INDEX(AB:AB,MATCH(DATE(YEAR($A1190)-1,MONTH($A1190),DAY($A1190)),$A:$A,0))-1),"")</f>
        <v/>
      </c>
      <c r="AF1190" s="26">
        <f>IFERROR(IF(OR(AC1190="",INDEX(AC:AC,MATCH(DATE(YEAR($A1190)-1,MONTH($A1190),DAY($A1190)),$A:$A,0))=""),"",AC1190/INDEX(AC:AC,MATCH(DATE(YEAR($A1190)-1,MONTH($A1190),DAY($A1190)),$A:$A,0))-1),"")</f>
        <v/>
      </c>
      <c r="AG1190" s="26">
        <f>IF(OR(AA1190="",AA1189=""),"",AA1190/AA1189-1)</f>
        <v/>
      </c>
      <c r="AH1190" s="26">
        <f>IF(OR(AB1190="",AB1189=""),"",AB1190/AB1189-1)</f>
        <v/>
      </c>
      <c r="AI1190" s="26">
        <f>IF(OR(AC1190="",AC1189=""),"",AC1190/AC1189-1)</f>
        <v/>
      </c>
      <c r="AJ1190" s="26">
        <f>IF(AC1190="","",AA1190/AC1190)</f>
        <v/>
      </c>
      <c r="AK1190" s="26">
        <f>IF(AC1190="","",AB1190/AC1190)</f>
        <v/>
      </c>
      <c r="AL1190" s="29" t="n">
        <v>15.9975</v>
      </c>
      <c r="AM1190" s="30" t="n">
        <v>15.9975</v>
      </c>
      <c r="AN1190" s="30" t="n">
        <v>15.115</v>
      </c>
      <c r="AO1190" s="30" t="n">
        <v>15.47</v>
      </c>
      <c r="AP1190" s="31" t="n">
        <v>-0.033</v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18">
        <f>IF(SUMIFS('Daily NSE Equity Options'!$K:$K,'Daily NSE Equity Options'!$A:$A,$A1191)=0,"",SUMIFS('Daily NSE Equity Options'!$K:$K,'Daily NSE Equity Options'!$A:$A,$A1191))</f>
        <v/>
      </c>
      <c r="F1191" s="7">
        <f>IF(SUMIFS('Daily BSE Equity Options'!$K:$K,'Daily BSE Equity Options'!$A:$A,$A1191)=0,"",SUMIFS('Daily BSE Equity Options'!$K:$K,'Daily BSE Equity Options'!$A:$A,$A1191))</f>
        <v/>
      </c>
      <c r="G1191" s="7">
        <f>IF(OR(E1191="",F1191=""),"",E1191+F1191)</f>
        <v/>
      </c>
      <c r="H1191" s="20">
        <f>IFERROR(IF(OR(E1191="",INDEX(E:E,MATCH(DATE(YEAR($A1191)-1,MONTH($A1191),DAY($A1191)),$A:$A,0))=""),"",E1191/INDEX(E:E,MATCH(DATE(YEAR($A1191)-1,MONTH($A1191),DAY($A1191)),$A:$A,0))-1),"")</f>
        <v/>
      </c>
      <c r="I1191" s="20">
        <f>IFERROR(IF(OR(F1191="",INDEX(F:F,MATCH(DATE(YEAR($A1191)-1,MONTH($A1191),DAY($A1191)),$A:$A,0))=""),"",F1191/INDEX(F:F,MATCH(DATE(YEAR($A1191)-1,MONTH($A1191),DAY($A1191)),$A:$A,0))-1),"")</f>
        <v/>
      </c>
      <c r="J1191" s="20">
        <f>IFERROR(IF(OR(G1191="",INDEX(G:G,MATCH(DATE(YEAR($A1191)-1,MONTH($A1191),DAY($A1191)),$A:$A,0))=""),"",G1191/INDEX(G:G,MATCH(DATE(YEAR($A1191)-1,MONTH($A1191),DAY($A1191)),$A:$A,0))-1),"")</f>
        <v/>
      </c>
      <c r="K1191" s="20">
        <f>IF(OR(E1191="",E1190=""),"",E1191/E1190-1)</f>
        <v/>
      </c>
      <c r="L1191" s="20">
        <f>IF(OR(F1191="",F1190=""),"",F1191/F1190-1)</f>
        <v/>
      </c>
      <c r="M1191" s="20">
        <f>IF(OR(G1191="",G1190=""),"",G1191/G1190-1)</f>
        <v/>
      </c>
      <c r="N1191" s="20">
        <f>IF(G1191="","",E1191/G1191)</f>
        <v/>
      </c>
      <c r="O1191" s="20">
        <f>IF(G1191="","",F1191/G1191)</f>
        <v/>
      </c>
      <c r="P1191" s="21">
        <f>IF(SUMIFS('Daily NSE Equity Options'!$L:$L,'Daily NSE Equity Options'!$A:$A,$A1191)=0,"",SUMIFS('Daily NSE Equity Options'!$L:$L,'Daily NSE Equity Options'!$A:$A,$A1191))</f>
        <v/>
      </c>
      <c r="Q1191" s="8">
        <f>IF(SUMIFS('Daily BSE Equity Options'!$L:$L,'Daily BSE Equity Options'!$A:$A,$A1191)=0,"",SUMIFS('Daily BSE Equity Options'!$L:$L,'Daily BSE Equity Options'!$A:$A,$A1191))</f>
        <v/>
      </c>
      <c r="R1191" s="8">
        <f>IF(OR(P1191="",Q1191=""),"",P1191+Q1191)</f>
        <v/>
      </c>
      <c r="S1191" s="23">
        <f>IFERROR(IF(OR(P1191="",INDEX(P:P,MATCH(DATE(YEAR($A1191)-1,MONTH($A1191),DAY($A1191)),$A:$A,0))=""),"",P1191/INDEX(P:P,MATCH(DATE(YEAR($A1191)-1,MONTH($A1191),DAY($A1191)),$A:$A,0))-1),"")</f>
        <v/>
      </c>
      <c r="T1191" s="23">
        <f>IFERROR(IF(OR(Q1191="",INDEX(Q:Q,MATCH(DATE(YEAR($A1191)-1,MONTH($A1191),DAY($A1191)),$A:$A,0))=""),"",Q1191/INDEX(Q:Q,MATCH(DATE(YEAR($A1191)-1,MONTH($A1191),DAY($A1191)),$A:$A,0))-1),"")</f>
        <v/>
      </c>
      <c r="U1191" s="23">
        <f>IFERROR(IF(OR(R1191="",INDEX(R:R,MATCH(DATE(YEAR($A1191)-1,MONTH($A1191),DAY($A1191)),$A:$A,0))=""),"",R1191/INDEX(R:R,MATCH(DATE(YEAR($A1191)-1,MONTH($A1191),DAY($A1191)),$A:$A,0))-1),"")</f>
        <v/>
      </c>
      <c r="V1191" s="23">
        <f>IF(OR(P1191="",P1190=""),"",P1191/P1190-1)</f>
        <v/>
      </c>
      <c r="W1191" s="23">
        <f>IF(OR(Q1191="",Q1190=""),"",Q1191/Q1190-1)</f>
        <v/>
      </c>
      <c r="X1191" s="23">
        <f>IF(OR(R1191="",R1190=""),"",R1191/R1190-1)</f>
        <v/>
      </c>
      <c r="Y1191" s="23">
        <f>IF(R1191="","",P1191/R1191)</f>
        <v/>
      </c>
      <c r="Z1191" s="23">
        <f>IF(R1191="","",Q1191/R1191)</f>
        <v/>
      </c>
      <c r="AA1191" s="24">
        <f>IF(SUMIFS('Daily NSE Equity Options'!$M:$M,'Daily NSE Equity Options'!$A:$A,$A1191)=0,"",SUMIFS('Daily NSE Equity Options'!$M:$M,'Daily NSE Equity Options'!$A:$A,$A1191))</f>
        <v/>
      </c>
      <c r="AB1191" s="9">
        <f>IF(SUMIFS('Daily BSE Equity Options'!$M:$M,'Daily BSE Equity Options'!$A:$A,$A1191)=0,"",SUMIFS('Daily BSE Equity Options'!$M:$M,'Daily BSE Equity Options'!$A:$A,$A1191))</f>
        <v/>
      </c>
      <c r="AC1191" s="9">
        <f>IF(OR(AA1191="",AB1191=""),"",AA1191+AB1191)</f>
        <v/>
      </c>
      <c r="AD1191" s="26">
        <f>IFERROR(IF(OR(AA1191="",INDEX(AA:AA,MATCH(DATE(YEAR($A1191)-1,MONTH($A1191),DAY($A1191)),$A:$A,0))=""),"",AA1191/INDEX(AA:AA,MATCH(DATE(YEAR($A1191)-1,MONTH($A1191),DAY($A1191)),$A:$A,0))-1),"")</f>
        <v/>
      </c>
      <c r="AE1191" s="26">
        <f>IFERROR(IF(OR(AB1191="",INDEX(AB:AB,MATCH(DATE(YEAR($A1191)-1,MONTH($A1191),DAY($A1191)),$A:$A,0))=""),"",AB1191/INDEX(AB:AB,MATCH(DATE(YEAR($A1191)-1,MONTH($A1191),DAY($A1191)),$A:$A,0))-1),"")</f>
        <v/>
      </c>
      <c r="AF1191" s="26">
        <f>IFERROR(IF(OR(AC1191="",INDEX(AC:AC,MATCH(DATE(YEAR($A1191)-1,MONTH($A1191),DAY($A1191)),$A:$A,0))=""),"",AC1191/INDEX(AC:AC,MATCH(DATE(YEAR($A1191)-1,MONTH($A1191),DAY($A1191)),$A:$A,0))-1),"")</f>
        <v/>
      </c>
      <c r="AG1191" s="26">
        <f>IF(OR(AA1191="",AA1190=""),"",AA1191/AA1190-1)</f>
        <v/>
      </c>
      <c r="AH1191" s="26">
        <f>IF(OR(AB1191="",AB1190=""),"",AB1191/AB1190-1)</f>
        <v/>
      </c>
      <c r="AI1191" s="26">
        <f>IF(OR(AC1191="",AC1190=""),"",AC1191/AC1190-1)</f>
        <v/>
      </c>
      <c r="AJ1191" s="26">
        <f>IF(AC1191="","",AA1191/AC1191)</f>
        <v/>
      </c>
      <c r="AK1191" s="26">
        <f>IF(AC1191="","",AB1191/AC1191)</f>
        <v/>
      </c>
      <c r="AL1191" s="29" t="n">
        <v>15.47</v>
      </c>
      <c r="AM1191" s="30" t="n">
        <v>15.6625</v>
      </c>
      <c r="AN1191" s="30" t="n">
        <v>15.1975</v>
      </c>
      <c r="AO1191" s="30" t="n">
        <v>15.2575</v>
      </c>
      <c r="AP1191" s="31" t="n">
        <v>-0.0137</v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18">
        <f>IF(SUMIFS('Daily NSE Equity Options'!$K:$K,'Daily NSE Equity Options'!$A:$A,$A1192)=0,"",SUMIFS('Daily NSE Equity Options'!$K:$K,'Daily NSE Equity Options'!$A:$A,$A1192))</f>
        <v/>
      </c>
      <c r="F1192" s="7">
        <f>IF(SUMIFS('Daily BSE Equity Options'!$K:$K,'Daily BSE Equity Options'!$A:$A,$A1192)=0,"",SUMIFS('Daily BSE Equity Options'!$K:$K,'Daily BSE Equity Options'!$A:$A,$A1192))</f>
        <v/>
      </c>
      <c r="G1192" s="7">
        <f>IF(OR(E1192="",F1192=""),"",E1192+F1192)</f>
        <v/>
      </c>
      <c r="H1192" s="20">
        <f>IFERROR(IF(OR(E1192="",INDEX(E:E,MATCH(DATE(YEAR($A1192)-1,MONTH($A1192),DAY($A1192)),$A:$A,0))=""),"",E1192/INDEX(E:E,MATCH(DATE(YEAR($A1192)-1,MONTH($A1192),DAY($A1192)),$A:$A,0))-1),"")</f>
        <v/>
      </c>
      <c r="I1192" s="20">
        <f>IFERROR(IF(OR(F1192="",INDEX(F:F,MATCH(DATE(YEAR($A1192)-1,MONTH($A1192),DAY($A1192)),$A:$A,0))=""),"",F1192/INDEX(F:F,MATCH(DATE(YEAR($A1192)-1,MONTH($A1192),DAY($A1192)),$A:$A,0))-1),"")</f>
        <v/>
      </c>
      <c r="J1192" s="20">
        <f>IFERROR(IF(OR(G1192="",INDEX(G:G,MATCH(DATE(YEAR($A1192)-1,MONTH($A1192),DAY($A1192)),$A:$A,0))=""),"",G1192/INDEX(G:G,MATCH(DATE(YEAR($A1192)-1,MONTH($A1192),DAY($A1192)),$A:$A,0))-1),"")</f>
        <v/>
      </c>
      <c r="K1192" s="20">
        <f>IF(OR(E1192="",E1191=""),"",E1192/E1191-1)</f>
        <v/>
      </c>
      <c r="L1192" s="20">
        <f>IF(OR(F1192="",F1191=""),"",F1192/F1191-1)</f>
        <v/>
      </c>
      <c r="M1192" s="20">
        <f>IF(OR(G1192="",G1191=""),"",G1192/G1191-1)</f>
        <v/>
      </c>
      <c r="N1192" s="20">
        <f>IF(G1192="","",E1192/G1192)</f>
        <v/>
      </c>
      <c r="O1192" s="20">
        <f>IF(G1192="","",F1192/G1192)</f>
        <v/>
      </c>
      <c r="P1192" s="21">
        <f>IF(SUMIFS('Daily NSE Equity Options'!$L:$L,'Daily NSE Equity Options'!$A:$A,$A1192)=0,"",SUMIFS('Daily NSE Equity Options'!$L:$L,'Daily NSE Equity Options'!$A:$A,$A1192))</f>
        <v/>
      </c>
      <c r="Q1192" s="8">
        <f>IF(SUMIFS('Daily BSE Equity Options'!$L:$L,'Daily BSE Equity Options'!$A:$A,$A1192)=0,"",SUMIFS('Daily BSE Equity Options'!$L:$L,'Daily BSE Equity Options'!$A:$A,$A1192))</f>
        <v/>
      </c>
      <c r="R1192" s="8">
        <f>IF(OR(P1192="",Q1192=""),"",P1192+Q1192)</f>
        <v/>
      </c>
      <c r="S1192" s="23">
        <f>IFERROR(IF(OR(P1192="",INDEX(P:P,MATCH(DATE(YEAR($A1192)-1,MONTH($A1192),DAY($A1192)),$A:$A,0))=""),"",P1192/INDEX(P:P,MATCH(DATE(YEAR($A1192)-1,MONTH($A1192),DAY($A1192)),$A:$A,0))-1),"")</f>
        <v/>
      </c>
      <c r="T1192" s="23">
        <f>IFERROR(IF(OR(Q1192="",INDEX(Q:Q,MATCH(DATE(YEAR($A1192)-1,MONTH($A1192),DAY($A1192)),$A:$A,0))=""),"",Q1192/INDEX(Q:Q,MATCH(DATE(YEAR($A1192)-1,MONTH($A1192),DAY($A1192)),$A:$A,0))-1),"")</f>
        <v/>
      </c>
      <c r="U1192" s="23">
        <f>IFERROR(IF(OR(R1192="",INDEX(R:R,MATCH(DATE(YEAR($A1192)-1,MONTH($A1192),DAY($A1192)),$A:$A,0))=""),"",R1192/INDEX(R:R,MATCH(DATE(YEAR($A1192)-1,MONTH($A1192),DAY($A1192)),$A:$A,0))-1),"")</f>
        <v/>
      </c>
      <c r="V1192" s="23">
        <f>IF(OR(P1192="",P1191=""),"",P1192/P1191-1)</f>
        <v/>
      </c>
      <c r="W1192" s="23">
        <f>IF(OR(Q1192="",Q1191=""),"",Q1192/Q1191-1)</f>
        <v/>
      </c>
      <c r="X1192" s="23">
        <f>IF(OR(R1192="",R1191=""),"",R1192/R1191-1)</f>
        <v/>
      </c>
      <c r="Y1192" s="23">
        <f>IF(R1192="","",P1192/R1192)</f>
        <v/>
      </c>
      <c r="Z1192" s="23">
        <f>IF(R1192="","",Q1192/R1192)</f>
        <v/>
      </c>
      <c r="AA1192" s="24">
        <f>IF(SUMIFS('Daily NSE Equity Options'!$M:$M,'Daily NSE Equity Options'!$A:$A,$A1192)=0,"",SUMIFS('Daily NSE Equity Options'!$M:$M,'Daily NSE Equity Options'!$A:$A,$A1192))</f>
        <v/>
      </c>
      <c r="AB1192" s="9">
        <f>IF(SUMIFS('Daily BSE Equity Options'!$M:$M,'Daily BSE Equity Options'!$A:$A,$A1192)=0,"",SUMIFS('Daily BSE Equity Options'!$M:$M,'Daily BSE Equity Options'!$A:$A,$A1192))</f>
        <v/>
      </c>
      <c r="AC1192" s="9">
        <f>IF(OR(AA1192="",AB1192=""),"",AA1192+AB1192)</f>
        <v/>
      </c>
      <c r="AD1192" s="26">
        <f>IFERROR(IF(OR(AA1192="",INDEX(AA:AA,MATCH(DATE(YEAR($A1192)-1,MONTH($A1192),DAY($A1192)),$A:$A,0))=""),"",AA1192/INDEX(AA:AA,MATCH(DATE(YEAR($A1192)-1,MONTH($A1192),DAY($A1192)),$A:$A,0))-1),"")</f>
        <v/>
      </c>
      <c r="AE1192" s="26">
        <f>IFERROR(IF(OR(AB1192="",INDEX(AB:AB,MATCH(DATE(YEAR($A1192)-1,MONTH($A1192),DAY($A1192)),$A:$A,0))=""),"",AB1192/INDEX(AB:AB,MATCH(DATE(YEAR($A1192)-1,MONTH($A1192),DAY($A1192)),$A:$A,0))-1),"")</f>
        <v/>
      </c>
      <c r="AF1192" s="26">
        <f>IFERROR(IF(OR(AC1192="",INDEX(AC:AC,MATCH(DATE(YEAR($A1192)-1,MONTH($A1192),DAY($A1192)),$A:$A,0))=""),"",AC1192/INDEX(AC:AC,MATCH(DATE(YEAR($A1192)-1,MONTH($A1192),DAY($A1192)),$A:$A,0))-1),"")</f>
        <v/>
      </c>
      <c r="AG1192" s="26">
        <f>IF(OR(AA1192="",AA1191=""),"",AA1192/AA1191-1)</f>
        <v/>
      </c>
      <c r="AH1192" s="26">
        <f>IF(OR(AB1192="",AB1191=""),"",AB1192/AB1191-1)</f>
        <v/>
      </c>
      <c r="AI1192" s="26">
        <f>IF(OR(AC1192="",AC1191=""),"",AC1192/AC1191-1)</f>
        <v/>
      </c>
      <c r="AJ1192" s="26">
        <f>IF(AC1192="","",AA1192/AC1192)</f>
        <v/>
      </c>
      <c r="AK1192" s="26">
        <f>IF(AC1192="","",AB1192/AC1192)</f>
        <v/>
      </c>
      <c r="AL1192" s="29" t="n">
        <v>15.2575</v>
      </c>
      <c r="AM1192" s="30" t="n">
        <v>15.5725</v>
      </c>
      <c r="AN1192" s="30" t="n">
        <v>13.9575</v>
      </c>
      <c r="AO1192" s="30" t="n">
        <v>15.465</v>
      </c>
      <c r="AP1192" s="31" t="n">
        <v>0.0136</v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18">
        <f>IF(SUMIFS('Daily NSE Equity Options'!$K:$K,'Daily NSE Equity Options'!$A:$A,$A1193)=0,"",SUMIFS('Daily NSE Equity Options'!$K:$K,'Daily NSE Equity Options'!$A:$A,$A1193))</f>
        <v/>
      </c>
      <c r="F1193" s="7">
        <f>IF(SUMIFS('Daily BSE Equity Options'!$K:$K,'Daily BSE Equity Options'!$A:$A,$A1193)=0,"",SUMIFS('Daily BSE Equity Options'!$K:$K,'Daily BSE Equity Options'!$A:$A,$A1193))</f>
        <v/>
      </c>
      <c r="G1193" s="7">
        <f>IF(OR(E1193="",F1193=""),"",E1193+F1193)</f>
        <v/>
      </c>
      <c r="H1193" s="20">
        <f>IFERROR(IF(OR(E1193="",INDEX(E:E,MATCH(DATE(YEAR($A1193)-1,MONTH($A1193),DAY($A1193)),$A:$A,0))=""),"",E1193/INDEX(E:E,MATCH(DATE(YEAR($A1193)-1,MONTH($A1193),DAY($A1193)),$A:$A,0))-1),"")</f>
        <v/>
      </c>
      <c r="I1193" s="20">
        <f>IFERROR(IF(OR(F1193="",INDEX(F:F,MATCH(DATE(YEAR($A1193)-1,MONTH($A1193),DAY($A1193)),$A:$A,0))=""),"",F1193/INDEX(F:F,MATCH(DATE(YEAR($A1193)-1,MONTH($A1193),DAY($A1193)),$A:$A,0))-1),"")</f>
        <v/>
      </c>
      <c r="J1193" s="20">
        <f>IFERROR(IF(OR(G1193="",INDEX(G:G,MATCH(DATE(YEAR($A1193)-1,MONTH($A1193),DAY($A1193)),$A:$A,0))=""),"",G1193/INDEX(G:G,MATCH(DATE(YEAR($A1193)-1,MONTH($A1193),DAY($A1193)),$A:$A,0))-1),"")</f>
        <v/>
      </c>
      <c r="K1193" s="20">
        <f>IF(OR(E1193="",E1192=""),"",E1193/E1192-1)</f>
        <v/>
      </c>
      <c r="L1193" s="20">
        <f>IF(OR(F1193="",F1192=""),"",F1193/F1192-1)</f>
        <v/>
      </c>
      <c r="M1193" s="20">
        <f>IF(OR(G1193="",G1192=""),"",G1193/G1192-1)</f>
        <v/>
      </c>
      <c r="N1193" s="20">
        <f>IF(G1193="","",E1193/G1193)</f>
        <v/>
      </c>
      <c r="O1193" s="20">
        <f>IF(G1193="","",F1193/G1193)</f>
        <v/>
      </c>
      <c r="P1193" s="21">
        <f>IF(SUMIFS('Daily NSE Equity Options'!$L:$L,'Daily NSE Equity Options'!$A:$A,$A1193)=0,"",SUMIFS('Daily NSE Equity Options'!$L:$L,'Daily NSE Equity Options'!$A:$A,$A1193))</f>
        <v/>
      </c>
      <c r="Q1193" s="8">
        <f>IF(SUMIFS('Daily BSE Equity Options'!$L:$L,'Daily BSE Equity Options'!$A:$A,$A1193)=0,"",SUMIFS('Daily BSE Equity Options'!$L:$L,'Daily BSE Equity Options'!$A:$A,$A1193))</f>
        <v/>
      </c>
      <c r="R1193" s="8">
        <f>IF(OR(P1193="",Q1193=""),"",P1193+Q1193)</f>
        <v/>
      </c>
      <c r="S1193" s="23">
        <f>IFERROR(IF(OR(P1193="",INDEX(P:P,MATCH(DATE(YEAR($A1193)-1,MONTH($A1193),DAY($A1193)),$A:$A,0))=""),"",P1193/INDEX(P:P,MATCH(DATE(YEAR($A1193)-1,MONTH($A1193),DAY($A1193)),$A:$A,0))-1),"")</f>
        <v/>
      </c>
      <c r="T1193" s="23">
        <f>IFERROR(IF(OR(Q1193="",INDEX(Q:Q,MATCH(DATE(YEAR($A1193)-1,MONTH($A1193),DAY($A1193)),$A:$A,0))=""),"",Q1193/INDEX(Q:Q,MATCH(DATE(YEAR($A1193)-1,MONTH($A1193),DAY($A1193)),$A:$A,0))-1),"")</f>
        <v/>
      </c>
      <c r="U1193" s="23">
        <f>IFERROR(IF(OR(R1193="",INDEX(R:R,MATCH(DATE(YEAR($A1193)-1,MONTH($A1193),DAY($A1193)),$A:$A,0))=""),"",R1193/INDEX(R:R,MATCH(DATE(YEAR($A1193)-1,MONTH($A1193),DAY($A1193)),$A:$A,0))-1),"")</f>
        <v/>
      </c>
      <c r="V1193" s="23">
        <f>IF(OR(P1193="",P1192=""),"",P1193/P1192-1)</f>
        <v/>
      </c>
      <c r="W1193" s="23">
        <f>IF(OR(Q1193="",Q1192=""),"",Q1193/Q1192-1)</f>
        <v/>
      </c>
      <c r="X1193" s="23">
        <f>IF(OR(R1193="",R1192=""),"",R1193/R1192-1)</f>
        <v/>
      </c>
      <c r="Y1193" s="23">
        <f>IF(R1193="","",P1193/R1193)</f>
        <v/>
      </c>
      <c r="Z1193" s="23">
        <f>IF(R1193="","",Q1193/R1193)</f>
        <v/>
      </c>
      <c r="AA1193" s="24">
        <f>IF(SUMIFS('Daily NSE Equity Options'!$M:$M,'Daily NSE Equity Options'!$A:$A,$A1193)=0,"",SUMIFS('Daily NSE Equity Options'!$M:$M,'Daily NSE Equity Options'!$A:$A,$A1193))</f>
        <v/>
      </c>
      <c r="AB1193" s="9">
        <f>IF(SUMIFS('Daily BSE Equity Options'!$M:$M,'Daily BSE Equity Options'!$A:$A,$A1193)=0,"",SUMIFS('Daily BSE Equity Options'!$M:$M,'Daily BSE Equity Options'!$A:$A,$A1193))</f>
        <v/>
      </c>
      <c r="AC1193" s="9">
        <f>IF(OR(AA1193="",AB1193=""),"",AA1193+AB1193)</f>
        <v/>
      </c>
      <c r="AD1193" s="26">
        <f>IFERROR(IF(OR(AA1193="",INDEX(AA:AA,MATCH(DATE(YEAR($A1193)-1,MONTH($A1193),DAY($A1193)),$A:$A,0))=""),"",AA1193/INDEX(AA:AA,MATCH(DATE(YEAR($A1193)-1,MONTH($A1193),DAY($A1193)),$A:$A,0))-1),"")</f>
        <v/>
      </c>
      <c r="AE1193" s="26">
        <f>IFERROR(IF(OR(AB1193="",INDEX(AB:AB,MATCH(DATE(YEAR($A1193)-1,MONTH($A1193),DAY($A1193)),$A:$A,0))=""),"",AB1193/INDEX(AB:AB,MATCH(DATE(YEAR($A1193)-1,MONTH($A1193),DAY($A1193)),$A:$A,0))-1),"")</f>
        <v/>
      </c>
      <c r="AF1193" s="26">
        <f>IFERROR(IF(OR(AC1193="",INDEX(AC:AC,MATCH(DATE(YEAR($A1193)-1,MONTH($A1193),DAY($A1193)),$A:$A,0))=""),"",AC1193/INDEX(AC:AC,MATCH(DATE(YEAR($A1193)-1,MONTH($A1193),DAY($A1193)),$A:$A,0))-1),"")</f>
        <v/>
      </c>
      <c r="AG1193" s="26">
        <f>IF(OR(AA1193="",AA1192=""),"",AA1193/AA1192-1)</f>
        <v/>
      </c>
      <c r="AH1193" s="26">
        <f>IF(OR(AB1193="",AB1192=""),"",AB1193/AB1192-1)</f>
        <v/>
      </c>
      <c r="AI1193" s="26">
        <f>IF(OR(AC1193="",AC1192=""),"",AC1193/AC1192-1)</f>
        <v/>
      </c>
      <c r="AJ1193" s="26">
        <f>IF(AC1193="","",AA1193/AC1193)</f>
        <v/>
      </c>
      <c r="AK1193" s="26">
        <f>IF(AC1193="","",AB1193/AC1193)</f>
        <v/>
      </c>
      <c r="AL1193" s="29" t="n">
        <v>15.465</v>
      </c>
      <c r="AM1193" s="30" t="n">
        <v>16.3825</v>
      </c>
      <c r="AN1193" s="30" t="n">
        <v>14.0525</v>
      </c>
      <c r="AO1193" s="30" t="n">
        <v>15.7475</v>
      </c>
      <c r="AP1193" s="31" t="n">
        <v>0.0183</v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18">
        <f>IF(SUMIFS('Daily NSE Equity Options'!$K:$K,'Daily NSE Equity Options'!$A:$A,$A1194)=0,"",SUMIFS('Daily NSE Equity Options'!$K:$K,'Daily NSE Equity Options'!$A:$A,$A1194))</f>
        <v/>
      </c>
      <c r="F1194" s="7">
        <f>IF(SUMIFS('Daily BSE Equity Options'!$K:$K,'Daily BSE Equity Options'!$A:$A,$A1194)=0,"",SUMIFS('Daily BSE Equity Options'!$K:$K,'Daily BSE Equity Options'!$A:$A,$A1194))</f>
        <v/>
      </c>
      <c r="G1194" s="7">
        <f>IF(OR(E1194="",F1194=""),"",E1194+F1194)</f>
        <v/>
      </c>
      <c r="H1194" s="20">
        <f>IFERROR(IF(OR(E1194="",INDEX(E:E,MATCH(DATE(YEAR($A1194)-1,MONTH($A1194),DAY($A1194)),$A:$A,0))=""),"",E1194/INDEX(E:E,MATCH(DATE(YEAR($A1194)-1,MONTH($A1194),DAY($A1194)),$A:$A,0))-1),"")</f>
        <v/>
      </c>
      <c r="I1194" s="20">
        <f>IFERROR(IF(OR(F1194="",INDEX(F:F,MATCH(DATE(YEAR($A1194)-1,MONTH($A1194),DAY($A1194)),$A:$A,0))=""),"",F1194/INDEX(F:F,MATCH(DATE(YEAR($A1194)-1,MONTH($A1194),DAY($A1194)),$A:$A,0))-1),"")</f>
        <v/>
      </c>
      <c r="J1194" s="20">
        <f>IFERROR(IF(OR(G1194="",INDEX(G:G,MATCH(DATE(YEAR($A1194)-1,MONTH($A1194),DAY($A1194)),$A:$A,0))=""),"",G1194/INDEX(G:G,MATCH(DATE(YEAR($A1194)-1,MONTH($A1194),DAY($A1194)),$A:$A,0))-1),"")</f>
        <v/>
      </c>
      <c r="K1194" s="20">
        <f>IF(OR(E1194="",E1193=""),"",E1194/E1193-1)</f>
        <v/>
      </c>
      <c r="L1194" s="20">
        <f>IF(OR(F1194="",F1193=""),"",F1194/F1193-1)</f>
        <v/>
      </c>
      <c r="M1194" s="20">
        <f>IF(OR(G1194="",G1193=""),"",G1194/G1193-1)</f>
        <v/>
      </c>
      <c r="N1194" s="20">
        <f>IF(G1194="","",E1194/G1194)</f>
        <v/>
      </c>
      <c r="O1194" s="20">
        <f>IF(G1194="","",F1194/G1194)</f>
        <v/>
      </c>
      <c r="P1194" s="21">
        <f>IF(SUMIFS('Daily NSE Equity Options'!$L:$L,'Daily NSE Equity Options'!$A:$A,$A1194)=0,"",SUMIFS('Daily NSE Equity Options'!$L:$L,'Daily NSE Equity Options'!$A:$A,$A1194))</f>
        <v/>
      </c>
      <c r="Q1194" s="8">
        <f>IF(SUMIFS('Daily BSE Equity Options'!$L:$L,'Daily BSE Equity Options'!$A:$A,$A1194)=0,"",SUMIFS('Daily BSE Equity Options'!$L:$L,'Daily BSE Equity Options'!$A:$A,$A1194))</f>
        <v/>
      </c>
      <c r="R1194" s="8">
        <f>IF(OR(P1194="",Q1194=""),"",P1194+Q1194)</f>
        <v/>
      </c>
      <c r="S1194" s="23">
        <f>IFERROR(IF(OR(P1194="",INDEX(P:P,MATCH(DATE(YEAR($A1194)-1,MONTH($A1194),DAY($A1194)),$A:$A,0))=""),"",P1194/INDEX(P:P,MATCH(DATE(YEAR($A1194)-1,MONTH($A1194),DAY($A1194)),$A:$A,0))-1),"")</f>
        <v/>
      </c>
      <c r="T1194" s="23">
        <f>IFERROR(IF(OR(Q1194="",INDEX(Q:Q,MATCH(DATE(YEAR($A1194)-1,MONTH($A1194),DAY($A1194)),$A:$A,0))=""),"",Q1194/INDEX(Q:Q,MATCH(DATE(YEAR($A1194)-1,MONTH($A1194),DAY($A1194)),$A:$A,0))-1),"")</f>
        <v/>
      </c>
      <c r="U1194" s="23">
        <f>IFERROR(IF(OR(R1194="",INDEX(R:R,MATCH(DATE(YEAR($A1194)-1,MONTH($A1194),DAY($A1194)),$A:$A,0))=""),"",R1194/INDEX(R:R,MATCH(DATE(YEAR($A1194)-1,MONTH($A1194),DAY($A1194)),$A:$A,0))-1),"")</f>
        <v/>
      </c>
      <c r="V1194" s="23">
        <f>IF(OR(P1194="",P1193=""),"",P1194/P1193-1)</f>
        <v/>
      </c>
      <c r="W1194" s="23">
        <f>IF(OR(Q1194="",Q1193=""),"",Q1194/Q1193-1)</f>
        <v/>
      </c>
      <c r="X1194" s="23">
        <f>IF(OR(R1194="",R1193=""),"",R1194/R1193-1)</f>
        <v/>
      </c>
      <c r="Y1194" s="23">
        <f>IF(R1194="","",P1194/R1194)</f>
        <v/>
      </c>
      <c r="Z1194" s="23">
        <f>IF(R1194="","",Q1194/R1194)</f>
        <v/>
      </c>
      <c r="AA1194" s="24">
        <f>IF(SUMIFS('Daily NSE Equity Options'!$M:$M,'Daily NSE Equity Options'!$A:$A,$A1194)=0,"",SUMIFS('Daily NSE Equity Options'!$M:$M,'Daily NSE Equity Options'!$A:$A,$A1194))</f>
        <v/>
      </c>
      <c r="AB1194" s="9">
        <f>IF(SUMIFS('Daily BSE Equity Options'!$M:$M,'Daily BSE Equity Options'!$A:$A,$A1194)=0,"",SUMIFS('Daily BSE Equity Options'!$M:$M,'Daily BSE Equity Options'!$A:$A,$A1194))</f>
        <v/>
      </c>
      <c r="AC1194" s="9">
        <f>IF(OR(AA1194="",AB1194=""),"",AA1194+AB1194)</f>
        <v/>
      </c>
      <c r="AD1194" s="26">
        <f>IFERROR(IF(OR(AA1194="",INDEX(AA:AA,MATCH(DATE(YEAR($A1194)-1,MONTH($A1194),DAY($A1194)),$A:$A,0))=""),"",AA1194/INDEX(AA:AA,MATCH(DATE(YEAR($A1194)-1,MONTH($A1194),DAY($A1194)),$A:$A,0))-1),"")</f>
        <v/>
      </c>
      <c r="AE1194" s="26">
        <f>IFERROR(IF(OR(AB1194="",INDEX(AB:AB,MATCH(DATE(YEAR($A1194)-1,MONTH($A1194),DAY($A1194)),$A:$A,0))=""),"",AB1194/INDEX(AB:AB,MATCH(DATE(YEAR($A1194)-1,MONTH($A1194),DAY($A1194)),$A:$A,0))-1),"")</f>
        <v/>
      </c>
      <c r="AF1194" s="26">
        <f>IFERROR(IF(OR(AC1194="",INDEX(AC:AC,MATCH(DATE(YEAR($A1194)-1,MONTH($A1194),DAY($A1194)),$A:$A,0))=""),"",AC1194/INDEX(AC:AC,MATCH(DATE(YEAR($A1194)-1,MONTH($A1194),DAY($A1194)),$A:$A,0))-1),"")</f>
        <v/>
      </c>
      <c r="AG1194" s="26">
        <f>IF(OR(AA1194="",AA1193=""),"",AA1194/AA1193-1)</f>
        <v/>
      </c>
      <c r="AH1194" s="26">
        <f>IF(OR(AB1194="",AB1193=""),"",AB1194/AB1193-1)</f>
        <v/>
      </c>
      <c r="AI1194" s="26">
        <f>IF(OR(AC1194="",AC1193=""),"",AC1194/AC1193-1)</f>
        <v/>
      </c>
      <c r="AJ1194" s="26">
        <f>IF(AC1194="","",AA1194/AC1194)</f>
        <v/>
      </c>
      <c r="AK1194" s="26">
        <f>IF(AC1194="","",AB1194/AC1194)</f>
        <v/>
      </c>
      <c r="AL1194" s="29" t="n">
        <v>15.7475</v>
      </c>
      <c r="AM1194" s="30" t="n">
        <v>17.02</v>
      </c>
      <c r="AN1194" s="30" t="n">
        <v>15.1825</v>
      </c>
      <c r="AO1194" s="30" t="n">
        <v>16.415</v>
      </c>
      <c r="AP1194" s="31" t="n">
        <v>0.0424</v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18">
        <f>IF(SUMIFS('Daily NSE Equity Options'!$K:$K,'Daily NSE Equity Options'!$A:$A,$A1195)=0,"",SUMIFS('Daily NSE Equity Options'!$K:$K,'Daily NSE Equity Options'!$A:$A,$A1195))</f>
        <v/>
      </c>
      <c r="F1195" s="7">
        <f>IF(SUMIFS('Daily BSE Equity Options'!$K:$K,'Daily BSE Equity Options'!$A:$A,$A1195)=0,"",SUMIFS('Daily BSE Equity Options'!$K:$K,'Daily BSE Equity Options'!$A:$A,$A1195))</f>
        <v/>
      </c>
      <c r="G1195" s="7">
        <f>IF(OR(E1195="",F1195=""),"",E1195+F1195)</f>
        <v/>
      </c>
      <c r="H1195" s="20">
        <f>IFERROR(IF(OR(E1195="",INDEX(E:E,MATCH(DATE(YEAR($A1195)-1,MONTH($A1195),DAY($A1195)),$A:$A,0))=""),"",E1195/INDEX(E:E,MATCH(DATE(YEAR($A1195)-1,MONTH($A1195),DAY($A1195)),$A:$A,0))-1),"")</f>
        <v/>
      </c>
      <c r="I1195" s="20">
        <f>IFERROR(IF(OR(F1195="",INDEX(F:F,MATCH(DATE(YEAR($A1195)-1,MONTH($A1195),DAY($A1195)),$A:$A,0))=""),"",F1195/INDEX(F:F,MATCH(DATE(YEAR($A1195)-1,MONTH($A1195),DAY($A1195)),$A:$A,0))-1),"")</f>
        <v/>
      </c>
      <c r="J1195" s="20">
        <f>IFERROR(IF(OR(G1195="",INDEX(G:G,MATCH(DATE(YEAR($A1195)-1,MONTH($A1195),DAY($A1195)),$A:$A,0))=""),"",G1195/INDEX(G:G,MATCH(DATE(YEAR($A1195)-1,MONTH($A1195),DAY($A1195)),$A:$A,0))-1),"")</f>
        <v/>
      </c>
      <c r="K1195" s="20">
        <f>IF(OR(E1195="",E1194=""),"",E1195/E1194-1)</f>
        <v/>
      </c>
      <c r="L1195" s="20">
        <f>IF(OR(F1195="",F1194=""),"",F1195/F1194-1)</f>
        <v/>
      </c>
      <c r="M1195" s="20">
        <f>IF(OR(G1195="",G1194=""),"",G1195/G1194-1)</f>
        <v/>
      </c>
      <c r="N1195" s="20">
        <f>IF(G1195="","",E1195/G1195)</f>
        <v/>
      </c>
      <c r="O1195" s="20">
        <f>IF(G1195="","",F1195/G1195)</f>
        <v/>
      </c>
      <c r="P1195" s="21">
        <f>IF(SUMIFS('Daily NSE Equity Options'!$L:$L,'Daily NSE Equity Options'!$A:$A,$A1195)=0,"",SUMIFS('Daily NSE Equity Options'!$L:$L,'Daily NSE Equity Options'!$A:$A,$A1195))</f>
        <v/>
      </c>
      <c r="Q1195" s="8">
        <f>IF(SUMIFS('Daily BSE Equity Options'!$L:$L,'Daily BSE Equity Options'!$A:$A,$A1195)=0,"",SUMIFS('Daily BSE Equity Options'!$L:$L,'Daily BSE Equity Options'!$A:$A,$A1195))</f>
        <v/>
      </c>
      <c r="R1195" s="8">
        <f>IF(OR(P1195="",Q1195=""),"",P1195+Q1195)</f>
        <v/>
      </c>
      <c r="S1195" s="23">
        <f>IFERROR(IF(OR(P1195="",INDEX(P:P,MATCH(DATE(YEAR($A1195)-1,MONTH($A1195),DAY($A1195)),$A:$A,0))=""),"",P1195/INDEX(P:P,MATCH(DATE(YEAR($A1195)-1,MONTH($A1195),DAY($A1195)),$A:$A,0))-1),"")</f>
        <v/>
      </c>
      <c r="T1195" s="23">
        <f>IFERROR(IF(OR(Q1195="",INDEX(Q:Q,MATCH(DATE(YEAR($A1195)-1,MONTH($A1195),DAY($A1195)),$A:$A,0))=""),"",Q1195/INDEX(Q:Q,MATCH(DATE(YEAR($A1195)-1,MONTH($A1195),DAY($A1195)),$A:$A,0))-1),"")</f>
        <v/>
      </c>
      <c r="U1195" s="23">
        <f>IFERROR(IF(OR(R1195="",INDEX(R:R,MATCH(DATE(YEAR($A1195)-1,MONTH($A1195),DAY($A1195)),$A:$A,0))=""),"",R1195/INDEX(R:R,MATCH(DATE(YEAR($A1195)-1,MONTH($A1195),DAY($A1195)),$A:$A,0))-1),"")</f>
        <v/>
      </c>
      <c r="V1195" s="23">
        <f>IF(OR(P1195="",P1194=""),"",P1195/P1194-1)</f>
        <v/>
      </c>
      <c r="W1195" s="23">
        <f>IF(OR(Q1195="",Q1194=""),"",Q1195/Q1194-1)</f>
        <v/>
      </c>
      <c r="X1195" s="23">
        <f>IF(OR(R1195="",R1194=""),"",R1195/R1194-1)</f>
        <v/>
      </c>
      <c r="Y1195" s="23">
        <f>IF(R1195="","",P1195/R1195)</f>
        <v/>
      </c>
      <c r="Z1195" s="23">
        <f>IF(R1195="","",Q1195/R1195)</f>
        <v/>
      </c>
      <c r="AA1195" s="24">
        <f>IF(SUMIFS('Daily NSE Equity Options'!$M:$M,'Daily NSE Equity Options'!$A:$A,$A1195)=0,"",SUMIFS('Daily NSE Equity Options'!$M:$M,'Daily NSE Equity Options'!$A:$A,$A1195))</f>
        <v/>
      </c>
      <c r="AB1195" s="9">
        <f>IF(SUMIFS('Daily BSE Equity Options'!$M:$M,'Daily BSE Equity Options'!$A:$A,$A1195)=0,"",SUMIFS('Daily BSE Equity Options'!$M:$M,'Daily BSE Equity Options'!$A:$A,$A1195))</f>
        <v/>
      </c>
      <c r="AC1195" s="9">
        <f>IF(OR(AA1195="",AB1195=""),"",AA1195+AB1195)</f>
        <v/>
      </c>
      <c r="AD1195" s="26">
        <f>IFERROR(IF(OR(AA1195="",INDEX(AA:AA,MATCH(DATE(YEAR($A1195)-1,MONTH($A1195),DAY($A1195)),$A:$A,0))=""),"",AA1195/INDEX(AA:AA,MATCH(DATE(YEAR($A1195)-1,MONTH($A1195),DAY($A1195)),$A:$A,0))-1),"")</f>
        <v/>
      </c>
      <c r="AE1195" s="26">
        <f>IFERROR(IF(OR(AB1195="",INDEX(AB:AB,MATCH(DATE(YEAR($A1195)-1,MONTH($A1195),DAY($A1195)),$A:$A,0))=""),"",AB1195/INDEX(AB:AB,MATCH(DATE(YEAR($A1195)-1,MONTH($A1195),DAY($A1195)),$A:$A,0))-1),"")</f>
        <v/>
      </c>
      <c r="AF1195" s="26">
        <f>IFERROR(IF(OR(AC1195="",INDEX(AC:AC,MATCH(DATE(YEAR($A1195)-1,MONTH($A1195),DAY($A1195)),$A:$A,0))=""),"",AC1195/INDEX(AC:AC,MATCH(DATE(YEAR($A1195)-1,MONTH($A1195),DAY($A1195)),$A:$A,0))-1),"")</f>
        <v/>
      </c>
      <c r="AG1195" s="26">
        <f>IF(OR(AA1195="",AA1194=""),"",AA1195/AA1194-1)</f>
        <v/>
      </c>
      <c r="AH1195" s="26">
        <f>IF(OR(AB1195="",AB1194=""),"",AB1195/AB1194-1)</f>
        <v/>
      </c>
      <c r="AI1195" s="26">
        <f>IF(OR(AC1195="",AC1194=""),"",AC1195/AC1194-1)</f>
        <v/>
      </c>
      <c r="AJ1195" s="26">
        <f>IF(AC1195="","",AA1195/AC1195)</f>
        <v/>
      </c>
      <c r="AK1195" s="26">
        <f>IF(AC1195="","",AB1195/AC1195)</f>
        <v/>
      </c>
      <c r="AL1195" s="29" t="n">
        <v>16.415</v>
      </c>
      <c r="AM1195" s="30" t="n">
        <v>17.445</v>
      </c>
      <c r="AN1195" s="30" t="n">
        <v>15.2025</v>
      </c>
      <c r="AO1195" s="30" t="n">
        <v>17.055</v>
      </c>
      <c r="AP1195" s="31" t="n">
        <v>0.039</v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18">
        <f>IF(SUMIFS('Daily NSE Equity Options'!$K:$K,'Daily NSE Equity Options'!$A:$A,$A1196)=0,"",SUMIFS('Daily NSE Equity Options'!$K:$K,'Daily NSE Equity Options'!$A:$A,$A1196))</f>
        <v/>
      </c>
      <c r="F1196" s="7">
        <f>IF(SUMIFS('Daily BSE Equity Options'!$K:$K,'Daily BSE Equity Options'!$A:$A,$A1196)=0,"",SUMIFS('Daily BSE Equity Options'!$K:$K,'Daily BSE Equity Options'!$A:$A,$A1196))</f>
        <v/>
      </c>
      <c r="G1196" s="7">
        <f>IF(OR(E1196="",F1196=""),"",E1196+F1196)</f>
        <v/>
      </c>
      <c r="H1196" s="20">
        <f>IFERROR(IF(OR(E1196="",INDEX(E:E,MATCH(DATE(YEAR($A1196)-1,MONTH($A1196),DAY($A1196)),$A:$A,0))=""),"",E1196/INDEX(E:E,MATCH(DATE(YEAR($A1196)-1,MONTH($A1196),DAY($A1196)),$A:$A,0))-1),"")</f>
        <v/>
      </c>
      <c r="I1196" s="20">
        <f>IFERROR(IF(OR(F1196="",INDEX(F:F,MATCH(DATE(YEAR($A1196)-1,MONTH($A1196),DAY($A1196)),$A:$A,0))=""),"",F1196/INDEX(F:F,MATCH(DATE(YEAR($A1196)-1,MONTH($A1196),DAY($A1196)),$A:$A,0))-1),"")</f>
        <v/>
      </c>
      <c r="J1196" s="20">
        <f>IFERROR(IF(OR(G1196="",INDEX(G:G,MATCH(DATE(YEAR($A1196)-1,MONTH($A1196),DAY($A1196)),$A:$A,0))=""),"",G1196/INDEX(G:G,MATCH(DATE(YEAR($A1196)-1,MONTH($A1196),DAY($A1196)),$A:$A,0))-1),"")</f>
        <v/>
      </c>
      <c r="K1196" s="20">
        <f>IF(OR(E1196="",E1195=""),"",E1196/E1195-1)</f>
        <v/>
      </c>
      <c r="L1196" s="20">
        <f>IF(OR(F1196="",F1195=""),"",F1196/F1195-1)</f>
        <v/>
      </c>
      <c r="M1196" s="20">
        <f>IF(OR(G1196="",G1195=""),"",G1196/G1195-1)</f>
        <v/>
      </c>
      <c r="N1196" s="20">
        <f>IF(G1196="","",E1196/G1196)</f>
        <v/>
      </c>
      <c r="O1196" s="20">
        <f>IF(G1196="","",F1196/G1196)</f>
        <v/>
      </c>
      <c r="P1196" s="21">
        <f>IF(SUMIFS('Daily NSE Equity Options'!$L:$L,'Daily NSE Equity Options'!$A:$A,$A1196)=0,"",SUMIFS('Daily NSE Equity Options'!$L:$L,'Daily NSE Equity Options'!$A:$A,$A1196))</f>
        <v/>
      </c>
      <c r="Q1196" s="8">
        <f>IF(SUMIFS('Daily BSE Equity Options'!$L:$L,'Daily BSE Equity Options'!$A:$A,$A1196)=0,"",SUMIFS('Daily BSE Equity Options'!$L:$L,'Daily BSE Equity Options'!$A:$A,$A1196))</f>
        <v/>
      </c>
      <c r="R1196" s="8">
        <f>IF(OR(P1196="",Q1196=""),"",P1196+Q1196)</f>
        <v/>
      </c>
      <c r="S1196" s="23">
        <f>IFERROR(IF(OR(P1196="",INDEX(P:P,MATCH(DATE(YEAR($A1196)-1,MONTH($A1196),DAY($A1196)),$A:$A,0))=""),"",P1196/INDEX(P:P,MATCH(DATE(YEAR($A1196)-1,MONTH($A1196),DAY($A1196)),$A:$A,0))-1),"")</f>
        <v/>
      </c>
      <c r="T1196" s="23">
        <f>IFERROR(IF(OR(Q1196="",INDEX(Q:Q,MATCH(DATE(YEAR($A1196)-1,MONTH($A1196),DAY($A1196)),$A:$A,0))=""),"",Q1196/INDEX(Q:Q,MATCH(DATE(YEAR($A1196)-1,MONTH($A1196),DAY($A1196)),$A:$A,0))-1),"")</f>
        <v/>
      </c>
      <c r="U1196" s="23">
        <f>IFERROR(IF(OR(R1196="",INDEX(R:R,MATCH(DATE(YEAR($A1196)-1,MONTH($A1196),DAY($A1196)),$A:$A,0))=""),"",R1196/INDEX(R:R,MATCH(DATE(YEAR($A1196)-1,MONTH($A1196),DAY($A1196)),$A:$A,0))-1),"")</f>
        <v/>
      </c>
      <c r="V1196" s="23">
        <f>IF(OR(P1196="",P1195=""),"",P1196/P1195-1)</f>
        <v/>
      </c>
      <c r="W1196" s="23">
        <f>IF(OR(Q1196="",Q1195=""),"",Q1196/Q1195-1)</f>
        <v/>
      </c>
      <c r="X1196" s="23">
        <f>IF(OR(R1196="",R1195=""),"",R1196/R1195-1)</f>
        <v/>
      </c>
      <c r="Y1196" s="23">
        <f>IF(R1196="","",P1196/R1196)</f>
        <v/>
      </c>
      <c r="Z1196" s="23">
        <f>IF(R1196="","",Q1196/R1196)</f>
        <v/>
      </c>
      <c r="AA1196" s="24">
        <f>IF(SUMIFS('Daily NSE Equity Options'!$M:$M,'Daily NSE Equity Options'!$A:$A,$A1196)=0,"",SUMIFS('Daily NSE Equity Options'!$M:$M,'Daily NSE Equity Options'!$A:$A,$A1196))</f>
        <v/>
      </c>
      <c r="AB1196" s="9">
        <f>IF(SUMIFS('Daily BSE Equity Options'!$M:$M,'Daily BSE Equity Options'!$A:$A,$A1196)=0,"",SUMIFS('Daily BSE Equity Options'!$M:$M,'Daily BSE Equity Options'!$A:$A,$A1196))</f>
        <v/>
      </c>
      <c r="AC1196" s="9">
        <f>IF(OR(AA1196="",AB1196=""),"",AA1196+AB1196)</f>
        <v/>
      </c>
      <c r="AD1196" s="26">
        <f>IFERROR(IF(OR(AA1196="",INDEX(AA:AA,MATCH(DATE(YEAR($A1196)-1,MONTH($A1196),DAY($A1196)),$A:$A,0))=""),"",AA1196/INDEX(AA:AA,MATCH(DATE(YEAR($A1196)-1,MONTH($A1196),DAY($A1196)),$A:$A,0))-1),"")</f>
        <v/>
      </c>
      <c r="AE1196" s="26">
        <f>IFERROR(IF(OR(AB1196="",INDEX(AB:AB,MATCH(DATE(YEAR($A1196)-1,MONTH($A1196),DAY($A1196)),$A:$A,0))=""),"",AB1196/INDEX(AB:AB,MATCH(DATE(YEAR($A1196)-1,MONTH($A1196),DAY($A1196)),$A:$A,0))-1),"")</f>
        <v/>
      </c>
      <c r="AF1196" s="26">
        <f>IFERROR(IF(OR(AC1196="",INDEX(AC:AC,MATCH(DATE(YEAR($A1196)-1,MONTH($A1196),DAY($A1196)),$A:$A,0))=""),"",AC1196/INDEX(AC:AC,MATCH(DATE(YEAR($A1196)-1,MONTH($A1196),DAY($A1196)),$A:$A,0))-1),"")</f>
        <v/>
      </c>
      <c r="AG1196" s="26">
        <f>IF(OR(AA1196="",AA1195=""),"",AA1196/AA1195-1)</f>
        <v/>
      </c>
      <c r="AH1196" s="26">
        <f>IF(OR(AB1196="",AB1195=""),"",AB1196/AB1195-1)</f>
        <v/>
      </c>
      <c r="AI1196" s="26">
        <f>IF(OR(AC1196="",AC1195=""),"",AC1196/AC1195-1)</f>
        <v/>
      </c>
      <c r="AJ1196" s="26">
        <f>IF(AC1196="","",AA1196/AC1196)</f>
        <v/>
      </c>
      <c r="AK1196" s="26">
        <f>IF(AC1196="","",AB1196/AC1196)</f>
        <v/>
      </c>
      <c r="AL1196" s="29" t="n">
        <v>17.055</v>
      </c>
      <c r="AM1196" s="30" t="n">
        <v>17.295</v>
      </c>
      <c r="AN1196" s="30" t="n">
        <v>15.905</v>
      </c>
      <c r="AO1196" s="30" t="n">
        <v>16.7725</v>
      </c>
      <c r="AP1196" s="31" t="n">
        <v>-0.0166</v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18">
        <f>IF(SUMIFS('Daily NSE Equity Options'!$K:$K,'Daily NSE Equity Options'!$A:$A,$A1197)=0,"",SUMIFS('Daily NSE Equity Options'!$K:$K,'Daily NSE Equity Options'!$A:$A,$A1197))</f>
        <v/>
      </c>
      <c r="F1197" s="7">
        <f>IF(SUMIFS('Daily BSE Equity Options'!$K:$K,'Daily BSE Equity Options'!$A:$A,$A1197)=0,"",SUMIFS('Daily BSE Equity Options'!$K:$K,'Daily BSE Equity Options'!$A:$A,$A1197))</f>
        <v/>
      </c>
      <c r="G1197" s="7">
        <f>IF(OR(E1197="",F1197=""),"",E1197+F1197)</f>
        <v/>
      </c>
      <c r="H1197" s="20">
        <f>IFERROR(IF(OR(E1197="",INDEX(E:E,MATCH(DATE(YEAR($A1197)-1,MONTH($A1197),DAY($A1197)),$A:$A,0))=""),"",E1197/INDEX(E:E,MATCH(DATE(YEAR($A1197)-1,MONTH($A1197),DAY($A1197)),$A:$A,0))-1),"")</f>
        <v/>
      </c>
      <c r="I1197" s="20">
        <f>IFERROR(IF(OR(F1197="",INDEX(F:F,MATCH(DATE(YEAR($A1197)-1,MONTH($A1197),DAY($A1197)),$A:$A,0))=""),"",F1197/INDEX(F:F,MATCH(DATE(YEAR($A1197)-1,MONTH($A1197),DAY($A1197)),$A:$A,0))-1),"")</f>
        <v/>
      </c>
      <c r="J1197" s="20">
        <f>IFERROR(IF(OR(G1197="",INDEX(G:G,MATCH(DATE(YEAR($A1197)-1,MONTH($A1197),DAY($A1197)),$A:$A,0))=""),"",G1197/INDEX(G:G,MATCH(DATE(YEAR($A1197)-1,MONTH($A1197),DAY($A1197)),$A:$A,0))-1),"")</f>
        <v/>
      </c>
      <c r="K1197" s="20">
        <f>IF(OR(E1197="",E1196=""),"",E1197/E1196-1)</f>
        <v/>
      </c>
      <c r="L1197" s="20">
        <f>IF(OR(F1197="",F1196=""),"",F1197/F1196-1)</f>
        <v/>
      </c>
      <c r="M1197" s="20">
        <f>IF(OR(G1197="",G1196=""),"",G1197/G1196-1)</f>
        <v/>
      </c>
      <c r="N1197" s="20">
        <f>IF(G1197="","",E1197/G1197)</f>
        <v/>
      </c>
      <c r="O1197" s="20">
        <f>IF(G1197="","",F1197/G1197)</f>
        <v/>
      </c>
      <c r="P1197" s="21">
        <f>IF(SUMIFS('Daily NSE Equity Options'!$L:$L,'Daily NSE Equity Options'!$A:$A,$A1197)=0,"",SUMIFS('Daily NSE Equity Options'!$L:$L,'Daily NSE Equity Options'!$A:$A,$A1197))</f>
        <v/>
      </c>
      <c r="Q1197" s="8">
        <f>IF(SUMIFS('Daily BSE Equity Options'!$L:$L,'Daily BSE Equity Options'!$A:$A,$A1197)=0,"",SUMIFS('Daily BSE Equity Options'!$L:$L,'Daily BSE Equity Options'!$A:$A,$A1197))</f>
        <v/>
      </c>
      <c r="R1197" s="8">
        <f>IF(OR(P1197="",Q1197=""),"",P1197+Q1197)</f>
        <v/>
      </c>
      <c r="S1197" s="23">
        <f>IFERROR(IF(OR(P1197="",INDEX(P:P,MATCH(DATE(YEAR($A1197)-1,MONTH($A1197),DAY($A1197)),$A:$A,0))=""),"",P1197/INDEX(P:P,MATCH(DATE(YEAR($A1197)-1,MONTH($A1197),DAY($A1197)),$A:$A,0))-1),"")</f>
        <v/>
      </c>
      <c r="T1197" s="23">
        <f>IFERROR(IF(OR(Q1197="",INDEX(Q:Q,MATCH(DATE(YEAR($A1197)-1,MONTH($A1197),DAY($A1197)),$A:$A,0))=""),"",Q1197/INDEX(Q:Q,MATCH(DATE(YEAR($A1197)-1,MONTH($A1197),DAY($A1197)),$A:$A,0))-1),"")</f>
        <v/>
      </c>
      <c r="U1197" s="23">
        <f>IFERROR(IF(OR(R1197="",INDEX(R:R,MATCH(DATE(YEAR($A1197)-1,MONTH($A1197),DAY($A1197)),$A:$A,0))=""),"",R1197/INDEX(R:R,MATCH(DATE(YEAR($A1197)-1,MONTH($A1197),DAY($A1197)),$A:$A,0))-1),"")</f>
        <v/>
      </c>
      <c r="V1197" s="23">
        <f>IF(OR(P1197="",P1196=""),"",P1197/P1196-1)</f>
        <v/>
      </c>
      <c r="W1197" s="23">
        <f>IF(OR(Q1197="",Q1196=""),"",Q1197/Q1196-1)</f>
        <v/>
      </c>
      <c r="X1197" s="23">
        <f>IF(OR(R1197="",R1196=""),"",R1197/R1196-1)</f>
        <v/>
      </c>
      <c r="Y1197" s="23">
        <f>IF(R1197="","",P1197/R1197)</f>
        <v/>
      </c>
      <c r="Z1197" s="23">
        <f>IF(R1197="","",Q1197/R1197)</f>
        <v/>
      </c>
      <c r="AA1197" s="24">
        <f>IF(SUMIFS('Daily NSE Equity Options'!$M:$M,'Daily NSE Equity Options'!$A:$A,$A1197)=0,"",SUMIFS('Daily NSE Equity Options'!$M:$M,'Daily NSE Equity Options'!$A:$A,$A1197))</f>
        <v/>
      </c>
      <c r="AB1197" s="9">
        <f>IF(SUMIFS('Daily BSE Equity Options'!$M:$M,'Daily BSE Equity Options'!$A:$A,$A1197)=0,"",SUMIFS('Daily BSE Equity Options'!$M:$M,'Daily BSE Equity Options'!$A:$A,$A1197))</f>
        <v/>
      </c>
      <c r="AC1197" s="9">
        <f>IF(OR(AA1197="",AB1197=""),"",AA1197+AB1197)</f>
        <v/>
      </c>
      <c r="AD1197" s="26">
        <f>IFERROR(IF(OR(AA1197="",INDEX(AA:AA,MATCH(DATE(YEAR($A1197)-1,MONTH($A1197),DAY($A1197)),$A:$A,0))=""),"",AA1197/INDEX(AA:AA,MATCH(DATE(YEAR($A1197)-1,MONTH($A1197),DAY($A1197)),$A:$A,0))-1),"")</f>
        <v/>
      </c>
      <c r="AE1197" s="26">
        <f>IFERROR(IF(OR(AB1197="",INDEX(AB:AB,MATCH(DATE(YEAR($A1197)-1,MONTH($A1197),DAY($A1197)),$A:$A,0))=""),"",AB1197/INDEX(AB:AB,MATCH(DATE(YEAR($A1197)-1,MONTH($A1197),DAY($A1197)),$A:$A,0))-1),"")</f>
        <v/>
      </c>
      <c r="AF1197" s="26">
        <f>IFERROR(IF(OR(AC1197="",INDEX(AC:AC,MATCH(DATE(YEAR($A1197)-1,MONTH($A1197),DAY($A1197)),$A:$A,0))=""),"",AC1197/INDEX(AC:AC,MATCH(DATE(YEAR($A1197)-1,MONTH($A1197),DAY($A1197)),$A:$A,0))-1),"")</f>
        <v/>
      </c>
      <c r="AG1197" s="26">
        <f>IF(OR(AA1197="",AA1196=""),"",AA1197/AA1196-1)</f>
        <v/>
      </c>
      <c r="AH1197" s="26">
        <f>IF(OR(AB1197="",AB1196=""),"",AB1197/AB1196-1)</f>
        <v/>
      </c>
      <c r="AI1197" s="26">
        <f>IF(OR(AC1197="",AC1196=""),"",AC1197/AC1196-1)</f>
        <v/>
      </c>
      <c r="AJ1197" s="26">
        <f>IF(AC1197="","",AA1197/AC1197)</f>
        <v/>
      </c>
      <c r="AK1197" s="26">
        <f>IF(AC1197="","",AB1197/AC1197)</f>
        <v/>
      </c>
      <c r="AL1197" s="29" t="n">
        <v>16.7725</v>
      </c>
      <c r="AM1197" s="30" t="n">
        <v>17.0825</v>
      </c>
      <c r="AN1197" s="30" t="n">
        <v>15.6675</v>
      </c>
      <c r="AO1197" s="30" t="n">
        <v>16.695</v>
      </c>
      <c r="AP1197" s="31" t="n">
        <v>-0.0046</v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18">
        <f>IF(SUMIFS('Daily NSE Equity Options'!$K:$K,'Daily NSE Equity Options'!$A:$A,$A1198)=0,"",SUMIFS('Daily NSE Equity Options'!$K:$K,'Daily NSE Equity Options'!$A:$A,$A1198))</f>
        <v/>
      </c>
      <c r="F1198" s="7">
        <f>IF(SUMIFS('Daily BSE Equity Options'!$K:$K,'Daily BSE Equity Options'!$A:$A,$A1198)=0,"",SUMIFS('Daily BSE Equity Options'!$K:$K,'Daily BSE Equity Options'!$A:$A,$A1198))</f>
        <v/>
      </c>
      <c r="G1198" s="7">
        <f>IF(OR(E1198="",F1198=""),"",E1198+F1198)</f>
        <v/>
      </c>
      <c r="H1198" s="20">
        <f>IFERROR(IF(OR(E1198="",INDEX(E:E,MATCH(DATE(YEAR($A1198)-1,MONTH($A1198),DAY($A1198)),$A:$A,0))=""),"",E1198/INDEX(E:E,MATCH(DATE(YEAR($A1198)-1,MONTH($A1198),DAY($A1198)),$A:$A,0))-1),"")</f>
        <v/>
      </c>
      <c r="I1198" s="20">
        <f>IFERROR(IF(OR(F1198="",INDEX(F:F,MATCH(DATE(YEAR($A1198)-1,MONTH($A1198),DAY($A1198)),$A:$A,0))=""),"",F1198/INDEX(F:F,MATCH(DATE(YEAR($A1198)-1,MONTH($A1198),DAY($A1198)),$A:$A,0))-1),"")</f>
        <v/>
      </c>
      <c r="J1198" s="20">
        <f>IFERROR(IF(OR(G1198="",INDEX(G:G,MATCH(DATE(YEAR($A1198)-1,MONTH($A1198),DAY($A1198)),$A:$A,0))=""),"",G1198/INDEX(G:G,MATCH(DATE(YEAR($A1198)-1,MONTH($A1198),DAY($A1198)),$A:$A,0))-1),"")</f>
        <v/>
      </c>
      <c r="K1198" s="20">
        <f>IF(OR(E1198="",E1197=""),"",E1198/E1197-1)</f>
        <v/>
      </c>
      <c r="L1198" s="20">
        <f>IF(OR(F1198="",F1197=""),"",F1198/F1197-1)</f>
        <v/>
      </c>
      <c r="M1198" s="20">
        <f>IF(OR(G1198="",G1197=""),"",G1198/G1197-1)</f>
        <v/>
      </c>
      <c r="N1198" s="20">
        <f>IF(G1198="","",E1198/G1198)</f>
        <v/>
      </c>
      <c r="O1198" s="20">
        <f>IF(G1198="","",F1198/G1198)</f>
        <v/>
      </c>
      <c r="P1198" s="21">
        <f>IF(SUMIFS('Daily NSE Equity Options'!$L:$L,'Daily NSE Equity Options'!$A:$A,$A1198)=0,"",SUMIFS('Daily NSE Equity Options'!$L:$L,'Daily NSE Equity Options'!$A:$A,$A1198))</f>
        <v/>
      </c>
      <c r="Q1198" s="8">
        <f>IF(SUMIFS('Daily BSE Equity Options'!$L:$L,'Daily BSE Equity Options'!$A:$A,$A1198)=0,"",SUMIFS('Daily BSE Equity Options'!$L:$L,'Daily BSE Equity Options'!$A:$A,$A1198))</f>
        <v/>
      </c>
      <c r="R1198" s="8">
        <f>IF(OR(P1198="",Q1198=""),"",P1198+Q1198)</f>
        <v/>
      </c>
      <c r="S1198" s="23">
        <f>IFERROR(IF(OR(P1198="",INDEX(P:P,MATCH(DATE(YEAR($A1198)-1,MONTH($A1198),DAY($A1198)),$A:$A,0))=""),"",P1198/INDEX(P:P,MATCH(DATE(YEAR($A1198)-1,MONTH($A1198),DAY($A1198)),$A:$A,0))-1),"")</f>
        <v/>
      </c>
      <c r="T1198" s="23">
        <f>IFERROR(IF(OR(Q1198="",INDEX(Q:Q,MATCH(DATE(YEAR($A1198)-1,MONTH($A1198),DAY($A1198)),$A:$A,0))=""),"",Q1198/INDEX(Q:Q,MATCH(DATE(YEAR($A1198)-1,MONTH($A1198),DAY($A1198)),$A:$A,0))-1),"")</f>
        <v/>
      </c>
      <c r="U1198" s="23">
        <f>IFERROR(IF(OR(R1198="",INDEX(R:R,MATCH(DATE(YEAR($A1198)-1,MONTH($A1198),DAY($A1198)),$A:$A,0))=""),"",R1198/INDEX(R:R,MATCH(DATE(YEAR($A1198)-1,MONTH($A1198),DAY($A1198)),$A:$A,0))-1),"")</f>
        <v/>
      </c>
      <c r="V1198" s="23">
        <f>IF(OR(P1198="",P1197=""),"",P1198/P1197-1)</f>
        <v/>
      </c>
      <c r="W1198" s="23">
        <f>IF(OR(Q1198="",Q1197=""),"",Q1198/Q1197-1)</f>
        <v/>
      </c>
      <c r="X1198" s="23">
        <f>IF(OR(R1198="",R1197=""),"",R1198/R1197-1)</f>
        <v/>
      </c>
      <c r="Y1198" s="23">
        <f>IF(R1198="","",P1198/R1198)</f>
        <v/>
      </c>
      <c r="Z1198" s="23">
        <f>IF(R1198="","",Q1198/R1198)</f>
        <v/>
      </c>
      <c r="AA1198" s="24">
        <f>IF(SUMIFS('Daily NSE Equity Options'!$M:$M,'Daily NSE Equity Options'!$A:$A,$A1198)=0,"",SUMIFS('Daily NSE Equity Options'!$M:$M,'Daily NSE Equity Options'!$A:$A,$A1198))</f>
        <v/>
      </c>
      <c r="AB1198" s="9">
        <f>IF(SUMIFS('Daily BSE Equity Options'!$M:$M,'Daily BSE Equity Options'!$A:$A,$A1198)=0,"",SUMIFS('Daily BSE Equity Options'!$M:$M,'Daily BSE Equity Options'!$A:$A,$A1198))</f>
        <v/>
      </c>
      <c r="AC1198" s="9">
        <f>IF(OR(AA1198="",AB1198=""),"",AA1198+AB1198)</f>
        <v/>
      </c>
      <c r="AD1198" s="26">
        <f>IFERROR(IF(OR(AA1198="",INDEX(AA:AA,MATCH(DATE(YEAR($A1198)-1,MONTH($A1198),DAY($A1198)),$A:$A,0))=""),"",AA1198/INDEX(AA:AA,MATCH(DATE(YEAR($A1198)-1,MONTH($A1198),DAY($A1198)),$A:$A,0))-1),"")</f>
        <v/>
      </c>
      <c r="AE1198" s="26">
        <f>IFERROR(IF(OR(AB1198="",INDEX(AB:AB,MATCH(DATE(YEAR($A1198)-1,MONTH($A1198),DAY($A1198)),$A:$A,0))=""),"",AB1198/INDEX(AB:AB,MATCH(DATE(YEAR($A1198)-1,MONTH($A1198),DAY($A1198)),$A:$A,0))-1),"")</f>
        <v/>
      </c>
      <c r="AF1198" s="26">
        <f>IFERROR(IF(OR(AC1198="",INDEX(AC:AC,MATCH(DATE(YEAR($A1198)-1,MONTH($A1198),DAY($A1198)),$A:$A,0))=""),"",AC1198/INDEX(AC:AC,MATCH(DATE(YEAR($A1198)-1,MONTH($A1198),DAY($A1198)),$A:$A,0))-1),"")</f>
        <v/>
      </c>
      <c r="AG1198" s="26">
        <f>IF(OR(AA1198="",AA1197=""),"",AA1198/AA1197-1)</f>
        <v/>
      </c>
      <c r="AH1198" s="26">
        <f>IF(OR(AB1198="",AB1197=""),"",AB1198/AB1197-1)</f>
        <v/>
      </c>
      <c r="AI1198" s="26">
        <f>IF(OR(AC1198="",AC1197=""),"",AC1198/AC1197-1)</f>
        <v/>
      </c>
      <c r="AJ1198" s="26">
        <f>IF(AC1198="","",AA1198/AC1198)</f>
        <v/>
      </c>
      <c r="AK1198" s="26">
        <f>IF(AC1198="","",AB1198/AC1198)</f>
        <v/>
      </c>
      <c r="AL1198" s="29" t="n">
        <v>16.695</v>
      </c>
      <c r="AM1198" s="30" t="n">
        <v>17.31</v>
      </c>
      <c r="AN1198" s="30" t="n">
        <v>16.1175</v>
      </c>
      <c r="AO1198" s="30" t="n">
        <v>16.745</v>
      </c>
      <c r="AP1198" s="31" t="n">
        <v>0.003</v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18">
        <f>IF(SUMIFS('Daily NSE Equity Options'!$K:$K,'Daily NSE Equity Options'!$A:$A,$A1199)=0,"",SUMIFS('Daily NSE Equity Options'!$K:$K,'Daily NSE Equity Options'!$A:$A,$A1199))</f>
        <v/>
      </c>
      <c r="F1199" s="7">
        <f>IF(SUMIFS('Daily BSE Equity Options'!$K:$K,'Daily BSE Equity Options'!$A:$A,$A1199)=0,"",SUMIFS('Daily BSE Equity Options'!$K:$K,'Daily BSE Equity Options'!$A:$A,$A1199))</f>
        <v/>
      </c>
      <c r="G1199" s="7">
        <f>IF(OR(E1199="",F1199=""),"",E1199+F1199)</f>
        <v/>
      </c>
      <c r="H1199" s="20">
        <f>IFERROR(IF(OR(E1199="",INDEX(E:E,MATCH(DATE(YEAR($A1199)-1,MONTH($A1199),DAY($A1199)),$A:$A,0))=""),"",E1199/INDEX(E:E,MATCH(DATE(YEAR($A1199)-1,MONTH($A1199),DAY($A1199)),$A:$A,0))-1),"")</f>
        <v/>
      </c>
      <c r="I1199" s="20">
        <f>IFERROR(IF(OR(F1199="",INDEX(F:F,MATCH(DATE(YEAR($A1199)-1,MONTH($A1199),DAY($A1199)),$A:$A,0))=""),"",F1199/INDEX(F:F,MATCH(DATE(YEAR($A1199)-1,MONTH($A1199),DAY($A1199)),$A:$A,0))-1),"")</f>
        <v/>
      </c>
      <c r="J1199" s="20">
        <f>IFERROR(IF(OR(G1199="",INDEX(G:G,MATCH(DATE(YEAR($A1199)-1,MONTH($A1199),DAY($A1199)),$A:$A,0))=""),"",G1199/INDEX(G:G,MATCH(DATE(YEAR($A1199)-1,MONTH($A1199),DAY($A1199)),$A:$A,0))-1),"")</f>
        <v/>
      </c>
      <c r="K1199" s="20">
        <f>IF(OR(E1199="",E1198=""),"",E1199/E1198-1)</f>
        <v/>
      </c>
      <c r="L1199" s="20">
        <f>IF(OR(F1199="",F1198=""),"",F1199/F1198-1)</f>
        <v/>
      </c>
      <c r="M1199" s="20">
        <f>IF(OR(G1199="",G1198=""),"",G1199/G1198-1)</f>
        <v/>
      </c>
      <c r="N1199" s="20">
        <f>IF(G1199="","",E1199/G1199)</f>
        <v/>
      </c>
      <c r="O1199" s="20">
        <f>IF(G1199="","",F1199/G1199)</f>
        <v/>
      </c>
      <c r="P1199" s="21">
        <f>IF(SUMIFS('Daily NSE Equity Options'!$L:$L,'Daily NSE Equity Options'!$A:$A,$A1199)=0,"",SUMIFS('Daily NSE Equity Options'!$L:$L,'Daily NSE Equity Options'!$A:$A,$A1199))</f>
        <v/>
      </c>
      <c r="Q1199" s="8">
        <f>IF(SUMIFS('Daily BSE Equity Options'!$L:$L,'Daily BSE Equity Options'!$A:$A,$A1199)=0,"",SUMIFS('Daily BSE Equity Options'!$L:$L,'Daily BSE Equity Options'!$A:$A,$A1199))</f>
        <v/>
      </c>
      <c r="R1199" s="8">
        <f>IF(OR(P1199="",Q1199=""),"",P1199+Q1199)</f>
        <v/>
      </c>
      <c r="S1199" s="23">
        <f>IFERROR(IF(OR(P1199="",INDEX(P:P,MATCH(DATE(YEAR($A1199)-1,MONTH($A1199),DAY($A1199)),$A:$A,0))=""),"",P1199/INDEX(P:P,MATCH(DATE(YEAR($A1199)-1,MONTH($A1199),DAY($A1199)),$A:$A,0))-1),"")</f>
        <v/>
      </c>
      <c r="T1199" s="23">
        <f>IFERROR(IF(OR(Q1199="",INDEX(Q:Q,MATCH(DATE(YEAR($A1199)-1,MONTH($A1199),DAY($A1199)),$A:$A,0))=""),"",Q1199/INDEX(Q:Q,MATCH(DATE(YEAR($A1199)-1,MONTH($A1199),DAY($A1199)),$A:$A,0))-1),"")</f>
        <v/>
      </c>
      <c r="U1199" s="23">
        <f>IFERROR(IF(OR(R1199="",INDEX(R:R,MATCH(DATE(YEAR($A1199)-1,MONTH($A1199),DAY($A1199)),$A:$A,0))=""),"",R1199/INDEX(R:R,MATCH(DATE(YEAR($A1199)-1,MONTH($A1199),DAY($A1199)),$A:$A,0))-1),"")</f>
        <v/>
      </c>
      <c r="V1199" s="23">
        <f>IF(OR(P1199="",P1198=""),"",P1199/P1198-1)</f>
        <v/>
      </c>
      <c r="W1199" s="23">
        <f>IF(OR(Q1199="",Q1198=""),"",Q1199/Q1198-1)</f>
        <v/>
      </c>
      <c r="X1199" s="23">
        <f>IF(OR(R1199="",R1198=""),"",R1199/R1198-1)</f>
        <v/>
      </c>
      <c r="Y1199" s="23">
        <f>IF(R1199="","",P1199/R1199)</f>
        <v/>
      </c>
      <c r="Z1199" s="23">
        <f>IF(R1199="","",Q1199/R1199)</f>
        <v/>
      </c>
      <c r="AA1199" s="24">
        <f>IF(SUMIFS('Daily NSE Equity Options'!$M:$M,'Daily NSE Equity Options'!$A:$A,$A1199)=0,"",SUMIFS('Daily NSE Equity Options'!$M:$M,'Daily NSE Equity Options'!$A:$A,$A1199))</f>
        <v/>
      </c>
      <c r="AB1199" s="9">
        <f>IF(SUMIFS('Daily BSE Equity Options'!$M:$M,'Daily BSE Equity Options'!$A:$A,$A1199)=0,"",SUMIFS('Daily BSE Equity Options'!$M:$M,'Daily BSE Equity Options'!$A:$A,$A1199))</f>
        <v/>
      </c>
      <c r="AC1199" s="9">
        <f>IF(OR(AA1199="",AB1199=""),"",AA1199+AB1199)</f>
        <v/>
      </c>
      <c r="AD1199" s="26">
        <f>IFERROR(IF(OR(AA1199="",INDEX(AA:AA,MATCH(DATE(YEAR($A1199)-1,MONTH($A1199),DAY($A1199)),$A:$A,0))=""),"",AA1199/INDEX(AA:AA,MATCH(DATE(YEAR($A1199)-1,MONTH($A1199),DAY($A1199)),$A:$A,0))-1),"")</f>
        <v/>
      </c>
      <c r="AE1199" s="26">
        <f>IFERROR(IF(OR(AB1199="",INDEX(AB:AB,MATCH(DATE(YEAR($A1199)-1,MONTH($A1199),DAY($A1199)),$A:$A,0))=""),"",AB1199/INDEX(AB:AB,MATCH(DATE(YEAR($A1199)-1,MONTH($A1199),DAY($A1199)),$A:$A,0))-1),"")</f>
        <v/>
      </c>
      <c r="AF1199" s="26">
        <f>IFERROR(IF(OR(AC1199="",INDEX(AC:AC,MATCH(DATE(YEAR($A1199)-1,MONTH($A1199),DAY($A1199)),$A:$A,0))=""),"",AC1199/INDEX(AC:AC,MATCH(DATE(YEAR($A1199)-1,MONTH($A1199),DAY($A1199)),$A:$A,0))-1),"")</f>
        <v/>
      </c>
      <c r="AG1199" s="26">
        <f>IF(OR(AA1199="",AA1198=""),"",AA1199/AA1198-1)</f>
        <v/>
      </c>
      <c r="AH1199" s="26">
        <f>IF(OR(AB1199="",AB1198=""),"",AB1199/AB1198-1)</f>
        <v/>
      </c>
      <c r="AI1199" s="26">
        <f>IF(OR(AC1199="",AC1198=""),"",AC1199/AC1198-1)</f>
        <v/>
      </c>
      <c r="AJ1199" s="26">
        <f>IF(AC1199="","",AA1199/AC1199)</f>
        <v/>
      </c>
      <c r="AK1199" s="26">
        <f>IF(AC1199="","",AB1199/AC1199)</f>
        <v/>
      </c>
      <c r="AL1199" s="29" t="n">
        <v>16.745</v>
      </c>
      <c r="AM1199" s="30" t="n">
        <v>18.5225</v>
      </c>
      <c r="AN1199" s="30" t="n">
        <v>16.745</v>
      </c>
      <c r="AO1199" s="30" t="n">
        <v>18.1325</v>
      </c>
      <c r="AP1199" s="31" t="n">
        <v>0.0829</v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18">
        <f>IF(SUMIFS('Daily NSE Equity Options'!$K:$K,'Daily NSE Equity Options'!$A:$A,$A1200)=0,"",SUMIFS('Daily NSE Equity Options'!$K:$K,'Daily NSE Equity Options'!$A:$A,$A1200))</f>
        <v/>
      </c>
      <c r="F1200" s="7">
        <f>IF(SUMIFS('Daily BSE Equity Options'!$K:$K,'Daily BSE Equity Options'!$A:$A,$A1200)=0,"",SUMIFS('Daily BSE Equity Options'!$K:$K,'Daily BSE Equity Options'!$A:$A,$A1200))</f>
        <v/>
      </c>
      <c r="G1200" s="7">
        <f>IF(OR(E1200="",F1200=""),"",E1200+F1200)</f>
        <v/>
      </c>
      <c r="H1200" s="20">
        <f>IFERROR(IF(OR(E1200="",INDEX(E:E,MATCH(DATE(YEAR($A1200)-1,MONTH($A1200),DAY($A1200)),$A:$A,0))=""),"",E1200/INDEX(E:E,MATCH(DATE(YEAR($A1200)-1,MONTH($A1200),DAY($A1200)),$A:$A,0))-1),"")</f>
        <v/>
      </c>
      <c r="I1200" s="20">
        <f>IFERROR(IF(OR(F1200="",INDEX(F:F,MATCH(DATE(YEAR($A1200)-1,MONTH($A1200),DAY($A1200)),$A:$A,0))=""),"",F1200/INDEX(F:F,MATCH(DATE(YEAR($A1200)-1,MONTH($A1200),DAY($A1200)),$A:$A,0))-1),"")</f>
        <v/>
      </c>
      <c r="J1200" s="20">
        <f>IFERROR(IF(OR(G1200="",INDEX(G:G,MATCH(DATE(YEAR($A1200)-1,MONTH($A1200),DAY($A1200)),$A:$A,0))=""),"",G1200/INDEX(G:G,MATCH(DATE(YEAR($A1200)-1,MONTH($A1200),DAY($A1200)),$A:$A,0))-1),"")</f>
        <v/>
      </c>
      <c r="K1200" s="20">
        <f>IF(OR(E1200="",E1199=""),"",E1200/E1199-1)</f>
        <v/>
      </c>
      <c r="L1200" s="20">
        <f>IF(OR(F1200="",F1199=""),"",F1200/F1199-1)</f>
        <v/>
      </c>
      <c r="M1200" s="20">
        <f>IF(OR(G1200="",G1199=""),"",G1200/G1199-1)</f>
        <v/>
      </c>
      <c r="N1200" s="20">
        <f>IF(G1200="","",E1200/G1200)</f>
        <v/>
      </c>
      <c r="O1200" s="20">
        <f>IF(G1200="","",F1200/G1200)</f>
        <v/>
      </c>
      <c r="P1200" s="21">
        <f>IF(SUMIFS('Daily NSE Equity Options'!$L:$L,'Daily NSE Equity Options'!$A:$A,$A1200)=0,"",SUMIFS('Daily NSE Equity Options'!$L:$L,'Daily NSE Equity Options'!$A:$A,$A1200))</f>
        <v/>
      </c>
      <c r="Q1200" s="8">
        <f>IF(SUMIFS('Daily BSE Equity Options'!$L:$L,'Daily BSE Equity Options'!$A:$A,$A1200)=0,"",SUMIFS('Daily BSE Equity Options'!$L:$L,'Daily BSE Equity Options'!$A:$A,$A1200))</f>
        <v/>
      </c>
      <c r="R1200" s="8">
        <f>IF(OR(P1200="",Q1200=""),"",P1200+Q1200)</f>
        <v/>
      </c>
      <c r="S1200" s="23">
        <f>IFERROR(IF(OR(P1200="",INDEX(P:P,MATCH(DATE(YEAR($A1200)-1,MONTH($A1200),DAY($A1200)),$A:$A,0))=""),"",P1200/INDEX(P:P,MATCH(DATE(YEAR($A1200)-1,MONTH($A1200),DAY($A1200)),$A:$A,0))-1),"")</f>
        <v/>
      </c>
      <c r="T1200" s="23">
        <f>IFERROR(IF(OR(Q1200="",INDEX(Q:Q,MATCH(DATE(YEAR($A1200)-1,MONTH($A1200),DAY($A1200)),$A:$A,0))=""),"",Q1200/INDEX(Q:Q,MATCH(DATE(YEAR($A1200)-1,MONTH($A1200),DAY($A1200)),$A:$A,0))-1),"")</f>
        <v/>
      </c>
      <c r="U1200" s="23">
        <f>IFERROR(IF(OR(R1200="",INDEX(R:R,MATCH(DATE(YEAR($A1200)-1,MONTH($A1200),DAY($A1200)),$A:$A,0))=""),"",R1200/INDEX(R:R,MATCH(DATE(YEAR($A1200)-1,MONTH($A1200),DAY($A1200)),$A:$A,0))-1),"")</f>
        <v/>
      </c>
      <c r="V1200" s="23">
        <f>IF(OR(P1200="",P1199=""),"",P1200/P1199-1)</f>
        <v/>
      </c>
      <c r="W1200" s="23">
        <f>IF(OR(Q1200="",Q1199=""),"",Q1200/Q1199-1)</f>
        <v/>
      </c>
      <c r="X1200" s="23">
        <f>IF(OR(R1200="",R1199=""),"",R1200/R1199-1)</f>
        <v/>
      </c>
      <c r="Y1200" s="23">
        <f>IF(R1200="","",P1200/R1200)</f>
        <v/>
      </c>
      <c r="Z1200" s="23">
        <f>IF(R1200="","",Q1200/R1200)</f>
        <v/>
      </c>
      <c r="AA1200" s="24">
        <f>IF(SUMIFS('Daily NSE Equity Options'!$M:$M,'Daily NSE Equity Options'!$A:$A,$A1200)=0,"",SUMIFS('Daily NSE Equity Options'!$M:$M,'Daily NSE Equity Options'!$A:$A,$A1200))</f>
        <v/>
      </c>
      <c r="AB1200" s="9">
        <f>IF(SUMIFS('Daily BSE Equity Options'!$M:$M,'Daily BSE Equity Options'!$A:$A,$A1200)=0,"",SUMIFS('Daily BSE Equity Options'!$M:$M,'Daily BSE Equity Options'!$A:$A,$A1200))</f>
        <v/>
      </c>
      <c r="AC1200" s="9">
        <f>IF(OR(AA1200="",AB1200=""),"",AA1200+AB1200)</f>
        <v/>
      </c>
      <c r="AD1200" s="26">
        <f>IFERROR(IF(OR(AA1200="",INDEX(AA:AA,MATCH(DATE(YEAR($A1200)-1,MONTH($A1200),DAY($A1200)),$A:$A,0))=""),"",AA1200/INDEX(AA:AA,MATCH(DATE(YEAR($A1200)-1,MONTH($A1200),DAY($A1200)),$A:$A,0))-1),"")</f>
        <v/>
      </c>
      <c r="AE1200" s="26">
        <f>IFERROR(IF(OR(AB1200="",INDEX(AB:AB,MATCH(DATE(YEAR($A1200)-1,MONTH($A1200),DAY($A1200)),$A:$A,0))=""),"",AB1200/INDEX(AB:AB,MATCH(DATE(YEAR($A1200)-1,MONTH($A1200),DAY($A1200)),$A:$A,0))-1),"")</f>
        <v/>
      </c>
      <c r="AF1200" s="26">
        <f>IFERROR(IF(OR(AC1200="",INDEX(AC:AC,MATCH(DATE(YEAR($A1200)-1,MONTH($A1200),DAY($A1200)),$A:$A,0))=""),"",AC1200/INDEX(AC:AC,MATCH(DATE(YEAR($A1200)-1,MONTH($A1200),DAY($A1200)),$A:$A,0))-1),"")</f>
        <v/>
      </c>
      <c r="AG1200" s="26">
        <f>IF(OR(AA1200="",AA1199=""),"",AA1200/AA1199-1)</f>
        <v/>
      </c>
      <c r="AH1200" s="26">
        <f>IF(OR(AB1200="",AB1199=""),"",AB1200/AB1199-1)</f>
        <v/>
      </c>
      <c r="AI1200" s="26">
        <f>IF(OR(AC1200="",AC1199=""),"",AC1200/AC1199-1)</f>
        <v/>
      </c>
      <c r="AJ1200" s="26">
        <f>IF(AC1200="","",AA1200/AC1200)</f>
        <v/>
      </c>
      <c r="AK1200" s="26">
        <f>IF(AC1200="","",AB1200/AC1200)</f>
        <v/>
      </c>
      <c r="AL1200" s="29" t="n">
        <v>18.1325</v>
      </c>
      <c r="AM1200" s="30" t="n">
        <v>18.5025</v>
      </c>
      <c r="AN1200" s="30" t="n">
        <v>16.8275</v>
      </c>
      <c r="AO1200" s="30" t="n">
        <v>18.195</v>
      </c>
      <c r="AP1200" s="31" t="n">
        <v>0.0034</v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18">
        <f>IF(SUMIFS('Daily NSE Equity Options'!$K:$K,'Daily NSE Equity Options'!$A:$A,$A1201)=0,"",SUMIFS('Daily NSE Equity Options'!$K:$K,'Daily NSE Equity Options'!$A:$A,$A1201))</f>
        <v/>
      </c>
      <c r="F1201" s="7">
        <f>IF(SUMIFS('Daily BSE Equity Options'!$K:$K,'Daily BSE Equity Options'!$A:$A,$A1201)=0,"",SUMIFS('Daily BSE Equity Options'!$K:$K,'Daily BSE Equity Options'!$A:$A,$A1201))</f>
        <v/>
      </c>
      <c r="G1201" s="7">
        <f>IF(OR(E1201="",F1201=""),"",E1201+F1201)</f>
        <v/>
      </c>
      <c r="H1201" s="20">
        <f>IFERROR(IF(OR(E1201="",INDEX(E:E,MATCH(DATE(YEAR($A1201)-1,MONTH($A1201),DAY($A1201)),$A:$A,0))=""),"",E1201/INDEX(E:E,MATCH(DATE(YEAR($A1201)-1,MONTH($A1201),DAY($A1201)),$A:$A,0))-1),"")</f>
        <v/>
      </c>
      <c r="I1201" s="20">
        <f>IFERROR(IF(OR(F1201="",INDEX(F:F,MATCH(DATE(YEAR($A1201)-1,MONTH($A1201),DAY($A1201)),$A:$A,0))=""),"",F1201/INDEX(F:F,MATCH(DATE(YEAR($A1201)-1,MONTH($A1201),DAY($A1201)),$A:$A,0))-1),"")</f>
        <v/>
      </c>
      <c r="J1201" s="20">
        <f>IFERROR(IF(OR(G1201="",INDEX(G:G,MATCH(DATE(YEAR($A1201)-1,MONTH($A1201),DAY($A1201)),$A:$A,0))=""),"",G1201/INDEX(G:G,MATCH(DATE(YEAR($A1201)-1,MONTH($A1201),DAY($A1201)),$A:$A,0))-1),"")</f>
        <v/>
      </c>
      <c r="K1201" s="20">
        <f>IF(OR(E1201="",E1200=""),"",E1201/E1200-1)</f>
        <v/>
      </c>
      <c r="L1201" s="20">
        <f>IF(OR(F1201="",F1200=""),"",F1201/F1200-1)</f>
        <v/>
      </c>
      <c r="M1201" s="20">
        <f>IF(OR(G1201="",G1200=""),"",G1201/G1200-1)</f>
        <v/>
      </c>
      <c r="N1201" s="20">
        <f>IF(G1201="","",E1201/G1201)</f>
        <v/>
      </c>
      <c r="O1201" s="20">
        <f>IF(G1201="","",F1201/G1201)</f>
        <v/>
      </c>
      <c r="P1201" s="21">
        <f>IF(SUMIFS('Daily NSE Equity Options'!$L:$L,'Daily NSE Equity Options'!$A:$A,$A1201)=0,"",SUMIFS('Daily NSE Equity Options'!$L:$L,'Daily NSE Equity Options'!$A:$A,$A1201))</f>
        <v/>
      </c>
      <c r="Q1201" s="8">
        <f>IF(SUMIFS('Daily BSE Equity Options'!$L:$L,'Daily BSE Equity Options'!$A:$A,$A1201)=0,"",SUMIFS('Daily BSE Equity Options'!$L:$L,'Daily BSE Equity Options'!$A:$A,$A1201))</f>
        <v/>
      </c>
      <c r="R1201" s="8">
        <f>IF(OR(P1201="",Q1201=""),"",P1201+Q1201)</f>
        <v/>
      </c>
      <c r="S1201" s="23">
        <f>IFERROR(IF(OR(P1201="",INDEX(P:P,MATCH(DATE(YEAR($A1201)-1,MONTH($A1201),DAY($A1201)),$A:$A,0))=""),"",P1201/INDEX(P:P,MATCH(DATE(YEAR($A1201)-1,MONTH($A1201),DAY($A1201)),$A:$A,0))-1),"")</f>
        <v/>
      </c>
      <c r="T1201" s="23">
        <f>IFERROR(IF(OR(Q1201="",INDEX(Q:Q,MATCH(DATE(YEAR($A1201)-1,MONTH($A1201),DAY($A1201)),$A:$A,0))=""),"",Q1201/INDEX(Q:Q,MATCH(DATE(YEAR($A1201)-1,MONTH($A1201),DAY($A1201)),$A:$A,0))-1),"")</f>
        <v/>
      </c>
      <c r="U1201" s="23">
        <f>IFERROR(IF(OR(R1201="",INDEX(R:R,MATCH(DATE(YEAR($A1201)-1,MONTH($A1201),DAY($A1201)),$A:$A,0))=""),"",R1201/INDEX(R:R,MATCH(DATE(YEAR($A1201)-1,MONTH($A1201),DAY($A1201)),$A:$A,0))-1),"")</f>
        <v/>
      </c>
      <c r="V1201" s="23">
        <f>IF(OR(P1201="",P1200=""),"",P1201/P1200-1)</f>
        <v/>
      </c>
      <c r="W1201" s="23">
        <f>IF(OR(Q1201="",Q1200=""),"",Q1201/Q1200-1)</f>
        <v/>
      </c>
      <c r="X1201" s="23">
        <f>IF(OR(R1201="",R1200=""),"",R1201/R1200-1)</f>
        <v/>
      </c>
      <c r="Y1201" s="23">
        <f>IF(R1201="","",P1201/R1201)</f>
        <v/>
      </c>
      <c r="Z1201" s="23">
        <f>IF(R1201="","",Q1201/R1201)</f>
        <v/>
      </c>
      <c r="AA1201" s="24">
        <f>IF(SUMIFS('Daily NSE Equity Options'!$M:$M,'Daily NSE Equity Options'!$A:$A,$A1201)=0,"",SUMIFS('Daily NSE Equity Options'!$M:$M,'Daily NSE Equity Options'!$A:$A,$A1201))</f>
        <v/>
      </c>
      <c r="AB1201" s="9">
        <f>IF(SUMIFS('Daily BSE Equity Options'!$M:$M,'Daily BSE Equity Options'!$A:$A,$A1201)=0,"",SUMIFS('Daily BSE Equity Options'!$M:$M,'Daily BSE Equity Options'!$A:$A,$A1201))</f>
        <v/>
      </c>
      <c r="AC1201" s="9">
        <f>IF(OR(AA1201="",AB1201=""),"",AA1201+AB1201)</f>
        <v/>
      </c>
      <c r="AD1201" s="26">
        <f>IFERROR(IF(OR(AA1201="",INDEX(AA:AA,MATCH(DATE(YEAR($A1201)-1,MONTH($A1201),DAY($A1201)),$A:$A,0))=""),"",AA1201/INDEX(AA:AA,MATCH(DATE(YEAR($A1201)-1,MONTH($A1201),DAY($A1201)),$A:$A,0))-1),"")</f>
        <v/>
      </c>
      <c r="AE1201" s="26">
        <f>IFERROR(IF(OR(AB1201="",INDEX(AB:AB,MATCH(DATE(YEAR($A1201)-1,MONTH($A1201),DAY($A1201)),$A:$A,0))=""),"",AB1201/INDEX(AB:AB,MATCH(DATE(YEAR($A1201)-1,MONTH($A1201),DAY($A1201)),$A:$A,0))-1),"")</f>
        <v/>
      </c>
      <c r="AF1201" s="26">
        <f>IFERROR(IF(OR(AC1201="",INDEX(AC:AC,MATCH(DATE(YEAR($A1201)-1,MONTH($A1201),DAY($A1201)),$A:$A,0))=""),"",AC1201/INDEX(AC:AC,MATCH(DATE(YEAR($A1201)-1,MONTH($A1201),DAY($A1201)),$A:$A,0))-1),"")</f>
        <v/>
      </c>
      <c r="AG1201" s="26">
        <f>IF(OR(AA1201="",AA1200=""),"",AA1201/AA1200-1)</f>
        <v/>
      </c>
      <c r="AH1201" s="26">
        <f>IF(OR(AB1201="",AB1200=""),"",AB1201/AB1200-1)</f>
        <v/>
      </c>
      <c r="AI1201" s="26">
        <f>IF(OR(AC1201="",AC1200=""),"",AC1201/AC1200-1)</f>
        <v/>
      </c>
      <c r="AJ1201" s="26">
        <f>IF(AC1201="","",AA1201/AC1201)</f>
        <v/>
      </c>
      <c r="AK1201" s="26">
        <f>IF(AC1201="","",AB1201/AC1201)</f>
        <v/>
      </c>
      <c r="AL1201" s="29" t="n">
        <v>18.195</v>
      </c>
      <c r="AM1201" s="30" t="n">
        <v>19.01</v>
      </c>
      <c r="AN1201" s="30" t="n">
        <v>17.2875</v>
      </c>
      <c r="AO1201" s="30" t="n">
        <v>18.64</v>
      </c>
      <c r="AP1201" s="31" t="n">
        <v>0.0245</v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18">
        <f>IF(SUMIFS('Daily NSE Equity Options'!$K:$K,'Daily NSE Equity Options'!$A:$A,$A1202)=0,"",SUMIFS('Daily NSE Equity Options'!$K:$K,'Daily NSE Equity Options'!$A:$A,$A1202))</f>
        <v/>
      </c>
      <c r="F1202" s="7">
        <f>IF(SUMIFS('Daily BSE Equity Options'!$K:$K,'Daily BSE Equity Options'!$A:$A,$A1202)=0,"",SUMIFS('Daily BSE Equity Options'!$K:$K,'Daily BSE Equity Options'!$A:$A,$A1202))</f>
        <v/>
      </c>
      <c r="G1202" s="7">
        <f>IF(OR(E1202="",F1202=""),"",E1202+F1202)</f>
        <v/>
      </c>
      <c r="H1202" s="20">
        <f>IFERROR(IF(OR(E1202="",INDEX(E:E,MATCH(DATE(YEAR($A1202)-1,MONTH($A1202),DAY($A1202)),$A:$A,0))=""),"",E1202/INDEX(E:E,MATCH(DATE(YEAR($A1202)-1,MONTH($A1202),DAY($A1202)),$A:$A,0))-1),"")</f>
        <v/>
      </c>
      <c r="I1202" s="20">
        <f>IFERROR(IF(OR(F1202="",INDEX(F:F,MATCH(DATE(YEAR($A1202)-1,MONTH($A1202),DAY($A1202)),$A:$A,0))=""),"",F1202/INDEX(F:F,MATCH(DATE(YEAR($A1202)-1,MONTH($A1202),DAY($A1202)),$A:$A,0))-1),"")</f>
        <v/>
      </c>
      <c r="J1202" s="20">
        <f>IFERROR(IF(OR(G1202="",INDEX(G:G,MATCH(DATE(YEAR($A1202)-1,MONTH($A1202),DAY($A1202)),$A:$A,0))=""),"",G1202/INDEX(G:G,MATCH(DATE(YEAR($A1202)-1,MONTH($A1202),DAY($A1202)),$A:$A,0))-1),"")</f>
        <v/>
      </c>
      <c r="K1202" s="20">
        <f>IF(OR(E1202="",E1201=""),"",E1202/E1201-1)</f>
        <v/>
      </c>
      <c r="L1202" s="20">
        <f>IF(OR(F1202="",F1201=""),"",F1202/F1201-1)</f>
        <v/>
      </c>
      <c r="M1202" s="20">
        <f>IF(OR(G1202="",G1201=""),"",G1202/G1201-1)</f>
        <v/>
      </c>
      <c r="N1202" s="20">
        <f>IF(G1202="","",E1202/G1202)</f>
        <v/>
      </c>
      <c r="O1202" s="20">
        <f>IF(G1202="","",F1202/G1202)</f>
        <v/>
      </c>
      <c r="P1202" s="21">
        <f>IF(SUMIFS('Daily NSE Equity Options'!$L:$L,'Daily NSE Equity Options'!$A:$A,$A1202)=0,"",SUMIFS('Daily NSE Equity Options'!$L:$L,'Daily NSE Equity Options'!$A:$A,$A1202))</f>
        <v/>
      </c>
      <c r="Q1202" s="8">
        <f>IF(SUMIFS('Daily BSE Equity Options'!$L:$L,'Daily BSE Equity Options'!$A:$A,$A1202)=0,"",SUMIFS('Daily BSE Equity Options'!$L:$L,'Daily BSE Equity Options'!$A:$A,$A1202))</f>
        <v/>
      </c>
      <c r="R1202" s="8">
        <f>IF(OR(P1202="",Q1202=""),"",P1202+Q1202)</f>
        <v/>
      </c>
      <c r="S1202" s="23">
        <f>IFERROR(IF(OR(P1202="",INDEX(P:P,MATCH(DATE(YEAR($A1202)-1,MONTH($A1202),DAY($A1202)),$A:$A,0))=""),"",P1202/INDEX(P:P,MATCH(DATE(YEAR($A1202)-1,MONTH($A1202),DAY($A1202)),$A:$A,0))-1),"")</f>
        <v/>
      </c>
      <c r="T1202" s="23">
        <f>IFERROR(IF(OR(Q1202="",INDEX(Q:Q,MATCH(DATE(YEAR($A1202)-1,MONTH($A1202),DAY($A1202)),$A:$A,0))=""),"",Q1202/INDEX(Q:Q,MATCH(DATE(YEAR($A1202)-1,MONTH($A1202),DAY($A1202)),$A:$A,0))-1),"")</f>
        <v/>
      </c>
      <c r="U1202" s="23">
        <f>IFERROR(IF(OR(R1202="",INDEX(R:R,MATCH(DATE(YEAR($A1202)-1,MONTH($A1202),DAY($A1202)),$A:$A,0))=""),"",R1202/INDEX(R:R,MATCH(DATE(YEAR($A1202)-1,MONTH($A1202),DAY($A1202)),$A:$A,0))-1),"")</f>
        <v/>
      </c>
      <c r="V1202" s="23">
        <f>IF(OR(P1202="",P1201=""),"",P1202/P1201-1)</f>
        <v/>
      </c>
      <c r="W1202" s="23">
        <f>IF(OR(Q1202="",Q1201=""),"",Q1202/Q1201-1)</f>
        <v/>
      </c>
      <c r="X1202" s="23">
        <f>IF(OR(R1202="",R1201=""),"",R1202/R1201-1)</f>
        <v/>
      </c>
      <c r="Y1202" s="23">
        <f>IF(R1202="","",P1202/R1202)</f>
        <v/>
      </c>
      <c r="Z1202" s="23">
        <f>IF(R1202="","",Q1202/R1202)</f>
        <v/>
      </c>
      <c r="AA1202" s="24">
        <f>IF(SUMIFS('Daily NSE Equity Options'!$M:$M,'Daily NSE Equity Options'!$A:$A,$A1202)=0,"",SUMIFS('Daily NSE Equity Options'!$M:$M,'Daily NSE Equity Options'!$A:$A,$A1202))</f>
        <v/>
      </c>
      <c r="AB1202" s="9">
        <f>IF(SUMIFS('Daily BSE Equity Options'!$M:$M,'Daily BSE Equity Options'!$A:$A,$A1202)=0,"",SUMIFS('Daily BSE Equity Options'!$M:$M,'Daily BSE Equity Options'!$A:$A,$A1202))</f>
        <v/>
      </c>
      <c r="AC1202" s="9">
        <f>IF(OR(AA1202="",AB1202=""),"",AA1202+AB1202)</f>
        <v/>
      </c>
      <c r="AD1202" s="26">
        <f>IFERROR(IF(OR(AA1202="",INDEX(AA:AA,MATCH(DATE(YEAR($A1202)-1,MONTH($A1202),DAY($A1202)),$A:$A,0))=""),"",AA1202/INDEX(AA:AA,MATCH(DATE(YEAR($A1202)-1,MONTH($A1202),DAY($A1202)),$A:$A,0))-1),"")</f>
        <v/>
      </c>
      <c r="AE1202" s="26">
        <f>IFERROR(IF(OR(AB1202="",INDEX(AB:AB,MATCH(DATE(YEAR($A1202)-1,MONTH($A1202),DAY($A1202)),$A:$A,0))=""),"",AB1202/INDEX(AB:AB,MATCH(DATE(YEAR($A1202)-1,MONTH($A1202),DAY($A1202)),$A:$A,0))-1),"")</f>
        <v/>
      </c>
      <c r="AF1202" s="26">
        <f>IFERROR(IF(OR(AC1202="",INDEX(AC:AC,MATCH(DATE(YEAR($A1202)-1,MONTH($A1202),DAY($A1202)),$A:$A,0))=""),"",AC1202/INDEX(AC:AC,MATCH(DATE(YEAR($A1202)-1,MONTH($A1202),DAY($A1202)),$A:$A,0))-1),"")</f>
        <v/>
      </c>
      <c r="AG1202" s="26">
        <f>IF(OR(AA1202="",AA1201=""),"",AA1202/AA1201-1)</f>
        <v/>
      </c>
      <c r="AH1202" s="26">
        <f>IF(OR(AB1202="",AB1201=""),"",AB1202/AB1201-1)</f>
        <v/>
      </c>
      <c r="AI1202" s="26">
        <f>IF(OR(AC1202="",AC1201=""),"",AC1202/AC1201-1)</f>
        <v/>
      </c>
      <c r="AJ1202" s="26">
        <f>IF(AC1202="","",AA1202/AC1202)</f>
        <v/>
      </c>
      <c r="AK1202" s="26">
        <f>IF(AC1202="","",AB1202/AC1202)</f>
        <v/>
      </c>
      <c r="AL1202" s="29" t="n">
        <v>18.64</v>
      </c>
      <c r="AM1202" s="30" t="n">
        <v>18.985</v>
      </c>
      <c r="AN1202" s="30" t="n">
        <v>17.2175</v>
      </c>
      <c r="AO1202" s="30" t="n">
        <v>17.39</v>
      </c>
      <c r="AP1202" s="31" t="n">
        <v>-0.06710000000000001</v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18">
        <f>IF(SUMIFS('Daily NSE Equity Options'!$K:$K,'Daily NSE Equity Options'!$A:$A,$A1203)=0,"",SUMIFS('Daily NSE Equity Options'!$K:$K,'Daily NSE Equity Options'!$A:$A,$A1203))</f>
        <v/>
      </c>
      <c r="F1203" s="7">
        <f>IF(SUMIFS('Daily BSE Equity Options'!$K:$K,'Daily BSE Equity Options'!$A:$A,$A1203)=0,"",SUMIFS('Daily BSE Equity Options'!$K:$K,'Daily BSE Equity Options'!$A:$A,$A1203))</f>
        <v/>
      </c>
      <c r="G1203" s="7">
        <f>IF(OR(E1203="",F1203=""),"",E1203+F1203)</f>
        <v/>
      </c>
      <c r="H1203" s="20">
        <f>IFERROR(IF(OR(E1203="",INDEX(E:E,MATCH(DATE(YEAR($A1203)-1,MONTH($A1203),DAY($A1203)),$A:$A,0))=""),"",E1203/INDEX(E:E,MATCH(DATE(YEAR($A1203)-1,MONTH($A1203),DAY($A1203)),$A:$A,0))-1),"")</f>
        <v/>
      </c>
      <c r="I1203" s="20">
        <f>IFERROR(IF(OR(F1203="",INDEX(F:F,MATCH(DATE(YEAR($A1203)-1,MONTH($A1203),DAY($A1203)),$A:$A,0))=""),"",F1203/INDEX(F:F,MATCH(DATE(YEAR($A1203)-1,MONTH($A1203),DAY($A1203)),$A:$A,0))-1),"")</f>
        <v/>
      </c>
      <c r="J1203" s="20">
        <f>IFERROR(IF(OR(G1203="",INDEX(G:G,MATCH(DATE(YEAR($A1203)-1,MONTH($A1203),DAY($A1203)),$A:$A,0))=""),"",G1203/INDEX(G:G,MATCH(DATE(YEAR($A1203)-1,MONTH($A1203),DAY($A1203)),$A:$A,0))-1),"")</f>
        <v/>
      </c>
      <c r="K1203" s="20">
        <f>IF(OR(E1203="",E1202=""),"",E1203/E1202-1)</f>
        <v/>
      </c>
      <c r="L1203" s="20">
        <f>IF(OR(F1203="",F1202=""),"",F1203/F1202-1)</f>
        <v/>
      </c>
      <c r="M1203" s="20">
        <f>IF(OR(G1203="",G1202=""),"",G1203/G1202-1)</f>
        <v/>
      </c>
      <c r="N1203" s="20">
        <f>IF(G1203="","",E1203/G1203)</f>
        <v/>
      </c>
      <c r="O1203" s="20">
        <f>IF(G1203="","",F1203/G1203)</f>
        <v/>
      </c>
      <c r="P1203" s="21">
        <f>IF(SUMIFS('Daily NSE Equity Options'!$L:$L,'Daily NSE Equity Options'!$A:$A,$A1203)=0,"",SUMIFS('Daily NSE Equity Options'!$L:$L,'Daily NSE Equity Options'!$A:$A,$A1203))</f>
        <v/>
      </c>
      <c r="Q1203" s="8">
        <f>IF(SUMIFS('Daily BSE Equity Options'!$L:$L,'Daily BSE Equity Options'!$A:$A,$A1203)=0,"",SUMIFS('Daily BSE Equity Options'!$L:$L,'Daily BSE Equity Options'!$A:$A,$A1203))</f>
        <v/>
      </c>
      <c r="R1203" s="8">
        <f>IF(OR(P1203="",Q1203=""),"",P1203+Q1203)</f>
        <v/>
      </c>
      <c r="S1203" s="23">
        <f>IFERROR(IF(OR(P1203="",INDEX(P:P,MATCH(DATE(YEAR($A1203)-1,MONTH($A1203),DAY($A1203)),$A:$A,0))=""),"",P1203/INDEX(P:P,MATCH(DATE(YEAR($A1203)-1,MONTH($A1203),DAY($A1203)),$A:$A,0))-1),"")</f>
        <v/>
      </c>
      <c r="T1203" s="23">
        <f>IFERROR(IF(OR(Q1203="",INDEX(Q:Q,MATCH(DATE(YEAR($A1203)-1,MONTH($A1203),DAY($A1203)),$A:$A,0))=""),"",Q1203/INDEX(Q:Q,MATCH(DATE(YEAR($A1203)-1,MONTH($A1203),DAY($A1203)),$A:$A,0))-1),"")</f>
        <v/>
      </c>
      <c r="U1203" s="23">
        <f>IFERROR(IF(OR(R1203="",INDEX(R:R,MATCH(DATE(YEAR($A1203)-1,MONTH($A1203),DAY($A1203)),$A:$A,0))=""),"",R1203/INDEX(R:R,MATCH(DATE(YEAR($A1203)-1,MONTH($A1203),DAY($A1203)),$A:$A,0))-1),"")</f>
        <v/>
      </c>
      <c r="V1203" s="23">
        <f>IF(OR(P1203="",P1202=""),"",P1203/P1202-1)</f>
        <v/>
      </c>
      <c r="W1203" s="23">
        <f>IF(OR(Q1203="",Q1202=""),"",Q1203/Q1202-1)</f>
        <v/>
      </c>
      <c r="X1203" s="23">
        <f>IF(OR(R1203="",R1202=""),"",R1203/R1202-1)</f>
        <v/>
      </c>
      <c r="Y1203" s="23">
        <f>IF(R1203="","",P1203/R1203)</f>
        <v/>
      </c>
      <c r="Z1203" s="23">
        <f>IF(R1203="","",Q1203/R1203)</f>
        <v/>
      </c>
      <c r="AA1203" s="24">
        <f>IF(SUMIFS('Daily NSE Equity Options'!$M:$M,'Daily NSE Equity Options'!$A:$A,$A1203)=0,"",SUMIFS('Daily NSE Equity Options'!$M:$M,'Daily NSE Equity Options'!$A:$A,$A1203))</f>
        <v/>
      </c>
      <c r="AB1203" s="9">
        <f>IF(SUMIFS('Daily BSE Equity Options'!$M:$M,'Daily BSE Equity Options'!$A:$A,$A1203)=0,"",SUMIFS('Daily BSE Equity Options'!$M:$M,'Daily BSE Equity Options'!$A:$A,$A1203))</f>
        <v/>
      </c>
      <c r="AC1203" s="9">
        <f>IF(OR(AA1203="",AB1203=""),"",AA1203+AB1203)</f>
        <v/>
      </c>
      <c r="AD1203" s="26">
        <f>IFERROR(IF(OR(AA1203="",INDEX(AA:AA,MATCH(DATE(YEAR($A1203)-1,MONTH($A1203),DAY($A1203)),$A:$A,0))=""),"",AA1203/INDEX(AA:AA,MATCH(DATE(YEAR($A1203)-1,MONTH($A1203),DAY($A1203)),$A:$A,0))-1),"")</f>
        <v/>
      </c>
      <c r="AE1203" s="26">
        <f>IFERROR(IF(OR(AB1203="",INDEX(AB:AB,MATCH(DATE(YEAR($A1203)-1,MONTH($A1203),DAY($A1203)),$A:$A,0))=""),"",AB1203/INDEX(AB:AB,MATCH(DATE(YEAR($A1203)-1,MONTH($A1203),DAY($A1203)),$A:$A,0))-1),"")</f>
        <v/>
      </c>
      <c r="AF1203" s="26">
        <f>IFERROR(IF(OR(AC1203="",INDEX(AC:AC,MATCH(DATE(YEAR($A1203)-1,MONTH($A1203),DAY($A1203)),$A:$A,0))=""),"",AC1203/INDEX(AC:AC,MATCH(DATE(YEAR($A1203)-1,MONTH($A1203),DAY($A1203)),$A:$A,0))-1),"")</f>
        <v/>
      </c>
      <c r="AG1203" s="26">
        <f>IF(OR(AA1203="",AA1202=""),"",AA1203/AA1202-1)</f>
        <v/>
      </c>
      <c r="AH1203" s="26">
        <f>IF(OR(AB1203="",AB1202=""),"",AB1203/AB1202-1)</f>
        <v/>
      </c>
      <c r="AI1203" s="26">
        <f>IF(OR(AC1203="",AC1202=""),"",AC1203/AC1202-1)</f>
        <v/>
      </c>
      <c r="AJ1203" s="26">
        <f>IF(AC1203="","",AA1203/AC1203)</f>
        <v/>
      </c>
      <c r="AK1203" s="26">
        <f>IF(AC1203="","",AB1203/AC1203)</f>
        <v/>
      </c>
      <c r="AL1203" s="29" t="n">
        <v>17.39</v>
      </c>
      <c r="AM1203" s="30" t="n">
        <v>17.9425</v>
      </c>
      <c r="AN1203" s="30" t="n">
        <v>16.1075</v>
      </c>
      <c r="AO1203" s="30" t="n">
        <v>16.2475</v>
      </c>
      <c r="AP1203" s="31" t="n">
        <v>-0.06569999999999999</v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18">
        <f>IF(SUMIFS('Daily NSE Equity Options'!$K:$K,'Daily NSE Equity Options'!$A:$A,$A1204)=0,"",SUMIFS('Daily NSE Equity Options'!$K:$K,'Daily NSE Equity Options'!$A:$A,$A1204))</f>
        <v/>
      </c>
      <c r="F1204" s="7">
        <f>IF(SUMIFS('Daily BSE Equity Options'!$K:$K,'Daily BSE Equity Options'!$A:$A,$A1204)=0,"",SUMIFS('Daily BSE Equity Options'!$K:$K,'Daily BSE Equity Options'!$A:$A,$A1204))</f>
        <v/>
      </c>
      <c r="G1204" s="7">
        <f>IF(OR(E1204="",F1204=""),"",E1204+F1204)</f>
        <v/>
      </c>
      <c r="H1204" s="20">
        <f>IFERROR(IF(OR(E1204="",INDEX(E:E,MATCH(DATE(YEAR($A1204)-1,MONTH($A1204),DAY($A1204)),$A:$A,0))=""),"",E1204/INDEX(E:E,MATCH(DATE(YEAR($A1204)-1,MONTH($A1204),DAY($A1204)),$A:$A,0))-1),"")</f>
        <v/>
      </c>
      <c r="I1204" s="20">
        <f>IFERROR(IF(OR(F1204="",INDEX(F:F,MATCH(DATE(YEAR($A1204)-1,MONTH($A1204),DAY($A1204)),$A:$A,0))=""),"",F1204/INDEX(F:F,MATCH(DATE(YEAR($A1204)-1,MONTH($A1204),DAY($A1204)),$A:$A,0))-1),"")</f>
        <v/>
      </c>
      <c r="J1204" s="20">
        <f>IFERROR(IF(OR(G1204="",INDEX(G:G,MATCH(DATE(YEAR($A1204)-1,MONTH($A1204),DAY($A1204)),$A:$A,0))=""),"",G1204/INDEX(G:G,MATCH(DATE(YEAR($A1204)-1,MONTH($A1204),DAY($A1204)),$A:$A,0))-1),"")</f>
        <v/>
      </c>
      <c r="K1204" s="20">
        <f>IF(OR(E1204="",E1203=""),"",E1204/E1203-1)</f>
        <v/>
      </c>
      <c r="L1204" s="20">
        <f>IF(OR(F1204="",F1203=""),"",F1204/F1203-1)</f>
        <v/>
      </c>
      <c r="M1204" s="20">
        <f>IF(OR(G1204="",G1203=""),"",G1204/G1203-1)</f>
        <v/>
      </c>
      <c r="N1204" s="20">
        <f>IF(G1204="","",E1204/G1204)</f>
        <v/>
      </c>
      <c r="O1204" s="20">
        <f>IF(G1204="","",F1204/G1204)</f>
        <v/>
      </c>
      <c r="P1204" s="21">
        <f>IF(SUMIFS('Daily NSE Equity Options'!$L:$L,'Daily NSE Equity Options'!$A:$A,$A1204)=0,"",SUMIFS('Daily NSE Equity Options'!$L:$L,'Daily NSE Equity Options'!$A:$A,$A1204))</f>
        <v/>
      </c>
      <c r="Q1204" s="8">
        <f>IF(SUMIFS('Daily BSE Equity Options'!$L:$L,'Daily BSE Equity Options'!$A:$A,$A1204)=0,"",SUMIFS('Daily BSE Equity Options'!$L:$L,'Daily BSE Equity Options'!$A:$A,$A1204))</f>
        <v/>
      </c>
      <c r="R1204" s="8">
        <f>IF(OR(P1204="",Q1204=""),"",P1204+Q1204)</f>
        <v/>
      </c>
      <c r="S1204" s="23">
        <f>IFERROR(IF(OR(P1204="",INDEX(P:P,MATCH(DATE(YEAR($A1204)-1,MONTH($A1204),DAY($A1204)),$A:$A,0))=""),"",P1204/INDEX(P:P,MATCH(DATE(YEAR($A1204)-1,MONTH($A1204),DAY($A1204)),$A:$A,0))-1),"")</f>
        <v/>
      </c>
      <c r="T1204" s="23">
        <f>IFERROR(IF(OR(Q1204="",INDEX(Q:Q,MATCH(DATE(YEAR($A1204)-1,MONTH($A1204),DAY($A1204)),$A:$A,0))=""),"",Q1204/INDEX(Q:Q,MATCH(DATE(YEAR($A1204)-1,MONTH($A1204),DAY($A1204)),$A:$A,0))-1),"")</f>
        <v/>
      </c>
      <c r="U1204" s="23">
        <f>IFERROR(IF(OR(R1204="",INDEX(R:R,MATCH(DATE(YEAR($A1204)-1,MONTH($A1204),DAY($A1204)),$A:$A,0))=""),"",R1204/INDEX(R:R,MATCH(DATE(YEAR($A1204)-1,MONTH($A1204),DAY($A1204)),$A:$A,0))-1),"")</f>
        <v/>
      </c>
      <c r="V1204" s="23">
        <f>IF(OR(P1204="",P1203=""),"",P1204/P1203-1)</f>
        <v/>
      </c>
      <c r="W1204" s="23">
        <f>IF(OR(Q1204="",Q1203=""),"",Q1204/Q1203-1)</f>
        <v/>
      </c>
      <c r="X1204" s="23">
        <f>IF(OR(R1204="",R1203=""),"",R1204/R1203-1)</f>
        <v/>
      </c>
      <c r="Y1204" s="23">
        <f>IF(R1204="","",P1204/R1204)</f>
        <v/>
      </c>
      <c r="Z1204" s="23">
        <f>IF(R1204="","",Q1204/R1204)</f>
        <v/>
      </c>
      <c r="AA1204" s="24">
        <f>IF(SUMIFS('Daily NSE Equity Options'!$M:$M,'Daily NSE Equity Options'!$A:$A,$A1204)=0,"",SUMIFS('Daily NSE Equity Options'!$M:$M,'Daily NSE Equity Options'!$A:$A,$A1204))</f>
        <v/>
      </c>
      <c r="AB1204" s="9">
        <f>IF(SUMIFS('Daily BSE Equity Options'!$M:$M,'Daily BSE Equity Options'!$A:$A,$A1204)=0,"",SUMIFS('Daily BSE Equity Options'!$M:$M,'Daily BSE Equity Options'!$A:$A,$A1204))</f>
        <v/>
      </c>
      <c r="AC1204" s="9">
        <f>IF(OR(AA1204="",AB1204=""),"",AA1204+AB1204)</f>
        <v/>
      </c>
      <c r="AD1204" s="26">
        <f>IFERROR(IF(OR(AA1204="",INDEX(AA:AA,MATCH(DATE(YEAR($A1204)-1,MONTH($A1204),DAY($A1204)),$A:$A,0))=""),"",AA1204/INDEX(AA:AA,MATCH(DATE(YEAR($A1204)-1,MONTH($A1204),DAY($A1204)),$A:$A,0))-1),"")</f>
        <v/>
      </c>
      <c r="AE1204" s="26">
        <f>IFERROR(IF(OR(AB1204="",INDEX(AB:AB,MATCH(DATE(YEAR($A1204)-1,MONTH($A1204),DAY($A1204)),$A:$A,0))=""),"",AB1204/INDEX(AB:AB,MATCH(DATE(YEAR($A1204)-1,MONTH($A1204),DAY($A1204)),$A:$A,0))-1),"")</f>
        <v/>
      </c>
      <c r="AF1204" s="26">
        <f>IFERROR(IF(OR(AC1204="",INDEX(AC:AC,MATCH(DATE(YEAR($A1204)-1,MONTH($A1204),DAY($A1204)),$A:$A,0))=""),"",AC1204/INDEX(AC:AC,MATCH(DATE(YEAR($A1204)-1,MONTH($A1204),DAY($A1204)),$A:$A,0))-1),"")</f>
        <v/>
      </c>
      <c r="AG1204" s="26">
        <f>IF(OR(AA1204="",AA1203=""),"",AA1204/AA1203-1)</f>
        <v/>
      </c>
      <c r="AH1204" s="26">
        <f>IF(OR(AB1204="",AB1203=""),"",AB1204/AB1203-1)</f>
        <v/>
      </c>
      <c r="AI1204" s="26">
        <f>IF(OR(AC1204="",AC1203=""),"",AC1204/AC1203-1)</f>
        <v/>
      </c>
      <c r="AJ1204" s="26">
        <f>IF(AC1204="","",AA1204/AC1204)</f>
        <v/>
      </c>
      <c r="AK1204" s="26">
        <f>IF(AC1204="","",AB1204/AC1204)</f>
        <v/>
      </c>
      <c r="AL1204" s="29" t="n">
        <v>16.2475</v>
      </c>
      <c r="AM1204" s="30" t="n">
        <v>16.58</v>
      </c>
      <c r="AN1204" s="30" t="n">
        <v>14.0125</v>
      </c>
      <c r="AO1204" s="30" t="n">
        <v>14.095</v>
      </c>
      <c r="AP1204" s="31" t="n">
        <v>-0.1325</v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18">
        <f>IF(SUMIFS('Daily NSE Equity Options'!$K:$K,'Daily NSE Equity Options'!$A:$A,$A1205)=0,"",SUMIFS('Daily NSE Equity Options'!$K:$K,'Daily NSE Equity Options'!$A:$A,$A1205))</f>
        <v/>
      </c>
      <c r="F1205" s="7">
        <f>IF(SUMIFS('Daily BSE Equity Options'!$K:$K,'Daily BSE Equity Options'!$A:$A,$A1205)=0,"",SUMIFS('Daily BSE Equity Options'!$K:$K,'Daily BSE Equity Options'!$A:$A,$A1205))</f>
        <v/>
      </c>
      <c r="G1205" s="7">
        <f>IF(OR(E1205="",F1205=""),"",E1205+F1205)</f>
        <v/>
      </c>
      <c r="H1205" s="20">
        <f>IFERROR(IF(OR(E1205="",INDEX(E:E,MATCH(DATE(YEAR($A1205)-1,MONTH($A1205),DAY($A1205)),$A:$A,0))=""),"",E1205/INDEX(E:E,MATCH(DATE(YEAR($A1205)-1,MONTH($A1205),DAY($A1205)),$A:$A,0))-1),"")</f>
        <v/>
      </c>
      <c r="I1205" s="20">
        <f>IFERROR(IF(OR(F1205="",INDEX(F:F,MATCH(DATE(YEAR($A1205)-1,MONTH($A1205),DAY($A1205)),$A:$A,0))=""),"",F1205/INDEX(F:F,MATCH(DATE(YEAR($A1205)-1,MONTH($A1205),DAY($A1205)),$A:$A,0))-1),"")</f>
        <v/>
      </c>
      <c r="J1205" s="20">
        <f>IFERROR(IF(OR(G1205="",INDEX(G:G,MATCH(DATE(YEAR($A1205)-1,MONTH($A1205),DAY($A1205)),$A:$A,0))=""),"",G1205/INDEX(G:G,MATCH(DATE(YEAR($A1205)-1,MONTH($A1205),DAY($A1205)),$A:$A,0))-1),"")</f>
        <v/>
      </c>
      <c r="K1205" s="20">
        <f>IF(OR(E1205="",E1204=""),"",E1205/E1204-1)</f>
        <v/>
      </c>
      <c r="L1205" s="20">
        <f>IF(OR(F1205="",F1204=""),"",F1205/F1204-1)</f>
        <v/>
      </c>
      <c r="M1205" s="20">
        <f>IF(OR(G1205="",G1204=""),"",G1205/G1204-1)</f>
        <v/>
      </c>
      <c r="N1205" s="20">
        <f>IF(G1205="","",E1205/G1205)</f>
        <v/>
      </c>
      <c r="O1205" s="20">
        <f>IF(G1205="","",F1205/G1205)</f>
        <v/>
      </c>
      <c r="P1205" s="21">
        <f>IF(SUMIFS('Daily NSE Equity Options'!$L:$L,'Daily NSE Equity Options'!$A:$A,$A1205)=0,"",SUMIFS('Daily NSE Equity Options'!$L:$L,'Daily NSE Equity Options'!$A:$A,$A1205))</f>
        <v/>
      </c>
      <c r="Q1205" s="8">
        <f>IF(SUMIFS('Daily BSE Equity Options'!$L:$L,'Daily BSE Equity Options'!$A:$A,$A1205)=0,"",SUMIFS('Daily BSE Equity Options'!$L:$L,'Daily BSE Equity Options'!$A:$A,$A1205))</f>
        <v/>
      </c>
      <c r="R1205" s="8">
        <f>IF(OR(P1205="",Q1205=""),"",P1205+Q1205)</f>
        <v/>
      </c>
      <c r="S1205" s="23">
        <f>IFERROR(IF(OR(P1205="",INDEX(P:P,MATCH(DATE(YEAR($A1205)-1,MONTH($A1205),DAY($A1205)),$A:$A,0))=""),"",P1205/INDEX(P:P,MATCH(DATE(YEAR($A1205)-1,MONTH($A1205),DAY($A1205)),$A:$A,0))-1),"")</f>
        <v/>
      </c>
      <c r="T1205" s="23">
        <f>IFERROR(IF(OR(Q1205="",INDEX(Q:Q,MATCH(DATE(YEAR($A1205)-1,MONTH($A1205),DAY($A1205)),$A:$A,0))=""),"",Q1205/INDEX(Q:Q,MATCH(DATE(YEAR($A1205)-1,MONTH($A1205),DAY($A1205)),$A:$A,0))-1),"")</f>
        <v/>
      </c>
      <c r="U1205" s="23">
        <f>IFERROR(IF(OR(R1205="",INDEX(R:R,MATCH(DATE(YEAR($A1205)-1,MONTH($A1205),DAY($A1205)),$A:$A,0))=""),"",R1205/INDEX(R:R,MATCH(DATE(YEAR($A1205)-1,MONTH($A1205),DAY($A1205)),$A:$A,0))-1),"")</f>
        <v/>
      </c>
      <c r="V1205" s="23">
        <f>IF(OR(P1205="",P1204=""),"",P1205/P1204-1)</f>
        <v/>
      </c>
      <c r="W1205" s="23">
        <f>IF(OR(Q1205="",Q1204=""),"",Q1205/Q1204-1)</f>
        <v/>
      </c>
      <c r="X1205" s="23">
        <f>IF(OR(R1205="",R1204=""),"",R1205/R1204-1)</f>
        <v/>
      </c>
      <c r="Y1205" s="23">
        <f>IF(R1205="","",P1205/R1205)</f>
        <v/>
      </c>
      <c r="Z1205" s="23">
        <f>IF(R1205="","",Q1205/R1205)</f>
        <v/>
      </c>
      <c r="AA1205" s="24">
        <f>IF(SUMIFS('Daily NSE Equity Options'!$M:$M,'Daily NSE Equity Options'!$A:$A,$A1205)=0,"",SUMIFS('Daily NSE Equity Options'!$M:$M,'Daily NSE Equity Options'!$A:$A,$A1205))</f>
        <v/>
      </c>
      <c r="AB1205" s="9">
        <f>IF(SUMIFS('Daily BSE Equity Options'!$M:$M,'Daily BSE Equity Options'!$A:$A,$A1205)=0,"",SUMIFS('Daily BSE Equity Options'!$M:$M,'Daily BSE Equity Options'!$A:$A,$A1205))</f>
        <v/>
      </c>
      <c r="AC1205" s="9">
        <f>IF(OR(AA1205="",AB1205=""),"",AA1205+AB1205)</f>
        <v/>
      </c>
      <c r="AD1205" s="26">
        <f>IFERROR(IF(OR(AA1205="",INDEX(AA:AA,MATCH(DATE(YEAR($A1205)-1,MONTH($A1205),DAY($A1205)),$A:$A,0))=""),"",AA1205/INDEX(AA:AA,MATCH(DATE(YEAR($A1205)-1,MONTH($A1205),DAY($A1205)),$A:$A,0))-1),"")</f>
        <v/>
      </c>
      <c r="AE1205" s="26">
        <f>IFERROR(IF(OR(AB1205="",INDEX(AB:AB,MATCH(DATE(YEAR($A1205)-1,MONTH($A1205),DAY($A1205)),$A:$A,0))=""),"",AB1205/INDEX(AB:AB,MATCH(DATE(YEAR($A1205)-1,MONTH($A1205),DAY($A1205)),$A:$A,0))-1),"")</f>
        <v/>
      </c>
      <c r="AF1205" s="26">
        <f>IFERROR(IF(OR(AC1205="",INDEX(AC:AC,MATCH(DATE(YEAR($A1205)-1,MONTH($A1205),DAY($A1205)),$A:$A,0))=""),"",AC1205/INDEX(AC:AC,MATCH(DATE(YEAR($A1205)-1,MONTH($A1205),DAY($A1205)),$A:$A,0))-1),"")</f>
        <v/>
      </c>
      <c r="AG1205" s="26">
        <f>IF(OR(AA1205="",AA1204=""),"",AA1205/AA1204-1)</f>
        <v/>
      </c>
      <c r="AH1205" s="26">
        <f>IF(OR(AB1205="",AB1204=""),"",AB1205/AB1204-1)</f>
        <v/>
      </c>
      <c r="AI1205" s="26">
        <f>IF(OR(AC1205="",AC1204=""),"",AC1205/AC1204-1)</f>
        <v/>
      </c>
      <c r="AJ1205" s="26">
        <f>IF(AC1205="","",AA1205/AC1205)</f>
        <v/>
      </c>
      <c r="AK1205" s="26">
        <f>IF(AC1205="","",AB1205/AC1205)</f>
        <v/>
      </c>
      <c r="AL1205" s="29" t="n">
        <v>14.095</v>
      </c>
      <c r="AM1205" s="30" t="n">
        <v>15.1125</v>
      </c>
      <c r="AN1205" s="30" t="n">
        <v>14.095</v>
      </c>
      <c r="AO1205" s="30" t="n">
        <v>14.3525</v>
      </c>
      <c r="AP1205" s="31" t="n">
        <v>0.0183</v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18">
        <f>IF(SUMIFS('Daily NSE Equity Options'!$K:$K,'Daily NSE Equity Options'!$A:$A,$A1206)=0,"",SUMIFS('Daily NSE Equity Options'!$K:$K,'Daily NSE Equity Options'!$A:$A,$A1206))</f>
        <v/>
      </c>
      <c r="F1206" s="7">
        <f>IF(SUMIFS('Daily BSE Equity Options'!$K:$K,'Daily BSE Equity Options'!$A:$A,$A1206)=0,"",SUMIFS('Daily BSE Equity Options'!$K:$K,'Daily BSE Equity Options'!$A:$A,$A1206))</f>
        <v/>
      </c>
      <c r="G1206" s="7">
        <f>IF(OR(E1206="",F1206=""),"",E1206+F1206)</f>
        <v/>
      </c>
      <c r="H1206" s="20">
        <f>IFERROR(IF(OR(E1206="",INDEX(E:E,MATCH(DATE(YEAR($A1206)-1,MONTH($A1206),DAY($A1206)),$A:$A,0))=""),"",E1206/INDEX(E:E,MATCH(DATE(YEAR($A1206)-1,MONTH($A1206),DAY($A1206)),$A:$A,0))-1),"")</f>
        <v/>
      </c>
      <c r="I1206" s="20">
        <f>IFERROR(IF(OR(F1206="",INDEX(F:F,MATCH(DATE(YEAR($A1206)-1,MONTH($A1206),DAY($A1206)),$A:$A,0))=""),"",F1206/INDEX(F:F,MATCH(DATE(YEAR($A1206)-1,MONTH($A1206),DAY($A1206)),$A:$A,0))-1),"")</f>
        <v/>
      </c>
      <c r="J1206" s="20">
        <f>IFERROR(IF(OR(G1206="",INDEX(G:G,MATCH(DATE(YEAR($A1206)-1,MONTH($A1206),DAY($A1206)),$A:$A,0))=""),"",G1206/INDEX(G:G,MATCH(DATE(YEAR($A1206)-1,MONTH($A1206),DAY($A1206)),$A:$A,0))-1),"")</f>
        <v/>
      </c>
      <c r="K1206" s="20">
        <f>IF(OR(E1206="",E1205=""),"",E1206/E1205-1)</f>
        <v/>
      </c>
      <c r="L1206" s="20">
        <f>IF(OR(F1206="",F1205=""),"",F1206/F1205-1)</f>
        <v/>
      </c>
      <c r="M1206" s="20">
        <f>IF(OR(G1206="",G1205=""),"",G1206/G1205-1)</f>
        <v/>
      </c>
      <c r="N1206" s="20">
        <f>IF(G1206="","",E1206/G1206)</f>
        <v/>
      </c>
      <c r="O1206" s="20">
        <f>IF(G1206="","",F1206/G1206)</f>
        <v/>
      </c>
      <c r="P1206" s="21">
        <f>IF(SUMIFS('Daily NSE Equity Options'!$L:$L,'Daily NSE Equity Options'!$A:$A,$A1206)=0,"",SUMIFS('Daily NSE Equity Options'!$L:$L,'Daily NSE Equity Options'!$A:$A,$A1206))</f>
        <v/>
      </c>
      <c r="Q1206" s="8">
        <f>IF(SUMIFS('Daily BSE Equity Options'!$L:$L,'Daily BSE Equity Options'!$A:$A,$A1206)=0,"",SUMIFS('Daily BSE Equity Options'!$L:$L,'Daily BSE Equity Options'!$A:$A,$A1206))</f>
        <v/>
      </c>
      <c r="R1206" s="8">
        <f>IF(OR(P1206="",Q1206=""),"",P1206+Q1206)</f>
        <v/>
      </c>
      <c r="S1206" s="23">
        <f>IFERROR(IF(OR(P1206="",INDEX(P:P,MATCH(DATE(YEAR($A1206)-1,MONTH($A1206),DAY($A1206)),$A:$A,0))=""),"",P1206/INDEX(P:P,MATCH(DATE(YEAR($A1206)-1,MONTH($A1206),DAY($A1206)),$A:$A,0))-1),"")</f>
        <v/>
      </c>
      <c r="T1206" s="23">
        <f>IFERROR(IF(OR(Q1206="",INDEX(Q:Q,MATCH(DATE(YEAR($A1206)-1,MONTH($A1206),DAY($A1206)),$A:$A,0))=""),"",Q1206/INDEX(Q:Q,MATCH(DATE(YEAR($A1206)-1,MONTH($A1206),DAY($A1206)),$A:$A,0))-1),"")</f>
        <v/>
      </c>
      <c r="U1206" s="23">
        <f>IFERROR(IF(OR(R1206="",INDEX(R:R,MATCH(DATE(YEAR($A1206)-1,MONTH($A1206),DAY($A1206)),$A:$A,0))=""),"",R1206/INDEX(R:R,MATCH(DATE(YEAR($A1206)-1,MONTH($A1206),DAY($A1206)),$A:$A,0))-1),"")</f>
        <v/>
      </c>
      <c r="V1206" s="23">
        <f>IF(OR(P1206="",P1205=""),"",P1206/P1205-1)</f>
        <v/>
      </c>
      <c r="W1206" s="23">
        <f>IF(OR(Q1206="",Q1205=""),"",Q1206/Q1205-1)</f>
        <v/>
      </c>
      <c r="X1206" s="23">
        <f>IF(OR(R1206="",R1205=""),"",R1206/R1205-1)</f>
        <v/>
      </c>
      <c r="Y1206" s="23">
        <f>IF(R1206="","",P1206/R1206)</f>
        <v/>
      </c>
      <c r="Z1206" s="23">
        <f>IF(R1206="","",Q1206/R1206)</f>
        <v/>
      </c>
      <c r="AA1206" s="24">
        <f>IF(SUMIFS('Daily NSE Equity Options'!$M:$M,'Daily NSE Equity Options'!$A:$A,$A1206)=0,"",SUMIFS('Daily NSE Equity Options'!$M:$M,'Daily NSE Equity Options'!$A:$A,$A1206))</f>
        <v/>
      </c>
      <c r="AB1206" s="9">
        <f>IF(SUMIFS('Daily BSE Equity Options'!$M:$M,'Daily BSE Equity Options'!$A:$A,$A1206)=0,"",SUMIFS('Daily BSE Equity Options'!$M:$M,'Daily BSE Equity Options'!$A:$A,$A1206))</f>
        <v/>
      </c>
      <c r="AC1206" s="9">
        <f>IF(OR(AA1206="",AB1206=""),"",AA1206+AB1206)</f>
        <v/>
      </c>
      <c r="AD1206" s="26">
        <f>IFERROR(IF(OR(AA1206="",INDEX(AA:AA,MATCH(DATE(YEAR($A1206)-1,MONTH($A1206),DAY($A1206)),$A:$A,0))=""),"",AA1206/INDEX(AA:AA,MATCH(DATE(YEAR($A1206)-1,MONTH($A1206),DAY($A1206)),$A:$A,0))-1),"")</f>
        <v/>
      </c>
      <c r="AE1206" s="26">
        <f>IFERROR(IF(OR(AB1206="",INDEX(AB:AB,MATCH(DATE(YEAR($A1206)-1,MONTH($A1206),DAY($A1206)),$A:$A,0))=""),"",AB1206/INDEX(AB:AB,MATCH(DATE(YEAR($A1206)-1,MONTH($A1206),DAY($A1206)),$A:$A,0))-1),"")</f>
        <v/>
      </c>
      <c r="AF1206" s="26">
        <f>IFERROR(IF(OR(AC1206="",INDEX(AC:AC,MATCH(DATE(YEAR($A1206)-1,MONTH($A1206),DAY($A1206)),$A:$A,0))=""),"",AC1206/INDEX(AC:AC,MATCH(DATE(YEAR($A1206)-1,MONTH($A1206),DAY($A1206)),$A:$A,0))-1),"")</f>
        <v/>
      </c>
      <c r="AG1206" s="26">
        <f>IF(OR(AA1206="",AA1205=""),"",AA1206/AA1205-1)</f>
        <v/>
      </c>
      <c r="AH1206" s="26">
        <f>IF(OR(AB1206="",AB1205=""),"",AB1206/AB1205-1)</f>
        <v/>
      </c>
      <c r="AI1206" s="26">
        <f>IF(OR(AC1206="",AC1205=""),"",AC1206/AC1205-1)</f>
        <v/>
      </c>
      <c r="AJ1206" s="26">
        <f>IF(AC1206="","",AA1206/AC1206)</f>
        <v/>
      </c>
      <c r="AK1206" s="26">
        <f>IF(AC1206="","",AB1206/AC1206)</f>
        <v/>
      </c>
      <c r="AL1206" s="29" t="n">
        <v>14.3525</v>
      </c>
      <c r="AM1206" s="30" t="n">
        <v>15.1325</v>
      </c>
      <c r="AN1206" s="30" t="n">
        <v>13.665</v>
      </c>
      <c r="AO1206" s="30" t="n">
        <v>14.0175</v>
      </c>
      <c r="AP1206" s="31" t="n">
        <v>-0.0233</v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18">
        <f>IF(SUMIFS('Daily NSE Equity Options'!$K:$K,'Daily NSE Equity Options'!$A:$A,$A1207)=0,"",SUMIFS('Daily NSE Equity Options'!$K:$K,'Daily NSE Equity Options'!$A:$A,$A1207))</f>
        <v/>
      </c>
      <c r="F1207" s="7">
        <f>IF(SUMIFS('Daily BSE Equity Options'!$K:$K,'Daily BSE Equity Options'!$A:$A,$A1207)=0,"",SUMIFS('Daily BSE Equity Options'!$K:$K,'Daily BSE Equity Options'!$A:$A,$A1207))</f>
        <v/>
      </c>
      <c r="G1207" s="7">
        <f>IF(OR(E1207="",F1207=""),"",E1207+F1207)</f>
        <v/>
      </c>
      <c r="H1207" s="20">
        <f>IFERROR(IF(OR(E1207="",INDEX(E:E,MATCH(DATE(YEAR($A1207)-1,MONTH($A1207),DAY($A1207)),$A:$A,0))=""),"",E1207/INDEX(E:E,MATCH(DATE(YEAR($A1207)-1,MONTH($A1207),DAY($A1207)),$A:$A,0))-1),"")</f>
        <v/>
      </c>
      <c r="I1207" s="20">
        <f>IFERROR(IF(OR(F1207="",INDEX(F:F,MATCH(DATE(YEAR($A1207)-1,MONTH($A1207),DAY($A1207)),$A:$A,0))=""),"",F1207/INDEX(F:F,MATCH(DATE(YEAR($A1207)-1,MONTH($A1207),DAY($A1207)),$A:$A,0))-1),"")</f>
        <v/>
      </c>
      <c r="J1207" s="20">
        <f>IFERROR(IF(OR(G1207="",INDEX(G:G,MATCH(DATE(YEAR($A1207)-1,MONTH($A1207),DAY($A1207)),$A:$A,0))=""),"",G1207/INDEX(G:G,MATCH(DATE(YEAR($A1207)-1,MONTH($A1207),DAY($A1207)),$A:$A,0))-1),"")</f>
        <v/>
      </c>
      <c r="K1207" s="20">
        <f>IF(OR(E1207="",E1206=""),"",E1207/E1206-1)</f>
        <v/>
      </c>
      <c r="L1207" s="20">
        <f>IF(OR(F1207="",F1206=""),"",F1207/F1206-1)</f>
        <v/>
      </c>
      <c r="M1207" s="20">
        <f>IF(OR(G1207="",G1206=""),"",G1207/G1206-1)</f>
        <v/>
      </c>
      <c r="N1207" s="20">
        <f>IF(G1207="","",E1207/G1207)</f>
        <v/>
      </c>
      <c r="O1207" s="20">
        <f>IF(G1207="","",F1207/G1207)</f>
        <v/>
      </c>
      <c r="P1207" s="21">
        <f>IF(SUMIFS('Daily NSE Equity Options'!$L:$L,'Daily NSE Equity Options'!$A:$A,$A1207)=0,"",SUMIFS('Daily NSE Equity Options'!$L:$L,'Daily NSE Equity Options'!$A:$A,$A1207))</f>
        <v/>
      </c>
      <c r="Q1207" s="8">
        <f>IF(SUMIFS('Daily BSE Equity Options'!$L:$L,'Daily BSE Equity Options'!$A:$A,$A1207)=0,"",SUMIFS('Daily BSE Equity Options'!$L:$L,'Daily BSE Equity Options'!$A:$A,$A1207))</f>
        <v/>
      </c>
      <c r="R1207" s="8">
        <f>IF(OR(P1207="",Q1207=""),"",P1207+Q1207)</f>
        <v/>
      </c>
      <c r="S1207" s="23">
        <f>IFERROR(IF(OR(P1207="",INDEX(P:P,MATCH(DATE(YEAR($A1207)-1,MONTH($A1207),DAY($A1207)),$A:$A,0))=""),"",P1207/INDEX(P:P,MATCH(DATE(YEAR($A1207)-1,MONTH($A1207),DAY($A1207)),$A:$A,0))-1),"")</f>
        <v/>
      </c>
      <c r="T1207" s="23">
        <f>IFERROR(IF(OR(Q1207="",INDEX(Q:Q,MATCH(DATE(YEAR($A1207)-1,MONTH($A1207),DAY($A1207)),$A:$A,0))=""),"",Q1207/INDEX(Q:Q,MATCH(DATE(YEAR($A1207)-1,MONTH($A1207),DAY($A1207)),$A:$A,0))-1),"")</f>
        <v/>
      </c>
      <c r="U1207" s="23">
        <f>IFERROR(IF(OR(R1207="",INDEX(R:R,MATCH(DATE(YEAR($A1207)-1,MONTH($A1207),DAY($A1207)),$A:$A,0))=""),"",R1207/INDEX(R:R,MATCH(DATE(YEAR($A1207)-1,MONTH($A1207),DAY($A1207)),$A:$A,0))-1),"")</f>
        <v/>
      </c>
      <c r="V1207" s="23">
        <f>IF(OR(P1207="",P1206=""),"",P1207/P1206-1)</f>
        <v/>
      </c>
      <c r="W1207" s="23">
        <f>IF(OR(Q1207="",Q1206=""),"",Q1207/Q1206-1)</f>
        <v/>
      </c>
      <c r="X1207" s="23">
        <f>IF(OR(R1207="",R1206=""),"",R1207/R1206-1)</f>
        <v/>
      </c>
      <c r="Y1207" s="23">
        <f>IF(R1207="","",P1207/R1207)</f>
        <v/>
      </c>
      <c r="Z1207" s="23">
        <f>IF(R1207="","",Q1207/R1207)</f>
        <v/>
      </c>
      <c r="AA1207" s="24">
        <f>IF(SUMIFS('Daily NSE Equity Options'!$M:$M,'Daily NSE Equity Options'!$A:$A,$A1207)=0,"",SUMIFS('Daily NSE Equity Options'!$M:$M,'Daily NSE Equity Options'!$A:$A,$A1207))</f>
        <v/>
      </c>
      <c r="AB1207" s="9">
        <f>IF(SUMIFS('Daily BSE Equity Options'!$M:$M,'Daily BSE Equity Options'!$A:$A,$A1207)=0,"",SUMIFS('Daily BSE Equity Options'!$M:$M,'Daily BSE Equity Options'!$A:$A,$A1207))</f>
        <v/>
      </c>
      <c r="AC1207" s="9">
        <f>IF(OR(AA1207="",AB1207=""),"",AA1207+AB1207)</f>
        <v/>
      </c>
      <c r="AD1207" s="26">
        <f>IFERROR(IF(OR(AA1207="",INDEX(AA:AA,MATCH(DATE(YEAR($A1207)-1,MONTH($A1207),DAY($A1207)),$A:$A,0))=""),"",AA1207/INDEX(AA:AA,MATCH(DATE(YEAR($A1207)-1,MONTH($A1207),DAY($A1207)),$A:$A,0))-1),"")</f>
        <v/>
      </c>
      <c r="AE1207" s="26">
        <f>IFERROR(IF(OR(AB1207="",INDEX(AB:AB,MATCH(DATE(YEAR($A1207)-1,MONTH($A1207),DAY($A1207)),$A:$A,0))=""),"",AB1207/INDEX(AB:AB,MATCH(DATE(YEAR($A1207)-1,MONTH($A1207),DAY($A1207)),$A:$A,0))-1),"")</f>
        <v/>
      </c>
      <c r="AF1207" s="26">
        <f>IFERROR(IF(OR(AC1207="",INDEX(AC:AC,MATCH(DATE(YEAR($A1207)-1,MONTH($A1207),DAY($A1207)),$A:$A,0))=""),"",AC1207/INDEX(AC:AC,MATCH(DATE(YEAR($A1207)-1,MONTH($A1207),DAY($A1207)),$A:$A,0))-1),"")</f>
        <v/>
      </c>
      <c r="AG1207" s="26">
        <f>IF(OR(AA1207="",AA1206=""),"",AA1207/AA1206-1)</f>
        <v/>
      </c>
      <c r="AH1207" s="26">
        <f>IF(OR(AB1207="",AB1206=""),"",AB1207/AB1206-1)</f>
        <v/>
      </c>
      <c r="AI1207" s="26">
        <f>IF(OR(AC1207="",AC1206=""),"",AC1207/AC1206-1)</f>
        <v/>
      </c>
      <c r="AJ1207" s="26">
        <f>IF(AC1207="","",AA1207/AC1207)</f>
        <v/>
      </c>
      <c r="AK1207" s="26">
        <f>IF(AC1207="","",AB1207/AC1207)</f>
        <v/>
      </c>
      <c r="AL1207" s="29" t="n">
        <v>14.0175</v>
      </c>
      <c r="AM1207" s="30" t="n">
        <v>14.2975</v>
      </c>
      <c r="AN1207" s="30" t="n">
        <v>13.4975</v>
      </c>
      <c r="AO1207" s="30" t="n">
        <v>14.0825</v>
      </c>
      <c r="AP1207" s="31" t="n">
        <v>0.0046</v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18">
        <f>IF(SUMIFS('Daily NSE Equity Options'!$K:$K,'Daily NSE Equity Options'!$A:$A,$A1208)=0,"",SUMIFS('Daily NSE Equity Options'!$K:$K,'Daily NSE Equity Options'!$A:$A,$A1208))</f>
        <v/>
      </c>
      <c r="F1208" s="7">
        <f>IF(SUMIFS('Daily BSE Equity Options'!$K:$K,'Daily BSE Equity Options'!$A:$A,$A1208)=0,"",SUMIFS('Daily BSE Equity Options'!$K:$K,'Daily BSE Equity Options'!$A:$A,$A1208))</f>
        <v/>
      </c>
      <c r="G1208" s="7">
        <f>IF(OR(E1208="",F1208=""),"",E1208+F1208)</f>
        <v/>
      </c>
      <c r="H1208" s="20">
        <f>IFERROR(IF(OR(E1208="",INDEX(E:E,MATCH(DATE(YEAR($A1208)-1,MONTH($A1208),DAY($A1208)),$A:$A,0))=""),"",E1208/INDEX(E:E,MATCH(DATE(YEAR($A1208)-1,MONTH($A1208),DAY($A1208)),$A:$A,0))-1),"")</f>
        <v/>
      </c>
      <c r="I1208" s="20">
        <f>IFERROR(IF(OR(F1208="",INDEX(F:F,MATCH(DATE(YEAR($A1208)-1,MONTH($A1208),DAY($A1208)),$A:$A,0))=""),"",F1208/INDEX(F:F,MATCH(DATE(YEAR($A1208)-1,MONTH($A1208),DAY($A1208)),$A:$A,0))-1),"")</f>
        <v/>
      </c>
      <c r="J1208" s="20">
        <f>IFERROR(IF(OR(G1208="",INDEX(G:G,MATCH(DATE(YEAR($A1208)-1,MONTH($A1208),DAY($A1208)),$A:$A,0))=""),"",G1208/INDEX(G:G,MATCH(DATE(YEAR($A1208)-1,MONTH($A1208),DAY($A1208)),$A:$A,0))-1),"")</f>
        <v/>
      </c>
      <c r="K1208" s="20">
        <f>IF(OR(E1208="",E1207=""),"",E1208/E1207-1)</f>
        <v/>
      </c>
      <c r="L1208" s="20">
        <f>IF(OR(F1208="",F1207=""),"",F1208/F1207-1)</f>
        <v/>
      </c>
      <c r="M1208" s="20">
        <f>IF(OR(G1208="",G1207=""),"",G1208/G1207-1)</f>
        <v/>
      </c>
      <c r="N1208" s="20">
        <f>IF(G1208="","",E1208/G1208)</f>
        <v/>
      </c>
      <c r="O1208" s="20">
        <f>IF(G1208="","",F1208/G1208)</f>
        <v/>
      </c>
      <c r="P1208" s="21">
        <f>IF(SUMIFS('Daily NSE Equity Options'!$L:$L,'Daily NSE Equity Options'!$A:$A,$A1208)=0,"",SUMIFS('Daily NSE Equity Options'!$L:$L,'Daily NSE Equity Options'!$A:$A,$A1208))</f>
        <v/>
      </c>
      <c r="Q1208" s="8">
        <f>IF(SUMIFS('Daily BSE Equity Options'!$L:$L,'Daily BSE Equity Options'!$A:$A,$A1208)=0,"",SUMIFS('Daily BSE Equity Options'!$L:$L,'Daily BSE Equity Options'!$A:$A,$A1208))</f>
        <v/>
      </c>
      <c r="R1208" s="8">
        <f>IF(OR(P1208="",Q1208=""),"",P1208+Q1208)</f>
        <v/>
      </c>
      <c r="S1208" s="23">
        <f>IFERROR(IF(OR(P1208="",INDEX(P:P,MATCH(DATE(YEAR($A1208)-1,MONTH($A1208),DAY($A1208)),$A:$A,0))=""),"",P1208/INDEX(P:P,MATCH(DATE(YEAR($A1208)-1,MONTH($A1208),DAY($A1208)),$A:$A,0))-1),"")</f>
        <v/>
      </c>
      <c r="T1208" s="23">
        <f>IFERROR(IF(OR(Q1208="",INDEX(Q:Q,MATCH(DATE(YEAR($A1208)-1,MONTH($A1208),DAY($A1208)),$A:$A,0))=""),"",Q1208/INDEX(Q:Q,MATCH(DATE(YEAR($A1208)-1,MONTH($A1208),DAY($A1208)),$A:$A,0))-1),"")</f>
        <v/>
      </c>
      <c r="U1208" s="23">
        <f>IFERROR(IF(OR(R1208="",INDEX(R:R,MATCH(DATE(YEAR($A1208)-1,MONTH($A1208),DAY($A1208)),$A:$A,0))=""),"",R1208/INDEX(R:R,MATCH(DATE(YEAR($A1208)-1,MONTH($A1208),DAY($A1208)),$A:$A,0))-1),"")</f>
        <v/>
      </c>
      <c r="V1208" s="23">
        <f>IF(OR(P1208="",P1207=""),"",P1208/P1207-1)</f>
        <v/>
      </c>
      <c r="W1208" s="23">
        <f>IF(OR(Q1208="",Q1207=""),"",Q1208/Q1207-1)</f>
        <v/>
      </c>
      <c r="X1208" s="23">
        <f>IF(OR(R1208="",R1207=""),"",R1208/R1207-1)</f>
        <v/>
      </c>
      <c r="Y1208" s="23">
        <f>IF(R1208="","",P1208/R1208)</f>
        <v/>
      </c>
      <c r="Z1208" s="23">
        <f>IF(R1208="","",Q1208/R1208)</f>
        <v/>
      </c>
      <c r="AA1208" s="24">
        <f>IF(SUMIFS('Daily NSE Equity Options'!$M:$M,'Daily NSE Equity Options'!$A:$A,$A1208)=0,"",SUMIFS('Daily NSE Equity Options'!$M:$M,'Daily NSE Equity Options'!$A:$A,$A1208))</f>
        <v/>
      </c>
      <c r="AB1208" s="9">
        <f>IF(SUMIFS('Daily BSE Equity Options'!$M:$M,'Daily BSE Equity Options'!$A:$A,$A1208)=0,"",SUMIFS('Daily BSE Equity Options'!$M:$M,'Daily BSE Equity Options'!$A:$A,$A1208))</f>
        <v/>
      </c>
      <c r="AC1208" s="9">
        <f>IF(OR(AA1208="",AB1208=""),"",AA1208+AB1208)</f>
        <v/>
      </c>
      <c r="AD1208" s="26">
        <f>IFERROR(IF(OR(AA1208="",INDEX(AA:AA,MATCH(DATE(YEAR($A1208)-1,MONTH($A1208),DAY($A1208)),$A:$A,0))=""),"",AA1208/INDEX(AA:AA,MATCH(DATE(YEAR($A1208)-1,MONTH($A1208),DAY($A1208)),$A:$A,0))-1),"")</f>
        <v/>
      </c>
      <c r="AE1208" s="26">
        <f>IFERROR(IF(OR(AB1208="",INDEX(AB:AB,MATCH(DATE(YEAR($A1208)-1,MONTH($A1208),DAY($A1208)),$A:$A,0))=""),"",AB1208/INDEX(AB:AB,MATCH(DATE(YEAR($A1208)-1,MONTH($A1208),DAY($A1208)),$A:$A,0))-1),"")</f>
        <v/>
      </c>
      <c r="AF1208" s="26">
        <f>IFERROR(IF(OR(AC1208="",INDEX(AC:AC,MATCH(DATE(YEAR($A1208)-1,MONTH($A1208),DAY($A1208)),$A:$A,0))=""),"",AC1208/INDEX(AC:AC,MATCH(DATE(YEAR($A1208)-1,MONTH($A1208),DAY($A1208)),$A:$A,0))-1),"")</f>
        <v/>
      </c>
      <c r="AG1208" s="26">
        <f>IF(OR(AA1208="",AA1207=""),"",AA1208/AA1207-1)</f>
        <v/>
      </c>
      <c r="AH1208" s="26">
        <f>IF(OR(AB1208="",AB1207=""),"",AB1208/AB1207-1)</f>
        <v/>
      </c>
      <c r="AI1208" s="26">
        <f>IF(OR(AC1208="",AC1207=""),"",AC1208/AC1207-1)</f>
        <v/>
      </c>
      <c r="AJ1208" s="26">
        <f>IF(AC1208="","",AA1208/AC1208)</f>
        <v/>
      </c>
      <c r="AK1208" s="26">
        <f>IF(AC1208="","",AB1208/AC1208)</f>
        <v/>
      </c>
      <c r="AL1208" s="29" t="n">
        <v>14.0825</v>
      </c>
      <c r="AM1208" s="30" t="n">
        <v>14.64</v>
      </c>
      <c r="AN1208" s="30" t="n">
        <v>13.15</v>
      </c>
      <c r="AO1208" s="30" t="n">
        <v>14.175</v>
      </c>
      <c r="AP1208" s="31" t="n">
        <v>0.0066</v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18">
        <f>IF(SUMIFS('Daily NSE Equity Options'!$K:$K,'Daily NSE Equity Options'!$A:$A,$A1209)=0,"",SUMIFS('Daily NSE Equity Options'!$K:$K,'Daily NSE Equity Options'!$A:$A,$A1209))</f>
        <v/>
      </c>
      <c r="F1209" s="7">
        <f>IF(SUMIFS('Daily BSE Equity Options'!$K:$K,'Daily BSE Equity Options'!$A:$A,$A1209)=0,"",SUMIFS('Daily BSE Equity Options'!$K:$K,'Daily BSE Equity Options'!$A:$A,$A1209))</f>
        <v/>
      </c>
      <c r="G1209" s="7">
        <f>IF(OR(E1209="",F1209=""),"",E1209+F1209)</f>
        <v/>
      </c>
      <c r="H1209" s="20">
        <f>IFERROR(IF(OR(E1209="",INDEX(E:E,MATCH(DATE(YEAR($A1209)-1,MONTH($A1209),DAY($A1209)),$A:$A,0))=""),"",E1209/INDEX(E:E,MATCH(DATE(YEAR($A1209)-1,MONTH($A1209),DAY($A1209)),$A:$A,0))-1),"")</f>
        <v/>
      </c>
      <c r="I1209" s="20">
        <f>IFERROR(IF(OR(F1209="",INDEX(F:F,MATCH(DATE(YEAR($A1209)-1,MONTH($A1209),DAY($A1209)),$A:$A,0))=""),"",F1209/INDEX(F:F,MATCH(DATE(YEAR($A1209)-1,MONTH($A1209),DAY($A1209)),$A:$A,0))-1),"")</f>
        <v/>
      </c>
      <c r="J1209" s="20">
        <f>IFERROR(IF(OR(G1209="",INDEX(G:G,MATCH(DATE(YEAR($A1209)-1,MONTH($A1209),DAY($A1209)),$A:$A,0))=""),"",G1209/INDEX(G:G,MATCH(DATE(YEAR($A1209)-1,MONTH($A1209),DAY($A1209)),$A:$A,0))-1),"")</f>
        <v/>
      </c>
      <c r="K1209" s="20">
        <f>IF(OR(E1209="",E1208=""),"",E1209/E1208-1)</f>
        <v/>
      </c>
      <c r="L1209" s="20">
        <f>IF(OR(F1209="",F1208=""),"",F1209/F1208-1)</f>
        <v/>
      </c>
      <c r="M1209" s="20">
        <f>IF(OR(G1209="",G1208=""),"",G1209/G1208-1)</f>
        <v/>
      </c>
      <c r="N1209" s="20">
        <f>IF(G1209="","",E1209/G1209)</f>
        <v/>
      </c>
      <c r="O1209" s="20">
        <f>IF(G1209="","",F1209/G1209)</f>
        <v/>
      </c>
      <c r="P1209" s="21">
        <f>IF(SUMIFS('Daily NSE Equity Options'!$L:$L,'Daily NSE Equity Options'!$A:$A,$A1209)=0,"",SUMIFS('Daily NSE Equity Options'!$L:$L,'Daily NSE Equity Options'!$A:$A,$A1209))</f>
        <v/>
      </c>
      <c r="Q1209" s="8">
        <f>IF(SUMIFS('Daily BSE Equity Options'!$L:$L,'Daily BSE Equity Options'!$A:$A,$A1209)=0,"",SUMIFS('Daily BSE Equity Options'!$L:$L,'Daily BSE Equity Options'!$A:$A,$A1209))</f>
        <v/>
      </c>
      <c r="R1209" s="8">
        <f>IF(OR(P1209="",Q1209=""),"",P1209+Q1209)</f>
        <v/>
      </c>
      <c r="S1209" s="23">
        <f>IFERROR(IF(OR(P1209="",INDEX(P:P,MATCH(DATE(YEAR($A1209)-1,MONTH($A1209),DAY($A1209)),$A:$A,0))=""),"",P1209/INDEX(P:P,MATCH(DATE(YEAR($A1209)-1,MONTH($A1209),DAY($A1209)),$A:$A,0))-1),"")</f>
        <v/>
      </c>
      <c r="T1209" s="23">
        <f>IFERROR(IF(OR(Q1209="",INDEX(Q:Q,MATCH(DATE(YEAR($A1209)-1,MONTH($A1209),DAY($A1209)),$A:$A,0))=""),"",Q1209/INDEX(Q:Q,MATCH(DATE(YEAR($A1209)-1,MONTH($A1209),DAY($A1209)),$A:$A,0))-1),"")</f>
        <v/>
      </c>
      <c r="U1209" s="23">
        <f>IFERROR(IF(OR(R1209="",INDEX(R:R,MATCH(DATE(YEAR($A1209)-1,MONTH($A1209),DAY($A1209)),$A:$A,0))=""),"",R1209/INDEX(R:R,MATCH(DATE(YEAR($A1209)-1,MONTH($A1209),DAY($A1209)),$A:$A,0))-1),"")</f>
        <v/>
      </c>
      <c r="V1209" s="23">
        <f>IF(OR(P1209="",P1208=""),"",P1209/P1208-1)</f>
        <v/>
      </c>
      <c r="W1209" s="23">
        <f>IF(OR(Q1209="",Q1208=""),"",Q1209/Q1208-1)</f>
        <v/>
      </c>
      <c r="X1209" s="23">
        <f>IF(OR(R1209="",R1208=""),"",R1209/R1208-1)</f>
        <v/>
      </c>
      <c r="Y1209" s="23">
        <f>IF(R1209="","",P1209/R1209)</f>
        <v/>
      </c>
      <c r="Z1209" s="23">
        <f>IF(R1209="","",Q1209/R1209)</f>
        <v/>
      </c>
      <c r="AA1209" s="24">
        <f>IF(SUMIFS('Daily NSE Equity Options'!$M:$M,'Daily NSE Equity Options'!$A:$A,$A1209)=0,"",SUMIFS('Daily NSE Equity Options'!$M:$M,'Daily NSE Equity Options'!$A:$A,$A1209))</f>
        <v/>
      </c>
      <c r="AB1209" s="9">
        <f>IF(SUMIFS('Daily BSE Equity Options'!$M:$M,'Daily BSE Equity Options'!$A:$A,$A1209)=0,"",SUMIFS('Daily BSE Equity Options'!$M:$M,'Daily BSE Equity Options'!$A:$A,$A1209))</f>
        <v/>
      </c>
      <c r="AC1209" s="9">
        <f>IF(OR(AA1209="",AB1209=""),"",AA1209+AB1209)</f>
        <v/>
      </c>
      <c r="AD1209" s="26">
        <f>IFERROR(IF(OR(AA1209="",INDEX(AA:AA,MATCH(DATE(YEAR($A1209)-1,MONTH($A1209),DAY($A1209)),$A:$A,0))=""),"",AA1209/INDEX(AA:AA,MATCH(DATE(YEAR($A1209)-1,MONTH($A1209),DAY($A1209)),$A:$A,0))-1),"")</f>
        <v/>
      </c>
      <c r="AE1209" s="26">
        <f>IFERROR(IF(OR(AB1209="",INDEX(AB:AB,MATCH(DATE(YEAR($A1209)-1,MONTH($A1209),DAY($A1209)),$A:$A,0))=""),"",AB1209/INDEX(AB:AB,MATCH(DATE(YEAR($A1209)-1,MONTH($A1209),DAY($A1209)),$A:$A,0))-1),"")</f>
        <v/>
      </c>
      <c r="AF1209" s="26">
        <f>IFERROR(IF(OR(AC1209="",INDEX(AC:AC,MATCH(DATE(YEAR($A1209)-1,MONTH($A1209),DAY($A1209)),$A:$A,0))=""),"",AC1209/INDEX(AC:AC,MATCH(DATE(YEAR($A1209)-1,MONTH($A1209),DAY($A1209)),$A:$A,0))-1),"")</f>
        <v/>
      </c>
      <c r="AG1209" s="26">
        <f>IF(OR(AA1209="",AA1208=""),"",AA1209/AA1208-1)</f>
        <v/>
      </c>
      <c r="AH1209" s="26">
        <f>IF(OR(AB1209="",AB1208=""),"",AB1209/AB1208-1)</f>
        <v/>
      </c>
      <c r="AI1209" s="26">
        <f>IF(OR(AC1209="",AC1208=""),"",AC1209/AC1208-1)</f>
        <v/>
      </c>
      <c r="AJ1209" s="26">
        <f>IF(AC1209="","",AA1209/AC1209)</f>
        <v/>
      </c>
      <c r="AK1209" s="26">
        <f>IF(AC1209="","",AB1209/AC1209)</f>
        <v/>
      </c>
      <c r="AL1209" s="29" t="n">
        <v>14.175</v>
      </c>
      <c r="AM1209" s="30" t="n">
        <v>14.505</v>
      </c>
      <c r="AN1209" s="30" t="n">
        <v>13.55</v>
      </c>
      <c r="AO1209" s="30" t="n">
        <v>13.685</v>
      </c>
      <c r="AP1209" s="31" t="n">
        <v>-0.0346</v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18">
        <f>IF(SUMIFS('Daily NSE Equity Options'!$K:$K,'Daily NSE Equity Options'!$A:$A,$A1210)=0,"",SUMIFS('Daily NSE Equity Options'!$K:$K,'Daily NSE Equity Options'!$A:$A,$A1210))</f>
        <v/>
      </c>
      <c r="F1210" s="7">
        <f>IF(SUMIFS('Daily BSE Equity Options'!$K:$K,'Daily BSE Equity Options'!$A:$A,$A1210)=0,"",SUMIFS('Daily BSE Equity Options'!$K:$K,'Daily BSE Equity Options'!$A:$A,$A1210))</f>
        <v/>
      </c>
      <c r="G1210" s="7">
        <f>IF(OR(E1210="",F1210=""),"",E1210+F1210)</f>
        <v/>
      </c>
      <c r="H1210" s="20">
        <f>IFERROR(IF(OR(E1210="",INDEX(E:E,MATCH(DATE(YEAR($A1210)-1,MONTH($A1210),DAY($A1210)),$A:$A,0))=""),"",E1210/INDEX(E:E,MATCH(DATE(YEAR($A1210)-1,MONTH($A1210),DAY($A1210)),$A:$A,0))-1),"")</f>
        <v/>
      </c>
      <c r="I1210" s="20">
        <f>IFERROR(IF(OR(F1210="",INDEX(F:F,MATCH(DATE(YEAR($A1210)-1,MONTH($A1210),DAY($A1210)),$A:$A,0))=""),"",F1210/INDEX(F:F,MATCH(DATE(YEAR($A1210)-1,MONTH($A1210),DAY($A1210)),$A:$A,0))-1),"")</f>
        <v/>
      </c>
      <c r="J1210" s="20">
        <f>IFERROR(IF(OR(G1210="",INDEX(G:G,MATCH(DATE(YEAR($A1210)-1,MONTH($A1210),DAY($A1210)),$A:$A,0))=""),"",G1210/INDEX(G:G,MATCH(DATE(YEAR($A1210)-1,MONTH($A1210),DAY($A1210)),$A:$A,0))-1),"")</f>
        <v/>
      </c>
      <c r="K1210" s="20">
        <f>IF(OR(E1210="",E1209=""),"",E1210/E1209-1)</f>
        <v/>
      </c>
      <c r="L1210" s="20">
        <f>IF(OR(F1210="",F1209=""),"",F1210/F1209-1)</f>
        <v/>
      </c>
      <c r="M1210" s="20">
        <f>IF(OR(G1210="",G1209=""),"",G1210/G1209-1)</f>
        <v/>
      </c>
      <c r="N1210" s="20">
        <f>IF(G1210="","",E1210/G1210)</f>
        <v/>
      </c>
      <c r="O1210" s="20">
        <f>IF(G1210="","",F1210/G1210)</f>
        <v/>
      </c>
      <c r="P1210" s="21">
        <f>IF(SUMIFS('Daily NSE Equity Options'!$L:$L,'Daily NSE Equity Options'!$A:$A,$A1210)=0,"",SUMIFS('Daily NSE Equity Options'!$L:$L,'Daily NSE Equity Options'!$A:$A,$A1210))</f>
        <v/>
      </c>
      <c r="Q1210" s="8">
        <f>IF(SUMIFS('Daily BSE Equity Options'!$L:$L,'Daily BSE Equity Options'!$A:$A,$A1210)=0,"",SUMIFS('Daily BSE Equity Options'!$L:$L,'Daily BSE Equity Options'!$A:$A,$A1210))</f>
        <v/>
      </c>
      <c r="R1210" s="8">
        <f>IF(OR(P1210="",Q1210=""),"",P1210+Q1210)</f>
        <v/>
      </c>
      <c r="S1210" s="23">
        <f>IFERROR(IF(OR(P1210="",INDEX(P:P,MATCH(DATE(YEAR($A1210)-1,MONTH($A1210),DAY($A1210)),$A:$A,0))=""),"",P1210/INDEX(P:P,MATCH(DATE(YEAR($A1210)-1,MONTH($A1210),DAY($A1210)),$A:$A,0))-1),"")</f>
        <v/>
      </c>
      <c r="T1210" s="23">
        <f>IFERROR(IF(OR(Q1210="",INDEX(Q:Q,MATCH(DATE(YEAR($A1210)-1,MONTH($A1210),DAY($A1210)),$A:$A,0))=""),"",Q1210/INDEX(Q:Q,MATCH(DATE(YEAR($A1210)-1,MONTH($A1210),DAY($A1210)),$A:$A,0))-1),"")</f>
        <v/>
      </c>
      <c r="U1210" s="23">
        <f>IFERROR(IF(OR(R1210="",INDEX(R:R,MATCH(DATE(YEAR($A1210)-1,MONTH($A1210),DAY($A1210)),$A:$A,0))=""),"",R1210/INDEX(R:R,MATCH(DATE(YEAR($A1210)-1,MONTH($A1210),DAY($A1210)),$A:$A,0))-1),"")</f>
        <v/>
      </c>
      <c r="V1210" s="23">
        <f>IF(OR(P1210="",P1209=""),"",P1210/P1209-1)</f>
        <v/>
      </c>
      <c r="W1210" s="23">
        <f>IF(OR(Q1210="",Q1209=""),"",Q1210/Q1209-1)</f>
        <v/>
      </c>
      <c r="X1210" s="23">
        <f>IF(OR(R1210="",R1209=""),"",R1210/R1209-1)</f>
        <v/>
      </c>
      <c r="Y1210" s="23">
        <f>IF(R1210="","",P1210/R1210)</f>
        <v/>
      </c>
      <c r="Z1210" s="23">
        <f>IF(R1210="","",Q1210/R1210)</f>
        <v/>
      </c>
      <c r="AA1210" s="24">
        <f>IF(SUMIFS('Daily NSE Equity Options'!$M:$M,'Daily NSE Equity Options'!$A:$A,$A1210)=0,"",SUMIFS('Daily NSE Equity Options'!$M:$M,'Daily NSE Equity Options'!$A:$A,$A1210))</f>
        <v/>
      </c>
      <c r="AB1210" s="9">
        <f>IF(SUMIFS('Daily BSE Equity Options'!$M:$M,'Daily BSE Equity Options'!$A:$A,$A1210)=0,"",SUMIFS('Daily BSE Equity Options'!$M:$M,'Daily BSE Equity Options'!$A:$A,$A1210))</f>
        <v/>
      </c>
      <c r="AC1210" s="9">
        <f>IF(OR(AA1210="",AB1210=""),"",AA1210+AB1210)</f>
        <v/>
      </c>
      <c r="AD1210" s="26">
        <f>IFERROR(IF(OR(AA1210="",INDEX(AA:AA,MATCH(DATE(YEAR($A1210)-1,MONTH($A1210),DAY($A1210)),$A:$A,0))=""),"",AA1210/INDEX(AA:AA,MATCH(DATE(YEAR($A1210)-1,MONTH($A1210),DAY($A1210)),$A:$A,0))-1),"")</f>
        <v/>
      </c>
      <c r="AE1210" s="26">
        <f>IFERROR(IF(OR(AB1210="",INDEX(AB:AB,MATCH(DATE(YEAR($A1210)-1,MONTH($A1210),DAY($A1210)),$A:$A,0))=""),"",AB1210/INDEX(AB:AB,MATCH(DATE(YEAR($A1210)-1,MONTH($A1210),DAY($A1210)),$A:$A,0))-1),"")</f>
        <v/>
      </c>
      <c r="AF1210" s="26">
        <f>IFERROR(IF(OR(AC1210="",INDEX(AC:AC,MATCH(DATE(YEAR($A1210)-1,MONTH($A1210),DAY($A1210)),$A:$A,0))=""),"",AC1210/INDEX(AC:AC,MATCH(DATE(YEAR($A1210)-1,MONTH($A1210),DAY($A1210)),$A:$A,0))-1),"")</f>
        <v/>
      </c>
      <c r="AG1210" s="26">
        <f>IF(OR(AA1210="",AA1209=""),"",AA1210/AA1209-1)</f>
        <v/>
      </c>
      <c r="AH1210" s="26">
        <f>IF(OR(AB1210="",AB1209=""),"",AB1210/AB1209-1)</f>
        <v/>
      </c>
      <c r="AI1210" s="26">
        <f>IF(OR(AC1210="",AC1209=""),"",AC1210/AC1209-1)</f>
        <v/>
      </c>
      <c r="AJ1210" s="26">
        <f>IF(AC1210="","",AA1210/AC1210)</f>
        <v/>
      </c>
      <c r="AK1210" s="26">
        <f>IF(AC1210="","",AB1210/AC1210)</f>
        <v/>
      </c>
      <c r="AL1210" s="29" t="n">
        <v>13.685</v>
      </c>
      <c r="AM1210" s="30" t="n">
        <v>14.7175</v>
      </c>
      <c r="AN1210" s="30" t="n">
        <v>13.685</v>
      </c>
      <c r="AO1210" s="30" t="n">
        <v>14.445</v>
      </c>
      <c r="AP1210" s="31" t="n">
        <v>0.0555</v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18">
        <f>IF(SUMIFS('Daily NSE Equity Options'!$K:$K,'Daily NSE Equity Options'!$A:$A,$A1211)=0,"",SUMIFS('Daily NSE Equity Options'!$K:$K,'Daily NSE Equity Options'!$A:$A,$A1211))</f>
        <v/>
      </c>
      <c r="F1211" s="7">
        <f>IF(SUMIFS('Daily BSE Equity Options'!$K:$K,'Daily BSE Equity Options'!$A:$A,$A1211)=0,"",SUMIFS('Daily BSE Equity Options'!$K:$K,'Daily BSE Equity Options'!$A:$A,$A1211))</f>
        <v/>
      </c>
      <c r="G1211" s="7">
        <f>IF(OR(E1211="",F1211=""),"",E1211+F1211)</f>
        <v/>
      </c>
      <c r="H1211" s="20">
        <f>IFERROR(IF(OR(E1211="",INDEX(E:E,MATCH(DATE(YEAR($A1211)-1,MONTH($A1211),DAY($A1211)),$A:$A,0))=""),"",E1211/INDEX(E:E,MATCH(DATE(YEAR($A1211)-1,MONTH($A1211),DAY($A1211)),$A:$A,0))-1),"")</f>
        <v/>
      </c>
      <c r="I1211" s="20">
        <f>IFERROR(IF(OR(F1211="",INDEX(F:F,MATCH(DATE(YEAR($A1211)-1,MONTH($A1211),DAY($A1211)),$A:$A,0))=""),"",F1211/INDEX(F:F,MATCH(DATE(YEAR($A1211)-1,MONTH($A1211),DAY($A1211)),$A:$A,0))-1),"")</f>
        <v/>
      </c>
      <c r="J1211" s="20">
        <f>IFERROR(IF(OR(G1211="",INDEX(G:G,MATCH(DATE(YEAR($A1211)-1,MONTH($A1211),DAY($A1211)),$A:$A,0))=""),"",G1211/INDEX(G:G,MATCH(DATE(YEAR($A1211)-1,MONTH($A1211),DAY($A1211)),$A:$A,0))-1),"")</f>
        <v/>
      </c>
      <c r="K1211" s="20">
        <f>IF(OR(E1211="",E1210=""),"",E1211/E1210-1)</f>
        <v/>
      </c>
      <c r="L1211" s="20">
        <f>IF(OR(F1211="",F1210=""),"",F1211/F1210-1)</f>
        <v/>
      </c>
      <c r="M1211" s="20">
        <f>IF(OR(G1211="",G1210=""),"",G1211/G1210-1)</f>
        <v/>
      </c>
      <c r="N1211" s="20">
        <f>IF(G1211="","",E1211/G1211)</f>
        <v/>
      </c>
      <c r="O1211" s="20">
        <f>IF(G1211="","",F1211/G1211)</f>
        <v/>
      </c>
      <c r="P1211" s="21">
        <f>IF(SUMIFS('Daily NSE Equity Options'!$L:$L,'Daily NSE Equity Options'!$A:$A,$A1211)=0,"",SUMIFS('Daily NSE Equity Options'!$L:$L,'Daily NSE Equity Options'!$A:$A,$A1211))</f>
        <v/>
      </c>
      <c r="Q1211" s="8">
        <f>IF(SUMIFS('Daily BSE Equity Options'!$L:$L,'Daily BSE Equity Options'!$A:$A,$A1211)=0,"",SUMIFS('Daily BSE Equity Options'!$L:$L,'Daily BSE Equity Options'!$A:$A,$A1211))</f>
        <v/>
      </c>
      <c r="R1211" s="8">
        <f>IF(OR(P1211="",Q1211=""),"",P1211+Q1211)</f>
        <v/>
      </c>
      <c r="S1211" s="23">
        <f>IFERROR(IF(OR(P1211="",INDEX(P:P,MATCH(DATE(YEAR($A1211)-1,MONTH($A1211),DAY($A1211)),$A:$A,0))=""),"",P1211/INDEX(P:P,MATCH(DATE(YEAR($A1211)-1,MONTH($A1211),DAY($A1211)),$A:$A,0))-1),"")</f>
        <v/>
      </c>
      <c r="T1211" s="23">
        <f>IFERROR(IF(OR(Q1211="",INDEX(Q:Q,MATCH(DATE(YEAR($A1211)-1,MONTH($A1211),DAY($A1211)),$A:$A,0))=""),"",Q1211/INDEX(Q:Q,MATCH(DATE(YEAR($A1211)-1,MONTH($A1211),DAY($A1211)),$A:$A,0))-1),"")</f>
        <v/>
      </c>
      <c r="U1211" s="23">
        <f>IFERROR(IF(OR(R1211="",INDEX(R:R,MATCH(DATE(YEAR($A1211)-1,MONTH($A1211),DAY($A1211)),$A:$A,0))=""),"",R1211/INDEX(R:R,MATCH(DATE(YEAR($A1211)-1,MONTH($A1211),DAY($A1211)),$A:$A,0))-1),"")</f>
        <v/>
      </c>
      <c r="V1211" s="23">
        <f>IF(OR(P1211="",P1210=""),"",P1211/P1210-1)</f>
        <v/>
      </c>
      <c r="W1211" s="23">
        <f>IF(OR(Q1211="",Q1210=""),"",Q1211/Q1210-1)</f>
        <v/>
      </c>
      <c r="X1211" s="23">
        <f>IF(OR(R1211="",R1210=""),"",R1211/R1210-1)</f>
        <v/>
      </c>
      <c r="Y1211" s="23">
        <f>IF(R1211="","",P1211/R1211)</f>
        <v/>
      </c>
      <c r="Z1211" s="23">
        <f>IF(R1211="","",Q1211/R1211)</f>
        <v/>
      </c>
      <c r="AA1211" s="24">
        <f>IF(SUMIFS('Daily NSE Equity Options'!$M:$M,'Daily NSE Equity Options'!$A:$A,$A1211)=0,"",SUMIFS('Daily NSE Equity Options'!$M:$M,'Daily NSE Equity Options'!$A:$A,$A1211))</f>
        <v/>
      </c>
      <c r="AB1211" s="9">
        <f>IF(SUMIFS('Daily BSE Equity Options'!$M:$M,'Daily BSE Equity Options'!$A:$A,$A1211)=0,"",SUMIFS('Daily BSE Equity Options'!$M:$M,'Daily BSE Equity Options'!$A:$A,$A1211))</f>
        <v/>
      </c>
      <c r="AC1211" s="9">
        <f>IF(OR(AA1211="",AB1211=""),"",AA1211+AB1211)</f>
        <v/>
      </c>
      <c r="AD1211" s="26">
        <f>IFERROR(IF(OR(AA1211="",INDEX(AA:AA,MATCH(DATE(YEAR($A1211)-1,MONTH($A1211),DAY($A1211)),$A:$A,0))=""),"",AA1211/INDEX(AA:AA,MATCH(DATE(YEAR($A1211)-1,MONTH($A1211),DAY($A1211)),$A:$A,0))-1),"")</f>
        <v/>
      </c>
      <c r="AE1211" s="26">
        <f>IFERROR(IF(OR(AB1211="",INDEX(AB:AB,MATCH(DATE(YEAR($A1211)-1,MONTH($A1211),DAY($A1211)),$A:$A,0))=""),"",AB1211/INDEX(AB:AB,MATCH(DATE(YEAR($A1211)-1,MONTH($A1211),DAY($A1211)),$A:$A,0))-1),"")</f>
        <v/>
      </c>
      <c r="AF1211" s="26">
        <f>IFERROR(IF(OR(AC1211="",INDEX(AC:AC,MATCH(DATE(YEAR($A1211)-1,MONTH($A1211),DAY($A1211)),$A:$A,0))=""),"",AC1211/INDEX(AC:AC,MATCH(DATE(YEAR($A1211)-1,MONTH($A1211),DAY($A1211)),$A:$A,0))-1),"")</f>
        <v/>
      </c>
      <c r="AG1211" s="26">
        <f>IF(OR(AA1211="",AA1210=""),"",AA1211/AA1210-1)</f>
        <v/>
      </c>
      <c r="AH1211" s="26">
        <f>IF(OR(AB1211="",AB1210=""),"",AB1211/AB1210-1)</f>
        <v/>
      </c>
      <c r="AI1211" s="26">
        <f>IF(OR(AC1211="",AC1210=""),"",AC1211/AC1210-1)</f>
        <v/>
      </c>
      <c r="AJ1211" s="26">
        <f>IF(AC1211="","",AA1211/AC1211)</f>
        <v/>
      </c>
      <c r="AK1211" s="26">
        <f>IF(AC1211="","",AB1211/AC1211)</f>
        <v/>
      </c>
      <c r="AL1211" s="29" t="n">
        <v>14.445</v>
      </c>
      <c r="AM1211" s="30" t="n">
        <v>15.4325</v>
      </c>
      <c r="AN1211" s="30" t="n">
        <v>13.845</v>
      </c>
      <c r="AO1211" s="30" t="n">
        <v>14.87</v>
      </c>
      <c r="AP1211" s="31" t="n">
        <v>0.0294</v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18">
        <f>IF(SUMIFS('Daily NSE Equity Options'!$K:$K,'Daily NSE Equity Options'!$A:$A,$A1212)=0,"",SUMIFS('Daily NSE Equity Options'!$K:$K,'Daily NSE Equity Options'!$A:$A,$A1212))</f>
        <v/>
      </c>
      <c r="F1212" s="7">
        <f>IF(SUMIFS('Daily BSE Equity Options'!$K:$K,'Daily BSE Equity Options'!$A:$A,$A1212)=0,"",SUMIFS('Daily BSE Equity Options'!$K:$K,'Daily BSE Equity Options'!$A:$A,$A1212))</f>
        <v/>
      </c>
      <c r="G1212" s="7">
        <f>IF(OR(E1212="",F1212=""),"",E1212+F1212)</f>
        <v/>
      </c>
      <c r="H1212" s="20">
        <f>IFERROR(IF(OR(E1212="",INDEX(E:E,MATCH(DATE(YEAR($A1212)-1,MONTH($A1212),DAY($A1212)),$A:$A,0))=""),"",E1212/INDEX(E:E,MATCH(DATE(YEAR($A1212)-1,MONTH($A1212),DAY($A1212)),$A:$A,0))-1),"")</f>
        <v/>
      </c>
      <c r="I1212" s="20">
        <f>IFERROR(IF(OR(F1212="",INDEX(F:F,MATCH(DATE(YEAR($A1212)-1,MONTH($A1212),DAY($A1212)),$A:$A,0))=""),"",F1212/INDEX(F:F,MATCH(DATE(YEAR($A1212)-1,MONTH($A1212),DAY($A1212)),$A:$A,0))-1),"")</f>
        <v/>
      </c>
      <c r="J1212" s="20">
        <f>IFERROR(IF(OR(G1212="",INDEX(G:G,MATCH(DATE(YEAR($A1212)-1,MONTH($A1212),DAY($A1212)),$A:$A,0))=""),"",G1212/INDEX(G:G,MATCH(DATE(YEAR($A1212)-1,MONTH($A1212),DAY($A1212)),$A:$A,0))-1),"")</f>
        <v/>
      </c>
      <c r="K1212" s="20">
        <f>IF(OR(E1212="",E1211=""),"",E1212/E1211-1)</f>
        <v/>
      </c>
      <c r="L1212" s="20">
        <f>IF(OR(F1212="",F1211=""),"",F1212/F1211-1)</f>
        <v/>
      </c>
      <c r="M1212" s="20">
        <f>IF(OR(G1212="",G1211=""),"",G1212/G1211-1)</f>
        <v/>
      </c>
      <c r="N1212" s="20">
        <f>IF(G1212="","",E1212/G1212)</f>
        <v/>
      </c>
      <c r="O1212" s="20">
        <f>IF(G1212="","",F1212/G1212)</f>
        <v/>
      </c>
      <c r="P1212" s="21">
        <f>IF(SUMIFS('Daily NSE Equity Options'!$L:$L,'Daily NSE Equity Options'!$A:$A,$A1212)=0,"",SUMIFS('Daily NSE Equity Options'!$L:$L,'Daily NSE Equity Options'!$A:$A,$A1212))</f>
        <v/>
      </c>
      <c r="Q1212" s="8">
        <f>IF(SUMIFS('Daily BSE Equity Options'!$L:$L,'Daily BSE Equity Options'!$A:$A,$A1212)=0,"",SUMIFS('Daily BSE Equity Options'!$L:$L,'Daily BSE Equity Options'!$A:$A,$A1212))</f>
        <v/>
      </c>
      <c r="R1212" s="8">
        <f>IF(OR(P1212="",Q1212=""),"",P1212+Q1212)</f>
        <v/>
      </c>
      <c r="S1212" s="23">
        <f>IFERROR(IF(OR(P1212="",INDEX(P:P,MATCH(DATE(YEAR($A1212)-1,MONTH($A1212),DAY($A1212)),$A:$A,0))=""),"",P1212/INDEX(P:P,MATCH(DATE(YEAR($A1212)-1,MONTH($A1212),DAY($A1212)),$A:$A,0))-1),"")</f>
        <v/>
      </c>
      <c r="T1212" s="23">
        <f>IFERROR(IF(OR(Q1212="",INDEX(Q:Q,MATCH(DATE(YEAR($A1212)-1,MONTH($A1212),DAY($A1212)),$A:$A,0))=""),"",Q1212/INDEX(Q:Q,MATCH(DATE(YEAR($A1212)-1,MONTH($A1212),DAY($A1212)),$A:$A,0))-1),"")</f>
        <v/>
      </c>
      <c r="U1212" s="23">
        <f>IFERROR(IF(OR(R1212="",INDEX(R:R,MATCH(DATE(YEAR($A1212)-1,MONTH($A1212),DAY($A1212)),$A:$A,0))=""),"",R1212/INDEX(R:R,MATCH(DATE(YEAR($A1212)-1,MONTH($A1212),DAY($A1212)),$A:$A,0))-1),"")</f>
        <v/>
      </c>
      <c r="V1212" s="23">
        <f>IF(OR(P1212="",P1211=""),"",P1212/P1211-1)</f>
        <v/>
      </c>
      <c r="W1212" s="23">
        <f>IF(OR(Q1212="",Q1211=""),"",Q1212/Q1211-1)</f>
        <v/>
      </c>
      <c r="X1212" s="23">
        <f>IF(OR(R1212="",R1211=""),"",R1212/R1211-1)</f>
        <v/>
      </c>
      <c r="Y1212" s="23">
        <f>IF(R1212="","",P1212/R1212)</f>
        <v/>
      </c>
      <c r="Z1212" s="23">
        <f>IF(R1212="","",Q1212/R1212)</f>
        <v/>
      </c>
      <c r="AA1212" s="24">
        <f>IF(SUMIFS('Daily NSE Equity Options'!$M:$M,'Daily NSE Equity Options'!$A:$A,$A1212)=0,"",SUMIFS('Daily NSE Equity Options'!$M:$M,'Daily NSE Equity Options'!$A:$A,$A1212))</f>
        <v/>
      </c>
      <c r="AB1212" s="9">
        <f>IF(SUMIFS('Daily BSE Equity Options'!$M:$M,'Daily BSE Equity Options'!$A:$A,$A1212)=0,"",SUMIFS('Daily BSE Equity Options'!$M:$M,'Daily BSE Equity Options'!$A:$A,$A1212))</f>
        <v/>
      </c>
      <c r="AC1212" s="9">
        <f>IF(OR(AA1212="",AB1212=""),"",AA1212+AB1212)</f>
        <v/>
      </c>
      <c r="AD1212" s="26">
        <f>IFERROR(IF(OR(AA1212="",INDEX(AA:AA,MATCH(DATE(YEAR($A1212)-1,MONTH($A1212),DAY($A1212)),$A:$A,0))=""),"",AA1212/INDEX(AA:AA,MATCH(DATE(YEAR($A1212)-1,MONTH($A1212),DAY($A1212)),$A:$A,0))-1),"")</f>
        <v/>
      </c>
      <c r="AE1212" s="26">
        <f>IFERROR(IF(OR(AB1212="",INDEX(AB:AB,MATCH(DATE(YEAR($A1212)-1,MONTH($A1212),DAY($A1212)),$A:$A,0))=""),"",AB1212/INDEX(AB:AB,MATCH(DATE(YEAR($A1212)-1,MONTH($A1212),DAY($A1212)),$A:$A,0))-1),"")</f>
        <v/>
      </c>
      <c r="AF1212" s="26">
        <f>IFERROR(IF(OR(AC1212="",INDEX(AC:AC,MATCH(DATE(YEAR($A1212)-1,MONTH($A1212),DAY($A1212)),$A:$A,0))=""),"",AC1212/INDEX(AC:AC,MATCH(DATE(YEAR($A1212)-1,MONTH($A1212),DAY($A1212)),$A:$A,0))-1),"")</f>
        <v/>
      </c>
      <c r="AG1212" s="26">
        <f>IF(OR(AA1212="",AA1211=""),"",AA1212/AA1211-1)</f>
        <v/>
      </c>
      <c r="AH1212" s="26">
        <f>IF(OR(AB1212="",AB1211=""),"",AB1212/AB1211-1)</f>
        <v/>
      </c>
      <c r="AI1212" s="26">
        <f>IF(OR(AC1212="",AC1211=""),"",AC1212/AC1211-1)</f>
        <v/>
      </c>
      <c r="AJ1212" s="26">
        <f>IF(AC1212="","",AA1212/AC1212)</f>
        <v/>
      </c>
      <c r="AK1212" s="26">
        <f>IF(AC1212="","",AB1212/AC1212)</f>
        <v/>
      </c>
      <c r="AL1212" s="29" t="n">
        <v>14.87</v>
      </c>
      <c r="AM1212" s="30" t="n">
        <v>15.6225</v>
      </c>
      <c r="AN1212" s="30" t="n">
        <v>14.6075</v>
      </c>
      <c r="AO1212" s="30" t="n">
        <v>14.895</v>
      </c>
      <c r="AP1212" s="31" t="n">
        <v>0.0017</v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18">
        <f>IF(SUMIFS('Daily NSE Equity Options'!$K:$K,'Daily NSE Equity Options'!$A:$A,$A1213)=0,"",SUMIFS('Daily NSE Equity Options'!$K:$K,'Daily NSE Equity Options'!$A:$A,$A1213))</f>
        <v/>
      </c>
      <c r="F1213" s="7">
        <f>IF(SUMIFS('Daily BSE Equity Options'!$K:$K,'Daily BSE Equity Options'!$A:$A,$A1213)=0,"",SUMIFS('Daily BSE Equity Options'!$K:$K,'Daily BSE Equity Options'!$A:$A,$A1213))</f>
        <v/>
      </c>
      <c r="G1213" s="7">
        <f>IF(OR(E1213="",F1213=""),"",E1213+F1213)</f>
        <v/>
      </c>
      <c r="H1213" s="20">
        <f>IFERROR(IF(OR(E1213="",INDEX(E:E,MATCH(DATE(YEAR($A1213)-1,MONTH($A1213),DAY($A1213)),$A:$A,0))=""),"",E1213/INDEX(E:E,MATCH(DATE(YEAR($A1213)-1,MONTH($A1213),DAY($A1213)),$A:$A,0))-1),"")</f>
        <v/>
      </c>
      <c r="I1213" s="20">
        <f>IFERROR(IF(OR(F1213="",INDEX(F:F,MATCH(DATE(YEAR($A1213)-1,MONTH($A1213),DAY($A1213)),$A:$A,0))=""),"",F1213/INDEX(F:F,MATCH(DATE(YEAR($A1213)-1,MONTH($A1213),DAY($A1213)),$A:$A,0))-1),"")</f>
        <v/>
      </c>
      <c r="J1213" s="20">
        <f>IFERROR(IF(OR(G1213="",INDEX(G:G,MATCH(DATE(YEAR($A1213)-1,MONTH($A1213),DAY($A1213)),$A:$A,0))=""),"",G1213/INDEX(G:G,MATCH(DATE(YEAR($A1213)-1,MONTH($A1213),DAY($A1213)),$A:$A,0))-1),"")</f>
        <v/>
      </c>
      <c r="K1213" s="20">
        <f>IF(OR(E1213="",E1212=""),"",E1213/E1212-1)</f>
        <v/>
      </c>
      <c r="L1213" s="20">
        <f>IF(OR(F1213="",F1212=""),"",F1213/F1212-1)</f>
        <v/>
      </c>
      <c r="M1213" s="20">
        <f>IF(OR(G1213="",G1212=""),"",G1213/G1212-1)</f>
        <v/>
      </c>
      <c r="N1213" s="20">
        <f>IF(G1213="","",E1213/G1213)</f>
        <v/>
      </c>
      <c r="O1213" s="20">
        <f>IF(G1213="","",F1213/G1213)</f>
        <v/>
      </c>
      <c r="P1213" s="21">
        <f>IF(SUMIFS('Daily NSE Equity Options'!$L:$L,'Daily NSE Equity Options'!$A:$A,$A1213)=0,"",SUMIFS('Daily NSE Equity Options'!$L:$L,'Daily NSE Equity Options'!$A:$A,$A1213))</f>
        <v/>
      </c>
      <c r="Q1213" s="8">
        <f>IF(SUMIFS('Daily BSE Equity Options'!$L:$L,'Daily BSE Equity Options'!$A:$A,$A1213)=0,"",SUMIFS('Daily BSE Equity Options'!$L:$L,'Daily BSE Equity Options'!$A:$A,$A1213))</f>
        <v/>
      </c>
      <c r="R1213" s="8">
        <f>IF(OR(P1213="",Q1213=""),"",P1213+Q1213)</f>
        <v/>
      </c>
      <c r="S1213" s="23">
        <f>IFERROR(IF(OR(P1213="",INDEX(P:P,MATCH(DATE(YEAR($A1213)-1,MONTH($A1213),DAY($A1213)),$A:$A,0))=""),"",P1213/INDEX(P:P,MATCH(DATE(YEAR($A1213)-1,MONTH($A1213),DAY($A1213)),$A:$A,0))-1),"")</f>
        <v/>
      </c>
      <c r="T1213" s="23">
        <f>IFERROR(IF(OR(Q1213="",INDEX(Q:Q,MATCH(DATE(YEAR($A1213)-1,MONTH($A1213),DAY($A1213)),$A:$A,0))=""),"",Q1213/INDEX(Q:Q,MATCH(DATE(YEAR($A1213)-1,MONTH($A1213),DAY($A1213)),$A:$A,0))-1),"")</f>
        <v/>
      </c>
      <c r="U1213" s="23">
        <f>IFERROR(IF(OR(R1213="",INDEX(R:R,MATCH(DATE(YEAR($A1213)-1,MONTH($A1213),DAY($A1213)),$A:$A,0))=""),"",R1213/INDEX(R:R,MATCH(DATE(YEAR($A1213)-1,MONTH($A1213),DAY($A1213)),$A:$A,0))-1),"")</f>
        <v/>
      </c>
      <c r="V1213" s="23">
        <f>IF(OR(P1213="",P1212=""),"",P1213/P1212-1)</f>
        <v/>
      </c>
      <c r="W1213" s="23">
        <f>IF(OR(Q1213="",Q1212=""),"",Q1213/Q1212-1)</f>
        <v/>
      </c>
      <c r="X1213" s="23">
        <f>IF(OR(R1213="",R1212=""),"",R1213/R1212-1)</f>
        <v/>
      </c>
      <c r="Y1213" s="23">
        <f>IF(R1213="","",P1213/R1213)</f>
        <v/>
      </c>
      <c r="Z1213" s="23">
        <f>IF(R1213="","",Q1213/R1213)</f>
        <v/>
      </c>
      <c r="AA1213" s="24">
        <f>IF(SUMIFS('Daily NSE Equity Options'!$M:$M,'Daily NSE Equity Options'!$A:$A,$A1213)=0,"",SUMIFS('Daily NSE Equity Options'!$M:$M,'Daily NSE Equity Options'!$A:$A,$A1213))</f>
        <v/>
      </c>
      <c r="AB1213" s="9">
        <f>IF(SUMIFS('Daily BSE Equity Options'!$M:$M,'Daily BSE Equity Options'!$A:$A,$A1213)=0,"",SUMIFS('Daily BSE Equity Options'!$M:$M,'Daily BSE Equity Options'!$A:$A,$A1213))</f>
        <v/>
      </c>
      <c r="AC1213" s="9">
        <f>IF(OR(AA1213="",AB1213=""),"",AA1213+AB1213)</f>
        <v/>
      </c>
      <c r="AD1213" s="26">
        <f>IFERROR(IF(OR(AA1213="",INDEX(AA:AA,MATCH(DATE(YEAR($A1213)-1,MONTH($A1213),DAY($A1213)),$A:$A,0))=""),"",AA1213/INDEX(AA:AA,MATCH(DATE(YEAR($A1213)-1,MONTH($A1213),DAY($A1213)),$A:$A,0))-1),"")</f>
        <v/>
      </c>
      <c r="AE1213" s="26">
        <f>IFERROR(IF(OR(AB1213="",INDEX(AB:AB,MATCH(DATE(YEAR($A1213)-1,MONTH($A1213),DAY($A1213)),$A:$A,0))=""),"",AB1213/INDEX(AB:AB,MATCH(DATE(YEAR($A1213)-1,MONTH($A1213),DAY($A1213)),$A:$A,0))-1),"")</f>
        <v/>
      </c>
      <c r="AF1213" s="26">
        <f>IFERROR(IF(OR(AC1213="",INDEX(AC:AC,MATCH(DATE(YEAR($A1213)-1,MONTH($A1213),DAY($A1213)),$A:$A,0))=""),"",AC1213/INDEX(AC:AC,MATCH(DATE(YEAR($A1213)-1,MONTH($A1213),DAY($A1213)),$A:$A,0))-1),"")</f>
        <v/>
      </c>
      <c r="AG1213" s="26">
        <f>IF(OR(AA1213="",AA1212=""),"",AA1213/AA1212-1)</f>
        <v/>
      </c>
      <c r="AH1213" s="26">
        <f>IF(OR(AB1213="",AB1212=""),"",AB1213/AB1212-1)</f>
        <v/>
      </c>
      <c r="AI1213" s="26">
        <f>IF(OR(AC1213="",AC1212=""),"",AC1213/AC1212-1)</f>
        <v/>
      </c>
      <c r="AJ1213" s="26">
        <f>IF(AC1213="","",AA1213/AC1213)</f>
        <v/>
      </c>
      <c r="AK1213" s="26">
        <f>IF(AC1213="","",AB1213/AC1213)</f>
        <v/>
      </c>
      <c r="AL1213" s="29" t="n">
        <v>14.895</v>
      </c>
      <c r="AM1213" s="30" t="n">
        <v>15.465</v>
      </c>
      <c r="AN1213" s="30" t="n">
        <v>12.195</v>
      </c>
      <c r="AO1213" s="30" t="n">
        <v>14.955</v>
      </c>
      <c r="AP1213" s="31" t="n">
        <v>0.004</v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18">
        <f>IF(SUMIFS('Daily NSE Equity Options'!$K:$K,'Daily NSE Equity Options'!$A:$A,$A1214)=0,"",SUMIFS('Daily NSE Equity Options'!$K:$K,'Daily NSE Equity Options'!$A:$A,$A1214))</f>
        <v/>
      </c>
      <c r="F1214" s="7">
        <f>IF(SUMIFS('Daily BSE Equity Options'!$K:$K,'Daily BSE Equity Options'!$A:$A,$A1214)=0,"",SUMIFS('Daily BSE Equity Options'!$K:$K,'Daily BSE Equity Options'!$A:$A,$A1214))</f>
        <v/>
      </c>
      <c r="G1214" s="7">
        <f>IF(OR(E1214="",F1214=""),"",E1214+F1214)</f>
        <v/>
      </c>
      <c r="H1214" s="20">
        <f>IFERROR(IF(OR(E1214="",INDEX(E:E,MATCH(DATE(YEAR($A1214)-1,MONTH($A1214),DAY($A1214)),$A:$A,0))=""),"",E1214/INDEX(E:E,MATCH(DATE(YEAR($A1214)-1,MONTH($A1214),DAY($A1214)),$A:$A,0))-1),"")</f>
        <v/>
      </c>
      <c r="I1214" s="20">
        <f>IFERROR(IF(OR(F1214="",INDEX(F:F,MATCH(DATE(YEAR($A1214)-1,MONTH($A1214),DAY($A1214)),$A:$A,0))=""),"",F1214/INDEX(F:F,MATCH(DATE(YEAR($A1214)-1,MONTH($A1214),DAY($A1214)),$A:$A,0))-1),"")</f>
        <v/>
      </c>
      <c r="J1214" s="20">
        <f>IFERROR(IF(OR(G1214="",INDEX(G:G,MATCH(DATE(YEAR($A1214)-1,MONTH($A1214),DAY($A1214)),$A:$A,0))=""),"",G1214/INDEX(G:G,MATCH(DATE(YEAR($A1214)-1,MONTH($A1214),DAY($A1214)),$A:$A,0))-1),"")</f>
        <v/>
      </c>
      <c r="K1214" s="20">
        <f>IF(OR(E1214="",E1213=""),"",E1214/E1213-1)</f>
        <v/>
      </c>
      <c r="L1214" s="20">
        <f>IF(OR(F1214="",F1213=""),"",F1214/F1213-1)</f>
        <v/>
      </c>
      <c r="M1214" s="20">
        <f>IF(OR(G1214="",G1213=""),"",G1214/G1213-1)</f>
        <v/>
      </c>
      <c r="N1214" s="20">
        <f>IF(G1214="","",E1214/G1214)</f>
        <v/>
      </c>
      <c r="O1214" s="20">
        <f>IF(G1214="","",F1214/G1214)</f>
        <v/>
      </c>
      <c r="P1214" s="21">
        <f>IF(SUMIFS('Daily NSE Equity Options'!$L:$L,'Daily NSE Equity Options'!$A:$A,$A1214)=0,"",SUMIFS('Daily NSE Equity Options'!$L:$L,'Daily NSE Equity Options'!$A:$A,$A1214))</f>
        <v/>
      </c>
      <c r="Q1214" s="8">
        <f>IF(SUMIFS('Daily BSE Equity Options'!$L:$L,'Daily BSE Equity Options'!$A:$A,$A1214)=0,"",SUMIFS('Daily BSE Equity Options'!$L:$L,'Daily BSE Equity Options'!$A:$A,$A1214))</f>
        <v/>
      </c>
      <c r="R1214" s="8">
        <f>IF(OR(P1214="",Q1214=""),"",P1214+Q1214)</f>
        <v/>
      </c>
      <c r="S1214" s="23">
        <f>IFERROR(IF(OR(P1214="",INDEX(P:P,MATCH(DATE(YEAR($A1214)-1,MONTH($A1214),DAY($A1214)),$A:$A,0))=""),"",P1214/INDEX(P:P,MATCH(DATE(YEAR($A1214)-1,MONTH($A1214),DAY($A1214)),$A:$A,0))-1),"")</f>
        <v/>
      </c>
      <c r="T1214" s="23">
        <f>IFERROR(IF(OR(Q1214="",INDEX(Q:Q,MATCH(DATE(YEAR($A1214)-1,MONTH($A1214),DAY($A1214)),$A:$A,0))=""),"",Q1214/INDEX(Q:Q,MATCH(DATE(YEAR($A1214)-1,MONTH($A1214),DAY($A1214)),$A:$A,0))-1),"")</f>
        <v/>
      </c>
      <c r="U1214" s="23">
        <f>IFERROR(IF(OR(R1214="",INDEX(R:R,MATCH(DATE(YEAR($A1214)-1,MONTH($A1214),DAY($A1214)),$A:$A,0))=""),"",R1214/INDEX(R:R,MATCH(DATE(YEAR($A1214)-1,MONTH($A1214),DAY($A1214)),$A:$A,0))-1),"")</f>
        <v/>
      </c>
      <c r="V1214" s="23">
        <f>IF(OR(P1214="",P1213=""),"",P1214/P1213-1)</f>
        <v/>
      </c>
      <c r="W1214" s="23">
        <f>IF(OR(Q1214="",Q1213=""),"",Q1214/Q1213-1)</f>
        <v/>
      </c>
      <c r="X1214" s="23">
        <f>IF(OR(R1214="",R1213=""),"",R1214/R1213-1)</f>
        <v/>
      </c>
      <c r="Y1214" s="23">
        <f>IF(R1214="","",P1214/R1214)</f>
        <v/>
      </c>
      <c r="Z1214" s="23">
        <f>IF(R1214="","",Q1214/R1214)</f>
        <v/>
      </c>
      <c r="AA1214" s="24">
        <f>IF(SUMIFS('Daily NSE Equity Options'!$M:$M,'Daily NSE Equity Options'!$A:$A,$A1214)=0,"",SUMIFS('Daily NSE Equity Options'!$M:$M,'Daily NSE Equity Options'!$A:$A,$A1214))</f>
        <v/>
      </c>
      <c r="AB1214" s="9">
        <f>IF(SUMIFS('Daily BSE Equity Options'!$M:$M,'Daily BSE Equity Options'!$A:$A,$A1214)=0,"",SUMIFS('Daily BSE Equity Options'!$M:$M,'Daily BSE Equity Options'!$A:$A,$A1214))</f>
        <v/>
      </c>
      <c r="AC1214" s="9">
        <f>IF(OR(AA1214="",AB1214=""),"",AA1214+AB1214)</f>
        <v/>
      </c>
      <c r="AD1214" s="26">
        <f>IFERROR(IF(OR(AA1214="",INDEX(AA:AA,MATCH(DATE(YEAR($A1214)-1,MONTH($A1214),DAY($A1214)),$A:$A,0))=""),"",AA1214/INDEX(AA:AA,MATCH(DATE(YEAR($A1214)-1,MONTH($A1214),DAY($A1214)),$A:$A,0))-1),"")</f>
        <v/>
      </c>
      <c r="AE1214" s="26">
        <f>IFERROR(IF(OR(AB1214="",INDEX(AB:AB,MATCH(DATE(YEAR($A1214)-1,MONTH($A1214),DAY($A1214)),$A:$A,0))=""),"",AB1214/INDEX(AB:AB,MATCH(DATE(YEAR($A1214)-1,MONTH($A1214),DAY($A1214)),$A:$A,0))-1),"")</f>
        <v/>
      </c>
      <c r="AF1214" s="26">
        <f>IFERROR(IF(OR(AC1214="",INDEX(AC:AC,MATCH(DATE(YEAR($A1214)-1,MONTH($A1214),DAY($A1214)),$A:$A,0))=""),"",AC1214/INDEX(AC:AC,MATCH(DATE(YEAR($A1214)-1,MONTH($A1214),DAY($A1214)),$A:$A,0))-1),"")</f>
        <v/>
      </c>
      <c r="AG1214" s="26">
        <f>IF(OR(AA1214="",AA1213=""),"",AA1214/AA1213-1)</f>
        <v/>
      </c>
      <c r="AH1214" s="26">
        <f>IF(OR(AB1214="",AB1213=""),"",AB1214/AB1213-1)</f>
        <v/>
      </c>
      <c r="AI1214" s="26">
        <f>IF(OR(AC1214="",AC1213=""),"",AC1214/AC1213-1)</f>
        <v/>
      </c>
      <c r="AJ1214" s="26">
        <f>IF(AC1214="","",AA1214/AC1214)</f>
        <v/>
      </c>
      <c r="AK1214" s="26">
        <f>IF(AC1214="","",AB1214/AC1214)</f>
        <v/>
      </c>
      <c r="AL1214" s="29" t="n">
        <v>14.955</v>
      </c>
      <c r="AM1214" s="30" t="n">
        <v>15.6775</v>
      </c>
      <c r="AN1214" s="30" t="n">
        <v>14.3575</v>
      </c>
      <c r="AO1214" s="30" t="n">
        <v>15.015</v>
      </c>
      <c r="AP1214" s="31" t="n">
        <v>0.004</v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18">
        <f>IF(SUMIFS('Daily NSE Equity Options'!$K:$K,'Daily NSE Equity Options'!$A:$A,$A1215)=0,"",SUMIFS('Daily NSE Equity Options'!$K:$K,'Daily NSE Equity Options'!$A:$A,$A1215))</f>
        <v/>
      </c>
      <c r="F1215" s="7">
        <f>IF(SUMIFS('Daily BSE Equity Options'!$K:$K,'Daily BSE Equity Options'!$A:$A,$A1215)=0,"",SUMIFS('Daily BSE Equity Options'!$K:$K,'Daily BSE Equity Options'!$A:$A,$A1215))</f>
        <v/>
      </c>
      <c r="G1215" s="7">
        <f>IF(OR(E1215="",F1215=""),"",E1215+F1215)</f>
        <v/>
      </c>
      <c r="H1215" s="20">
        <f>IFERROR(IF(OR(E1215="",INDEX(E:E,MATCH(DATE(YEAR($A1215)-1,MONTH($A1215),DAY($A1215)),$A:$A,0))=""),"",E1215/INDEX(E:E,MATCH(DATE(YEAR($A1215)-1,MONTH($A1215),DAY($A1215)),$A:$A,0))-1),"")</f>
        <v/>
      </c>
      <c r="I1215" s="20">
        <f>IFERROR(IF(OR(F1215="",INDEX(F:F,MATCH(DATE(YEAR($A1215)-1,MONTH($A1215),DAY($A1215)),$A:$A,0))=""),"",F1215/INDEX(F:F,MATCH(DATE(YEAR($A1215)-1,MONTH($A1215),DAY($A1215)),$A:$A,0))-1),"")</f>
        <v/>
      </c>
      <c r="J1215" s="20">
        <f>IFERROR(IF(OR(G1215="",INDEX(G:G,MATCH(DATE(YEAR($A1215)-1,MONTH($A1215),DAY($A1215)),$A:$A,0))=""),"",G1215/INDEX(G:G,MATCH(DATE(YEAR($A1215)-1,MONTH($A1215),DAY($A1215)),$A:$A,0))-1),"")</f>
        <v/>
      </c>
      <c r="K1215" s="20">
        <f>IF(OR(E1215="",E1214=""),"",E1215/E1214-1)</f>
        <v/>
      </c>
      <c r="L1215" s="20">
        <f>IF(OR(F1215="",F1214=""),"",F1215/F1214-1)</f>
        <v/>
      </c>
      <c r="M1215" s="20">
        <f>IF(OR(G1215="",G1214=""),"",G1215/G1214-1)</f>
        <v/>
      </c>
      <c r="N1215" s="20">
        <f>IF(G1215="","",E1215/G1215)</f>
        <v/>
      </c>
      <c r="O1215" s="20">
        <f>IF(G1215="","",F1215/G1215)</f>
        <v/>
      </c>
      <c r="P1215" s="21">
        <f>IF(SUMIFS('Daily NSE Equity Options'!$L:$L,'Daily NSE Equity Options'!$A:$A,$A1215)=0,"",SUMIFS('Daily NSE Equity Options'!$L:$L,'Daily NSE Equity Options'!$A:$A,$A1215))</f>
        <v/>
      </c>
      <c r="Q1215" s="8">
        <f>IF(SUMIFS('Daily BSE Equity Options'!$L:$L,'Daily BSE Equity Options'!$A:$A,$A1215)=0,"",SUMIFS('Daily BSE Equity Options'!$L:$L,'Daily BSE Equity Options'!$A:$A,$A1215))</f>
        <v/>
      </c>
      <c r="R1215" s="8">
        <f>IF(OR(P1215="",Q1215=""),"",P1215+Q1215)</f>
        <v/>
      </c>
      <c r="S1215" s="23">
        <f>IFERROR(IF(OR(P1215="",INDEX(P:P,MATCH(DATE(YEAR($A1215)-1,MONTH($A1215),DAY($A1215)),$A:$A,0))=""),"",P1215/INDEX(P:P,MATCH(DATE(YEAR($A1215)-1,MONTH($A1215),DAY($A1215)),$A:$A,0))-1),"")</f>
        <v/>
      </c>
      <c r="T1215" s="23">
        <f>IFERROR(IF(OR(Q1215="",INDEX(Q:Q,MATCH(DATE(YEAR($A1215)-1,MONTH($A1215),DAY($A1215)),$A:$A,0))=""),"",Q1215/INDEX(Q:Q,MATCH(DATE(YEAR($A1215)-1,MONTH($A1215),DAY($A1215)),$A:$A,0))-1),"")</f>
        <v/>
      </c>
      <c r="U1215" s="23">
        <f>IFERROR(IF(OR(R1215="",INDEX(R:R,MATCH(DATE(YEAR($A1215)-1,MONTH($A1215),DAY($A1215)),$A:$A,0))=""),"",R1215/INDEX(R:R,MATCH(DATE(YEAR($A1215)-1,MONTH($A1215),DAY($A1215)),$A:$A,0))-1),"")</f>
        <v/>
      </c>
      <c r="V1215" s="23">
        <f>IF(OR(P1215="",P1214=""),"",P1215/P1214-1)</f>
        <v/>
      </c>
      <c r="W1215" s="23">
        <f>IF(OR(Q1215="",Q1214=""),"",Q1215/Q1214-1)</f>
        <v/>
      </c>
      <c r="X1215" s="23">
        <f>IF(OR(R1215="",R1214=""),"",R1215/R1214-1)</f>
        <v/>
      </c>
      <c r="Y1215" s="23">
        <f>IF(R1215="","",P1215/R1215)</f>
        <v/>
      </c>
      <c r="Z1215" s="23">
        <f>IF(R1215="","",Q1215/R1215)</f>
        <v/>
      </c>
      <c r="AA1215" s="24">
        <f>IF(SUMIFS('Daily NSE Equity Options'!$M:$M,'Daily NSE Equity Options'!$A:$A,$A1215)=0,"",SUMIFS('Daily NSE Equity Options'!$M:$M,'Daily NSE Equity Options'!$A:$A,$A1215))</f>
        <v/>
      </c>
      <c r="AB1215" s="9">
        <f>IF(SUMIFS('Daily BSE Equity Options'!$M:$M,'Daily BSE Equity Options'!$A:$A,$A1215)=0,"",SUMIFS('Daily BSE Equity Options'!$M:$M,'Daily BSE Equity Options'!$A:$A,$A1215))</f>
        <v/>
      </c>
      <c r="AC1215" s="9">
        <f>IF(OR(AA1215="",AB1215=""),"",AA1215+AB1215)</f>
        <v/>
      </c>
      <c r="AD1215" s="26">
        <f>IFERROR(IF(OR(AA1215="",INDEX(AA:AA,MATCH(DATE(YEAR($A1215)-1,MONTH($A1215),DAY($A1215)),$A:$A,0))=""),"",AA1215/INDEX(AA:AA,MATCH(DATE(YEAR($A1215)-1,MONTH($A1215),DAY($A1215)),$A:$A,0))-1),"")</f>
        <v/>
      </c>
      <c r="AE1215" s="26">
        <f>IFERROR(IF(OR(AB1215="",INDEX(AB:AB,MATCH(DATE(YEAR($A1215)-1,MONTH($A1215),DAY($A1215)),$A:$A,0))=""),"",AB1215/INDEX(AB:AB,MATCH(DATE(YEAR($A1215)-1,MONTH($A1215),DAY($A1215)),$A:$A,0))-1),"")</f>
        <v/>
      </c>
      <c r="AF1215" s="26">
        <f>IFERROR(IF(OR(AC1215="",INDEX(AC:AC,MATCH(DATE(YEAR($A1215)-1,MONTH($A1215),DAY($A1215)),$A:$A,0))=""),"",AC1215/INDEX(AC:AC,MATCH(DATE(YEAR($A1215)-1,MONTH($A1215),DAY($A1215)),$A:$A,0))-1),"")</f>
        <v/>
      </c>
      <c r="AG1215" s="26">
        <f>IF(OR(AA1215="",AA1214=""),"",AA1215/AA1214-1)</f>
        <v/>
      </c>
      <c r="AH1215" s="26">
        <f>IF(OR(AB1215="",AB1214=""),"",AB1215/AB1214-1)</f>
        <v/>
      </c>
      <c r="AI1215" s="26">
        <f>IF(OR(AC1215="",AC1214=""),"",AC1215/AC1214-1)</f>
        <v/>
      </c>
      <c r="AJ1215" s="26">
        <f>IF(AC1215="","",AA1215/AC1215)</f>
        <v/>
      </c>
      <c r="AK1215" s="26">
        <f>IF(AC1215="","",AB1215/AC1215)</f>
        <v/>
      </c>
      <c r="AL1215" s="29" t="n">
        <v>15.015</v>
      </c>
      <c r="AM1215" s="30" t="n">
        <v>16.31</v>
      </c>
      <c r="AN1215" s="30" t="n">
        <v>14.4975</v>
      </c>
      <c r="AO1215" s="30" t="n">
        <v>15.7225</v>
      </c>
      <c r="AP1215" s="31" t="n">
        <v>0.0471</v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18">
        <f>IF(SUMIFS('Daily NSE Equity Options'!$K:$K,'Daily NSE Equity Options'!$A:$A,$A1216)=0,"",SUMIFS('Daily NSE Equity Options'!$K:$K,'Daily NSE Equity Options'!$A:$A,$A1216))</f>
        <v/>
      </c>
      <c r="F1216" s="7">
        <f>IF(SUMIFS('Daily BSE Equity Options'!$K:$K,'Daily BSE Equity Options'!$A:$A,$A1216)=0,"",SUMIFS('Daily BSE Equity Options'!$K:$K,'Daily BSE Equity Options'!$A:$A,$A1216))</f>
        <v/>
      </c>
      <c r="G1216" s="7">
        <f>IF(OR(E1216="",F1216=""),"",E1216+F1216)</f>
        <v/>
      </c>
      <c r="H1216" s="20">
        <f>IFERROR(IF(OR(E1216="",INDEX(E:E,MATCH(DATE(YEAR($A1216)-1,MONTH($A1216),DAY($A1216)),$A:$A,0))=""),"",E1216/INDEX(E:E,MATCH(DATE(YEAR($A1216)-1,MONTH($A1216),DAY($A1216)),$A:$A,0))-1),"")</f>
        <v/>
      </c>
      <c r="I1216" s="20">
        <f>IFERROR(IF(OR(F1216="",INDEX(F:F,MATCH(DATE(YEAR($A1216)-1,MONTH($A1216),DAY($A1216)),$A:$A,0))=""),"",F1216/INDEX(F:F,MATCH(DATE(YEAR($A1216)-1,MONTH($A1216),DAY($A1216)),$A:$A,0))-1),"")</f>
        <v/>
      </c>
      <c r="J1216" s="20">
        <f>IFERROR(IF(OR(G1216="",INDEX(G:G,MATCH(DATE(YEAR($A1216)-1,MONTH($A1216),DAY($A1216)),$A:$A,0))=""),"",G1216/INDEX(G:G,MATCH(DATE(YEAR($A1216)-1,MONTH($A1216),DAY($A1216)),$A:$A,0))-1),"")</f>
        <v/>
      </c>
      <c r="K1216" s="20">
        <f>IF(OR(E1216="",E1215=""),"",E1216/E1215-1)</f>
        <v/>
      </c>
      <c r="L1216" s="20">
        <f>IF(OR(F1216="",F1215=""),"",F1216/F1215-1)</f>
        <v/>
      </c>
      <c r="M1216" s="20">
        <f>IF(OR(G1216="",G1215=""),"",G1216/G1215-1)</f>
        <v/>
      </c>
      <c r="N1216" s="20">
        <f>IF(G1216="","",E1216/G1216)</f>
        <v/>
      </c>
      <c r="O1216" s="20">
        <f>IF(G1216="","",F1216/G1216)</f>
        <v/>
      </c>
      <c r="P1216" s="21">
        <f>IF(SUMIFS('Daily NSE Equity Options'!$L:$L,'Daily NSE Equity Options'!$A:$A,$A1216)=0,"",SUMIFS('Daily NSE Equity Options'!$L:$L,'Daily NSE Equity Options'!$A:$A,$A1216))</f>
        <v/>
      </c>
      <c r="Q1216" s="8">
        <f>IF(SUMIFS('Daily BSE Equity Options'!$L:$L,'Daily BSE Equity Options'!$A:$A,$A1216)=0,"",SUMIFS('Daily BSE Equity Options'!$L:$L,'Daily BSE Equity Options'!$A:$A,$A1216))</f>
        <v/>
      </c>
      <c r="R1216" s="8">
        <f>IF(OR(P1216="",Q1216=""),"",P1216+Q1216)</f>
        <v/>
      </c>
      <c r="S1216" s="23">
        <f>IFERROR(IF(OR(P1216="",INDEX(P:P,MATCH(DATE(YEAR($A1216)-1,MONTH($A1216),DAY($A1216)),$A:$A,0))=""),"",P1216/INDEX(P:P,MATCH(DATE(YEAR($A1216)-1,MONTH($A1216),DAY($A1216)),$A:$A,0))-1),"")</f>
        <v/>
      </c>
      <c r="T1216" s="23">
        <f>IFERROR(IF(OR(Q1216="",INDEX(Q:Q,MATCH(DATE(YEAR($A1216)-1,MONTH($A1216),DAY($A1216)),$A:$A,0))=""),"",Q1216/INDEX(Q:Q,MATCH(DATE(YEAR($A1216)-1,MONTH($A1216),DAY($A1216)),$A:$A,0))-1),"")</f>
        <v/>
      </c>
      <c r="U1216" s="23">
        <f>IFERROR(IF(OR(R1216="",INDEX(R:R,MATCH(DATE(YEAR($A1216)-1,MONTH($A1216),DAY($A1216)),$A:$A,0))=""),"",R1216/INDEX(R:R,MATCH(DATE(YEAR($A1216)-1,MONTH($A1216),DAY($A1216)),$A:$A,0))-1),"")</f>
        <v/>
      </c>
      <c r="V1216" s="23">
        <f>IF(OR(P1216="",P1215=""),"",P1216/P1215-1)</f>
        <v/>
      </c>
      <c r="W1216" s="23">
        <f>IF(OR(Q1216="",Q1215=""),"",Q1216/Q1215-1)</f>
        <v/>
      </c>
      <c r="X1216" s="23">
        <f>IF(OR(R1216="",R1215=""),"",R1216/R1215-1)</f>
        <v/>
      </c>
      <c r="Y1216" s="23">
        <f>IF(R1216="","",P1216/R1216)</f>
        <v/>
      </c>
      <c r="Z1216" s="23">
        <f>IF(R1216="","",Q1216/R1216)</f>
        <v/>
      </c>
      <c r="AA1216" s="24">
        <f>IF(SUMIFS('Daily NSE Equity Options'!$M:$M,'Daily NSE Equity Options'!$A:$A,$A1216)=0,"",SUMIFS('Daily NSE Equity Options'!$M:$M,'Daily NSE Equity Options'!$A:$A,$A1216))</f>
        <v/>
      </c>
      <c r="AB1216" s="9">
        <f>IF(SUMIFS('Daily BSE Equity Options'!$M:$M,'Daily BSE Equity Options'!$A:$A,$A1216)=0,"",SUMIFS('Daily BSE Equity Options'!$M:$M,'Daily BSE Equity Options'!$A:$A,$A1216))</f>
        <v/>
      </c>
      <c r="AC1216" s="9">
        <f>IF(OR(AA1216="",AB1216=""),"",AA1216+AB1216)</f>
        <v/>
      </c>
      <c r="AD1216" s="26">
        <f>IFERROR(IF(OR(AA1216="",INDEX(AA:AA,MATCH(DATE(YEAR($A1216)-1,MONTH($A1216),DAY($A1216)),$A:$A,0))=""),"",AA1216/INDEX(AA:AA,MATCH(DATE(YEAR($A1216)-1,MONTH($A1216),DAY($A1216)),$A:$A,0))-1),"")</f>
        <v/>
      </c>
      <c r="AE1216" s="26">
        <f>IFERROR(IF(OR(AB1216="",INDEX(AB:AB,MATCH(DATE(YEAR($A1216)-1,MONTH($A1216),DAY($A1216)),$A:$A,0))=""),"",AB1216/INDEX(AB:AB,MATCH(DATE(YEAR($A1216)-1,MONTH($A1216),DAY($A1216)),$A:$A,0))-1),"")</f>
        <v/>
      </c>
      <c r="AF1216" s="26">
        <f>IFERROR(IF(OR(AC1216="",INDEX(AC:AC,MATCH(DATE(YEAR($A1216)-1,MONTH($A1216),DAY($A1216)),$A:$A,0))=""),"",AC1216/INDEX(AC:AC,MATCH(DATE(YEAR($A1216)-1,MONTH($A1216),DAY($A1216)),$A:$A,0))-1),"")</f>
        <v/>
      </c>
      <c r="AG1216" s="26">
        <f>IF(OR(AA1216="",AA1215=""),"",AA1216/AA1215-1)</f>
        <v/>
      </c>
      <c r="AH1216" s="26">
        <f>IF(OR(AB1216="",AB1215=""),"",AB1216/AB1215-1)</f>
        <v/>
      </c>
      <c r="AI1216" s="26">
        <f>IF(OR(AC1216="",AC1215=""),"",AC1216/AC1215-1)</f>
        <v/>
      </c>
      <c r="AJ1216" s="26">
        <f>IF(AC1216="","",AA1216/AC1216)</f>
        <v/>
      </c>
      <c r="AK1216" s="26">
        <f>IF(AC1216="","",AB1216/AC1216)</f>
        <v/>
      </c>
      <c r="AL1216" s="29" t="n">
        <v>15.7225</v>
      </c>
      <c r="AM1216" s="30" t="n">
        <v>16.3225</v>
      </c>
      <c r="AN1216" s="30" t="n">
        <v>14.78</v>
      </c>
      <c r="AO1216" s="30" t="n">
        <v>15.665</v>
      </c>
      <c r="AP1216" s="31" t="n">
        <v>-0.0037</v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18">
        <f>IF(SUMIFS('Daily NSE Equity Options'!$K:$K,'Daily NSE Equity Options'!$A:$A,$A1217)=0,"",SUMIFS('Daily NSE Equity Options'!$K:$K,'Daily NSE Equity Options'!$A:$A,$A1217))</f>
        <v/>
      </c>
      <c r="F1217" s="7">
        <f>IF(SUMIFS('Daily BSE Equity Options'!$K:$K,'Daily BSE Equity Options'!$A:$A,$A1217)=0,"",SUMIFS('Daily BSE Equity Options'!$K:$K,'Daily BSE Equity Options'!$A:$A,$A1217))</f>
        <v/>
      </c>
      <c r="G1217" s="7">
        <f>IF(OR(E1217="",F1217=""),"",E1217+F1217)</f>
        <v/>
      </c>
      <c r="H1217" s="20">
        <f>IFERROR(IF(OR(E1217="",INDEX(E:E,MATCH(DATE(YEAR($A1217)-1,MONTH($A1217),DAY($A1217)),$A:$A,0))=""),"",E1217/INDEX(E:E,MATCH(DATE(YEAR($A1217)-1,MONTH($A1217),DAY($A1217)),$A:$A,0))-1),"")</f>
        <v/>
      </c>
      <c r="I1217" s="20">
        <f>IFERROR(IF(OR(F1217="",INDEX(F:F,MATCH(DATE(YEAR($A1217)-1,MONTH($A1217),DAY($A1217)),$A:$A,0))=""),"",F1217/INDEX(F:F,MATCH(DATE(YEAR($A1217)-1,MONTH($A1217),DAY($A1217)),$A:$A,0))-1),"")</f>
        <v/>
      </c>
      <c r="J1217" s="20">
        <f>IFERROR(IF(OR(G1217="",INDEX(G:G,MATCH(DATE(YEAR($A1217)-1,MONTH($A1217),DAY($A1217)),$A:$A,0))=""),"",G1217/INDEX(G:G,MATCH(DATE(YEAR($A1217)-1,MONTH($A1217),DAY($A1217)),$A:$A,0))-1),"")</f>
        <v/>
      </c>
      <c r="K1217" s="20">
        <f>IF(OR(E1217="",E1216=""),"",E1217/E1216-1)</f>
        <v/>
      </c>
      <c r="L1217" s="20">
        <f>IF(OR(F1217="",F1216=""),"",F1217/F1216-1)</f>
        <v/>
      </c>
      <c r="M1217" s="20">
        <f>IF(OR(G1217="",G1216=""),"",G1217/G1216-1)</f>
        <v/>
      </c>
      <c r="N1217" s="20">
        <f>IF(G1217="","",E1217/G1217)</f>
        <v/>
      </c>
      <c r="O1217" s="20">
        <f>IF(G1217="","",F1217/G1217)</f>
        <v/>
      </c>
      <c r="P1217" s="21">
        <f>IF(SUMIFS('Daily NSE Equity Options'!$L:$L,'Daily NSE Equity Options'!$A:$A,$A1217)=0,"",SUMIFS('Daily NSE Equity Options'!$L:$L,'Daily NSE Equity Options'!$A:$A,$A1217))</f>
        <v/>
      </c>
      <c r="Q1217" s="8">
        <f>IF(SUMIFS('Daily BSE Equity Options'!$L:$L,'Daily BSE Equity Options'!$A:$A,$A1217)=0,"",SUMIFS('Daily BSE Equity Options'!$L:$L,'Daily BSE Equity Options'!$A:$A,$A1217))</f>
        <v/>
      </c>
      <c r="R1217" s="8">
        <f>IF(OR(P1217="",Q1217=""),"",P1217+Q1217)</f>
        <v/>
      </c>
      <c r="S1217" s="23">
        <f>IFERROR(IF(OR(P1217="",INDEX(P:P,MATCH(DATE(YEAR($A1217)-1,MONTH($A1217),DAY($A1217)),$A:$A,0))=""),"",P1217/INDEX(P:P,MATCH(DATE(YEAR($A1217)-1,MONTH($A1217),DAY($A1217)),$A:$A,0))-1),"")</f>
        <v/>
      </c>
      <c r="T1217" s="23">
        <f>IFERROR(IF(OR(Q1217="",INDEX(Q:Q,MATCH(DATE(YEAR($A1217)-1,MONTH($A1217),DAY($A1217)),$A:$A,0))=""),"",Q1217/INDEX(Q:Q,MATCH(DATE(YEAR($A1217)-1,MONTH($A1217),DAY($A1217)),$A:$A,0))-1),"")</f>
        <v/>
      </c>
      <c r="U1217" s="23">
        <f>IFERROR(IF(OR(R1217="",INDEX(R:R,MATCH(DATE(YEAR($A1217)-1,MONTH($A1217),DAY($A1217)),$A:$A,0))=""),"",R1217/INDEX(R:R,MATCH(DATE(YEAR($A1217)-1,MONTH($A1217),DAY($A1217)),$A:$A,0))-1),"")</f>
        <v/>
      </c>
      <c r="V1217" s="23">
        <f>IF(OR(P1217="",P1216=""),"",P1217/P1216-1)</f>
        <v/>
      </c>
      <c r="W1217" s="23">
        <f>IF(OR(Q1217="",Q1216=""),"",Q1217/Q1216-1)</f>
        <v/>
      </c>
      <c r="X1217" s="23">
        <f>IF(OR(R1217="",R1216=""),"",R1217/R1216-1)</f>
        <v/>
      </c>
      <c r="Y1217" s="23">
        <f>IF(R1217="","",P1217/R1217)</f>
        <v/>
      </c>
      <c r="Z1217" s="23">
        <f>IF(R1217="","",Q1217/R1217)</f>
        <v/>
      </c>
      <c r="AA1217" s="24">
        <f>IF(SUMIFS('Daily NSE Equity Options'!$M:$M,'Daily NSE Equity Options'!$A:$A,$A1217)=0,"",SUMIFS('Daily NSE Equity Options'!$M:$M,'Daily NSE Equity Options'!$A:$A,$A1217))</f>
        <v/>
      </c>
      <c r="AB1217" s="9">
        <f>IF(SUMIFS('Daily BSE Equity Options'!$M:$M,'Daily BSE Equity Options'!$A:$A,$A1217)=0,"",SUMIFS('Daily BSE Equity Options'!$M:$M,'Daily BSE Equity Options'!$A:$A,$A1217))</f>
        <v/>
      </c>
      <c r="AC1217" s="9">
        <f>IF(OR(AA1217="",AB1217=""),"",AA1217+AB1217)</f>
        <v/>
      </c>
      <c r="AD1217" s="26">
        <f>IFERROR(IF(OR(AA1217="",INDEX(AA:AA,MATCH(DATE(YEAR($A1217)-1,MONTH($A1217),DAY($A1217)),$A:$A,0))=""),"",AA1217/INDEX(AA:AA,MATCH(DATE(YEAR($A1217)-1,MONTH($A1217),DAY($A1217)),$A:$A,0))-1),"")</f>
        <v/>
      </c>
      <c r="AE1217" s="26">
        <f>IFERROR(IF(OR(AB1217="",INDEX(AB:AB,MATCH(DATE(YEAR($A1217)-1,MONTH($A1217),DAY($A1217)),$A:$A,0))=""),"",AB1217/INDEX(AB:AB,MATCH(DATE(YEAR($A1217)-1,MONTH($A1217),DAY($A1217)),$A:$A,0))-1),"")</f>
        <v/>
      </c>
      <c r="AF1217" s="26">
        <f>IFERROR(IF(OR(AC1217="",INDEX(AC:AC,MATCH(DATE(YEAR($A1217)-1,MONTH($A1217),DAY($A1217)),$A:$A,0))=""),"",AC1217/INDEX(AC:AC,MATCH(DATE(YEAR($A1217)-1,MONTH($A1217),DAY($A1217)),$A:$A,0))-1),"")</f>
        <v/>
      </c>
      <c r="AG1217" s="26">
        <f>IF(OR(AA1217="",AA1216=""),"",AA1217/AA1216-1)</f>
        <v/>
      </c>
      <c r="AH1217" s="26">
        <f>IF(OR(AB1217="",AB1216=""),"",AB1217/AB1216-1)</f>
        <v/>
      </c>
      <c r="AI1217" s="26">
        <f>IF(OR(AC1217="",AC1216=""),"",AC1217/AC1216-1)</f>
        <v/>
      </c>
      <c r="AJ1217" s="26">
        <f>IF(AC1217="","",AA1217/AC1217)</f>
        <v/>
      </c>
      <c r="AK1217" s="26">
        <f>IF(AC1217="","",AB1217/AC1217)</f>
        <v/>
      </c>
      <c r="AL1217" s="29" t="n">
        <v>15.665</v>
      </c>
      <c r="AM1217" s="30" t="n">
        <v>16.0225</v>
      </c>
      <c r="AN1217" s="30" t="n">
        <v>14.7525</v>
      </c>
      <c r="AO1217" s="30" t="n">
        <v>15.42</v>
      </c>
      <c r="AP1217" s="31" t="n">
        <v>-0.0156</v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18">
        <f>IF(SUMIFS('Daily NSE Equity Options'!$K:$K,'Daily NSE Equity Options'!$A:$A,$A1218)=0,"",SUMIFS('Daily NSE Equity Options'!$K:$K,'Daily NSE Equity Options'!$A:$A,$A1218))</f>
        <v/>
      </c>
      <c r="F1218" s="7">
        <f>IF(SUMIFS('Daily BSE Equity Options'!$K:$K,'Daily BSE Equity Options'!$A:$A,$A1218)=0,"",SUMIFS('Daily BSE Equity Options'!$K:$K,'Daily BSE Equity Options'!$A:$A,$A1218))</f>
        <v/>
      </c>
      <c r="G1218" s="7">
        <f>IF(OR(E1218="",F1218=""),"",E1218+F1218)</f>
        <v/>
      </c>
      <c r="H1218" s="20">
        <f>IFERROR(IF(OR(E1218="",INDEX(E:E,MATCH(DATE(YEAR($A1218)-1,MONTH($A1218),DAY($A1218)),$A:$A,0))=""),"",E1218/INDEX(E:E,MATCH(DATE(YEAR($A1218)-1,MONTH($A1218),DAY($A1218)),$A:$A,0))-1),"")</f>
        <v/>
      </c>
      <c r="I1218" s="20">
        <f>IFERROR(IF(OR(F1218="",INDEX(F:F,MATCH(DATE(YEAR($A1218)-1,MONTH($A1218),DAY($A1218)),$A:$A,0))=""),"",F1218/INDEX(F:F,MATCH(DATE(YEAR($A1218)-1,MONTH($A1218),DAY($A1218)),$A:$A,0))-1),"")</f>
        <v/>
      </c>
      <c r="J1218" s="20">
        <f>IFERROR(IF(OR(G1218="",INDEX(G:G,MATCH(DATE(YEAR($A1218)-1,MONTH($A1218),DAY($A1218)),$A:$A,0))=""),"",G1218/INDEX(G:G,MATCH(DATE(YEAR($A1218)-1,MONTH($A1218),DAY($A1218)),$A:$A,0))-1),"")</f>
        <v/>
      </c>
      <c r="K1218" s="20">
        <f>IF(OR(E1218="",E1217=""),"",E1218/E1217-1)</f>
        <v/>
      </c>
      <c r="L1218" s="20">
        <f>IF(OR(F1218="",F1217=""),"",F1218/F1217-1)</f>
        <v/>
      </c>
      <c r="M1218" s="20">
        <f>IF(OR(G1218="",G1217=""),"",G1218/G1217-1)</f>
        <v/>
      </c>
      <c r="N1218" s="20">
        <f>IF(G1218="","",E1218/G1218)</f>
        <v/>
      </c>
      <c r="O1218" s="20">
        <f>IF(G1218="","",F1218/G1218)</f>
        <v/>
      </c>
      <c r="P1218" s="21">
        <f>IF(SUMIFS('Daily NSE Equity Options'!$L:$L,'Daily NSE Equity Options'!$A:$A,$A1218)=0,"",SUMIFS('Daily NSE Equity Options'!$L:$L,'Daily NSE Equity Options'!$A:$A,$A1218))</f>
        <v/>
      </c>
      <c r="Q1218" s="8">
        <f>IF(SUMIFS('Daily BSE Equity Options'!$L:$L,'Daily BSE Equity Options'!$A:$A,$A1218)=0,"",SUMIFS('Daily BSE Equity Options'!$L:$L,'Daily BSE Equity Options'!$A:$A,$A1218))</f>
        <v/>
      </c>
      <c r="R1218" s="8">
        <f>IF(OR(P1218="",Q1218=""),"",P1218+Q1218)</f>
        <v/>
      </c>
      <c r="S1218" s="23">
        <f>IFERROR(IF(OR(P1218="",INDEX(P:P,MATCH(DATE(YEAR($A1218)-1,MONTH($A1218),DAY($A1218)),$A:$A,0))=""),"",P1218/INDEX(P:P,MATCH(DATE(YEAR($A1218)-1,MONTH($A1218),DAY($A1218)),$A:$A,0))-1),"")</f>
        <v/>
      </c>
      <c r="T1218" s="23">
        <f>IFERROR(IF(OR(Q1218="",INDEX(Q:Q,MATCH(DATE(YEAR($A1218)-1,MONTH($A1218),DAY($A1218)),$A:$A,0))=""),"",Q1218/INDEX(Q:Q,MATCH(DATE(YEAR($A1218)-1,MONTH($A1218),DAY($A1218)),$A:$A,0))-1),"")</f>
        <v/>
      </c>
      <c r="U1218" s="23">
        <f>IFERROR(IF(OR(R1218="",INDEX(R:R,MATCH(DATE(YEAR($A1218)-1,MONTH($A1218),DAY($A1218)),$A:$A,0))=""),"",R1218/INDEX(R:R,MATCH(DATE(YEAR($A1218)-1,MONTH($A1218),DAY($A1218)),$A:$A,0))-1),"")</f>
        <v/>
      </c>
      <c r="V1218" s="23">
        <f>IF(OR(P1218="",P1217=""),"",P1218/P1217-1)</f>
        <v/>
      </c>
      <c r="W1218" s="23">
        <f>IF(OR(Q1218="",Q1217=""),"",Q1218/Q1217-1)</f>
        <v/>
      </c>
      <c r="X1218" s="23">
        <f>IF(OR(R1218="",R1217=""),"",R1218/R1217-1)</f>
        <v/>
      </c>
      <c r="Y1218" s="23">
        <f>IF(R1218="","",P1218/R1218)</f>
        <v/>
      </c>
      <c r="Z1218" s="23">
        <f>IF(R1218="","",Q1218/R1218)</f>
        <v/>
      </c>
      <c r="AA1218" s="24">
        <f>IF(SUMIFS('Daily NSE Equity Options'!$M:$M,'Daily NSE Equity Options'!$A:$A,$A1218)=0,"",SUMIFS('Daily NSE Equity Options'!$M:$M,'Daily NSE Equity Options'!$A:$A,$A1218))</f>
        <v/>
      </c>
      <c r="AB1218" s="9">
        <f>IF(SUMIFS('Daily BSE Equity Options'!$M:$M,'Daily BSE Equity Options'!$A:$A,$A1218)=0,"",SUMIFS('Daily BSE Equity Options'!$M:$M,'Daily BSE Equity Options'!$A:$A,$A1218))</f>
        <v/>
      </c>
      <c r="AC1218" s="9">
        <f>IF(OR(AA1218="",AB1218=""),"",AA1218+AB1218)</f>
        <v/>
      </c>
      <c r="AD1218" s="26">
        <f>IFERROR(IF(OR(AA1218="",INDEX(AA:AA,MATCH(DATE(YEAR($A1218)-1,MONTH($A1218),DAY($A1218)),$A:$A,0))=""),"",AA1218/INDEX(AA:AA,MATCH(DATE(YEAR($A1218)-1,MONTH($A1218),DAY($A1218)),$A:$A,0))-1),"")</f>
        <v/>
      </c>
      <c r="AE1218" s="26">
        <f>IFERROR(IF(OR(AB1218="",INDEX(AB:AB,MATCH(DATE(YEAR($A1218)-1,MONTH($A1218),DAY($A1218)),$A:$A,0))=""),"",AB1218/INDEX(AB:AB,MATCH(DATE(YEAR($A1218)-1,MONTH($A1218),DAY($A1218)),$A:$A,0))-1),"")</f>
        <v/>
      </c>
      <c r="AF1218" s="26">
        <f>IFERROR(IF(OR(AC1218="",INDEX(AC:AC,MATCH(DATE(YEAR($A1218)-1,MONTH($A1218),DAY($A1218)),$A:$A,0))=""),"",AC1218/INDEX(AC:AC,MATCH(DATE(YEAR($A1218)-1,MONTH($A1218),DAY($A1218)),$A:$A,0))-1),"")</f>
        <v/>
      </c>
      <c r="AG1218" s="26">
        <f>IF(OR(AA1218="",AA1217=""),"",AA1218/AA1217-1)</f>
        <v/>
      </c>
      <c r="AH1218" s="26">
        <f>IF(OR(AB1218="",AB1217=""),"",AB1218/AB1217-1)</f>
        <v/>
      </c>
      <c r="AI1218" s="26">
        <f>IF(OR(AC1218="",AC1217=""),"",AC1218/AC1217-1)</f>
        <v/>
      </c>
      <c r="AJ1218" s="26">
        <f>IF(AC1218="","",AA1218/AC1218)</f>
        <v/>
      </c>
      <c r="AK1218" s="26">
        <f>IF(AC1218="","",AB1218/AC1218)</f>
        <v/>
      </c>
      <c r="AL1218" s="29" t="n">
        <v>15.42</v>
      </c>
      <c r="AM1218" s="30" t="n">
        <v>15.9025</v>
      </c>
      <c r="AN1218" s="30" t="n">
        <v>14.6375</v>
      </c>
      <c r="AO1218" s="30" t="n">
        <v>14.6825</v>
      </c>
      <c r="AP1218" s="31" t="n">
        <v>-0.0478</v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18">
        <f>IF(SUMIFS('Daily NSE Equity Options'!$K:$K,'Daily NSE Equity Options'!$A:$A,$A1219)=0,"",SUMIFS('Daily NSE Equity Options'!$K:$K,'Daily NSE Equity Options'!$A:$A,$A1219))</f>
        <v/>
      </c>
      <c r="F1219" s="7">
        <f>IF(SUMIFS('Daily BSE Equity Options'!$K:$K,'Daily BSE Equity Options'!$A:$A,$A1219)=0,"",SUMIFS('Daily BSE Equity Options'!$K:$K,'Daily BSE Equity Options'!$A:$A,$A1219))</f>
        <v/>
      </c>
      <c r="G1219" s="7">
        <f>IF(OR(E1219="",F1219=""),"",E1219+F1219)</f>
        <v/>
      </c>
      <c r="H1219" s="20">
        <f>IFERROR(IF(OR(E1219="",INDEX(E:E,MATCH(DATE(YEAR($A1219)-1,MONTH($A1219),DAY($A1219)),$A:$A,0))=""),"",E1219/INDEX(E:E,MATCH(DATE(YEAR($A1219)-1,MONTH($A1219),DAY($A1219)),$A:$A,0))-1),"")</f>
        <v/>
      </c>
      <c r="I1219" s="20">
        <f>IFERROR(IF(OR(F1219="",INDEX(F:F,MATCH(DATE(YEAR($A1219)-1,MONTH($A1219),DAY($A1219)),$A:$A,0))=""),"",F1219/INDEX(F:F,MATCH(DATE(YEAR($A1219)-1,MONTH($A1219),DAY($A1219)),$A:$A,0))-1),"")</f>
        <v/>
      </c>
      <c r="J1219" s="20">
        <f>IFERROR(IF(OR(G1219="",INDEX(G:G,MATCH(DATE(YEAR($A1219)-1,MONTH($A1219),DAY($A1219)),$A:$A,0))=""),"",G1219/INDEX(G:G,MATCH(DATE(YEAR($A1219)-1,MONTH($A1219),DAY($A1219)),$A:$A,0))-1),"")</f>
        <v/>
      </c>
      <c r="K1219" s="20">
        <f>IF(OR(E1219="",E1218=""),"",E1219/E1218-1)</f>
        <v/>
      </c>
      <c r="L1219" s="20">
        <f>IF(OR(F1219="",F1218=""),"",F1219/F1218-1)</f>
        <v/>
      </c>
      <c r="M1219" s="20">
        <f>IF(OR(G1219="",G1218=""),"",G1219/G1218-1)</f>
        <v/>
      </c>
      <c r="N1219" s="20">
        <f>IF(G1219="","",E1219/G1219)</f>
        <v/>
      </c>
      <c r="O1219" s="20">
        <f>IF(G1219="","",F1219/G1219)</f>
        <v/>
      </c>
      <c r="P1219" s="21">
        <f>IF(SUMIFS('Daily NSE Equity Options'!$L:$L,'Daily NSE Equity Options'!$A:$A,$A1219)=0,"",SUMIFS('Daily NSE Equity Options'!$L:$L,'Daily NSE Equity Options'!$A:$A,$A1219))</f>
        <v/>
      </c>
      <c r="Q1219" s="8">
        <f>IF(SUMIFS('Daily BSE Equity Options'!$L:$L,'Daily BSE Equity Options'!$A:$A,$A1219)=0,"",SUMIFS('Daily BSE Equity Options'!$L:$L,'Daily BSE Equity Options'!$A:$A,$A1219))</f>
        <v/>
      </c>
      <c r="R1219" s="8">
        <f>IF(OR(P1219="",Q1219=""),"",P1219+Q1219)</f>
        <v/>
      </c>
      <c r="S1219" s="23">
        <f>IFERROR(IF(OR(P1219="",INDEX(P:P,MATCH(DATE(YEAR($A1219)-1,MONTH($A1219),DAY($A1219)),$A:$A,0))=""),"",P1219/INDEX(P:P,MATCH(DATE(YEAR($A1219)-1,MONTH($A1219),DAY($A1219)),$A:$A,0))-1),"")</f>
        <v/>
      </c>
      <c r="T1219" s="23">
        <f>IFERROR(IF(OR(Q1219="",INDEX(Q:Q,MATCH(DATE(YEAR($A1219)-1,MONTH($A1219),DAY($A1219)),$A:$A,0))=""),"",Q1219/INDEX(Q:Q,MATCH(DATE(YEAR($A1219)-1,MONTH($A1219),DAY($A1219)),$A:$A,0))-1),"")</f>
        <v/>
      </c>
      <c r="U1219" s="23">
        <f>IFERROR(IF(OR(R1219="",INDEX(R:R,MATCH(DATE(YEAR($A1219)-1,MONTH($A1219),DAY($A1219)),$A:$A,0))=""),"",R1219/INDEX(R:R,MATCH(DATE(YEAR($A1219)-1,MONTH($A1219),DAY($A1219)),$A:$A,0))-1),"")</f>
        <v/>
      </c>
      <c r="V1219" s="23">
        <f>IF(OR(P1219="",P1218=""),"",P1219/P1218-1)</f>
        <v/>
      </c>
      <c r="W1219" s="23">
        <f>IF(OR(Q1219="",Q1218=""),"",Q1219/Q1218-1)</f>
        <v/>
      </c>
      <c r="X1219" s="23">
        <f>IF(OR(R1219="",R1218=""),"",R1219/R1218-1)</f>
        <v/>
      </c>
      <c r="Y1219" s="23">
        <f>IF(R1219="","",P1219/R1219)</f>
        <v/>
      </c>
      <c r="Z1219" s="23">
        <f>IF(R1219="","",Q1219/R1219)</f>
        <v/>
      </c>
      <c r="AA1219" s="24">
        <f>IF(SUMIFS('Daily NSE Equity Options'!$M:$M,'Daily NSE Equity Options'!$A:$A,$A1219)=0,"",SUMIFS('Daily NSE Equity Options'!$M:$M,'Daily NSE Equity Options'!$A:$A,$A1219))</f>
        <v/>
      </c>
      <c r="AB1219" s="9">
        <f>IF(SUMIFS('Daily BSE Equity Options'!$M:$M,'Daily BSE Equity Options'!$A:$A,$A1219)=0,"",SUMIFS('Daily BSE Equity Options'!$M:$M,'Daily BSE Equity Options'!$A:$A,$A1219))</f>
        <v/>
      </c>
      <c r="AC1219" s="9">
        <f>IF(OR(AA1219="",AB1219=""),"",AA1219+AB1219)</f>
        <v/>
      </c>
      <c r="AD1219" s="26">
        <f>IFERROR(IF(OR(AA1219="",INDEX(AA:AA,MATCH(DATE(YEAR($A1219)-1,MONTH($A1219),DAY($A1219)),$A:$A,0))=""),"",AA1219/INDEX(AA:AA,MATCH(DATE(YEAR($A1219)-1,MONTH($A1219),DAY($A1219)),$A:$A,0))-1),"")</f>
        <v/>
      </c>
      <c r="AE1219" s="26">
        <f>IFERROR(IF(OR(AB1219="",INDEX(AB:AB,MATCH(DATE(YEAR($A1219)-1,MONTH($A1219),DAY($A1219)),$A:$A,0))=""),"",AB1219/INDEX(AB:AB,MATCH(DATE(YEAR($A1219)-1,MONTH($A1219),DAY($A1219)),$A:$A,0))-1),"")</f>
        <v/>
      </c>
      <c r="AF1219" s="26">
        <f>IFERROR(IF(OR(AC1219="",INDEX(AC:AC,MATCH(DATE(YEAR($A1219)-1,MONTH($A1219),DAY($A1219)),$A:$A,0))=""),"",AC1219/INDEX(AC:AC,MATCH(DATE(YEAR($A1219)-1,MONTH($A1219),DAY($A1219)),$A:$A,0))-1),"")</f>
        <v/>
      </c>
      <c r="AG1219" s="26">
        <f>IF(OR(AA1219="",AA1218=""),"",AA1219/AA1218-1)</f>
        <v/>
      </c>
      <c r="AH1219" s="26">
        <f>IF(OR(AB1219="",AB1218=""),"",AB1219/AB1218-1)</f>
        <v/>
      </c>
      <c r="AI1219" s="26">
        <f>IF(OR(AC1219="",AC1218=""),"",AC1219/AC1218-1)</f>
        <v/>
      </c>
      <c r="AJ1219" s="26">
        <f>IF(AC1219="","",AA1219/AC1219)</f>
        <v/>
      </c>
      <c r="AK1219" s="26">
        <f>IF(AC1219="","",AB1219/AC1219)</f>
        <v/>
      </c>
      <c r="AL1219" s="29" t="n">
        <v>14.6825</v>
      </c>
      <c r="AM1219" s="30" t="n">
        <v>15.2425</v>
      </c>
      <c r="AN1219" s="30" t="n">
        <v>12.0825</v>
      </c>
      <c r="AO1219" s="30" t="n">
        <v>14.53</v>
      </c>
      <c r="AP1219" s="31" t="n">
        <v>-0.0104</v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18">
        <f>IF(SUMIFS('Daily NSE Equity Options'!$K:$K,'Daily NSE Equity Options'!$A:$A,$A1220)=0,"",SUMIFS('Daily NSE Equity Options'!$K:$K,'Daily NSE Equity Options'!$A:$A,$A1220))</f>
        <v/>
      </c>
      <c r="F1220" s="7">
        <f>IF(SUMIFS('Daily BSE Equity Options'!$K:$K,'Daily BSE Equity Options'!$A:$A,$A1220)=0,"",SUMIFS('Daily BSE Equity Options'!$K:$K,'Daily BSE Equity Options'!$A:$A,$A1220))</f>
        <v/>
      </c>
      <c r="G1220" s="7">
        <f>IF(OR(E1220="",F1220=""),"",E1220+F1220)</f>
        <v/>
      </c>
      <c r="H1220" s="20">
        <f>IFERROR(IF(OR(E1220="",INDEX(E:E,MATCH(DATE(YEAR($A1220)-1,MONTH($A1220),DAY($A1220)),$A:$A,0))=""),"",E1220/INDEX(E:E,MATCH(DATE(YEAR($A1220)-1,MONTH($A1220),DAY($A1220)),$A:$A,0))-1),"")</f>
        <v/>
      </c>
      <c r="I1220" s="20">
        <f>IFERROR(IF(OR(F1220="",INDEX(F:F,MATCH(DATE(YEAR($A1220)-1,MONTH($A1220),DAY($A1220)),$A:$A,0))=""),"",F1220/INDEX(F:F,MATCH(DATE(YEAR($A1220)-1,MONTH($A1220),DAY($A1220)),$A:$A,0))-1),"")</f>
        <v/>
      </c>
      <c r="J1220" s="20">
        <f>IFERROR(IF(OR(G1220="",INDEX(G:G,MATCH(DATE(YEAR($A1220)-1,MONTH($A1220),DAY($A1220)),$A:$A,0))=""),"",G1220/INDEX(G:G,MATCH(DATE(YEAR($A1220)-1,MONTH($A1220),DAY($A1220)),$A:$A,0))-1),"")</f>
        <v/>
      </c>
      <c r="K1220" s="20">
        <f>IF(OR(E1220="",E1219=""),"",E1220/E1219-1)</f>
        <v/>
      </c>
      <c r="L1220" s="20">
        <f>IF(OR(F1220="",F1219=""),"",F1220/F1219-1)</f>
        <v/>
      </c>
      <c r="M1220" s="20">
        <f>IF(OR(G1220="",G1219=""),"",G1220/G1219-1)</f>
        <v/>
      </c>
      <c r="N1220" s="20">
        <f>IF(G1220="","",E1220/G1220)</f>
        <v/>
      </c>
      <c r="O1220" s="20">
        <f>IF(G1220="","",F1220/G1220)</f>
        <v/>
      </c>
      <c r="P1220" s="21">
        <f>IF(SUMIFS('Daily NSE Equity Options'!$L:$L,'Daily NSE Equity Options'!$A:$A,$A1220)=0,"",SUMIFS('Daily NSE Equity Options'!$L:$L,'Daily NSE Equity Options'!$A:$A,$A1220))</f>
        <v/>
      </c>
      <c r="Q1220" s="8">
        <f>IF(SUMIFS('Daily BSE Equity Options'!$L:$L,'Daily BSE Equity Options'!$A:$A,$A1220)=0,"",SUMIFS('Daily BSE Equity Options'!$L:$L,'Daily BSE Equity Options'!$A:$A,$A1220))</f>
        <v/>
      </c>
      <c r="R1220" s="8">
        <f>IF(OR(P1220="",Q1220=""),"",P1220+Q1220)</f>
        <v/>
      </c>
      <c r="S1220" s="23">
        <f>IFERROR(IF(OR(P1220="",INDEX(P:P,MATCH(DATE(YEAR($A1220)-1,MONTH($A1220),DAY($A1220)),$A:$A,0))=""),"",P1220/INDEX(P:P,MATCH(DATE(YEAR($A1220)-1,MONTH($A1220),DAY($A1220)),$A:$A,0))-1),"")</f>
        <v/>
      </c>
      <c r="T1220" s="23">
        <f>IFERROR(IF(OR(Q1220="",INDEX(Q:Q,MATCH(DATE(YEAR($A1220)-1,MONTH($A1220),DAY($A1220)),$A:$A,0))=""),"",Q1220/INDEX(Q:Q,MATCH(DATE(YEAR($A1220)-1,MONTH($A1220),DAY($A1220)),$A:$A,0))-1),"")</f>
        <v/>
      </c>
      <c r="U1220" s="23">
        <f>IFERROR(IF(OR(R1220="",INDEX(R:R,MATCH(DATE(YEAR($A1220)-1,MONTH($A1220),DAY($A1220)),$A:$A,0))=""),"",R1220/INDEX(R:R,MATCH(DATE(YEAR($A1220)-1,MONTH($A1220),DAY($A1220)),$A:$A,0))-1),"")</f>
        <v/>
      </c>
      <c r="V1220" s="23">
        <f>IF(OR(P1220="",P1219=""),"",P1220/P1219-1)</f>
        <v/>
      </c>
      <c r="W1220" s="23">
        <f>IF(OR(Q1220="",Q1219=""),"",Q1220/Q1219-1)</f>
        <v/>
      </c>
      <c r="X1220" s="23">
        <f>IF(OR(R1220="",R1219=""),"",R1220/R1219-1)</f>
        <v/>
      </c>
      <c r="Y1220" s="23">
        <f>IF(R1220="","",P1220/R1220)</f>
        <v/>
      </c>
      <c r="Z1220" s="23">
        <f>IF(R1220="","",Q1220/R1220)</f>
        <v/>
      </c>
      <c r="AA1220" s="24">
        <f>IF(SUMIFS('Daily NSE Equity Options'!$M:$M,'Daily NSE Equity Options'!$A:$A,$A1220)=0,"",SUMIFS('Daily NSE Equity Options'!$M:$M,'Daily NSE Equity Options'!$A:$A,$A1220))</f>
        <v/>
      </c>
      <c r="AB1220" s="9">
        <f>IF(SUMIFS('Daily BSE Equity Options'!$M:$M,'Daily BSE Equity Options'!$A:$A,$A1220)=0,"",SUMIFS('Daily BSE Equity Options'!$M:$M,'Daily BSE Equity Options'!$A:$A,$A1220))</f>
        <v/>
      </c>
      <c r="AC1220" s="9">
        <f>IF(OR(AA1220="",AB1220=""),"",AA1220+AB1220)</f>
        <v/>
      </c>
      <c r="AD1220" s="26">
        <f>IFERROR(IF(OR(AA1220="",INDEX(AA:AA,MATCH(DATE(YEAR($A1220)-1,MONTH($A1220),DAY($A1220)),$A:$A,0))=""),"",AA1220/INDEX(AA:AA,MATCH(DATE(YEAR($A1220)-1,MONTH($A1220),DAY($A1220)),$A:$A,0))-1),"")</f>
        <v/>
      </c>
      <c r="AE1220" s="26">
        <f>IFERROR(IF(OR(AB1220="",INDEX(AB:AB,MATCH(DATE(YEAR($A1220)-1,MONTH($A1220),DAY($A1220)),$A:$A,0))=""),"",AB1220/INDEX(AB:AB,MATCH(DATE(YEAR($A1220)-1,MONTH($A1220),DAY($A1220)),$A:$A,0))-1),"")</f>
        <v/>
      </c>
      <c r="AF1220" s="26">
        <f>IFERROR(IF(OR(AC1220="",INDEX(AC:AC,MATCH(DATE(YEAR($A1220)-1,MONTH($A1220),DAY($A1220)),$A:$A,0))=""),"",AC1220/INDEX(AC:AC,MATCH(DATE(YEAR($A1220)-1,MONTH($A1220),DAY($A1220)),$A:$A,0))-1),"")</f>
        <v/>
      </c>
      <c r="AG1220" s="26">
        <f>IF(OR(AA1220="",AA1219=""),"",AA1220/AA1219-1)</f>
        <v/>
      </c>
      <c r="AH1220" s="26">
        <f>IF(OR(AB1220="",AB1219=""),"",AB1220/AB1219-1)</f>
        <v/>
      </c>
      <c r="AI1220" s="26">
        <f>IF(OR(AC1220="",AC1219=""),"",AC1220/AC1219-1)</f>
        <v/>
      </c>
      <c r="AJ1220" s="26">
        <f>IF(AC1220="","",AA1220/AC1220)</f>
        <v/>
      </c>
      <c r="AK1220" s="26">
        <f>IF(AC1220="","",AB1220/AC1220)</f>
        <v/>
      </c>
      <c r="AL1220" s="29" t="n">
        <v>14.53</v>
      </c>
      <c r="AM1220" s="30" t="n">
        <v>15.58</v>
      </c>
      <c r="AN1220" s="30" t="n">
        <v>14.365</v>
      </c>
      <c r="AO1220" s="30" t="n">
        <v>14.44</v>
      </c>
      <c r="AP1220" s="31" t="n">
        <v>-0.0062</v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18">
        <f>IF(SUMIFS('Daily NSE Equity Options'!$K:$K,'Daily NSE Equity Options'!$A:$A,$A1221)=0,"",SUMIFS('Daily NSE Equity Options'!$K:$K,'Daily NSE Equity Options'!$A:$A,$A1221))</f>
        <v/>
      </c>
      <c r="F1221" s="7">
        <f>IF(SUMIFS('Daily BSE Equity Options'!$K:$K,'Daily BSE Equity Options'!$A:$A,$A1221)=0,"",SUMIFS('Daily BSE Equity Options'!$K:$K,'Daily BSE Equity Options'!$A:$A,$A1221))</f>
        <v/>
      </c>
      <c r="G1221" s="7">
        <f>IF(OR(E1221="",F1221=""),"",E1221+F1221)</f>
        <v/>
      </c>
      <c r="H1221" s="20">
        <f>IFERROR(IF(OR(E1221="",INDEX(E:E,MATCH(DATE(YEAR($A1221)-1,MONTH($A1221),DAY($A1221)),$A:$A,0))=""),"",E1221/INDEX(E:E,MATCH(DATE(YEAR($A1221)-1,MONTH($A1221),DAY($A1221)),$A:$A,0))-1),"")</f>
        <v/>
      </c>
      <c r="I1221" s="20">
        <f>IFERROR(IF(OR(F1221="",INDEX(F:F,MATCH(DATE(YEAR($A1221)-1,MONTH($A1221),DAY($A1221)),$A:$A,0))=""),"",F1221/INDEX(F:F,MATCH(DATE(YEAR($A1221)-1,MONTH($A1221),DAY($A1221)),$A:$A,0))-1),"")</f>
        <v/>
      </c>
      <c r="J1221" s="20">
        <f>IFERROR(IF(OR(G1221="",INDEX(G:G,MATCH(DATE(YEAR($A1221)-1,MONTH($A1221),DAY($A1221)),$A:$A,0))=""),"",G1221/INDEX(G:G,MATCH(DATE(YEAR($A1221)-1,MONTH($A1221),DAY($A1221)),$A:$A,0))-1),"")</f>
        <v/>
      </c>
      <c r="K1221" s="20">
        <f>IF(OR(E1221="",E1220=""),"",E1221/E1220-1)</f>
        <v/>
      </c>
      <c r="L1221" s="20">
        <f>IF(OR(F1221="",F1220=""),"",F1221/F1220-1)</f>
        <v/>
      </c>
      <c r="M1221" s="20">
        <f>IF(OR(G1221="",G1220=""),"",G1221/G1220-1)</f>
        <v/>
      </c>
      <c r="N1221" s="20">
        <f>IF(G1221="","",E1221/G1221)</f>
        <v/>
      </c>
      <c r="O1221" s="20">
        <f>IF(G1221="","",F1221/G1221)</f>
        <v/>
      </c>
      <c r="P1221" s="21">
        <f>IF(SUMIFS('Daily NSE Equity Options'!$L:$L,'Daily NSE Equity Options'!$A:$A,$A1221)=0,"",SUMIFS('Daily NSE Equity Options'!$L:$L,'Daily NSE Equity Options'!$A:$A,$A1221))</f>
        <v/>
      </c>
      <c r="Q1221" s="8">
        <f>IF(SUMIFS('Daily BSE Equity Options'!$L:$L,'Daily BSE Equity Options'!$A:$A,$A1221)=0,"",SUMIFS('Daily BSE Equity Options'!$L:$L,'Daily BSE Equity Options'!$A:$A,$A1221))</f>
        <v/>
      </c>
      <c r="R1221" s="8">
        <f>IF(OR(P1221="",Q1221=""),"",P1221+Q1221)</f>
        <v/>
      </c>
      <c r="S1221" s="23">
        <f>IFERROR(IF(OR(P1221="",INDEX(P:P,MATCH(DATE(YEAR($A1221)-1,MONTH($A1221),DAY($A1221)),$A:$A,0))=""),"",P1221/INDEX(P:P,MATCH(DATE(YEAR($A1221)-1,MONTH($A1221),DAY($A1221)),$A:$A,0))-1),"")</f>
        <v/>
      </c>
      <c r="T1221" s="23">
        <f>IFERROR(IF(OR(Q1221="",INDEX(Q:Q,MATCH(DATE(YEAR($A1221)-1,MONTH($A1221),DAY($A1221)),$A:$A,0))=""),"",Q1221/INDEX(Q:Q,MATCH(DATE(YEAR($A1221)-1,MONTH($A1221),DAY($A1221)),$A:$A,0))-1),"")</f>
        <v/>
      </c>
      <c r="U1221" s="23">
        <f>IFERROR(IF(OR(R1221="",INDEX(R:R,MATCH(DATE(YEAR($A1221)-1,MONTH($A1221),DAY($A1221)),$A:$A,0))=""),"",R1221/INDEX(R:R,MATCH(DATE(YEAR($A1221)-1,MONTH($A1221),DAY($A1221)),$A:$A,0))-1),"")</f>
        <v/>
      </c>
      <c r="V1221" s="23">
        <f>IF(OR(P1221="",P1220=""),"",P1221/P1220-1)</f>
        <v/>
      </c>
      <c r="W1221" s="23">
        <f>IF(OR(Q1221="",Q1220=""),"",Q1221/Q1220-1)</f>
        <v/>
      </c>
      <c r="X1221" s="23">
        <f>IF(OR(R1221="",R1220=""),"",R1221/R1220-1)</f>
        <v/>
      </c>
      <c r="Y1221" s="23">
        <f>IF(R1221="","",P1221/R1221)</f>
        <v/>
      </c>
      <c r="Z1221" s="23">
        <f>IF(R1221="","",Q1221/R1221)</f>
        <v/>
      </c>
      <c r="AA1221" s="24">
        <f>IF(SUMIFS('Daily NSE Equity Options'!$M:$M,'Daily NSE Equity Options'!$A:$A,$A1221)=0,"",SUMIFS('Daily NSE Equity Options'!$M:$M,'Daily NSE Equity Options'!$A:$A,$A1221))</f>
        <v/>
      </c>
      <c r="AB1221" s="9">
        <f>IF(SUMIFS('Daily BSE Equity Options'!$M:$M,'Daily BSE Equity Options'!$A:$A,$A1221)=0,"",SUMIFS('Daily BSE Equity Options'!$M:$M,'Daily BSE Equity Options'!$A:$A,$A1221))</f>
        <v/>
      </c>
      <c r="AC1221" s="9">
        <f>IF(OR(AA1221="",AB1221=""),"",AA1221+AB1221)</f>
        <v/>
      </c>
      <c r="AD1221" s="26">
        <f>IFERROR(IF(OR(AA1221="",INDEX(AA:AA,MATCH(DATE(YEAR($A1221)-1,MONTH($A1221),DAY($A1221)),$A:$A,0))=""),"",AA1221/INDEX(AA:AA,MATCH(DATE(YEAR($A1221)-1,MONTH($A1221),DAY($A1221)),$A:$A,0))-1),"")</f>
        <v/>
      </c>
      <c r="AE1221" s="26">
        <f>IFERROR(IF(OR(AB1221="",INDEX(AB:AB,MATCH(DATE(YEAR($A1221)-1,MONTH($A1221),DAY($A1221)),$A:$A,0))=""),"",AB1221/INDEX(AB:AB,MATCH(DATE(YEAR($A1221)-1,MONTH($A1221),DAY($A1221)),$A:$A,0))-1),"")</f>
        <v/>
      </c>
      <c r="AF1221" s="26">
        <f>IFERROR(IF(OR(AC1221="",INDEX(AC:AC,MATCH(DATE(YEAR($A1221)-1,MONTH($A1221),DAY($A1221)),$A:$A,0))=""),"",AC1221/INDEX(AC:AC,MATCH(DATE(YEAR($A1221)-1,MONTH($A1221),DAY($A1221)),$A:$A,0))-1),"")</f>
        <v/>
      </c>
      <c r="AG1221" s="26">
        <f>IF(OR(AA1221="",AA1220=""),"",AA1221/AA1220-1)</f>
        <v/>
      </c>
      <c r="AH1221" s="26">
        <f>IF(OR(AB1221="",AB1220=""),"",AB1221/AB1220-1)</f>
        <v/>
      </c>
      <c r="AI1221" s="26">
        <f>IF(OR(AC1221="",AC1220=""),"",AC1221/AC1220-1)</f>
        <v/>
      </c>
      <c r="AJ1221" s="26">
        <f>IF(AC1221="","",AA1221/AC1221)</f>
        <v/>
      </c>
      <c r="AK1221" s="26">
        <f>IF(AC1221="","",AB1221/AC1221)</f>
        <v/>
      </c>
      <c r="AL1221" s="29" t="n">
        <v>14.4425</v>
      </c>
      <c r="AM1221" s="30" t="n">
        <v>15.0775</v>
      </c>
      <c r="AN1221" s="30" t="n">
        <v>13.605</v>
      </c>
      <c r="AO1221" s="30" t="n">
        <v>13.72</v>
      </c>
      <c r="AP1221" s="31" t="n">
        <v>-0.05</v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18">
        <f>IF(SUMIFS('Daily NSE Equity Options'!$K:$K,'Daily NSE Equity Options'!$A:$A,$A1222)=0,"",SUMIFS('Daily NSE Equity Options'!$K:$K,'Daily NSE Equity Options'!$A:$A,$A1222))</f>
        <v/>
      </c>
      <c r="F1222" s="7">
        <f>IF(SUMIFS('Daily BSE Equity Options'!$K:$K,'Daily BSE Equity Options'!$A:$A,$A1222)=0,"",SUMIFS('Daily BSE Equity Options'!$K:$K,'Daily BSE Equity Options'!$A:$A,$A1222))</f>
        <v/>
      </c>
      <c r="G1222" s="7">
        <f>IF(OR(E1222="",F1222=""),"",E1222+F1222)</f>
        <v/>
      </c>
      <c r="H1222" s="20">
        <f>IFERROR(IF(OR(E1222="",INDEX(E:E,MATCH(DATE(YEAR($A1222)-1,MONTH($A1222),DAY($A1222)),$A:$A,0))=""),"",E1222/INDEX(E:E,MATCH(DATE(YEAR($A1222)-1,MONTH($A1222),DAY($A1222)),$A:$A,0))-1),"")</f>
        <v/>
      </c>
      <c r="I1222" s="20">
        <f>IFERROR(IF(OR(F1222="",INDEX(F:F,MATCH(DATE(YEAR($A1222)-1,MONTH($A1222),DAY($A1222)),$A:$A,0))=""),"",F1222/INDEX(F:F,MATCH(DATE(YEAR($A1222)-1,MONTH($A1222),DAY($A1222)),$A:$A,0))-1),"")</f>
        <v/>
      </c>
      <c r="J1222" s="20">
        <f>IFERROR(IF(OR(G1222="",INDEX(G:G,MATCH(DATE(YEAR($A1222)-1,MONTH($A1222),DAY($A1222)),$A:$A,0))=""),"",G1222/INDEX(G:G,MATCH(DATE(YEAR($A1222)-1,MONTH($A1222),DAY($A1222)),$A:$A,0))-1),"")</f>
        <v/>
      </c>
      <c r="K1222" s="20">
        <f>IF(OR(E1222="",E1221=""),"",E1222/E1221-1)</f>
        <v/>
      </c>
      <c r="L1222" s="20">
        <f>IF(OR(F1222="",F1221=""),"",F1222/F1221-1)</f>
        <v/>
      </c>
      <c r="M1222" s="20">
        <f>IF(OR(G1222="",G1221=""),"",G1222/G1221-1)</f>
        <v/>
      </c>
      <c r="N1222" s="20">
        <f>IF(G1222="","",E1222/G1222)</f>
        <v/>
      </c>
      <c r="O1222" s="20">
        <f>IF(G1222="","",F1222/G1222)</f>
        <v/>
      </c>
      <c r="P1222" s="21">
        <f>IF(SUMIFS('Daily NSE Equity Options'!$L:$L,'Daily NSE Equity Options'!$A:$A,$A1222)=0,"",SUMIFS('Daily NSE Equity Options'!$L:$L,'Daily NSE Equity Options'!$A:$A,$A1222))</f>
        <v/>
      </c>
      <c r="Q1222" s="8">
        <f>IF(SUMIFS('Daily BSE Equity Options'!$L:$L,'Daily BSE Equity Options'!$A:$A,$A1222)=0,"",SUMIFS('Daily BSE Equity Options'!$L:$L,'Daily BSE Equity Options'!$A:$A,$A1222))</f>
        <v/>
      </c>
      <c r="R1222" s="8">
        <f>IF(OR(P1222="",Q1222=""),"",P1222+Q1222)</f>
        <v/>
      </c>
      <c r="S1222" s="23">
        <f>IFERROR(IF(OR(P1222="",INDEX(P:P,MATCH(DATE(YEAR($A1222)-1,MONTH($A1222),DAY($A1222)),$A:$A,0))=""),"",P1222/INDEX(P:P,MATCH(DATE(YEAR($A1222)-1,MONTH($A1222),DAY($A1222)),$A:$A,0))-1),"")</f>
        <v/>
      </c>
      <c r="T1222" s="23">
        <f>IFERROR(IF(OR(Q1222="",INDEX(Q:Q,MATCH(DATE(YEAR($A1222)-1,MONTH($A1222),DAY($A1222)),$A:$A,0))=""),"",Q1222/INDEX(Q:Q,MATCH(DATE(YEAR($A1222)-1,MONTH($A1222),DAY($A1222)),$A:$A,0))-1),"")</f>
        <v/>
      </c>
      <c r="U1222" s="23">
        <f>IFERROR(IF(OR(R1222="",INDEX(R:R,MATCH(DATE(YEAR($A1222)-1,MONTH($A1222),DAY($A1222)),$A:$A,0))=""),"",R1222/INDEX(R:R,MATCH(DATE(YEAR($A1222)-1,MONTH($A1222),DAY($A1222)),$A:$A,0))-1),"")</f>
        <v/>
      </c>
      <c r="V1222" s="23">
        <f>IF(OR(P1222="",P1221=""),"",P1222/P1221-1)</f>
        <v/>
      </c>
      <c r="W1222" s="23">
        <f>IF(OR(Q1222="",Q1221=""),"",Q1222/Q1221-1)</f>
        <v/>
      </c>
      <c r="X1222" s="23">
        <f>IF(OR(R1222="",R1221=""),"",R1222/R1221-1)</f>
        <v/>
      </c>
      <c r="Y1222" s="23">
        <f>IF(R1222="","",P1222/R1222)</f>
        <v/>
      </c>
      <c r="Z1222" s="23">
        <f>IF(R1222="","",Q1222/R1222)</f>
        <v/>
      </c>
      <c r="AA1222" s="24">
        <f>IF(SUMIFS('Daily NSE Equity Options'!$M:$M,'Daily NSE Equity Options'!$A:$A,$A1222)=0,"",SUMIFS('Daily NSE Equity Options'!$M:$M,'Daily NSE Equity Options'!$A:$A,$A1222))</f>
        <v/>
      </c>
      <c r="AB1222" s="9">
        <f>IF(SUMIFS('Daily BSE Equity Options'!$M:$M,'Daily BSE Equity Options'!$A:$A,$A1222)=0,"",SUMIFS('Daily BSE Equity Options'!$M:$M,'Daily BSE Equity Options'!$A:$A,$A1222))</f>
        <v/>
      </c>
      <c r="AC1222" s="9">
        <f>IF(OR(AA1222="",AB1222=""),"",AA1222+AB1222)</f>
        <v/>
      </c>
      <c r="AD1222" s="26">
        <f>IFERROR(IF(OR(AA1222="",INDEX(AA:AA,MATCH(DATE(YEAR($A1222)-1,MONTH($A1222),DAY($A1222)),$A:$A,0))=""),"",AA1222/INDEX(AA:AA,MATCH(DATE(YEAR($A1222)-1,MONTH($A1222),DAY($A1222)),$A:$A,0))-1),"")</f>
        <v/>
      </c>
      <c r="AE1222" s="26">
        <f>IFERROR(IF(OR(AB1222="",INDEX(AB:AB,MATCH(DATE(YEAR($A1222)-1,MONTH($A1222),DAY($A1222)),$A:$A,0))=""),"",AB1222/INDEX(AB:AB,MATCH(DATE(YEAR($A1222)-1,MONTH($A1222),DAY($A1222)),$A:$A,0))-1),"")</f>
        <v/>
      </c>
      <c r="AF1222" s="26">
        <f>IFERROR(IF(OR(AC1222="",INDEX(AC:AC,MATCH(DATE(YEAR($A1222)-1,MONTH($A1222),DAY($A1222)),$A:$A,0))=""),"",AC1222/INDEX(AC:AC,MATCH(DATE(YEAR($A1222)-1,MONTH($A1222),DAY($A1222)),$A:$A,0))-1),"")</f>
        <v/>
      </c>
      <c r="AG1222" s="26">
        <f>IF(OR(AA1222="",AA1221=""),"",AA1222/AA1221-1)</f>
        <v/>
      </c>
      <c r="AH1222" s="26">
        <f>IF(OR(AB1222="",AB1221=""),"",AB1222/AB1221-1)</f>
        <v/>
      </c>
      <c r="AI1222" s="26">
        <f>IF(OR(AC1222="",AC1221=""),"",AC1222/AC1221-1)</f>
        <v/>
      </c>
      <c r="AJ1222" s="26">
        <f>IF(AC1222="","",AA1222/AC1222)</f>
        <v/>
      </c>
      <c r="AK1222" s="26">
        <f>IF(AC1222="","",AB1222/AC1222)</f>
        <v/>
      </c>
      <c r="AL1222" s="29" t="n">
        <v>13.715</v>
      </c>
      <c r="AM1222" s="30" t="n">
        <v>14.0075</v>
      </c>
      <c r="AN1222" s="30" t="n">
        <v>12.91</v>
      </c>
      <c r="AO1222" s="30" t="n">
        <v>13.31</v>
      </c>
      <c r="AP1222" s="31" t="n">
        <v>-0.0295</v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18">
        <f>IF(SUMIFS('Daily NSE Equity Options'!$K:$K,'Daily NSE Equity Options'!$A:$A,$A1223)=0,"",SUMIFS('Daily NSE Equity Options'!$K:$K,'Daily NSE Equity Options'!$A:$A,$A1223))</f>
        <v/>
      </c>
      <c r="F1223" s="7">
        <f>IF(SUMIFS('Daily BSE Equity Options'!$K:$K,'Daily BSE Equity Options'!$A:$A,$A1223)=0,"",SUMIFS('Daily BSE Equity Options'!$K:$K,'Daily BSE Equity Options'!$A:$A,$A1223))</f>
        <v/>
      </c>
      <c r="G1223" s="7">
        <f>IF(OR(E1223="",F1223=""),"",E1223+F1223)</f>
        <v/>
      </c>
      <c r="H1223" s="20">
        <f>IFERROR(IF(OR(E1223="",INDEX(E:E,MATCH(DATE(YEAR($A1223)-1,MONTH($A1223),DAY($A1223)),$A:$A,0))=""),"",E1223/INDEX(E:E,MATCH(DATE(YEAR($A1223)-1,MONTH($A1223),DAY($A1223)),$A:$A,0))-1),"")</f>
        <v/>
      </c>
      <c r="I1223" s="20">
        <f>IFERROR(IF(OR(F1223="",INDEX(F:F,MATCH(DATE(YEAR($A1223)-1,MONTH($A1223),DAY($A1223)),$A:$A,0))=""),"",F1223/INDEX(F:F,MATCH(DATE(YEAR($A1223)-1,MONTH($A1223),DAY($A1223)),$A:$A,0))-1),"")</f>
        <v/>
      </c>
      <c r="J1223" s="20">
        <f>IFERROR(IF(OR(G1223="",INDEX(G:G,MATCH(DATE(YEAR($A1223)-1,MONTH($A1223),DAY($A1223)),$A:$A,0))=""),"",G1223/INDEX(G:G,MATCH(DATE(YEAR($A1223)-1,MONTH($A1223),DAY($A1223)),$A:$A,0))-1),"")</f>
        <v/>
      </c>
      <c r="K1223" s="20">
        <f>IF(OR(E1223="",E1222=""),"",E1223/E1222-1)</f>
        <v/>
      </c>
      <c r="L1223" s="20">
        <f>IF(OR(F1223="",F1222=""),"",F1223/F1222-1)</f>
        <v/>
      </c>
      <c r="M1223" s="20">
        <f>IF(OR(G1223="",G1222=""),"",G1223/G1222-1)</f>
        <v/>
      </c>
      <c r="N1223" s="20">
        <f>IF(G1223="","",E1223/G1223)</f>
        <v/>
      </c>
      <c r="O1223" s="20">
        <f>IF(G1223="","",F1223/G1223)</f>
        <v/>
      </c>
      <c r="P1223" s="21">
        <f>IF(SUMIFS('Daily NSE Equity Options'!$L:$L,'Daily NSE Equity Options'!$A:$A,$A1223)=0,"",SUMIFS('Daily NSE Equity Options'!$L:$L,'Daily NSE Equity Options'!$A:$A,$A1223))</f>
        <v/>
      </c>
      <c r="Q1223" s="8">
        <f>IF(SUMIFS('Daily BSE Equity Options'!$L:$L,'Daily BSE Equity Options'!$A:$A,$A1223)=0,"",SUMIFS('Daily BSE Equity Options'!$L:$L,'Daily BSE Equity Options'!$A:$A,$A1223))</f>
        <v/>
      </c>
      <c r="R1223" s="8">
        <f>IF(OR(P1223="",Q1223=""),"",P1223+Q1223)</f>
        <v/>
      </c>
      <c r="S1223" s="23">
        <f>IFERROR(IF(OR(P1223="",INDEX(P:P,MATCH(DATE(YEAR($A1223)-1,MONTH($A1223),DAY($A1223)),$A:$A,0))=""),"",P1223/INDEX(P:P,MATCH(DATE(YEAR($A1223)-1,MONTH($A1223),DAY($A1223)),$A:$A,0))-1),"")</f>
        <v/>
      </c>
      <c r="T1223" s="23">
        <f>IFERROR(IF(OR(Q1223="",INDEX(Q:Q,MATCH(DATE(YEAR($A1223)-1,MONTH($A1223),DAY($A1223)),$A:$A,0))=""),"",Q1223/INDEX(Q:Q,MATCH(DATE(YEAR($A1223)-1,MONTH($A1223),DAY($A1223)),$A:$A,0))-1),"")</f>
        <v/>
      </c>
      <c r="U1223" s="23">
        <f>IFERROR(IF(OR(R1223="",INDEX(R:R,MATCH(DATE(YEAR($A1223)-1,MONTH($A1223),DAY($A1223)),$A:$A,0))=""),"",R1223/INDEX(R:R,MATCH(DATE(YEAR($A1223)-1,MONTH($A1223),DAY($A1223)),$A:$A,0))-1),"")</f>
        <v/>
      </c>
      <c r="V1223" s="23">
        <f>IF(OR(P1223="",P1222=""),"",P1223/P1222-1)</f>
        <v/>
      </c>
      <c r="W1223" s="23">
        <f>IF(OR(Q1223="",Q1222=""),"",Q1223/Q1222-1)</f>
        <v/>
      </c>
      <c r="X1223" s="23">
        <f>IF(OR(R1223="",R1222=""),"",R1223/R1222-1)</f>
        <v/>
      </c>
      <c r="Y1223" s="23">
        <f>IF(R1223="","",P1223/R1223)</f>
        <v/>
      </c>
      <c r="Z1223" s="23">
        <f>IF(R1223="","",Q1223/R1223)</f>
        <v/>
      </c>
      <c r="AA1223" s="24">
        <f>IF(SUMIFS('Daily NSE Equity Options'!$M:$M,'Daily NSE Equity Options'!$A:$A,$A1223)=0,"",SUMIFS('Daily NSE Equity Options'!$M:$M,'Daily NSE Equity Options'!$A:$A,$A1223))</f>
        <v/>
      </c>
      <c r="AB1223" s="9">
        <f>IF(SUMIFS('Daily BSE Equity Options'!$M:$M,'Daily BSE Equity Options'!$A:$A,$A1223)=0,"",SUMIFS('Daily BSE Equity Options'!$M:$M,'Daily BSE Equity Options'!$A:$A,$A1223))</f>
        <v/>
      </c>
      <c r="AC1223" s="9">
        <f>IF(OR(AA1223="",AB1223=""),"",AA1223+AB1223)</f>
        <v/>
      </c>
      <c r="AD1223" s="26">
        <f>IFERROR(IF(OR(AA1223="",INDEX(AA:AA,MATCH(DATE(YEAR($A1223)-1,MONTH($A1223),DAY($A1223)),$A:$A,0))=""),"",AA1223/INDEX(AA:AA,MATCH(DATE(YEAR($A1223)-1,MONTH($A1223),DAY($A1223)),$A:$A,0))-1),"")</f>
        <v/>
      </c>
      <c r="AE1223" s="26">
        <f>IFERROR(IF(OR(AB1223="",INDEX(AB:AB,MATCH(DATE(YEAR($A1223)-1,MONTH($A1223),DAY($A1223)),$A:$A,0))=""),"",AB1223/INDEX(AB:AB,MATCH(DATE(YEAR($A1223)-1,MONTH($A1223),DAY($A1223)),$A:$A,0))-1),"")</f>
        <v/>
      </c>
      <c r="AF1223" s="26">
        <f>IFERROR(IF(OR(AC1223="",INDEX(AC:AC,MATCH(DATE(YEAR($A1223)-1,MONTH($A1223),DAY($A1223)),$A:$A,0))=""),"",AC1223/INDEX(AC:AC,MATCH(DATE(YEAR($A1223)-1,MONTH($A1223),DAY($A1223)),$A:$A,0))-1),"")</f>
        <v/>
      </c>
      <c r="AG1223" s="26">
        <f>IF(OR(AA1223="",AA1222=""),"",AA1223/AA1222-1)</f>
        <v/>
      </c>
      <c r="AH1223" s="26">
        <f>IF(OR(AB1223="",AB1222=""),"",AB1223/AB1222-1)</f>
        <v/>
      </c>
      <c r="AI1223" s="26">
        <f>IF(OR(AC1223="",AC1222=""),"",AC1223/AC1222-1)</f>
        <v/>
      </c>
      <c r="AJ1223" s="26">
        <f>IF(AC1223="","",AA1223/AC1223)</f>
        <v/>
      </c>
      <c r="AK1223" s="26">
        <f>IF(AC1223="","",AB1223/AC1223)</f>
        <v/>
      </c>
      <c r="AL1223" s="29" t="n">
        <v>13.3075</v>
      </c>
      <c r="AM1223" s="30" t="n">
        <v>14.1225</v>
      </c>
      <c r="AN1223" s="30" t="n">
        <v>13.2325</v>
      </c>
      <c r="AO1223" s="30" t="n">
        <v>13.91</v>
      </c>
      <c r="AP1223" s="31" t="n">
        <v>0.0453</v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18">
        <f>IF(SUMIFS('Daily NSE Equity Options'!$K:$K,'Daily NSE Equity Options'!$A:$A,$A1224)=0,"",SUMIFS('Daily NSE Equity Options'!$K:$K,'Daily NSE Equity Options'!$A:$A,$A1224))</f>
        <v/>
      </c>
      <c r="F1224" s="7">
        <f>IF(SUMIFS('Daily BSE Equity Options'!$K:$K,'Daily BSE Equity Options'!$A:$A,$A1224)=0,"",SUMIFS('Daily BSE Equity Options'!$K:$K,'Daily BSE Equity Options'!$A:$A,$A1224))</f>
        <v/>
      </c>
      <c r="G1224" s="7">
        <f>IF(OR(E1224="",F1224=""),"",E1224+F1224)</f>
        <v/>
      </c>
      <c r="H1224" s="20">
        <f>IFERROR(IF(OR(E1224="",INDEX(E:E,MATCH(DATE(YEAR($A1224)-1,MONTH($A1224),DAY($A1224)),$A:$A,0))=""),"",E1224/INDEX(E:E,MATCH(DATE(YEAR($A1224)-1,MONTH($A1224),DAY($A1224)),$A:$A,0))-1),"")</f>
        <v/>
      </c>
      <c r="I1224" s="20">
        <f>IFERROR(IF(OR(F1224="",INDEX(F:F,MATCH(DATE(YEAR($A1224)-1,MONTH($A1224),DAY($A1224)),$A:$A,0))=""),"",F1224/INDEX(F:F,MATCH(DATE(YEAR($A1224)-1,MONTH($A1224),DAY($A1224)),$A:$A,0))-1),"")</f>
        <v/>
      </c>
      <c r="J1224" s="20">
        <f>IFERROR(IF(OR(G1224="",INDEX(G:G,MATCH(DATE(YEAR($A1224)-1,MONTH($A1224),DAY($A1224)),$A:$A,0))=""),"",G1224/INDEX(G:G,MATCH(DATE(YEAR($A1224)-1,MONTH($A1224),DAY($A1224)),$A:$A,0))-1),"")</f>
        <v/>
      </c>
      <c r="K1224" s="20">
        <f>IF(OR(E1224="",E1223=""),"",E1224/E1223-1)</f>
        <v/>
      </c>
      <c r="L1224" s="20">
        <f>IF(OR(F1224="",F1223=""),"",F1224/F1223-1)</f>
        <v/>
      </c>
      <c r="M1224" s="20">
        <f>IF(OR(G1224="",G1223=""),"",G1224/G1223-1)</f>
        <v/>
      </c>
      <c r="N1224" s="20">
        <f>IF(G1224="","",E1224/G1224)</f>
        <v/>
      </c>
      <c r="O1224" s="20">
        <f>IF(G1224="","",F1224/G1224)</f>
        <v/>
      </c>
      <c r="P1224" s="21">
        <f>IF(SUMIFS('Daily NSE Equity Options'!$L:$L,'Daily NSE Equity Options'!$A:$A,$A1224)=0,"",SUMIFS('Daily NSE Equity Options'!$L:$L,'Daily NSE Equity Options'!$A:$A,$A1224))</f>
        <v/>
      </c>
      <c r="Q1224" s="8">
        <f>IF(SUMIFS('Daily BSE Equity Options'!$L:$L,'Daily BSE Equity Options'!$A:$A,$A1224)=0,"",SUMIFS('Daily BSE Equity Options'!$L:$L,'Daily BSE Equity Options'!$A:$A,$A1224))</f>
        <v/>
      </c>
      <c r="R1224" s="8">
        <f>IF(OR(P1224="",Q1224=""),"",P1224+Q1224)</f>
        <v/>
      </c>
      <c r="S1224" s="23">
        <f>IFERROR(IF(OR(P1224="",INDEX(P:P,MATCH(DATE(YEAR($A1224)-1,MONTH($A1224),DAY($A1224)),$A:$A,0))=""),"",P1224/INDEX(P:P,MATCH(DATE(YEAR($A1224)-1,MONTH($A1224),DAY($A1224)),$A:$A,0))-1),"")</f>
        <v/>
      </c>
      <c r="T1224" s="23">
        <f>IFERROR(IF(OR(Q1224="",INDEX(Q:Q,MATCH(DATE(YEAR($A1224)-1,MONTH($A1224),DAY($A1224)),$A:$A,0))=""),"",Q1224/INDEX(Q:Q,MATCH(DATE(YEAR($A1224)-1,MONTH($A1224),DAY($A1224)),$A:$A,0))-1),"")</f>
        <v/>
      </c>
      <c r="U1224" s="23">
        <f>IFERROR(IF(OR(R1224="",INDEX(R:R,MATCH(DATE(YEAR($A1224)-1,MONTH($A1224),DAY($A1224)),$A:$A,0))=""),"",R1224/INDEX(R:R,MATCH(DATE(YEAR($A1224)-1,MONTH($A1224),DAY($A1224)),$A:$A,0))-1),"")</f>
        <v/>
      </c>
      <c r="V1224" s="23">
        <f>IF(OR(P1224="",P1223=""),"",P1224/P1223-1)</f>
        <v/>
      </c>
      <c r="W1224" s="23">
        <f>IF(OR(Q1224="",Q1223=""),"",Q1224/Q1223-1)</f>
        <v/>
      </c>
      <c r="X1224" s="23">
        <f>IF(OR(R1224="",R1223=""),"",R1224/R1223-1)</f>
        <v/>
      </c>
      <c r="Y1224" s="23">
        <f>IF(R1224="","",P1224/R1224)</f>
        <v/>
      </c>
      <c r="Z1224" s="23">
        <f>IF(R1224="","",Q1224/R1224)</f>
        <v/>
      </c>
      <c r="AA1224" s="24">
        <f>IF(SUMIFS('Daily NSE Equity Options'!$M:$M,'Daily NSE Equity Options'!$A:$A,$A1224)=0,"",SUMIFS('Daily NSE Equity Options'!$M:$M,'Daily NSE Equity Options'!$A:$A,$A1224))</f>
        <v/>
      </c>
      <c r="AB1224" s="9">
        <f>IF(SUMIFS('Daily BSE Equity Options'!$M:$M,'Daily BSE Equity Options'!$A:$A,$A1224)=0,"",SUMIFS('Daily BSE Equity Options'!$M:$M,'Daily BSE Equity Options'!$A:$A,$A1224))</f>
        <v/>
      </c>
      <c r="AC1224" s="9">
        <f>IF(OR(AA1224="",AB1224=""),"",AA1224+AB1224)</f>
        <v/>
      </c>
      <c r="AD1224" s="26">
        <f>IFERROR(IF(OR(AA1224="",INDEX(AA:AA,MATCH(DATE(YEAR($A1224)-1,MONTH($A1224),DAY($A1224)),$A:$A,0))=""),"",AA1224/INDEX(AA:AA,MATCH(DATE(YEAR($A1224)-1,MONTH($A1224),DAY($A1224)),$A:$A,0))-1),"")</f>
        <v/>
      </c>
      <c r="AE1224" s="26">
        <f>IFERROR(IF(OR(AB1224="",INDEX(AB:AB,MATCH(DATE(YEAR($A1224)-1,MONTH($A1224),DAY($A1224)),$A:$A,0))=""),"",AB1224/INDEX(AB:AB,MATCH(DATE(YEAR($A1224)-1,MONTH($A1224),DAY($A1224)),$A:$A,0))-1),"")</f>
        <v/>
      </c>
      <c r="AF1224" s="26">
        <f>IFERROR(IF(OR(AC1224="",INDEX(AC:AC,MATCH(DATE(YEAR($A1224)-1,MONTH($A1224),DAY($A1224)),$A:$A,0))=""),"",AC1224/INDEX(AC:AC,MATCH(DATE(YEAR($A1224)-1,MONTH($A1224),DAY($A1224)),$A:$A,0))-1),"")</f>
        <v/>
      </c>
      <c r="AG1224" s="26">
        <f>IF(OR(AA1224="",AA1223=""),"",AA1224/AA1223-1)</f>
        <v/>
      </c>
      <c r="AH1224" s="26">
        <f>IF(OR(AB1224="",AB1223=""),"",AB1224/AB1223-1)</f>
        <v/>
      </c>
      <c r="AI1224" s="26">
        <f>IF(OR(AC1224="",AC1223=""),"",AC1224/AC1223-1)</f>
        <v/>
      </c>
      <c r="AJ1224" s="26">
        <f>IF(AC1224="","",AA1224/AC1224)</f>
        <v/>
      </c>
      <c r="AK1224" s="26">
        <f>IF(AC1224="","",AB1224/AC1224)</f>
        <v/>
      </c>
      <c r="AL1224" s="29" t="n">
        <v>13.91</v>
      </c>
      <c r="AM1224" s="30" t="n">
        <v>14.36</v>
      </c>
      <c r="AN1224" s="30" t="n">
        <v>13.5675</v>
      </c>
      <c r="AO1224" s="30" t="n">
        <v>13.76</v>
      </c>
      <c r="AP1224" s="31" t="n">
        <v>-0.0108</v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18">
        <f>IF(SUMIFS('Daily NSE Equity Options'!$K:$K,'Daily NSE Equity Options'!$A:$A,$A1225)=0,"",SUMIFS('Daily NSE Equity Options'!$K:$K,'Daily NSE Equity Options'!$A:$A,$A1225))</f>
        <v/>
      </c>
      <c r="F1225" s="7">
        <f>IF(SUMIFS('Daily BSE Equity Options'!$K:$K,'Daily BSE Equity Options'!$A:$A,$A1225)=0,"",SUMIFS('Daily BSE Equity Options'!$K:$K,'Daily BSE Equity Options'!$A:$A,$A1225))</f>
        <v/>
      </c>
      <c r="G1225" s="7">
        <f>IF(OR(E1225="",F1225=""),"",E1225+F1225)</f>
        <v/>
      </c>
      <c r="H1225" s="20">
        <f>IFERROR(IF(OR(E1225="",INDEX(E:E,MATCH(DATE(YEAR($A1225)-1,MONTH($A1225),DAY($A1225)),$A:$A,0))=""),"",E1225/INDEX(E:E,MATCH(DATE(YEAR($A1225)-1,MONTH($A1225),DAY($A1225)),$A:$A,0))-1),"")</f>
        <v/>
      </c>
      <c r="I1225" s="20">
        <f>IFERROR(IF(OR(F1225="",INDEX(F:F,MATCH(DATE(YEAR($A1225)-1,MONTH($A1225),DAY($A1225)),$A:$A,0))=""),"",F1225/INDEX(F:F,MATCH(DATE(YEAR($A1225)-1,MONTH($A1225),DAY($A1225)),$A:$A,0))-1),"")</f>
        <v/>
      </c>
      <c r="J1225" s="20">
        <f>IFERROR(IF(OR(G1225="",INDEX(G:G,MATCH(DATE(YEAR($A1225)-1,MONTH($A1225),DAY($A1225)),$A:$A,0))=""),"",G1225/INDEX(G:G,MATCH(DATE(YEAR($A1225)-1,MONTH($A1225),DAY($A1225)),$A:$A,0))-1),"")</f>
        <v/>
      </c>
      <c r="K1225" s="20">
        <f>IF(OR(E1225="",E1224=""),"",E1225/E1224-1)</f>
        <v/>
      </c>
      <c r="L1225" s="20">
        <f>IF(OR(F1225="",F1224=""),"",F1225/F1224-1)</f>
        <v/>
      </c>
      <c r="M1225" s="20">
        <f>IF(OR(G1225="",G1224=""),"",G1225/G1224-1)</f>
        <v/>
      </c>
      <c r="N1225" s="20">
        <f>IF(G1225="","",E1225/G1225)</f>
        <v/>
      </c>
      <c r="O1225" s="20">
        <f>IF(G1225="","",F1225/G1225)</f>
        <v/>
      </c>
      <c r="P1225" s="21">
        <f>IF(SUMIFS('Daily NSE Equity Options'!$L:$L,'Daily NSE Equity Options'!$A:$A,$A1225)=0,"",SUMIFS('Daily NSE Equity Options'!$L:$L,'Daily NSE Equity Options'!$A:$A,$A1225))</f>
        <v/>
      </c>
      <c r="Q1225" s="8">
        <f>IF(SUMIFS('Daily BSE Equity Options'!$L:$L,'Daily BSE Equity Options'!$A:$A,$A1225)=0,"",SUMIFS('Daily BSE Equity Options'!$L:$L,'Daily BSE Equity Options'!$A:$A,$A1225))</f>
        <v/>
      </c>
      <c r="R1225" s="8">
        <f>IF(OR(P1225="",Q1225=""),"",P1225+Q1225)</f>
        <v/>
      </c>
      <c r="S1225" s="23">
        <f>IFERROR(IF(OR(P1225="",INDEX(P:P,MATCH(DATE(YEAR($A1225)-1,MONTH($A1225),DAY($A1225)),$A:$A,0))=""),"",P1225/INDEX(P:P,MATCH(DATE(YEAR($A1225)-1,MONTH($A1225),DAY($A1225)),$A:$A,0))-1),"")</f>
        <v/>
      </c>
      <c r="T1225" s="23">
        <f>IFERROR(IF(OR(Q1225="",INDEX(Q:Q,MATCH(DATE(YEAR($A1225)-1,MONTH($A1225),DAY($A1225)),$A:$A,0))=""),"",Q1225/INDEX(Q:Q,MATCH(DATE(YEAR($A1225)-1,MONTH($A1225),DAY($A1225)),$A:$A,0))-1),"")</f>
        <v/>
      </c>
      <c r="U1225" s="23">
        <f>IFERROR(IF(OR(R1225="",INDEX(R:R,MATCH(DATE(YEAR($A1225)-1,MONTH($A1225),DAY($A1225)),$A:$A,0))=""),"",R1225/INDEX(R:R,MATCH(DATE(YEAR($A1225)-1,MONTH($A1225),DAY($A1225)),$A:$A,0))-1),"")</f>
        <v/>
      </c>
      <c r="V1225" s="23">
        <f>IF(OR(P1225="",P1224=""),"",P1225/P1224-1)</f>
        <v/>
      </c>
      <c r="W1225" s="23">
        <f>IF(OR(Q1225="",Q1224=""),"",Q1225/Q1224-1)</f>
        <v/>
      </c>
      <c r="X1225" s="23">
        <f>IF(OR(R1225="",R1224=""),"",R1225/R1224-1)</f>
        <v/>
      </c>
      <c r="Y1225" s="23">
        <f>IF(R1225="","",P1225/R1225)</f>
        <v/>
      </c>
      <c r="Z1225" s="23">
        <f>IF(R1225="","",Q1225/R1225)</f>
        <v/>
      </c>
      <c r="AA1225" s="24">
        <f>IF(SUMIFS('Daily NSE Equity Options'!$M:$M,'Daily NSE Equity Options'!$A:$A,$A1225)=0,"",SUMIFS('Daily NSE Equity Options'!$M:$M,'Daily NSE Equity Options'!$A:$A,$A1225))</f>
        <v/>
      </c>
      <c r="AB1225" s="9">
        <f>IF(SUMIFS('Daily BSE Equity Options'!$M:$M,'Daily BSE Equity Options'!$A:$A,$A1225)=0,"",SUMIFS('Daily BSE Equity Options'!$M:$M,'Daily BSE Equity Options'!$A:$A,$A1225))</f>
        <v/>
      </c>
      <c r="AC1225" s="9">
        <f>IF(OR(AA1225="",AB1225=""),"",AA1225+AB1225)</f>
        <v/>
      </c>
      <c r="AD1225" s="26">
        <f>IFERROR(IF(OR(AA1225="",INDEX(AA:AA,MATCH(DATE(YEAR($A1225)-1,MONTH($A1225),DAY($A1225)),$A:$A,0))=""),"",AA1225/INDEX(AA:AA,MATCH(DATE(YEAR($A1225)-1,MONTH($A1225),DAY($A1225)),$A:$A,0))-1),"")</f>
        <v/>
      </c>
      <c r="AE1225" s="26">
        <f>IFERROR(IF(OR(AB1225="",INDEX(AB:AB,MATCH(DATE(YEAR($A1225)-1,MONTH($A1225),DAY($A1225)),$A:$A,0))=""),"",AB1225/INDEX(AB:AB,MATCH(DATE(YEAR($A1225)-1,MONTH($A1225),DAY($A1225)),$A:$A,0))-1),"")</f>
        <v/>
      </c>
      <c r="AF1225" s="26">
        <f>IFERROR(IF(OR(AC1225="",INDEX(AC:AC,MATCH(DATE(YEAR($A1225)-1,MONTH($A1225),DAY($A1225)),$A:$A,0))=""),"",AC1225/INDEX(AC:AC,MATCH(DATE(YEAR($A1225)-1,MONTH($A1225),DAY($A1225)),$A:$A,0))-1),"")</f>
        <v/>
      </c>
      <c r="AG1225" s="26">
        <f>IF(OR(AA1225="",AA1224=""),"",AA1225/AA1224-1)</f>
        <v/>
      </c>
      <c r="AH1225" s="26">
        <f>IF(OR(AB1225="",AB1224=""),"",AB1225/AB1224-1)</f>
        <v/>
      </c>
      <c r="AI1225" s="26">
        <f>IF(OR(AC1225="",AC1224=""),"",AC1225/AC1224-1)</f>
        <v/>
      </c>
      <c r="AJ1225" s="26">
        <f>IF(AC1225="","",AA1225/AC1225)</f>
        <v/>
      </c>
      <c r="AK1225" s="26">
        <f>IF(AC1225="","",AB1225/AC1225)</f>
        <v/>
      </c>
      <c r="AL1225" s="29" t="n">
        <v>13.7625</v>
      </c>
      <c r="AM1225" s="30" t="n">
        <v>14.1975</v>
      </c>
      <c r="AN1225" s="30" t="n">
        <v>13.3725</v>
      </c>
      <c r="AO1225" s="30" t="n">
        <v>13.83</v>
      </c>
      <c r="AP1225" s="31" t="n">
        <v>0.0049</v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18">
        <f>IF(SUMIFS('Daily NSE Equity Options'!$K:$K,'Daily NSE Equity Options'!$A:$A,$A1226)=0,"",SUMIFS('Daily NSE Equity Options'!$K:$K,'Daily NSE Equity Options'!$A:$A,$A1226))</f>
        <v/>
      </c>
      <c r="F1226" s="7">
        <f>IF(SUMIFS('Daily BSE Equity Options'!$K:$K,'Daily BSE Equity Options'!$A:$A,$A1226)=0,"",SUMIFS('Daily BSE Equity Options'!$K:$K,'Daily BSE Equity Options'!$A:$A,$A1226))</f>
        <v/>
      </c>
      <c r="G1226" s="7">
        <f>IF(OR(E1226="",F1226=""),"",E1226+F1226)</f>
        <v/>
      </c>
      <c r="H1226" s="20">
        <f>IFERROR(IF(OR(E1226="",INDEX(E:E,MATCH(DATE(YEAR($A1226)-1,MONTH($A1226),DAY($A1226)),$A:$A,0))=""),"",E1226/INDEX(E:E,MATCH(DATE(YEAR($A1226)-1,MONTH($A1226),DAY($A1226)),$A:$A,0))-1),"")</f>
        <v/>
      </c>
      <c r="I1226" s="20">
        <f>IFERROR(IF(OR(F1226="",INDEX(F:F,MATCH(DATE(YEAR($A1226)-1,MONTH($A1226),DAY($A1226)),$A:$A,0))=""),"",F1226/INDEX(F:F,MATCH(DATE(YEAR($A1226)-1,MONTH($A1226),DAY($A1226)),$A:$A,0))-1),"")</f>
        <v/>
      </c>
      <c r="J1226" s="20">
        <f>IFERROR(IF(OR(G1226="",INDEX(G:G,MATCH(DATE(YEAR($A1226)-1,MONTH($A1226),DAY($A1226)),$A:$A,0))=""),"",G1226/INDEX(G:G,MATCH(DATE(YEAR($A1226)-1,MONTH($A1226),DAY($A1226)),$A:$A,0))-1),"")</f>
        <v/>
      </c>
      <c r="K1226" s="20">
        <f>IF(OR(E1226="",E1225=""),"",E1226/E1225-1)</f>
        <v/>
      </c>
      <c r="L1226" s="20">
        <f>IF(OR(F1226="",F1225=""),"",F1226/F1225-1)</f>
        <v/>
      </c>
      <c r="M1226" s="20">
        <f>IF(OR(G1226="",G1225=""),"",G1226/G1225-1)</f>
        <v/>
      </c>
      <c r="N1226" s="20">
        <f>IF(G1226="","",E1226/G1226)</f>
        <v/>
      </c>
      <c r="O1226" s="20">
        <f>IF(G1226="","",F1226/G1226)</f>
        <v/>
      </c>
      <c r="P1226" s="21">
        <f>IF(SUMIFS('Daily NSE Equity Options'!$L:$L,'Daily NSE Equity Options'!$A:$A,$A1226)=0,"",SUMIFS('Daily NSE Equity Options'!$L:$L,'Daily NSE Equity Options'!$A:$A,$A1226))</f>
        <v/>
      </c>
      <c r="Q1226" s="8">
        <f>IF(SUMIFS('Daily BSE Equity Options'!$L:$L,'Daily BSE Equity Options'!$A:$A,$A1226)=0,"",SUMIFS('Daily BSE Equity Options'!$L:$L,'Daily BSE Equity Options'!$A:$A,$A1226))</f>
        <v/>
      </c>
      <c r="R1226" s="8">
        <f>IF(OR(P1226="",Q1226=""),"",P1226+Q1226)</f>
        <v/>
      </c>
      <c r="S1226" s="23">
        <f>IFERROR(IF(OR(P1226="",INDEX(P:P,MATCH(DATE(YEAR($A1226)-1,MONTH($A1226),DAY($A1226)),$A:$A,0))=""),"",P1226/INDEX(P:P,MATCH(DATE(YEAR($A1226)-1,MONTH($A1226),DAY($A1226)),$A:$A,0))-1),"")</f>
        <v/>
      </c>
      <c r="T1226" s="23">
        <f>IFERROR(IF(OR(Q1226="",INDEX(Q:Q,MATCH(DATE(YEAR($A1226)-1,MONTH($A1226),DAY($A1226)),$A:$A,0))=""),"",Q1226/INDEX(Q:Q,MATCH(DATE(YEAR($A1226)-1,MONTH($A1226),DAY($A1226)),$A:$A,0))-1),"")</f>
        <v/>
      </c>
      <c r="U1226" s="23">
        <f>IFERROR(IF(OR(R1226="",INDEX(R:R,MATCH(DATE(YEAR($A1226)-1,MONTH($A1226),DAY($A1226)),$A:$A,0))=""),"",R1226/INDEX(R:R,MATCH(DATE(YEAR($A1226)-1,MONTH($A1226),DAY($A1226)),$A:$A,0))-1),"")</f>
        <v/>
      </c>
      <c r="V1226" s="23">
        <f>IF(OR(P1226="",P1225=""),"",P1226/P1225-1)</f>
        <v/>
      </c>
      <c r="W1226" s="23">
        <f>IF(OR(Q1226="",Q1225=""),"",Q1226/Q1225-1)</f>
        <v/>
      </c>
      <c r="X1226" s="23">
        <f>IF(OR(R1226="",R1225=""),"",R1226/R1225-1)</f>
        <v/>
      </c>
      <c r="Y1226" s="23">
        <f>IF(R1226="","",P1226/R1226)</f>
        <v/>
      </c>
      <c r="Z1226" s="23">
        <f>IF(R1226="","",Q1226/R1226)</f>
        <v/>
      </c>
      <c r="AA1226" s="24">
        <f>IF(SUMIFS('Daily NSE Equity Options'!$M:$M,'Daily NSE Equity Options'!$A:$A,$A1226)=0,"",SUMIFS('Daily NSE Equity Options'!$M:$M,'Daily NSE Equity Options'!$A:$A,$A1226))</f>
        <v/>
      </c>
      <c r="AB1226" s="9">
        <f>IF(SUMIFS('Daily BSE Equity Options'!$M:$M,'Daily BSE Equity Options'!$A:$A,$A1226)=0,"",SUMIFS('Daily BSE Equity Options'!$M:$M,'Daily BSE Equity Options'!$A:$A,$A1226))</f>
        <v/>
      </c>
      <c r="AC1226" s="9">
        <f>IF(OR(AA1226="",AB1226=""),"",AA1226+AB1226)</f>
        <v/>
      </c>
      <c r="AD1226" s="26">
        <f>IFERROR(IF(OR(AA1226="",INDEX(AA:AA,MATCH(DATE(YEAR($A1226)-1,MONTH($A1226),DAY($A1226)),$A:$A,0))=""),"",AA1226/INDEX(AA:AA,MATCH(DATE(YEAR($A1226)-1,MONTH($A1226),DAY($A1226)),$A:$A,0))-1),"")</f>
        <v/>
      </c>
      <c r="AE1226" s="26">
        <f>IFERROR(IF(OR(AB1226="",INDEX(AB:AB,MATCH(DATE(YEAR($A1226)-1,MONTH($A1226),DAY($A1226)),$A:$A,0))=""),"",AB1226/INDEX(AB:AB,MATCH(DATE(YEAR($A1226)-1,MONTH($A1226),DAY($A1226)),$A:$A,0))-1),"")</f>
        <v/>
      </c>
      <c r="AF1226" s="26">
        <f>IFERROR(IF(OR(AC1226="",INDEX(AC:AC,MATCH(DATE(YEAR($A1226)-1,MONTH($A1226),DAY($A1226)),$A:$A,0))=""),"",AC1226/INDEX(AC:AC,MATCH(DATE(YEAR($A1226)-1,MONTH($A1226),DAY($A1226)),$A:$A,0))-1),"")</f>
        <v/>
      </c>
      <c r="AG1226" s="26">
        <f>IF(OR(AA1226="",AA1225=""),"",AA1226/AA1225-1)</f>
        <v/>
      </c>
      <c r="AH1226" s="26">
        <f>IF(OR(AB1226="",AB1225=""),"",AB1226/AB1225-1)</f>
        <v/>
      </c>
      <c r="AI1226" s="26">
        <f>IF(OR(AC1226="",AC1225=""),"",AC1226/AC1225-1)</f>
        <v/>
      </c>
      <c r="AJ1226" s="26">
        <f>IF(AC1226="","",AA1226/AC1226)</f>
        <v/>
      </c>
      <c r="AK1226" s="26">
        <f>IF(AC1226="","",AB1226/AC1226)</f>
        <v/>
      </c>
      <c r="AL1226" s="29" t="n">
        <v>13.83</v>
      </c>
      <c r="AM1226" s="30" t="n">
        <v>14.13</v>
      </c>
      <c r="AN1226" s="30" t="n">
        <v>13.095</v>
      </c>
      <c r="AO1226" s="30" t="n">
        <v>13.67</v>
      </c>
      <c r="AP1226" s="31" t="n">
        <v>-0.0116</v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18">
        <f>IF(SUMIFS('Daily NSE Equity Options'!$K:$K,'Daily NSE Equity Options'!$A:$A,$A1227)=0,"",SUMIFS('Daily NSE Equity Options'!$K:$K,'Daily NSE Equity Options'!$A:$A,$A1227))</f>
        <v/>
      </c>
      <c r="F1227" s="7">
        <f>IF(SUMIFS('Daily BSE Equity Options'!$K:$K,'Daily BSE Equity Options'!$A:$A,$A1227)=0,"",SUMIFS('Daily BSE Equity Options'!$K:$K,'Daily BSE Equity Options'!$A:$A,$A1227))</f>
        <v/>
      </c>
      <c r="G1227" s="7">
        <f>IF(OR(E1227="",F1227=""),"",E1227+F1227)</f>
        <v/>
      </c>
      <c r="H1227" s="20">
        <f>IFERROR(IF(OR(E1227="",INDEX(E:E,MATCH(DATE(YEAR($A1227)-1,MONTH($A1227),DAY($A1227)),$A:$A,0))=""),"",E1227/INDEX(E:E,MATCH(DATE(YEAR($A1227)-1,MONTH($A1227),DAY($A1227)),$A:$A,0))-1),"")</f>
        <v/>
      </c>
      <c r="I1227" s="20">
        <f>IFERROR(IF(OR(F1227="",INDEX(F:F,MATCH(DATE(YEAR($A1227)-1,MONTH($A1227),DAY($A1227)),$A:$A,0))=""),"",F1227/INDEX(F:F,MATCH(DATE(YEAR($A1227)-1,MONTH($A1227),DAY($A1227)),$A:$A,0))-1),"")</f>
        <v/>
      </c>
      <c r="J1227" s="20">
        <f>IFERROR(IF(OR(G1227="",INDEX(G:G,MATCH(DATE(YEAR($A1227)-1,MONTH($A1227),DAY($A1227)),$A:$A,0))=""),"",G1227/INDEX(G:G,MATCH(DATE(YEAR($A1227)-1,MONTH($A1227),DAY($A1227)),$A:$A,0))-1),"")</f>
        <v/>
      </c>
      <c r="K1227" s="20">
        <f>IF(OR(E1227="",E1226=""),"",E1227/E1226-1)</f>
        <v/>
      </c>
      <c r="L1227" s="20">
        <f>IF(OR(F1227="",F1226=""),"",F1227/F1226-1)</f>
        <v/>
      </c>
      <c r="M1227" s="20">
        <f>IF(OR(G1227="",G1226=""),"",G1227/G1226-1)</f>
        <v/>
      </c>
      <c r="N1227" s="20">
        <f>IF(G1227="","",E1227/G1227)</f>
        <v/>
      </c>
      <c r="O1227" s="20">
        <f>IF(G1227="","",F1227/G1227)</f>
        <v/>
      </c>
      <c r="P1227" s="21">
        <f>IF(SUMIFS('Daily NSE Equity Options'!$L:$L,'Daily NSE Equity Options'!$A:$A,$A1227)=0,"",SUMIFS('Daily NSE Equity Options'!$L:$L,'Daily NSE Equity Options'!$A:$A,$A1227))</f>
        <v/>
      </c>
      <c r="Q1227" s="8">
        <f>IF(SUMIFS('Daily BSE Equity Options'!$L:$L,'Daily BSE Equity Options'!$A:$A,$A1227)=0,"",SUMIFS('Daily BSE Equity Options'!$L:$L,'Daily BSE Equity Options'!$A:$A,$A1227))</f>
        <v/>
      </c>
      <c r="R1227" s="8">
        <f>IF(OR(P1227="",Q1227=""),"",P1227+Q1227)</f>
        <v/>
      </c>
      <c r="S1227" s="23">
        <f>IFERROR(IF(OR(P1227="",INDEX(P:P,MATCH(DATE(YEAR($A1227)-1,MONTH($A1227),DAY($A1227)),$A:$A,0))=""),"",P1227/INDEX(P:P,MATCH(DATE(YEAR($A1227)-1,MONTH($A1227),DAY($A1227)),$A:$A,0))-1),"")</f>
        <v/>
      </c>
      <c r="T1227" s="23">
        <f>IFERROR(IF(OR(Q1227="",INDEX(Q:Q,MATCH(DATE(YEAR($A1227)-1,MONTH($A1227),DAY($A1227)),$A:$A,0))=""),"",Q1227/INDEX(Q:Q,MATCH(DATE(YEAR($A1227)-1,MONTH($A1227),DAY($A1227)),$A:$A,0))-1),"")</f>
        <v/>
      </c>
      <c r="U1227" s="23">
        <f>IFERROR(IF(OR(R1227="",INDEX(R:R,MATCH(DATE(YEAR($A1227)-1,MONTH($A1227),DAY($A1227)),$A:$A,0))=""),"",R1227/INDEX(R:R,MATCH(DATE(YEAR($A1227)-1,MONTH($A1227),DAY($A1227)),$A:$A,0))-1),"")</f>
        <v/>
      </c>
      <c r="V1227" s="23">
        <f>IF(OR(P1227="",P1226=""),"",P1227/P1226-1)</f>
        <v/>
      </c>
      <c r="W1227" s="23">
        <f>IF(OR(Q1227="",Q1226=""),"",Q1227/Q1226-1)</f>
        <v/>
      </c>
      <c r="X1227" s="23">
        <f>IF(OR(R1227="",R1226=""),"",R1227/R1226-1)</f>
        <v/>
      </c>
      <c r="Y1227" s="23">
        <f>IF(R1227="","",P1227/R1227)</f>
        <v/>
      </c>
      <c r="Z1227" s="23">
        <f>IF(R1227="","",Q1227/R1227)</f>
        <v/>
      </c>
      <c r="AA1227" s="24">
        <f>IF(SUMIFS('Daily NSE Equity Options'!$M:$M,'Daily NSE Equity Options'!$A:$A,$A1227)=0,"",SUMIFS('Daily NSE Equity Options'!$M:$M,'Daily NSE Equity Options'!$A:$A,$A1227))</f>
        <v/>
      </c>
      <c r="AB1227" s="9">
        <f>IF(SUMIFS('Daily BSE Equity Options'!$M:$M,'Daily BSE Equity Options'!$A:$A,$A1227)=0,"",SUMIFS('Daily BSE Equity Options'!$M:$M,'Daily BSE Equity Options'!$A:$A,$A1227))</f>
        <v/>
      </c>
      <c r="AC1227" s="9">
        <f>IF(OR(AA1227="",AB1227=""),"",AA1227+AB1227)</f>
        <v/>
      </c>
      <c r="AD1227" s="26">
        <f>IFERROR(IF(OR(AA1227="",INDEX(AA:AA,MATCH(DATE(YEAR($A1227)-1,MONTH($A1227),DAY($A1227)),$A:$A,0))=""),"",AA1227/INDEX(AA:AA,MATCH(DATE(YEAR($A1227)-1,MONTH($A1227),DAY($A1227)),$A:$A,0))-1),"")</f>
        <v/>
      </c>
      <c r="AE1227" s="26">
        <f>IFERROR(IF(OR(AB1227="",INDEX(AB:AB,MATCH(DATE(YEAR($A1227)-1,MONTH($A1227),DAY($A1227)),$A:$A,0))=""),"",AB1227/INDEX(AB:AB,MATCH(DATE(YEAR($A1227)-1,MONTH($A1227),DAY($A1227)),$A:$A,0))-1),"")</f>
        <v/>
      </c>
      <c r="AF1227" s="26">
        <f>IFERROR(IF(OR(AC1227="",INDEX(AC:AC,MATCH(DATE(YEAR($A1227)-1,MONTH($A1227),DAY($A1227)),$A:$A,0))=""),"",AC1227/INDEX(AC:AC,MATCH(DATE(YEAR($A1227)-1,MONTH($A1227),DAY($A1227)),$A:$A,0))-1),"")</f>
        <v/>
      </c>
      <c r="AG1227" s="26">
        <f>IF(OR(AA1227="",AA1226=""),"",AA1227/AA1226-1)</f>
        <v/>
      </c>
      <c r="AH1227" s="26">
        <f>IF(OR(AB1227="",AB1226=""),"",AB1227/AB1226-1)</f>
        <v/>
      </c>
      <c r="AI1227" s="26">
        <f>IF(OR(AC1227="",AC1226=""),"",AC1227/AC1226-1)</f>
        <v/>
      </c>
      <c r="AJ1227" s="26">
        <f>IF(AC1227="","",AA1227/AC1227)</f>
        <v/>
      </c>
      <c r="AK1227" s="26">
        <f>IF(AC1227="","",AB1227/AC1227)</f>
        <v/>
      </c>
      <c r="AL1227" s="29" t="n">
        <v>13.67</v>
      </c>
      <c r="AM1227" s="30" t="n">
        <v>14.1775</v>
      </c>
      <c r="AN1227" s="30" t="n">
        <v>13.28</v>
      </c>
      <c r="AO1227" s="30" t="n">
        <v>13.73</v>
      </c>
      <c r="AP1227" s="31" t="n">
        <v>0.0044</v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18">
        <f>IF(SUMIFS('Daily NSE Equity Options'!$K:$K,'Daily NSE Equity Options'!$A:$A,$A1228)=0,"",SUMIFS('Daily NSE Equity Options'!$K:$K,'Daily NSE Equity Options'!$A:$A,$A1228))</f>
        <v/>
      </c>
      <c r="F1228" s="7">
        <f>IF(SUMIFS('Daily BSE Equity Options'!$K:$K,'Daily BSE Equity Options'!$A:$A,$A1228)=0,"",SUMIFS('Daily BSE Equity Options'!$K:$K,'Daily BSE Equity Options'!$A:$A,$A1228))</f>
        <v/>
      </c>
      <c r="G1228" s="7">
        <f>IF(OR(E1228="",F1228=""),"",E1228+F1228)</f>
        <v/>
      </c>
      <c r="H1228" s="20">
        <f>IFERROR(IF(OR(E1228="",INDEX(E:E,MATCH(DATE(YEAR($A1228)-1,MONTH($A1228),DAY($A1228)),$A:$A,0))=""),"",E1228/INDEX(E:E,MATCH(DATE(YEAR($A1228)-1,MONTH($A1228),DAY($A1228)),$A:$A,0))-1),"")</f>
        <v/>
      </c>
      <c r="I1228" s="20">
        <f>IFERROR(IF(OR(F1228="",INDEX(F:F,MATCH(DATE(YEAR($A1228)-1,MONTH($A1228),DAY($A1228)),$A:$A,0))=""),"",F1228/INDEX(F:F,MATCH(DATE(YEAR($A1228)-1,MONTH($A1228),DAY($A1228)),$A:$A,0))-1),"")</f>
        <v/>
      </c>
      <c r="J1228" s="20">
        <f>IFERROR(IF(OR(G1228="",INDEX(G:G,MATCH(DATE(YEAR($A1228)-1,MONTH($A1228),DAY($A1228)),$A:$A,0))=""),"",G1228/INDEX(G:G,MATCH(DATE(YEAR($A1228)-1,MONTH($A1228),DAY($A1228)),$A:$A,0))-1),"")</f>
        <v/>
      </c>
      <c r="K1228" s="20">
        <f>IF(OR(E1228="",E1227=""),"",E1228/E1227-1)</f>
        <v/>
      </c>
      <c r="L1228" s="20">
        <f>IF(OR(F1228="",F1227=""),"",F1228/F1227-1)</f>
        <v/>
      </c>
      <c r="M1228" s="20">
        <f>IF(OR(G1228="",G1227=""),"",G1228/G1227-1)</f>
        <v/>
      </c>
      <c r="N1228" s="20">
        <f>IF(G1228="","",E1228/G1228)</f>
        <v/>
      </c>
      <c r="O1228" s="20">
        <f>IF(G1228="","",F1228/G1228)</f>
        <v/>
      </c>
      <c r="P1228" s="21">
        <f>IF(SUMIFS('Daily NSE Equity Options'!$L:$L,'Daily NSE Equity Options'!$A:$A,$A1228)=0,"",SUMIFS('Daily NSE Equity Options'!$L:$L,'Daily NSE Equity Options'!$A:$A,$A1228))</f>
        <v/>
      </c>
      <c r="Q1228" s="8">
        <f>IF(SUMIFS('Daily BSE Equity Options'!$L:$L,'Daily BSE Equity Options'!$A:$A,$A1228)=0,"",SUMIFS('Daily BSE Equity Options'!$L:$L,'Daily BSE Equity Options'!$A:$A,$A1228))</f>
        <v/>
      </c>
      <c r="R1228" s="8">
        <f>IF(OR(P1228="",Q1228=""),"",P1228+Q1228)</f>
        <v/>
      </c>
      <c r="S1228" s="23">
        <f>IFERROR(IF(OR(P1228="",INDEX(P:P,MATCH(DATE(YEAR($A1228)-1,MONTH($A1228),DAY($A1228)),$A:$A,0))=""),"",P1228/INDEX(P:P,MATCH(DATE(YEAR($A1228)-1,MONTH($A1228),DAY($A1228)),$A:$A,0))-1),"")</f>
        <v/>
      </c>
      <c r="T1228" s="23">
        <f>IFERROR(IF(OR(Q1228="",INDEX(Q:Q,MATCH(DATE(YEAR($A1228)-1,MONTH($A1228),DAY($A1228)),$A:$A,0))=""),"",Q1228/INDEX(Q:Q,MATCH(DATE(YEAR($A1228)-1,MONTH($A1228),DAY($A1228)),$A:$A,0))-1),"")</f>
        <v/>
      </c>
      <c r="U1228" s="23">
        <f>IFERROR(IF(OR(R1228="",INDEX(R:R,MATCH(DATE(YEAR($A1228)-1,MONTH($A1228),DAY($A1228)),$A:$A,0))=""),"",R1228/INDEX(R:R,MATCH(DATE(YEAR($A1228)-1,MONTH($A1228),DAY($A1228)),$A:$A,0))-1),"")</f>
        <v/>
      </c>
      <c r="V1228" s="23">
        <f>IF(OR(P1228="",P1227=""),"",P1228/P1227-1)</f>
        <v/>
      </c>
      <c r="W1228" s="23">
        <f>IF(OR(Q1228="",Q1227=""),"",Q1228/Q1227-1)</f>
        <v/>
      </c>
      <c r="X1228" s="23">
        <f>IF(OR(R1228="",R1227=""),"",R1228/R1227-1)</f>
        <v/>
      </c>
      <c r="Y1228" s="23">
        <f>IF(R1228="","",P1228/R1228)</f>
        <v/>
      </c>
      <c r="Z1228" s="23">
        <f>IF(R1228="","",Q1228/R1228)</f>
        <v/>
      </c>
      <c r="AA1228" s="24">
        <f>IF(SUMIFS('Daily NSE Equity Options'!$M:$M,'Daily NSE Equity Options'!$A:$A,$A1228)=0,"",SUMIFS('Daily NSE Equity Options'!$M:$M,'Daily NSE Equity Options'!$A:$A,$A1228))</f>
        <v/>
      </c>
      <c r="AB1228" s="9">
        <f>IF(SUMIFS('Daily BSE Equity Options'!$M:$M,'Daily BSE Equity Options'!$A:$A,$A1228)=0,"",SUMIFS('Daily BSE Equity Options'!$M:$M,'Daily BSE Equity Options'!$A:$A,$A1228))</f>
        <v/>
      </c>
      <c r="AC1228" s="9">
        <f>IF(OR(AA1228="",AB1228=""),"",AA1228+AB1228)</f>
        <v/>
      </c>
      <c r="AD1228" s="26">
        <f>IFERROR(IF(OR(AA1228="",INDEX(AA:AA,MATCH(DATE(YEAR($A1228)-1,MONTH($A1228),DAY($A1228)),$A:$A,0))=""),"",AA1228/INDEX(AA:AA,MATCH(DATE(YEAR($A1228)-1,MONTH($A1228),DAY($A1228)),$A:$A,0))-1),"")</f>
        <v/>
      </c>
      <c r="AE1228" s="26">
        <f>IFERROR(IF(OR(AB1228="",INDEX(AB:AB,MATCH(DATE(YEAR($A1228)-1,MONTH($A1228),DAY($A1228)),$A:$A,0))=""),"",AB1228/INDEX(AB:AB,MATCH(DATE(YEAR($A1228)-1,MONTH($A1228),DAY($A1228)),$A:$A,0))-1),"")</f>
        <v/>
      </c>
      <c r="AF1228" s="26">
        <f>IFERROR(IF(OR(AC1228="",INDEX(AC:AC,MATCH(DATE(YEAR($A1228)-1,MONTH($A1228),DAY($A1228)),$A:$A,0))=""),"",AC1228/INDEX(AC:AC,MATCH(DATE(YEAR($A1228)-1,MONTH($A1228),DAY($A1228)),$A:$A,0))-1),"")</f>
        <v/>
      </c>
      <c r="AG1228" s="26">
        <f>IF(OR(AA1228="",AA1227=""),"",AA1228/AA1227-1)</f>
        <v/>
      </c>
      <c r="AH1228" s="26">
        <f>IF(OR(AB1228="",AB1227=""),"",AB1228/AB1227-1)</f>
        <v/>
      </c>
      <c r="AI1228" s="26">
        <f>IF(OR(AC1228="",AC1227=""),"",AC1228/AC1227-1)</f>
        <v/>
      </c>
      <c r="AJ1228" s="26">
        <f>IF(AC1228="","",AA1228/AC1228)</f>
        <v/>
      </c>
      <c r="AK1228" s="26">
        <f>IF(AC1228="","",AB1228/AC1228)</f>
        <v/>
      </c>
      <c r="AL1228" s="29" t="n">
        <v>13.725</v>
      </c>
      <c r="AM1228" s="30" t="n">
        <v>13.86</v>
      </c>
      <c r="AN1228" s="30" t="n">
        <v>13.3325</v>
      </c>
      <c r="AO1228" s="30" t="n">
        <v>13.47</v>
      </c>
      <c r="AP1228" s="31" t="n">
        <v>-0.0186</v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18">
        <f>IF(SUMIFS('Daily NSE Equity Options'!$K:$K,'Daily NSE Equity Options'!$A:$A,$A1229)=0,"",SUMIFS('Daily NSE Equity Options'!$K:$K,'Daily NSE Equity Options'!$A:$A,$A1229))</f>
        <v/>
      </c>
      <c r="F1229" s="7">
        <f>IF(SUMIFS('Daily BSE Equity Options'!$K:$K,'Daily BSE Equity Options'!$A:$A,$A1229)=0,"",SUMIFS('Daily BSE Equity Options'!$K:$K,'Daily BSE Equity Options'!$A:$A,$A1229))</f>
        <v/>
      </c>
      <c r="G1229" s="7">
        <f>IF(OR(E1229="",F1229=""),"",E1229+F1229)</f>
        <v/>
      </c>
      <c r="H1229" s="20">
        <f>IFERROR(IF(OR(E1229="",INDEX(E:E,MATCH(DATE(YEAR($A1229)-1,MONTH($A1229),DAY($A1229)),$A:$A,0))=""),"",E1229/INDEX(E:E,MATCH(DATE(YEAR($A1229)-1,MONTH($A1229),DAY($A1229)),$A:$A,0))-1),"")</f>
        <v/>
      </c>
      <c r="I1229" s="20">
        <f>IFERROR(IF(OR(F1229="",INDEX(F:F,MATCH(DATE(YEAR($A1229)-1,MONTH($A1229),DAY($A1229)),$A:$A,0))=""),"",F1229/INDEX(F:F,MATCH(DATE(YEAR($A1229)-1,MONTH($A1229),DAY($A1229)),$A:$A,0))-1),"")</f>
        <v/>
      </c>
      <c r="J1229" s="20">
        <f>IFERROR(IF(OR(G1229="",INDEX(G:G,MATCH(DATE(YEAR($A1229)-1,MONTH($A1229),DAY($A1229)),$A:$A,0))=""),"",G1229/INDEX(G:G,MATCH(DATE(YEAR($A1229)-1,MONTH($A1229),DAY($A1229)),$A:$A,0))-1),"")</f>
        <v/>
      </c>
      <c r="K1229" s="20">
        <f>IF(OR(E1229="",E1228=""),"",E1229/E1228-1)</f>
        <v/>
      </c>
      <c r="L1229" s="20">
        <f>IF(OR(F1229="",F1228=""),"",F1229/F1228-1)</f>
        <v/>
      </c>
      <c r="M1229" s="20">
        <f>IF(OR(G1229="",G1228=""),"",G1229/G1228-1)</f>
        <v/>
      </c>
      <c r="N1229" s="20">
        <f>IF(G1229="","",E1229/G1229)</f>
        <v/>
      </c>
      <c r="O1229" s="20">
        <f>IF(G1229="","",F1229/G1229)</f>
        <v/>
      </c>
      <c r="P1229" s="21">
        <f>IF(SUMIFS('Daily NSE Equity Options'!$L:$L,'Daily NSE Equity Options'!$A:$A,$A1229)=0,"",SUMIFS('Daily NSE Equity Options'!$L:$L,'Daily NSE Equity Options'!$A:$A,$A1229))</f>
        <v/>
      </c>
      <c r="Q1229" s="8">
        <f>IF(SUMIFS('Daily BSE Equity Options'!$L:$L,'Daily BSE Equity Options'!$A:$A,$A1229)=0,"",SUMIFS('Daily BSE Equity Options'!$L:$L,'Daily BSE Equity Options'!$A:$A,$A1229))</f>
        <v/>
      </c>
      <c r="R1229" s="8">
        <f>IF(OR(P1229="",Q1229=""),"",P1229+Q1229)</f>
        <v/>
      </c>
      <c r="S1229" s="23">
        <f>IFERROR(IF(OR(P1229="",INDEX(P:P,MATCH(DATE(YEAR($A1229)-1,MONTH($A1229),DAY($A1229)),$A:$A,0))=""),"",P1229/INDEX(P:P,MATCH(DATE(YEAR($A1229)-1,MONTH($A1229),DAY($A1229)),$A:$A,0))-1),"")</f>
        <v/>
      </c>
      <c r="T1229" s="23">
        <f>IFERROR(IF(OR(Q1229="",INDEX(Q:Q,MATCH(DATE(YEAR($A1229)-1,MONTH($A1229),DAY($A1229)),$A:$A,0))=""),"",Q1229/INDEX(Q:Q,MATCH(DATE(YEAR($A1229)-1,MONTH($A1229),DAY($A1229)),$A:$A,0))-1),"")</f>
        <v/>
      </c>
      <c r="U1229" s="23">
        <f>IFERROR(IF(OR(R1229="",INDEX(R:R,MATCH(DATE(YEAR($A1229)-1,MONTH($A1229),DAY($A1229)),$A:$A,0))=""),"",R1229/INDEX(R:R,MATCH(DATE(YEAR($A1229)-1,MONTH($A1229),DAY($A1229)),$A:$A,0))-1),"")</f>
        <v/>
      </c>
      <c r="V1229" s="23">
        <f>IF(OR(P1229="",P1228=""),"",P1229/P1228-1)</f>
        <v/>
      </c>
      <c r="W1229" s="23">
        <f>IF(OR(Q1229="",Q1228=""),"",Q1229/Q1228-1)</f>
        <v/>
      </c>
      <c r="X1229" s="23">
        <f>IF(OR(R1229="",R1228=""),"",R1229/R1228-1)</f>
        <v/>
      </c>
      <c r="Y1229" s="23">
        <f>IF(R1229="","",P1229/R1229)</f>
        <v/>
      </c>
      <c r="Z1229" s="23">
        <f>IF(R1229="","",Q1229/R1229)</f>
        <v/>
      </c>
      <c r="AA1229" s="24">
        <f>IF(SUMIFS('Daily NSE Equity Options'!$M:$M,'Daily NSE Equity Options'!$A:$A,$A1229)=0,"",SUMIFS('Daily NSE Equity Options'!$M:$M,'Daily NSE Equity Options'!$A:$A,$A1229))</f>
        <v/>
      </c>
      <c r="AB1229" s="9">
        <f>IF(SUMIFS('Daily BSE Equity Options'!$M:$M,'Daily BSE Equity Options'!$A:$A,$A1229)=0,"",SUMIFS('Daily BSE Equity Options'!$M:$M,'Daily BSE Equity Options'!$A:$A,$A1229))</f>
        <v/>
      </c>
      <c r="AC1229" s="9">
        <f>IF(OR(AA1229="",AB1229=""),"",AA1229+AB1229)</f>
        <v/>
      </c>
      <c r="AD1229" s="26">
        <f>IFERROR(IF(OR(AA1229="",INDEX(AA:AA,MATCH(DATE(YEAR($A1229)-1,MONTH($A1229),DAY($A1229)),$A:$A,0))=""),"",AA1229/INDEX(AA:AA,MATCH(DATE(YEAR($A1229)-1,MONTH($A1229),DAY($A1229)),$A:$A,0))-1),"")</f>
        <v/>
      </c>
      <c r="AE1229" s="26">
        <f>IFERROR(IF(OR(AB1229="",INDEX(AB:AB,MATCH(DATE(YEAR($A1229)-1,MONTH($A1229),DAY($A1229)),$A:$A,0))=""),"",AB1229/INDEX(AB:AB,MATCH(DATE(YEAR($A1229)-1,MONTH($A1229),DAY($A1229)),$A:$A,0))-1),"")</f>
        <v/>
      </c>
      <c r="AF1229" s="26">
        <f>IFERROR(IF(OR(AC1229="",INDEX(AC:AC,MATCH(DATE(YEAR($A1229)-1,MONTH($A1229),DAY($A1229)),$A:$A,0))=""),"",AC1229/INDEX(AC:AC,MATCH(DATE(YEAR($A1229)-1,MONTH($A1229),DAY($A1229)),$A:$A,0))-1),"")</f>
        <v/>
      </c>
      <c r="AG1229" s="26">
        <f>IF(OR(AA1229="",AA1228=""),"",AA1229/AA1228-1)</f>
        <v/>
      </c>
      <c r="AH1229" s="26">
        <f>IF(OR(AB1229="",AB1228=""),"",AB1229/AB1228-1)</f>
        <v/>
      </c>
      <c r="AI1229" s="26">
        <f>IF(OR(AC1229="",AC1228=""),"",AC1229/AC1228-1)</f>
        <v/>
      </c>
      <c r="AJ1229" s="26">
        <f>IF(AC1229="","",AA1229/AC1229)</f>
        <v/>
      </c>
      <c r="AK1229" s="26">
        <f>IF(AC1229="","",AB1229/AC1229)</f>
        <v/>
      </c>
      <c r="AL1229" s="29" t="n">
        <v>13.47</v>
      </c>
      <c r="AM1229" s="30" t="n">
        <v>14.2075</v>
      </c>
      <c r="AN1229" s="30" t="n">
        <v>13.47</v>
      </c>
      <c r="AO1229" s="30" t="n">
        <v>13.99</v>
      </c>
      <c r="AP1229" s="31" t="n">
        <v>0.0386</v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18">
        <f>IF(SUMIFS('Daily NSE Equity Options'!$K:$K,'Daily NSE Equity Options'!$A:$A,$A1230)=0,"",SUMIFS('Daily NSE Equity Options'!$K:$K,'Daily NSE Equity Options'!$A:$A,$A1230))</f>
        <v/>
      </c>
      <c r="F1230" s="7">
        <f>IF(SUMIFS('Daily BSE Equity Options'!$K:$K,'Daily BSE Equity Options'!$A:$A,$A1230)=0,"",SUMIFS('Daily BSE Equity Options'!$K:$K,'Daily BSE Equity Options'!$A:$A,$A1230))</f>
        <v/>
      </c>
      <c r="G1230" s="7">
        <f>IF(OR(E1230="",F1230=""),"",E1230+F1230)</f>
        <v/>
      </c>
      <c r="H1230" s="20">
        <f>IFERROR(IF(OR(E1230="",INDEX(E:E,MATCH(DATE(YEAR($A1230)-1,MONTH($A1230),DAY($A1230)),$A:$A,0))=""),"",E1230/INDEX(E:E,MATCH(DATE(YEAR($A1230)-1,MONTH($A1230),DAY($A1230)),$A:$A,0))-1),"")</f>
        <v/>
      </c>
      <c r="I1230" s="20">
        <f>IFERROR(IF(OR(F1230="",INDEX(F:F,MATCH(DATE(YEAR($A1230)-1,MONTH($A1230),DAY($A1230)),$A:$A,0))=""),"",F1230/INDEX(F:F,MATCH(DATE(YEAR($A1230)-1,MONTH($A1230),DAY($A1230)),$A:$A,0))-1),"")</f>
        <v/>
      </c>
      <c r="J1230" s="20">
        <f>IFERROR(IF(OR(G1230="",INDEX(G:G,MATCH(DATE(YEAR($A1230)-1,MONTH($A1230),DAY($A1230)),$A:$A,0))=""),"",G1230/INDEX(G:G,MATCH(DATE(YEAR($A1230)-1,MONTH($A1230),DAY($A1230)),$A:$A,0))-1),"")</f>
        <v/>
      </c>
      <c r="K1230" s="20">
        <f>IF(OR(E1230="",E1229=""),"",E1230/E1229-1)</f>
        <v/>
      </c>
      <c r="L1230" s="20">
        <f>IF(OR(F1230="",F1229=""),"",F1230/F1229-1)</f>
        <v/>
      </c>
      <c r="M1230" s="20">
        <f>IF(OR(G1230="",G1229=""),"",G1230/G1229-1)</f>
        <v/>
      </c>
      <c r="N1230" s="20">
        <f>IF(G1230="","",E1230/G1230)</f>
        <v/>
      </c>
      <c r="O1230" s="20">
        <f>IF(G1230="","",F1230/G1230)</f>
        <v/>
      </c>
      <c r="P1230" s="21">
        <f>IF(SUMIFS('Daily NSE Equity Options'!$L:$L,'Daily NSE Equity Options'!$A:$A,$A1230)=0,"",SUMIFS('Daily NSE Equity Options'!$L:$L,'Daily NSE Equity Options'!$A:$A,$A1230))</f>
        <v/>
      </c>
      <c r="Q1230" s="8">
        <f>IF(SUMIFS('Daily BSE Equity Options'!$L:$L,'Daily BSE Equity Options'!$A:$A,$A1230)=0,"",SUMIFS('Daily BSE Equity Options'!$L:$L,'Daily BSE Equity Options'!$A:$A,$A1230))</f>
        <v/>
      </c>
      <c r="R1230" s="8">
        <f>IF(OR(P1230="",Q1230=""),"",P1230+Q1230)</f>
        <v/>
      </c>
      <c r="S1230" s="23">
        <f>IFERROR(IF(OR(P1230="",INDEX(P:P,MATCH(DATE(YEAR($A1230)-1,MONTH($A1230),DAY($A1230)),$A:$A,0))=""),"",P1230/INDEX(P:P,MATCH(DATE(YEAR($A1230)-1,MONTH($A1230),DAY($A1230)),$A:$A,0))-1),"")</f>
        <v/>
      </c>
      <c r="T1230" s="23">
        <f>IFERROR(IF(OR(Q1230="",INDEX(Q:Q,MATCH(DATE(YEAR($A1230)-1,MONTH($A1230),DAY($A1230)),$A:$A,0))=""),"",Q1230/INDEX(Q:Q,MATCH(DATE(YEAR($A1230)-1,MONTH($A1230),DAY($A1230)),$A:$A,0))-1),"")</f>
        <v/>
      </c>
      <c r="U1230" s="23">
        <f>IFERROR(IF(OR(R1230="",INDEX(R:R,MATCH(DATE(YEAR($A1230)-1,MONTH($A1230),DAY($A1230)),$A:$A,0))=""),"",R1230/INDEX(R:R,MATCH(DATE(YEAR($A1230)-1,MONTH($A1230),DAY($A1230)),$A:$A,0))-1),"")</f>
        <v/>
      </c>
      <c r="V1230" s="23">
        <f>IF(OR(P1230="",P1229=""),"",P1230/P1229-1)</f>
        <v/>
      </c>
      <c r="W1230" s="23">
        <f>IF(OR(Q1230="",Q1229=""),"",Q1230/Q1229-1)</f>
        <v/>
      </c>
      <c r="X1230" s="23">
        <f>IF(OR(R1230="",R1229=""),"",R1230/R1229-1)</f>
        <v/>
      </c>
      <c r="Y1230" s="23">
        <f>IF(R1230="","",P1230/R1230)</f>
        <v/>
      </c>
      <c r="Z1230" s="23">
        <f>IF(R1230="","",Q1230/R1230)</f>
        <v/>
      </c>
      <c r="AA1230" s="24">
        <f>IF(SUMIFS('Daily NSE Equity Options'!$M:$M,'Daily NSE Equity Options'!$A:$A,$A1230)=0,"",SUMIFS('Daily NSE Equity Options'!$M:$M,'Daily NSE Equity Options'!$A:$A,$A1230))</f>
        <v/>
      </c>
      <c r="AB1230" s="9">
        <f>IF(SUMIFS('Daily BSE Equity Options'!$M:$M,'Daily BSE Equity Options'!$A:$A,$A1230)=0,"",SUMIFS('Daily BSE Equity Options'!$M:$M,'Daily BSE Equity Options'!$A:$A,$A1230))</f>
        <v/>
      </c>
      <c r="AC1230" s="9">
        <f>IF(OR(AA1230="",AB1230=""),"",AA1230+AB1230)</f>
        <v/>
      </c>
      <c r="AD1230" s="26">
        <f>IFERROR(IF(OR(AA1230="",INDEX(AA:AA,MATCH(DATE(YEAR($A1230)-1,MONTH($A1230),DAY($A1230)),$A:$A,0))=""),"",AA1230/INDEX(AA:AA,MATCH(DATE(YEAR($A1230)-1,MONTH($A1230),DAY($A1230)),$A:$A,0))-1),"")</f>
        <v/>
      </c>
      <c r="AE1230" s="26">
        <f>IFERROR(IF(OR(AB1230="",INDEX(AB:AB,MATCH(DATE(YEAR($A1230)-1,MONTH($A1230),DAY($A1230)),$A:$A,0))=""),"",AB1230/INDEX(AB:AB,MATCH(DATE(YEAR($A1230)-1,MONTH($A1230),DAY($A1230)),$A:$A,0))-1),"")</f>
        <v/>
      </c>
      <c r="AF1230" s="26">
        <f>IFERROR(IF(OR(AC1230="",INDEX(AC:AC,MATCH(DATE(YEAR($A1230)-1,MONTH($A1230),DAY($A1230)),$A:$A,0))=""),"",AC1230/INDEX(AC:AC,MATCH(DATE(YEAR($A1230)-1,MONTH($A1230),DAY($A1230)),$A:$A,0))-1),"")</f>
        <v/>
      </c>
      <c r="AG1230" s="26">
        <f>IF(OR(AA1230="",AA1229=""),"",AA1230/AA1229-1)</f>
        <v/>
      </c>
      <c r="AH1230" s="26">
        <f>IF(OR(AB1230="",AB1229=""),"",AB1230/AB1229-1)</f>
        <v/>
      </c>
      <c r="AI1230" s="26">
        <f>IF(OR(AC1230="",AC1229=""),"",AC1230/AC1229-1)</f>
        <v/>
      </c>
      <c r="AJ1230" s="26">
        <f>IF(AC1230="","",AA1230/AC1230)</f>
        <v/>
      </c>
      <c r="AK1230" s="26">
        <f>IF(AC1230="","",AB1230/AC1230)</f>
        <v/>
      </c>
      <c r="AL1230" s="29" t="n">
        <v>13.985</v>
      </c>
      <c r="AM1230" s="30" t="n">
        <v>14.5025</v>
      </c>
      <c r="AN1230" s="30" t="n">
        <v>13.675</v>
      </c>
      <c r="AO1230" s="30" t="n">
        <v>14.07</v>
      </c>
      <c r="AP1230" s="31" t="n">
        <v>0.0061</v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18">
        <f>IF(SUMIFS('Daily NSE Equity Options'!$K:$K,'Daily NSE Equity Options'!$A:$A,$A1231)=0,"",SUMIFS('Daily NSE Equity Options'!$K:$K,'Daily NSE Equity Options'!$A:$A,$A1231))</f>
        <v/>
      </c>
      <c r="F1231" s="7">
        <f>IF(SUMIFS('Daily BSE Equity Options'!$K:$K,'Daily BSE Equity Options'!$A:$A,$A1231)=0,"",SUMIFS('Daily BSE Equity Options'!$K:$K,'Daily BSE Equity Options'!$A:$A,$A1231))</f>
        <v/>
      </c>
      <c r="G1231" s="7">
        <f>IF(OR(E1231="",F1231=""),"",E1231+F1231)</f>
        <v/>
      </c>
      <c r="H1231" s="20">
        <f>IFERROR(IF(OR(E1231="",INDEX(E:E,MATCH(DATE(YEAR($A1231)-1,MONTH($A1231),DAY($A1231)),$A:$A,0))=""),"",E1231/INDEX(E:E,MATCH(DATE(YEAR($A1231)-1,MONTH($A1231),DAY($A1231)),$A:$A,0))-1),"")</f>
        <v/>
      </c>
      <c r="I1231" s="20">
        <f>IFERROR(IF(OR(F1231="",INDEX(F:F,MATCH(DATE(YEAR($A1231)-1,MONTH($A1231),DAY($A1231)),$A:$A,0))=""),"",F1231/INDEX(F:F,MATCH(DATE(YEAR($A1231)-1,MONTH($A1231),DAY($A1231)),$A:$A,0))-1),"")</f>
        <v/>
      </c>
      <c r="J1231" s="20">
        <f>IFERROR(IF(OR(G1231="",INDEX(G:G,MATCH(DATE(YEAR($A1231)-1,MONTH($A1231),DAY($A1231)),$A:$A,0))=""),"",G1231/INDEX(G:G,MATCH(DATE(YEAR($A1231)-1,MONTH($A1231),DAY($A1231)),$A:$A,0))-1),"")</f>
        <v/>
      </c>
      <c r="K1231" s="20">
        <f>IF(OR(E1231="",E1230=""),"",E1231/E1230-1)</f>
        <v/>
      </c>
      <c r="L1231" s="20">
        <f>IF(OR(F1231="",F1230=""),"",F1231/F1230-1)</f>
        <v/>
      </c>
      <c r="M1231" s="20">
        <f>IF(OR(G1231="",G1230=""),"",G1231/G1230-1)</f>
        <v/>
      </c>
      <c r="N1231" s="20">
        <f>IF(G1231="","",E1231/G1231)</f>
        <v/>
      </c>
      <c r="O1231" s="20">
        <f>IF(G1231="","",F1231/G1231)</f>
        <v/>
      </c>
      <c r="P1231" s="21">
        <f>IF(SUMIFS('Daily NSE Equity Options'!$L:$L,'Daily NSE Equity Options'!$A:$A,$A1231)=0,"",SUMIFS('Daily NSE Equity Options'!$L:$L,'Daily NSE Equity Options'!$A:$A,$A1231))</f>
        <v/>
      </c>
      <c r="Q1231" s="8">
        <f>IF(SUMIFS('Daily BSE Equity Options'!$L:$L,'Daily BSE Equity Options'!$A:$A,$A1231)=0,"",SUMIFS('Daily BSE Equity Options'!$L:$L,'Daily BSE Equity Options'!$A:$A,$A1231))</f>
        <v/>
      </c>
      <c r="R1231" s="8">
        <f>IF(OR(P1231="",Q1231=""),"",P1231+Q1231)</f>
        <v/>
      </c>
      <c r="S1231" s="23">
        <f>IFERROR(IF(OR(P1231="",INDEX(P:P,MATCH(DATE(YEAR($A1231)-1,MONTH($A1231),DAY($A1231)),$A:$A,0))=""),"",P1231/INDEX(P:P,MATCH(DATE(YEAR($A1231)-1,MONTH($A1231),DAY($A1231)),$A:$A,0))-1),"")</f>
        <v/>
      </c>
      <c r="T1231" s="23">
        <f>IFERROR(IF(OR(Q1231="",INDEX(Q:Q,MATCH(DATE(YEAR($A1231)-1,MONTH($A1231),DAY($A1231)),$A:$A,0))=""),"",Q1231/INDEX(Q:Q,MATCH(DATE(YEAR($A1231)-1,MONTH($A1231),DAY($A1231)),$A:$A,0))-1),"")</f>
        <v/>
      </c>
      <c r="U1231" s="23">
        <f>IFERROR(IF(OR(R1231="",INDEX(R:R,MATCH(DATE(YEAR($A1231)-1,MONTH($A1231),DAY($A1231)),$A:$A,0))=""),"",R1231/INDEX(R:R,MATCH(DATE(YEAR($A1231)-1,MONTH($A1231),DAY($A1231)),$A:$A,0))-1),"")</f>
        <v/>
      </c>
      <c r="V1231" s="23">
        <f>IF(OR(P1231="",P1230=""),"",P1231/P1230-1)</f>
        <v/>
      </c>
      <c r="W1231" s="23">
        <f>IF(OR(Q1231="",Q1230=""),"",Q1231/Q1230-1)</f>
        <v/>
      </c>
      <c r="X1231" s="23">
        <f>IF(OR(R1231="",R1230=""),"",R1231/R1230-1)</f>
        <v/>
      </c>
      <c r="Y1231" s="23">
        <f>IF(R1231="","",P1231/R1231)</f>
        <v/>
      </c>
      <c r="Z1231" s="23">
        <f>IF(R1231="","",Q1231/R1231)</f>
        <v/>
      </c>
      <c r="AA1231" s="24">
        <f>IF(SUMIFS('Daily NSE Equity Options'!$M:$M,'Daily NSE Equity Options'!$A:$A,$A1231)=0,"",SUMIFS('Daily NSE Equity Options'!$M:$M,'Daily NSE Equity Options'!$A:$A,$A1231))</f>
        <v/>
      </c>
      <c r="AB1231" s="9">
        <f>IF(SUMIFS('Daily BSE Equity Options'!$M:$M,'Daily BSE Equity Options'!$A:$A,$A1231)=0,"",SUMIFS('Daily BSE Equity Options'!$M:$M,'Daily BSE Equity Options'!$A:$A,$A1231))</f>
        <v/>
      </c>
      <c r="AC1231" s="9">
        <f>IF(OR(AA1231="",AB1231=""),"",AA1231+AB1231)</f>
        <v/>
      </c>
      <c r="AD1231" s="26">
        <f>IFERROR(IF(OR(AA1231="",INDEX(AA:AA,MATCH(DATE(YEAR($A1231)-1,MONTH($A1231),DAY($A1231)),$A:$A,0))=""),"",AA1231/INDEX(AA:AA,MATCH(DATE(YEAR($A1231)-1,MONTH($A1231),DAY($A1231)),$A:$A,0))-1),"")</f>
        <v/>
      </c>
      <c r="AE1231" s="26">
        <f>IFERROR(IF(OR(AB1231="",INDEX(AB:AB,MATCH(DATE(YEAR($A1231)-1,MONTH($A1231),DAY($A1231)),$A:$A,0))=""),"",AB1231/INDEX(AB:AB,MATCH(DATE(YEAR($A1231)-1,MONTH($A1231),DAY($A1231)),$A:$A,0))-1),"")</f>
        <v/>
      </c>
      <c r="AF1231" s="26">
        <f>IFERROR(IF(OR(AC1231="",INDEX(AC:AC,MATCH(DATE(YEAR($A1231)-1,MONTH($A1231),DAY($A1231)),$A:$A,0))=""),"",AC1231/INDEX(AC:AC,MATCH(DATE(YEAR($A1231)-1,MONTH($A1231),DAY($A1231)),$A:$A,0))-1),"")</f>
        <v/>
      </c>
      <c r="AG1231" s="26">
        <f>IF(OR(AA1231="",AA1230=""),"",AA1231/AA1230-1)</f>
        <v/>
      </c>
      <c r="AH1231" s="26">
        <f>IF(OR(AB1231="",AB1230=""),"",AB1231/AB1230-1)</f>
        <v/>
      </c>
      <c r="AI1231" s="26">
        <f>IF(OR(AC1231="",AC1230=""),"",AC1231/AC1230-1)</f>
        <v/>
      </c>
      <c r="AJ1231" s="26">
        <f>IF(AC1231="","",AA1231/AC1231)</f>
        <v/>
      </c>
      <c r="AK1231" s="26">
        <f>IF(AC1231="","",AB1231/AC1231)</f>
        <v/>
      </c>
      <c r="AL1231" s="29" t="n">
        <v>14.0725</v>
      </c>
      <c r="AM1231" s="30" t="n">
        <v>14.3725</v>
      </c>
      <c r="AN1231" s="30" t="n">
        <v>13.635</v>
      </c>
      <c r="AO1231" s="30" t="n">
        <v>13.69</v>
      </c>
      <c r="AP1231" s="31" t="n">
        <v>-0.0272</v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18">
        <f>IF(SUMIFS('Daily NSE Equity Options'!$K:$K,'Daily NSE Equity Options'!$A:$A,$A1232)=0,"",SUMIFS('Daily NSE Equity Options'!$K:$K,'Daily NSE Equity Options'!$A:$A,$A1232))</f>
        <v/>
      </c>
      <c r="F1232" s="7">
        <f>IF(SUMIFS('Daily BSE Equity Options'!$K:$K,'Daily BSE Equity Options'!$A:$A,$A1232)=0,"",SUMIFS('Daily BSE Equity Options'!$K:$K,'Daily BSE Equity Options'!$A:$A,$A1232))</f>
        <v/>
      </c>
      <c r="G1232" s="7">
        <f>IF(OR(E1232="",F1232=""),"",E1232+F1232)</f>
        <v/>
      </c>
      <c r="H1232" s="20">
        <f>IFERROR(IF(OR(E1232="",INDEX(E:E,MATCH(DATE(YEAR($A1232)-1,MONTH($A1232),DAY($A1232)),$A:$A,0))=""),"",E1232/INDEX(E:E,MATCH(DATE(YEAR($A1232)-1,MONTH($A1232),DAY($A1232)),$A:$A,0))-1),"")</f>
        <v/>
      </c>
      <c r="I1232" s="20">
        <f>IFERROR(IF(OR(F1232="",INDEX(F:F,MATCH(DATE(YEAR($A1232)-1,MONTH($A1232),DAY($A1232)),$A:$A,0))=""),"",F1232/INDEX(F:F,MATCH(DATE(YEAR($A1232)-1,MONTH($A1232),DAY($A1232)),$A:$A,0))-1),"")</f>
        <v/>
      </c>
      <c r="J1232" s="20">
        <f>IFERROR(IF(OR(G1232="",INDEX(G:G,MATCH(DATE(YEAR($A1232)-1,MONTH($A1232),DAY($A1232)),$A:$A,0))=""),"",G1232/INDEX(G:G,MATCH(DATE(YEAR($A1232)-1,MONTH($A1232),DAY($A1232)),$A:$A,0))-1),"")</f>
        <v/>
      </c>
      <c r="K1232" s="20">
        <f>IF(OR(E1232="",E1231=""),"",E1232/E1231-1)</f>
        <v/>
      </c>
      <c r="L1232" s="20">
        <f>IF(OR(F1232="",F1231=""),"",F1232/F1231-1)</f>
        <v/>
      </c>
      <c r="M1232" s="20">
        <f>IF(OR(G1232="",G1231=""),"",G1232/G1231-1)</f>
        <v/>
      </c>
      <c r="N1232" s="20">
        <f>IF(G1232="","",E1232/G1232)</f>
        <v/>
      </c>
      <c r="O1232" s="20">
        <f>IF(G1232="","",F1232/G1232)</f>
        <v/>
      </c>
      <c r="P1232" s="21">
        <f>IF(SUMIFS('Daily NSE Equity Options'!$L:$L,'Daily NSE Equity Options'!$A:$A,$A1232)=0,"",SUMIFS('Daily NSE Equity Options'!$L:$L,'Daily NSE Equity Options'!$A:$A,$A1232))</f>
        <v/>
      </c>
      <c r="Q1232" s="8">
        <f>IF(SUMIFS('Daily BSE Equity Options'!$L:$L,'Daily BSE Equity Options'!$A:$A,$A1232)=0,"",SUMIFS('Daily BSE Equity Options'!$L:$L,'Daily BSE Equity Options'!$A:$A,$A1232))</f>
        <v/>
      </c>
      <c r="R1232" s="8">
        <f>IF(OR(P1232="",Q1232=""),"",P1232+Q1232)</f>
        <v/>
      </c>
      <c r="S1232" s="23">
        <f>IFERROR(IF(OR(P1232="",INDEX(P:P,MATCH(DATE(YEAR($A1232)-1,MONTH($A1232),DAY($A1232)),$A:$A,0))=""),"",P1232/INDEX(P:P,MATCH(DATE(YEAR($A1232)-1,MONTH($A1232),DAY($A1232)),$A:$A,0))-1),"")</f>
        <v/>
      </c>
      <c r="T1232" s="23">
        <f>IFERROR(IF(OR(Q1232="",INDEX(Q:Q,MATCH(DATE(YEAR($A1232)-1,MONTH($A1232),DAY($A1232)),$A:$A,0))=""),"",Q1232/INDEX(Q:Q,MATCH(DATE(YEAR($A1232)-1,MONTH($A1232),DAY($A1232)),$A:$A,0))-1),"")</f>
        <v/>
      </c>
      <c r="U1232" s="23">
        <f>IFERROR(IF(OR(R1232="",INDEX(R:R,MATCH(DATE(YEAR($A1232)-1,MONTH($A1232),DAY($A1232)),$A:$A,0))=""),"",R1232/INDEX(R:R,MATCH(DATE(YEAR($A1232)-1,MONTH($A1232),DAY($A1232)),$A:$A,0))-1),"")</f>
        <v/>
      </c>
      <c r="V1232" s="23">
        <f>IF(OR(P1232="",P1231=""),"",P1232/P1231-1)</f>
        <v/>
      </c>
      <c r="W1232" s="23">
        <f>IF(OR(Q1232="",Q1231=""),"",Q1232/Q1231-1)</f>
        <v/>
      </c>
      <c r="X1232" s="23">
        <f>IF(OR(R1232="",R1231=""),"",R1232/R1231-1)</f>
        <v/>
      </c>
      <c r="Y1232" s="23">
        <f>IF(R1232="","",P1232/R1232)</f>
        <v/>
      </c>
      <c r="Z1232" s="23">
        <f>IF(R1232="","",Q1232/R1232)</f>
        <v/>
      </c>
      <c r="AA1232" s="24">
        <f>IF(SUMIFS('Daily NSE Equity Options'!$M:$M,'Daily NSE Equity Options'!$A:$A,$A1232)=0,"",SUMIFS('Daily NSE Equity Options'!$M:$M,'Daily NSE Equity Options'!$A:$A,$A1232))</f>
        <v/>
      </c>
      <c r="AB1232" s="9">
        <f>IF(SUMIFS('Daily BSE Equity Options'!$M:$M,'Daily BSE Equity Options'!$A:$A,$A1232)=0,"",SUMIFS('Daily BSE Equity Options'!$M:$M,'Daily BSE Equity Options'!$A:$A,$A1232))</f>
        <v/>
      </c>
      <c r="AC1232" s="9">
        <f>IF(OR(AA1232="",AB1232=""),"",AA1232+AB1232)</f>
        <v/>
      </c>
      <c r="AD1232" s="26">
        <f>IFERROR(IF(OR(AA1232="",INDEX(AA:AA,MATCH(DATE(YEAR($A1232)-1,MONTH($A1232),DAY($A1232)),$A:$A,0))=""),"",AA1232/INDEX(AA:AA,MATCH(DATE(YEAR($A1232)-1,MONTH($A1232),DAY($A1232)),$A:$A,0))-1),"")</f>
        <v/>
      </c>
      <c r="AE1232" s="26">
        <f>IFERROR(IF(OR(AB1232="",INDEX(AB:AB,MATCH(DATE(YEAR($A1232)-1,MONTH($A1232),DAY($A1232)),$A:$A,0))=""),"",AB1232/INDEX(AB:AB,MATCH(DATE(YEAR($A1232)-1,MONTH($A1232),DAY($A1232)),$A:$A,0))-1),"")</f>
        <v/>
      </c>
      <c r="AF1232" s="26">
        <f>IFERROR(IF(OR(AC1232="",INDEX(AC:AC,MATCH(DATE(YEAR($A1232)-1,MONTH($A1232),DAY($A1232)),$A:$A,0))=""),"",AC1232/INDEX(AC:AC,MATCH(DATE(YEAR($A1232)-1,MONTH($A1232),DAY($A1232)),$A:$A,0))-1),"")</f>
        <v/>
      </c>
      <c r="AG1232" s="26">
        <f>IF(OR(AA1232="",AA1231=""),"",AA1232/AA1231-1)</f>
        <v/>
      </c>
      <c r="AH1232" s="26">
        <f>IF(OR(AB1232="",AB1231=""),"",AB1232/AB1231-1)</f>
        <v/>
      </c>
      <c r="AI1232" s="26">
        <f>IF(OR(AC1232="",AC1231=""),"",AC1232/AC1231-1)</f>
        <v/>
      </c>
      <c r="AJ1232" s="26">
        <f>IF(AC1232="","",AA1232/AC1232)</f>
        <v/>
      </c>
      <c r="AK1232" s="26">
        <f>IF(AC1232="","",AB1232/AC1232)</f>
        <v/>
      </c>
      <c r="AL1232" s="29" t="n">
        <v>13.6925</v>
      </c>
      <c r="AM1232" s="30" t="n">
        <v>13.9275</v>
      </c>
      <c r="AN1232" s="30" t="n">
        <v>13.2225</v>
      </c>
      <c r="AO1232" s="30" t="n">
        <v>13.28</v>
      </c>
      <c r="AP1232" s="31" t="n">
        <v>-0.0301</v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18">
        <f>IF(SUMIFS('Daily NSE Equity Options'!$K:$K,'Daily NSE Equity Options'!$A:$A,$A1233)=0,"",SUMIFS('Daily NSE Equity Options'!$K:$K,'Daily NSE Equity Options'!$A:$A,$A1233))</f>
        <v/>
      </c>
      <c r="F1233" s="7">
        <f>IF(SUMIFS('Daily BSE Equity Options'!$K:$K,'Daily BSE Equity Options'!$A:$A,$A1233)=0,"",SUMIFS('Daily BSE Equity Options'!$K:$K,'Daily BSE Equity Options'!$A:$A,$A1233))</f>
        <v/>
      </c>
      <c r="G1233" s="7">
        <f>IF(OR(E1233="",F1233=""),"",E1233+F1233)</f>
        <v/>
      </c>
      <c r="H1233" s="20">
        <f>IFERROR(IF(OR(E1233="",INDEX(E:E,MATCH(DATE(YEAR($A1233)-1,MONTH($A1233),DAY($A1233)),$A:$A,0))=""),"",E1233/INDEX(E:E,MATCH(DATE(YEAR($A1233)-1,MONTH($A1233),DAY($A1233)),$A:$A,0))-1),"")</f>
        <v/>
      </c>
      <c r="I1233" s="20">
        <f>IFERROR(IF(OR(F1233="",INDEX(F:F,MATCH(DATE(YEAR($A1233)-1,MONTH($A1233),DAY($A1233)),$A:$A,0))=""),"",F1233/INDEX(F:F,MATCH(DATE(YEAR($A1233)-1,MONTH($A1233),DAY($A1233)),$A:$A,0))-1),"")</f>
        <v/>
      </c>
      <c r="J1233" s="20">
        <f>IFERROR(IF(OR(G1233="",INDEX(G:G,MATCH(DATE(YEAR($A1233)-1,MONTH($A1233),DAY($A1233)),$A:$A,0))=""),"",G1233/INDEX(G:G,MATCH(DATE(YEAR($A1233)-1,MONTH($A1233),DAY($A1233)),$A:$A,0))-1),"")</f>
        <v/>
      </c>
      <c r="K1233" s="20">
        <f>IF(OR(E1233="",E1232=""),"",E1233/E1232-1)</f>
        <v/>
      </c>
      <c r="L1233" s="20">
        <f>IF(OR(F1233="",F1232=""),"",F1233/F1232-1)</f>
        <v/>
      </c>
      <c r="M1233" s="20">
        <f>IF(OR(G1233="",G1232=""),"",G1233/G1232-1)</f>
        <v/>
      </c>
      <c r="N1233" s="20">
        <f>IF(G1233="","",E1233/G1233)</f>
        <v/>
      </c>
      <c r="O1233" s="20">
        <f>IF(G1233="","",F1233/G1233)</f>
        <v/>
      </c>
      <c r="P1233" s="21">
        <f>IF(SUMIFS('Daily NSE Equity Options'!$L:$L,'Daily NSE Equity Options'!$A:$A,$A1233)=0,"",SUMIFS('Daily NSE Equity Options'!$L:$L,'Daily NSE Equity Options'!$A:$A,$A1233))</f>
        <v/>
      </c>
      <c r="Q1233" s="8">
        <f>IF(SUMIFS('Daily BSE Equity Options'!$L:$L,'Daily BSE Equity Options'!$A:$A,$A1233)=0,"",SUMIFS('Daily BSE Equity Options'!$L:$L,'Daily BSE Equity Options'!$A:$A,$A1233))</f>
        <v/>
      </c>
      <c r="R1233" s="8">
        <f>IF(OR(P1233="",Q1233=""),"",P1233+Q1233)</f>
        <v/>
      </c>
      <c r="S1233" s="23">
        <f>IFERROR(IF(OR(P1233="",INDEX(P:P,MATCH(DATE(YEAR($A1233)-1,MONTH($A1233),DAY($A1233)),$A:$A,0))=""),"",P1233/INDEX(P:P,MATCH(DATE(YEAR($A1233)-1,MONTH($A1233),DAY($A1233)),$A:$A,0))-1),"")</f>
        <v/>
      </c>
      <c r="T1233" s="23">
        <f>IFERROR(IF(OR(Q1233="",INDEX(Q:Q,MATCH(DATE(YEAR($A1233)-1,MONTH($A1233),DAY($A1233)),$A:$A,0))=""),"",Q1233/INDEX(Q:Q,MATCH(DATE(YEAR($A1233)-1,MONTH($A1233),DAY($A1233)),$A:$A,0))-1),"")</f>
        <v/>
      </c>
      <c r="U1233" s="23">
        <f>IFERROR(IF(OR(R1233="",INDEX(R:R,MATCH(DATE(YEAR($A1233)-1,MONTH($A1233),DAY($A1233)),$A:$A,0))=""),"",R1233/INDEX(R:R,MATCH(DATE(YEAR($A1233)-1,MONTH($A1233),DAY($A1233)),$A:$A,0))-1),"")</f>
        <v/>
      </c>
      <c r="V1233" s="23">
        <f>IF(OR(P1233="",P1232=""),"",P1233/P1232-1)</f>
        <v/>
      </c>
      <c r="W1233" s="23">
        <f>IF(OR(Q1233="",Q1232=""),"",Q1233/Q1232-1)</f>
        <v/>
      </c>
      <c r="X1233" s="23">
        <f>IF(OR(R1233="",R1232=""),"",R1233/R1232-1)</f>
        <v/>
      </c>
      <c r="Y1233" s="23">
        <f>IF(R1233="","",P1233/R1233)</f>
        <v/>
      </c>
      <c r="Z1233" s="23">
        <f>IF(R1233="","",Q1233/R1233)</f>
        <v/>
      </c>
      <c r="AA1233" s="24">
        <f>IF(SUMIFS('Daily NSE Equity Options'!$M:$M,'Daily NSE Equity Options'!$A:$A,$A1233)=0,"",SUMIFS('Daily NSE Equity Options'!$M:$M,'Daily NSE Equity Options'!$A:$A,$A1233))</f>
        <v/>
      </c>
      <c r="AB1233" s="9">
        <f>IF(SUMIFS('Daily BSE Equity Options'!$M:$M,'Daily BSE Equity Options'!$A:$A,$A1233)=0,"",SUMIFS('Daily BSE Equity Options'!$M:$M,'Daily BSE Equity Options'!$A:$A,$A1233))</f>
        <v/>
      </c>
      <c r="AC1233" s="9">
        <f>IF(OR(AA1233="",AB1233=""),"",AA1233+AB1233)</f>
        <v/>
      </c>
      <c r="AD1233" s="26">
        <f>IFERROR(IF(OR(AA1233="",INDEX(AA:AA,MATCH(DATE(YEAR($A1233)-1,MONTH($A1233),DAY($A1233)),$A:$A,0))=""),"",AA1233/INDEX(AA:AA,MATCH(DATE(YEAR($A1233)-1,MONTH($A1233),DAY($A1233)),$A:$A,0))-1),"")</f>
        <v/>
      </c>
      <c r="AE1233" s="26">
        <f>IFERROR(IF(OR(AB1233="",INDEX(AB:AB,MATCH(DATE(YEAR($A1233)-1,MONTH($A1233),DAY($A1233)),$A:$A,0))=""),"",AB1233/INDEX(AB:AB,MATCH(DATE(YEAR($A1233)-1,MONTH($A1233),DAY($A1233)),$A:$A,0))-1),"")</f>
        <v/>
      </c>
      <c r="AF1233" s="26">
        <f>IFERROR(IF(OR(AC1233="",INDEX(AC:AC,MATCH(DATE(YEAR($A1233)-1,MONTH($A1233),DAY($A1233)),$A:$A,0))=""),"",AC1233/INDEX(AC:AC,MATCH(DATE(YEAR($A1233)-1,MONTH($A1233),DAY($A1233)),$A:$A,0))-1),"")</f>
        <v/>
      </c>
      <c r="AG1233" s="26">
        <f>IF(OR(AA1233="",AA1232=""),"",AA1233/AA1232-1)</f>
        <v/>
      </c>
      <c r="AH1233" s="26">
        <f>IF(OR(AB1233="",AB1232=""),"",AB1233/AB1232-1)</f>
        <v/>
      </c>
      <c r="AI1233" s="26">
        <f>IF(OR(AC1233="",AC1232=""),"",AC1233/AC1232-1)</f>
        <v/>
      </c>
      <c r="AJ1233" s="26">
        <f>IF(AC1233="","",AA1233/AC1233)</f>
        <v/>
      </c>
      <c r="AK1233" s="26">
        <f>IF(AC1233="","",AB1233/AC1233)</f>
        <v/>
      </c>
      <c r="AL1233" s="29" t="n">
        <v>13.28</v>
      </c>
      <c r="AM1233" s="30" t="n">
        <v>14.0975</v>
      </c>
      <c r="AN1233" s="30" t="n">
        <v>13.28</v>
      </c>
      <c r="AO1233" s="30" t="n">
        <v>13.42</v>
      </c>
      <c r="AP1233" s="31" t="n">
        <v>0.0105</v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18">
        <f>IF(SUMIFS('Daily NSE Equity Options'!$K:$K,'Daily NSE Equity Options'!$A:$A,$A1234)=0,"",SUMIFS('Daily NSE Equity Options'!$K:$K,'Daily NSE Equity Options'!$A:$A,$A1234))</f>
        <v/>
      </c>
      <c r="F1234" s="7">
        <f>IF(SUMIFS('Daily BSE Equity Options'!$K:$K,'Daily BSE Equity Options'!$A:$A,$A1234)=0,"",SUMIFS('Daily BSE Equity Options'!$K:$K,'Daily BSE Equity Options'!$A:$A,$A1234))</f>
        <v/>
      </c>
      <c r="G1234" s="7">
        <f>IF(OR(E1234="",F1234=""),"",E1234+F1234)</f>
        <v/>
      </c>
      <c r="H1234" s="20">
        <f>IFERROR(IF(OR(E1234="",INDEX(E:E,MATCH(DATE(YEAR($A1234)-1,MONTH($A1234),DAY($A1234)),$A:$A,0))=""),"",E1234/INDEX(E:E,MATCH(DATE(YEAR($A1234)-1,MONTH($A1234),DAY($A1234)),$A:$A,0))-1),"")</f>
        <v/>
      </c>
      <c r="I1234" s="20">
        <f>IFERROR(IF(OR(F1234="",INDEX(F:F,MATCH(DATE(YEAR($A1234)-1,MONTH($A1234),DAY($A1234)),$A:$A,0))=""),"",F1234/INDEX(F:F,MATCH(DATE(YEAR($A1234)-1,MONTH($A1234),DAY($A1234)),$A:$A,0))-1),"")</f>
        <v/>
      </c>
      <c r="J1234" s="20">
        <f>IFERROR(IF(OR(G1234="",INDEX(G:G,MATCH(DATE(YEAR($A1234)-1,MONTH($A1234),DAY($A1234)),$A:$A,0))=""),"",G1234/INDEX(G:G,MATCH(DATE(YEAR($A1234)-1,MONTH($A1234),DAY($A1234)),$A:$A,0))-1),"")</f>
        <v/>
      </c>
      <c r="K1234" s="20">
        <f>IF(OR(E1234="",E1233=""),"",E1234/E1233-1)</f>
        <v/>
      </c>
      <c r="L1234" s="20">
        <f>IF(OR(F1234="",F1233=""),"",F1234/F1233-1)</f>
        <v/>
      </c>
      <c r="M1234" s="20">
        <f>IF(OR(G1234="",G1233=""),"",G1234/G1233-1)</f>
        <v/>
      </c>
      <c r="N1234" s="20">
        <f>IF(G1234="","",E1234/G1234)</f>
        <v/>
      </c>
      <c r="O1234" s="20">
        <f>IF(G1234="","",F1234/G1234)</f>
        <v/>
      </c>
      <c r="P1234" s="21">
        <f>IF(SUMIFS('Daily NSE Equity Options'!$L:$L,'Daily NSE Equity Options'!$A:$A,$A1234)=0,"",SUMIFS('Daily NSE Equity Options'!$L:$L,'Daily NSE Equity Options'!$A:$A,$A1234))</f>
        <v/>
      </c>
      <c r="Q1234" s="8">
        <f>IF(SUMIFS('Daily BSE Equity Options'!$L:$L,'Daily BSE Equity Options'!$A:$A,$A1234)=0,"",SUMIFS('Daily BSE Equity Options'!$L:$L,'Daily BSE Equity Options'!$A:$A,$A1234))</f>
        <v/>
      </c>
      <c r="R1234" s="8">
        <f>IF(OR(P1234="",Q1234=""),"",P1234+Q1234)</f>
        <v/>
      </c>
      <c r="S1234" s="23">
        <f>IFERROR(IF(OR(P1234="",INDEX(P:P,MATCH(DATE(YEAR($A1234)-1,MONTH($A1234),DAY($A1234)),$A:$A,0))=""),"",P1234/INDEX(P:P,MATCH(DATE(YEAR($A1234)-1,MONTH($A1234),DAY($A1234)),$A:$A,0))-1),"")</f>
        <v/>
      </c>
      <c r="T1234" s="23">
        <f>IFERROR(IF(OR(Q1234="",INDEX(Q:Q,MATCH(DATE(YEAR($A1234)-1,MONTH($A1234),DAY($A1234)),$A:$A,0))=""),"",Q1234/INDEX(Q:Q,MATCH(DATE(YEAR($A1234)-1,MONTH($A1234),DAY($A1234)),$A:$A,0))-1),"")</f>
        <v/>
      </c>
      <c r="U1234" s="23">
        <f>IFERROR(IF(OR(R1234="",INDEX(R:R,MATCH(DATE(YEAR($A1234)-1,MONTH($A1234),DAY($A1234)),$A:$A,0))=""),"",R1234/INDEX(R:R,MATCH(DATE(YEAR($A1234)-1,MONTH($A1234),DAY($A1234)),$A:$A,0))-1),"")</f>
        <v/>
      </c>
      <c r="V1234" s="23">
        <f>IF(OR(P1234="",P1233=""),"",P1234/P1233-1)</f>
        <v/>
      </c>
      <c r="W1234" s="23">
        <f>IF(OR(Q1234="",Q1233=""),"",Q1234/Q1233-1)</f>
        <v/>
      </c>
      <c r="X1234" s="23">
        <f>IF(OR(R1234="",R1233=""),"",R1234/R1233-1)</f>
        <v/>
      </c>
      <c r="Y1234" s="23">
        <f>IF(R1234="","",P1234/R1234)</f>
        <v/>
      </c>
      <c r="Z1234" s="23">
        <f>IF(R1234="","",Q1234/R1234)</f>
        <v/>
      </c>
      <c r="AA1234" s="24">
        <f>IF(SUMIFS('Daily NSE Equity Options'!$M:$M,'Daily NSE Equity Options'!$A:$A,$A1234)=0,"",SUMIFS('Daily NSE Equity Options'!$M:$M,'Daily NSE Equity Options'!$A:$A,$A1234))</f>
        <v/>
      </c>
      <c r="AB1234" s="9">
        <f>IF(SUMIFS('Daily BSE Equity Options'!$M:$M,'Daily BSE Equity Options'!$A:$A,$A1234)=0,"",SUMIFS('Daily BSE Equity Options'!$M:$M,'Daily BSE Equity Options'!$A:$A,$A1234))</f>
        <v/>
      </c>
      <c r="AC1234" s="9">
        <f>IF(OR(AA1234="",AB1234=""),"",AA1234+AB1234)</f>
        <v/>
      </c>
      <c r="AD1234" s="26">
        <f>IFERROR(IF(OR(AA1234="",INDEX(AA:AA,MATCH(DATE(YEAR($A1234)-1,MONTH($A1234),DAY($A1234)),$A:$A,0))=""),"",AA1234/INDEX(AA:AA,MATCH(DATE(YEAR($A1234)-1,MONTH($A1234),DAY($A1234)),$A:$A,0))-1),"")</f>
        <v/>
      </c>
      <c r="AE1234" s="26">
        <f>IFERROR(IF(OR(AB1234="",INDEX(AB:AB,MATCH(DATE(YEAR($A1234)-1,MONTH($A1234),DAY($A1234)),$A:$A,0))=""),"",AB1234/INDEX(AB:AB,MATCH(DATE(YEAR($A1234)-1,MONTH($A1234),DAY($A1234)),$A:$A,0))-1),"")</f>
        <v/>
      </c>
      <c r="AF1234" s="26">
        <f>IFERROR(IF(OR(AC1234="",INDEX(AC:AC,MATCH(DATE(YEAR($A1234)-1,MONTH($A1234),DAY($A1234)),$A:$A,0))=""),"",AC1234/INDEX(AC:AC,MATCH(DATE(YEAR($A1234)-1,MONTH($A1234),DAY($A1234)),$A:$A,0))-1),"")</f>
        <v/>
      </c>
      <c r="AG1234" s="26">
        <f>IF(OR(AA1234="",AA1233=""),"",AA1234/AA1233-1)</f>
        <v/>
      </c>
      <c r="AH1234" s="26">
        <f>IF(OR(AB1234="",AB1233=""),"",AB1234/AB1233-1)</f>
        <v/>
      </c>
      <c r="AI1234" s="26">
        <f>IF(OR(AC1234="",AC1233=""),"",AC1234/AC1233-1)</f>
        <v/>
      </c>
      <c r="AJ1234" s="26">
        <f>IF(AC1234="","",AA1234/AC1234)</f>
        <v/>
      </c>
      <c r="AK1234" s="26">
        <f>IF(AC1234="","",AB1234/AC1234)</f>
        <v/>
      </c>
      <c r="AL1234" s="29" t="n">
        <v>13.415</v>
      </c>
      <c r="AM1234" s="30" t="n">
        <v>13.6525</v>
      </c>
      <c r="AN1234" s="30" t="n">
        <v>11.3425</v>
      </c>
      <c r="AO1234" s="30" t="n">
        <v>13.21</v>
      </c>
      <c r="AP1234" s="31" t="n">
        <v>-0.0153</v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18">
        <f>IF(SUMIFS('Daily NSE Equity Options'!$K:$K,'Daily NSE Equity Options'!$A:$A,$A1235)=0,"",SUMIFS('Daily NSE Equity Options'!$K:$K,'Daily NSE Equity Options'!$A:$A,$A1235))</f>
        <v/>
      </c>
      <c r="F1235" s="7">
        <f>IF(SUMIFS('Daily BSE Equity Options'!$K:$K,'Daily BSE Equity Options'!$A:$A,$A1235)=0,"",SUMIFS('Daily BSE Equity Options'!$K:$K,'Daily BSE Equity Options'!$A:$A,$A1235))</f>
        <v/>
      </c>
      <c r="G1235" s="7">
        <f>IF(OR(E1235="",F1235=""),"",E1235+F1235)</f>
        <v/>
      </c>
      <c r="H1235" s="20">
        <f>IFERROR(IF(OR(E1235="",INDEX(E:E,MATCH(DATE(YEAR($A1235)-1,MONTH($A1235),DAY($A1235)),$A:$A,0))=""),"",E1235/INDEX(E:E,MATCH(DATE(YEAR($A1235)-1,MONTH($A1235),DAY($A1235)),$A:$A,0))-1),"")</f>
        <v/>
      </c>
      <c r="I1235" s="20">
        <f>IFERROR(IF(OR(F1235="",INDEX(F:F,MATCH(DATE(YEAR($A1235)-1,MONTH($A1235),DAY($A1235)),$A:$A,0))=""),"",F1235/INDEX(F:F,MATCH(DATE(YEAR($A1235)-1,MONTH($A1235),DAY($A1235)),$A:$A,0))-1),"")</f>
        <v/>
      </c>
      <c r="J1235" s="20">
        <f>IFERROR(IF(OR(G1235="",INDEX(G:G,MATCH(DATE(YEAR($A1235)-1,MONTH($A1235),DAY($A1235)),$A:$A,0))=""),"",G1235/INDEX(G:G,MATCH(DATE(YEAR($A1235)-1,MONTH($A1235),DAY($A1235)),$A:$A,0))-1),"")</f>
        <v/>
      </c>
      <c r="K1235" s="20">
        <f>IF(OR(E1235="",E1234=""),"",E1235/E1234-1)</f>
        <v/>
      </c>
      <c r="L1235" s="20">
        <f>IF(OR(F1235="",F1234=""),"",F1235/F1234-1)</f>
        <v/>
      </c>
      <c r="M1235" s="20">
        <f>IF(OR(G1235="",G1234=""),"",G1235/G1234-1)</f>
        <v/>
      </c>
      <c r="N1235" s="20">
        <f>IF(G1235="","",E1235/G1235)</f>
        <v/>
      </c>
      <c r="O1235" s="20">
        <f>IF(G1235="","",F1235/G1235)</f>
        <v/>
      </c>
      <c r="P1235" s="21">
        <f>IF(SUMIFS('Daily NSE Equity Options'!$L:$L,'Daily NSE Equity Options'!$A:$A,$A1235)=0,"",SUMIFS('Daily NSE Equity Options'!$L:$L,'Daily NSE Equity Options'!$A:$A,$A1235))</f>
        <v/>
      </c>
      <c r="Q1235" s="8">
        <f>IF(SUMIFS('Daily BSE Equity Options'!$L:$L,'Daily BSE Equity Options'!$A:$A,$A1235)=0,"",SUMIFS('Daily BSE Equity Options'!$L:$L,'Daily BSE Equity Options'!$A:$A,$A1235))</f>
        <v/>
      </c>
      <c r="R1235" s="8">
        <f>IF(OR(P1235="",Q1235=""),"",P1235+Q1235)</f>
        <v/>
      </c>
      <c r="S1235" s="23">
        <f>IFERROR(IF(OR(P1235="",INDEX(P:P,MATCH(DATE(YEAR($A1235)-1,MONTH($A1235),DAY($A1235)),$A:$A,0))=""),"",P1235/INDEX(P:P,MATCH(DATE(YEAR($A1235)-1,MONTH($A1235),DAY($A1235)),$A:$A,0))-1),"")</f>
        <v/>
      </c>
      <c r="T1235" s="23">
        <f>IFERROR(IF(OR(Q1235="",INDEX(Q:Q,MATCH(DATE(YEAR($A1235)-1,MONTH($A1235),DAY($A1235)),$A:$A,0))=""),"",Q1235/INDEX(Q:Q,MATCH(DATE(YEAR($A1235)-1,MONTH($A1235),DAY($A1235)),$A:$A,0))-1),"")</f>
        <v/>
      </c>
      <c r="U1235" s="23">
        <f>IFERROR(IF(OR(R1235="",INDEX(R:R,MATCH(DATE(YEAR($A1235)-1,MONTH($A1235),DAY($A1235)),$A:$A,0))=""),"",R1235/INDEX(R:R,MATCH(DATE(YEAR($A1235)-1,MONTH($A1235),DAY($A1235)),$A:$A,0))-1),"")</f>
        <v/>
      </c>
      <c r="V1235" s="23">
        <f>IF(OR(P1235="",P1234=""),"",P1235/P1234-1)</f>
        <v/>
      </c>
      <c r="W1235" s="23">
        <f>IF(OR(Q1235="",Q1234=""),"",Q1235/Q1234-1)</f>
        <v/>
      </c>
      <c r="X1235" s="23">
        <f>IF(OR(R1235="",R1234=""),"",R1235/R1234-1)</f>
        <v/>
      </c>
      <c r="Y1235" s="23">
        <f>IF(R1235="","",P1235/R1235)</f>
        <v/>
      </c>
      <c r="Z1235" s="23">
        <f>IF(R1235="","",Q1235/R1235)</f>
        <v/>
      </c>
      <c r="AA1235" s="24">
        <f>IF(SUMIFS('Daily NSE Equity Options'!$M:$M,'Daily NSE Equity Options'!$A:$A,$A1235)=0,"",SUMIFS('Daily NSE Equity Options'!$M:$M,'Daily NSE Equity Options'!$A:$A,$A1235))</f>
        <v/>
      </c>
      <c r="AB1235" s="9">
        <f>IF(SUMIFS('Daily BSE Equity Options'!$M:$M,'Daily BSE Equity Options'!$A:$A,$A1235)=0,"",SUMIFS('Daily BSE Equity Options'!$M:$M,'Daily BSE Equity Options'!$A:$A,$A1235))</f>
        <v/>
      </c>
      <c r="AC1235" s="9">
        <f>IF(OR(AA1235="",AB1235=""),"",AA1235+AB1235)</f>
        <v/>
      </c>
      <c r="AD1235" s="26">
        <f>IFERROR(IF(OR(AA1235="",INDEX(AA:AA,MATCH(DATE(YEAR($A1235)-1,MONTH($A1235),DAY($A1235)),$A:$A,0))=""),"",AA1235/INDEX(AA:AA,MATCH(DATE(YEAR($A1235)-1,MONTH($A1235),DAY($A1235)),$A:$A,0))-1),"")</f>
        <v/>
      </c>
      <c r="AE1235" s="26">
        <f>IFERROR(IF(OR(AB1235="",INDEX(AB:AB,MATCH(DATE(YEAR($A1235)-1,MONTH($A1235),DAY($A1235)),$A:$A,0))=""),"",AB1235/INDEX(AB:AB,MATCH(DATE(YEAR($A1235)-1,MONTH($A1235),DAY($A1235)),$A:$A,0))-1),"")</f>
        <v/>
      </c>
      <c r="AF1235" s="26">
        <f>IFERROR(IF(OR(AC1235="",INDEX(AC:AC,MATCH(DATE(YEAR($A1235)-1,MONTH($A1235),DAY($A1235)),$A:$A,0))=""),"",AC1235/INDEX(AC:AC,MATCH(DATE(YEAR($A1235)-1,MONTH($A1235),DAY($A1235)),$A:$A,0))-1),"")</f>
        <v/>
      </c>
      <c r="AG1235" s="26">
        <f>IF(OR(AA1235="",AA1234=""),"",AA1235/AA1234-1)</f>
        <v/>
      </c>
      <c r="AH1235" s="26">
        <f>IF(OR(AB1235="",AB1234=""),"",AB1235/AB1234-1)</f>
        <v/>
      </c>
      <c r="AI1235" s="26">
        <f>IF(OR(AC1235="",AC1234=""),"",AC1235/AC1234-1)</f>
        <v/>
      </c>
      <c r="AJ1235" s="26">
        <f>IF(AC1235="","",AA1235/AC1235)</f>
        <v/>
      </c>
      <c r="AK1235" s="26">
        <f>IF(AC1235="","",AB1235/AC1235)</f>
        <v/>
      </c>
      <c r="AL1235" s="29" t="n">
        <v>13.21</v>
      </c>
      <c r="AM1235" s="30" t="n">
        <v>13.5725</v>
      </c>
      <c r="AN1235" s="30" t="n">
        <v>12.585</v>
      </c>
      <c r="AO1235" s="30" t="n">
        <v>13.3</v>
      </c>
      <c r="AP1235" s="31" t="n">
        <v>0.0068</v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18">
        <f>IF(SUMIFS('Daily NSE Equity Options'!$K:$K,'Daily NSE Equity Options'!$A:$A,$A1236)=0,"",SUMIFS('Daily NSE Equity Options'!$K:$K,'Daily NSE Equity Options'!$A:$A,$A1236))</f>
        <v/>
      </c>
      <c r="F1236" s="7">
        <f>IF(SUMIFS('Daily BSE Equity Options'!$K:$K,'Daily BSE Equity Options'!$A:$A,$A1236)=0,"",SUMIFS('Daily BSE Equity Options'!$K:$K,'Daily BSE Equity Options'!$A:$A,$A1236))</f>
        <v/>
      </c>
      <c r="G1236" s="7">
        <f>IF(OR(E1236="",F1236=""),"",E1236+F1236)</f>
        <v/>
      </c>
      <c r="H1236" s="20">
        <f>IFERROR(IF(OR(E1236="",INDEX(E:E,MATCH(DATE(YEAR($A1236)-1,MONTH($A1236),DAY($A1236)),$A:$A,0))=""),"",E1236/INDEX(E:E,MATCH(DATE(YEAR($A1236)-1,MONTH($A1236),DAY($A1236)),$A:$A,0))-1),"")</f>
        <v/>
      </c>
      <c r="I1236" s="20">
        <f>IFERROR(IF(OR(F1236="",INDEX(F:F,MATCH(DATE(YEAR($A1236)-1,MONTH($A1236),DAY($A1236)),$A:$A,0))=""),"",F1236/INDEX(F:F,MATCH(DATE(YEAR($A1236)-1,MONTH($A1236),DAY($A1236)),$A:$A,0))-1),"")</f>
        <v/>
      </c>
      <c r="J1236" s="20">
        <f>IFERROR(IF(OR(G1236="",INDEX(G:G,MATCH(DATE(YEAR($A1236)-1,MONTH($A1236),DAY($A1236)),$A:$A,0))=""),"",G1236/INDEX(G:G,MATCH(DATE(YEAR($A1236)-1,MONTH($A1236),DAY($A1236)),$A:$A,0))-1),"")</f>
        <v/>
      </c>
      <c r="K1236" s="20">
        <f>IF(OR(E1236="",E1235=""),"",E1236/E1235-1)</f>
        <v/>
      </c>
      <c r="L1236" s="20">
        <f>IF(OR(F1236="",F1235=""),"",F1236/F1235-1)</f>
        <v/>
      </c>
      <c r="M1236" s="20">
        <f>IF(OR(G1236="",G1235=""),"",G1236/G1235-1)</f>
        <v/>
      </c>
      <c r="N1236" s="20">
        <f>IF(G1236="","",E1236/G1236)</f>
        <v/>
      </c>
      <c r="O1236" s="20">
        <f>IF(G1236="","",F1236/G1236)</f>
        <v/>
      </c>
      <c r="P1236" s="21">
        <f>IF(SUMIFS('Daily NSE Equity Options'!$L:$L,'Daily NSE Equity Options'!$A:$A,$A1236)=0,"",SUMIFS('Daily NSE Equity Options'!$L:$L,'Daily NSE Equity Options'!$A:$A,$A1236))</f>
        <v/>
      </c>
      <c r="Q1236" s="8">
        <f>IF(SUMIFS('Daily BSE Equity Options'!$L:$L,'Daily BSE Equity Options'!$A:$A,$A1236)=0,"",SUMIFS('Daily BSE Equity Options'!$L:$L,'Daily BSE Equity Options'!$A:$A,$A1236))</f>
        <v/>
      </c>
      <c r="R1236" s="8">
        <f>IF(OR(P1236="",Q1236=""),"",P1236+Q1236)</f>
        <v/>
      </c>
      <c r="S1236" s="23">
        <f>IFERROR(IF(OR(P1236="",INDEX(P:P,MATCH(DATE(YEAR($A1236)-1,MONTH($A1236),DAY($A1236)),$A:$A,0))=""),"",P1236/INDEX(P:P,MATCH(DATE(YEAR($A1236)-1,MONTH($A1236),DAY($A1236)),$A:$A,0))-1),"")</f>
        <v/>
      </c>
      <c r="T1236" s="23">
        <f>IFERROR(IF(OR(Q1236="",INDEX(Q:Q,MATCH(DATE(YEAR($A1236)-1,MONTH($A1236),DAY($A1236)),$A:$A,0))=""),"",Q1236/INDEX(Q:Q,MATCH(DATE(YEAR($A1236)-1,MONTH($A1236),DAY($A1236)),$A:$A,0))-1),"")</f>
        <v/>
      </c>
      <c r="U1236" s="23">
        <f>IFERROR(IF(OR(R1236="",INDEX(R:R,MATCH(DATE(YEAR($A1236)-1,MONTH($A1236),DAY($A1236)),$A:$A,0))=""),"",R1236/INDEX(R:R,MATCH(DATE(YEAR($A1236)-1,MONTH($A1236),DAY($A1236)),$A:$A,0))-1),"")</f>
        <v/>
      </c>
      <c r="V1236" s="23">
        <f>IF(OR(P1236="",P1235=""),"",P1236/P1235-1)</f>
        <v/>
      </c>
      <c r="W1236" s="23">
        <f>IF(OR(Q1236="",Q1235=""),"",Q1236/Q1235-1)</f>
        <v/>
      </c>
      <c r="X1236" s="23">
        <f>IF(OR(R1236="",R1235=""),"",R1236/R1235-1)</f>
        <v/>
      </c>
      <c r="Y1236" s="23">
        <f>IF(R1236="","",P1236/R1236)</f>
        <v/>
      </c>
      <c r="Z1236" s="23">
        <f>IF(R1236="","",Q1236/R1236)</f>
        <v/>
      </c>
      <c r="AA1236" s="24">
        <f>IF(SUMIFS('Daily NSE Equity Options'!$M:$M,'Daily NSE Equity Options'!$A:$A,$A1236)=0,"",SUMIFS('Daily NSE Equity Options'!$M:$M,'Daily NSE Equity Options'!$A:$A,$A1236))</f>
        <v/>
      </c>
      <c r="AB1236" s="9">
        <f>IF(SUMIFS('Daily BSE Equity Options'!$M:$M,'Daily BSE Equity Options'!$A:$A,$A1236)=0,"",SUMIFS('Daily BSE Equity Options'!$M:$M,'Daily BSE Equity Options'!$A:$A,$A1236))</f>
        <v/>
      </c>
      <c r="AC1236" s="9">
        <f>IF(OR(AA1236="",AB1236=""),"",AA1236+AB1236)</f>
        <v/>
      </c>
      <c r="AD1236" s="26">
        <f>IFERROR(IF(OR(AA1236="",INDEX(AA:AA,MATCH(DATE(YEAR($A1236)-1,MONTH($A1236),DAY($A1236)),$A:$A,0))=""),"",AA1236/INDEX(AA:AA,MATCH(DATE(YEAR($A1236)-1,MONTH($A1236),DAY($A1236)),$A:$A,0))-1),"")</f>
        <v/>
      </c>
      <c r="AE1236" s="26">
        <f>IFERROR(IF(OR(AB1236="",INDEX(AB:AB,MATCH(DATE(YEAR($A1236)-1,MONTH($A1236),DAY($A1236)),$A:$A,0))=""),"",AB1236/INDEX(AB:AB,MATCH(DATE(YEAR($A1236)-1,MONTH($A1236),DAY($A1236)),$A:$A,0))-1),"")</f>
        <v/>
      </c>
      <c r="AF1236" s="26">
        <f>IFERROR(IF(OR(AC1236="",INDEX(AC:AC,MATCH(DATE(YEAR($A1236)-1,MONTH($A1236),DAY($A1236)),$A:$A,0))=""),"",AC1236/INDEX(AC:AC,MATCH(DATE(YEAR($A1236)-1,MONTH($A1236),DAY($A1236)),$A:$A,0))-1),"")</f>
        <v/>
      </c>
      <c r="AG1236" s="26">
        <f>IF(OR(AA1236="",AA1235=""),"",AA1236/AA1235-1)</f>
        <v/>
      </c>
      <c r="AH1236" s="26">
        <f>IF(OR(AB1236="",AB1235=""),"",AB1236/AB1235-1)</f>
        <v/>
      </c>
      <c r="AI1236" s="26">
        <f>IF(OR(AC1236="",AC1235=""),"",AC1236/AC1235-1)</f>
        <v/>
      </c>
      <c r="AJ1236" s="26">
        <f>IF(AC1236="","",AA1236/AC1236)</f>
        <v/>
      </c>
      <c r="AK1236" s="26">
        <f>IF(AC1236="","",AB1236/AC1236)</f>
        <v/>
      </c>
      <c r="AL1236" s="29" t="n">
        <v>13.2975</v>
      </c>
      <c r="AM1236" s="30" t="n">
        <v>13.2975</v>
      </c>
      <c r="AN1236" s="30" t="n">
        <v>12.5125</v>
      </c>
      <c r="AO1236" s="30" t="n">
        <v>12.6</v>
      </c>
      <c r="AP1236" s="31" t="n">
        <v>-0.0525</v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18">
        <f>IF(SUMIFS('Daily NSE Equity Options'!$K:$K,'Daily NSE Equity Options'!$A:$A,$A1237)=0,"",SUMIFS('Daily NSE Equity Options'!$K:$K,'Daily NSE Equity Options'!$A:$A,$A1237))</f>
        <v/>
      </c>
      <c r="F1237" s="7">
        <f>IF(SUMIFS('Daily BSE Equity Options'!$K:$K,'Daily BSE Equity Options'!$A:$A,$A1237)=0,"",SUMIFS('Daily BSE Equity Options'!$K:$K,'Daily BSE Equity Options'!$A:$A,$A1237))</f>
        <v/>
      </c>
      <c r="G1237" s="7">
        <f>IF(OR(E1237="",F1237=""),"",E1237+F1237)</f>
        <v/>
      </c>
      <c r="H1237" s="20">
        <f>IFERROR(IF(OR(E1237="",INDEX(E:E,MATCH(DATE(YEAR($A1237)-1,MONTH($A1237),DAY($A1237)),$A:$A,0))=""),"",E1237/INDEX(E:E,MATCH(DATE(YEAR($A1237)-1,MONTH($A1237),DAY($A1237)),$A:$A,0))-1),"")</f>
        <v/>
      </c>
      <c r="I1237" s="20">
        <f>IFERROR(IF(OR(F1237="",INDEX(F:F,MATCH(DATE(YEAR($A1237)-1,MONTH($A1237),DAY($A1237)),$A:$A,0))=""),"",F1237/INDEX(F:F,MATCH(DATE(YEAR($A1237)-1,MONTH($A1237),DAY($A1237)),$A:$A,0))-1),"")</f>
        <v/>
      </c>
      <c r="J1237" s="20">
        <f>IFERROR(IF(OR(G1237="",INDEX(G:G,MATCH(DATE(YEAR($A1237)-1,MONTH($A1237),DAY($A1237)),$A:$A,0))=""),"",G1237/INDEX(G:G,MATCH(DATE(YEAR($A1237)-1,MONTH($A1237),DAY($A1237)),$A:$A,0))-1),"")</f>
        <v/>
      </c>
      <c r="K1237" s="20">
        <f>IF(OR(E1237="",E1236=""),"",E1237/E1236-1)</f>
        <v/>
      </c>
      <c r="L1237" s="20">
        <f>IF(OR(F1237="",F1236=""),"",F1237/F1236-1)</f>
        <v/>
      </c>
      <c r="M1237" s="20">
        <f>IF(OR(G1237="",G1236=""),"",G1237/G1236-1)</f>
        <v/>
      </c>
      <c r="N1237" s="20">
        <f>IF(G1237="","",E1237/G1237)</f>
        <v/>
      </c>
      <c r="O1237" s="20">
        <f>IF(G1237="","",F1237/G1237)</f>
        <v/>
      </c>
      <c r="P1237" s="21">
        <f>IF(SUMIFS('Daily NSE Equity Options'!$L:$L,'Daily NSE Equity Options'!$A:$A,$A1237)=0,"",SUMIFS('Daily NSE Equity Options'!$L:$L,'Daily NSE Equity Options'!$A:$A,$A1237))</f>
        <v/>
      </c>
      <c r="Q1237" s="8">
        <f>IF(SUMIFS('Daily BSE Equity Options'!$L:$L,'Daily BSE Equity Options'!$A:$A,$A1237)=0,"",SUMIFS('Daily BSE Equity Options'!$L:$L,'Daily BSE Equity Options'!$A:$A,$A1237))</f>
        <v/>
      </c>
      <c r="R1237" s="8">
        <f>IF(OR(P1237="",Q1237=""),"",P1237+Q1237)</f>
        <v/>
      </c>
      <c r="S1237" s="23">
        <f>IFERROR(IF(OR(P1237="",INDEX(P:P,MATCH(DATE(YEAR($A1237)-1,MONTH($A1237),DAY($A1237)),$A:$A,0))=""),"",P1237/INDEX(P:P,MATCH(DATE(YEAR($A1237)-1,MONTH($A1237),DAY($A1237)),$A:$A,0))-1),"")</f>
        <v/>
      </c>
      <c r="T1237" s="23">
        <f>IFERROR(IF(OR(Q1237="",INDEX(Q:Q,MATCH(DATE(YEAR($A1237)-1,MONTH($A1237),DAY($A1237)),$A:$A,0))=""),"",Q1237/INDEX(Q:Q,MATCH(DATE(YEAR($A1237)-1,MONTH($A1237),DAY($A1237)),$A:$A,0))-1),"")</f>
        <v/>
      </c>
      <c r="U1237" s="23">
        <f>IFERROR(IF(OR(R1237="",INDEX(R:R,MATCH(DATE(YEAR($A1237)-1,MONTH($A1237),DAY($A1237)),$A:$A,0))=""),"",R1237/INDEX(R:R,MATCH(DATE(YEAR($A1237)-1,MONTH($A1237),DAY($A1237)),$A:$A,0))-1),"")</f>
        <v/>
      </c>
      <c r="V1237" s="23">
        <f>IF(OR(P1237="",P1236=""),"",P1237/P1236-1)</f>
        <v/>
      </c>
      <c r="W1237" s="23">
        <f>IF(OR(Q1237="",Q1236=""),"",Q1237/Q1236-1)</f>
        <v/>
      </c>
      <c r="X1237" s="23">
        <f>IF(OR(R1237="",R1236=""),"",R1237/R1236-1)</f>
        <v/>
      </c>
      <c r="Y1237" s="23">
        <f>IF(R1237="","",P1237/R1237)</f>
        <v/>
      </c>
      <c r="Z1237" s="23">
        <f>IF(R1237="","",Q1237/R1237)</f>
        <v/>
      </c>
      <c r="AA1237" s="24">
        <f>IF(SUMIFS('Daily NSE Equity Options'!$M:$M,'Daily NSE Equity Options'!$A:$A,$A1237)=0,"",SUMIFS('Daily NSE Equity Options'!$M:$M,'Daily NSE Equity Options'!$A:$A,$A1237))</f>
        <v/>
      </c>
      <c r="AB1237" s="9">
        <f>IF(SUMIFS('Daily BSE Equity Options'!$M:$M,'Daily BSE Equity Options'!$A:$A,$A1237)=0,"",SUMIFS('Daily BSE Equity Options'!$M:$M,'Daily BSE Equity Options'!$A:$A,$A1237))</f>
        <v/>
      </c>
      <c r="AC1237" s="9">
        <f>IF(OR(AA1237="",AB1237=""),"",AA1237+AB1237)</f>
        <v/>
      </c>
      <c r="AD1237" s="26">
        <f>IFERROR(IF(OR(AA1237="",INDEX(AA:AA,MATCH(DATE(YEAR($A1237)-1,MONTH($A1237),DAY($A1237)),$A:$A,0))=""),"",AA1237/INDEX(AA:AA,MATCH(DATE(YEAR($A1237)-1,MONTH($A1237),DAY($A1237)),$A:$A,0))-1),"")</f>
        <v/>
      </c>
      <c r="AE1237" s="26">
        <f>IFERROR(IF(OR(AB1237="",INDEX(AB:AB,MATCH(DATE(YEAR($A1237)-1,MONTH($A1237),DAY($A1237)),$A:$A,0))=""),"",AB1237/INDEX(AB:AB,MATCH(DATE(YEAR($A1237)-1,MONTH($A1237),DAY($A1237)),$A:$A,0))-1),"")</f>
        <v/>
      </c>
      <c r="AF1237" s="26">
        <f>IFERROR(IF(OR(AC1237="",INDEX(AC:AC,MATCH(DATE(YEAR($A1237)-1,MONTH($A1237),DAY($A1237)),$A:$A,0))=""),"",AC1237/INDEX(AC:AC,MATCH(DATE(YEAR($A1237)-1,MONTH($A1237),DAY($A1237)),$A:$A,0))-1),"")</f>
        <v/>
      </c>
      <c r="AG1237" s="26">
        <f>IF(OR(AA1237="",AA1236=""),"",AA1237/AA1236-1)</f>
        <v/>
      </c>
      <c r="AH1237" s="26">
        <f>IF(OR(AB1237="",AB1236=""),"",AB1237/AB1236-1)</f>
        <v/>
      </c>
      <c r="AI1237" s="26">
        <f>IF(OR(AC1237="",AC1236=""),"",AC1237/AC1236-1)</f>
        <v/>
      </c>
      <c r="AJ1237" s="26">
        <f>IF(AC1237="","",AA1237/AC1237)</f>
        <v/>
      </c>
      <c r="AK1237" s="26">
        <f>IF(AC1237="","",AB1237/AC1237)</f>
        <v/>
      </c>
      <c r="AL1237" s="29" t="n">
        <v>12.6025</v>
      </c>
      <c r="AM1237" s="30" t="n">
        <v>12.835</v>
      </c>
      <c r="AN1237" s="30" t="n">
        <v>10.695</v>
      </c>
      <c r="AO1237" s="30" t="n">
        <v>12.58</v>
      </c>
      <c r="AP1237" s="31" t="n">
        <v>-0.0018</v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18">
        <f>IF(SUMIFS('Daily NSE Equity Options'!$K:$K,'Daily NSE Equity Options'!$A:$A,$A1238)=0,"",SUMIFS('Daily NSE Equity Options'!$K:$K,'Daily NSE Equity Options'!$A:$A,$A1238))</f>
        <v/>
      </c>
      <c r="F1238" s="7">
        <f>IF(SUMIFS('Daily BSE Equity Options'!$K:$K,'Daily BSE Equity Options'!$A:$A,$A1238)=0,"",SUMIFS('Daily BSE Equity Options'!$K:$K,'Daily BSE Equity Options'!$A:$A,$A1238))</f>
        <v/>
      </c>
      <c r="G1238" s="7">
        <f>IF(OR(E1238="",F1238=""),"",E1238+F1238)</f>
        <v/>
      </c>
      <c r="H1238" s="20">
        <f>IFERROR(IF(OR(E1238="",INDEX(E:E,MATCH(DATE(YEAR($A1238)-1,MONTH($A1238),DAY($A1238)),$A:$A,0))=""),"",E1238/INDEX(E:E,MATCH(DATE(YEAR($A1238)-1,MONTH($A1238),DAY($A1238)),$A:$A,0))-1),"")</f>
        <v/>
      </c>
      <c r="I1238" s="20">
        <f>IFERROR(IF(OR(F1238="",INDEX(F:F,MATCH(DATE(YEAR($A1238)-1,MONTH($A1238),DAY($A1238)),$A:$A,0))=""),"",F1238/INDEX(F:F,MATCH(DATE(YEAR($A1238)-1,MONTH($A1238),DAY($A1238)),$A:$A,0))-1),"")</f>
        <v/>
      </c>
      <c r="J1238" s="20">
        <f>IFERROR(IF(OR(G1238="",INDEX(G:G,MATCH(DATE(YEAR($A1238)-1,MONTH($A1238),DAY($A1238)),$A:$A,0))=""),"",G1238/INDEX(G:G,MATCH(DATE(YEAR($A1238)-1,MONTH($A1238),DAY($A1238)),$A:$A,0))-1),"")</f>
        <v/>
      </c>
      <c r="K1238" s="20">
        <f>IF(OR(E1238="",E1237=""),"",E1238/E1237-1)</f>
        <v/>
      </c>
      <c r="L1238" s="20">
        <f>IF(OR(F1238="",F1237=""),"",F1238/F1237-1)</f>
        <v/>
      </c>
      <c r="M1238" s="20">
        <f>IF(OR(G1238="",G1237=""),"",G1238/G1237-1)</f>
        <v/>
      </c>
      <c r="N1238" s="20">
        <f>IF(G1238="","",E1238/G1238)</f>
        <v/>
      </c>
      <c r="O1238" s="20">
        <f>IF(G1238="","",F1238/G1238)</f>
        <v/>
      </c>
      <c r="P1238" s="21">
        <f>IF(SUMIFS('Daily NSE Equity Options'!$L:$L,'Daily NSE Equity Options'!$A:$A,$A1238)=0,"",SUMIFS('Daily NSE Equity Options'!$L:$L,'Daily NSE Equity Options'!$A:$A,$A1238))</f>
        <v/>
      </c>
      <c r="Q1238" s="8">
        <f>IF(SUMIFS('Daily BSE Equity Options'!$L:$L,'Daily BSE Equity Options'!$A:$A,$A1238)=0,"",SUMIFS('Daily BSE Equity Options'!$L:$L,'Daily BSE Equity Options'!$A:$A,$A1238))</f>
        <v/>
      </c>
      <c r="R1238" s="8">
        <f>IF(OR(P1238="",Q1238=""),"",P1238+Q1238)</f>
        <v/>
      </c>
      <c r="S1238" s="23">
        <f>IFERROR(IF(OR(P1238="",INDEX(P:P,MATCH(DATE(YEAR($A1238)-1,MONTH($A1238),DAY($A1238)),$A:$A,0))=""),"",P1238/INDEX(P:P,MATCH(DATE(YEAR($A1238)-1,MONTH($A1238),DAY($A1238)),$A:$A,0))-1),"")</f>
        <v/>
      </c>
      <c r="T1238" s="23">
        <f>IFERROR(IF(OR(Q1238="",INDEX(Q:Q,MATCH(DATE(YEAR($A1238)-1,MONTH($A1238),DAY($A1238)),$A:$A,0))=""),"",Q1238/INDEX(Q:Q,MATCH(DATE(YEAR($A1238)-1,MONTH($A1238),DAY($A1238)),$A:$A,0))-1),"")</f>
        <v/>
      </c>
      <c r="U1238" s="23">
        <f>IFERROR(IF(OR(R1238="",INDEX(R:R,MATCH(DATE(YEAR($A1238)-1,MONTH($A1238),DAY($A1238)),$A:$A,0))=""),"",R1238/INDEX(R:R,MATCH(DATE(YEAR($A1238)-1,MONTH($A1238),DAY($A1238)),$A:$A,0))-1),"")</f>
        <v/>
      </c>
      <c r="V1238" s="23">
        <f>IF(OR(P1238="",P1237=""),"",P1238/P1237-1)</f>
        <v/>
      </c>
      <c r="W1238" s="23">
        <f>IF(OR(Q1238="",Q1237=""),"",Q1238/Q1237-1)</f>
        <v/>
      </c>
      <c r="X1238" s="23">
        <f>IF(OR(R1238="",R1237=""),"",R1238/R1237-1)</f>
        <v/>
      </c>
      <c r="Y1238" s="23">
        <f>IF(R1238="","",P1238/R1238)</f>
        <v/>
      </c>
      <c r="Z1238" s="23">
        <f>IF(R1238="","",Q1238/R1238)</f>
        <v/>
      </c>
      <c r="AA1238" s="24">
        <f>IF(SUMIFS('Daily NSE Equity Options'!$M:$M,'Daily NSE Equity Options'!$A:$A,$A1238)=0,"",SUMIFS('Daily NSE Equity Options'!$M:$M,'Daily NSE Equity Options'!$A:$A,$A1238))</f>
        <v/>
      </c>
      <c r="AB1238" s="9">
        <f>IF(SUMIFS('Daily BSE Equity Options'!$M:$M,'Daily BSE Equity Options'!$A:$A,$A1238)=0,"",SUMIFS('Daily BSE Equity Options'!$M:$M,'Daily BSE Equity Options'!$A:$A,$A1238))</f>
        <v/>
      </c>
      <c r="AC1238" s="9">
        <f>IF(OR(AA1238="",AB1238=""),"",AA1238+AB1238)</f>
        <v/>
      </c>
      <c r="AD1238" s="26">
        <f>IFERROR(IF(OR(AA1238="",INDEX(AA:AA,MATCH(DATE(YEAR($A1238)-1,MONTH($A1238),DAY($A1238)),$A:$A,0))=""),"",AA1238/INDEX(AA:AA,MATCH(DATE(YEAR($A1238)-1,MONTH($A1238),DAY($A1238)),$A:$A,0))-1),"")</f>
        <v/>
      </c>
      <c r="AE1238" s="26">
        <f>IFERROR(IF(OR(AB1238="",INDEX(AB:AB,MATCH(DATE(YEAR($A1238)-1,MONTH($A1238),DAY($A1238)),$A:$A,0))=""),"",AB1238/INDEX(AB:AB,MATCH(DATE(YEAR($A1238)-1,MONTH($A1238),DAY($A1238)),$A:$A,0))-1),"")</f>
        <v/>
      </c>
      <c r="AF1238" s="26">
        <f>IFERROR(IF(OR(AC1238="",INDEX(AC:AC,MATCH(DATE(YEAR($A1238)-1,MONTH($A1238),DAY($A1238)),$A:$A,0))=""),"",AC1238/INDEX(AC:AC,MATCH(DATE(YEAR($A1238)-1,MONTH($A1238),DAY($A1238)),$A:$A,0))-1),"")</f>
        <v/>
      </c>
      <c r="AG1238" s="26">
        <f>IF(OR(AA1238="",AA1237=""),"",AA1238/AA1237-1)</f>
        <v/>
      </c>
      <c r="AH1238" s="26">
        <f>IF(OR(AB1238="",AB1237=""),"",AB1238/AB1237-1)</f>
        <v/>
      </c>
      <c r="AI1238" s="26">
        <f>IF(OR(AC1238="",AC1237=""),"",AC1238/AC1237-1)</f>
        <v/>
      </c>
      <c r="AJ1238" s="26">
        <f>IF(AC1238="","",AA1238/AC1238)</f>
        <v/>
      </c>
      <c r="AK1238" s="26">
        <f>IF(AC1238="","",AB1238/AC1238)</f>
        <v/>
      </c>
      <c r="AL1238" s="29" t="n">
        <v>12.575</v>
      </c>
      <c r="AM1238" s="30" t="n">
        <v>13.9525</v>
      </c>
      <c r="AN1238" s="30" t="n">
        <v>12.575</v>
      </c>
      <c r="AO1238" s="30" t="n">
        <v>13.7</v>
      </c>
      <c r="AP1238" s="31" t="n">
        <v>0.0895</v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18">
        <f>IF(SUMIFS('Daily NSE Equity Options'!$K:$K,'Daily NSE Equity Options'!$A:$A,$A1239)=0,"",SUMIFS('Daily NSE Equity Options'!$K:$K,'Daily NSE Equity Options'!$A:$A,$A1239))</f>
        <v/>
      </c>
      <c r="F1239" s="7">
        <f>IF(SUMIFS('Daily BSE Equity Options'!$K:$K,'Daily BSE Equity Options'!$A:$A,$A1239)=0,"",SUMIFS('Daily BSE Equity Options'!$K:$K,'Daily BSE Equity Options'!$A:$A,$A1239))</f>
        <v/>
      </c>
      <c r="G1239" s="7">
        <f>IF(OR(E1239="",F1239=""),"",E1239+F1239)</f>
        <v/>
      </c>
      <c r="H1239" s="20">
        <f>IFERROR(IF(OR(E1239="",INDEX(E:E,MATCH(DATE(YEAR($A1239)-1,MONTH($A1239),DAY($A1239)),$A:$A,0))=""),"",E1239/INDEX(E:E,MATCH(DATE(YEAR($A1239)-1,MONTH($A1239),DAY($A1239)),$A:$A,0))-1),"")</f>
        <v/>
      </c>
      <c r="I1239" s="20">
        <f>IFERROR(IF(OR(F1239="",INDEX(F:F,MATCH(DATE(YEAR($A1239)-1,MONTH($A1239),DAY($A1239)),$A:$A,0))=""),"",F1239/INDEX(F:F,MATCH(DATE(YEAR($A1239)-1,MONTH($A1239),DAY($A1239)),$A:$A,0))-1),"")</f>
        <v/>
      </c>
      <c r="J1239" s="20">
        <f>IFERROR(IF(OR(G1239="",INDEX(G:G,MATCH(DATE(YEAR($A1239)-1,MONTH($A1239),DAY($A1239)),$A:$A,0))=""),"",G1239/INDEX(G:G,MATCH(DATE(YEAR($A1239)-1,MONTH($A1239),DAY($A1239)),$A:$A,0))-1),"")</f>
        <v/>
      </c>
      <c r="K1239" s="20">
        <f>IF(OR(E1239="",E1238=""),"",E1239/E1238-1)</f>
        <v/>
      </c>
      <c r="L1239" s="20">
        <f>IF(OR(F1239="",F1238=""),"",F1239/F1238-1)</f>
        <v/>
      </c>
      <c r="M1239" s="20">
        <f>IF(OR(G1239="",G1238=""),"",G1239/G1238-1)</f>
        <v/>
      </c>
      <c r="N1239" s="20">
        <f>IF(G1239="","",E1239/G1239)</f>
        <v/>
      </c>
      <c r="O1239" s="20">
        <f>IF(G1239="","",F1239/G1239)</f>
        <v/>
      </c>
      <c r="P1239" s="21">
        <f>IF(SUMIFS('Daily NSE Equity Options'!$L:$L,'Daily NSE Equity Options'!$A:$A,$A1239)=0,"",SUMIFS('Daily NSE Equity Options'!$L:$L,'Daily NSE Equity Options'!$A:$A,$A1239))</f>
        <v/>
      </c>
      <c r="Q1239" s="8">
        <f>IF(SUMIFS('Daily BSE Equity Options'!$L:$L,'Daily BSE Equity Options'!$A:$A,$A1239)=0,"",SUMIFS('Daily BSE Equity Options'!$L:$L,'Daily BSE Equity Options'!$A:$A,$A1239))</f>
        <v/>
      </c>
      <c r="R1239" s="8">
        <f>IF(OR(P1239="",Q1239=""),"",P1239+Q1239)</f>
        <v/>
      </c>
      <c r="S1239" s="23">
        <f>IFERROR(IF(OR(P1239="",INDEX(P:P,MATCH(DATE(YEAR($A1239)-1,MONTH($A1239),DAY($A1239)),$A:$A,0))=""),"",P1239/INDEX(P:P,MATCH(DATE(YEAR($A1239)-1,MONTH($A1239),DAY($A1239)),$A:$A,0))-1),"")</f>
        <v/>
      </c>
      <c r="T1239" s="23">
        <f>IFERROR(IF(OR(Q1239="",INDEX(Q:Q,MATCH(DATE(YEAR($A1239)-1,MONTH($A1239),DAY($A1239)),$A:$A,0))=""),"",Q1239/INDEX(Q:Q,MATCH(DATE(YEAR($A1239)-1,MONTH($A1239),DAY($A1239)),$A:$A,0))-1),"")</f>
        <v/>
      </c>
      <c r="U1239" s="23">
        <f>IFERROR(IF(OR(R1239="",INDEX(R:R,MATCH(DATE(YEAR($A1239)-1,MONTH($A1239),DAY($A1239)),$A:$A,0))=""),"",R1239/INDEX(R:R,MATCH(DATE(YEAR($A1239)-1,MONTH($A1239),DAY($A1239)),$A:$A,0))-1),"")</f>
        <v/>
      </c>
      <c r="V1239" s="23">
        <f>IF(OR(P1239="",P1238=""),"",P1239/P1238-1)</f>
        <v/>
      </c>
      <c r="W1239" s="23">
        <f>IF(OR(Q1239="",Q1238=""),"",Q1239/Q1238-1)</f>
        <v/>
      </c>
      <c r="X1239" s="23">
        <f>IF(OR(R1239="",R1238=""),"",R1239/R1238-1)</f>
        <v/>
      </c>
      <c r="Y1239" s="23">
        <f>IF(R1239="","",P1239/R1239)</f>
        <v/>
      </c>
      <c r="Z1239" s="23">
        <f>IF(R1239="","",Q1239/R1239)</f>
        <v/>
      </c>
      <c r="AA1239" s="24">
        <f>IF(SUMIFS('Daily NSE Equity Options'!$M:$M,'Daily NSE Equity Options'!$A:$A,$A1239)=0,"",SUMIFS('Daily NSE Equity Options'!$M:$M,'Daily NSE Equity Options'!$A:$A,$A1239))</f>
        <v/>
      </c>
      <c r="AB1239" s="9">
        <f>IF(SUMIFS('Daily BSE Equity Options'!$M:$M,'Daily BSE Equity Options'!$A:$A,$A1239)=0,"",SUMIFS('Daily BSE Equity Options'!$M:$M,'Daily BSE Equity Options'!$A:$A,$A1239))</f>
        <v/>
      </c>
      <c r="AC1239" s="9">
        <f>IF(OR(AA1239="",AB1239=""),"",AA1239+AB1239)</f>
        <v/>
      </c>
      <c r="AD1239" s="26">
        <f>IFERROR(IF(OR(AA1239="",INDEX(AA:AA,MATCH(DATE(YEAR($A1239)-1,MONTH($A1239),DAY($A1239)),$A:$A,0))=""),"",AA1239/INDEX(AA:AA,MATCH(DATE(YEAR($A1239)-1,MONTH($A1239),DAY($A1239)),$A:$A,0))-1),"")</f>
        <v/>
      </c>
      <c r="AE1239" s="26">
        <f>IFERROR(IF(OR(AB1239="",INDEX(AB:AB,MATCH(DATE(YEAR($A1239)-1,MONTH($A1239),DAY($A1239)),$A:$A,0))=""),"",AB1239/INDEX(AB:AB,MATCH(DATE(YEAR($A1239)-1,MONTH($A1239),DAY($A1239)),$A:$A,0))-1),"")</f>
        <v/>
      </c>
      <c r="AF1239" s="26">
        <f>IFERROR(IF(OR(AC1239="",INDEX(AC:AC,MATCH(DATE(YEAR($A1239)-1,MONTH($A1239),DAY($A1239)),$A:$A,0))=""),"",AC1239/INDEX(AC:AC,MATCH(DATE(YEAR($A1239)-1,MONTH($A1239),DAY($A1239)),$A:$A,0))-1),"")</f>
        <v/>
      </c>
      <c r="AG1239" s="26">
        <f>IF(OR(AA1239="",AA1238=""),"",AA1239/AA1238-1)</f>
        <v/>
      </c>
      <c r="AH1239" s="26">
        <f>IF(OR(AB1239="",AB1238=""),"",AB1239/AB1238-1)</f>
        <v/>
      </c>
      <c r="AI1239" s="26">
        <f>IF(OR(AC1239="",AC1238=""),"",AC1239/AC1238-1)</f>
        <v/>
      </c>
      <c r="AJ1239" s="26">
        <f>IF(AC1239="","",AA1239/AC1239)</f>
        <v/>
      </c>
      <c r="AK1239" s="26">
        <f>IF(AC1239="","",AB1239/AC1239)</f>
        <v/>
      </c>
      <c r="AL1239" s="29" t="n">
        <v>13.7</v>
      </c>
      <c r="AM1239" s="30" t="n">
        <v>14.475</v>
      </c>
      <c r="AN1239" s="30" t="n">
        <v>13.49</v>
      </c>
      <c r="AO1239" s="30" t="n">
        <v>13.64</v>
      </c>
      <c r="AP1239" s="31" t="n">
        <v>-0.0044</v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18">
        <f>IF(SUMIFS('Daily NSE Equity Options'!$K:$K,'Daily NSE Equity Options'!$A:$A,$A1240)=0,"",SUMIFS('Daily NSE Equity Options'!$K:$K,'Daily NSE Equity Options'!$A:$A,$A1240))</f>
        <v/>
      </c>
      <c r="F1240" s="7">
        <f>IF(SUMIFS('Daily BSE Equity Options'!$K:$K,'Daily BSE Equity Options'!$A:$A,$A1240)=0,"",SUMIFS('Daily BSE Equity Options'!$K:$K,'Daily BSE Equity Options'!$A:$A,$A1240))</f>
        <v/>
      </c>
      <c r="G1240" s="7">
        <f>IF(OR(E1240="",F1240=""),"",E1240+F1240)</f>
        <v/>
      </c>
      <c r="H1240" s="20">
        <f>IFERROR(IF(OR(E1240="",INDEX(E:E,MATCH(DATE(YEAR($A1240)-1,MONTH($A1240),DAY($A1240)),$A:$A,0))=""),"",E1240/INDEX(E:E,MATCH(DATE(YEAR($A1240)-1,MONTH($A1240),DAY($A1240)),$A:$A,0))-1),"")</f>
        <v/>
      </c>
      <c r="I1240" s="20">
        <f>IFERROR(IF(OR(F1240="",INDEX(F:F,MATCH(DATE(YEAR($A1240)-1,MONTH($A1240),DAY($A1240)),$A:$A,0))=""),"",F1240/INDEX(F:F,MATCH(DATE(YEAR($A1240)-1,MONTH($A1240),DAY($A1240)),$A:$A,0))-1),"")</f>
        <v/>
      </c>
      <c r="J1240" s="20">
        <f>IFERROR(IF(OR(G1240="",INDEX(G:G,MATCH(DATE(YEAR($A1240)-1,MONTH($A1240),DAY($A1240)),$A:$A,0))=""),"",G1240/INDEX(G:G,MATCH(DATE(YEAR($A1240)-1,MONTH($A1240),DAY($A1240)),$A:$A,0))-1),"")</f>
        <v/>
      </c>
      <c r="K1240" s="20">
        <f>IF(OR(E1240="",E1239=""),"",E1240/E1239-1)</f>
        <v/>
      </c>
      <c r="L1240" s="20">
        <f>IF(OR(F1240="",F1239=""),"",F1240/F1239-1)</f>
        <v/>
      </c>
      <c r="M1240" s="20">
        <f>IF(OR(G1240="",G1239=""),"",G1240/G1239-1)</f>
        <v/>
      </c>
      <c r="N1240" s="20">
        <f>IF(G1240="","",E1240/G1240)</f>
        <v/>
      </c>
      <c r="O1240" s="20">
        <f>IF(G1240="","",F1240/G1240)</f>
        <v/>
      </c>
      <c r="P1240" s="21">
        <f>IF(SUMIFS('Daily NSE Equity Options'!$L:$L,'Daily NSE Equity Options'!$A:$A,$A1240)=0,"",SUMIFS('Daily NSE Equity Options'!$L:$L,'Daily NSE Equity Options'!$A:$A,$A1240))</f>
        <v/>
      </c>
      <c r="Q1240" s="8">
        <f>IF(SUMIFS('Daily BSE Equity Options'!$L:$L,'Daily BSE Equity Options'!$A:$A,$A1240)=0,"",SUMIFS('Daily BSE Equity Options'!$L:$L,'Daily BSE Equity Options'!$A:$A,$A1240))</f>
        <v/>
      </c>
      <c r="R1240" s="8">
        <f>IF(OR(P1240="",Q1240=""),"",P1240+Q1240)</f>
        <v/>
      </c>
      <c r="S1240" s="23">
        <f>IFERROR(IF(OR(P1240="",INDEX(P:P,MATCH(DATE(YEAR($A1240)-1,MONTH($A1240),DAY($A1240)),$A:$A,0))=""),"",P1240/INDEX(P:P,MATCH(DATE(YEAR($A1240)-1,MONTH($A1240),DAY($A1240)),$A:$A,0))-1),"")</f>
        <v/>
      </c>
      <c r="T1240" s="23">
        <f>IFERROR(IF(OR(Q1240="",INDEX(Q:Q,MATCH(DATE(YEAR($A1240)-1,MONTH($A1240),DAY($A1240)),$A:$A,0))=""),"",Q1240/INDEX(Q:Q,MATCH(DATE(YEAR($A1240)-1,MONTH($A1240),DAY($A1240)),$A:$A,0))-1),"")</f>
        <v/>
      </c>
      <c r="U1240" s="23">
        <f>IFERROR(IF(OR(R1240="",INDEX(R:R,MATCH(DATE(YEAR($A1240)-1,MONTH($A1240),DAY($A1240)),$A:$A,0))=""),"",R1240/INDEX(R:R,MATCH(DATE(YEAR($A1240)-1,MONTH($A1240),DAY($A1240)),$A:$A,0))-1),"")</f>
        <v/>
      </c>
      <c r="V1240" s="23">
        <f>IF(OR(P1240="",P1239=""),"",P1240/P1239-1)</f>
        <v/>
      </c>
      <c r="W1240" s="23">
        <f>IF(OR(Q1240="",Q1239=""),"",Q1240/Q1239-1)</f>
        <v/>
      </c>
      <c r="X1240" s="23">
        <f>IF(OR(R1240="",R1239=""),"",R1240/R1239-1)</f>
        <v/>
      </c>
      <c r="Y1240" s="23">
        <f>IF(R1240="","",P1240/R1240)</f>
        <v/>
      </c>
      <c r="Z1240" s="23">
        <f>IF(R1240="","",Q1240/R1240)</f>
        <v/>
      </c>
      <c r="AA1240" s="24">
        <f>IF(SUMIFS('Daily NSE Equity Options'!$M:$M,'Daily NSE Equity Options'!$A:$A,$A1240)=0,"",SUMIFS('Daily NSE Equity Options'!$M:$M,'Daily NSE Equity Options'!$A:$A,$A1240))</f>
        <v/>
      </c>
      <c r="AB1240" s="9">
        <f>IF(SUMIFS('Daily BSE Equity Options'!$M:$M,'Daily BSE Equity Options'!$A:$A,$A1240)=0,"",SUMIFS('Daily BSE Equity Options'!$M:$M,'Daily BSE Equity Options'!$A:$A,$A1240))</f>
        <v/>
      </c>
      <c r="AC1240" s="9">
        <f>IF(OR(AA1240="",AB1240=""),"",AA1240+AB1240)</f>
        <v/>
      </c>
      <c r="AD1240" s="26">
        <f>IFERROR(IF(OR(AA1240="",INDEX(AA:AA,MATCH(DATE(YEAR($A1240)-1,MONTH($A1240),DAY($A1240)),$A:$A,0))=""),"",AA1240/INDEX(AA:AA,MATCH(DATE(YEAR($A1240)-1,MONTH($A1240),DAY($A1240)),$A:$A,0))-1),"")</f>
        <v/>
      </c>
      <c r="AE1240" s="26">
        <f>IFERROR(IF(OR(AB1240="",INDEX(AB:AB,MATCH(DATE(YEAR($A1240)-1,MONTH($A1240),DAY($A1240)),$A:$A,0))=""),"",AB1240/INDEX(AB:AB,MATCH(DATE(YEAR($A1240)-1,MONTH($A1240),DAY($A1240)),$A:$A,0))-1),"")</f>
        <v/>
      </c>
      <c r="AF1240" s="26">
        <f>IFERROR(IF(OR(AC1240="",INDEX(AC:AC,MATCH(DATE(YEAR($A1240)-1,MONTH($A1240),DAY($A1240)),$A:$A,0))=""),"",AC1240/INDEX(AC:AC,MATCH(DATE(YEAR($A1240)-1,MONTH($A1240),DAY($A1240)),$A:$A,0))-1),"")</f>
        <v/>
      </c>
      <c r="AG1240" s="26">
        <f>IF(OR(AA1240="",AA1239=""),"",AA1240/AA1239-1)</f>
        <v/>
      </c>
      <c r="AH1240" s="26">
        <f>IF(OR(AB1240="",AB1239=""),"",AB1240/AB1239-1)</f>
        <v/>
      </c>
      <c r="AI1240" s="26">
        <f>IF(OR(AC1240="",AC1239=""),"",AC1240/AC1239-1)</f>
        <v/>
      </c>
      <c r="AJ1240" s="26">
        <f>IF(AC1240="","",AA1240/AC1240)</f>
        <v/>
      </c>
      <c r="AK1240" s="26">
        <f>IF(AC1240="","",AB1240/AC1240)</f>
        <v/>
      </c>
      <c r="AL1240" s="29" t="n">
        <v>13.635</v>
      </c>
      <c r="AM1240" s="30" t="n">
        <v>13.915</v>
      </c>
      <c r="AN1240" s="30" t="n">
        <v>13.305</v>
      </c>
      <c r="AO1240" s="30" t="n">
        <v>13.47</v>
      </c>
      <c r="AP1240" s="31" t="n">
        <v>-0.0121</v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18">
        <f>IF(SUMIFS('Daily NSE Equity Options'!$K:$K,'Daily NSE Equity Options'!$A:$A,$A1241)=0,"",SUMIFS('Daily NSE Equity Options'!$K:$K,'Daily NSE Equity Options'!$A:$A,$A1241))</f>
        <v/>
      </c>
      <c r="F1241" s="7">
        <f>IF(SUMIFS('Daily BSE Equity Options'!$K:$K,'Daily BSE Equity Options'!$A:$A,$A1241)=0,"",SUMIFS('Daily BSE Equity Options'!$K:$K,'Daily BSE Equity Options'!$A:$A,$A1241))</f>
        <v/>
      </c>
      <c r="G1241" s="7">
        <f>IF(OR(E1241="",F1241=""),"",E1241+F1241)</f>
        <v/>
      </c>
      <c r="H1241" s="20">
        <f>IFERROR(IF(OR(E1241="",INDEX(E:E,MATCH(DATE(YEAR($A1241)-1,MONTH($A1241),DAY($A1241)),$A:$A,0))=""),"",E1241/INDEX(E:E,MATCH(DATE(YEAR($A1241)-1,MONTH($A1241),DAY($A1241)),$A:$A,0))-1),"")</f>
        <v/>
      </c>
      <c r="I1241" s="20">
        <f>IFERROR(IF(OR(F1241="",INDEX(F:F,MATCH(DATE(YEAR($A1241)-1,MONTH($A1241),DAY($A1241)),$A:$A,0))=""),"",F1241/INDEX(F:F,MATCH(DATE(YEAR($A1241)-1,MONTH($A1241),DAY($A1241)),$A:$A,0))-1),"")</f>
        <v/>
      </c>
      <c r="J1241" s="20">
        <f>IFERROR(IF(OR(G1241="",INDEX(G:G,MATCH(DATE(YEAR($A1241)-1,MONTH($A1241),DAY($A1241)),$A:$A,0))=""),"",G1241/INDEX(G:G,MATCH(DATE(YEAR($A1241)-1,MONTH($A1241),DAY($A1241)),$A:$A,0))-1),"")</f>
        <v/>
      </c>
      <c r="K1241" s="20">
        <f>IF(OR(E1241="",E1240=""),"",E1241/E1240-1)</f>
        <v/>
      </c>
      <c r="L1241" s="20">
        <f>IF(OR(F1241="",F1240=""),"",F1241/F1240-1)</f>
        <v/>
      </c>
      <c r="M1241" s="20">
        <f>IF(OR(G1241="",G1240=""),"",G1241/G1240-1)</f>
        <v/>
      </c>
      <c r="N1241" s="20">
        <f>IF(G1241="","",E1241/G1241)</f>
        <v/>
      </c>
      <c r="O1241" s="20">
        <f>IF(G1241="","",F1241/G1241)</f>
        <v/>
      </c>
      <c r="P1241" s="21">
        <f>IF(SUMIFS('Daily NSE Equity Options'!$L:$L,'Daily NSE Equity Options'!$A:$A,$A1241)=0,"",SUMIFS('Daily NSE Equity Options'!$L:$L,'Daily NSE Equity Options'!$A:$A,$A1241))</f>
        <v/>
      </c>
      <c r="Q1241" s="8">
        <f>IF(SUMIFS('Daily BSE Equity Options'!$L:$L,'Daily BSE Equity Options'!$A:$A,$A1241)=0,"",SUMIFS('Daily BSE Equity Options'!$L:$L,'Daily BSE Equity Options'!$A:$A,$A1241))</f>
        <v/>
      </c>
      <c r="R1241" s="8">
        <f>IF(OR(P1241="",Q1241=""),"",P1241+Q1241)</f>
        <v/>
      </c>
      <c r="S1241" s="23">
        <f>IFERROR(IF(OR(P1241="",INDEX(P:P,MATCH(DATE(YEAR($A1241)-1,MONTH($A1241),DAY($A1241)),$A:$A,0))=""),"",P1241/INDEX(P:P,MATCH(DATE(YEAR($A1241)-1,MONTH($A1241),DAY($A1241)),$A:$A,0))-1),"")</f>
        <v/>
      </c>
      <c r="T1241" s="23">
        <f>IFERROR(IF(OR(Q1241="",INDEX(Q:Q,MATCH(DATE(YEAR($A1241)-1,MONTH($A1241),DAY($A1241)),$A:$A,0))=""),"",Q1241/INDEX(Q:Q,MATCH(DATE(YEAR($A1241)-1,MONTH($A1241),DAY($A1241)),$A:$A,0))-1),"")</f>
        <v/>
      </c>
      <c r="U1241" s="23">
        <f>IFERROR(IF(OR(R1241="",INDEX(R:R,MATCH(DATE(YEAR($A1241)-1,MONTH($A1241),DAY($A1241)),$A:$A,0))=""),"",R1241/INDEX(R:R,MATCH(DATE(YEAR($A1241)-1,MONTH($A1241),DAY($A1241)),$A:$A,0))-1),"")</f>
        <v/>
      </c>
      <c r="V1241" s="23">
        <f>IF(OR(P1241="",P1240=""),"",P1241/P1240-1)</f>
        <v/>
      </c>
      <c r="W1241" s="23">
        <f>IF(OR(Q1241="",Q1240=""),"",Q1241/Q1240-1)</f>
        <v/>
      </c>
      <c r="X1241" s="23">
        <f>IF(OR(R1241="",R1240=""),"",R1241/R1240-1)</f>
        <v/>
      </c>
      <c r="Y1241" s="23">
        <f>IF(R1241="","",P1241/R1241)</f>
        <v/>
      </c>
      <c r="Z1241" s="23">
        <f>IF(R1241="","",Q1241/R1241)</f>
        <v/>
      </c>
      <c r="AA1241" s="24">
        <f>IF(SUMIFS('Daily NSE Equity Options'!$M:$M,'Daily NSE Equity Options'!$A:$A,$A1241)=0,"",SUMIFS('Daily NSE Equity Options'!$M:$M,'Daily NSE Equity Options'!$A:$A,$A1241))</f>
        <v/>
      </c>
      <c r="AB1241" s="9">
        <f>IF(SUMIFS('Daily BSE Equity Options'!$M:$M,'Daily BSE Equity Options'!$A:$A,$A1241)=0,"",SUMIFS('Daily BSE Equity Options'!$M:$M,'Daily BSE Equity Options'!$A:$A,$A1241))</f>
        <v/>
      </c>
      <c r="AC1241" s="9">
        <f>IF(OR(AA1241="",AB1241=""),"",AA1241+AB1241)</f>
        <v/>
      </c>
      <c r="AD1241" s="26">
        <f>IFERROR(IF(OR(AA1241="",INDEX(AA:AA,MATCH(DATE(YEAR($A1241)-1,MONTH($A1241),DAY($A1241)),$A:$A,0))=""),"",AA1241/INDEX(AA:AA,MATCH(DATE(YEAR($A1241)-1,MONTH($A1241),DAY($A1241)),$A:$A,0))-1),"")</f>
        <v/>
      </c>
      <c r="AE1241" s="26">
        <f>IFERROR(IF(OR(AB1241="",INDEX(AB:AB,MATCH(DATE(YEAR($A1241)-1,MONTH($A1241),DAY($A1241)),$A:$A,0))=""),"",AB1241/INDEX(AB:AB,MATCH(DATE(YEAR($A1241)-1,MONTH($A1241),DAY($A1241)),$A:$A,0))-1),"")</f>
        <v/>
      </c>
      <c r="AF1241" s="26">
        <f>IFERROR(IF(OR(AC1241="",INDEX(AC:AC,MATCH(DATE(YEAR($A1241)-1,MONTH($A1241),DAY($A1241)),$A:$A,0))=""),"",AC1241/INDEX(AC:AC,MATCH(DATE(YEAR($A1241)-1,MONTH($A1241),DAY($A1241)),$A:$A,0))-1),"")</f>
        <v/>
      </c>
      <c r="AG1241" s="26">
        <f>IF(OR(AA1241="",AA1240=""),"",AA1241/AA1240-1)</f>
        <v/>
      </c>
      <c r="AH1241" s="26">
        <f>IF(OR(AB1241="",AB1240=""),"",AB1241/AB1240-1)</f>
        <v/>
      </c>
      <c r="AI1241" s="26">
        <f>IF(OR(AC1241="",AC1240=""),"",AC1241/AC1240-1)</f>
        <v/>
      </c>
      <c r="AJ1241" s="26">
        <f>IF(AC1241="","",AA1241/AC1241)</f>
        <v/>
      </c>
      <c r="AK1241" s="26">
        <f>IF(AC1241="","",AB1241/AC1241)</f>
        <v/>
      </c>
      <c r="AL1241" s="29" t="n">
        <v>13.47</v>
      </c>
      <c r="AM1241" s="30" t="n">
        <v>13.85</v>
      </c>
      <c r="AN1241" s="30" t="n">
        <v>12.9775</v>
      </c>
      <c r="AO1241" s="30" t="n">
        <v>13.3</v>
      </c>
      <c r="AP1241" s="31" t="n">
        <v>-0.0126</v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18">
        <f>IF(SUMIFS('Daily NSE Equity Options'!$K:$K,'Daily NSE Equity Options'!$A:$A,$A1242)=0,"",SUMIFS('Daily NSE Equity Options'!$K:$K,'Daily NSE Equity Options'!$A:$A,$A1242))</f>
        <v/>
      </c>
      <c r="F1242" s="7">
        <f>IF(SUMIFS('Daily BSE Equity Options'!$K:$K,'Daily BSE Equity Options'!$A:$A,$A1242)=0,"",SUMIFS('Daily BSE Equity Options'!$K:$K,'Daily BSE Equity Options'!$A:$A,$A1242))</f>
        <v/>
      </c>
      <c r="G1242" s="7">
        <f>IF(OR(E1242="",F1242=""),"",E1242+F1242)</f>
        <v/>
      </c>
      <c r="H1242" s="20">
        <f>IFERROR(IF(OR(E1242="",INDEX(E:E,MATCH(DATE(YEAR($A1242)-1,MONTH($A1242),DAY($A1242)),$A:$A,0))=""),"",E1242/INDEX(E:E,MATCH(DATE(YEAR($A1242)-1,MONTH($A1242),DAY($A1242)),$A:$A,0))-1),"")</f>
        <v/>
      </c>
      <c r="I1242" s="20">
        <f>IFERROR(IF(OR(F1242="",INDEX(F:F,MATCH(DATE(YEAR($A1242)-1,MONTH($A1242),DAY($A1242)),$A:$A,0))=""),"",F1242/INDEX(F:F,MATCH(DATE(YEAR($A1242)-1,MONTH($A1242),DAY($A1242)),$A:$A,0))-1),"")</f>
        <v/>
      </c>
      <c r="J1242" s="20">
        <f>IFERROR(IF(OR(G1242="",INDEX(G:G,MATCH(DATE(YEAR($A1242)-1,MONTH($A1242),DAY($A1242)),$A:$A,0))=""),"",G1242/INDEX(G:G,MATCH(DATE(YEAR($A1242)-1,MONTH($A1242),DAY($A1242)),$A:$A,0))-1),"")</f>
        <v/>
      </c>
      <c r="K1242" s="20">
        <f>IF(OR(E1242="",E1241=""),"",E1242/E1241-1)</f>
        <v/>
      </c>
      <c r="L1242" s="20">
        <f>IF(OR(F1242="",F1241=""),"",F1242/F1241-1)</f>
        <v/>
      </c>
      <c r="M1242" s="20">
        <f>IF(OR(G1242="",G1241=""),"",G1242/G1241-1)</f>
        <v/>
      </c>
      <c r="N1242" s="20">
        <f>IF(G1242="","",E1242/G1242)</f>
        <v/>
      </c>
      <c r="O1242" s="20">
        <f>IF(G1242="","",F1242/G1242)</f>
        <v/>
      </c>
      <c r="P1242" s="21">
        <f>IF(SUMIFS('Daily NSE Equity Options'!$L:$L,'Daily NSE Equity Options'!$A:$A,$A1242)=0,"",SUMIFS('Daily NSE Equity Options'!$L:$L,'Daily NSE Equity Options'!$A:$A,$A1242))</f>
        <v/>
      </c>
      <c r="Q1242" s="8">
        <f>IF(SUMIFS('Daily BSE Equity Options'!$L:$L,'Daily BSE Equity Options'!$A:$A,$A1242)=0,"",SUMIFS('Daily BSE Equity Options'!$L:$L,'Daily BSE Equity Options'!$A:$A,$A1242))</f>
        <v/>
      </c>
      <c r="R1242" s="8">
        <f>IF(OR(P1242="",Q1242=""),"",P1242+Q1242)</f>
        <v/>
      </c>
      <c r="S1242" s="23">
        <f>IFERROR(IF(OR(P1242="",INDEX(P:P,MATCH(DATE(YEAR($A1242)-1,MONTH($A1242),DAY($A1242)),$A:$A,0))=""),"",P1242/INDEX(P:P,MATCH(DATE(YEAR($A1242)-1,MONTH($A1242),DAY($A1242)),$A:$A,0))-1),"")</f>
        <v/>
      </c>
      <c r="T1242" s="23">
        <f>IFERROR(IF(OR(Q1242="",INDEX(Q:Q,MATCH(DATE(YEAR($A1242)-1,MONTH($A1242),DAY($A1242)),$A:$A,0))=""),"",Q1242/INDEX(Q:Q,MATCH(DATE(YEAR($A1242)-1,MONTH($A1242),DAY($A1242)),$A:$A,0))-1),"")</f>
        <v/>
      </c>
      <c r="U1242" s="23">
        <f>IFERROR(IF(OR(R1242="",INDEX(R:R,MATCH(DATE(YEAR($A1242)-1,MONTH($A1242),DAY($A1242)),$A:$A,0))=""),"",R1242/INDEX(R:R,MATCH(DATE(YEAR($A1242)-1,MONTH($A1242),DAY($A1242)),$A:$A,0))-1),"")</f>
        <v/>
      </c>
      <c r="V1242" s="23">
        <f>IF(OR(P1242="",P1241=""),"",P1242/P1241-1)</f>
        <v/>
      </c>
      <c r="W1242" s="23">
        <f>IF(OR(Q1242="",Q1241=""),"",Q1242/Q1241-1)</f>
        <v/>
      </c>
      <c r="X1242" s="23">
        <f>IF(OR(R1242="",R1241=""),"",R1242/R1241-1)</f>
        <v/>
      </c>
      <c r="Y1242" s="23">
        <f>IF(R1242="","",P1242/R1242)</f>
        <v/>
      </c>
      <c r="Z1242" s="23">
        <f>IF(R1242="","",Q1242/R1242)</f>
        <v/>
      </c>
      <c r="AA1242" s="24">
        <f>IF(SUMIFS('Daily NSE Equity Options'!$M:$M,'Daily NSE Equity Options'!$A:$A,$A1242)=0,"",SUMIFS('Daily NSE Equity Options'!$M:$M,'Daily NSE Equity Options'!$A:$A,$A1242))</f>
        <v/>
      </c>
      <c r="AB1242" s="9">
        <f>IF(SUMIFS('Daily BSE Equity Options'!$M:$M,'Daily BSE Equity Options'!$A:$A,$A1242)=0,"",SUMIFS('Daily BSE Equity Options'!$M:$M,'Daily BSE Equity Options'!$A:$A,$A1242))</f>
        <v/>
      </c>
      <c r="AC1242" s="9">
        <f>IF(OR(AA1242="",AB1242=""),"",AA1242+AB1242)</f>
        <v/>
      </c>
      <c r="AD1242" s="26">
        <f>IFERROR(IF(OR(AA1242="",INDEX(AA:AA,MATCH(DATE(YEAR($A1242)-1,MONTH($A1242),DAY($A1242)),$A:$A,0))=""),"",AA1242/INDEX(AA:AA,MATCH(DATE(YEAR($A1242)-1,MONTH($A1242),DAY($A1242)),$A:$A,0))-1),"")</f>
        <v/>
      </c>
      <c r="AE1242" s="26">
        <f>IFERROR(IF(OR(AB1242="",INDEX(AB:AB,MATCH(DATE(YEAR($A1242)-1,MONTH($A1242),DAY($A1242)),$A:$A,0))=""),"",AB1242/INDEX(AB:AB,MATCH(DATE(YEAR($A1242)-1,MONTH($A1242),DAY($A1242)),$A:$A,0))-1),"")</f>
        <v/>
      </c>
      <c r="AF1242" s="26">
        <f>IFERROR(IF(OR(AC1242="",INDEX(AC:AC,MATCH(DATE(YEAR($A1242)-1,MONTH($A1242),DAY($A1242)),$A:$A,0))=""),"",AC1242/INDEX(AC:AC,MATCH(DATE(YEAR($A1242)-1,MONTH($A1242),DAY($A1242)),$A:$A,0))-1),"")</f>
        <v/>
      </c>
      <c r="AG1242" s="26">
        <f>IF(OR(AA1242="",AA1241=""),"",AA1242/AA1241-1)</f>
        <v/>
      </c>
      <c r="AH1242" s="26">
        <f>IF(OR(AB1242="",AB1241=""),"",AB1242/AB1241-1)</f>
        <v/>
      </c>
      <c r="AI1242" s="26">
        <f>IF(OR(AC1242="",AC1241=""),"",AC1242/AC1241-1)</f>
        <v/>
      </c>
      <c r="AJ1242" s="26">
        <f>IF(AC1242="","",AA1242/AC1242)</f>
        <v/>
      </c>
      <c r="AK1242" s="26">
        <f>IF(AC1242="","",AB1242/AC1242)</f>
        <v/>
      </c>
      <c r="AL1242" s="29" t="n">
        <v>13.3</v>
      </c>
      <c r="AM1242" s="30" t="n">
        <v>13.61</v>
      </c>
      <c r="AN1242" s="30" t="n">
        <v>12.5725</v>
      </c>
      <c r="AO1242" s="30" t="n">
        <v>12.72</v>
      </c>
      <c r="AP1242" s="31" t="n">
        <v>-0.0436</v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18">
        <f>IF(SUMIFS('Daily NSE Equity Options'!$K:$K,'Daily NSE Equity Options'!$A:$A,$A1243)=0,"",SUMIFS('Daily NSE Equity Options'!$K:$K,'Daily NSE Equity Options'!$A:$A,$A1243))</f>
        <v/>
      </c>
      <c r="F1243" s="7">
        <f>IF(SUMIFS('Daily BSE Equity Options'!$K:$K,'Daily BSE Equity Options'!$A:$A,$A1243)=0,"",SUMIFS('Daily BSE Equity Options'!$K:$K,'Daily BSE Equity Options'!$A:$A,$A1243))</f>
        <v/>
      </c>
      <c r="G1243" s="7">
        <f>IF(OR(E1243="",F1243=""),"",E1243+F1243)</f>
        <v/>
      </c>
      <c r="H1243" s="20">
        <f>IFERROR(IF(OR(E1243="",INDEX(E:E,MATCH(DATE(YEAR($A1243)-1,MONTH($A1243),DAY($A1243)),$A:$A,0))=""),"",E1243/INDEX(E:E,MATCH(DATE(YEAR($A1243)-1,MONTH($A1243),DAY($A1243)),$A:$A,0))-1),"")</f>
        <v/>
      </c>
      <c r="I1243" s="20">
        <f>IFERROR(IF(OR(F1243="",INDEX(F:F,MATCH(DATE(YEAR($A1243)-1,MONTH($A1243),DAY($A1243)),$A:$A,0))=""),"",F1243/INDEX(F:F,MATCH(DATE(YEAR($A1243)-1,MONTH($A1243),DAY($A1243)),$A:$A,0))-1),"")</f>
        <v/>
      </c>
      <c r="J1243" s="20">
        <f>IFERROR(IF(OR(G1243="",INDEX(G:G,MATCH(DATE(YEAR($A1243)-1,MONTH($A1243),DAY($A1243)),$A:$A,0))=""),"",G1243/INDEX(G:G,MATCH(DATE(YEAR($A1243)-1,MONTH($A1243),DAY($A1243)),$A:$A,0))-1),"")</f>
        <v/>
      </c>
      <c r="K1243" s="20">
        <f>IF(OR(E1243="",E1242=""),"",E1243/E1242-1)</f>
        <v/>
      </c>
      <c r="L1243" s="20">
        <f>IF(OR(F1243="",F1242=""),"",F1243/F1242-1)</f>
        <v/>
      </c>
      <c r="M1243" s="20">
        <f>IF(OR(G1243="",G1242=""),"",G1243/G1242-1)</f>
        <v/>
      </c>
      <c r="N1243" s="20">
        <f>IF(G1243="","",E1243/G1243)</f>
        <v/>
      </c>
      <c r="O1243" s="20">
        <f>IF(G1243="","",F1243/G1243)</f>
        <v/>
      </c>
      <c r="P1243" s="21">
        <f>IF(SUMIFS('Daily NSE Equity Options'!$L:$L,'Daily NSE Equity Options'!$A:$A,$A1243)=0,"",SUMIFS('Daily NSE Equity Options'!$L:$L,'Daily NSE Equity Options'!$A:$A,$A1243))</f>
        <v/>
      </c>
      <c r="Q1243" s="8">
        <f>IF(SUMIFS('Daily BSE Equity Options'!$L:$L,'Daily BSE Equity Options'!$A:$A,$A1243)=0,"",SUMIFS('Daily BSE Equity Options'!$L:$L,'Daily BSE Equity Options'!$A:$A,$A1243))</f>
        <v/>
      </c>
      <c r="R1243" s="8">
        <f>IF(OR(P1243="",Q1243=""),"",P1243+Q1243)</f>
        <v/>
      </c>
      <c r="S1243" s="23">
        <f>IFERROR(IF(OR(P1243="",INDEX(P:P,MATCH(DATE(YEAR($A1243)-1,MONTH($A1243),DAY($A1243)),$A:$A,0))=""),"",P1243/INDEX(P:P,MATCH(DATE(YEAR($A1243)-1,MONTH($A1243),DAY($A1243)),$A:$A,0))-1),"")</f>
        <v/>
      </c>
      <c r="T1243" s="23">
        <f>IFERROR(IF(OR(Q1243="",INDEX(Q:Q,MATCH(DATE(YEAR($A1243)-1,MONTH($A1243),DAY($A1243)),$A:$A,0))=""),"",Q1243/INDEX(Q:Q,MATCH(DATE(YEAR($A1243)-1,MONTH($A1243),DAY($A1243)),$A:$A,0))-1),"")</f>
        <v/>
      </c>
      <c r="U1243" s="23">
        <f>IFERROR(IF(OR(R1243="",INDEX(R:R,MATCH(DATE(YEAR($A1243)-1,MONTH($A1243),DAY($A1243)),$A:$A,0))=""),"",R1243/INDEX(R:R,MATCH(DATE(YEAR($A1243)-1,MONTH($A1243),DAY($A1243)),$A:$A,0))-1),"")</f>
        <v/>
      </c>
      <c r="V1243" s="23">
        <f>IF(OR(P1243="",P1242=""),"",P1243/P1242-1)</f>
        <v/>
      </c>
      <c r="W1243" s="23">
        <f>IF(OR(Q1243="",Q1242=""),"",Q1243/Q1242-1)</f>
        <v/>
      </c>
      <c r="X1243" s="23">
        <f>IF(OR(R1243="",R1242=""),"",R1243/R1242-1)</f>
        <v/>
      </c>
      <c r="Y1243" s="23">
        <f>IF(R1243="","",P1243/R1243)</f>
        <v/>
      </c>
      <c r="Z1243" s="23">
        <f>IF(R1243="","",Q1243/R1243)</f>
        <v/>
      </c>
      <c r="AA1243" s="24">
        <f>IF(SUMIFS('Daily NSE Equity Options'!$M:$M,'Daily NSE Equity Options'!$A:$A,$A1243)=0,"",SUMIFS('Daily NSE Equity Options'!$M:$M,'Daily NSE Equity Options'!$A:$A,$A1243))</f>
        <v/>
      </c>
      <c r="AB1243" s="9">
        <f>IF(SUMIFS('Daily BSE Equity Options'!$M:$M,'Daily BSE Equity Options'!$A:$A,$A1243)=0,"",SUMIFS('Daily BSE Equity Options'!$M:$M,'Daily BSE Equity Options'!$A:$A,$A1243))</f>
        <v/>
      </c>
      <c r="AC1243" s="9">
        <f>IF(OR(AA1243="",AB1243=""),"",AA1243+AB1243)</f>
        <v/>
      </c>
      <c r="AD1243" s="26">
        <f>IFERROR(IF(OR(AA1243="",INDEX(AA:AA,MATCH(DATE(YEAR($A1243)-1,MONTH($A1243),DAY($A1243)),$A:$A,0))=""),"",AA1243/INDEX(AA:AA,MATCH(DATE(YEAR($A1243)-1,MONTH($A1243),DAY($A1243)),$A:$A,0))-1),"")</f>
        <v/>
      </c>
      <c r="AE1243" s="26">
        <f>IFERROR(IF(OR(AB1243="",INDEX(AB:AB,MATCH(DATE(YEAR($A1243)-1,MONTH($A1243),DAY($A1243)),$A:$A,0))=""),"",AB1243/INDEX(AB:AB,MATCH(DATE(YEAR($A1243)-1,MONTH($A1243),DAY($A1243)),$A:$A,0))-1),"")</f>
        <v/>
      </c>
      <c r="AF1243" s="26">
        <f>IFERROR(IF(OR(AC1243="",INDEX(AC:AC,MATCH(DATE(YEAR($A1243)-1,MONTH($A1243),DAY($A1243)),$A:$A,0))=""),"",AC1243/INDEX(AC:AC,MATCH(DATE(YEAR($A1243)-1,MONTH($A1243),DAY($A1243)),$A:$A,0))-1),"")</f>
        <v/>
      </c>
      <c r="AG1243" s="26">
        <f>IF(OR(AA1243="",AA1242=""),"",AA1243/AA1242-1)</f>
        <v/>
      </c>
      <c r="AH1243" s="26">
        <f>IF(OR(AB1243="",AB1242=""),"",AB1243/AB1242-1)</f>
        <v/>
      </c>
      <c r="AI1243" s="26">
        <f>IF(OR(AC1243="",AC1242=""),"",AC1243/AC1242-1)</f>
        <v/>
      </c>
      <c r="AJ1243" s="26">
        <f>IF(AC1243="","",AA1243/AC1243)</f>
        <v/>
      </c>
      <c r="AK1243" s="26">
        <f>IF(AC1243="","",AB1243/AC1243)</f>
        <v/>
      </c>
      <c r="AL1243" s="29" t="n">
        <v>12.7175</v>
      </c>
      <c r="AM1243" s="30" t="n">
        <v>14.0525</v>
      </c>
      <c r="AN1243" s="30" t="n">
        <v>12.7175</v>
      </c>
      <c r="AO1243" s="30" t="n">
        <v>13.78</v>
      </c>
      <c r="AP1243" s="31" t="n">
        <v>0.0835</v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18">
        <f>IF(SUMIFS('Daily NSE Equity Options'!$K:$K,'Daily NSE Equity Options'!$A:$A,$A1244)=0,"",SUMIFS('Daily NSE Equity Options'!$K:$K,'Daily NSE Equity Options'!$A:$A,$A1244))</f>
        <v/>
      </c>
      <c r="F1244" s="7">
        <f>IF(SUMIFS('Daily BSE Equity Options'!$K:$K,'Daily BSE Equity Options'!$A:$A,$A1244)=0,"",SUMIFS('Daily BSE Equity Options'!$K:$K,'Daily BSE Equity Options'!$A:$A,$A1244))</f>
        <v/>
      </c>
      <c r="G1244" s="7">
        <f>IF(OR(E1244="",F1244=""),"",E1244+F1244)</f>
        <v/>
      </c>
      <c r="H1244" s="20">
        <f>IFERROR(IF(OR(E1244="",INDEX(E:E,MATCH(DATE(YEAR($A1244)-1,MONTH($A1244),DAY($A1244)),$A:$A,0))=""),"",E1244/INDEX(E:E,MATCH(DATE(YEAR($A1244)-1,MONTH($A1244),DAY($A1244)),$A:$A,0))-1),"")</f>
        <v/>
      </c>
      <c r="I1244" s="20">
        <f>IFERROR(IF(OR(F1244="",INDEX(F:F,MATCH(DATE(YEAR($A1244)-1,MONTH($A1244),DAY($A1244)),$A:$A,0))=""),"",F1244/INDEX(F:F,MATCH(DATE(YEAR($A1244)-1,MONTH($A1244),DAY($A1244)),$A:$A,0))-1),"")</f>
        <v/>
      </c>
      <c r="J1244" s="20">
        <f>IFERROR(IF(OR(G1244="",INDEX(G:G,MATCH(DATE(YEAR($A1244)-1,MONTH($A1244),DAY($A1244)),$A:$A,0))=""),"",G1244/INDEX(G:G,MATCH(DATE(YEAR($A1244)-1,MONTH($A1244),DAY($A1244)),$A:$A,0))-1),"")</f>
        <v/>
      </c>
      <c r="K1244" s="20">
        <f>IF(OR(E1244="",E1243=""),"",E1244/E1243-1)</f>
        <v/>
      </c>
      <c r="L1244" s="20">
        <f>IF(OR(F1244="",F1243=""),"",F1244/F1243-1)</f>
        <v/>
      </c>
      <c r="M1244" s="20">
        <f>IF(OR(G1244="",G1243=""),"",G1244/G1243-1)</f>
        <v/>
      </c>
      <c r="N1244" s="20">
        <f>IF(G1244="","",E1244/G1244)</f>
        <v/>
      </c>
      <c r="O1244" s="20">
        <f>IF(G1244="","",F1244/G1244)</f>
        <v/>
      </c>
      <c r="P1244" s="21">
        <f>IF(SUMIFS('Daily NSE Equity Options'!$L:$L,'Daily NSE Equity Options'!$A:$A,$A1244)=0,"",SUMIFS('Daily NSE Equity Options'!$L:$L,'Daily NSE Equity Options'!$A:$A,$A1244))</f>
        <v/>
      </c>
      <c r="Q1244" s="8">
        <f>IF(SUMIFS('Daily BSE Equity Options'!$L:$L,'Daily BSE Equity Options'!$A:$A,$A1244)=0,"",SUMIFS('Daily BSE Equity Options'!$L:$L,'Daily BSE Equity Options'!$A:$A,$A1244))</f>
        <v/>
      </c>
      <c r="R1244" s="8">
        <f>IF(OR(P1244="",Q1244=""),"",P1244+Q1244)</f>
        <v/>
      </c>
      <c r="S1244" s="23">
        <f>IFERROR(IF(OR(P1244="",INDEX(P:P,MATCH(DATE(YEAR($A1244)-1,MONTH($A1244),DAY($A1244)),$A:$A,0))=""),"",P1244/INDEX(P:P,MATCH(DATE(YEAR($A1244)-1,MONTH($A1244),DAY($A1244)),$A:$A,0))-1),"")</f>
        <v/>
      </c>
      <c r="T1244" s="23">
        <f>IFERROR(IF(OR(Q1244="",INDEX(Q:Q,MATCH(DATE(YEAR($A1244)-1,MONTH($A1244),DAY($A1244)),$A:$A,0))=""),"",Q1244/INDEX(Q:Q,MATCH(DATE(YEAR($A1244)-1,MONTH($A1244),DAY($A1244)),$A:$A,0))-1),"")</f>
        <v/>
      </c>
      <c r="U1244" s="23">
        <f>IFERROR(IF(OR(R1244="",INDEX(R:R,MATCH(DATE(YEAR($A1244)-1,MONTH($A1244),DAY($A1244)),$A:$A,0))=""),"",R1244/INDEX(R:R,MATCH(DATE(YEAR($A1244)-1,MONTH($A1244),DAY($A1244)),$A:$A,0))-1),"")</f>
        <v/>
      </c>
      <c r="V1244" s="23">
        <f>IF(OR(P1244="",P1243=""),"",P1244/P1243-1)</f>
        <v/>
      </c>
      <c r="W1244" s="23">
        <f>IF(OR(Q1244="",Q1243=""),"",Q1244/Q1243-1)</f>
        <v/>
      </c>
      <c r="X1244" s="23">
        <f>IF(OR(R1244="",R1243=""),"",R1244/R1243-1)</f>
        <v/>
      </c>
      <c r="Y1244" s="23">
        <f>IF(R1244="","",P1244/R1244)</f>
        <v/>
      </c>
      <c r="Z1244" s="23">
        <f>IF(R1244="","",Q1244/R1244)</f>
        <v/>
      </c>
      <c r="AA1244" s="24">
        <f>IF(SUMIFS('Daily NSE Equity Options'!$M:$M,'Daily NSE Equity Options'!$A:$A,$A1244)=0,"",SUMIFS('Daily NSE Equity Options'!$M:$M,'Daily NSE Equity Options'!$A:$A,$A1244))</f>
        <v/>
      </c>
      <c r="AB1244" s="9">
        <f>IF(SUMIFS('Daily BSE Equity Options'!$M:$M,'Daily BSE Equity Options'!$A:$A,$A1244)=0,"",SUMIFS('Daily BSE Equity Options'!$M:$M,'Daily BSE Equity Options'!$A:$A,$A1244))</f>
        <v/>
      </c>
      <c r="AC1244" s="9">
        <f>IF(OR(AA1244="",AB1244=""),"",AA1244+AB1244)</f>
        <v/>
      </c>
      <c r="AD1244" s="26">
        <f>IFERROR(IF(OR(AA1244="",INDEX(AA:AA,MATCH(DATE(YEAR($A1244)-1,MONTH($A1244),DAY($A1244)),$A:$A,0))=""),"",AA1244/INDEX(AA:AA,MATCH(DATE(YEAR($A1244)-1,MONTH($A1244),DAY($A1244)),$A:$A,0))-1),"")</f>
        <v/>
      </c>
      <c r="AE1244" s="26">
        <f>IFERROR(IF(OR(AB1244="",INDEX(AB:AB,MATCH(DATE(YEAR($A1244)-1,MONTH($A1244),DAY($A1244)),$A:$A,0))=""),"",AB1244/INDEX(AB:AB,MATCH(DATE(YEAR($A1244)-1,MONTH($A1244),DAY($A1244)),$A:$A,0))-1),"")</f>
        <v/>
      </c>
      <c r="AF1244" s="26">
        <f>IFERROR(IF(OR(AC1244="",INDEX(AC:AC,MATCH(DATE(YEAR($A1244)-1,MONTH($A1244),DAY($A1244)),$A:$A,0))=""),"",AC1244/INDEX(AC:AC,MATCH(DATE(YEAR($A1244)-1,MONTH($A1244),DAY($A1244)),$A:$A,0))-1),"")</f>
        <v/>
      </c>
      <c r="AG1244" s="26">
        <f>IF(OR(AA1244="",AA1243=""),"",AA1244/AA1243-1)</f>
        <v/>
      </c>
      <c r="AH1244" s="26">
        <f>IF(OR(AB1244="",AB1243=""),"",AB1244/AB1243-1)</f>
        <v/>
      </c>
      <c r="AI1244" s="26">
        <f>IF(OR(AC1244="",AC1243=""),"",AC1244/AC1243-1)</f>
        <v/>
      </c>
      <c r="AJ1244" s="26">
        <f>IF(AC1244="","",AA1244/AC1244)</f>
        <v/>
      </c>
      <c r="AK1244" s="26">
        <f>IF(AC1244="","",AB1244/AC1244)</f>
        <v/>
      </c>
      <c r="AL1244" s="29" t="n">
        <v>13.7825</v>
      </c>
      <c r="AM1244" s="30" t="n">
        <v>14.1425</v>
      </c>
      <c r="AN1244" s="30" t="n">
        <v>13.5125</v>
      </c>
      <c r="AO1244" s="30" t="n">
        <v>13.72</v>
      </c>
      <c r="AP1244" s="31" t="n">
        <v>-0.0045</v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18">
        <f>IF(SUMIFS('Daily NSE Equity Options'!$K:$K,'Daily NSE Equity Options'!$A:$A,$A1245)=0,"",SUMIFS('Daily NSE Equity Options'!$K:$K,'Daily NSE Equity Options'!$A:$A,$A1245))</f>
        <v/>
      </c>
      <c r="F1245" s="7">
        <f>IF(SUMIFS('Daily BSE Equity Options'!$K:$K,'Daily BSE Equity Options'!$A:$A,$A1245)=0,"",SUMIFS('Daily BSE Equity Options'!$K:$K,'Daily BSE Equity Options'!$A:$A,$A1245))</f>
        <v/>
      </c>
      <c r="G1245" s="7">
        <f>IF(OR(E1245="",F1245=""),"",E1245+F1245)</f>
        <v/>
      </c>
      <c r="H1245" s="20">
        <f>IFERROR(IF(OR(E1245="",INDEX(E:E,MATCH(DATE(YEAR($A1245)-1,MONTH($A1245),DAY($A1245)),$A:$A,0))=""),"",E1245/INDEX(E:E,MATCH(DATE(YEAR($A1245)-1,MONTH($A1245),DAY($A1245)),$A:$A,0))-1),"")</f>
        <v/>
      </c>
      <c r="I1245" s="20">
        <f>IFERROR(IF(OR(F1245="",INDEX(F:F,MATCH(DATE(YEAR($A1245)-1,MONTH($A1245),DAY($A1245)),$A:$A,0))=""),"",F1245/INDEX(F:F,MATCH(DATE(YEAR($A1245)-1,MONTH($A1245),DAY($A1245)),$A:$A,0))-1),"")</f>
        <v/>
      </c>
      <c r="J1245" s="20">
        <f>IFERROR(IF(OR(G1245="",INDEX(G:G,MATCH(DATE(YEAR($A1245)-1,MONTH($A1245),DAY($A1245)),$A:$A,0))=""),"",G1245/INDEX(G:G,MATCH(DATE(YEAR($A1245)-1,MONTH($A1245),DAY($A1245)),$A:$A,0))-1),"")</f>
        <v/>
      </c>
      <c r="K1245" s="20">
        <f>IF(OR(E1245="",E1244=""),"",E1245/E1244-1)</f>
        <v/>
      </c>
      <c r="L1245" s="20">
        <f>IF(OR(F1245="",F1244=""),"",F1245/F1244-1)</f>
        <v/>
      </c>
      <c r="M1245" s="20">
        <f>IF(OR(G1245="",G1244=""),"",G1245/G1244-1)</f>
        <v/>
      </c>
      <c r="N1245" s="20">
        <f>IF(G1245="","",E1245/G1245)</f>
        <v/>
      </c>
      <c r="O1245" s="20">
        <f>IF(G1245="","",F1245/G1245)</f>
        <v/>
      </c>
      <c r="P1245" s="21">
        <f>IF(SUMIFS('Daily NSE Equity Options'!$L:$L,'Daily NSE Equity Options'!$A:$A,$A1245)=0,"",SUMIFS('Daily NSE Equity Options'!$L:$L,'Daily NSE Equity Options'!$A:$A,$A1245))</f>
        <v/>
      </c>
      <c r="Q1245" s="8">
        <f>IF(SUMIFS('Daily BSE Equity Options'!$L:$L,'Daily BSE Equity Options'!$A:$A,$A1245)=0,"",SUMIFS('Daily BSE Equity Options'!$L:$L,'Daily BSE Equity Options'!$A:$A,$A1245))</f>
        <v/>
      </c>
      <c r="R1245" s="8">
        <f>IF(OR(P1245="",Q1245=""),"",P1245+Q1245)</f>
        <v/>
      </c>
      <c r="S1245" s="23">
        <f>IFERROR(IF(OR(P1245="",INDEX(P:P,MATCH(DATE(YEAR($A1245)-1,MONTH($A1245),DAY($A1245)),$A:$A,0))=""),"",P1245/INDEX(P:P,MATCH(DATE(YEAR($A1245)-1,MONTH($A1245),DAY($A1245)),$A:$A,0))-1),"")</f>
        <v/>
      </c>
      <c r="T1245" s="23">
        <f>IFERROR(IF(OR(Q1245="",INDEX(Q:Q,MATCH(DATE(YEAR($A1245)-1,MONTH($A1245),DAY($A1245)),$A:$A,0))=""),"",Q1245/INDEX(Q:Q,MATCH(DATE(YEAR($A1245)-1,MONTH($A1245),DAY($A1245)),$A:$A,0))-1),"")</f>
        <v/>
      </c>
      <c r="U1245" s="23">
        <f>IFERROR(IF(OR(R1245="",INDEX(R:R,MATCH(DATE(YEAR($A1245)-1,MONTH($A1245),DAY($A1245)),$A:$A,0))=""),"",R1245/INDEX(R:R,MATCH(DATE(YEAR($A1245)-1,MONTH($A1245),DAY($A1245)),$A:$A,0))-1),"")</f>
        <v/>
      </c>
      <c r="V1245" s="23">
        <f>IF(OR(P1245="",P1244=""),"",P1245/P1244-1)</f>
        <v/>
      </c>
      <c r="W1245" s="23">
        <f>IF(OR(Q1245="",Q1244=""),"",Q1245/Q1244-1)</f>
        <v/>
      </c>
      <c r="X1245" s="23">
        <f>IF(OR(R1245="",R1244=""),"",R1245/R1244-1)</f>
        <v/>
      </c>
      <c r="Y1245" s="23">
        <f>IF(R1245="","",P1245/R1245)</f>
        <v/>
      </c>
      <c r="Z1245" s="23">
        <f>IF(R1245="","",Q1245/R1245)</f>
        <v/>
      </c>
      <c r="AA1245" s="24">
        <f>IF(SUMIFS('Daily NSE Equity Options'!$M:$M,'Daily NSE Equity Options'!$A:$A,$A1245)=0,"",SUMIFS('Daily NSE Equity Options'!$M:$M,'Daily NSE Equity Options'!$A:$A,$A1245))</f>
        <v/>
      </c>
      <c r="AB1245" s="9">
        <f>IF(SUMIFS('Daily BSE Equity Options'!$M:$M,'Daily BSE Equity Options'!$A:$A,$A1245)=0,"",SUMIFS('Daily BSE Equity Options'!$M:$M,'Daily BSE Equity Options'!$A:$A,$A1245))</f>
        <v/>
      </c>
      <c r="AC1245" s="9">
        <f>IF(OR(AA1245="",AB1245=""),"",AA1245+AB1245)</f>
        <v/>
      </c>
      <c r="AD1245" s="26">
        <f>IFERROR(IF(OR(AA1245="",INDEX(AA:AA,MATCH(DATE(YEAR($A1245)-1,MONTH($A1245),DAY($A1245)),$A:$A,0))=""),"",AA1245/INDEX(AA:AA,MATCH(DATE(YEAR($A1245)-1,MONTH($A1245),DAY($A1245)),$A:$A,0))-1),"")</f>
        <v/>
      </c>
      <c r="AE1245" s="26">
        <f>IFERROR(IF(OR(AB1245="",INDEX(AB:AB,MATCH(DATE(YEAR($A1245)-1,MONTH($A1245),DAY($A1245)),$A:$A,0))=""),"",AB1245/INDEX(AB:AB,MATCH(DATE(YEAR($A1245)-1,MONTH($A1245),DAY($A1245)),$A:$A,0))-1),"")</f>
        <v/>
      </c>
      <c r="AF1245" s="26">
        <f>IFERROR(IF(OR(AC1245="",INDEX(AC:AC,MATCH(DATE(YEAR($A1245)-1,MONTH($A1245),DAY($A1245)),$A:$A,0))=""),"",AC1245/INDEX(AC:AC,MATCH(DATE(YEAR($A1245)-1,MONTH($A1245),DAY($A1245)),$A:$A,0))-1),"")</f>
        <v/>
      </c>
      <c r="AG1245" s="26">
        <f>IF(OR(AA1245="",AA1244=""),"",AA1245/AA1244-1)</f>
        <v/>
      </c>
      <c r="AH1245" s="26">
        <f>IF(OR(AB1245="",AB1244=""),"",AB1245/AB1244-1)</f>
        <v/>
      </c>
      <c r="AI1245" s="26">
        <f>IF(OR(AC1245="",AC1244=""),"",AC1245/AC1244-1)</f>
        <v/>
      </c>
      <c r="AJ1245" s="26">
        <f>IF(AC1245="","",AA1245/AC1245)</f>
        <v/>
      </c>
      <c r="AK1245" s="26">
        <f>IF(AC1245="","",AB1245/AC1245)</f>
        <v/>
      </c>
      <c r="AL1245" s="29" t="n">
        <v>13.7225</v>
      </c>
      <c r="AM1245" s="30" t="n">
        <v>14.1075</v>
      </c>
      <c r="AN1245" s="30" t="n">
        <v>13.41</v>
      </c>
      <c r="AO1245" s="30" t="n">
        <v>13.6</v>
      </c>
      <c r="AP1245" s="31" t="n">
        <v>-0.0089</v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18">
        <f>IF(SUMIFS('Daily NSE Equity Options'!$K:$K,'Daily NSE Equity Options'!$A:$A,$A1246)=0,"",SUMIFS('Daily NSE Equity Options'!$K:$K,'Daily NSE Equity Options'!$A:$A,$A1246))</f>
        <v/>
      </c>
      <c r="F1246" s="7">
        <f>IF(SUMIFS('Daily BSE Equity Options'!$K:$K,'Daily BSE Equity Options'!$A:$A,$A1246)=0,"",SUMIFS('Daily BSE Equity Options'!$K:$K,'Daily BSE Equity Options'!$A:$A,$A1246))</f>
        <v/>
      </c>
      <c r="G1246" s="7">
        <f>IF(OR(E1246="",F1246=""),"",E1246+F1246)</f>
        <v/>
      </c>
      <c r="H1246" s="20">
        <f>IFERROR(IF(OR(E1246="",INDEX(E:E,MATCH(DATE(YEAR($A1246)-1,MONTH($A1246),DAY($A1246)),$A:$A,0))=""),"",E1246/INDEX(E:E,MATCH(DATE(YEAR($A1246)-1,MONTH($A1246),DAY($A1246)),$A:$A,0))-1),"")</f>
        <v/>
      </c>
      <c r="I1246" s="20">
        <f>IFERROR(IF(OR(F1246="",INDEX(F:F,MATCH(DATE(YEAR($A1246)-1,MONTH($A1246),DAY($A1246)),$A:$A,0))=""),"",F1246/INDEX(F:F,MATCH(DATE(YEAR($A1246)-1,MONTH($A1246),DAY($A1246)),$A:$A,0))-1),"")</f>
        <v/>
      </c>
      <c r="J1246" s="20">
        <f>IFERROR(IF(OR(G1246="",INDEX(G:G,MATCH(DATE(YEAR($A1246)-1,MONTH($A1246),DAY($A1246)),$A:$A,0))=""),"",G1246/INDEX(G:G,MATCH(DATE(YEAR($A1246)-1,MONTH($A1246),DAY($A1246)),$A:$A,0))-1),"")</f>
        <v/>
      </c>
      <c r="K1246" s="20">
        <f>IF(OR(E1246="",E1245=""),"",E1246/E1245-1)</f>
        <v/>
      </c>
      <c r="L1246" s="20">
        <f>IF(OR(F1246="",F1245=""),"",F1246/F1245-1)</f>
        <v/>
      </c>
      <c r="M1246" s="20">
        <f>IF(OR(G1246="",G1245=""),"",G1246/G1245-1)</f>
        <v/>
      </c>
      <c r="N1246" s="20">
        <f>IF(G1246="","",E1246/G1246)</f>
        <v/>
      </c>
      <c r="O1246" s="20">
        <f>IF(G1246="","",F1246/G1246)</f>
        <v/>
      </c>
      <c r="P1246" s="21">
        <f>IF(SUMIFS('Daily NSE Equity Options'!$L:$L,'Daily NSE Equity Options'!$A:$A,$A1246)=0,"",SUMIFS('Daily NSE Equity Options'!$L:$L,'Daily NSE Equity Options'!$A:$A,$A1246))</f>
        <v/>
      </c>
      <c r="Q1246" s="8">
        <f>IF(SUMIFS('Daily BSE Equity Options'!$L:$L,'Daily BSE Equity Options'!$A:$A,$A1246)=0,"",SUMIFS('Daily BSE Equity Options'!$L:$L,'Daily BSE Equity Options'!$A:$A,$A1246))</f>
        <v/>
      </c>
      <c r="R1246" s="8">
        <f>IF(OR(P1246="",Q1246=""),"",P1246+Q1246)</f>
        <v/>
      </c>
      <c r="S1246" s="23">
        <f>IFERROR(IF(OR(P1246="",INDEX(P:P,MATCH(DATE(YEAR($A1246)-1,MONTH($A1246),DAY($A1246)),$A:$A,0))=""),"",P1246/INDEX(P:P,MATCH(DATE(YEAR($A1246)-1,MONTH($A1246),DAY($A1246)),$A:$A,0))-1),"")</f>
        <v/>
      </c>
      <c r="T1246" s="23">
        <f>IFERROR(IF(OR(Q1246="",INDEX(Q:Q,MATCH(DATE(YEAR($A1246)-1,MONTH($A1246),DAY($A1246)),$A:$A,0))=""),"",Q1246/INDEX(Q:Q,MATCH(DATE(YEAR($A1246)-1,MONTH($A1246),DAY($A1246)),$A:$A,0))-1),"")</f>
        <v/>
      </c>
      <c r="U1246" s="23">
        <f>IFERROR(IF(OR(R1246="",INDEX(R:R,MATCH(DATE(YEAR($A1246)-1,MONTH($A1246),DAY($A1246)),$A:$A,0))=""),"",R1246/INDEX(R:R,MATCH(DATE(YEAR($A1246)-1,MONTH($A1246),DAY($A1246)),$A:$A,0))-1),"")</f>
        <v/>
      </c>
      <c r="V1246" s="23">
        <f>IF(OR(P1246="",P1245=""),"",P1246/P1245-1)</f>
        <v/>
      </c>
      <c r="W1246" s="23">
        <f>IF(OR(Q1246="",Q1245=""),"",Q1246/Q1245-1)</f>
        <v/>
      </c>
      <c r="X1246" s="23">
        <f>IF(OR(R1246="",R1245=""),"",R1246/R1245-1)</f>
        <v/>
      </c>
      <c r="Y1246" s="23">
        <f>IF(R1246="","",P1246/R1246)</f>
        <v/>
      </c>
      <c r="Z1246" s="23">
        <f>IF(R1246="","",Q1246/R1246)</f>
        <v/>
      </c>
      <c r="AA1246" s="24">
        <f>IF(SUMIFS('Daily NSE Equity Options'!$M:$M,'Daily NSE Equity Options'!$A:$A,$A1246)=0,"",SUMIFS('Daily NSE Equity Options'!$M:$M,'Daily NSE Equity Options'!$A:$A,$A1246))</f>
        <v/>
      </c>
      <c r="AB1246" s="9">
        <f>IF(SUMIFS('Daily BSE Equity Options'!$M:$M,'Daily BSE Equity Options'!$A:$A,$A1246)=0,"",SUMIFS('Daily BSE Equity Options'!$M:$M,'Daily BSE Equity Options'!$A:$A,$A1246))</f>
        <v/>
      </c>
      <c r="AC1246" s="9">
        <f>IF(OR(AA1246="",AB1246=""),"",AA1246+AB1246)</f>
        <v/>
      </c>
      <c r="AD1246" s="26">
        <f>IFERROR(IF(OR(AA1246="",INDEX(AA:AA,MATCH(DATE(YEAR($A1246)-1,MONTH($A1246),DAY($A1246)),$A:$A,0))=""),"",AA1246/INDEX(AA:AA,MATCH(DATE(YEAR($A1246)-1,MONTH($A1246),DAY($A1246)),$A:$A,0))-1),"")</f>
        <v/>
      </c>
      <c r="AE1246" s="26">
        <f>IFERROR(IF(OR(AB1246="",INDEX(AB:AB,MATCH(DATE(YEAR($A1246)-1,MONTH($A1246),DAY($A1246)),$A:$A,0))=""),"",AB1246/INDEX(AB:AB,MATCH(DATE(YEAR($A1246)-1,MONTH($A1246),DAY($A1246)),$A:$A,0))-1),"")</f>
        <v/>
      </c>
      <c r="AF1246" s="26">
        <f>IFERROR(IF(OR(AC1246="",INDEX(AC:AC,MATCH(DATE(YEAR($A1246)-1,MONTH($A1246),DAY($A1246)),$A:$A,0))=""),"",AC1246/INDEX(AC:AC,MATCH(DATE(YEAR($A1246)-1,MONTH($A1246),DAY($A1246)),$A:$A,0))-1),"")</f>
        <v/>
      </c>
      <c r="AG1246" s="26">
        <f>IF(OR(AA1246="",AA1245=""),"",AA1246/AA1245-1)</f>
        <v/>
      </c>
      <c r="AH1246" s="26">
        <f>IF(OR(AB1246="",AB1245=""),"",AB1246/AB1245-1)</f>
        <v/>
      </c>
      <c r="AI1246" s="26">
        <f>IF(OR(AC1246="",AC1245=""),"",AC1246/AC1245-1)</f>
        <v/>
      </c>
      <c r="AJ1246" s="26">
        <f>IF(AC1246="","",AA1246/AC1246)</f>
        <v/>
      </c>
      <c r="AK1246" s="26">
        <f>IF(AC1246="","",AB1246/AC1246)</f>
        <v/>
      </c>
      <c r="AL1246" s="29" t="n">
        <v>13.6</v>
      </c>
      <c r="AM1246" s="30" t="n">
        <v>14.2475</v>
      </c>
      <c r="AN1246" s="30" t="n">
        <v>13.395</v>
      </c>
      <c r="AO1246" s="30" t="n">
        <v>13.76</v>
      </c>
      <c r="AP1246" s="31" t="n">
        <v>0.0118</v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18">
        <f>IF(SUMIFS('Daily NSE Equity Options'!$K:$K,'Daily NSE Equity Options'!$A:$A,$A1247)=0,"",SUMIFS('Daily NSE Equity Options'!$K:$K,'Daily NSE Equity Options'!$A:$A,$A1247))</f>
        <v/>
      </c>
      <c r="F1247" s="7">
        <f>IF(SUMIFS('Daily BSE Equity Options'!$K:$K,'Daily BSE Equity Options'!$A:$A,$A1247)=0,"",SUMIFS('Daily BSE Equity Options'!$K:$K,'Daily BSE Equity Options'!$A:$A,$A1247))</f>
        <v/>
      </c>
      <c r="G1247" s="7">
        <f>IF(OR(E1247="",F1247=""),"",E1247+F1247)</f>
        <v/>
      </c>
      <c r="H1247" s="20">
        <f>IFERROR(IF(OR(E1247="",INDEX(E:E,MATCH(DATE(YEAR($A1247)-1,MONTH($A1247),DAY($A1247)),$A:$A,0))=""),"",E1247/INDEX(E:E,MATCH(DATE(YEAR($A1247)-1,MONTH($A1247),DAY($A1247)),$A:$A,0))-1),"")</f>
        <v/>
      </c>
      <c r="I1247" s="20">
        <f>IFERROR(IF(OR(F1247="",INDEX(F:F,MATCH(DATE(YEAR($A1247)-1,MONTH($A1247),DAY($A1247)),$A:$A,0))=""),"",F1247/INDEX(F:F,MATCH(DATE(YEAR($A1247)-1,MONTH($A1247),DAY($A1247)),$A:$A,0))-1),"")</f>
        <v/>
      </c>
      <c r="J1247" s="20">
        <f>IFERROR(IF(OR(G1247="",INDEX(G:G,MATCH(DATE(YEAR($A1247)-1,MONTH($A1247),DAY($A1247)),$A:$A,0))=""),"",G1247/INDEX(G:G,MATCH(DATE(YEAR($A1247)-1,MONTH($A1247),DAY($A1247)),$A:$A,0))-1),"")</f>
        <v/>
      </c>
      <c r="K1247" s="20">
        <f>IF(OR(E1247="",E1246=""),"",E1247/E1246-1)</f>
        <v/>
      </c>
      <c r="L1247" s="20">
        <f>IF(OR(F1247="",F1246=""),"",F1247/F1246-1)</f>
        <v/>
      </c>
      <c r="M1247" s="20">
        <f>IF(OR(G1247="",G1246=""),"",G1247/G1246-1)</f>
        <v/>
      </c>
      <c r="N1247" s="20">
        <f>IF(G1247="","",E1247/G1247)</f>
        <v/>
      </c>
      <c r="O1247" s="20">
        <f>IF(G1247="","",F1247/G1247)</f>
        <v/>
      </c>
      <c r="P1247" s="21">
        <f>IF(SUMIFS('Daily NSE Equity Options'!$L:$L,'Daily NSE Equity Options'!$A:$A,$A1247)=0,"",SUMIFS('Daily NSE Equity Options'!$L:$L,'Daily NSE Equity Options'!$A:$A,$A1247))</f>
        <v/>
      </c>
      <c r="Q1247" s="8">
        <f>IF(SUMIFS('Daily BSE Equity Options'!$L:$L,'Daily BSE Equity Options'!$A:$A,$A1247)=0,"",SUMIFS('Daily BSE Equity Options'!$L:$L,'Daily BSE Equity Options'!$A:$A,$A1247))</f>
        <v/>
      </c>
      <c r="R1247" s="8">
        <f>IF(OR(P1247="",Q1247=""),"",P1247+Q1247)</f>
        <v/>
      </c>
      <c r="S1247" s="23">
        <f>IFERROR(IF(OR(P1247="",INDEX(P:P,MATCH(DATE(YEAR($A1247)-1,MONTH($A1247),DAY($A1247)),$A:$A,0))=""),"",P1247/INDEX(P:P,MATCH(DATE(YEAR($A1247)-1,MONTH($A1247),DAY($A1247)),$A:$A,0))-1),"")</f>
        <v/>
      </c>
      <c r="T1247" s="23">
        <f>IFERROR(IF(OR(Q1247="",INDEX(Q:Q,MATCH(DATE(YEAR($A1247)-1,MONTH($A1247),DAY($A1247)),$A:$A,0))=""),"",Q1247/INDEX(Q:Q,MATCH(DATE(YEAR($A1247)-1,MONTH($A1247),DAY($A1247)),$A:$A,0))-1),"")</f>
        <v/>
      </c>
      <c r="U1247" s="23">
        <f>IFERROR(IF(OR(R1247="",INDEX(R:R,MATCH(DATE(YEAR($A1247)-1,MONTH($A1247),DAY($A1247)),$A:$A,0))=""),"",R1247/INDEX(R:R,MATCH(DATE(YEAR($A1247)-1,MONTH($A1247),DAY($A1247)),$A:$A,0))-1),"")</f>
        <v/>
      </c>
      <c r="V1247" s="23">
        <f>IF(OR(P1247="",P1246=""),"",P1247/P1246-1)</f>
        <v/>
      </c>
      <c r="W1247" s="23">
        <f>IF(OR(Q1247="",Q1246=""),"",Q1247/Q1246-1)</f>
        <v/>
      </c>
      <c r="X1247" s="23">
        <f>IF(OR(R1247="",R1246=""),"",R1247/R1246-1)</f>
        <v/>
      </c>
      <c r="Y1247" s="23">
        <f>IF(R1247="","",P1247/R1247)</f>
        <v/>
      </c>
      <c r="Z1247" s="23">
        <f>IF(R1247="","",Q1247/R1247)</f>
        <v/>
      </c>
      <c r="AA1247" s="24">
        <f>IF(SUMIFS('Daily NSE Equity Options'!$M:$M,'Daily NSE Equity Options'!$A:$A,$A1247)=0,"",SUMIFS('Daily NSE Equity Options'!$M:$M,'Daily NSE Equity Options'!$A:$A,$A1247))</f>
        <v/>
      </c>
      <c r="AB1247" s="9">
        <f>IF(SUMIFS('Daily BSE Equity Options'!$M:$M,'Daily BSE Equity Options'!$A:$A,$A1247)=0,"",SUMIFS('Daily BSE Equity Options'!$M:$M,'Daily BSE Equity Options'!$A:$A,$A1247))</f>
        <v/>
      </c>
      <c r="AC1247" s="9">
        <f>IF(OR(AA1247="",AB1247=""),"",AA1247+AB1247)</f>
        <v/>
      </c>
      <c r="AD1247" s="26">
        <f>IFERROR(IF(OR(AA1247="",INDEX(AA:AA,MATCH(DATE(YEAR($A1247)-1,MONTH($A1247),DAY($A1247)),$A:$A,0))=""),"",AA1247/INDEX(AA:AA,MATCH(DATE(YEAR($A1247)-1,MONTH($A1247),DAY($A1247)),$A:$A,0))-1),"")</f>
        <v/>
      </c>
      <c r="AE1247" s="26">
        <f>IFERROR(IF(OR(AB1247="",INDEX(AB:AB,MATCH(DATE(YEAR($A1247)-1,MONTH($A1247),DAY($A1247)),$A:$A,0))=""),"",AB1247/INDEX(AB:AB,MATCH(DATE(YEAR($A1247)-1,MONTH($A1247),DAY($A1247)),$A:$A,0))-1),"")</f>
        <v/>
      </c>
      <c r="AF1247" s="26">
        <f>IFERROR(IF(OR(AC1247="",INDEX(AC:AC,MATCH(DATE(YEAR($A1247)-1,MONTH($A1247),DAY($A1247)),$A:$A,0))=""),"",AC1247/INDEX(AC:AC,MATCH(DATE(YEAR($A1247)-1,MONTH($A1247),DAY($A1247)),$A:$A,0))-1),"")</f>
        <v/>
      </c>
      <c r="AG1247" s="26">
        <f>IF(OR(AA1247="",AA1246=""),"",AA1247/AA1246-1)</f>
        <v/>
      </c>
      <c r="AH1247" s="26">
        <f>IF(OR(AB1247="",AB1246=""),"",AB1247/AB1246-1)</f>
        <v/>
      </c>
      <c r="AI1247" s="26">
        <f>IF(OR(AC1247="",AC1246=""),"",AC1247/AC1246-1)</f>
        <v/>
      </c>
      <c r="AJ1247" s="26">
        <f>IF(AC1247="","",AA1247/AC1247)</f>
        <v/>
      </c>
      <c r="AK1247" s="26">
        <f>IF(AC1247="","",AB1247/AC1247)</f>
        <v/>
      </c>
      <c r="AL1247" s="29" t="n">
        <v>13.755</v>
      </c>
      <c r="AM1247" s="30" t="n">
        <v>23.1875</v>
      </c>
      <c r="AN1247" s="30" t="n">
        <v>13.755</v>
      </c>
      <c r="AO1247" s="30" t="n">
        <v>22.79</v>
      </c>
      <c r="AP1247" s="31" t="n">
        <v>0.6569</v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18">
        <f>IF(SUMIFS('Daily NSE Equity Options'!$K:$K,'Daily NSE Equity Options'!$A:$A,$A1248)=0,"",SUMIFS('Daily NSE Equity Options'!$K:$K,'Daily NSE Equity Options'!$A:$A,$A1248))</f>
        <v/>
      </c>
      <c r="F1248" s="7">
        <f>IF(SUMIFS('Daily BSE Equity Options'!$K:$K,'Daily BSE Equity Options'!$A:$A,$A1248)=0,"",SUMIFS('Daily BSE Equity Options'!$K:$K,'Daily BSE Equity Options'!$A:$A,$A1248))</f>
        <v/>
      </c>
      <c r="G1248" s="7">
        <f>IF(OR(E1248="",F1248=""),"",E1248+F1248)</f>
        <v/>
      </c>
      <c r="H1248" s="20">
        <f>IFERROR(IF(OR(E1248="",INDEX(E:E,MATCH(DATE(YEAR($A1248)-1,MONTH($A1248),DAY($A1248)),$A:$A,0))=""),"",E1248/INDEX(E:E,MATCH(DATE(YEAR($A1248)-1,MONTH($A1248),DAY($A1248)),$A:$A,0))-1),"")</f>
        <v/>
      </c>
      <c r="I1248" s="20">
        <f>IFERROR(IF(OR(F1248="",INDEX(F:F,MATCH(DATE(YEAR($A1248)-1,MONTH($A1248),DAY($A1248)),$A:$A,0))=""),"",F1248/INDEX(F:F,MATCH(DATE(YEAR($A1248)-1,MONTH($A1248),DAY($A1248)),$A:$A,0))-1),"")</f>
        <v/>
      </c>
      <c r="J1248" s="20">
        <f>IFERROR(IF(OR(G1248="",INDEX(G:G,MATCH(DATE(YEAR($A1248)-1,MONTH($A1248),DAY($A1248)),$A:$A,0))=""),"",G1248/INDEX(G:G,MATCH(DATE(YEAR($A1248)-1,MONTH($A1248),DAY($A1248)),$A:$A,0))-1),"")</f>
        <v/>
      </c>
      <c r="K1248" s="20">
        <f>IF(OR(E1248="",E1247=""),"",E1248/E1247-1)</f>
        <v/>
      </c>
      <c r="L1248" s="20">
        <f>IF(OR(F1248="",F1247=""),"",F1248/F1247-1)</f>
        <v/>
      </c>
      <c r="M1248" s="20">
        <f>IF(OR(G1248="",G1247=""),"",G1248/G1247-1)</f>
        <v/>
      </c>
      <c r="N1248" s="20">
        <f>IF(G1248="","",E1248/G1248)</f>
        <v/>
      </c>
      <c r="O1248" s="20">
        <f>IF(G1248="","",F1248/G1248)</f>
        <v/>
      </c>
      <c r="P1248" s="21">
        <f>IF(SUMIFS('Daily NSE Equity Options'!$L:$L,'Daily NSE Equity Options'!$A:$A,$A1248)=0,"",SUMIFS('Daily NSE Equity Options'!$L:$L,'Daily NSE Equity Options'!$A:$A,$A1248))</f>
        <v/>
      </c>
      <c r="Q1248" s="8">
        <f>IF(SUMIFS('Daily BSE Equity Options'!$L:$L,'Daily BSE Equity Options'!$A:$A,$A1248)=0,"",SUMIFS('Daily BSE Equity Options'!$L:$L,'Daily BSE Equity Options'!$A:$A,$A1248))</f>
        <v/>
      </c>
      <c r="R1248" s="8">
        <f>IF(OR(P1248="",Q1248=""),"",P1248+Q1248)</f>
        <v/>
      </c>
      <c r="S1248" s="23">
        <f>IFERROR(IF(OR(P1248="",INDEX(P:P,MATCH(DATE(YEAR($A1248)-1,MONTH($A1248),DAY($A1248)),$A:$A,0))=""),"",P1248/INDEX(P:P,MATCH(DATE(YEAR($A1248)-1,MONTH($A1248),DAY($A1248)),$A:$A,0))-1),"")</f>
        <v/>
      </c>
      <c r="T1248" s="23">
        <f>IFERROR(IF(OR(Q1248="",INDEX(Q:Q,MATCH(DATE(YEAR($A1248)-1,MONTH($A1248),DAY($A1248)),$A:$A,0))=""),"",Q1248/INDEX(Q:Q,MATCH(DATE(YEAR($A1248)-1,MONTH($A1248),DAY($A1248)),$A:$A,0))-1),"")</f>
        <v/>
      </c>
      <c r="U1248" s="23">
        <f>IFERROR(IF(OR(R1248="",INDEX(R:R,MATCH(DATE(YEAR($A1248)-1,MONTH($A1248),DAY($A1248)),$A:$A,0))=""),"",R1248/INDEX(R:R,MATCH(DATE(YEAR($A1248)-1,MONTH($A1248),DAY($A1248)),$A:$A,0))-1),"")</f>
        <v/>
      </c>
      <c r="V1248" s="23">
        <f>IF(OR(P1248="",P1247=""),"",P1248/P1247-1)</f>
        <v/>
      </c>
      <c r="W1248" s="23">
        <f>IF(OR(Q1248="",Q1247=""),"",Q1248/Q1247-1)</f>
        <v/>
      </c>
      <c r="X1248" s="23">
        <f>IF(OR(R1248="",R1247=""),"",R1248/R1247-1)</f>
        <v/>
      </c>
      <c r="Y1248" s="23">
        <f>IF(R1248="","",P1248/R1248)</f>
        <v/>
      </c>
      <c r="Z1248" s="23">
        <f>IF(R1248="","",Q1248/R1248)</f>
        <v/>
      </c>
      <c r="AA1248" s="24">
        <f>IF(SUMIFS('Daily NSE Equity Options'!$M:$M,'Daily NSE Equity Options'!$A:$A,$A1248)=0,"",SUMIFS('Daily NSE Equity Options'!$M:$M,'Daily NSE Equity Options'!$A:$A,$A1248))</f>
        <v/>
      </c>
      <c r="AB1248" s="9">
        <f>IF(SUMIFS('Daily BSE Equity Options'!$M:$M,'Daily BSE Equity Options'!$A:$A,$A1248)=0,"",SUMIFS('Daily BSE Equity Options'!$M:$M,'Daily BSE Equity Options'!$A:$A,$A1248))</f>
        <v/>
      </c>
      <c r="AC1248" s="9">
        <f>IF(OR(AA1248="",AB1248=""),"",AA1248+AB1248)</f>
        <v/>
      </c>
      <c r="AD1248" s="26">
        <f>IFERROR(IF(OR(AA1248="",INDEX(AA:AA,MATCH(DATE(YEAR($A1248)-1,MONTH($A1248),DAY($A1248)),$A:$A,0))=""),"",AA1248/INDEX(AA:AA,MATCH(DATE(YEAR($A1248)-1,MONTH($A1248),DAY($A1248)),$A:$A,0))-1),"")</f>
        <v/>
      </c>
      <c r="AE1248" s="26">
        <f>IFERROR(IF(OR(AB1248="",INDEX(AB:AB,MATCH(DATE(YEAR($A1248)-1,MONTH($A1248),DAY($A1248)),$A:$A,0))=""),"",AB1248/INDEX(AB:AB,MATCH(DATE(YEAR($A1248)-1,MONTH($A1248),DAY($A1248)),$A:$A,0))-1),"")</f>
        <v/>
      </c>
      <c r="AF1248" s="26">
        <f>IFERROR(IF(OR(AC1248="",INDEX(AC:AC,MATCH(DATE(YEAR($A1248)-1,MONTH($A1248),DAY($A1248)),$A:$A,0))=""),"",AC1248/INDEX(AC:AC,MATCH(DATE(YEAR($A1248)-1,MONTH($A1248),DAY($A1248)),$A:$A,0))-1),"")</f>
        <v/>
      </c>
      <c r="AG1248" s="26">
        <f>IF(OR(AA1248="",AA1247=""),"",AA1248/AA1247-1)</f>
        <v/>
      </c>
      <c r="AH1248" s="26">
        <f>IF(OR(AB1248="",AB1247=""),"",AB1248/AB1247-1)</f>
        <v/>
      </c>
      <c r="AI1248" s="26">
        <f>IF(OR(AC1248="",AC1247=""),"",AC1248/AC1247-1)</f>
        <v/>
      </c>
      <c r="AJ1248" s="26">
        <f>IF(AC1248="","",AA1248/AC1248)</f>
        <v/>
      </c>
      <c r="AK1248" s="26">
        <f>IF(AC1248="","",AB1248/AC1248)</f>
        <v/>
      </c>
      <c r="AL1248" s="29" t="n">
        <v>22.7925</v>
      </c>
      <c r="AM1248" s="30" t="n">
        <v>22.7925</v>
      </c>
      <c r="AN1248" s="30" t="n">
        <v>19.3825</v>
      </c>
      <c r="AO1248" s="30" t="n">
        <v>20.44</v>
      </c>
      <c r="AP1248" s="31" t="n">
        <v>-0.1032</v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18">
        <f>IF(SUMIFS('Daily NSE Equity Options'!$K:$K,'Daily NSE Equity Options'!$A:$A,$A1249)=0,"",SUMIFS('Daily NSE Equity Options'!$K:$K,'Daily NSE Equity Options'!$A:$A,$A1249))</f>
        <v/>
      </c>
      <c r="F1249" s="7">
        <f>IF(SUMIFS('Daily BSE Equity Options'!$K:$K,'Daily BSE Equity Options'!$A:$A,$A1249)=0,"",SUMIFS('Daily BSE Equity Options'!$K:$K,'Daily BSE Equity Options'!$A:$A,$A1249))</f>
        <v/>
      </c>
      <c r="G1249" s="7">
        <f>IF(OR(E1249="",F1249=""),"",E1249+F1249)</f>
        <v/>
      </c>
      <c r="H1249" s="20">
        <f>IFERROR(IF(OR(E1249="",INDEX(E:E,MATCH(DATE(YEAR($A1249)-1,MONTH($A1249),DAY($A1249)),$A:$A,0))=""),"",E1249/INDEX(E:E,MATCH(DATE(YEAR($A1249)-1,MONTH($A1249),DAY($A1249)),$A:$A,0))-1),"")</f>
        <v/>
      </c>
      <c r="I1249" s="20">
        <f>IFERROR(IF(OR(F1249="",INDEX(F:F,MATCH(DATE(YEAR($A1249)-1,MONTH($A1249),DAY($A1249)),$A:$A,0))=""),"",F1249/INDEX(F:F,MATCH(DATE(YEAR($A1249)-1,MONTH($A1249),DAY($A1249)),$A:$A,0))-1),"")</f>
        <v/>
      </c>
      <c r="J1249" s="20">
        <f>IFERROR(IF(OR(G1249="",INDEX(G:G,MATCH(DATE(YEAR($A1249)-1,MONTH($A1249),DAY($A1249)),$A:$A,0))=""),"",G1249/INDEX(G:G,MATCH(DATE(YEAR($A1249)-1,MONTH($A1249),DAY($A1249)),$A:$A,0))-1),"")</f>
        <v/>
      </c>
      <c r="K1249" s="20">
        <f>IF(OR(E1249="",E1248=""),"",E1249/E1248-1)</f>
        <v/>
      </c>
      <c r="L1249" s="20">
        <f>IF(OR(F1249="",F1248=""),"",F1249/F1248-1)</f>
        <v/>
      </c>
      <c r="M1249" s="20">
        <f>IF(OR(G1249="",G1248=""),"",G1249/G1248-1)</f>
        <v/>
      </c>
      <c r="N1249" s="20">
        <f>IF(G1249="","",E1249/G1249)</f>
        <v/>
      </c>
      <c r="O1249" s="20">
        <f>IF(G1249="","",F1249/G1249)</f>
        <v/>
      </c>
      <c r="P1249" s="21">
        <f>IF(SUMIFS('Daily NSE Equity Options'!$L:$L,'Daily NSE Equity Options'!$A:$A,$A1249)=0,"",SUMIFS('Daily NSE Equity Options'!$L:$L,'Daily NSE Equity Options'!$A:$A,$A1249))</f>
        <v/>
      </c>
      <c r="Q1249" s="8">
        <f>IF(SUMIFS('Daily BSE Equity Options'!$L:$L,'Daily BSE Equity Options'!$A:$A,$A1249)=0,"",SUMIFS('Daily BSE Equity Options'!$L:$L,'Daily BSE Equity Options'!$A:$A,$A1249))</f>
        <v/>
      </c>
      <c r="R1249" s="8">
        <f>IF(OR(P1249="",Q1249=""),"",P1249+Q1249)</f>
        <v/>
      </c>
      <c r="S1249" s="23">
        <f>IFERROR(IF(OR(P1249="",INDEX(P:P,MATCH(DATE(YEAR($A1249)-1,MONTH($A1249),DAY($A1249)),$A:$A,0))=""),"",P1249/INDEX(P:P,MATCH(DATE(YEAR($A1249)-1,MONTH($A1249),DAY($A1249)),$A:$A,0))-1),"")</f>
        <v/>
      </c>
      <c r="T1249" s="23">
        <f>IFERROR(IF(OR(Q1249="",INDEX(Q:Q,MATCH(DATE(YEAR($A1249)-1,MONTH($A1249),DAY($A1249)),$A:$A,0))=""),"",Q1249/INDEX(Q:Q,MATCH(DATE(YEAR($A1249)-1,MONTH($A1249),DAY($A1249)),$A:$A,0))-1),"")</f>
        <v/>
      </c>
      <c r="U1249" s="23">
        <f>IFERROR(IF(OR(R1249="",INDEX(R:R,MATCH(DATE(YEAR($A1249)-1,MONTH($A1249),DAY($A1249)),$A:$A,0))=""),"",R1249/INDEX(R:R,MATCH(DATE(YEAR($A1249)-1,MONTH($A1249),DAY($A1249)),$A:$A,0))-1),"")</f>
        <v/>
      </c>
      <c r="V1249" s="23">
        <f>IF(OR(P1249="",P1248=""),"",P1249/P1248-1)</f>
        <v/>
      </c>
      <c r="W1249" s="23">
        <f>IF(OR(Q1249="",Q1248=""),"",Q1249/Q1248-1)</f>
        <v/>
      </c>
      <c r="X1249" s="23">
        <f>IF(OR(R1249="",R1248=""),"",R1249/R1248-1)</f>
        <v/>
      </c>
      <c r="Y1249" s="23">
        <f>IF(R1249="","",P1249/R1249)</f>
        <v/>
      </c>
      <c r="Z1249" s="23">
        <f>IF(R1249="","",Q1249/R1249)</f>
        <v/>
      </c>
      <c r="AA1249" s="24">
        <f>IF(SUMIFS('Daily NSE Equity Options'!$M:$M,'Daily NSE Equity Options'!$A:$A,$A1249)=0,"",SUMIFS('Daily NSE Equity Options'!$M:$M,'Daily NSE Equity Options'!$A:$A,$A1249))</f>
        <v/>
      </c>
      <c r="AB1249" s="9">
        <f>IF(SUMIFS('Daily BSE Equity Options'!$M:$M,'Daily BSE Equity Options'!$A:$A,$A1249)=0,"",SUMIFS('Daily BSE Equity Options'!$M:$M,'Daily BSE Equity Options'!$A:$A,$A1249))</f>
        <v/>
      </c>
      <c r="AC1249" s="9">
        <f>IF(OR(AA1249="",AB1249=""),"",AA1249+AB1249)</f>
        <v/>
      </c>
      <c r="AD1249" s="26">
        <f>IFERROR(IF(OR(AA1249="",INDEX(AA:AA,MATCH(DATE(YEAR($A1249)-1,MONTH($A1249),DAY($A1249)),$A:$A,0))=""),"",AA1249/INDEX(AA:AA,MATCH(DATE(YEAR($A1249)-1,MONTH($A1249),DAY($A1249)),$A:$A,0))-1),"")</f>
        <v/>
      </c>
      <c r="AE1249" s="26">
        <f>IFERROR(IF(OR(AB1249="",INDEX(AB:AB,MATCH(DATE(YEAR($A1249)-1,MONTH($A1249),DAY($A1249)),$A:$A,0))=""),"",AB1249/INDEX(AB:AB,MATCH(DATE(YEAR($A1249)-1,MONTH($A1249),DAY($A1249)),$A:$A,0))-1),"")</f>
        <v/>
      </c>
      <c r="AF1249" s="26">
        <f>IFERROR(IF(OR(AC1249="",INDEX(AC:AC,MATCH(DATE(YEAR($A1249)-1,MONTH($A1249),DAY($A1249)),$A:$A,0))=""),"",AC1249/INDEX(AC:AC,MATCH(DATE(YEAR($A1249)-1,MONTH($A1249),DAY($A1249)),$A:$A,0))-1),"")</f>
        <v/>
      </c>
      <c r="AG1249" s="26">
        <f>IF(OR(AA1249="",AA1248=""),"",AA1249/AA1248-1)</f>
        <v/>
      </c>
      <c r="AH1249" s="26">
        <f>IF(OR(AB1249="",AB1248=""),"",AB1249/AB1248-1)</f>
        <v/>
      </c>
      <c r="AI1249" s="26">
        <f>IF(OR(AC1249="",AC1248=""),"",AC1249/AC1248-1)</f>
        <v/>
      </c>
      <c r="AJ1249" s="26">
        <f>IF(AC1249="","",AA1249/AC1249)</f>
        <v/>
      </c>
      <c r="AK1249" s="26">
        <f>IF(AC1249="","",AB1249/AC1249)</f>
        <v/>
      </c>
      <c r="AL1249" s="29" t="n">
        <v>20.4425</v>
      </c>
      <c r="AM1249" s="30" t="n">
        <v>21.7475</v>
      </c>
      <c r="AN1249" s="30" t="n">
        <v>19.6975</v>
      </c>
      <c r="AO1249" s="30" t="n">
        <v>21.43</v>
      </c>
      <c r="AP1249" s="31" t="n">
        <v>0.0483</v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18">
        <f>IF(SUMIFS('Daily NSE Equity Options'!$K:$K,'Daily NSE Equity Options'!$A:$A,$A1250)=0,"",SUMIFS('Daily NSE Equity Options'!$K:$K,'Daily NSE Equity Options'!$A:$A,$A1250))</f>
        <v/>
      </c>
      <c r="F1250" s="7">
        <f>IF(SUMIFS('Daily BSE Equity Options'!$K:$K,'Daily BSE Equity Options'!$A:$A,$A1250)=0,"",SUMIFS('Daily BSE Equity Options'!$K:$K,'Daily BSE Equity Options'!$A:$A,$A1250))</f>
        <v/>
      </c>
      <c r="G1250" s="7">
        <f>IF(OR(E1250="",F1250=""),"",E1250+F1250)</f>
        <v/>
      </c>
      <c r="H1250" s="20">
        <f>IFERROR(IF(OR(E1250="",INDEX(E:E,MATCH(DATE(YEAR($A1250)-1,MONTH($A1250),DAY($A1250)),$A:$A,0))=""),"",E1250/INDEX(E:E,MATCH(DATE(YEAR($A1250)-1,MONTH($A1250),DAY($A1250)),$A:$A,0))-1),"")</f>
        <v/>
      </c>
      <c r="I1250" s="20">
        <f>IFERROR(IF(OR(F1250="",INDEX(F:F,MATCH(DATE(YEAR($A1250)-1,MONTH($A1250),DAY($A1250)),$A:$A,0))=""),"",F1250/INDEX(F:F,MATCH(DATE(YEAR($A1250)-1,MONTH($A1250),DAY($A1250)),$A:$A,0))-1),"")</f>
        <v/>
      </c>
      <c r="J1250" s="20">
        <f>IFERROR(IF(OR(G1250="",INDEX(G:G,MATCH(DATE(YEAR($A1250)-1,MONTH($A1250),DAY($A1250)),$A:$A,0))=""),"",G1250/INDEX(G:G,MATCH(DATE(YEAR($A1250)-1,MONTH($A1250),DAY($A1250)),$A:$A,0))-1),"")</f>
        <v/>
      </c>
      <c r="K1250" s="20">
        <f>IF(OR(E1250="",E1249=""),"",E1250/E1249-1)</f>
        <v/>
      </c>
      <c r="L1250" s="20">
        <f>IF(OR(F1250="",F1249=""),"",F1250/F1249-1)</f>
        <v/>
      </c>
      <c r="M1250" s="20">
        <f>IF(OR(G1250="",G1249=""),"",G1250/G1249-1)</f>
        <v/>
      </c>
      <c r="N1250" s="20">
        <f>IF(G1250="","",E1250/G1250)</f>
        <v/>
      </c>
      <c r="O1250" s="20">
        <f>IF(G1250="","",F1250/G1250)</f>
        <v/>
      </c>
      <c r="P1250" s="21">
        <f>IF(SUMIFS('Daily NSE Equity Options'!$L:$L,'Daily NSE Equity Options'!$A:$A,$A1250)=0,"",SUMIFS('Daily NSE Equity Options'!$L:$L,'Daily NSE Equity Options'!$A:$A,$A1250))</f>
        <v/>
      </c>
      <c r="Q1250" s="8">
        <f>IF(SUMIFS('Daily BSE Equity Options'!$L:$L,'Daily BSE Equity Options'!$A:$A,$A1250)=0,"",SUMIFS('Daily BSE Equity Options'!$L:$L,'Daily BSE Equity Options'!$A:$A,$A1250))</f>
        <v/>
      </c>
      <c r="R1250" s="8">
        <f>IF(OR(P1250="",Q1250=""),"",P1250+Q1250)</f>
        <v/>
      </c>
      <c r="S1250" s="23">
        <f>IFERROR(IF(OR(P1250="",INDEX(P:P,MATCH(DATE(YEAR($A1250)-1,MONTH($A1250),DAY($A1250)),$A:$A,0))=""),"",P1250/INDEX(P:P,MATCH(DATE(YEAR($A1250)-1,MONTH($A1250),DAY($A1250)),$A:$A,0))-1),"")</f>
        <v/>
      </c>
      <c r="T1250" s="23">
        <f>IFERROR(IF(OR(Q1250="",INDEX(Q:Q,MATCH(DATE(YEAR($A1250)-1,MONTH($A1250),DAY($A1250)),$A:$A,0))=""),"",Q1250/INDEX(Q:Q,MATCH(DATE(YEAR($A1250)-1,MONTH($A1250),DAY($A1250)),$A:$A,0))-1),"")</f>
        <v/>
      </c>
      <c r="U1250" s="23">
        <f>IFERROR(IF(OR(R1250="",INDEX(R:R,MATCH(DATE(YEAR($A1250)-1,MONTH($A1250),DAY($A1250)),$A:$A,0))=""),"",R1250/INDEX(R:R,MATCH(DATE(YEAR($A1250)-1,MONTH($A1250),DAY($A1250)),$A:$A,0))-1),"")</f>
        <v/>
      </c>
      <c r="V1250" s="23">
        <f>IF(OR(P1250="",P1249=""),"",P1250/P1249-1)</f>
        <v/>
      </c>
      <c r="W1250" s="23">
        <f>IF(OR(Q1250="",Q1249=""),"",Q1250/Q1249-1)</f>
        <v/>
      </c>
      <c r="X1250" s="23">
        <f>IF(OR(R1250="",R1249=""),"",R1250/R1249-1)</f>
        <v/>
      </c>
      <c r="Y1250" s="23">
        <f>IF(R1250="","",P1250/R1250)</f>
        <v/>
      </c>
      <c r="Z1250" s="23">
        <f>IF(R1250="","",Q1250/R1250)</f>
        <v/>
      </c>
      <c r="AA1250" s="24">
        <f>IF(SUMIFS('Daily NSE Equity Options'!$M:$M,'Daily NSE Equity Options'!$A:$A,$A1250)=0,"",SUMIFS('Daily NSE Equity Options'!$M:$M,'Daily NSE Equity Options'!$A:$A,$A1250))</f>
        <v/>
      </c>
      <c r="AB1250" s="9">
        <f>IF(SUMIFS('Daily BSE Equity Options'!$M:$M,'Daily BSE Equity Options'!$A:$A,$A1250)=0,"",SUMIFS('Daily BSE Equity Options'!$M:$M,'Daily BSE Equity Options'!$A:$A,$A1250))</f>
        <v/>
      </c>
      <c r="AC1250" s="9">
        <f>IF(OR(AA1250="",AB1250=""),"",AA1250+AB1250)</f>
        <v/>
      </c>
      <c r="AD1250" s="26">
        <f>IFERROR(IF(OR(AA1250="",INDEX(AA:AA,MATCH(DATE(YEAR($A1250)-1,MONTH($A1250),DAY($A1250)),$A:$A,0))=""),"",AA1250/INDEX(AA:AA,MATCH(DATE(YEAR($A1250)-1,MONTH($A1250),DAY($A1250)),$A:$A,0))-1),"")</f>
        <v/>
      </c>
      <c r="AE1250" s="26">
        <f>IFERROR(IF(OR(AB1250="",INDEX(AB:AB,MATCH(DATE(YEAR($A1250)-1,MONTH($A1250),DAY($A1250)),$A:$A,0))=""),"",AB1250/INDEX(AB:AB,MATCH(DATE(YEAR($A1250)-1,MONTH($A1250),DAY($A1250)),$A:$A,0))-1),"")</f>
        <v/>
      </c>
      <c r="AF1250" s="26">
        <f>IFERROR(IF(OR(AC1250="",INDEX(AC:AC,MATCH(DATE(YEAR($A1250)-1,MONTH($A1250),DAY($A1250)),$A:$A,0))=""),"",AC1250/INDEX(AC:AC,MATCH(DATE(YEAR($A1250)-1,MONTH($A1250),DAY($A1250)),$A:$A,0))-1),"")</f>
        <v/>
      </c>
      <c r="AG1250" s="26">
        <f>IF(OR(AA1250="",AA1249=""),"",AA1250/AA1249-1)</f>
        <v/>
      </c>
      <c r="AH1250" s="26">
        <f>IF(OR(AB1250="",AB1249=""),"",AB1250/AB1249-1)</f>
        <v/>
      </c>
      <c r="AI1250" s="26">
        <f>IF(OR(AC1250="",AC1249=""),"",AC1250/AC1249-1)</f>
        <v/>
      </c>
      <c r="AJ1250" s="26">
        <f>IF(AC1250="","",AA1250/AC1250)</f>
        <v/>
      </c>
      <c r="AK1250" s="26">
        <f>IF(AC1250="","",AB1250/AC1250)</f>
        <v/>
      </c>
      <c r="AL1250" s="29" t="n">
        <v>21.43</v>
      </c>
      <c r="AM1250" s="30" t="n">
        <v>21.43</v>
      </c>
      <c r="AN1250" s="30" t="n">
        <v>18.855</v>
      </c>
      <c r="AO1250" s="30" t="n">
        <v>20.11</v>
      </c>
      <c r="AP1250" s="31" t="n">
        <v>-0.0616</v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18">
        <f>IF(SUMIFS('Daily NSE Equity Options'!$K:$K,'Daily NSE Equity Options'!$A:$A,$A1251)=0,"",SUMIFS('Daily NSE Equity Options'!$K:$K,'Daily NSE Equity Options'!$A:$A,$A1251))</f>
        <v/>
      </c>
      <c r="F1251" s="7">
        <f>IF(SUMIFS('Daily BSE Equity Options'!$K:$K,'Daily BSE Equity Options'!$A:$A,$A1251)=0,"",SUMIFS('Daily BSE Equity Options'!$K:$K,'Daily BSE Equity Options'!$A:$A,$A1251))</f>
        <v/>
      </c>
      <c r="G1251" s="7">
        <f>IF(OR(E1251="",F1251=""),"",E1251+F1251)</f>
        <v/>
      </c>
      <c r="H1251" s="20">
        <f>IFERROR(IF(OR(E1251="",INDEX(E:E,MATCH(DATE(YEAR($A1251)-1,MONTH($A1251),DAY($A1251)),$A:$A,0))=""),"",E1251/INDEX(E:E,MATCH(DATE(YEAR($A1251)-1,MONTH($A1251),DAY($A1251)),$A:$A,0))-1),"")</f>
        <v/>
      </c>
      <c r="I1251" s="20">
        <f>IFERROR(IF(OR(F1251="",INDEX(F:F,MATCH(DATE(YEAR($A1251)-1,MONTH($A1251),DAY($A1251)),$A:$A,0))=""),"",F1251/INDEX(F:F,MATCH(DATE(YEAR($A1251)-1,MONTH($A1251),DAY($A1251)),$A:$A,0))-1),"")</f>
        <v/>
      </c>
      <c r="J1251" s="20">
        <f>IFERROR(IF(OR(G1251="",INDEX(G:G,MATCH(DATE(YEAR($A1251)-1,MONTH($A1251),DAY($A1251)),$A:$A,0))=""),"",G1251/INDEX(G:G,MATCH(DATE(YEAR($A1251)-1,MONTH($A1251),DAY($A1251)),$A:$A,0))-1),"")</f>
        <v/>
      </c>
      <c r="K1251" s="20">
        <f>IF(OR(E1251="",E1250=""),"",E1251/E1250-1)</f>
        <v/>
      </c>
      <c r="L1251" s="20">
        <f>IF(OR(F1251="",F1250=""),"",F1251/F1250-1)</f>
        <v/>
      </c>
      <c r="M1251" s="20">
        <f>IF(OR(G1251="",G1250=""),"",G1251/G1250-1)</f>
        <v/>
      </c>
      <c r="N1251" s="20">
        <f>IF(G1251="","",E1251/G1251)</f>
        <v/>
      </c>
      <c r="O1251" s="20">
        <f>IF(G1251="","",F1251/G1251)</f>
        <v/>
      </c>
      <c r="P1251" s="21">
        <f>IF(SUMIFS('Daily NSE Equity Options'!$L:$L,'Daily NSE Equity Options'!$A:$A,$A1251)=0,"",SUMIFS('Daily NSE Equity Options'!$L:$L,'Daily NSE Equity Options'!$A:$A,$A1251))</f>
        <v/>
      </c>
      <c r="Q1251" s="8">
        <f>IF(SUMIFS('Daily BSE Equity Options'!$L:$L,'Daily BSE Equity Options'!$A:$A,$A1251)=0,"",SUMIFS('Daily BSE Equity Options'!$L:$L,'Daily BSE Equity Options'!$A:$A,$A1251))</f>
        <v/>
      </c>
      <c r="R1251" s="8">
        <f>IF(OR(P1251="",Q1251=""),"",P1251+Q1251)</f>
        <v/>
      </c>
      <c r="S1251" s="23">
        <f>IFERROR(IF(OR(P1251="",INDEX(P:P,MATCH(DATE(YEAR($A1251)-1,MONTH($A1251),DAY($A1251)),$A:$A,0))=""),"",P1251/INDEX(P:P,MATCH(DATE(YEAR($A1251)-1,MONTH($A1251),DAY($A1251)),$A:$A,0))-1),"")</f>
        <v/>
      </c>
      <c r="T1251" s="23">
        <f>IFERROR(IF(OR(Q1251="",INDEX(Q:Q,MATCH(DATE(YEAR($A1251)-1,MONTH($A1251),DAY($A1251)),$A:$A,0))=""),"",Q1251/INDEX(Q:Q,MATCH(DATE(YEAR($A1251)-1,MONTH($A1251),DAY($A1251)),$A:$A,0))-1),"")</f>
        <v/>
      </c>
      <c r="U1251" s="23">
        <f>IFERROR(IF(OR(R1251="",INDEX(R:R,MATCH(DATE(YEAR($A1251)-1,MONTH($A1251),DAY($A1251)),$A:$A,0))=""),"",R1251/INDEX(R:R,MATCH(DATE(YEAR($A1251)-1,MONTH($A1251),DAY($A1251)),$A:$A,0))-1),"")</f>
        <v/>
      </c>
      <c r="V1251" s="23">
        <f>IF(OR(P1251="",P1250=""),"",P1251/P1250-1)</f>
        <v/>
      </c>
      <c r="W1251" s="23">
        <f>IF(OR(Q1251="",Q1250=""),"",Q1251/Q1250-1)</f>
        <v/>
      </c>
      <c r="X1251" s="23">
        <f>IF(OR(R1251="",R1250=""),"",R1251/R1250-1)</f>
        <v/>
      </c>
      <c r="Y1251" s="23">
        <f>IF(R1251="","",P1251/R1251)</f>
        <v/>
      </c>
      <c r="Z1251" s="23">
        <f>IF(R1251="","",Q1251/R1251)</f>
        <v/>
      </c>
      <c r="AA1251" s="24">
        <f>IF(SUMIFS('Daily NSE Equity Options'!$M:$M,'Daily NSE Equity Options'!$A:$A,$A1251)=0,"",SUMIFS('Daily NSE Equity Options'!$M:$M,'Daily NSE Equity Options'!$A:$A,$A1251))</f>
        <v/>
      </c>
      <c r="AB1251" s="9">
        <f>IF(SUMIFS('Daily BSE Equity Options'!$M:$M,'Daily BSE Equity Options'!$A:$A,$A1251)=0,"",SUMIFS('Daily BSE Equity Options'!$M:$M,'Daily BSE Equity Options'!$A:$A,$A1251))</f>
        <v/>
      </c>
      <c r="AC1251" s="9">
        <f>IF(OR(AA1251="",AB1251=""),"",AA1251+AB1251)</f>
        <v/>
      </c>
      <c r="AD1251" s="26">
        <f>IFERROR(IF(OR(AA1251="",INDEX(AA:AA,MATCH(DATE(YEAR($A1251)-1,MONTH($A1251),DAY($A1251)),$A:$A,0))=""),"",AA1251/INDEX(AA:AA,MATCH(DATE(YEAR($A1251)-1,MONTH($A1251),DAY($A1251)),$A:$A,0))-1),"")</f>
        <v/>
      </c>
      <c r="AE1251" s="26">
        <f>IFERROR(IF(OR(AB1251="",INDEX(AB:AB,MATCH(DATE(YEAR($A1251)-1,MONTH($A1251),DAY($A1251)),$A:$A,0))=""),"",AB1251/INDEX(AB:AB,MATCH(DATE(YEAR($A1251)-1,MONTH($A1251),DAY($A1251)),$A:$A,0))-1),"")</f>
        <v/>
      </c>
      <c r="AF1251" s="26">
        <f>IFERROR(IF(OR(AC1251="",INDEX(AC:AC,MATCH(DATE(YEAR($A1251)-1,MONTH($A1251),DAY($A1251)),$A:$A,0))=""),"",AC1251/INDEX(AC:AC,MATCH(DATE(YEAR($A1251)-1,MONTH($A1251),DAY($A1251)),$A:$A,0))-1),"")</f>
        <v/>
      </c>
      <c r="AG1251" s="26">
        <f>IF(OR(AA1251="",AA1250=""),"",AA1251/AA1250-1)</f>
        <v/>
      </c>
      <c r="AH1251" s="26">
        <f>IF(OR(AB1251="",AB1250=""),"",AB1251/AB1250-1)</f>
        <v/>
      </c>
      <c r="AI1251" s="26">
        <f>IF(OR(AC1251="",AC1250=""),"",AC1251/AC1250-1)</f>
        <v/>
      </c>
      <c r="AJ1251" s="26">
        <f>IF(AC1251="","",AA1251/AC1251)</f>
        <v/>
      </c>
      <c r="AK1251" s="26">
        <f>IF(AC1251="","",AB1251/AC1251)</f>
        <v/>
      </c>
      <c r="AL1251" s="29" t="n">
        <v>20.1075</v>
      </c>
      <c r="AM1251" s="30" t="n">
        <v>20.1075</v>
      </c>
      <c r="AN1251" s="30" t="n">
        <v>15.9725</v>
      </c>
      <c r="AO1251" s="30" t="n">
        <v>16.13</v>
      </c>
      <c r="AP1251" s="31" t="n">
        <v>-0.1978</v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18">
        <f>IF(SUMIFS('Daily NSE Equity Options'!$K:$K,'Daily NSE Equity Options'!$A:$A,$A1252)=0,"",SUMIFS('Daily NSE Equity Options'!$K:$K,'Daily NSE Equity Options'!$A:$A,$A1252))</f>
        <v/>
      </c>
      <c r="F1252" s="7">
        <f>IF(SUMIFS('Daily BSE Equity Options'!$K:$K,'Daily BSE Equity Options'!$A:$A,$A1252)=0,"",SUMIFS('Daily BSE Equity Options'!$K:$K,'Daily BSE Equity Options'!$A:$A,$A1252))</f>
        <v/>
      </c>
      <c r="G1252" s="7">
        <f>IF(OR(E1252="",F1252=""),"",E1252+F1252)</f>
        <v/>
      </c>
      <c r="H1252" s="20">
        <f>IFERROR(IF(OR(E1252="",INDEX(E:E,MATCH(DATE(YEAR($A1252)-1,MONTH($A1252),DAY($A1252)),$A:$A,0))=""),"",E1252/INDEX(E:E,MATCH(DATE(YEAR($A1252)-1,MONTH($A1252),DAY($A1252)),$A:$A,0))-1),"")</f>
        <v/>
      </c>
      <c r="I1252" s="20">
        <f>IFERROR(IF(OR(F1252="",INDEX(F:F,MATCH(DATE(YEAR($A1252)-1,MONTH($A1252),DAY($A1252)),$A:$A,0))=""),"",F1252/INDEX(F:F,MATCH(DATE(YEAR($A1252)-1,MONTH($A1252),DAY($A1252)),$A:$A,0))-1),"")</f>
        <v/>
      </c>
      <c r="J1252" s="20">
        <f>IFERROR(IF(OR(G1252="",INDEX(G:G,MATCH(DATE(YEAR($A1252)-1,MONTH($A1252),DAY($A1252)),$A:$A,0))=""),"",G1252/INDEX(G:G,MATCH(DATE(YEAR($A1252)-1,MONTH($A1252),DAY($A1252)),$A:$A,0))-1),"")</f>
        <v/>
      </c>
      <c r="K1252" s="20">
        <f>IF(OR(E1252="",E1251=""),"",E1252/E1251-1)</f>
        <v/>
      </c>
      <c r="L1252" s="20">
        <f>IF(OR(F1252="",F1251=""),"",F1252/F1251-1)</f>
        <v/>
      </c>
      <c r="M1252" s="20">
        <f>IF(OR(G1252="",G1251=""),"",G1252/G1251-1)</f>
        <v/>
      </c>
      <c r="N1252" s="20">
        <f>IF(G1252="","",E1252/G1252)</f>
        <v/>
      </c>
      <c r="O1252" s="20">
        <f>IF(G1252="","",F1252/G1252)</f>
        <v/>
      </c>
      <c r="P1252" s="21">
        <f>IF(SUMIFS('Daily NSE Equity Options'!$L:$L,'Daily NSE Equity Options'!$A:$A,$A1252)=0,"",SUMIFS('Daily NSE Equity Options'!$L:$L,'Daily NSE Equity Options'!$A:$A,$A1252))</f>
        <v/>
      </c>
      <c r="Q1252" s="8">
        <f>IF(SUMIFS('Daily BSE Equity Options'!$L:$L,'Daily BSE Equity Options'!$A:$A,$A1252)=0,"",SUMIFS('Daily BSE Equity Options'!$L:$L,'Daily BSE Equity Options'!$A:$A,$A1252))</f>
        <v/>
      </c>
      <c r="R1252" s="8">
        <f>IF(OR(P1252="",Q1252=""),"",P1252+Q1252)</f>
        <v/>
      </c>
      <c r="S1252" s="23">
        <f>IFERROR(IF(OR(P1252="",INDEX(P:P,MATCH(DATE(YEAR($A1252)-1,MONTH($A1252),DAY($A1252)),$A:$A,0))=""),"",P1252/INDEX(P:P,MATCH(DATE(YEAR($A1252)-1,MONTH($A1252),DAY($A1252)),$A:$A,0))-1),"")</f>
        <v/>
      </c>
      <c r="T1252" s="23">
        <f>IFERROR(IF(OR(Q1252="",INDEX(Q:Q,MATCH(DATE(YEAR($A1252)-1,MONTH($A1252),DAY($A1252)),$A:$A,0))=""),"",Q1252/INDEX(Q:Q,MATCH(DATE(YEAR($A1252)-1,MONTH($A1252),DAY($A1252)),$A:$A,0))-1),"")</f>
        <v/>
      </c>
      <c r="U1252" s="23">
        <f>IFERROR(IF(OR(R1252="",INDEX(R:R,MATCH(DATE(YEAR($A1252)-1,MONTH($A1252),DAY($A1252)),$A:$A,0))=""),"",R1252/INDEX(R:R,MATCH(DATE(YEAR($A1252)-1,MONTH($A1252),DAY($A1252)),$A:$A,0))-1),"")</f>
        <v/>
      </c>
      <c r="V1252" s="23">
        <f>IF(OR(P1252="",P1251=""),"",P1252/P1251-1)</f>
        <v/>
      </c>
      <c r="W1252" s="23">
        <f>IF(OR(Q1252="",Q1251=""),"",Q1252/Q1251-1)</f>
        <v/>
      </c>
      <c r="X1252" s="23">
        <f>IF(OR(R1252="",R1251=""),"",R1252/R1251-1)</f>
        <v/>
      </c>
      <c r="Y1252" s="23">
        <f>IF(R1252="","",P1252/R1252)</f>
        <v/>
      </c>
      <c r="Z1252" s="23">
        <f>IF(R1252="","",Q1252/R1252)</f>
        <v/>
      </c>
      <c r="AA1252" s="24">
        <f>IF(SUMIFS('Daily NSE Equity Options'!$M:$M,'Daily NSE Equity Options'!$A:$A,$A1252)=0,"",SUMIFS('Daily NSE Equity Options'!$M:$M,'Daily NSE Equity Options'!$A:$A,$A1252))</f>
        <v/>
      </c>
      <c r="AB1252" s="9">
        <f>IF(SUMIFS('Daily BSE Equity Options'!$M:$M,'Daily BSE Equity Options'!$A:$A,$A1252)=0,"",SUMIFS('Daily BSE Equity Options'!$M:$M,'Daily BSE Equity Options'!$A:$A,$A1252))</f>
        <v/>
      </c>
      <c r="AC1252" s="9">
        <f>IF(OR(AA1252="",AB1252=""),"",AA1252+AB1252)</f>
        <v/>
      </c>
      <c r="AD1252" s="26">
        <f>IFERROR(IF(OR(AA1252="",INDEX(AA:AA,MATCH(DATE(YEAR($A1252)-1,MONTH($A1252),DAY($A1252)),$A:$A,0))=""),"",AA1252/INDEX(AA:AA,MATCH(DATE(YEAR($A1252)-1,MONTH($A1252),DAY($A1252)),$A:$A,0))-1),"")</f>
        <v/>
      </c>
      <c r="AE1252" s="26">
        <f>IFERROR(IF(OR(AB1252="",INDEX(AB:AB,MATCH(DATE(YEAR($A1252)-1,MONTH($A1252),DAY($A1252)),$A:$A,0))=""),"",AB1252/INDEX(AB:AB,MATCH(DATE(YEAR($A1252)-1,MONTH($A1252),DAY($A1252)),$A:$A,0))-1),"")</f>
        <v/>
      </c>
      <c r="AF1252" s="26">
        <f>IFERROR(IF(OR(AC1252="",INDEX(AC:AC,MATCH(DATE(YEAR($A1252)-1,MONTH($A1252),DAY($A1252)),$A:$A,0))=""),"",AC1252/INDEX(AC:AC,MATCH(DATE(YEAR($A1252)-1,MONTH($A1252),DAY($A1252)),$A:$A,0))-1),"")</f>
        <v/>
      </c>
      <c r="AG1252" s="26">
        <f>IF(OR(AA1252="",AA1251=""),"",AA1252/AA1251-1)</f>
        <v/>
      </c>
      <c r="AH1252" s="26">
        <f>IF(OR(AB1252="",AB1251=""),"",AB1252/AB1251-1)</f>
        <v/>
      </c>
      <c r="AI1252" s="26">
        <f>IF(OR(AC1252="",AC1251=""),"",AC1252/AC1251-1)</f>
        <v/>
      </c>
      <c r="AJ1252" s="26">
        <f>IF(AC1252="","",AA1252/AC1252)</f>
        <v/>
      </c>
      <c r="AK1252" s="26">
        <f>IF(AC1252="","",AB1252/AC1252)</f>
        <v/>
      </c>
      <c r="AL1252" s="29" t="n">
        <v>16.125</v>
      </c>
      <c r="AM1252" s="30" t="n">
        <v>16.125</v>
      </c>
      <c r="AN1252" s="30" t="n">
        <v>15.115</v>
      </c>
      <c r="AO1252" s="30" t="n">
        <v>15.87</v>
      </c>
      <c r="AP1252" s="31" t="n">
        <v>-0.0158</v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18">
        <f>IF(SUMIFS('Daily NSE Equity Options'!$K:$K,'Daily NSE Equity Options'!$A:$A,$A1253)=0,"",SUMIFS('Daily NSE Equity Options'!$K:$K,'Daily NSE Equity Options'!$A:$A,$A1253))</f>
        <v/>
      </c>
      <c r="F1253" s="7">
        <f>IF(SUMIFS('Daily BSE Equity Options'!$K:$K,'Daily BSE Equity Options'!$A:$A,$A1253)=0,"",SUMIFS('Daily BSE Equity Options'!$K:$K,'Daily BSE Equity Options'!$A:$A,$A1253))</f>
        <v/>
      </c>
      <c r="G1253" s="7">
        <f>IF(OR(E1253="",F1253=""),"",E1253+F1253)</f>
        <v/>
      </c>
      <c r="H1253" s="20">
        <f>IFERROR(IF(OR(E1253="",INDEX(E:E,MATCH(DATE(YEAR($A1253)-1,MONTH($A1253),DAY($A1253)),$A:$A,0))=""),"",E1253/INDEX(E:E,MATCH(DATE(YEAR($A1253)-1,MONTH($A1253),DAY($A1253)),$A:$A,0))-1),"")</f>
        <v/>
      </c>
      <c r="I1253" s="20">
        <f>IFERROR(IF(OR(F1253="",INDEX(F:F,MATCH(DATE(YEAR($A1253)-1,MONTH($A1253),DAY($A1253)),$A:$A,0))=""),"",F1253/INDEX(F:F,MATCH(DATE(YEAR($A1253)-1,MONTH($A1253),DAY($A1253)),$A:$A,0))-1),"")</f>
        <v/>
      </c>
      <c r="J1253" s="20">
        <f>IFERROR(IF(OR(G1253="",INDEX(G:G,MATCH(DATE(YEAR($A1253)-1,MONTH($A1253),DAY($A1253)),$A:$A,0))=""),"",G1253/INDEX(G:G,MATCH(DATE(YEAR($A1253)-1,MONTH($A1253),DAY($A1253)),$A:$A,0))-1),"")</f>
        <v/>
      </c>
      <c r="K1253" s="20">
        <f>IF(OR(E1253="",E1252=""),"",E1253/E1252-1)</f>
        <v/>
      </c>
      <c r="L1253" s="20">
        <f>IF(OR(F1253="",F1252=""),"",F1253/F1252-1)</f>
        <v/>
      </c>
      <c r="M1253" s="20">
        <f>IF(OR(G1253="",G1252=""),"",G1253/G1252-1)</f>
        <v/>
      </c>
      <c r="N1253" s="20">
        <f>IF(G1253="","",E1253/G1253)</f>
        <v/>
      </c>
      <c r="O1253" s="20">
        <f>IF(G1253="","",F1253/G1253)</f>
        <v/>
      </c>
      <c r="P1253" s="21">
        <f>IF(SUMIFS('Daily NSE Equity Options'!$L:$L,'Daily NSE Equity Options'!$A:$A,$A1253)=0,"",SUMIFS('Daily NSE Equity Options'!$L:$L,'Daily NSE Equity Options'!$A:$A,$A1253))</f>
        <v/>
      </c>
      <c r="Q1253" s="8">
        <f>IF(SUMIFS('Daily BSE Equity Options'!$L:$L,'Daily BSE Equity Options'!$A:$A,$A1253)=0,"",SUMIFS('Daily BSE Equity Options'!$L:$L,'Daily BSE Equity Options'!$A:$A,$A1253))</f>
        <v/>
      </c>
      <c r="R1253" s="8">
        <f>IF(OR(P1253="",Q1253=""),"",P1253+Q1253)</f>
        <v/>
      </c>
      <c r="S1253" s="23">
        <f>IFERROR(IF(OR(P1253="",INDEX(P:P,MATCH(DATE(YEAR($A1253)-1,MONTH($A1253),DAY($A1253)),$A:$A,0))=""),"",P1253/INDEX(P:P,MATCH(DATE(YEAR($A1253)-1,MONTH($A1253),DAY($A1253)),$A:$A,0))-1),"")</f>
        <v/>
      </c>
      <c r="T1253" s="23">
        <f>IFERROR(IF(OR(Q1253="",INDEX(Q:Q,MATCH(DATE(YEAR($A1253)-1,MONTH($A1253),DAY($A1253)),$A:$A,0))=""),"",Q1253/INDEX(Q:Q,MATCH(DATE(YEAR($A1253)-1,MONTH($A1253),DAY($A1253)),$A:$A,0))-1),"")</f>
        <v/>
      </c>
      <c r="U1253" s="23">
        <f>IFERROR(IF(OR(R1253="",INDEX(R:R,MATCH(DATE(YEAR($A1253)-1,MONTH($A1253),DAY($A1253)),$A:$A,0))=""),"",R1253/INDEX(R:R,MATCH(DATE(YEAR($A1253)-1,MONTH($A1253),DAY($A1253)),$A:$A,0))-1),"")</f>
        <v/>
      </c>
      <c r="V1253" s="23">
        <f>IF(OR(P1253="",P1252=""),"",P1253/P1252-1)</f>
        <v/>
      </c>
      <c r="W1253" s="23">
        <f>IF(OR(Q1253="",Q1252=""),"",Q1253/Q1252-1)</f>
        <v/>
      </c>
      <c r="X1253" s="23">
        <f>IF(OR(R1253="",R1252=""),"",R1253/R1252-1)</f>
        <v/>
      </c>
      <c r="Y1253" s="23">
        <f>IF(R1253="","",P1253/R1253)</f>
        <v/>
      </c>
      <c r="Z1253" s="23">
        <f>IF(R1253="","",Q1253/R1253)</f>
        <v/>
      </c>
      <c r="AA1253" s="24">
        <f>IF(SUMIFS('Daily NSE Equity Options'!$M:$M,'Daily NSE Equity Options'!$A:$A,$A1253)=0,"",SUMIFS('Daily NSE Equity Options'!$M:$M,'Daily NSE Equity Options'!$A:$A,$A1253))</f>
        <v/>
      </c>
      <c r="AB1253" s="9">
        <f>IF(SUMIFS('Daily BSE Equity Options'!$M:$M,'Daily BSE Equity Options'!$A:$A,$A1253)=0,"",SUMIFS('Daily BSE Equity Options'!$M:$M,'Daily BSE Equity Options'!$A:$A,$A1253))</f>
        <v/>
      </c>
      <c r="AC1253" s="9">
        <f>IF(OR(AA1253="",AB1253=""),"",AA1253+AB1253)</f>
        <v/>
      </c>
      <c r="AD1253" s="26">
        <f>IFERROR(IF(OR(AA1253="",INDEX(AA:AA,MATCH(DATE(YEAR($A1253)-1,MONTH($A1253),DAY($A1253)),$A:$A,0))=""),"",AA1253/INDEX(AA:AA,MATCH(DATE(YEAR($A1253)-1,MONTH($A1253),DAY($A1253)),$A:$A,0))-1),"")</f>
        <v/>
      </c>
      <c r="AE1253" s="26">
        <f>IFERROR(IF(OR(AB1253="",INDEX(AB:AB,MATCH(DATE(YEAR($A1253)-1,MONTH($A1253),DAY($A1253)),$A:$A,0))=""),"",AB1253/INDEX(AB:AB,MATCH(DATE(YEAR($A1253)-1,MONTH($A1253),DAY($A1253)),$A:$A,0))-1),"")</f>
        <v/>
      </c>
      <c r="AF1253" s="26">
        <f>IFERROR(IF(OR(AC1253="",INDEX(AC:AC,MATCH(DATE(YEAR($A1253)-1,MONTH($A1253),DAY($A1253)),$A:$A,0))=""),"",AC1253/INDEX(AC:AC,MATCH(DATE(YEAR($A1253)-1,MONTH($A1253),DAY($A1253)),$A:$A,0))-1),"")</f>
        <v/>
      </c>
      <c r="AG1253" s="26">
        <f>IF(OR(AA1253="",AA1252=""),"",AA1253/AA1252-1)</f>
        <v/>
      </c>
      <c r="AH1253" s="26">
        <f>IF(OR(AB1253="",AB1252=""),"",AB1253/AB1252-1)</f>
        <v/>
      </c>
      <c r="AI1253" s="26">
        <f>IF(OR(AC1253="",AC1252=""),"",AC1253/AC1252-1)</f>
        <v/>
      </c>
      <c r="AJ1253" s="26">
        <f>IF(AC1253="","",AA1253/AC1253)</f>
        <v/>
      </c>
      <c r="AK1253" s="26">
        <f>IF(AC1253="","",AB1253/AC1253)</f>
        <v/>
      </c>
      <c r="AL1253" s="29" t="n">
        <v>15.865</v>
      </c>
      <c r="AM1253" s="30" t="n">
        <v>16.4625</v>
      </c>
      <c r="AN1253" s="30" t="n">
        <v>15.09</v>
      </c>
      <c r="AO1253" s="30" t="n">
        <v>15.47</v>
      </c>
      <c r="AP1253" s="31" t="n">
        <v>-0.0249</v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18">
        <f>IF(SUMIFS('Daily NSE Equity Options'!$K:$K,'Daily NSE Equity Options'!$A:$A,$A1254)=0,"",SUMIFS('Daily NSE Equity Options'!$K:$K,'Daily NSE Equity Options'!$A:$A,$A1254))</f>
        <v/>
      </c>
      <c r="F1254" s="7">
        <f>IF(SUMIFS('Daily BSE Equity Options'!$K:$K,'Daily BSE Equity Options'!$A:$A,$A1254)=0,"",SUMIFS('Daily BSE Equity Options'!$K:$K,'Daily BSE Equity Options'!$A:$A,$A1254))</f>
        <v/>
      </c>
      <c r="G1254" s="7">
        <f>IF(OR(E1254="",F1254=""),"",E1254+F1254)</f>
        <v/>
      </c>
      <c r="H1254" s="20">
        <f>IFERROR(IF(OR(E1254="",INDEX(E:E,MATCH(DATE(YEAR($A1254)-1,MONTH($A1254),DAY($A1254)),$A:$A,0))=""),"",E1254/INDEX(E:E,MATCH(DATE(YEAR($A1254)-1,MONTH($A1254),DAY($A1254)),$A:$A,0))-1),"")</f>
        <v/>
      </c>
      <c r="I1254" s="20">
        <f>IFERROR(IF(OR(F1254="",INDEX(F:F,MATCH(DATE(YEAR($A1254)-1,MONTH($A1254),DAY($A1254)),$A:$A,0))=""),"",F1254/INDEX(F:F,MATCH(DATE(YEAR($A1254)-1,MONTH($A1254),DAY($A1254)),$A:$A,0))-1),"")</f>
        <v/>
      </c>
      <c r="J1254" s="20">
        <f>IFERROR(IF(OR(G1254="",INDEX(G:G,MATCH(DATE(YEAR($A1254)-1,MONTH($A1254),DAY($A1254)),$A:$A,0))=""),"",G1254/INDEX(G:G,MATCH(DATE(YEAR($A1254)-1,MONTH($A1254),DAY($A1254)),$A:$A,0))-1),"")</f>
        <v/>
      </c>
      <c r="K1254" s="20">
        <f>IF(OR(E1254="",E1253=""),"",E1254/E1253-1)</f>
        <v/>
      </c>
      <c r="L1254" s="20">
        <f>IF(OR(F1254="",F1253=""),"",F1254/F1253-1)</f>
        <v/>
      </c>
      <c r="M1254" s="20">
        <f>IF(OR(G1254="",G1253=""),"",G1254/G1253-1)</f>
        <v/>
      </c>
      <c r="N1254" s="20">
        <f>IF(G1254="","",E1254/G1254)</f>
        <v/>
      </c>
      <c r="O1254" s="20">
        <f>IF(G1254="","",F1254/G1254)</f>
        <v/>
      </c>
      <c r="P1254" s="21">
        <f>IF(SUMIFS('Daily NSE Equity Options'!$L:$L,'Daily NSE Equity Options'!$A:$A,$A1254)=0,"",SUMIFS('Daily NSE Equity Options'!$L:$L,'Daily NSE Equity Options'!$A:$A,$A1254))</f>
        <v/>
      </c>
      <c r="Q1254" s="8">
        <f>IF(SUMIFS('Daily BSE Equity Options'!$L:$L,'Daily BSE Equity Options'!$A:$A,$A1254)=0,"",SUMIFS('Daily BSE Equity Options'!$L:$L,'Daily BSE Equity Options'!$A:$A,$A1254))</f>
        <v/>
      </c>
      <c r="R1254" s="8">
        <f>IF(OR(P1254="",Q1254=""),"",P1254+Q1254)</f>
        <v/>
      </c>
      <c r="S1254" s="23">
        <f>IFERROR(IF(OR(P1254="",INDEX(P:P,MATCH(DATE(YEAR($A1254)-1,MONTH($A1254),DAY($A1254)),$A:$A,0))=""),"",P1254/INDEX(P:P,MATCH(DATE(YEAR($A1254)-1,MONTH($A1254),DAY($A1254)),$A:$A,0))-1),"")</f>
        <v/>
      </c>
      <c r="T1254" s="23">
        <f>IFERROR(IF(OR(Q1254="",INDEX(Q:Q,MATCH(DATE(YEAR($A1254)-1,MONTH($A1254),DAY($A1254)),$A:$A,0))=""),"",Q1254/INDEX(Q:Q,MATCH(DATE(YEAR($A1254)-1,MONTH($A1254),DAY($A1254)),$A:$A,0))-1),"")</f>
        <v/>
      </c>
      <c r="U1254" s="23">
        <f>IFERROR(IF(OR(R1254="",INDEX(R:R,MATCH(DATE(YEAR($A1254)-1,MONTH($A1254),DAY($A1254)),$A:$A,0))=""),"",R1254/INDEX(R:R,MATCH(DATE(YEAR($A1254)-1,MONTH($A1254),DAY($A1254)),$A:$A,0))-1),"")</f>
        <v/>
      </c>
      <c r="V1254" s="23">
        <f>IF(OR(P1254="",P1253=""),"",P1254/P1253-1)</f>
        <v/>
      </c>
      <c r="W1254" s="23">
        <f>IF(OR(Q1254="",Q1253=""),"",Q1254/Q1253-1)</f>
        <v/>
      </c>
      <c r="X1254" s="23">
        <f>IF(OR(R1254="",R1253=""),"",R1254/R1253-1)</f>
        <v/>
      </c>
      <c r="Y1254" s="23">
        <f>IF(R1254="","",P1254/R1254)</f>
        <v/>
      </c>
      <c r="Z1254" s="23">
        <f>IF(R1254="","",Q1254/R1254)</f>
        <v/>
      </c>
      <c r="AA1254" s="24">
        <f>IF(SUMIFS('Daily NSE Equity Options'!$M:$M,'Daily NSE Equity Options'!$A:$A,$A1254)=0,"",SUMIFS('Daily NSE Equity Options'!$M:$M,'Daily NSE Equity Options'!$A:$A,$A1254))</f>
        <v/>
      </c>
      <c r="AB1254" s="9">
        <f>IF(SUMIFS('Daily BSE Equity Options'!$M:$M,'Daily BSE Equity Options'!$A:$A,$A1254)=0,"",SUMIFS('Daily BSE Equity Options'!$M:$M,'Daily BSE Equity Options'!$A:$A,$A1254))</f>
        <v/>
      </c>
      <c r="AC1254" s="9">
        <f>IF(OR(AA1254="",AB1254=""),"",AA1254+AB1254)</f>
        <v/>
      </c>
      <c r="AD1254" s="26">
        <f>IFERROR(IF(OR(AA1254="",INDEX(AA:AA,MATCH(DATE(YEAR($A1254)-1,MONTH($A1254),DAY($A1254)),$A:$A,0))=""),"",AA1254/INDEX(AA:AA,MATCH(DATE(YEAR($A1254)-1,MONTH($A1254),DAY($A1254)),$A:$A,0))-1),"")</f>
        <v/>
      </c>
      <c r="AE1254" s="26">
        <f>IFERROR(IF(OR(AB1254="",INDEX(AB:AB,MATCH(DATE(YEAR($A1254)-1,MONTH($A1254),DAY($A1254)),$A:$A,0))=""),"",AB1254/INDEX(AB:AB,MATCH(DATE(YEAR($A1254)-1,MONTH($A1254),DAY($A1254)),$A:$A,0))-1),"")</f>
        <v/>
      </c>
      <c r="AF1254" s="26">
        <f>IFERROR(IF(OR(AC1254="",INDEX(AC:AC,MATCH(DATE(YEAR($A1254)-1,MONTH($A1254),DAY($A1254)),$A:$A,0))=""),"",AC1254/INDEX(AC:AC,MATCH(DATE(YEAR($A1254)-1,MONTH($A1254),DAY($A1254)),$A:$A,0))-1),"")</f>
        <v/>
      </c>
      <c r="AG1254" s="26">
        <f>IF(OR(AA1254="",AA1253=""),"",AA1254/AA1253-1)</f>
        <v/>
      </c>
      <c r="AH1254" s="26">
        <f>IF(OR(AB1254="",AB1253=""),"",AB1254/AB1253-1)</f>
        <v/>
      </c>
      <c r="AI1254" s="26">
        <f>IF(OR(AC1254="",AC1253=""),"",AC1254/AC1253-1)</f>
        <v/>
      </c>
      <c r="AJ1254" s="26">
        <f>IF(AC1254="","",AA1254/AC1254)</f>
        <v/>
      </c>
      <c r="AK1254" s="26">
        <f>IF(AC1254="","",AB1254/AC1254)</f>
        <v/>
      </c>
      <c r="AL1254" s="29" t="n">
        <v>15.4675</v>
      </c>
      <c r="AM1254" s="30" t="n">
        <v>16.3325</v>
      </c>
      <c r="AN1254" s="30" t="n">
        <v>14.2175</v>
      </c>
      <c r="AO1254" s="30" t="n">
        <v>15.52</v>
      </c>
      <c r="AP1254" s="31" t="n">
        <v>0.0034</v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18">
        <f>IF(SUMIFS('Daily NSE Equity Options'!$K:$K,'Daily NSE Equity Options'!$A:$A,$A1255)=0,"",SUMIFS('Daily NSE Equity Options'!$K:$K,'Daily NSE Equity Options'!$A:$A,$A1255))</f>
        <v/>
      </c>
      <c r="F1255" s="7">
        <f>IF(SUMIFS('Daily BSE Equity Options'!$K:$K,'Daily BSE Equity Options'!$A:$A,$A1255)=0,"",SUMIFS('Daily BSE Equity Options'!$K:$K,'Daily BSE Equity Options'!$A:$A,$A1255))</f>
        <v/>
      </c>
      <c r="G1255" s="7">
        <f>IF(OR(E1255="",F1255=""),"",E1255+F1255)</f>
        <v/>
      </c>
      <c r="H1255" s="20">
        <f>IFERROR(IF(OR(E1255="",INDEX(E:E,MATCH(DATE(YEAR($A1255)-1,MONTH($A1255),DAY($A1255)),$A:$A,0))=""),"",E1255/INDEX(E:E,MATCH(DATE(YEAR($A1255)-1,MONTH($A1255),DAY($A1255)),$A:$A,0))-1),"")</f>
        <v/>
      </c>
      <c r="I1255" s="20">
        <f>IFERROR(IF(OR(F1255="",INDEX(F:F,MATCH(DATE(YEAR($A1255)-1,MONTH($A1255),DAY($A1255)),$A:$A,0))=""),"",F1255/INDEX(F:F,MATCH(DATE(YEAR($A1255)-1,MONTH($A1255),DAY($A1255)),$A:$A,0))-1),"")</f>
        <v/>
      </c>
      <c r="J1255" s="20">
        <f>IFERROR(IF(OR(G1255="",INDEX(G:G,MATCH(DATE(YEAR($A1255)-1,MONTH($A1255),DAY($A1255)),$A:$A,0))=""),"",G1255/INDEX(G:G,MATCH(DATE(YEAR($A1255)-1,MONTH($A1255),DAY($A1255)),$A:$A,0))-1),"")</f>
        <v/>
      </c>
      <c r="K1255" s="20">
        <f>IF(OR(E1255="",E1254=""),"",E1255/E1254-1)</f>
        <v/>
      </c>
      <c r="L1255" s="20">
        <f>IF(OR(F1255="",F1254=""),"",F1255/F1254-1)</f>
        <v/>
      </c>
      <c r="M1255" s="20">
        <f>IF(OR(G1255="",G1254=""),"",G1255/G1254-1)</f>
        <v/>
      </c>
      <c r="N1255" s="20">
        <f>IF(G1255="","",E1255/G1255)</f>
        <v/>
      </c>
      <c r="O1255" s="20">
        <f>IF(G1255="","",F1255/G1255)</f>
        <v/>
      </c>
      <c r="P1255" s="21">
        <f>IF(SUMIFS('Daily NSE Equity Options'!$L:$L,'Daily NSE Equity Options'!$A:$A,$A1255)=0,"",SUMIFS('Daily NSE Equity Options'!$L:$L,'Daily NSE Equity Options'!$A:$A,$A1255))</f>
        <v/>
      </c>
      <c r="Q1255" s="8">
        <f>IF(SUMIFS('Daily BSE Equity Options'!$L:$L,'Daily BSE Equity Options'!$A:$A,$A1255)=0,"",SUMIFS('Daily BSE Equity Options'!$L:$L,'Daily BSE Equity Options'!$A:$A,$A1255))</f>
        <v/>
      </c>
      <c r="R1255" s="8">
        <f>IF(OR(P1255="",Q1255=""),"",P1255+Q1255)</f>
        <v/>
      </c>
      <c r="S1255" s="23">
        <f>IFERROR(IF(OR(P1255="",INDEX(P:P,MATCH(DATE(YEAR($A1255)-1,MONTH($A1255),DAY($A1255)),$A:$A,0))=""),"",P1255/INDEX(P:P,MATCH(DATE(YEAR($A1255)-1,MONTH($A1255),DAY($A1255)),$A:$A,0))-1),"")</f>
        <v/>
      </c>
      <c r="T1255" s="23">
        <f>IFERROR(IF(OR(Q1255="",INDEX(Q:Q,MATCH(DATE(YEAR($A1255)-1,MONTH($A1255),DAY($A1255)),$A:$A,0))=""),"",Q1255/INDEX(Q:Q,MATCH(DATE(YEAR($A1255)-1,MONTH($A1255),DAY($A1255)),$A:$A,0))-1),"")</f>
        <v/>
      </c>
      <c r="U1255" s="23">
        <f>IFERROR(IF(OR(R1255="",INDEX(R:R,MATCH(DATE(YEAR($A1255)-1,MONTH($A1255),DAY($A1255)),$A:$A,0))=""),"",R1255/INDEX(R:R,MATCH(DATE(YEAR($A1255)-1,MONTH($A1255),DAY($A1255)),$A:$A,0))-1),"")</f>
        <v/>
      </c>
      <c r="V1255" s="23">
        <f>IF(OR(P1255="",P1254=""),"",P1255/P1254-1)</f>
        <v/>
      </c>
      <c r="W1255" s="23">
        <f>IF(OR(Q1255="",Q1254=""),"",Q1255/Q1254-1)</f>
        <v/>
      </c>
      <c r="X1255" s="23">
        <f>IF(OR(R1255="",R1254=""),"",R1255/R1254-1)</f>
        <v/>
      </c>
      <c r="Y1255" s="23">
        <f>IF(R1255="","",P1255/R1255)</f>
        <v/>
      </c>
      <c r="Z1255" s="23">
        <f>IF(R1255="","",Q1255/R1255)</f>
        <v/>
      </c>
      <c r="AA1255" s="24">
        <f>IF(SUMIFS('Daily NSE Equity Options'!$M:$M,'Daily NSE Equity Options'!$A:$A,$A1255)=0,"",SUMIFS('Daily NSE Equity Options'!$M:$M,'Daily NSE Equity Options'!$A:$A,$A1255))</f>
        <v/>
      </c>
      <c r="AB1255" s="9">
        <f>IF(SUMIFS('Daily BSE Equity Options'!$M:$M,'Daily BSE Equity Options'!$A:$A,$A1255)=0,"",SUMIFS('Daily BSE Equity Options'!$M:$M,'Daily BSE Equity Options'!$A:$A,$A1255))</f>
        <v/>
      </c>
      <c r="AC1255" s="9">
        <f>IF(OR(AA1255="",AB1255=""),"",AA1255+AB1255)</f>
        <v/>
      </c>
      <c r="AD1255" s="26">
        <f>IFERROR(IF(OR(AA1255="",INDEX(AA:AA,MATCH(DATE(YEAR($A1255)-1,MONTH($A1255),DAY($A1255)),$A:$A,0))=""),"",AA1255/INDEX(AA:AA,MATCH(DATE(YEAR($A1255)-1,MONTH($A1255),DAY($A1255)),$A:$A,0))-1),"")</f>
        <v/>
      </c>
      <c r="AE1255" s="26">
        <f>IFERROR(IF(OR(AB1255="",INDEX(AB:AB,MATCH(DATE(YEAR($A1255)-1,MONTH($A1255),DAY($A1255)),$A:$A,0))=""),"",AB1255/INDEX(AB:AB,MATCH(DATE(YEAR($A1255)-1,MONTH($A1255),DAY($A1255)),$A:$A,0))-1),"")</f>
        <v/>
      </c>
      <c r="AF1255" s="26">
        <f>IFERROR(IF(OR(AC1255="",INDEX(AC:AC,MATCH(DATE(YEAR($A1255)-1,MONTH($A1255),DAY($A1255)),$A:$A,0))=""),"",AC1255/INDEX(AC:AC,MATCH(DATE(YEAR($A1255)-1,MONTH($A1255),DAY($A1255)),$A:$A,0))-1),"")</f>
        <v/>
      </c>
      <c r="AG1255" s="26">
        <f>IF(OR(AA1255="",AA1254=""),"",AA1255/AA1254-1)</f>
        <v/>
      </c>
      <c r="AH1255" s="26">
        <f>IF(OR(AB1255="",AB1254=""),"",AB1255/AB1254-1)</f>
        <v/>
      </c>
      <c r="AI1255" s="26">
        <f>IF(OR(AC1255="",AC1254=""),"",AC1255/AC1254-1)</f>
        <v/>
      </c>
      <c r="AJ1255" s="26">
        <f>IF(AC1255="","",AA1255/AC1255)</f>
        <v/>
      </c>
      <c r="AK1255" s="26">
        <f>IF(AC1255="","",AB1255/AC1255)</f>
        <v/>
      </c>
      <c r="AL1255" s="29" t="n">
        <v>15.515</v>
      </c>
      <c r="AM1255" s="30" t="n">
        <v>16.0075</v>
      </c>
      <c r="AN1255" s="30" t="n">
        <v>14.54</v>
      </c>
      <c r="AO1255" s="30" t="n">
        <v>15.23</v>
      </c>
      <c r="AP1255" s="31" t="n">
        <v>-0.0184</v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18">
        <f>IF(SUMIFS('Daily NSE Equity Options'!$K:$K,'Daily NSE Equity Options'!$A:$A,$A1256)=0,"",SUMIFS('Daily NSE Equity Options'!$K:$K,'Daily NSE Equity Options'!$A:$A,$A1256))</f>
        <v/>
      </c>
      <c r="F1256" s="7">
        <f>IF(SUMIFS('Daily BSE Equity Options'!$K:$K,'Daily BSE Equity Options'!$A:$A,$A1256)=0,"",SUMIFS('Daily BSE Equity Options'!$K:$K,'Daily BSE Equity Options'!$A:$A,$A1256))</f>
        <v/>
      </c>
      <c r="G1256" s="7">
        <f>IF(OR(E1256="",F1256=""),"",E1256+F1256)</f>
        <v/>
      </c>
      <c r="H1256" s="20">
        <f>IFERROR(IF(OR(E1256="",INDEX(E:E,MATCH(DATE(YEAR($A1256)-1,MONTH($A1256),DAY($A1256)),$A:$A,0))=""),"",E1256/INDEX(E:E,MATCH(DATE(YEAR($A1256)-1,MONTH($A1256),DAY($A1256)),$A:$A,0))-1),"")</f>
        <v/>
      </c>
      <c r="I1256" s="20">
        <f>IFERROR(IF(OR(F1256="",INDEX(F:F,MATCH(DATE(YEAR($A1256)-1,MONTH($A1256),DAY($A1256)),$A:$A,0))=""),"",F1256/INDEX(F:F,MATCH(DATE(YEAR($A1256)-1,MONTH($A1256),DAY($A1256)),$A:$A,0))-1),"")</f>
        <v/>
      </c>
      <c r="J1256" s="20">
        <f>IFERROR(IF(OR(G1256="",INDEX(G:G,MATCH(DATE(YEAR($A1256)-1,MONTH($A1256),DAY($A1256)),$A:$A,0))=""),"",G1256/INDEX(G:G,MATCH(DATE(YEAR($A1256)-1,MONTH($A1256),DAY($A1256)),$A:$A,0))-1),"")</f>
        <v/>
      </c>
      <c r="K1256" s="20">
        <f>IF(OR(E1256="",E1255=""),"",E1256/E1255-1)</f>
        <v/>
      </c>
      <c r="L1256" s="20">
        <f>IF(OR(F1256="",F1255=""),"",F1256/F1255-1)</f>
        <v/>
      </c>
      <c r="M1256" s="20">
        <f>IF(OR(G1256="",G1255=""),"",G1256/G1255-1)</f>
        <v/>
      </c>
      <c r="N1256" s="20">
        <f>IF(G1256="","",E1256/G1256)</f>
        <v/>
      </c>
      <c r="O1256" s="20">
        <f>IF(G1256="","",F1256/G1256)</f>
        <v/>
      </c>
      <c r="P1256" s="21">
        <f>IF(SUMIFS('Daily NSE Equity Options'!$L:$L,'Daily NSE Equity Options'!$A:$A,$A1256)=0,"",SUMIFS('Daily NSE Equity Options'!$L:$L,'Daily NSE Equity Options'!$A:$A,$A1256))</f>
        <v/>
      </c>
      <c r="Q1256" s="8">
        <f>IF(SUMIFS('Daily BSE Equity Options'!$L:$L,'Daily BSE Equity Options'!$A:$A,$A1256)=0,"",SUMIFS('Daily BSE Equity Options'!$L:$L,'Daily BSE Equity Options'!$A:$A,$A1256))</f>
        <v/>
      </c>
      <c r="R1256" s="8">
        <f>IF(OR(P1256="",Q1256=""),"",P1256+Q1256)</f>
        <v/>
      </c>
      <c r="S1256" s="23">
        <f>IFERROR(IF(OR(P1256="",INDEX(P:P,MATCH(DATE(YEAR($A1256)-1,MONTH($A1256),DAY($A1256)),$A:$A,0))=""),"",P1256/INDEX(P:P,MATCH(DATE(YEAR($A1256)-1,MONTH($A1256),DAY($A1256)),$A:$A,0))-1),"")</f>
        <v/>
      </c>
      <c r="T1256" s="23">
        <f>IFERROR(IF(OR(Q1256="",INDEX(Q:Q,MATCH(DATE(YEAR($A1256)-1,MONTH($A1256),DAY($A1256)),$A:$A,0))=""),"",Q1256/INDEX(Q:Q,MATCH(DATE(YEAR($A1256)-1,MONTH($A1256),DAY($A1256)),$A:$A,0))-1),"")</f>
        <v/>
      </c>
      <c r="U1256" s="23">
        <f>IFERROR(IF(OR(R1256="",INDEX(R:R,MATCH(DATE(YEAR($A1256)-1,MONTH($A1256),DAY($A1256)),$A:$A,0))=""),"",R1256/INDEX(R:R,MATCH(DATE(YEAR($A1256)-1,MONTH($A1256),DAY($A1256)),$A:$A,0))-1),"")</f>
        <v/>
      </c>
      <c r="V1256" s="23">
        <f>IF(OR(P1256="",P1255=""),"",P1256/P1255-1)</f>
        <v/>
      </c>
      <c r="W1256" s="23">
        <f>IF(OR(Q1256="",Q1255=""),"",Q1256/Q1255-1)</f>
        <v/>
      </c>
      <c r="X1256" s="23">
        <f>IF(OR(R1256="",R1255=""),"",R1256/R1255-1)</f>
        <v/>
      </c>
      <c r="Y1256" s="23">
        <f>IF(R1256="","",P1256/R1256)</f>
        <v/>
      </c>
      <c r="Z1256" s="23">
        <f>IF(R1256="","",Q1256/R1256)</f>
        <v/>
      </c>
      <c r="AA1256" s="24">
        <f>IF(SUMIFS('Daily NSE Equity Options'!$M:$M,'Daily NSE Equity Options'!$A:$A,$A1256)=0,"",SUMIFS('Daily NSE Equity Options'!$M:$M,'Daily NSE Equity Options'!$A:$A,$A1256))</f>
        <v/>
      </c>
      <c r="AB1256" s="9">
        <f>IF(SUMIFS('Daily BSE Equity Options'!$M:$M,'Daily BSE Equity Options'!$A:$A,$A1256)=0,"",SUMIFS('Daily BSE Equity Options'!$M:$M,'Daily BSE Equity Options'!$A:$A,$A1256))</f>
        <v/>
      </c>
      <c r="AC1256" s="9">
        <f>IF(OR(AA1256="",AB1256=""),"",AA1256+AB1256)</f>
        <v/>
      </c>
      <c r="AD1256" s="26">
        <f>IFERROR(IF(OR(AA1256="",INDEX(AA:AA,MATCH(DATE(YEAR($A1256)-1,MONTH($A1256),DAY($A1256)),$A:$A,0))=""),"",AA1256/INDEX(AA:AA,MATCH(DATE(YEAR($A1256)-1,MONTH($A1256),DAY($A1256)),$A:$A,0))-1),"")</f>
        <v/>
      </c>
      <c r="AE1256" s="26">
        <f>IFERROR(IF(OR(AB1256="",INDEX(AB:AB,MATCH(DATE(YEAR($A1256)-1,MONTH($A1256),DAY($A1256)),$A:$A,0))=""),"",AB1256/INDEX(AB:AB,MATCH(DATE(YEAR($A1256)-1,MONTH($A1256),DAY($A1256)),$A:$A,0))-1),"")</f>
        <v/>
      </c>
      <c r="AF1256" s="26">
        <f>IFERROR(IF(OR(AC1256="",INDEX(AC:AC,MATCH(DATE(YEAR($A1256)-1,MONTH($A1256),DAY($A1256)),$A:$A,0))=""),"",AC1256/INDEX(AC:AC,MATCH(DATE(YEAR($A1256)-1,MONTH($A1256),DAY($A1256)),$A:$A,0))-1),"")</f>
        <v/>
      </c>
      <c r="AG1256" s="26">
        <f>IF(OR(AA1256="",AA1255=""),"",AA1256/AA1255-1)</f>
        <v/>
      </c>
      <c r="AH1256" s="26">
        <f>IF(OR(AB1256="",AB1255=""),"",AB1256/AB1255-1)</f>
        <v/>
      </c>
      <c r="AI1256" s="26">
        <f>IF(OR(AC1256="",AC1255=""),"",AC1256/AC1255-1)</f>
        <v/>
      </c>
      <c r="AJ1256" s="26">
        <f>IF(AC1256="","",AA1256/AC1256)</f>
        <v/>
      </c>
      <c r="AK1256" s="26">
        <f>IF(AC1256="","",AB1256/AC1256)</f>
        <v/>
      </c>
      <c r="AL1256" s="29" t="n">
        <v>15.23</v>
      </c>
      <c r="AM1256" s="30" t="n">
        <v>16.5175</v>
      </c>
      <c r="AN1256" s="30" t="n">
        <v>12.8425</v>
      </c>
      <c r="AO1256" s="30" t="n">
        <v>15.96</v>
      </c>
      <c r="AP1256" s="31" t="n">
        <v>0.0479</v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18">
        <f>IF(SUMIFS('Daily NSE Equity Options'!$K:$K,'Daily NSE Equity Options'!$A:$A,$A1257)=0,"",SUMIFS('Daily NSE Equity Options'!$K:$K,'Daily NSE Equity Options'!$A:$A,$A1257))</f>
        <v/>
      </c>
      <c r="F1257" s="7">
        <f>IF(SUMIFS('Daily BSE Equity Options'!$K:$K,'Daily BSE Equity Options'!$A:$A,$A1257)=0,"",SUMIFS('Daily BSE Equity Options'!$K:$K,'Daily BSE Equity Options'!$A:$A,$A1257))</f>
        <v/>
      </c>
      <c r="G1257" s="7">
        <f>IF(OR(E1257="",F1257=""),"",E1257+F1257)</f>
        <v/>
      </c>
      <c r="H1257" s="20">
        <f>IFERROR(IF(OR(E1257="",INDEX(E:E,MATCH(DATE(YEAR($A1257)-1,MONTH($A1257),DAY($A1257)),$A:$A,0))=""),"",E1257/INDEX(E:E,MATCH(DATE(YEAR($A1257)-1,MONTH($A1257),DAY($A1257)),$A:$A,0))-1),"")</f>
        <v/>
      </c>
      <c r="I1257" s="20">
        <f>IFERROR(IF(OR(F1257="",INDEX(F:F,MATCH(DATE(YEAR($A1257)-1,MONTH($A1257),DAY($A1257)),$A:$A,0))=""),"",F1257/INDEX(F:F,MATCH(DATE(YEAR($A1257)-1,MONTH($A1257),DAY($A1257)),$A:$A,0))-1),"")</f>
        <v/>
      </c>
      <c r="J1257" s="20">
        <f>IFERROR(IF(OR(G1257="",INDEX(G:G,MATCH(DATE(YEAR($A1257)-1,MONTH($A1257),DAY($A1257)),$A:$A,0))=""),"",G1257/INDEX(G:G,MATCH(DATE(YEAR($A1257)-1,MONTH($A1257),DAY($A1257)),$A:$A,0))-1),"")</f>
        <v/>
      </c>
      <c r="K1257" s="20">
        <f>IF(OR(E1257="",E1256=""),"",E1257/E1256-1)</f>
        <v/>
      </c>
      <c r="L1257" s="20">
        <f>IF(OR(F1257="",F1256=""),"",F1257/F1256-1)</f>
        <v/>
      </c>
      <c r="M1257" s="20">
        <f>IF(OR(G1257="",G1256=""),"",G1257/G1256-1)</f>
        <v/>
      </c>
      <c r="N1257" s="20">
        <f>IF(G1257="","",E1257/G1257)</f>
        <v/>
      </c>
      <c r="O1257" s="20">
        <f>IF(G1257="","",F1257/G1257)</f>
        <v/>
      </c>
      <c r="P1257" s="21">
        <f>IF(SUMIFS('Daily NSE Equity Options'!$L:$L,'Daily NSE Equity Options'!$A:$A,$A1257)=0,"",SUMIFS('Daily NSE Equity Options'!$L:$L,'Daily NSE Equity Options'!$A:$A,$A1257))</f>
        <v/>
      </c>
      <c r="Q1257" s="8">
        <f>IF(SUMIFS('Daily BSE Equity Options'!$L:$L,'Daily BSE Equity Options'!$A:$A,$A1257)=0,"",SUMIFS('Daily BSE Equity Options'!$L:$L,'Daily BSE Equity Options'!$A:$A,$A1257))</f>
        <v/>
      </c>
      <c r="R1257" s="8">
        <f>IF(OR(P1257="",Q1257=""),"",P1257+Q1257)</f>
        <v/>
      </c>
      <c r="S1257" s="23">
        <f>IFERROR(IF(OR(P1257="",INDEX(P:P,MATCH(DATE(YEAR($A1257)-1,MONTH($A1257),DAY($A1257)),$A:$A,0))=""),"",P1257/INDEX(P:P,MATCH(DATE(YEAR($A1257)-1,MONTH($A1257),DAY($A1257)),$A:$A,0))-1),"")</f>
        <v/>
      </c>
      <c r="T1257" s="23">
        <f>IFERROR(IF(OR(Q1257="",INDEX(Q:Q,MATCH(DATE(YEAR($A1257)-1,MONTH($A1257),DAY($A1257)),$A:$A,0))=""),"",Q1257/INDEX(Q:Q,MATCH(DATE(YEAR($A1257)-1,MONTH($A1257),DAY($A1257)),$A:$A,0))-1),"")</f>
        <v/>
      </c>
      <c r="U1257" s="23">
        <f>IFERROR(IF(OR(R1257="",INDEX(R:R,MATCH(DATE(YEAR($A1257)-1,MONTH($A1257),DAY($A1257)),$A:$A,0))=""),"",R1257/INDEX(R:R,MATCH(DATE(YEAR($A1257)-1,MONTH($A1257),DAY($A1257)),$A:$A,0))-1),"")</f>
        <v/>
      </c>
      <c r="V1257" s="23">
        <f>IF(OR(P1257="",P1256=""),"",P1257/P1256-1)</f>
        <v/>
      </c>
      <c r="W1257" s="23">
        <f>IF(OR(Q1257="",Q1256=""),"",Q1257/Q1256-1)</f>
        <v/>
      </c>
      <c r="X1257" s="23">
        <f>IF(OR(R1257="",R1256=""),"",R1257/R1256-1)</f>
        <v/>
      </c>
      <c r="Y1257" s="23">
        <f>IF(R1257="","",P1257/R1257)</f>
        <v/>
      </c>
      <c r="Z1257" s="23">
        <f>IF(R1257="","",Q1257/R1257)</f>
        <v/>
      </c>
      <c r="AA1257" s="24">
        <f>IF(SUMIFS('Daily NSE Equity Options'!$M:$M,'Daily NSE Equity Options'!$A:$A,$A1257)=0,"",SUMIFS('Daily NSE Equity Options'!$M:$M,'Daily NSE Equity Options'!$A:$A,$A1257))</f>
        <v/>
      </c>
      <c r="AB1257" s="9">
        <f>IF(SUMIFS('Daily BSE Equity Options'!$M:$M,'Daily BSE Equity Options'!$A:$A,$A1257)=0,"",SUMIFS('Daily BSE Equity Options'!$M:$M,'Daily BSE Equity Options'!$A:$A,$A1257))</f>
        <v/>
      </c>
      <c r="AC1257" s="9">
        <f>IF(OR(AA1257="",AB1257=""),"",AA1257+AB1257)</f>
        <v/>
      </c>
      <c r="AD1257" s="26">
        <f>IFERROR(IF(OR(AA1257="",INDEX(AA:AA,MATCH(DATE(YEAR($A1257)-1,MONTH($A1257),DAY($A1257)),$A:$A,0))=""),"",AA1257/INDEX(AA:AA,MATCH(DATE(YEAR($A1257)-1,MONTH($A1257),DAY($A1257)),$A:$A,0))-1),"")</f>
        <v/>
      </c>
      <c r="AE1257" s="26">
        <f>IFERROR(IF(OR(AB1257="",INDEX(AB:AB,MATCH(DATE(YEAR($A1257)-1,MONTH($A1257),DAY($A1257)),$A:$A,0))=""),"",AB1257/INDEX(AB:AB,MATCH(DATE(YEAR($A1257)-1,MONTH($A1257),DAY($A1257)),$A:$A,0))-1),"")</f>
        <v/>
      </c>
      <c r="AF1257" s="26">
        <f>IFERROR(IF(OR(AC1257="",INDEX(AC:AC,MATCH(DATE(YEAR($A1257)-1,MONTH($A1257),DAY($A1257)),$A:$A,0))=""),"",AC1257/INDEX(AC:AC,MATCH(DATE(YEAR($A1257)-1,MONTH($A1257),DAY($A1257)),$A:$A,0))-1),"")</f>
        <v/>
      </c>
      <c r="AG1257" s="26">
        <f>IF(OR(AA1257="",AA1256=""),"",AA1257/AA1256-1)</f>
        <v/>
      </c>
      <c r="AH1257" s="26">
        <f>IF(OR(AB1257="",AB1256=""),"",AB1257/AB1256-1)</f>
        <v/>
      </c>
      <c r="AI1257" s="26">
        <f>IF(OR(AC1257="",AC1256=""),"",AC1257/AC1256-1)</f>
        <v/>
      </c>
      <c r="AJ1257" s="26">
        <f>IF(AC1257="","",AA1257/AC1257)</f>
        <v/>
      </c>
      <c r="AK1257" s="26">
        <f>IF(AC1257="","",AB1257/AC1257)</f>
        <v/>
      </c>
      <c r="AL1257" s="29" t="n">
        <v>15.96</v>
      </c>
      <c r="AM1257" s="30" t="n">
        <v>16.7625</v>
      </c>
      <c r="AN1257" s="30" t="n">
        <v>15.5525</v>
      </c>
      <c r="AO1257" s="30" t="n">
        <v>16.25</v>
      </c>
      <c r="AP1257" s="31" t="n">
        <v>0.0182</v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18">
        <f>IF(SUMIFS('Daily NSE Equity Options'!$K:$K,'Daily NSE Equity Options'!$A:$A,$A1258)=0,"",SUMIFS('Daily NSE Equity Options'!$K:$K,'Daily NSE Equity Options'!$A:$A,$A1258))</f>
        <v/>
      </c>
      <c r="F1258" s="7">
        <f>IF(SUMIFS('Daily BSE Equity Options'!$K:$K,'Daily BSE Equity Options'!$A:$A,$A1258)=0,"",SUMIFS('Daily BSE Equity Options'!$K:$K,'Daily BSE Equity Options'!$A:$A,$A1258))</f>
        <v/>
      </c>
      <c r="G1258" s="7">
        <f>IF(OR(E1258="",F1258=""),"",E1258+F1258)</f>
        <v/>
      </c>
      <c r="H1258" s="20">
        <f>IFERROR(IF(OR(E1258="",INDEX(E:E,MATCH(DATE(YEAR($A1258)-1,MONTH($A1258),DAY($A1258)),$A:$A,0))=""),"",E1258/INDEX(E:E,MATCH(DATE(YEAR($A1258)-1,MONTH($A1258),DAY($A1258)),$A:$A,0))-1),"")</f>
        <v/>
      </c>
      <c r="I1258" s="20">
        <f>IFERROR(IF(OR(F1258="",INDEX(F:F,MATCH(DATE(YEAR($A1258)-1,MONTH($A1258),DAY($A1258)),$A:$A,0))=""),"",F1258/INDEX(F:F,MATCH(DATE(YEAR($A1258)-1,MONTH($A1258),DAY($A1258)),$A:$A,0))-1),"")</f>
        <v/>
      </c>
      <c r="J1258" s="20">
        <f>IFERROR(IF(OR(G1258="",INDEX(G:G,MATCH(DATE(YEAR($A1258)-1,MONTH($A1258),DAY($A1258)),$A:$A,0))=""),"",G1258/INDEX(G:G,MATCH(DATE(YEAR($A1258)-1,MONTH($A1258),DAY($A1258)),$A:$A,0))-1),"")</f>
        <v/>
      </c>
      <c r="K1258" s="20">
        <f>IF(OR(E1258="",E1257=""),"",E1258/E1257-1)</f>
        <v/>
      </c>
      <c r="L1258" s="20">
        <f>IF(OR(F1258="",F1257=""),"",F1258/F1257-1)</f>
        <v/>
      </c>
      <c r="M1258" s="20">
        <f>IF(OR(G1258="",G1257=""),"",G1258/G1257-1)</f>
        <v/>
      </c>
      <c r="N1258" s="20">
        <f>IF(G1258="","",E1258/G1258)</f>
        <v/>
      </c>
      <c r="O1258" s="20">
        <f>IF(G1258="","",F1258/G1258)</f>
        <v/>
      </c>
      <c r="P1258" s="21">
        <f>IF(SUMIFS('Daily NSE Equity Options'!$L:$L,'Daily NSE Equity Options'!$A:$A,$A1258)=0,"",SUMIFS('Daily NSE Equity Options'!$L:$L,'Daily NSE Equity Options'!$A:$A,$A1258))</f>
        <v/>
      </c>
      <c r="Q1258" s="8">
        <f>IF(SUMIFS('Daily BSE Equity Options'!$L:$L,'Daily BSE Equity Options'!$A:$A,$A1258)=0,"",SUMIFS('Daily BSE Equity Options'!$L:$L,'Daily BSE Equity Options'!$A:$A,$A1258))</f>
        <v/>
      </c>
      <c r="R1258" s="8">
        <f>IF(OR(P1258="",Q1258=""),"",P1258+Q1258)</f>
        <v/>
      </c>
      <c r="S1258" s="23">
        <f>IFERROR(IF(OR(P1258="",INDEX(P:P,MATCH(DATE(YEAR($A1258)-1,MONTH($A1258),DAY($A1258)),$A:$A,0))=""),"",P1258/INDEX(P:P,MATCH(DATE(YEAR($A1258)-1,MONTH($A1258),DAY($A1258)),$A:$A,0))-1),"")</f>
        <v/>
      </c>
      <c r="T1258" s="23">
        <f>IFERROR(IF(OR(Q1258="",INDEX(Q:Q,MATCH(DATE(YEAR($A1258)-1,MONTH($A1258),DAY($A1258)),$A:$A,0))=""),"",Q1258/INDEX(Q:Q,MATCH(DATE(YEAR($A1258)-1,MONTH($A1258),DAY($A1258)),$A:$A,0))-1),"")</f>
        <v/>
      </c>
      <c r="U1258" s="23">
        <f>IFERROR(IF(OR(R1258="",INDEX(R:R,MATCH(DATE(YEAR($A1258)-1,MONTH($A1258),DAY($A1258)),$A:$A,0))=""),"",R1258/INDEX(R:R,MATCH(DATE(YEAR($A1258)-1,MONTH($A1258),DAY($A1258)),$A:$A,0))-1),"")</f>
        <v/>
      </c>
      <c r="V1258" s="23">
        <f>IF(OR(P1258="",P1257=""),"",P1258/P1257-1)</f>
        <v/>
      </c>
      <c r="W1258" s="23">
        <f>IF(OR(Q1258="",Q1257=""),"",Q1258/Q1257-1)</f>
        <v/>
      </c>
      <c r="X1258" s="23">
        <f>IF(OR(R1258="",R1257=""),"",R1258/R1257-1)</f>
        <v/>
      </c>
      <c r="Y1258" s="23">
        <f>IF(R1258="","",P1258/R1258)</f>
        <v/>
      </c>
      <c r="Z1258" s="23">
        <f>IF(R1258="","",Q1258/R1258)</f>
        <v/>
      </c>
      <c r="AA1258" s="24">
        <f>IF(SUMIFS('Daily NSE Equity Options'!$M:$M,'Daily NSE Equity Options'!$A:$A,$A1258)=0,"",SUMIFS('Daily NSE Equity Options'!$M:$M,'Daily NSE Equity Options'!$A:$A,$A1258))</f>
        <v/>
      </c>
      <c r="AB1258" s="9">
        <f>IF(SUMIFS('Daily BSE Equity Options'!$M:$M,'Daily BSE Equity Options'!$A:$A,$A1258)=0,"",SUMIFS('Daily BSE Equity Options'!$M:$M,'Daily BSE Equity Options'!$A:$A,$A1258))</f>
        <v/>
      </c>
      <c r="AC1258" s="9">
        <f>IF(OR(AA1258="",AB1258=""),"",AA1258+AB1258)</f>
        <v/>
      </c>
      <c r="AD1258" s="26">
        <f>IFERROR(IF(OR(AA1258="",INDEX(AA:AA,MATCH(DATE(YEAR($A1258)-1,MONTH($A1258),DAY($A1258)),$A:$A,0))=""),"",AA1258/INDEX(AA:AA,MATCH(DATE(YEAR($A1258)-1,MONTH($A1258),DAY($A1258)),$A:$A,0))-1),"")</f>
        <v/>
      </c>
      <c r="AE1258" s="26">
        <f>IFERROR(IF(OR(AB1258="",INDEX(AB:AB,MATCH(DATE(YEAR($A1258)-1,MONTH($A1258),DAY($A1258)),$A:$A,0))=""),"",AB1258/INDEX(AB:AB,MATCH(DATE(YEAR($A1258)-1,MONTH($A1258),DAY($A1258)),$A:$A,0))-1),"")</f>
        <v/>
      </c>
      <c r="AF1258" s="26">
        <f>IFERROR(IF(OR(AC1258="",INDEX(AC:AC,MATCH(DATE(YEAR($A1258)-1,MONTH($A1258),DAY($A1258)),$A:$A,0))=""),"",AC1258/INDEX(AC:AC,MATCH(DATE(YEAR($A1258)-1,MONTH($A1258),DAY($A1258)),$A:$A,0))-1),"")</f>
        <v/>
      </c>
      <c r="AG1258" s="26">
        <f>IF(OR(AA1258="",AA1257=""),"",AA1258/AA1257-1)</f>
        <v/>
      </c>
      <c r="AH1258" s="26">
        <f>IF(OR(AB1258="",AB1257=""),"",AB1258/AB1257-1)</f>
        <v/>
      </c>
      <c r="AI1258" s="26">
        <f>IF(OR(AC1258="",AC1257=""),"",AC1258/AC1257-1)</f>
        <v/>
      </c>
      <c r="AJ1258" s="26">
        <f>IF(AC1258="","",AA1258/AC1258)</f>
        <v/>
      </c>
      <c r="AK1258" s="26">
        <f>IF(AC1258="","",AB1258/AC1258)</f>
        <v/>
      </c>
      <c r="AL1258" s="29" t="n">
        <v>16.25</v>
      </c>
      <c r="AM1258" s="30" t="n">
        <v>17.575</v>
      </c>
      <c r="AN1258" s="30" t="n">
        <v>15.915</v>
      </c>
      <c r="AO1258" s="30" t="n">
        <v>17.16</v>
      </c>
      <c r="AP1258" s="31" t="n">
        <v>0.056</v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18">
        <f>IF(SUMIFS('Daily NSE Equity Options'!$K:$K,'Daily NSE Equity Options'!$A:$A,$A1259)=0,"",SUMIFS('Daily NSE Equity Options'!$K:$K,'Daily NSE Equity Options'!$A:$A,$A1259))</f>
        <v/>
      </c>
      <c r="F1259" s="7">
        <f>IF(SUMIFS('Daily BSE Equity Options'!$K:$K,'Daily BSE Equity Options'!$A:$A,$A1259)=0,"",SUMIFS('Daily BSE Equity Options'!$K:$K,'Daily BSE Equity Options'!$A:$A,$A1259))</f>
        <v/>
      </c>
      <c r="G1259" s="7">
        <f>IF(OR(E1259="",F1259=""),"",E1259+F1259)</f>
        <v/>
      </c>
      <c r="H1259" s="20">
        <f>IFERROR(IF(OR(E1259="",INDEX(E:E,MATCH(DATE(YEAR($A1259)-1,MONTH($A1259),DAY($A1259)),$A:$A,0))=""),"",E1259/INDEX(E:E,MATCH(DATE(YEAR($A1259)-1,MONTH($A1259),DAY($A1259)),$A:$A,0))-1),"")</f>
        <v/>
      </c>
      <c r="I1259" s="20">
        <f>IFERROR(IF(OR(F1259="",INDEX(F:F,MATCH(DATE(YEAR($A1259)-1,MONTH($A1259),DAY($A1259)),$A:$A,0))=""),"",F1259/INDEX(F:F,MATCH(DATE(YEAR($A1259)-1,MONTH($A1259),DAY($A1259)),$A:$A,0))-1),"")</f>
        <v/>
      </c>
      <c r="J1259" s="20">
        <f>IFERROR(IF(OR(G1259="",INDEX(G:G,MATCH(DATE(YEAR($A1259)-1,MONTH($A1259),DAY($A1259)),$A:$A,0))=""),"",G1259/INDEX(G:G,MATCH(DATE(YEAR($A1259)-1,MONTH($A1259),DAY($A1259)),$A:$A,0))-1),"")</f>
        <v/>
      </c>
      <c r="K1259" s="20">
        <f>IF(OR(E1259="",E1258=""),"",E1259/E1258-1)</f>
        <v/>
      </c>
      <c r="L1259" s="20">
        <f>IF(OR(F1259="",F1258=""),"",F1259/F1258-1)</f>
        <v/>
      </c>
      <c r="M1259" s="20">
        <f>IF(OR(G1259="",G1258=""),"",G1259/G1258-1)</f>
        <v/>
      </c>
      <c r="N1259" s="20">
        <f>IF(G1259="","",E1259/G1259)</f>
        <v/>
      </c>
      <c r="O1259" s="20">
        <f>IF(G1259="","",F1259/G1259)</f>
        <v/>
      </c>
      <c r="P1259" s="21">
        <f>IF(SUMIFS('Daily NSE Equity Options'!$L:$L,'Daily NSE Equity Options'!$A:$A,$A1259)=0,"",SUMIFS('Daily NSE Equity Options'!$L:$L,'Daily NSE Equity Options'!$A:$A,$A1259))</f>
        <v/>
      </c>
      <c r="Q1259" s="8">
        <f>IF(SUMIFS('Daily BSE Equity Options'!$L:$L,'Daily BSE Equity Options'!$A:$A,$A1259)=0,"",SUMIFS('Daily BSE Equity Options'!$L:$L,'Daily BSE Equity Options'!$A:$A,$A1259))</f>
        <v/>
      </c>
      <c r="R1259" s="8">
        <f>IF(OR(P1259="",Q1259=""),"",P1259+Q1259)</f>
        <v/>
      </c>
      <c r="S1259" s="23">
        <f>IFERROR(IF(OR(P1259="",INDEX(P:P,MATCH(DATE(YEAR($A1259)-1,MONTH($A1259),DAY($A1259)),$A:$A,0))=""),"",P1259/INDEX(P:P,MATCH(DATE(YEAR($A1259)-1,MONTH($A1259),DAY($A1259)),$A:$A,0))-1),"")</f>
        <v/>
      </c>
      <c r="T1259" s="23">
        <f>IFERROR(IF(OR(Q1259="",INDEX(Q:Q,MATCH(DATE(YEAR($A1259)-1,MONTH($A1259),DAY($A1259)),$A:$A,0))=""),"",Q1259/INDEX(Q:Q,MATCH(DATE(YEAR($A1259)-1,MONTH($A1259),DAY($A1259)),$A:$A,0))-1),"")</f>
        <v/>
      </c>
      <c r="U1259" s="23">
        <f>IFERROR(IF(OR(R1259="",INDEX(R:R,MATCH(DATE(YEAR($A1259)-1,MONTH($A1259),DAY($A1259)),$A:$A,0))=""),"",R1259/INDEX(R:R,MATCH(DATE(YEAR($A1259)-1,MONTH($A1259),DAY($A1259)),$A:$A,0))-1),"")</f>
        <v/>
      </c>
      <c r="V1259" s="23">
        <f>IF(OR(P1259="",P1258=""),"",P1259/P1258-1)</f>
        <v/>
      </c>
      <c r="W1259" s="23">
        <f>IF(OR(Q1259="",Q1258=""),"",Q1259/Q1258-1)</f>
        <v/>
      </c>
      <c r="X1259" s="23">
        <f>IF(OR(R1259="",R1258=""),"",R1259/R1258-1)</f>
        <v/>
      </c>
      <c r="Y1259" s="23">
        <f>IF(R1259="","",P1259/R1259)</f>
        <v/>
      </c>
      <c r="Z1259" s="23">
        <f>IF(R1259="","",Q1259/R1259)</f>
        <v/>
      </c>
      <c r="AA1259" s="24">
        <f>IF(SUMIFS('Daily NSE Equity Options'!$M:$M,'Daily NSE Equity Options'!$A:$A,$A1259)=0,"",SUMIFS('Daily NSE Equity Options'!$M:$M,'Daily NSE Equity Options'!$A:$A,$A1259))</f>
        <v/>
      </c>
      <c r="AB1259" s="9">
        <f>IF(SUMIFS('Daily BSE Equity Options'!$M:$M,'Daily BSE Equity Options'!$A:$A,$A1259)=0,"",SUMIFS('Daily BSE Equity Options'!$M:$M,'Daily BSE Equity Options'!$A:$A,$A1259))</f>
        <v/>
      </c>
      <c r="AC1259" s="9">
        <f>IF(OR(AA1259="",AB1259=""),"",AA1259+AB1259)</f>
        <v/>
      </c>
      <c r="AD1259" s="26">
        <f>IFERROR(IF(OR(AA1259="",INDEX(AA:AA,MATCH(DATE(YEAR($A1259)-1,MONTH($A1259),DAY($A1259)),$A:$A,0))=""),"",AA1259/INDEX(AA:AA,MATCH(DATE(YEAR($A1259)-1,MONTH($A1259),DAY($A1259)),$A:$A,0))-1),"")</f>
        <v/>
      </c>
      <c r="AE1259" s="26">
        <f>IFERROR(IF(OR(AB1259="",INDEX(AB:AB,MATCH(DATE(YEAR($A1259)-1,MONTH($A1259),DAY($A1259)),$A:$A,0))=""),"",AB1259/INDEX(AB:AB,MATCH(DATE(YEAR($A1259)-1,MONTH($A1259),DAY($A1259)),$A:$A,0))-1),"")</f>
        <v/>
      </c>
      <c r="AF1259" s="26">
        <f>IFERROR(IF(OR(AC1259="",INDEX(AC:AC,MATCH(DATE(YEAR($A1259)-1,MONTH($A1259),DAY($A1259)),$A:$A,0))=""),"",AC1259/INDEX(AC:AC,MATCH(DATE(YEAR($A1259)-1,MONTH($A1259),DAY($A1259)),$A:$A,0))-1),"")</f>
        <v/>
      </c>
      <c r="AG1259" s="26">
        <f>IF(OR(AA1259="",AA1258=""),"",AA1259/AA1258-1)</f>
        <v/>
      </c>
      <c r="AH1259" s="26">
        <f>IF(OR(AB1259="",AB1258=""),"",AB1259/AB1258-1)</f>
        <v/>
      </c>
      <c r="AI1259" s="26">
        <f>IF(OR(AC1259="",AC1258=""),"",AC1259/AC1258-1)</f>
        <v/>
      </c>
      <c r="AJ1259" s="26">
        <f>IF(AC1259="","",AA1259/AC1259)</f>
        <v/>
      </c>
      <c r="AK1259" s="26">
        <f>IF(AC1259="","",AB1259/AC1259)</f>
        <v/>
      </c>
      <c r="AL1259" s="29" t="n">
        <v>17.1575</v>
      </c>
      <c r="AM1259" s="30" t="n">
        <v>18.0725</v>
      </c>
      <c r="AN1259" s="30" t="n">
        <v>16.6225</v>
      </c>
      <c r="AO1259" s="30" t="n">
        <v>16.94</v>
      </c>
      <c r="AP1259" s="31" t="n">
        <v>-0.0127</v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18">
        <f>IF(SUMIFS('Daily NSE Equity Options'!$K:$K,'Daily NSE Equity Options'!$A:$A,$A1260)=0,"",SUMIFS('Daily NSE Equity Options'!$K:$K,'Daily NSE Equity Options'!$A:$A,$A1260))</f>
        <v/>
      </c>
      <c r="F1260" s="7">
        <f>IF(SUMIFS('Daily BSE Equity Options'!$K:$K,'Daily BSE Equity Options'!$A:$A,$A1260)=0,"",SUMIFS('Daily BSE Equity Options'!$K:$K,'Daily BSE Equity Options'!$A:$A,$A1260))</f>
        <v/>
      </c>
      <c r="G1260" s="7">
        <f>IF(OR(E1260="",F1260=""),"",E1260+F1260)</f>
        <v/>
      </c>
      <c r="H1260" s="20">
        <f>IFERROR(IF(OR(E1260="",INDEX(E:E,MATCH(DATE(YEAR($A1260)-1,MONTH($A1260),DAY($A1260)),$A:$A,0))=""),"",E1260/INDEX(E:E,MATCH(DATE(YEAR($A1260)-1,MONTH($A1260),DAY($A1260)),$A:$A,0))-1),"")</f>
        <v/>
      </c>
      <c r="I1260" s="20">
        <f>IFERROR(IF(OR(F1260="",INDEX(F:F,MATCH(DATE(YEAR($A1260)-1,MONTH($A1260),DAY($A1260)),$A:$A,0))=""),"",F1260/INDEX(F:F,MATCH(DATE(YEAR($A1260)-1,MONTH($A1260),DAY($A1260)),$A:$A,0))-1),"")</f>
        <v/>
      </c>
      <c r="J1260" s="20">
        <f>IFERROR(IF(OR(G1260="",INDEX(G:G,MATCH(DATE(YEAR($A1260)-1,MONTH($A1260),DAY($A1260)),$A:$A,0))=""),"",G1260/INDEX(G:G,MATCH(DATE(YEAR($A1260)-1,MONTH($A1260),DAY($A1260)),$A:$A,0))-1),"")</f>
        <v/>
      </c>
      <c r="K1260" s="20">
        <f>IF(OR(E1260="",E1259=""),"",E1260/E1259-1)</f>
        <v/>
      </c>
      <c r="L1260" s="20">
        <f>IF(OR(F1260="",F1259=""),"",F1260/F1259-1)</f>
        <v/>
      </c>
      <c r="M1260" s="20">
        <f>IF(OR(G1260="",G1259=""),"",G1260/G1259-1)</f>
        <v/>
      </c>
      <c r="N1260" s="20">
        <f>IF(G1260="","",E1260/G1260)</f>
        <v/>
      </c>
      <c r="O1260" s="20">
        <f>IF(G1260="","",F1260/G1260)</f>
        <v/>
      </c>
      <c r="P1260" s="21">
        <f>IF(SUMIFS('Daily NSE Equity Options'!$L:$L,'Daily NSE Equity Options'!$A:$A,$A1260)=0,"",SUMIFS('Daily NSE Equity Options'!$L:$L,'Daily NSE Equity Options'!$A:$A,$A1260))</f>
        <v/>
      </c>
      <c r="Q1260" s="8">
        <f>IF(SUMIFS('Daily BSE Equity Options'!$L:$L,'Daily BSE Equity Options'!$A:$A,$A1260)=0,"",SUMIFS('Daily BSE Equity Options'!$L:$L,'Daily BSE Equity Options'!$A:$A,$A1260))</f>
        <v/>
      </c>
      <c r="R1260" s="8">
        <f>IF(OR(P1260="",Q1260=""),"",P1260+Q1260)</f>
        <v/>
      </c>
      <c r="S1260" s="23">
        <f>IFERROR(IF(OR(P1260="",INDEX(P:P,MATCH(DATE(YEAR($A1260)-1,MONTH($A1260),DAY($A1260)),$A:$A,0))=""),"",P1260/INDEX(P:P,MATCH(DATE(YEAR($A1260)-1,MONTH($A1260),DAY($A1260)),$A:$A,0))-1),"")</f>
        <v/>
      </c>
      <c r="T1260" s="23">
        <f>IFERROR(IF(OR(Q1260="",INDEX(Q:Q,MATCH(DATE(YEAR($A1260)-1,MONTH($A1260),DAY($A1260)),$A:$A,0))=""),"",Q1260/INDEX(Q:Q,MATCH(DATE(YEAR($A1260)-1,MONTH($A1260),DAY($A1260)),$A:$A,0))-1),"")</f>
        <v/>
      </c>
      <c r="U1260" s="23">
        <f>IFERROR(IF(OR(R1260="",INDEX(R:R,MATCH(DATE(YEAR($A1260)-1,MONTH($A1260),DAY($A1260)),$A:$A,0))=""),"",R1260/INDEX(R:R,MATCH(DATE(YEAR($A1260)-1,MONTH($A1260),DAY($A1260)),$A:$A,0))-1),"")</f>
        <v/>
      </c>
      <c r="V1260" s="23">
        <f>IF(OR(P1260="",P1259=""),"",P1260/P1259-1)</f>
        <v/>
      </c>
      <c r="W1260" s="23">
        <f>IF(OR(Q1260="",Q1259=""),"",Q1260/Q1259-1)</f>
        <v/>
      </c>
      <c r="X1260" s="23">
        <f>IF(OR(R1260="",R1259=""),"",R1260/R1259-1)</f>
        <v/>
      </c>
      <c r="Y1260" s="23">
        <f>IF(R1260="","",P1260/R1260)</f>
        <v/>
      </c>
      <c r="Z1260" s="23">
        <f>IF(R1260="","",Q1260/R1260)</f>
        <v/>
      </c>
      <c r="AA1260" s="24">
        <f>IF(SUMIFS('Daily NSE Equity Options'!$M:$M,'Daily NSE Equity Options'!$A:$A,$A1260)=0,"",SUMIFS('Daily NSE Equity Options'!$M:$M,'Daily NSE Equity Options'!$A:$A,$A1260))</f>
        <v/>
      </c>
      <c r="AB1260" s="9">
        <f>IF(SUMIFS('Daily BSE Equity Options'!$M:$M,'Daily BSE Equity Options'!$A:$A,$A1260)=0,"",SUMIFS('Daily BSE Equity Options'!$M:$M,'Daily BSE Equity Options'!$A:$A,$A1260))</f>
        <v/>
      </c>
      <c r="AC1260" s="9">
        <f>IF(OR(AA1260="",AB1260=""),"",AA1260+AB1260)</f>
        <v/>
      </c>
      <c r="AD1260" s="26">
        <f>IFERROR(IF(OR(AA1260="",INDEX(AA:AA,MATCH(DATE(YEAR($A1260)-1,MONTH($A1260),DAY($A1260)),$A:$A,0))=""),"",AA1260/INDEX(AA:AA,MATCH(DATE(YEAR($A1260)-1,MONTH($A1260),DAY($A1260)),$A:$A,0))-1),"")</f>
        <v/>
      </c>
      <c r="AE1260" s="26">
        <f>IFERROR(IF(OR(AB1260="",INDEX(AB:AB,MATCH(DATE(YEAR($A1260)-1,MONTH($A1260),DAY($A1260)),$A:$A,0))=""),"",AB1260/INDEX(AB:AB,MATCH(DATE(YEAR($A1260)-1,MONTH($A1260),DAY($A1260)),$A:$A,0))-1),"")</f>
        <v/>
      </c>
      <c r="AF1260" s="26">
        <f>IFERROR(IF(OR(AC1260="",INDEX(AC:AC,MATCH(DATE(YEAR($A1260)-1,MONTH($A1260),DAY($A1260)),$A:$A,0))=""),"",AC1260/INDEX(AC:AC,MATCH(DATE(YEAR($A1260)-1,MONTH($A1260),DAY($A1260)),$A:$A,0))-1),"")</f>
        <v/>
      </c>
      <c r="AG1260" s="26">
        <f>IF(OR(AA1260="",AA1259=""),"",AA1260/AA1259-1)</f>
        <v/>
      </c>
      <c r="AH1260" s="26">
        <f>IF(OR(AB1260="",AB1259=""),"",AB1260/AB1259-1)</f>
        <v/>
      </c>
      <c r="AI1260" s="26">
        <f>IF(OR(AC1260="",AC1259=""),"",AC1260/AC1259-1)</f>
        <v/>
      </c>
      <c r="AJ1260" s="26">
        <f>IF(AC1260="","",AA1260/AC1260)</f>
        <v/>
      </c>
      <c r="AK1260" s="26">
        <f>IF(AC1260="","",AB1260/AC1260)</f>
        <v/>
      </c>
      <c r="AL1260" s="29" t="n">
        <v>16.94</v>
      </c>
      <c r="AM1260" s="30" t="n">
        <v>17.585</v>
      </c>
      <c r="AN1260" s="30" t="n">
        <v>16.065</v>
      </c>
      <c r="AO1260" s="30" t="n">
        <v>17.37</v>
      </c>
      <c r="AP1260" s="31" t="n">
        <v>0.0254</v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18">
        <f>IF(SUMIFS('Daily NSE Equity Options'!$K:$K,'Daily NSE Equity Options'!$A:$A,$A1261)=0,"",SUMIFS('Daily NSE Equity Options'!$K:$K,'Daily NSE Equity Options'!$A:$A,$A1261))</f>
        <v/>
      </c>
      <c r="F1261" s="7">
        <f>IF(SUMIFS('Daily BSE Equity Options'!$K:$K,'Daily BSE Equity Options'!$A:$A,$A1261)=0,"",SUMIFS('Daily BSE Equity Options'!$K:$K,'Daily BSE Equity Options'!$A:$A,$A1261))</f>
        <v/>
      </c>
      <c r="G1261" s="7">
        <f>IF(OR(E1261="",F1261=""),"",E1261+F1261)</f>
        <v/>
      </c>
      <c r="H1261" s="20">
        <f>IFERROR(IF(OR(E1261="",INDEX(E:E,MATCH(DATE(YEAR($A1261)-1,MONTH($A1261),DAY($A1261)),$A:$A,0))=""),"",E1261/INDEX(E:E,MATCH(DATE(YEAR($A1261)-1,MONTH($A1261),DAY($A1261)),$A:$A,0))-1),"")</f>
        <v/>
      </c>
      <c r="I1261" s="20">
        <f>IFERROR(IF(OR(F1261="",INDEX(F:F,MATCH(DATE(YEAR($A1261)-1,MONTH($A1261),DAY($A1261)),$A:$A,0))=""),"",F1261/INDEX(F:F,MATCH(DATE(YEAR($A1261)-1,MONTH($A1261),DAY($A1261)),$A:$A,0))-1),"")</f>
        <v/>
      </c>
      <c r="J1261" s="20">
        <f>IFERROR(IF(OR(G1261="",INDEX(G:G,MATCH(DATE(YEAR($A1261)-1,MONTH($A1261),DAY($A1261)),$A:$A,0))=""),"",G1261/INDEX(G:G,MATCH(DATE(YEAR($A1261)-1,MONTH($A1261),DAY($A1261)),$A:$A,0))-1),"")</f>
        <v/>
      </c>
      <c r="K1261" s="20">
        <f>IF(OR(E1261="",E1260=""),"",E1261/E1260-1)</f>
        <v/>
      </c>
      <c r="L1261" s="20">
        <f>IF(OR(F1261="",F1260=""),"",F1261/F1260-1)</f>
        <v/>
      </c>
      <c r="M1261" s="20">
        <f>IF(OR(G1261="",G1260=""),"",G1261/G1260-1)</f>
        <v/>
      </c>
      <c r="N1261" s="20">
        <f>IF(G1261="","",E1261/G1261)</f>
        <v/>
      </c>
      <c r="O1261" s="20">
        <f>IF(G1261="","",F1261/G1261)</f>
        <v/>
      </c>
      <c r="P1261" s="21">
        <f>IF(SUMIFS('Daily NSE Equity Options'!$L:$L,'Daily NSE Equity Options'!$A:$A,$A1261)=0,"",SUMIFS('Daily NSE Equity Options'!$L:$L,'Daily NSE Equity Options'!$A:$A,$A1261))</f>
        <v/>
      </c>
      <c r="Q1261" s="8">
        <f>IF(SUMIFS('Daily BSE Equity Options'!$L:$L,'Daily BSE Equity Options'!$A:$A,$A1261)=0,"",SUMIFS('Daily BSE Equity Options'!$L:$L,'Daily BSE Equity Options'!$A:$A,$A1261))</f>
        <v/>
      </c>
      <c r="R1261" s="8">
        <f>IF(OR(P1261="",Q1261=""),"",P1261+Q1261)</f>
        <v/>
      </c>
      <c r="S1261" s="23">
        <f>IFERROR(IF(OR(P1261="",INDEX(P:P,MATCH(DATE(YEAR($A1261)-1,MONTH($A1261),DAY($A1261)),$A:$A,0))=""),"",P1261/INDEX(P:P,MATCH(DATE(YEAR($A1261)-1,MONTH($A1261),DAY($A1261)),$A:$A,0))-1),"")</f>
        <v/>
      </c>
      <c r="T1261" s="23">
        <f>IFERROR(IF(OR(Q1261="",INDEX(Q:Q,MATCH(DATE(YEAR($A1261)-1,MONTH($A1261),DAY($A1261)),$A:$A,0))=""),"",Q1261/INDEX(Q:Q,MATCH(DATE(YEAR($A1261)-1,MONTH($A1261),DAY($A1261)),$A:$A,0))-1),"")</f>
        <v/>
      </c>
      <c r="U1261" s="23">
        <f>IFERROR(IF(OR(R1261="",INDEX(R:R,MATCH(DATE(YEAR($A1261)-1,MONTH($A1261),DAY($A1261)),$A:$A,0))=""),"",R1261/INDEX(R:R,MATCH(DATE(YEAR($A1261)-1,MONTH($A1261),DAY($A1261)),$A:$A,0))-1),"")</f>
        <v/>
      </c>
      <c r="V1261" s="23">
        <f>IF(OR(P1261="",P1260=""),"",P1261/P1260-1)</f>
        <v/>
      </c>
      <c r="W1261" s="23">
        <f>IF(OR(Q1261="",Q1260=""),"",Q1261/Q1260-1)</f>
        <v/>
      </c>
      <c r="X1261" s="23">
        <f>IF(OR(R1261="",R1260=""),"",R1261/R1260-1)</f>
        <v/>
      </c>
      <c r="Y1261" s="23">
        <f>IF(R1261="","",P1261/R1261)</f>
        <v/>
      </c>
      <c r="Z1261" s="23">
        <f>IF(R1261="","",Q1261/R1261)</f>
        <v/>
      </c>
      <c r="AA1261" s="24">
        <f>IF(SUMIFS('Daily NSE Equity Options'!$M:$M,'Daily NSE Equity Options'!$A:$A,$A1261)=0,"",SUMIFS('Daily NSE Equity Options'!$M:$M,'Daily NSE Equity Options'!$A:$A,$A1261))</f>
        <v/>
      </c>
      <c r="AB1261" s="9">
        <f>IF(SUMIFS('Daily BSE Equity Options'!$M:$M,'Daily BSE Equity Options'!$A:$A,$A1261)=0,"",SUMIFS('Daily BSE Equity Options'!$M:$M,'Daily BSE Equity Options'!$A:$A,$A1261))</f>
        <v/>
      </c>
      <c r="AC1261" s="9">
        <f>IF(OR(AA1261="",AB1261=""),"",AA1261+AB1261)</f>
        <v/>
      </c>
      <c r="AD1261" s="26">
        <f>IFERROR(IF(OR(AA1261="",INDEX(AA:AA,MATCH(DATE(YEAR($A1261)-1,MONTH($A1261),DAY($A1261)),$A:$A,0))=""),"",AA1261/INDEX(AA:AA,MATCH(DATE(YEAR($A1261)-1,MONTH($A1261),DAY($A1261)),$A:$A,0))-1),"")</f>
        <v/>
      </c>
      <c r="AE1261" s="26">
        <f>IFERROR(IF(OR(AB1261="",INDEX(AB:AB,MATCH(DATE(YEAR($A1261)-1,MONTH($A1261),DAY($A1261)),$A:$A,0))=""),"",AB1261/INDEX(AB:AB,MATCH(DATE(YEAR($A1261)-1,MONTH($A1261),DAY($A1261)),$A:$A,0))-1),"")</f>
        <v/>
      </c>
      <c r="AF1261" s="26">
        <f>IFERROR(IF(OR(AC1261="",INDEX(AC:AC,MATCH(DATE(YEAR($A1261)-1,MONTH($A1261),DAY($A1261)),$A:$A,0))=""),"",AC1261/INDEX(AC:AC,MATCH(DATE(YEAR($A1261)-1,MONTH($A1261),DAY($A1261)),$A:$A,0))-1),"")</f>
        <v/>
      </c>
      <c r="AG1261" s="26">
        <f>IF(OR(AA1261="",AA1260=""),"",AA1261/AA1260-1)</f>
        <v/>
      </c>
      <c r="AH1261" s="26">
        <f>IF(OR(AB1261="",AB1260=""),"",AB1261/AB1260-1)</f>
        <v/>
      </c>
      <c r="AI1261" s="26">
        <f>IF(OR(AC1261="",AC1260=""),"",AC1261/AC1260-1)</f>
        <v/>
      </c>
      <c r="AJ1261" s="26">
        <f>IF(AC1261="","",AA1261/AC1261)</f>
        <v/>
      </c>
      <c r="AK1261" s="26">
        <f>IF(AC1261="","",AB1261/AC1261)</f>
        <v/>
      </c>
      <c r="AL1261" s="29" t="n">
        <v>17.37</v>
      </c>
      <c r="AM1261" s="30" t="n">
        <v>18.56</v>
      </c>
      <c r="AN1261" s="30" t="n">
        <v>15.985</v>
      </c>
      <c r="AO1261" s="30" t="n">
        <v>18.22</v>
      </c>
      <c r="AP1261" s="31" t="n">
        <v>0.0489</v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18">
        <f>IF(SUMIFS('Daily NSE Equity Options'!$K:$K,'Daily NSE Equity Options'!$A:$A,$A1262)=0,"",SUMIFS('Daily NSE Equity Options'!$K:$K,'Daily NSE Equity Options'!$A:$A,$A1262))</f>
        <v/>
      </c>
      <c r="F1262" s="7">
        <f>IF(SUMIFS('Daily BSE Equity Options'!$K:$K,'Daily BSE Equity Options'!$A:$A,$A1262)=0,"",SUMIFS('Daily BSE Equity Options'!$K:$K,'Daily BSE Equity Options'!$A:$A,$A1262))</f>
        <v/>
      </c>
      <c r="G1262" s="7">
        <f>IF(OR(E1262="",F1262=""),"",E1262+F1262)</f>
        <v/>
      </c>
      <c r="H1262" s="20">
        <f>IFERROR(IF(OR(E1262="",INDEX(E:E,MATCH(DATE(YEAR($A1262)-1,MONTH($A1262),DAY($A1262)),$A:$A,0))=""),"",E1262/INDEX(E:E,MATCH(DATE(YEAR($A1262)-1,MONTH($A1262),DAY($A1262)),$A:$A,0))-1),"")</f>
        <v/>
      </c>
      <c r="I1262" s="20">
        <f>IFERROR(IF(OR(F1262="",INDEX(F:F,MATCH(DATE(YEAR($A1262)-1,MONTH($A1262),DAY($A1262)),$A:$A,0))=""),"",F1262/INDEX(F:F,MATCH(DATE(YEAR($A1262)-1,MONTH($A1262),DAY($A1262)),$A:$A,0))-1),"")</f>
        <v/>
      </c>
      <c r="J1262" s="20">
        <f>IFERROR(IF(OR(G1262="",INDEX(G:G,MATCH(DATE(YEAR($A1262)-1,MONTH($A1262),DAY($A1262)),$A:$A,0))=""),"",G1262/INDEX(G:G,MATCH(DATE(YEAR($A1262)-1,MONTH($A1262),DAY($A1262)),$A:$A,0))-1),"")</f>
        <v/>
      </c>
      <c r="K1262" s="20">
        <f>IF(OR(E1262="",E1261=""),"",E1262/E1261-1)</f>
        <v/>
      </c>
      <c r="L1262" s="20">
        <f>IF(OR(F1262="",F1261=""),"",F1262/F1261-1)</f>
        <v/>
      </c>
      <c r="M1262" s="20">
        <f>IF(OR(G1262="",G1261=""),"",G1262/G1261-1)</f>
        <v/>
      </c>
      <c r="N1262" s="20">
        <f>IF(G1262="","",E1262/G1262)</f>
        <v/>
      </c>
      <c r="O1262" s="20">
        <f>IF(G1262="","",F1262/G1262)</f>
        <v/>
      </c>
      <c r="P1262" s="21">
        <f>IF(SUMIFS('Daily NSE Equity Options'!$L:$L,'Daily NSE Equity Options'!$A:$A,$A1262)=0,"",SUMIFS('Daily NSE Equity Options'!$L:$L,'Daily NSE Equity Options'!$A:$A,$A1262))</f>
        <v/>
      </c>
      <c r="Q1262" s="8">
        <f>IF(SUMIFS('Daily BSE Equity Options'!$L:$L,'Daily BSE Equity Options'!$A:$A,$A1262)=0,"",SUMIFS('Daily BSE Equity Options'!$L:$L,'Daily BSE Equity Options'!$A:$A,$A1262))</f>
        <v/>
      </c>
      <c r="R1262" s="8">
        <f>IF(OR(P1262="",Q1262=""),"",P1262+Q1262)</f>
        <v/>
      </c>
      <c r="S1262" s="23">
        <f>IFERROR(IF(OR(P1262="",INDEX(P:P,MATCH(DATE(YEAR($A1262)-1,MONTH($A1262),DAY($A1262)),$A:$A,0))=""),"",P1262/INDEX(P:P,MATCH(DATE(YEAR($A1262)-1,MONTH($A1262),DAY($A1262)),$A:$A,0))-1),"")</f>
        <v/>
      </c>
      <c r="T1262" s="23">
        <f>IFERROR(IF(OR(Q1262="",INDEX(Q:Q,MATCH(DATE(YEAR($A1262)-1,MONTH($A1262),DAY($A1262)),$A:$A,0))=""),"",Q1262/INDEX(Q:Q,MATCH(DATE(YEAR($A1262)-1,MONTH($A1262),DAY($A1262)),$A:$A,0))-1),"")</f>
        <v/>
      </c>
      <c r="U1262" s="23">
        <f>IFERROR(IF(OR(R1262="",INDEX(R:R,MATCH(DATE(YEAR($A1262)-1,MONTH($A1262),DAY($A1262)),$A:$A,0))=""),"",R1262/INDEX(R:R,MATCH(DATE(YEAR($A1262)-1,MONTH($A1262),DAY($A1262)),$A:$A,0))-1),"")</f>
        <v/>
      </c>
      <c r="V1262" s="23">
        <f>IF(OR(P1262="",P1261=""),"",P1262/P1261-1)</f>
        <v/>
      </c>
      <c r="W1262" s="23">
        <f>IF(OR(Q1262="",Q1261=""),"",Q1262/Q1261-1)</f>
        <v/>
      </c>
      <c r="X1262" s="23">
        <f>IF(OR(R1262="",R1261=""),"",R1262/R1261-1)</f>
        <v/>
      </c>
      <c r="Y1262" s="23">
        <f>IF(R1262="","",P1262/R1262)</f>
        <v/>
      </c>
      <c r="Z1262" s="23">
        <f>IF(R1262="","",Q1262/R1262)</f>
        <v/>
      </c>
      <c r="AA1262" s="24">
        <f>IF(SUMIFS('Daily NSE Equity Options'!$M:$M,'Daily NSE Equity Options'!$A:$A,$A1262)=0,"",SUMIFS('Daily NSE Equity Options'!$M:$M,'Daily NSE Equity Options'!$A:$A,$A1262))</f>
        <v/>
      </c>
      <c r="AB1262" s="9">
        <f>IF(SUMIFS('Daily BSE Equity Options'!$M:$M,'Daily BSE Equity Options'!$A:$A,$A1262)=0,"",SUMIFS('Daily BSE Equity Options'!$M:$M,'Daily BSE Equity Options'!$A:$A,$A1262))</f>
        <v/>
      </c>
      <c r="AC1262" s="9">
        <f>IF(OR(AA1262="",AB1262=""),"",AA1262+AB1262)</f>
        <v/>
      </c>
      <c r="AD1262" s="26">
        <f>IFERROR(IF(OR(AA1262="",INDEX(AA:AA,MATCH(DATE(YEAR($A1262)-1,MONTH($A1262),DAY($A1262)),$A:$A,0))=""),"",AA1262/INDEX(AA:AA,MATCH(DATE(YEAR($A1262)-1,MONTH($A1262),DAY($A1262)),$A:$A,0))-1),"")</f>
        <v/>
      </c>
      <c r="AE1262" s="26">
        <f>IFERROR(IF(OR(AB1262="",INDEX(AB:AB,MATCH(DATE(YEAR($A1262)-1,MONTH($A1262),DAY($A1262)),$A:$A,0))=""),"",AB1262/INDEX(AB:AB,MATCH(DATE(YEAR($A1262)-1,MONTH($A1262),DAY($A1262)),$A:$A,0))-1),"")</f>
        <v/>
      </c>
      <c r="AF1262" s="26">
        <f>IFERROR(IF(OR(AC1262="",INDEX(AC:AC,MATCH(DATE(YEAR($A1262)-1,MONTH($A1262),DAY($A1262)),$A:$A,0))=""),"",AC1262/INDEX(AC:AC,MATCH(DATE(YEAR($A1262)-1,MONTH($A1262),DAY($A1262)),$A:$A,0))-1),"")</f>
        <v/>
      </c>
      <c r="AG1262" s="26">
        <f>IF(OR(AA1262="",AA1261=""),"",AA1262/AA1261-1)</f>
        <v/>
      </c>
      <c r="AH1262" s="26">
        <f>IF(OR(AB1262="",AB1261=""),"",AB1262/AB1261-1)</f>
        <v/>
      </c>
      <c r="AI1262" s="26">
        <f>IF(OR(AC1262="",AC1261=""),"",AC1262/AC1261-1)</f>
        <v/>
      </c>
      <c r="AJ1262" s="26">
        <f>IF(AC1262="","",AA1262/AC1262)</f>
        <v/>
      </c>
      <c r="AK1262" s="26">
        <f>IF(AC1262="","",AB1262/AC1262)</f>
        <v/>
      </c>
      <c r="AL1262" s="29" t="n">
        <v>18.2225</v>
      </c>
      <c r="AM1262" s="30" t="n">
        <v>18.8625</v>
      </c>
      <c r="AN1262" s="30" t="n">
        <v>17.35</v>
      </c>
      <c r="AO1262" s="30" t="n">
        <v>18.26</v>
      </c>
      <c r="AP1262" s="31" t="n">
        <v>0.0021</v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18">
        <f>IF(SUMIFS('Daily NSE Equity Options'!$K:$K,'Daily NSE Equity Options'!$A:$A,$A1263)=0,"",SUMIFS('Daily NSE Equity Options'!$K:$K,'Daily NSE Equity Options'!$A:$A,$A1263))</f>
        <v/>
      </c>
      <c r="F1263" s="7">
        <f>IF(SUMIFS('Daily BSE Equity Options'!$K:$K,'Daily BSE Equity Options'!$A:$A,$A1263)=0,"",SUMIFS('Daily BSE Equity Options'!$K:$K,'Daily BSE Equity Options'!$A:$A,$A1263))</f>
        <v/>
      </c>
      <c r="G1263" s="7">
        <f>IF(OR(E1263="",F1263=""),"",E1263+F1263)</f>
        <v/>
      </c>
      <c r="H1263" s="20">
        <f>IFERROR(IF(OR(E1263="",INDEX(E:E,MATCH(DATE(YEAR($A1263)-1,MONTH($A1263),DAY($A1263)),$A:$A,0))=""),"",E1263/INDEX(E:E,MATCH(DATE(YEAR($A1263)-1,MONTH($A1263),DAY($A1263)),$A:$A,0))-1),"")</f>
        <v/>
      </c>
      <c r="I1263" s="20">
        <f>IFERROR(IF(OR(F1263="",INDEX(F:F,MATCH(DATE(YEAR($A1263)-1,MONTH($A1263),DAY($A1263)),$A:$A,0))=""),"",F1263/INDEX(F:F,MATCH(DATE(YEAR($A1263)-1,MONTH($A1263),DAY($A1263)),$A:$A,0))-1),"")</f>
        <v/>
      </c>
      <c r="J1263" s="20">
        <f>IFERROR(IF(OR(G1263="",INDEX(G:G,MATCH(DATE(YEAR($A1263)-1,MONTH($A1263),DAY($A1263)),$A:$A,0))=""),"",G1263/INDEX(G:G,MATCH(DATE(YEAR($A1263)-1,MONTH($A1263),DAY($A1263)),$A:$A,0))-1),"")</f>
        <v/>
      </c>
      <c r="K1263" s="20">
        <f>IF(OR(E1263="",E1262=""),"",E1263/E1262-1)</f>
        <v/>
      </c>
      <c r="L1263" s="20">
        <f>IF(OR(F1263="",F1262=""),"",F1263/F1262-1)</f>
        <v/>
      </c>
      <c r="M1263" s="20">
        <f>IF(OR(G1263="",G1262=""),"",G1263/G1262-1)</f>
        <v/>
      </c>
      <c r="N1263" s="20">
        <f>IF(G1263="","",E1263/G1263)</f>
        <v/>
      </c>
      <c r="O1263" s="20">
        <f>IF(G1263="","",F1263/G1263)</f>
        <v/>
      </c>
      <c r="P1263" s="21">
        <f>IF(SUMIFS('Daily NSE Equity Options'!$L:$L,'Daily NSE Equity Options'!$A:$A,$A1263)=0,"",SUMIFS('Daily NSE Equity Options'!$L:$L,'Daily NSE Equity Options'!$A:$A,$A1263))</f>
        <v/>
      </c>
      <c r="Q1263" s="8">
        <f>IF(SUMIFS('Daily BSE Equity Options'!$L:$L,'Daily BSE Equity Options'!$A:$A,$A1263)=0,"",SUMIFS('Daily BSE Equity Options'!$L:$L,'Daily BSE Equity Options'!$A:$A,$A1263))</f>
        <v/>
      </c>
      <c r="R1263" s="8">
        <f>IF(OR(P1263="",Q1263=""),"",P1263+Q1263)</f>
        <v/>
      </c>
      <c r="S1263" s="23">
        <f>IFERROR(IF(OR(P1263="",INDEX(P:P,MATCH(DATE(YEAR($A1263)-1,MONTH($A1263),DAY($A1263)),$A:$A,0))=""),"",P1263/INDEX(P:P,MATCH(DATE(YEAR($A1263)-1,MONTH($A1263),DAY($A1263)),$A:$A,0))-1),"")</f>
        <v/>
      </c>
      <c r="T1263" s="23">
        <f>IFERROR(IF(OR(Q1263="",INDEX(Q:Q,MATCH(DATE(YEAR($A1263)-1,MONTH($A1263),DAY($A1263)),$A:$A,0))=""),"",Q1263/INDEX(Q:Q,MATCH(DATE(YEAR($A1263)-1,MONTH($A1263),DAY($A1263)),$A:$A,0))-1),"")</f>
        <v/>
      </c>
      <c r="U1263" s="23">
        <f>IFERROR(IF(OR(R1263="",INDEX(R:R,MATCH(DATE(YEAR($A1263)-1,MONTH($A1263),DAY($A1263)),$A:$A,0))=""),"",R1263/INDEX(R:R,MATCH(DATE(YEAR($A1263)-1,MONTH($A1263),DAY($A1263)),$A:$A,0))-1),"")</f>
        <v/>
      </c>
      <c r="V1263" s="23">
        <f>IF(OR(P1263="",P1262=""),"",P1263/P1262-1)</f>
        <v/>
      </c>
      <c r="W1263" s="23">
        <f>IF(OR(Q1263="",Q1262=""),"",Q1263/Q1262-1)</f>
        <v/>
      </c>
      <c r="X1263" s="23">
        <f>IF(OR(R1263="",R1262=""),"",R1263/R1262-1)</f>
        <v/>
      </c>
      <c r="Y1263" s="23">
        <f>IF(R1263="","",P1263/R1263)</f>
        <v/>
      </c>
      <c r="Z1263" s="23">
        <f>IF(R1263="","",Q1263/R1263)</f>
        <v/>
      </c>
      <c r="AA1263" s="24">
        <f>IF(SUMIFS('Daily NSE Equity Options'!$M:$M,'Daily NSE Equity Options'!$A:$A,$A1263)=0,"",SUMIFS('Daily NSE Equity Options'!$M:$M,'Daily NSE Equity Options'!$A:$A,$A1263))</f>
        <v/>
      </c>
      <c r="AB1263" s="9">
        <f>IF(SUMIFS('Daily BSE Equity Options'!$M:$M,'Daily BSE Equity Options'!$A:$A,$A1263)=0,"",SUMIFS('Daily BSE Equity Options'!$M:$M,'Daily BSE Equity Options'!$A:$A,$A1263))</f>
        <v/>
      </c>
      <c r="AC1263" s="9">
        <f>IF(OR(AA1263="",AB1263=""),"",AA1263+AB1263)</f>
        <v/>
      </c>
      <c r="AD1263" s="26">
        <f>IFERROR(IF(OR(AA1263="",INDEX(AA:AA,MATCH(DATE(YEAR($A1263)-1,MONTH($A1263),DAY($A1263)),$A:$A,0))=""),"",AA1263/INDEX(AA:AA,MATCH(DATE(YEAR($A1263)-1,MONTH($A1263),DAY($A1263)),$A:$A,0))-1),"")</f>
        <v/>
      </c>
      <c r="AE1263" s="26">
        <f>IFERROR(IF(OR(AB1263="",INDEX(AB:AB,MATCH(DATE(YEAR($A1263)-1,MONTH($A1263),DAY($A1263)),$A:$A,0))=""),"",AB1263/INDEX(AB:AB,MATCH(DATE(YEAR($A1263)-1,MONTH($A1263),DAY($A1263)),$A:$A,0))-1),"")</f>
        <v/>
      </c>
      <c r="AF1263" s="26">
        <f>IFERROR(IF(OR(AC1263="",INDEX(AC:AC,MATCH(DATE(YEAR($A1263)-1,MONTH($A1263),DAY($A1263)),$A:$A,0))=""),"",AC1263/INDEX(AC:AC,MATCH(DATE(YEAR($A1263)-1,MONTH($A1263),DAY($A1263)),$A:$A,0))-1),"")</f>
        <v/>
      </c>
      <c r="AG1263" s="26">
        <f>IF(OR(AA1263="",AA1262=""),"",AA1263/AA1262-1)</f>
        <v/>
      </c>
      <c r="AH1263" s="26">
        <f>IF(OR(AB1263="",AB1262=""),"",AB1263/AB1262-1)</f>
        <v/>
      </c>
      <c r="AI1263" s="26">
        <f>IF(OR(AC1263="",AC1262=""),"",AC1263/AC1262-1)</f>
        <v/>
      </c>
      <c r="AJ1263" s="26">
        <f>IF(AC1263="","",AA1263/AC1263)</f>
        <v/>
      </c>
      <c r="AK1263" s="26">
        <f>IF(AC1263="","",AB1263/AC1263)</f>
        <v/>
      </c>
      <c r="AL1263" s="29" t="n">
        <v>18.2575</v>
      </c>
      <c r="AM1263" s="30" t="n">
        <v>18.795</v>
      </c>
      <c r="AN1263" s="30" t="n">
        <v>18.0675</v>
      </c>
      <c r="AO1263" s="30" t="n">
        <v>18.34</v>
      </c>
      <c r="AP1263" s="31" t="n">
        <v>0.0045</v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18">
        <f>IF(SUMIFS('Daily NSE Equity Options'!$K:$K,'Daily NSE Equity Options'!$A:$A,$A1264)=0,"",SUMIFS('Daily NSE Equity Options'!$K:$K,'Daily NSE Equity Options'!$A:$A,$A1264))</f>
        <v/>
      </c>
      <c r="F1264" s="7">
        <f>IF(SUMIFS('Daily BSE Equity Options'!$K:$K,'Daily BSE Equity Options'!$A:$A,$A1264)=0,"",SUMIFS('Daily BSE Equity Options'!$K:$K,'Daily BSE Equity Options'!$A:$A,$A1264))</f>
        <v/>
      </c>
      <c r="G1264" s="7">
        <f>IF(OR(E1264="",F1264=""),"",E1264+F1264)</f>
        <v/>
      </c>
      <c r="H1264" s="20">
        <f>IFERROR(IF(OR(E1264="",INDEX(E:E,MATCH(DATE(YEAR($A1264)-1,MONTH($A1264),DAY($A1264)),$A:$A,0))=""),"",E1264/INDEX(E:E,MATCH(DATE(YEAR($A1264)-1,MONTH($A1264),DAY($A1264)),$A:$A,0))-1),"")</f>
        <v/>
      </c>
      <c r="I1264" s="20">
        <f>IFERROR(IF(OR(F1264="",INDEX(F:F,MATCH(DATE(YEAR($A1264)-1,MONTH($A1264),DAY($A1264)),$A:$A,0))=""),"",F1264/INDEX(F:F,MATCH(DATE(YEAR($A1264)-1,MONTH($A1264),DAY($A1264)),$A:$A,0))-1),"")</f>
        <v/>
      </c>
      <c r="J1264" s="20">
        <f>IFERROR(IF(OR(G1264="",INDEX(G:G,MATCH(DATE(YEAR($A1264)-1,MONTH($A1264),DAY($A1264)),$A:$A,0))=""),"",G1264/INDEX(G:G,MATCH(DATE(YEAR($A1264)-1,MONTH($A1264),DAY($A1264)),$A:$A,0))-1),"")</f>
        <v/>
      </c>
      <c r="K1264" s="20">
        <f>IF(OR(E1264="",E1263=""),"",E1264/E1263-1)</f>
        <v/>
      </c>
      <c r="L1264" s="20">
        <f>IF(OR(F1264="",F1263=""),"",F1264/F1263-1)</f>
        <v/>
      </c>
      <c r="M1264" s="20">
        <f>IF(OR(G1264="",G1263=""),"",G1264/G1263-1)</f>
        <v/>
      </c>
      <c r="N1264" s="20">
        <f>IF(G1264="","",E1264/G1264)</f>
        <v/>
      </c>
      <c r="O1264" s="20">
        <f>IF(G1264="","",F1264/G1264)</f>
        <v/>
      </c>
      <c r="P1264" s="21">
        <f>IF(SUMIFS('Daily NSE Equity Options'!$L:$L,'Daily NSE Equity Options'!$A:$A,$A1264)=0,"",SUMIFS('Daily NSE Equity Options'!$L:$L,'Daily NSE Equity Options'!$A:$A,$A1264))</f>
        <v/>
      </c>
      <c r="Q1264" s="8">
        <f>IF(SUMIFS('Daily BSE Equity Options'!$L:$L,'Daily BSE Equity Options'!$A:$A,$A1264)=0,"",SUMIFS('Daily BSE Equity Options'!$L:$L,'Daily BSE Equity Options'!$A:$A,$A1264))</f>
        <v/>
      </c>
      <c r="R1264" s="8">
        <f>IF(OR(P1264="",Q1264=""),"",P1264+Q1264)</f>
        <v/>
      </c>
      <c r="S1264" s="23">
        <f>IFERROR(IF(OR(P1264="",INDEX(P:P,MATCH(DATE(YEAR($A1264)-1,MONTH($A1264),DAY($A1264)),$A:$A,0))=""),"",P1264/INDEX(P:P,MATCH(DATE(YEAR($A1264)-1,MONTH($A1264),DAY($A1264)),$A:$A,0))-1),"")</f>
        <v/>
      </c>
      <c r="T1264" s="23">
        <f>IFERROR(IF(OR(Q1264="",INDEX(Q:Q,MATCH(DATE(YEAR($A1264)-1,MONTH($A1264),DAY($A1264)),$A:$A,0))=""),"",Q1264/INDEX(Q:Q,MATCH(DATE(YEAR($A1264)-1,MONTH($A1264),DAY($A1264)),$A:$A,0))-1),"")</f>
        <v/>
      </c>
      <c r="U1264" s="23">
        <f>IFERROR(IF(OR(R1264="",INDEX(R:R,MATCH(DATE(YEAR($A1264)-1,MONTH($A1264),DAY($A1264)),$A:$A,0))=""),"",R1264/INDEX(R:R,MATCH(DATE(YEAR($A1264)-1,MONTH($A1264),DAY($A1264)),$A:$A,0))-1),"")</f>
        <v/>
      </c>
      <c r="V1264" s="23">
        <f>IF(OR(P1264="",P1263=""),"",P1264/P1263-1)</f>
        <v/>
      </c>
      <c r="W1264" s="23">
        <f>IF(OR(Q1264="",Q1263=""),"",Q1264/Q1263-1)</f>
        <v/>
      </c>
      <c r="X1264" s="23">
        <f>IF(OR(R1264="",R1263=""),"",R1264/R1263-1)</f>
        <v/>
      </c>
      <c r="Y1264" s="23">
        <f>IF(R1264="","",P1264/R1264)</f>
        <v/>
      </c>
      <c r="Z1264" s="23">
        <f>IF(R1264="","",Q1264/R1264)</f>
        <v/>
      </c>
      <c r="AA1264" s="24">
        <f>IF(SUMIFS('Daily NSE Equity Options'!$M:$M,'Daily NSE Equity Options'!$A:$A,$A1264)=0,"",SUMIFS('Daily NSE Equity Options'!$M:$M,'Daily NSE Equity Options'!$A:$A,$A1264))</f>
        <v/>
      </c>
      <c r="AB1264" s="9">
        <f>IF(SUMIFS('Daily BSE Equity Options'!$M:$M,'Daily BSE Equity Options'!$A:$A,$A1264)=0,"",SUMIFS('Daily BSE Equity Options'!$M:$M,'Daily BSE Equity Options'!$A:$A,$A1264))</f>
        <v/>
      </c>
      <c r="AC1264" s="9">
        <f>IF(OR(AA1264="",AB1264=""),"",AA1264+AB1264)</f>
        <v/>
      </c>
      <c r="AD1264" s="26">
        <f>IFERROR(IF(OR(AA1264="",INDEX(AA:AA,MATCH(DATE(YEAR($A1264)-1,MONTH($A1264),DAY($A1264)),$A:$A,0))=""),"",AA1264/INDEX(AA:AA,MATCH(DATE(YEAR($A1264)-1,MONTH($A1264),DAY($A1264)),$A:$A,0))-1),"")</f>
        <v/>
      </c>
      <c r="AE1264" s="26">
        <f>IFERROR(IF(OR(AB1264="",INDEX(AB:AB,MATCH(DATE(YEAR($A1264)-1,MONTH($A1264),DAY($A1264)),$A:$A,0))=""),"",AB1264/INDEX(AB:AB,MATCH(DATE(YEAR($A1264)-1,MONTH($A1264),DAY($A1264)),$A:$A,0))-1),"")</f>
        <v/>
      </c>
      <c r="AF1264" s="26">
        <f>IFERROR(IF(OR(AC1264="",INDEX(AC:AC,MATCH(DATE(YEAR($A1264)-1,MONTH($A1264),DAY($A1264)),$A:$A,0))=""),"",AC1264/INDEX(AC:AC,MATCH(DATE(YEAR($A1264)-1,MONTH($A1264),DAY($A1264)),$A:$A,0))-1),"")</f>
        <v/>
      </c>
      <c r="AG1264" s="26">
        <f>IF(OR(AA1264="",AA1263=""),"",AA1264/AA1263-1)</f>
        <v/>
      </c>
      <c r="AH1264" s="26">
        <f>IF(OR(AB1264="",AB1263=""),"",AB1264/AB1263-1)</f>
        <v/>
      </c>
      <c r="AI1264" s="26">
        <f>IF(OR(AC1264="",AC1263=""),"",AC1264/AC1263-1)</f>
        <v/>
      </c>
      <c r="AJ1264" s="26">
        <f>IF(AC1264="","",AA1264/AC1264)</f>
        <v/>
      </c>
      <c r="AK1264" s="26">
        <f>IF(AC1264="","",AB1264/AC1264)</f>
        <v/>
      </c>
      <c r="AL1264" s="29" t="n">
        <v>18.3375</v>
      </c>
      <c r="AM1264" s="30" t="n">
        <v>19.3025</v>
      </c>
      <c r="AN1264" s="30" t="n">
        <v>17.9875</v>
      </c>
      <c r="AO1264" s="30" t="n">
        <v>19</v>
      </c>
      <c r="AP1264" s="31" t="n">
        <v>0.0361</v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18">
        <f>IF(SUMIFS('Daily NSE Equity Options'!$K:$K,'Daily NSE Equity Options'!$A:$A,$A1265)=0,"",SUMIFS('Daily NSE Equity Options'!$K:$K,'Daily NSE Equity Options'!$A:$A,$A1265))</f>
        <v/>
      </c>
      <c r="F1265" s="7">
        <f>IF(SUMIFS('Daily BSE Equity Options'!$K:$K,'Daily BSE Equity Options'!$A:$A,$A1265)=0,"",SUMIFS('Daily BSE Equity Options'!$K:$K,'Daily BSE Equity Options'!$A:$A,$A1265))</f>
        <v/>
      </c>
      <c r="G1265" s="7">
        <f>IF(OR(E1265="",F1265=""),"",E1265+F1265)</f>
        <v/>
      </c>
      <c r="H1265" s="20">
        <f>IFERROR(IF(OR(E1265="",INDEX(E:E,MATCH(DATE(YEAR($A1265)-1,MONTH($A1265),DAY($A1265)),$A:$A,0))=""),"",E1265/INDEX(E:E,MATCH(DATE(YEAR($A1265)-1,MONTH($A1265),DAY($A1265)),$A:$A,0))-1),"")</f>
        <v/>
      </c>
      <c r="I1265" s="20">
        <f>IFERROR(IF(OR(F1265="",INDEX(F:F,MATCH(DATE(YEAR($A1265)-1,MONTH($A1265),DAY($A1265)),$A:$A,0))=""),"",F1265/INDEX(F:F,MATCH(DATE(YEAR($A1265)-1,MONTH($A1265),DAY($A1265)),$A:$A,0))-1),"")</f>
        <v/>
      </c>
      <c r="J1265" s="20">
        <f>IFERROR(IF(OR(G1265="",INDEX(G:G,MATCH(DATE(YEAR($A1265)-1,MONTH($A1265),DAY($A1265)),$A:$A,0))=""),"",G1265/INDEX(G:G,MATCH(DATE(YEAR($A1265)-1,MONTH($A1265),DAY($A1265)),$A:$A,0))-1),"")</f>
        <v/>
      </c>
      <c r="K1265" s="20">
        <f>IF(OR(E1265="",E1264=""),"",E1265/E1264-1)</f>
        <v/>
      </c>
      <c r="L1265" s="20">
        <f>IF(OR(F1265="",F1264=""),"",F1265/F1264-1)</f>
        <v/>
      </c>
      <c r="M1265" s="20">
        <f>IF(OR(G1265="",G1264=""),"",G1265/G1264-1)</f>
        <v/>
      </c>
      <c r="N1265" s="20">
        <f>IF(G1265="","",E1265/G1265)</f>
        <v/>
      </c>
      <c r="O1265" s="20">
        <f>IF(G1265="","",F1265/G1265)</f>
        <v/>
      </c>
      <c r="P1265" s="21">
        <f>IF(SUMIFS('Daily NSE Equity Options'!$L:$L,'Daily NSE Equity Options'!$A:$A,$A1265)=0,"",SUMIFS('Daily NSE Equity Options'!$L:$L,'Daily NSE Equity Options'!$A:$A,$A1265))</f>
        <v/>
      </c>
      <c r="Q1265" s="8">
        <f>IF(SUMIFS('Daily BSE Equity Options'!$L:$L,'Daily BSE Equity Options'!$A:$A,$A1265)=0,"",SUMIFS('Daily BSE Equity Options'!$L:$L,'Daily BSE Equity Options'!$A:$A,$A1265))</f>
        <v/>
      </c>
      <c r="R1265" s="8">
        <f>IF(OR(P1265="",Q1265=""),"",P1265+Q1265)</f>
        <v/>
      </c>
      <c r="S1265" s="23">
        <f>IFERROR(IF(OR(P1265="",INDEX(P:P,MATCH(DATE(YEAR($A1265)-1,MONTH($A1265),DAY($A1265)),$A:$A,0))=""),"",P1265/INDEX(P:P,MATCH(DATE(YEAR($A1265)-1,MONTH($A1265),DAY($A1265)),$A:$A,0))-1),"")</f>
        <v/>
      </c>
      <c r="T1265" s="23">
        <f>IFERROR(IF(OR(Q1265="",INDEX(Q:Q,MATCH(DATE(YEAR($A1265)-1,MONTH($A1265),DAY($A1265)),$A:$A,0))=""),"",Q1265/INDEX(Q:Q,MATCH(DATE(YEAR($A1265)-1,MONTH($A1265),DAY($A1265)),$A:$A,0))-1),"")</f>
        <v/>
      </c>
      <c r="U1265" s="23">
        <f>IFERROR(IF(OR(R1265="",INDEX(R:R,MATCH(DATE(YEAR($A1265)-1,MONTH($A1265),DAY($A1265)),$A:$A,0))=""),"",R1265/INDEX(R:R,MATCH(DATE(YEAR($A1265)-1,MONTH($A1265),DAY($A1265)),$A:$A,0))-1),"")</f>
        <v/>
      </c>
      <c r="V1265" s="23">
        <f>IF(OR(P1265="",P1264=""),"",P1265/P1264-1)</f>
        <v/>
      </c>
      <c r="W1265" s="23">
        <f>IF(OR(Q1265="",Q1264=""),"",Q1265/Q1264-1)</f>
        <v/>
      </c>
      <c r="X1265" s="23">
        <f>IF(OR(R1265="",R1264=""),"",R1265/R1264-1)</f>
        <v/>
      </c>
      <c r="Y1265" s="23">
        <f>IF(R1265="","",P1265/R1265)</f>
        <v/>
      </c>
      <c r="Z1265" s="23">
        <f>IF(R1265="","",Q1265/R1265)</f>
        <v/>
      </c>
      <c r="AA1265" s="24">
        <f>IF(SUMIFS('Daily NSE Equity Options'!$M:$M,'Daily NSE Equity Options'!$A:$A,$A1265)=0,"",SUMIFS('Daily NSE Equity Options'!$M:$M,'Daily NSE Equity Options'!$A:$A,$A1265))</f>
        <v/>
      </c>
      <c r="AB1265" s="9">
        <f>IF(SUMIFS('Daily BSE Equity Options'!$M:$M,'Daily BSE Equity Options'!$A:$A,$A1265)=0,"",SUMIFS('Daily BSE Equity Options'!$M:$M,'Daily BSE Equity Options'!$A:$A,$A1265))</f>
        <v/>
      </c>
      <c r="AC1265" s="9">
        <f>IF(OR(AA1265="",AB1265=""),"",AA1265+AB1265)</f>
        <v/>
      </c>
      <c r="AD1265" s="26">
        <f>IFERROR(IF(OR(AA1265="",INDEX(AA:AA,MATCH(DATE(YEAR($A1265)-1,MONTH($A1265),DAY($A1265)),$A:$A,0))=""),"",AA1265/INDEX(AA:AA,MATCH(DATE(YEAR($A1265)-1,MONTH($A1265),DAY($A1265)),$A:$A,0))-1),"")</f>
        <v/>
      </c>
      <c r="AE1265" s="26">
        <f>IFERROR(IF(OR(AB1265="",INDEX(AB:AB,MATCH(DATE(YEAR($A1265)-1,MONTH($A1265),DAY($A1265)),$A:$A,0))=""),"",AB1265/INDEX(AB:AB,MATCH(DATE(YEAR($A1265)-1,MONTH($A1265),DAY($A1265)),$A:$A,0))-1),"")</f>
        <v/>
      </c>
      <c r="AF1265" s="26">
        <f>IFERROR(IF(OR(AC1265="",INDEX(AC:AC,MATCH(DATE(YEAR($A1265)-1,MONTH($A1265),DAY($A1265)),$A:$A,0))=""),"",AC1265/INDEX(AC:AC,MATCH(DATE(YEAR($A1265)-1,MONTH($A1265),DAY($A1265)),$A:$A,0))-1),"")</f>
        <v/>
      </c>
      <c r="AG1265" s="26">
        <f>IF(OR(AA1265="",AA1264=""),"",AA1265/AA1264-1)</f>
        <v/>
      </c>
      <c r="AH1265" s="26">
        <f>IF(OR(AB1265="",AB1264=""),"",AB1265/AB1264-1)</f>
        <v/>
      </c>
      <c r="AI1265" s="26">
        <f>IF(OR(AC1265="",AC1264=""),"",AC1265/AC1264-1)</f>
        <v/>
      </c>
      <c r="AJ1265" s="26">
        <f>IF(AC1265="","",AA1265/AC1265)</f>
        <v/>
      </c>
      <c r="AK1265" s="26">
        <f>IF(AC1265="","",AB1265/AC1265)</f>
        <v/>
      </c>
      <c r="AL1265" s="29" t="n">
        <v>18.995</v>
      </c>
      <c r="AM1265" s="30" t="n">
        <v>19.73</v>
      </c>
      <c r="AN1265" s="30" t="n">
        <v>18.365</v>
      </c>
      <c r="AO1265" s="30" t="n">
        <v>19.06</v>
      </c>
      <c r="AP1265" s="31" t="n">
        <v>0.0034</v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18">
        <f>IF(SUMIFS('Daily NSE Equity Options'!$K:$K,'Daily NSE Equity Options'!$A:$A,$A1266)=0,"",SUMIFS('Daily NSE Equity Options'!$K:$K,'Daily NSE Equity Options'!$A:$A,$A1266))</f>
        <v/>
      </c>
      <c r="F1266" s="7">
        <f>IF(SUMIFS('Daily BSE Equity Options'!$K:$K,'Daily BSE Equity Options'!$A:$A,$A1266)=0,"",SUMIFS('Daily BSE Equity Options'!$K:$K,'Daily BSE Equity Options'!$A:$A,$A1266))</f>
        <v/>
      </c>
      <c r="G1266" s="7">
        <f>IF(OR(E1266="",F1266=""),"",E1266+F1266)</f>
        <v/>
      </c>
      <c r="H1266" s="20">
        <f>IFERROR(IF(OR(E1266="",INDEX(E:E,MATCH(DATE(YEAR($A1266)-1,MONTH($A1266),DAY($A1266)),$A:$A,0))=""),"",E1266/INDEX(E:E,MATCH(DATE(YEAR($A1266)-1,MONTH($A1266),DAY($A1266)),$A:$A,0))-1),"")</f>
        <v/>
      </c>
      <c r="I1266" s="20">
        <f>IFERROR(IF(OR(F1266="",INDEX(F:F,MATCH(DATE(YEAR($A1266)-1,MONTH($A1266),DAY($A1266)),$A:$A,0))=""),"",F1266/INDEX(F:F,MATCH(DATE(YEAR($A1266)-1,MONTH($A1266),DAY($A1266)),$A:$A,0))-1),"")</f>
        <v/>
      </c>
      <c r="J1266" s="20">
        <f>IFERROR(IF(OR(G1266="",INDEX(G:G,MATCH(DATE(YEAR($A1266)-1,MONTH($A1266),DAY($A1266)),$A:$A,0))=""),"",G1266/INDEX(G:G,MATCH(DATE(YEAR($A1266)-1,MONTH($A1266),DAY($A1266)),$A:$A,0))-1),"")</f>
        <v/>
      </c>
      <c r="K1266" s="20">
        <f>IF(OR(E1266="",E1265=""),"",E1266/E1265-1)</f>
        <v/>
      </c>
      <c r="L1266" s="20">
        <f>IF(OR(F1266="",F1265=""),"",F1266/F1265-1)</f>
        <v/>
      </c>
      <c r="M1266" s="20">
        <f>IF(OR(G1266="",G1265=""),"",G1266/G1265-1)</f>
        <v/>
      </c>
      <c r="N1266" s="20">
        <f>IF(G1266="","",E1266/G1266)</f>
        <v/>
      </c>
      <c r="O1266" s="20">
        <f>IF(G1266="","",F1266/G1266)</f>
        <v/>
      </c>
      <c r="P1266" s="21">
        <f>IF(SUMIFS('Daily NSE Equity Options'!$L:$L,'Daily NSE Equity Options'!$A:$A,$A1266)=0,"",SUMIFS('Daily NSE Equity Options'!$L:$L,'Daily NSE Equity Options'!$A:$A,$A1266))</f>
        <v/>
      </c>
      <c r="Q1266" s="8">
        <f>IF(SUMIFS('Daily BSE Equity Options'!$L:$L,'Daily BSE Equity Options'!$A:$A,$A1266)=0,"",SUMIFS('Daily BSE Equity Options'!$L:$L,'Daily BSE Equity Options'!$A:$A,$A1266))</f>
        <v/>
      </c>
      <c r="R1266" s="8">
        <f>IF(OR(P1266="",Q1266=""),"",P1266+Q1266)</f>
        <v/>
      </c>
      <c r="S1266" s="23">
        <f>IFERROR(IF(OR(P1266="",INDEX(P:P,MATCH(DATE(YEAR($A1266)-1,MONTH($A1266),DAY($A1266)),$A:$A,0))=""),"",P1266/INDEX(P:P,MATCH(DATE(YEAR($A1266)-1,MONTH($A1266),DAY($A1266)),$A:$A,0))-1),"")</f>
        <v/>
      </c>
      <c r="T1266" s="23">
        <f>IFERROR(IF(OR(Q1266="",INDEX(Q:Q,MATCH(DATE(YEAR($A1266)-1,MONTH($A1266),DAY($A1266)),$A:$A,0))=""),"",Q1266/INDEX(Q:Q,MATCH(DATE(YEAR($A1266)-1,MONTH($A1266),DAY($A1266)),$A:$A,0))-1),"")</f>
        <v/>
      </c>
      <c r="U1266" s="23">
        <f>IFERROR(IF(OR(R1266="",INDEX(R:R,MATCH(DATE(YEAR($A1266)-1,MONTH($A1266),DAY($A1266)),$A:$A,0))=""),"",R1266/INDEX(R:R,MATCH(DATE(YEAR($A1266)-1,MONTH($A1266),DAY($A1266)),$A:$A,0))-1),"")</f>
        <v/>
      </c>
      <c r="V1266" s="23">
        <f>IF(OR(P1266="",P1265=""),"",P1266/P1265-1)</f>
        <v/>
      </c>
      <c r="W1266" s="23">
        <f>IF(OR(Q1266="",Q1265=""),"",Q1266/Q1265-1)</f>
        <v/>
      </c>
      <c r="X1266" s="23">
        <f>IF(OR(R1266="",R1265=""),"",R1266/R1265-1)</f>
        <v/>
      </c>
      <c r="Y1266" s="23">
        <f>IF(R1266="","",P1266/R1266)</f>
        <v/>
      </c>
      <c r="Z1266" s="23">
        <f>IF(R1266="","",Q1266/R1266)</f>
        <v/>
      </c>
      <c r="AA1266" s="24">
        <f>IF(SUMIFS('Daily NSE Equity Options'!$M:$M,'Daily NSE Equity Options'!$A:$A,$A1266)=0,"",SUMIFS('Daily NSE Equity Options'!$M:$M,'Daily NSE Equity Options'!$A:$A,$A1266))</f>
        <v/>
      </c>
      <c r="AB1266" s="9">
        <f>IF(SUMIFS('Daily BSE Equity Options'!$M:$M,'Daily BSE Equity Options'!$A:$A,$A1266)=0,"",SUMIFS('Daily BSE Equity Options'!$M:$M,'Daily BSE Equity Options'!$A:$A,$A1266))</f>
        <v/>
      </c>
      <c r="AC1266" s="9">
        <f>IF(OR(AA1266="",AB1266=""),"",AA1266+AB1266)</f>
        <v/>
      </c>
      <c r="AD1266" s="26">
        <f>IFERROR(IF(OR(AA1266="",INDEX(AA:AA,MATCH(DATE(YEAR($A1266)-1,MONTH($A1266),DAY($A1266)),$A:$A,0))=""),"",AA1266/INDEX(AA:AA,MATCH(DATE(YEAR($A1266)-1,MONTH($A1266),DAY($A1266)),$A:$A,0))-1),"")</f>
        <v/>
      </c>
      <c r="AE1266" s="26">
        <f>IFERROR(IF(OR(AB1266="",INDEX(AB:AB,MATCH(DATE(YEAR($A1266)-1,MONTH($A1266),DAY($A1266)),$A:$A,0))=""),"",AB1266/INDEX(AB:AB,MATCH(DATE(YEAR($A1266)-1,MONTH($A1266),DAY($A1266)),$A:$A,0))-1),"")</f>
        <v/>
      </c>
      <c r="AF1266" s="26">
        <f>IFERROR(IF(OR(AC1266="",INDEX(AC:AC,MATCH(DATE(YEAR($A1266)-1,MONTH($A1266),DAY($A1266)),$A:$A,0))=""),"",AC1266/INDEX(AC:AC,MATCH(DATE(YEAR($A1266)-1,MONTH($A1266),DAY($A1266)),$A:$A,0))-1),"")</f>
        <v/>
      </c>
      <c r="AG1266" s="26">
        <f>IF(OR(AA1266="",AA1265=""),"",AA1266/AA1265-1)</f>
        <v/>
      </c>
      <c r="AH1266" s="26">
        <f>IF(OR(AB1266="",AB1265=""),"",AB1266/AB1265-1)</f>
        <v/>
      </c>
      <c r="AI1266" s="26">
        <f>IF(OR(AC1266="",AC1265=""),"",AC1266/AC1265-1)</f>
        <v/>
      </c>
      <c r="AJ1266" s="26">
        <f>IF(AC1266="","",AA1266/AC1266)</f>
        <v/>
      </c>
      <c r="AK1266" s="26">
        <f>IF(AC1266="","",AB1266/AC1266)</f>
        <v/>
      </c>
      <c r="AL1266" s="29" t="n">
        <v>19.06</v>
      </c>
      <c r="AM1266" s="30" t="n">
        <v>21.8925</v>
      </c>
      <c r="AN1266" s="30" t="n">
        <v>18.1525</v>
      </c>
      <c r="AO1266" s="30" t="n">
        <v>21.01</v>
      </c>
      <c r="AP1266" s="31" t="n">
        <v>0.1023</v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18">
        <f>IF(SUMIFS('Daily NSE Equity Options'!$K:$K,'Daily NSE Equity Options'!$A:$A,$A1267)=0,"",SUMIFS('Daily NSE Equity Options'!$K:$K,'Daily NSE Equity Options'!$A:$A,$A1267))</f>
        <v/>
      </c>
      <c r="F1267" s="7">
        <f>IF(SUMIFS('Daily BSE Equity Options'!$K:$K,'Daily BSE Equity Options'!$A:$A,$A1267)=0,"",SUMIFS('Daily BSE Equity Options'!$K:$K,'Daily BSE Equity Options'!$A:$A,$A1267))</f>
        <v/>
      </c>
      <c r="G1267" s="7">
        <f>IF(OR(E1267="",F1267=""),"",E1267+F1267)</f>
        <v/>
      </c>
      <c r="H1267" s="20">
        <f>IFERROR(IF(OR(E1267="",INDEX(E:E,MATCH(DATE(YEAR($A1267)-1,MONTH($A1267),DAY($A1267)),$A:$A,0))=""),"",E1267/INDEX(E:E,MATCH(DATE(YEAR($A1267)-1,MONTH($A1267),DAY($A1267)),$A:$A,0))-1),"")</f>
        <v/>
      </c>
      <c r="I1267" s="20">
        <f>IFERROR(IF(OR(F1267="",INDEX(F:F,MATCH(DATE(YEAR($A1267)-1,MONTH($A1267),DAY($A1267)),$A:$A,0))=""),"",F1267/INDEX(F:F,MATCH(DATE(YEAR($A1267)-1,MONTH($A1267),DAY($A1267)),$A:$A,0))-1),"")</f>
        <v/>
      </c>
      <c r="J1267" s="20">
        <f>IFERROR(IF(OR(G1267="",INDEX(G:G,MATCH(DATE(YEAR($A1267)-1,MONTH($A1267),DAY($A1267)),$A:$A,0))=""),"",G1267/INDEX(G:G,MATCH(DATE(YEAR($A1267)-1,MONTH($A1267),DAY($A1267)),$A:$A,0))-1),"")</f>
        <v/>
      </c>
      <c r="K1267" s="20">
        <f>IF(OR(E1267="",E1266=""),"",E1267/E1266-1)</f>
        <v/>
      </c>
      <c r="L1267" s="20">
        <f>IF(OR(F1267="",F1266=""),"",F1267/F1266-1)</f>
        <v/>
      </c>
      <c r="M1267" s="20">
        <f>IF(OR(G1267="",G1266=""),"",G1267/G1266-1)</f>
        <v/>
      </c>
      <c r="N1267" s="20">
        <f>IF(G1267="","",E1267/G1267)</f>
        <v/>
      </c>
      <c r="O1267" s="20">
        <f>IF(G1267="","",F1267/G1267)</f>
        <v/>
      </c>
      <c r="P1267" s="21">
        <f>IF(SUMIFS('Daily NSE Equity Options'!$L:$L,'Daily NSE Equity Options'!$A:$A,$A1267)=0,"",SUMIFS('Daily NSE Equity Options'!$L:$L,'Daily NSE Equity Options'!$A:$A,$A1267))</f>
        <v/>
      </c>
      <c r="Q1267" s="8">
        <f>IF(SUMIFS('Daily BSE Equity Options'!$L:$L,'Daily BSE Equity Options'!$A:$A,$A1267)=0,"",SUMIFS('Daily BSE Equity Options'!$L:$L,'Daily BSE Equity Options'!$A:$A,$A1267))</f>
        <v/>
      </c>
      <c r="R1267" s="8">
        <f>IF(OR(P1267="",Q1267=""),"",P1267+Q1267)</f>
        <v/>
      </c>
      <c r="S1267" s="23">
        <f>IFERROR(IF(OR(P1267="",INDEX(P:P,MATCH(DATE(YEAR($A1267)-1,MONTH($A1267),DAY($A1267)),$A:$A,0))=""),"",P1267/INDEX(P:P,MATCH(DATE(YEAR($A1267)-1,MONTH($A1267),DAY($A1267)),$A:$A,0))-1),"")</f>
        <v/>
      </c>
      <c r="T1267" s="23">
        <f>IFERROR(IF(OR(Q1267="",INDEX(Q:Q,MATCH(DATE(YEAR($A1267)-1,MONTH($A1267),DAY($A1267)),$A:$A,0))=""),"",Q1267/INDEX(Q:Q,MATCH(DATE(YEAR($A1267)-1,MONTH($A1267),DAY($A1267)),$A:$A,0))-1),"")</f>
        <v/>
      </c>
      <c r="U1267" s="23">
        <f>IFERROR(IF(OR(R1267="",INDEX(R:R,MATCH(DATE(YEAR($A1267)-1,MONTH($A1267),DAY($A1267)),$A:$A,0))=""),"",R1267/INDEX(R:R,MATCH(DATE(YEAR($A1267)-1,MONTH($A1267),DAY($A1267)),$A:$A,0))-1),"")</f>
        <v/>
      </c>
      <c r="V1267" s="23">
        <f>IF(OR(P1267="",P1266=""),"",P1267/P1266-1)</f>
        <v/>
      </c>
      <c r="W1267" s="23">
        <f>IF(OR(Q1267="",Q1266=""),"",Q1267/Q1266-1)</f>
        <v/>
      </c>
      <c r="X1267" s="23">
        <f>IF(OR(R1267="",R1266=""),"",R1267/R1266-1)</f>
        <v/>
      </c>
      <c r="Y1267" s="23">
        <f>IF(R1267="","",P1267/R1267)</f>
        <v/>
      </c>
      <c r="Z1267" s="23">
        <f>IF(R1267="","",Q1267/R1267)</f>
        <v/>
      </c>
      <c r="AA1267" s="24">
        <f>IF(SUMIFS('Daily NSE Equity Options'!$M:$M,'Daily NSE Equity Options'!$A:$A,$A1267)=0,"",SUMIFS('Daily NSE Equity Options'!$M:$M,'Daily NSE Equity Options'!$A:$A,$A1267))</f>
        <v/>
      </c>
      <c r="AB1267" s="9">
        <f>IF(SUMIFS('Daily BSE Equity Options'!$M:$M,'Daily BSE Equity Options'!$A:$A,$A1267)=0,"",SUMIFS('Daily BSE Equity Options'!$M:$M,'Daily BSE Equity Options'!$A:$A,$A1267))</f>
        <v/>
      </c>
      <c r="AC1267" s="9">
        <f>IF(OR(AA1267="",AB1267=""),"",AA1267+AB1267)</f>
        <v/>
      </c>
      <c r="AD1267" s="26">
        <f>IFERROR(IF(OR(AA1267="",INDEX(AA:AA,MATCH(DATE(YEAR($A1267)-1,MONTH($A1267),DAY($A1267)),$A:$A,0))=""),"",AA1267/INDEX(AA:AA,MATCH(DATE(YEAR($A1267)-1,MONTH($A1267),DAY($A1267)),$A:$A,0))-1),"")</f>
        <v/>
      </c>
      <c r="AE1267" s="26">
        <f>IFERROR(IF(OR(AB1267="",INDEX(AB:AB,MATCH(DATE(YEAR($A1267)-1,MONTH($A1267),DAY($A1267)),$A:$A,0))=""),"",AB1267/INDEX(AB:AB,MATCH(DATE(YEAR($A1267)-1,MONTH($A1267),DAY($A1267)),$A:$A,0))-1),"")</f>
        <v/>
      </c>
      <c r="AF1267" s="26">
        <f>IFERROR(IF(OR(AC1267="",INDEX(AC:AC,MATCH(DATE(YEAR($A1267)-1,MONTH($A1267),DAY($A1267)),$A:$A,0))=""),"",AC1267/INDEX(AC:AC,MATCH(DATE(YEAR($A1267)-1,MONTH($A1267),DAY($A1267)),$A:$A,0))-1),"")</f>
        <v/>
      </c>
      <c r="AG1267" s="26">
        <f>IF(OR(AA1267="",AA1266=""),"",AA1267/AA1266-1)</f>
        <v/>
      </c>
      <c r="AH1267" s="26">
        <f>IF(OR(AB1267="",AB1266=""),"",AB1267/AB1266-1)</f>
        <v/>
      </c>
      <c r="AI1267" s="26">
        <f>IF(OR(AC1267="",AC1266=""),"",AC1267/AC1266-1)</f>
        <v/>
      </c>
      <c r="AJ1267" s="26">
        <f>IF(AC1267="","",AA1267/AC1267)</f>
        <v/>
      </c>
      <c r="AK1267" s="26">
        <f>IF(AC1267="","",AB1267/AC1267)</f>
        <v/>
      </c>
      <c r="AL1267" s="29" t="n">
        <v>21.0075</v>
      </c>
      <c r="AM1267" s="30" t="n">
        <v>22.7475</v>
      </c>
      <c r="AN1267" s="30" t="n">
        <v>21.0025</v>
      </c>
      <c r="AO1267" s="30" t="n">
        <v>21.63</v>
      </c>
      <c r="AP1267" s="31" t="n">
        <v>0.0296</v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18">
        <f>IF(SUMIFS('Daily NSE Equity Options'!$K:$K,'Daily NSE Equity Options'!$A:$A,$A1268)=0,"",SUMIFS('Daily NSE Equity Options'!$K:$K,'Daily NSE Equity Options'!$A:$A,$A1268))</f>
        <v/>
      </c>
      <c r="F1268" s="7">
        <f>IF(SUMIFS('Daily BSE Equity Options'!$K:$K,'Daily BSE Equity Options'!$A:$A,$A1268)=0,"",SUMIFS('Daily BSE Equity Options'!$K:$K,'Daily BSE Equity Options'!$A:$A,$A1268))</f>
        <v/>
      </c>
      <c r="G1268" s="7">
        <f>IF(OR(E1268="",F1268=""),"",E1268+F1268)</f>
        <v/>
      </c>
      <c r="H1268" s="20">
        <f>IFERROR(IF(OR(E1268="",INDEX(E:E,MATCH(DATE(YEAR($A1268)-1,MONTH($A1268),DAY($A1268)),$A:$A,0))=""),"",E1268/INDEX(E:E,MATCH(DATE(YEAR($A1268)-1,MONTH($A1268),DAY($A1268)),$A:$A,0))-1),"")</f>
        <v/>
      </c>
      <c r="I1268" s="20">
        <f>IFERROR(IF(OR(F1268="",INDEX(F:F,MATCH(DATE(YEAR($A1268)-1,MONTH($A1268),DAY($A1268)),$A:$A,0))=""),"",F1268/INDEX(F:F,MATCH(DATE(YEAR($A1268)-1,MONTH($A1268),DAY($A1268)),$A:$A,0))-1),"")</f>
        <v/>
      </c>
      <c r="J1268" s="20">
        <f>IFERROR(IF(OR(G1268="",INDEX(G:G,MATCH(DATE(YEAR($A1268)-1,MONTH($A1268),DAY($A1268)),$A:$A,0))=""),"",G1268/INDEX(G:G,MATCH(DATE(YEAR($A1268)-1,MONTH($A1268),DAY($A1268)),$A:$A,0))-1),"")</f>
        <v/>
      </c>
      <c r="K1268" s="20">
        <f>IF(OR(E1268="",E1267=""),"",E1268/E1267-1)</f>
        <v/>
      </c>
      <c r="L1268" s="20">
        <f>IF(OR(F1268="",F1267=""),"",F1268/F1267-1)</f>
        <v/>
      </c>
      <c r="M1268" s="20">
        <f>IF(OR(G1268="",G1267=""),"",G1268/G1267-1)</f>
        <v/>
      </c>
      <c r="N1268" s="20">
        <f>IF(G1268="","",E1268/G1268)</f>
        <v/>
      </c>
      <c r="O1268" s="20">
        <f>IF(G1268="","",F1268/G1268)</f>
        <v/>
      </c>
      <c r="P1268" s="21">
        <f>IF(SUMIFS('Daily NSE Equity Options'!$L:$L,'Daily NSE Equity Options'!$A:$A,$A1268)=0,"",SUMIFS('Daily NSE Equity Options'!$L:$L,'Daily NSE Equity Options'!$A:$A,$A1268))</f>
        <v/>
      </c>
      <c r="Q1268" s="8">
        <f>IF(SUMIFS('Daily BSE Equity Options'!$L:$L,'Daily BSE Equity Options'!$A:$A,$A1268)=0,"",SUMIFS('Daily BSE Equity Options'!$L:$L,'Daily BSE Equity Options'!$A:$A,$A1268))</f>
        <v/>
      </c>
      <c r="R1268" s="8">
        <f>IF(OR(P1268="",Q1268=""),"",P1268+Q1268)</f>
        <v/>
      </c>
      <c r="S1268" s="23">
        <f>IFERROR(IF(OR(P1268="",INDEX(P:P,MATCH(DATE(YEAR($A1268)-1,MONTH($A1268),DAY($A1268)),$A:$A,0))=""),"",P1268/INDEX(P:P,MATCH(DATE(YEAR($A1268)-1,MONTH($A1268),DAY($A1268)),$A:$A,0))-1),"")</f>
        <v/>
      </c>
      <c r="T1268" s="23">
        <f>IFERROR(IF(OR(Q1268="",INDEX(Q:Q,MATCH(DATE(YEAR($A1268)-1,MONTH($A1268),DAY($A1268)),$A:$A,0))=""),"",Q1268/INDEX(Q:Q,MATCH(DATE(YEAR($A1268)-1,MONTH($A1268),DAY($A1268)),$A:$A,0))-1),"")</f>
        <v/>
      </c>
      <c r="U1268" s="23">
        <f>IFERROR(IF(OR(R1268="",INDEX(R:R,MATCH(DATE(YEAR($A1268)-1,MONTH($A1268),DAY($A1268)),$A:$A,0))=""),"",R1268/INDEX(R:R,MATCH(DATE(YEAR($A1268)-1,MONTH($A1268),DAY($A1268)),$A:$A,0))-1),"")</f>
        <v/>
      </c>
      <c r="V1268" s="23">
        <f>IF(OR(P1268="",P1267=""),"",P1268/P1267-1)</f>
        <v/>
      </c>
      <c r="W1268" s="23">
        <f>IF(OR(Q1268="",Q1267=""),"",Q1268/Q1267-1)</f>
        <v/>
      </c>
      <c r="X1268" s="23">
        <f>IF(OR(R1268="",R1267=""),"",R1268/R1267-1)</f>
        <v/>
      </c>
      <c r="Y1268" s="23">
        <f>IF(R1268="","",P1268/R1268)</f>
        <v/>
      </c>
      <c r="Z1268" s="23">
        <f>IF(R1268="","",Q1268/R1268)</f>
        <v/>
      </c>
      <c r="AA1268" s="24">
        <f>IF(SUMIFS('Daily NSE Equity Options'!$M:$M,'Daily NSE Equity Options'!$A:$A,$A1268)=0,"",SUMIFS('Daily NSE Equity Options'!$M:$M,'Daily NSE Equity Options'!$A:$A,$A1268))</f>
        <v/>
      </c>
      <c r="AB1268" s="9">
        <f>IF(SUMIFS('Daily BSE Equity Options'!$M:$M,'Daily BSE Equity Options'!$A:$A,$A1268)=0,"",SUMIFS('Daily BSE Equity Options'!$M:$M,'Daily BSE Equity Options'!$A:$A,$A1268))</f>
        <v/>
      </c>
      <c r="AC1268" s="9">
        <f>IF(OR(AA1268="",AB1268=""),"",AA1268+AB1268)</f>
        <v/>
      </c>
      <c r="AD1268" s="26">
        <f>IFERROR(IF(OR(AA1268="",INDEX(AA:AA,MATCH(DATE(YEAR($A1268)-1,MONTH($A1268),DAY($A1268)),$A:$A,0))=""),"",AA1268/INDEX(AA:AA,MATCH(DATE(YEAR($A1268)-1,MONTH($A1268),DAY($A1268)),$A:$A,0))-1),"")</f>
        <v/>
      </c>
      <c r="AE1268" s="26">
        <f>IFERROR(IF(OR(AB1268="",INDEX(AB:AB,MATCH(DATE(YEAR($A1268)-1,MONTH($A1268),DAY($A1268)),$A:$A,0))=""),"",AB1268/INDEX(AB:AB,MATCH(DATE(YEAR($A1268)-1,MONTH($A1268),DAY($A1268)),$A:$A,0))-1),"")</f>
        <v/>
      </c>
      <c r="AF1268" s="26">
        <f>IFERROR(IF(OR(AC1268="",INDEX(AC:AC,MATCH(DATE(YEAR($A1268)-1,MONTH($A1268),DAY($A1268)),$A:$A,0))=""),"",AC1268/INDEX(AC:AC,MATCH(DATE(YEAR($A1268)-1,MONTH($A1268),DAY($A1268)),$A:$A,0))-1),"")</f>
        <v/>
      </c>
      <c r="AG1268" s="26">
        <f>IF(OR(AA1268="",AA1267=""),"",AA1268/AA1267-1)</f>
        <v/>
      </c>
      <c r="AH1268" s="26">
        <f>IF(OR(AB1268="",AB1267=""),"",AB1268/AB1267-1)</f>
        <v/>
      </c>
      <c r="AI1268" s="26">
        <f>IF(OR(AC1268="",AC1267=""),"",AC1268/AC1267-1)</f>
        <v/>
      </c>
      <c r="AJ1268" s="26">
        <f>IF(AC1268="","",AA1268/AC1268)</f>
        <v/>
      </c>
      <c r="AK1268" s="26">
        <f>IF(AC1268="","",AB1268/AC1268)</f>
        <v/>
      </c>
      <c r="AL1268" s="29" t="n">
        <v>21.6325</v>
      </c>
      <c r="AM1268" s="30" t="n">
        <v>21.6325</v>
      </c>
      <c r="AN1268" s="30" t="n">
        <v>17.2075</v>
      </c>
      <c r="AO1268" s="30" t="n">
        <v>18.39</v>
      </c>
      <c r="AP1268" s="31" t="n">
        <v>-0.1499</v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18">
        <f>IF(SUMIFS('Daily NSE Equity Options'!$K:$K,'Daily NSE Equity Options'!$A:$A,$A1269)=0,"",SUMIFS('Daily NSE Equity Options'!$K:$K,'Daily NSE Equity Options'!$A:$A,$A1269))</f>
        <v/>
      </c>
      <c r="F1269" s="7">
        <f>IF(SUMIFS('Daily BSE Equity Options'!$K:$K,'Daily BSE Equity Options'!$A:$A,$A1269)=0,"",SUMIFS('Daily BSE Equity Options'!$K:$K,'Daily BSE Equity Options'!$A:$A,$A1269))</f>
        <v/>
      </c>
      <c r="G1269" s="7">
        <f>IF(OR(E1269="",F1269=""),"",E1269+F1269)</f>
        <v/>
      </c>
      <c r="H1269" s="20">
        <f>IFERROR(IF(OR(E1269="",INDEX(E:E,MATCH(DATE(YEAR($A1269)-1,MONTH($A1269),DAY($A1269)),$A:$A,0))=""),"",E1269/INDEX(E:E,MATCH(DATE(YEAR($A1269)-1,MONTH($A1269),DAY($A1269)),$A:$A,0))-1),"")</f>
        <v/>
      </c>
      <c r="I1269" s="20">
        <f>IFERROR(IF(OR(F1269="",INDEX(F:F,MATCH(DATE(YEAR($A1269)-1,MONTH($A1269),DAY($A1269)),$A:$A,0))=""),"",F1269/INDEX(F:F,MATCH(DATE(YEAR($A1269)-1,MONTH($A1269),DAY($A1269)),$A:$A,0))-1),"")</f>
        <v/>
      </c>
      <c r="J1269" s="20">
        <f>IFERROR(IF(OR(G1269="",INDEX(G:G,MATCH(DATE(YEAR($A1269)-1,MONTH($A1269),DAY($A1269)),$A:$A,0))=""),"",G1269/INDEX(G:G,MATCH(DATE(YEAR($A1269)-1,MONTH($A1269),DAY($A1269)),$A:$A,0))-1),"")</f>
        <v/>
      </c>
      <c r="K1269" s="20">
        <f>IF(OR(E1269="",E1268=""),"",E1269/E1268-1)</f>
        <v/>
      </c>
      <c r="L1269" s="20">
        <f>IF(OR(F1269="",F1268=""),"",F1269/F1268-1)</f>
        <v/>
      </c>
      <c r="M1269" s="20">
        <f>IF(OR(G1269="",G1268=""),"",G1269/G1268-1)</f>
        <v/>
      </c>
      <c r="N1269" s="20">
        <f>IF(G1269="","",E1269/G1269)</f>
        <v/>
      </c>
      <c r="O1269" s="20">
        <f>IF(G1269="","",F1269/G1269)</f>
        <v/>
      </c>
      <c r="P1269" s="21">
        <f>IF(SUMIFS('Daily NSE Equity Options'!$L:$L,'Daily NSE Equity Options'!$A:$A,$A1269)=0,"",SUMIFS('Daily NSE Equity Options'!$L:$L,'Daily NSE Equity Options'!$A:$A,$A1269))</f>
        <v/>
      </c>
      <c r="Q1269" s="8">
        <f>IF(SUMIFS('Daily BSE Equity Options'!$L:$L,'Daily BSE Equity Options'!$A:$A,$A1269)=0,"",SUMIFS('Daily BSE Equity Options'!$L:$L,'Daily BSE Equity Options'!$A:$A,$A1269))</f>
        <v/>
      </c>
      <c r="R1269" s="8">
        <f>IF(OR(P1269="",Q1269=""),"",P1269+Q1269)</f>
        <v/>
      </c>
      <c r="S1269" s="23">
        <f>IFERROR(IF(OR(P1269="",INDEX(P:P,MATCH(DATE(YEAR($A1269)-1,MONTH($A1269),DAY($A1269)),$A:$A,0))=""),"",P1269/INDEX(P:P,MATCH(DATE(YEAR($A1269)-1,MONTH($A1269),DAY($A1269)),$A:$A,0))-1),"")</f>
        <v/>
      </c>
      <c r="T1269" s="23">
        <f>IFERROR(IF(OR(Q1269="",INDEX(Q:Q,MATCH(DATE(YEAR($A1269)-1,MONTH($A1269),DAY($A1269)),$A:$A,0))=""),"",Q1269/INDEX(Q:Q,MATCH(DATE(YEAR($A1269)-1,MONTH($A1269),DAY($A1269)),$A:$A,0))-1),"")</f>
        <v/>
      </c>
      <c r="U1269" s="23">
        <f>IFERROR(IF(OR(R1269="",INDEX(R:R,MATCH(DATE(YEAR($A1269)-1,MONTH($A1269),DAY($A1269)),$A:$A,0))=""),"",R1269/INDEX(R:R,MATCH(DATE(YEAR($A1269)-1,MONTH($A1269),DAY($A1269)),$A:$A,0))-1),"")</f>
        <v/>
      </c>
      <c r="V1269" s="23">
        <f>IF(OR(P1269="",P1268=""),"",P1269/P1268-1)</f>
        <v/>
      </c>
      <c r="W1269" s="23">
        <f>IF(OR(Q1269="",Q1268=""),"",Q1269/Q1268-1)</f>
        <v/>
      </c>
      <c r="X1269" s="23">
        <f>IF(OR(R1269="",R1268=""),"",R1269/R1268-1)</f>
        <v/>
      </c>
      <c r="Y1269" s="23">
        <f>IF(R1269="","",P1269/R1269)</f>
        <v/>
      </c>
      <c r="Z1269" s="23">
        <f>IF(R1269="","",Q1269/R1269)</f>
        <v/>
      </c>
      <c r="AA1269" s="24">
        <f>IF(SUMIFS('Daily NSE Equity Options'!$M:$M,'Daily NSE Equity Options'!$A:$A,$A1269)=0,"",SUMIFS('Daily NSE Equity Options'!$M:$M,'Daily NSE Equity Options'!$A:$A,$A1269))</f>
        <v/>
      </c>
      <c r="AB1269" s="9">
        <f>IF(SUMIFS('Daily BSE Equity Options'!$M:$M,'Daily BSE Equity Options'!$A:$A,$A1269)=0,"",SUMIFS('Daily BSE Equity Options'!$M:$M,'Daily BSE Equity Options'!$A:$A,$A1269))</f>
        <v/>
      </c>
      <c r="AC1269" s="9">
        <f>IF(OR(AA1269="",AB1269=""),"",AA1269+AB1269)</f>
        <v/>
      </c>
      <c r="AD1269" s="26">
        <f>IFERROR(IF(OR(AA1269="",INDEX(AA:AA,MATCH(DATE(YEAR($A1269)-1,MONTH($A1269),DAY($A1269)),$A:$A,0))=""),"",AA1269/INDEX(AA:AA,MATCH(DATE(YEAR($A1269)-1,MONTH($A1269),DAY($A1269)),$A:$A,0))-1),"")</f>
        <v/>
      </c>
      <c r="AE1269" s="26">
        <f>IFERROR(IF(OR(AB1269="",INDEX(AB:AB,MATCH(DATE(YEAR($A1269)-1,MONTH($A1269),DAY($A1269)),$A:$A,0))=""),"",AB1269/INDEX(AB:AB,MATCH(DATE(YEAR($A1269)-1,MONTH($A1269),DAY($A1269)),$A:$A,0))-1),"")</f>
        <v/>
      </c>
      <c r="AF1269" s="26">
        <f>IFERROR(IF(OR(AC1269="",INDEX(AC:AC,MATCH(DATE(YEAR($A1269)-1,MONTH($A1269),DAY($A1269)),$A:$A,0))=""),"",AC1269/INDEX(AC:AC,MATCH(DATE(YEAR($A1269)-1,MONTH($A1269),DAY($A1269)),$A:$A,0))-1),"")</f>
        <v/>
      </c>
      <c r="AG1269" s="26">
        <f>IF(OR(AA1269="",AA1268=""),"",AA1269/AA1268-1)</f>
        <v/>
      </c>
      <c r="AH1269" s="26">
        <f>IF(OR(AB1269="",AB1268=""),"",AB1269/AB1268-1)</f>
        <v/>
      </c>
      <c r="AI1269" s="26">
        <f>IF(OR(AC1269="",AC1268=""),"",AC1269/AC1268-1)</f>
        <v/>
      </c>
      <c r="AJ1269" s="26">
        <f>IF(AC1269="","",AA1269/AC1269)</f>
        <v/>
      </c>
      <c r="AK1269" s="26">
        <f>IF(AC1269="","",AB1269/AC1269)</f>
        <v/>
      </c>
      <c r="AL1269" s="29" t="n">
        <v>18.3925</v>
      </c>
      <c r="AM1269" s="30" t="n">
        <v>18.9025</v>
      </c>
      <c r="AN1269" s="30" t="n">
        <v>17.8925</v>
      </c>
      <c r="AO1269" s="30" t="n">
        <v>18.2</v>
      </c>
      <c r="AP1269" s="31" t="n">
        <v>-0.0105</v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18">
        <f>IF(SUMIFS('Daily NSE Equity Options'!$K:$K,'Daily NSE Equity Options'!$A:$A,$A1270)=0,"",SUMIFS('Daily NSE Equity Options'!$K:$K,'Daily NSE Equity Options'!$A:$A,$A1270))</f>
        <v/>
      </c>
      <c r="F1270" s="7">
        <f>IF(SUMIFS('Daily BSE Equity Options'!$K:$K,'Daily BSE Equity Options'!$A:$A,$A1270)=0,"",SUMIFS('Daily BSE Equity Options'!$K:$K,'Daily BSE Equity Options'!$A:$A,$A1270))</f>
        <v/>
      </c>
      <c r="G1270" s="7">
        <f>IF(OR(E1270="",F1270=""),"",E1270+F1270)</f>
        <v/>
      </c>
      <c r="H1270" s="20">
        <f>IFERROR(IF(OR(E1270="",INDEX(E:E,MATCH(DATE(YEAR($A1270)-1,MONTH($A1270),DAY($A1270)),$A:$A,0))=""),"",E1270/INDEX(E:E,MATCH(DATE(YEAR($A1270)-1,MONTH($A1270),DAY($A1270)),$A:$A,0))-1),"")</f>
        <v/>
      </c>
      <c r="I1270" s="20">
        <f>IFERROR(IF(OR(F1270="",INDEX(F:F,MATCH(DATE(YEAR($A1270)-1,MONTH($A1270),DAY($A1270)),$A:$A,0))=""),"",F1270/INDEX(F:F,MATCH(DATE(YEAR($A1270)-1,MONTH($A1270),DAY($A1270)),$A:$A,0))-1),"")</f>
        <v/>
      </c>
      <c r="J1270" s="20">
        <f>IFERROR(IF(OR(G1270="",INDEX(G:G,MATCH(DATE(YEAR($A1270)-1,MONTH($A1270),DAY($A1270)),$A:$A,0))=""),"",G1270/INDEX(G:G,MATCH(DATE(YEAR($A1270)-1,MONTH($A1270),DAY($A1270)),$A:$A,0))-1),"")</f>
        <v/>
      </c>
      <c r="K1270" s="20">
        <f>IF(OR(E1270="",E1269=""),"",E1270/E1269-1)</f>
        <v/>
      </c>
      <c r="L1270" s="20">
        <f>IF(OR(F1270="",F1269=""),"",F1270/F1269-1)</f>
        <v/>
      </c>
      <c r="M1270" s="20">
        <f>IF(OR(G1270="",G1269=""),"",G1270/G1269-1)</f>
        <v/>
      </c>
      <c r="N1270" s="20">
        <f>IF(G1270="","",E1270/G1270)</f>
        <v/>
      </c>
      <c r="O1270" s="20">
        <f>IF(G1270="","",F1270/G1270)</f>
        <v/>
      </c>
      <c r="P1270" s="21">
        <f>IF(SUMIFS('Daily NSE Equity Options'!$L:$L,'Daily NSE Equity Options'!$A:$A,$A1270)=0,"",SUMIFS('Daily NSE Equity Options'!$L:$L,'Daily NSE Equity Options'!$A:$A,$A1270))</f>
        <v/>
      </c>
      <c r="Q1270" s="8">
        <f>IF(SUMIFS('Daily BSE Equity Options'!$L:$L,'Daily BSE Equity Options'!$A:$A,$A1270)=0,"",SUMIFS('Daily BSE Equity Options'!$L:$L,'Daily BSE Equity Options'!$A:$A,$A1270))</f>
        <v/>
      </c>
      <c r="R1270" s="8">
        <f>IF(OR(P1270="",Q1270=""),"",P1270+Q1270)</f>
        <v/>
      </c>
      <c r="S1270" s="23">
        <f>IFERROR(IF(OR(P1270="",INDEX(P:P,MATCH(DATE(YEAR($A1270)-1,MONTH($A1270),DAY($A1270)),$A:$A,0))=""),"",P1270/INDEX(P:P,MATCH(DATE(YEAR($A1270)-1,MONTH($A1270),DAY($A1270)),$A:$A,0))-1),"")</f>
        <v/>
      </c>
      <c r="T1270" s="23">
        <f>IFERROR(IF(OR(Q1270="",INDEX(Q:Q,MATCH(DATE(YEAR($A1270)-1,MONTH($A1270),DAY($A1270)),$A:$A,0))=""),"",Q1270/INDEX(Q:Q,MATCH(DATE(YEAR($A1270)-1,MONTH($A1270),DAY($A1270)),$A:$A,0))-1),"")</f>
        <v/>
      </c>
      <c r="U1270" s="23">
        <f>IFERROR(IF(OR(R1270="",INDEX(R:R,MATCH(DATE(YEAR($A1270)-1,MONTH($A1270),DAY($A1270)),$A:$A,0))=""),"",R1270/INDEX(R:R,MATCH(DATE(YEAR($A1270)-1,MONTH($A1270),DAY($A1270)),$A:$A,0))-1),"")</f>
        <v/>
      </c>
      <c r="V1270" s="23">
        <f>IF(OR(P1270="",P1269=""),"",P1270/P1269-1)</f>
        <v/>
      </c>
      <c r="W1270" s="23">
        <f>IF(OR(Q1270="",Q1269=""),"",Q1270/Q1269-1)</f>
        <v/>
      </c>
      <c r="X1270" s="23">
        <f>IF(OR(R1270="",R1269=""),"",R1270/R1269-1)</f>
        <v/>
      </c>
      <c r="Y1270" s="23">
        <f>IF(R1270="","",P1270/R1270)</f>
        <v/>
      </c>
      <c r="Z1270" s="23">
        <f>IF(R1270="","",Q1270/R1270)</f>
        <v/>
      </c>
      <c r="AA1270" s="24">
        <f>IF(SUMIFS('Daily NSE Equity Options'!$M:$M,'Daily NSE Equity Options'!$A:$A,$A1270)=0,"",SUMIFS('Daily NSE Equity Options'!$M:$M,'Daily NSE Equity Options'!$A:$A,$A1270))</f>
        <v/>
      </c>
      <c r="AB1270" s="9">
        <f>IF(SUMIFS('Daily BSE Equity Options'!$M:$M,'Daily BSE Equity Options'!$A:$A,$A1270)=0,"",SUMIFS('Daily BSE Equity Options'!$M:$M,'Daily BSE Equity Options'!$A:$A,$A1270))</f>
        <v/>
      </c>
      <c r="AC1270" s="9">
        <f>IF(OR(AA1270="",AB1270=""),"",AA1270+AB1270)</f>
        <v/>
      </c>
      <c r="AD1270" s="26">
        <f>IFERROR(IF(OR(AA1270="",INDEX(AA:AA,MATCH(DATE(YEAR($A1270)-1,MONTH($A1270),DAY($A1270)),$A:$A,0))=""),"",AA1270/INDEX(AA:AA,MATCH(DATE(YEAR($A1270)-1,MONTH($A1270),DAY($A1270)),$A:$A,0))-1),"")</f>
        <v/>
      </c>
      <c r="AE1270" s="26">
        <f>IFERROR(IF(OR(AB1270="",INDEX(AB:AB,MATCH(DATE(YEAR($A1270)-1,MONTH($A1270),DAY($A1270)),$A:$A,0))=""),"",AB1270/INDEX(AB:AB,MATCH(DATE(YEAR($A1270)-1,MONTH($A1270),DAY($A1270)),$A:$A,0))-1),"")</f>
        <v/>
      </c>
      <c r="AF1270" s="26">
        <f>IFERROR(IF(OR(AC1270="",INDEX(AC:AC,MATCH(DATE(YEAR($A1270)-1,MONTH($A1270),DAY($A1270)),$A:$A,0))=""),"",AC1270/INDEX(AC:AC,MATCH(DATE(YEAR($A1270)-1,MONTH($A1270),DAY($A1270)),$A:$A,0))-1),"")</f>
        <v/>
      </c>
      <c r="AG1270" s="26">
        <f>IF(OR(AA1270="",AA1269=""),"",AA1270/AA1269-1)</f>
        <v/>
      </c>
      <c r="AH1270" s="26">
        <f>IF(OR(AB1270="",AB1269=""),"",AB1270/AB1269-1)</f>
        <v/>
      </c>
      <c r="AI1270" s="26">
        <f>IF(OR(AC1270="",AC1269=""),"",AC1270/AC1269-1)</f>
        <v/>
      </c>
      <c r="AJ1270" s="26">
        <f>IF(AC1270="","",AA1270/AC1270)</f>
        <v/>
      </c>
      <c r="AK1270" s="26">
        <f>IF(AC1270="","",AB1270/AC1270)</f>
        <v/>
      </c>
      <c r="AL1270" s="29" t="n">
        <v>18.2</v>
      </c>
      <c r="AM1270" s="30" t="n">
        <v>19.2425</v>
      </c>
      <c r="AN1270" s="30" t="n">
        <v>17.0825</v>
      </c>
      <c r="AO1270" s="30" t="n">
        <v>17.23</v>
      </c>
      <c r="AP1270" s="31" t="n">
        <v>-0.0533</v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18">
        <f>IF(SUMIFS('Daily NSE Equity Options'!$K:$K,'Daily NSE Equity Options'!$A:$A,$A1271)=0,"",SUMIFS('Daily NSE Equity Options'!$K:$K,'Daily NSE Equity Options'!$A:$A,$A1271))</f>
        <v/>
      </c>
      <c r="F1271" s="7">
        <f>IF(SUMIFS('Daily BSE Equity Options'!$K:$K,'Daily BSE Equity Options'!$A:$A,$A1271)=0,"",SUMIFS('Daily BSE Equity Options'!$K:$K,'Daily BSE Equity Options'!$A:$A,$A1271))</f>
        <v/>
      </c>
      <c r="G1271" s="7">
        <f>IF(OR(E1271="",F1271=""),"",E1271+F1271)</f>
        <v/>
      </c>
      <c r="H1271" s="20">
        <f>IFERROR(IF(OR(E1271="",INDEX(E:E,MATCH(DATE(YEAR($A1271)-1,MONTH($A1271),DAY($A1271)),$A:$A,0))=""),"",E1271/INDEX(E:E,MATCH(DATE(YEAR($A1271)-1,MONTH($A1271),DAY($A1271)),$A:$A,0))-1),"")</f>
        <v/>
      </c>
      <c r="I1271" s="20">
        <f>IFERROR(IF(OR(F1271="",INDEX(F:F,MATCH(DATE(YEAR($A1271)-1,MONTH($A1271),DAY($A1271)),$A:$A,0))=""),"",F1271/INDEX(F:F,MATCH(DATE(YEAR($A1271)-1,MONTH($A1271),DAY($A1271)),$A:$A,0))-1),"")</f>
        <v/>
      </c>
      <c r="J1271" s="20">
        <f>IFERROR(IF(OR(G1271="",INDEX(G:G,MATCH(DATE(YEAR($A1271)-1,MONTH($A1271),DAY($A1271)),$A:$A,0))=""),"",G1271/INDEX(G:G,MATCH(DATE(YEAR($A1271)-1,MONTH($A1271),DAY($A1271)),$A:$A,0))-1),"")</f>
        <v/>
      </c>
      <c r="K1271" s="20">
        <f>IF(OR(E1271="",E1270=""),"",E1271/E1270-1)</f>
        <v/>
      </c>
      <c r="L1271" s="20">
        <f>IF(OR(F1271="",F1270=""),"",F1271/F1270-1)</f>
        <v/>
      </c>
      <c r="M1271" s="20">
        <f>IF(OR(G1271="",G1270=""),"",G1271/G1270-1)</f>
        <v/>
      </c>
      <c r="N1271" s="20">
        <f>IF(G1271="","",E1271/G1271)</f>
        <v/>
      </c>
      <c r="O1271" s="20">
        <f>IF(G1271="","",F1271/G1271)</f>
        <v/>
      </c>
      <c r="P1271" s="21">
        <f>IF(SUMIFS('Daily NSE Equity Options'!$L:$L,'Daily NSE Equity Options'!$A:$A,$A1271)=0,"",SUMIFS('Daily NSE Equity Options'!$L:$L,'Daily NSE Equity Options'!$A:$A,$A1271))</f>
        <v/>
      </c>
      <c r="Q1271" s="8">
        <f>IF(SUMIFS('Daily BSE Equity Options'!$L:$L,'Daily BSE Equity Options'!$A:$A,$A1271)=0,"",SUMIFS('Daily BSE Equity Options'!$L:$L,'Daily BSE Equity Options'!$A:$A,$A1271))</f>
        <v/>
      </c>
      <c r="R1271" s="8">
        <f>IF(OR(P1271="",Q1271=""),"",P1271+Q1271)</f>
        <v/>
      </c>
      <c r="S1271" s="23">
        <f>IFERROR(IF(OR(P1271="",INDEX(P:P,MATCH(DATE(YEAR($A1271)-1,MONTH($A1271),DAY($A1271)),$A:$A,0))=""),"",P1271/INDEX(P:P,MATCH(DATE(YEAR($A1271)-1,MONTH($A1271),DAY($A1271)),$A:$A,0))-1),"")</f>
        <v/>
      </c>
      <c r="T1271" s="23">
        <f>IFERROR(IF(OR(Q1271="",INDEX(Q:Q,MATCH(DATE(YEAR($A1271)-1,MONTH($A1271),DAY($A1271)),$A:$A,0))=""),"",Q1271/INDEX(Q:Q,MATCH(DATE(YEAR($A1271)-1,MONTH($A1271),DAY($A1271)),$A:$A,0))-1),"")</f>
        <v/>
      </c>
      <c r="U1271" s="23">
        <f>IFERROR(IF(OR(R1271="",INDEX(R:R,MATCH(DATE(YEAR($A1271)-1,MONTH($A1271),DAY($A1271)),$A:$A,0))=""),"",R1271/INDEX(R:R,MATCH(DATE(YEAR($A1271)-1,MONTH($A1271),DAY($A1271)),$A:$A,0))-1),"")</f>
        <v/>
      </c>
      <c r="V1271" s="23">
        <f>IF(OR(P1271="",P1270=""),"",P1271/P1270-1)</f>
        <v/>
      </c>
      <c r="W1271" s="23">
        <f>IF(OR(Q1271="",Q1270=""),"",Q1271/Q1270-1)</f>
        <v/>
      </c>
      <c r="X1271" s="23">
        <f>IF(OR(R1271="",R1270=""),"",R1271/R1270-1)</f>
        <v/>
      </c>
      <c r="Y1271" s="23">
        <f>IF(R1271="","",P1271/R1271)</f>
        <v/>
      </c>
      <c r="Z1271" s="23">
        <f>IF(R1271="","",Q1271/R1271)</f>
        <v/>
      </c>
      <c r="AA1271" s="24">
        <f>IF(SUMIFS('Daily NSE Equity Options'!$M:$M,'Daily NSE Equity Options'!$A:$A,$A1271)=0,"",SUMIFS('Daily NSE Equity Options'!$M:$M,'Daily NSE Equity Options'!$A:$A,$A1271))</f>
        <v/>
      </c>
      <c r="AB1271" s="9">
        <f>IF(SUMIFS('Daily BSE Equity Options'!$M:$M,'Daily BSE Equity Options'!$A:$A,$A1271)=0,"",SUMIFS('Daily BSE Equity Options'!$M:$M,'Daily BSE Equity Options'!$A:$A,$A1271))</f>
        <v/>
      </c>
      <c r="AC1271" s="9">
        <f>IF(OR(AA1271="",AB1271=""),"",AA1271+AB1271)</f>
        <v/>
      </c>
      <c r="AD1271" s="26">
        <f>IFERROR(IF(OR(AA1271="",INDEX(AA:AA,MATCH(DATE(YEAR($A1271)-1,MONTH($A1271),DAY($A1271)),$A:$A,0))=""),"",AA1271/INDEX(AA:AA,MATCH(DATE(YEAR($A1271)-1,MONTH($A1271),DAY($A1271)),$A:$A,0))-1),"")</f>
        <v/>
      </c>
      <c r="AE1271" s="26">
        <f>IFERROR(IF(OR(AB1271="",INDEX(AB:AB,MATCH(DATE(YEAR($A1271)-1,MONTH($A1271),DAY($A1271)),$A:$A,0))=""),"",AB1271/INDEX(AB:AB,MATCH(DATE(YEAR($A1271)-1,MONTH($A1271),DAY($A1271)),$A:$A,0))-1),"")</f>
        <v/>
      </c>
      <c r="AF1271" s="26">
        <f>IFERROR(IF(OR(AC1271="",INDEX(AC:AC,MATCH(DATE(YEAR($A1271)-1,MONTH($A1271),DAY($A1271)),$A:$A,0))=""),"",AC1271/INDEX(AC:AC,MATCH(DATE(YEAR($A1271)-1,MONTH($A1271),DAY($A1271)),$A:$A,0))-1),"")</f>
        <v/>
      </c>
      <c r="AG1271" s="26">
        <f>IF(OR(AA1271="",AA1270=""),"",AA1271/AA1270-1)</f>
        <v/>
      </c>
      <c r="AH1271" s="26">
        <f>IF(OR(AB1271="",AB1270=""),"",AB1271/AB1270-1)</f>
        <v/>
      </c>
      <c r="AI1271" s="26">
        <f>IF(OR(AC1271="",AC1270=""),"",AC1271/AC1270-1)</f>
        <v/>
      </c>
      <c r="AJ1271" s="26">
        <f>IF(AC1271="","",AA1271/AC1271)</f>
        <v/>
      </c>
      <c r="AK1271" s="26">
        <f>IF(AC1271="","",AB1271/AC1271)</f>
        <v/>
      </c>
      <c r="AL1271" s="29" t="n">
        <v>17.225</v>
      </c>
      <c r="AM1271" s="30" t="n">
        <v>17.6725</v>
      </c>
      <c r="AN1271" s="30" t="n">
        <v>16.72</v>
      </c>
      <c r="AO1271" s="30" t="n">
        <v>16.89</v>
      </c>
      <c r="AP1271" s="31" t="n">
        <v>-0.0194</v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18">
        <f>IF(SUMIFS('Daily NSE Equity Options'!$K:$K,'Daily NSE Equity Options'!$A:$A,$A1272)=0,"",SUMIFS('Daily NSE Equity Options'!$K:$K,'Daily NSE Equity Options'!$A:$A,$A1272))</f>
        <v/>
      </c>
      <c r="F1272" s="7">
        <f>IF(SUMIFS('Daily BSE Equity Options'!$K:$K,'Daily BSE Equity Options'!$A:$A,$A1272)=0,"",SUMIFS('Daily BSE Equity Options'!$K:$K,'Daily BSE Equity Options'!$A:$A,$A1272))</f>
        <v/>
      </c>
      <c r="G1272" s="7">
        <f>IF(OR(E1272="",F1272=""),"",E1272+F1272)</f>
        <v/>
      </c>
      <c r="H1272" s="20">
        <f>IFERROR(IF(OR(E1272="",INDEX(E:E,MATCH(DATE(YEAR($A1272)-1,MONTH($A1272),DAY($A1272)),$A:$A,0))=""),"",E1272/INDEX(E:E,MATCH(DATE(YEAR($A1272)-1,MONTH($A1272),DAY($A1272)),$A:$A,0))-1),"")</f>
        <v/>
      </c>
      <c r="I1272" s="20">
        <f>IFERROR(IF(OR(F1272="",INDEX(F:F,MATCH(DATE(YEAR($A1272)-1,MONTH($A1272),DAY($A1272)),$A:$A,0))=""),"",F1272/INDEX(F:F,MATCH(DATE(YEAR($A1272)-1,MONTH($A1272),DAY($A1272)),$A:$A,0))-1),"")</f>
        <v/>
      </c>
      <c r="J1272" s="20">
        <f>IFERROR(IF(OR(G1272="",INDEX(G:G,MATCH(DATE(YEAR($A1272)-1,MONTH($A1272),DAY($A1272)),$A:$A,0))=""),"",G1272/INDEX(G:G,MATCH(DATE(YEAR($A1272)-1,MONTH($A1272),DAY($A1272)),$A:$A,0))-1),"")</f>
        <v/>
      </c>
      <c r="K1272" s="20">
        <f>IF(OR(E1272="",E1271=""),"",E1272/E1271-1)</f>
        <v/>
      </c>
      <c r="L1272" s="20">
        <f>IF(OR(F1272="",F1271=""),"",F1272/F1271-1)</f>
        <v/>
      </c>
      <c r="M1272" s="20">
        <f>IF(OR(G1272="",G1271=""),"",G1272/G1271-1)</f>
        <v/>
      </c>
      <c r="N1272" s="20">
        <f>IF(G1272="","",E1272/G1272)</f>
        <v/>
      </c>
      <c r="O1272" s="20">
        <f>IF(G1272="","",F1272/G1272)</f>
        <v/>
      </c>
      <c r="P1272" s="21">
        <f>IF(SUMIFS('Daily NSE Equity Options'!$L:$L,'Daily NSE Equity Options'!$A:$A,$A1272)=0,"",SUMIFS('Daily NSE Equity Options'!$L:$L,'Daily NSE Equity Options'!$A:$A,$A1272))</f>
        <v/>
      </c>
      <c r="Q1272" s="8">
        <f>IF(SUMIFS('Daily BSE Equity Options'!$L:$L,'Daily BSE Equity Options'!$A:$A,$A1272)=0,"",SUMIFS('Daily BSE Equity Options'!$L:$L,'Daily BSE Equity Options'!$A:$A,$A1272))</f>
        <v/>
      </c>
      <c r="R1272" s="8">
        <f>IF(OR(P1272="",Q1272=""),"",P1272+Q1272)</f>
        <v/>
      </c>
      <c r="S1272" s="23">
        <f>IFERROR(IF(OR(P1272="",INDEX(P:P,MATCH(DATE(YEAR($A1272)-1,MONTH($A1272),DAY($A1272)),$A:$A,0))=""),"",P1272/INDEX(P:P,MATCH(DATE(YEAR($A1272)-1,MONTH($A1272),DAY($A1272)),$A:$A,0))-1),"")</f>
        <v/>
      </c>
      <c r="T1272" s="23">
        <f>IFERROR(IF(OR(Q1272="",INDEX(Q:Q,MATCH(DATE(YEAR($A1272)-1,MONTH($A1272),DAY($A1272)),$A:$A,0))=""),"",Q1272/INDEX(Q:Q,MATCH(DATE(YEAR($A1272)-1,MONTH($A1272),DAY($A1272)),$A:$A,0))-1),"")</f>
        <v/>
      </c>
      <c r="U1272" s="23">
        <f>IFERROR(IF(OR(R1272="",INDEX(R:R,MATCH(DATE(YEAR($A1272)-1,MONTH($A1272),DAY($A1272)),$A:$A,0))=""),"",R1272/INDEX(R:R,MATCH(DATE(YEAR($A1272)-1,MONTH($A1272),DAY($A1272)),$A:$A,0))-1),"")</f>
        <v/>
      </c>
      <c r="V1272" s="23">
        <f>IF(OR(P1272="",P1271=""),"",P1272/P1271-1)</f>
        <v/>
      </c>
      <c r="W1272" s="23">
        <f>IF(OR(Q1272="",Q1271=""),"",Q1272/Q1271-1)</f>
        <v/>
      </c>
      <c r="X1272" s="23">
        <f>IF(OR(R1272="",R1271=""),"",R1272/R1271-1)</f>
        <v/>
      </c>
      <c r="Y1272" s="23">
        <f>IF(R1272="","",P1272/R1272)</f>
        <v/>
      </c>
      <c r="Z1272" s="23">
        <f>IF(R1272="","",Q1272/R1272)</f>
        <v/>
      </c>
      <c r="AA1272" s="24">
        <f>IF(SUMIFS('Daily NSE Equity Options'!$M:$M,'Daily NSE Equity Options'!$A:$A,$A1272)=0,"",SUMIFS('Daily NSE Equity Options'!$M:$M,'Daily NSE Equity Options'!$A:$A,$A1272))</f>
        <v/>
      </c>
      <c r="AB1272" s="9">
        <f>IF(SUMIFS('Daily BSE Equity Options'!$M:$M,'Daily BSE Equity Options'!$A:$A,$A1272)=0,"",SUMIFS('Daily BSE Equity Options'!$M:$M,'Daily BSE Equity Options'!$A:$A,$A1272))</f>
        <v/>
      </c>
      <c r="AC1272" s="9">
        <f>IF(OR(AA1272="",AB1272=""),"",AA1272+AB1272)</f>
        <v/>
      </c>
      <c r="AD1272" s="26">
        <f>IFERROR(IF(OR(AA1272="",INDEX(AA:AA,MATCH(DATE(YEAR($A1272)-1,MONTH($A1272),DAY($A1272)),$A:$A,0))=""),"",AA1272/INDEX(AA:AA,MATCH(DATE(YEAR($A1272)-1,MONTH($A1272),DAY($A1272)),$A:$A,0))-1),"")</f>
        <v/>
      </c>
      <c r="AE1272" s="26">
        <f>IFERROR(IF(OR(AB1272="",INDEX(AB:AB,MATCH(DATE(YEAR($A1272)-1,MONTH($A1272),DAY($A1272)),$A:$A,0))=""),"",AB1272/INDEX(AB:AB,MATCH(DATE(YEAR($A1272)-1,MONTH($A1272),DAY($A1272)),$A:$A,0))-1),"")</f>
        <v/>
      </c>
      <c r="AF1272" s="26">
        <f>IFERROR(IF(OR(AC1272="",INDEX(AC:AC,MATCH(DATE(YEAR($A1272)-1,MONTH($A1272),DAY($A1272)),$A:$A,0))=""),"",AC1272/INDEX(AC:AC,MATCH(DATE(YEAR($A1272)-1,MONTH($A1272),DAY($A1272)),$A:$A,0))-1),"")</f>
        <v/>
      </c>
      <c r="AG1272" s="26">
        <f>IF(OR(AA1272="",AA1271=""),"",AA1272/AA1271-1)</f>
        <v/>
      </c>
      <c r="AH1272" s="26">
        <f>IF(OR(AB1272="",AB1271=""),"",AB1272/AB1271-1)</f>
        <v/>
      </c>
      <c r="AI1272" s="26">
        <f>IF(OR(AC1272="",AC1271=""),"",AC1272/AC1271-1)</f>
        <v/>
      </c>
      <c r="AJ1272" s="26">
        <f>IF(AC1272="","",AA1272/AC1272)</f>
        <v/>
      </c>
      <c r="AK1272" s="26">
        <f>IF(AC1272="","",AB1272/AC1272)</f>
        <v/>
      </c>
      <c r="AL1272" s="29" t="n">
        <v>16.8925</v>
      </c>
      <c r="AM1272" s="30" t="n">
        <v>17.055</v>
      </c>
      <c r="AN1272" s="30" t="n">
        <v>16.215</v>
      </c>
      <c r="AO1272" s="30" t="n">
        <v>16.55</v>
      </c>
      <c r="AP1272" s="31" t="n">
        <v>-0.0203</v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18">
        <f>IF(SUMIFS('Daily NSE Equity Options'!$K:$K,'Daily NSE Equity Options'!$A:$A,$A1273)=0,"",SUMIFS('Daily NSE Equity Options'!$K:$K,'Daily NSE Equity Options'!$A:$A,$A1273))</f>
        <v/>
      </c>
      <c r="F1273" s="7">
        <f>IF(SUMIFS('Daily BSE Equity Options'!$K:$K,'Daily BSE Equity Options'!$A:$A,$A1273)=0,"",SUMIFS('Daily BSE Equity Options'!$K:$K,'Daily BSE Equity Options'!$A:$A,$A1273))</f>
        <v/>
      </c>
      <c r="G1273" s="7">
        <f>IF(OR(E1273="",F1273=""),"",E1273+F1273)</f>
        <v/>
      </c>
      <c r="H1273" s="20">
        <f>IFERROR(IF(OR(E1273="",INDEX(E:E,MATCH(DATE(YEAR($A1273)-1,MONTH($A1273),DAY($A1273)),$A:$A,0))=""),"",E1273/INDEX(E:E,MATCH(DATE(YEAR($A1273)-1,MONTH($A1273),DAY($A1273)),$A:$A,0))-1),"")</f>
        <v/>
      </c>
      <c r="I1273" s="20">
        <f>IFERROR(IF(OR(F1273="",INDEX(F:F,MATCH(DATE(YEAR($A1273)-1,MONTH($A1273),DAY($A1273)),$A:$A,0))=""),"",F1273/INDEX(F:F,MATCH(DATE(YEAR($A1273)-1,MONTH($A1273),DAY($A1273)),$A:$A,0))-1),"")</f>
        <v/>
      </c>
      <c r="J1273" s="20">
        <f>IFERROR(IF(OR(G1273="",INDEX(G:G,MATCH(DATE(YEAR($A1273)-1,MONTH($A1273),DAY($A1273)),$A:$A,0))=""),"",G1273/INDEX(G:G,MATCH(DATE(YEAR($A1273)-1,MONTH($A1273),DAY($A1273)),$A:$A,0))-1),"")</f>
        <v/>
      </c>
      <c r="K1273" s="20">
        <f>IF(OR(E1273="",E1272=""),"",E1273/E1272-1)</f>
        <v/>
      </c>
      <c r="L1273" s="20">
        <f>IF(OR(F1273="",F1272=""),"",F1273/F1272-1)</f>
        <v/>
      </c>
      <c r="M1273" s="20">
        <f>IF(OR(G1273="",G1272=""),"",G1273/G1272-1)</f>
        <v/>
      </c>
      <c r="N1273" s="20">
        <f>IF(G1273="","",E1273/G1273)</f>
        <v/>
      </c>
      <c r="O1273" s="20">
        <f>IF(G1273="","",F1273/G1273)</f>
        <v/>
      </c>
      <c r="P1273" s="21">
        <f>IF(SUMIFS('Daily NSE Equity Options'!$L:$L,'Daily NSE Equity Options'!$A:$A,$A1273)=0,"",SUMIFS('Daily NSE Equity Options'!$L:$L,'Daily NSE Equity Options'!$A:$A,$A1273))</f>
        <v/>
      </c>
      <c r="Q1273" s="8">
        <f>IF(SUMIFS('Daily BSE Equity Options'!$L:$L,'Daily BSE Equity Options'!$A:$A,$A1273)=0,"",SUMIFS('Daily BSE Equity Options'!$L:$L,'Daily BSE Equity Options'!$A:$A,$A1273))</f>
        <v/>
      </c>
      <c r="R1273" s="8">
        <f>IF(OR(P1273="",Q1273=""),"",P1273+Q1273)</f>
        <v/>
      </c>
      <c r="S1273" s="23">
        <f>IFERROR(IF(OR(P1273="",INDEX(P:P,MATCH(DATE(YEAR($A1273)-1,MONTH($A1273),DAY($A1273)),$A:$A,0))=""),"",P1273/INDEX(P:P,MATCH(DATE(YEAR($A1273)-1,MONTH($A1273),DAY($A1273)),$A:$A,0))-1),"")</f>
        <v/>
      </c>
      <c r="T1273" s="23">
        <f>IFERROR(IF(OR(Q1273="",INDEX(Q:Q,MATCH(DATE(YEAR($A1273)-1,MONTH($A1273),DAY($A1273)),$A:$A,0))=""),"",Q1273/INDEX(Q:Q,MATCH(DATE(YEAR($A1273)-1,MONTH($A1273),DAY($A1273)),$A:$A,0))-1),"")</f>
        <v/>
      </c>
      <c r="U1273" s="23">
        <f>IFERROR(IF(OR(R1273="",INDEX(R:R,MATCH(DATE(YEAR($A1273)-1,MONTH($A1273),DAY($A1273)),$A:$A,0))=""),"",R1273/INDEX(R:R,MATCH(DATE(YEAR($A1273)-1,MONTH($A1273),DAY($A1273)),$A:$A,0))-1),"")</f>
        <v/>
      </c>
      <c r="V1273" s="23">
        <f>IF(OR(P1273="",P1272=""),"",P1273/P1272-1)</f>
        <v/>
      </c>
      <c r="W1273" s="23">
        <f>IF(OR(Q1273="",Q1272=""),"",Q1273/Q1272-1)</f>
        <v/>
      </c>
      <c r="X1273" s="23">
        <f>IF(OR(R1273="",R1272=""),"",R1273/R1272-1)</f>
        <v/>
      </c>
      <c r="Y1273" s="23">
        <f>IF(R1273="","",P1273/R1273)</f>
        <v/>
      </c>
      <c r="Z1273" s="23">
        <f>IF(R1273="","",Q1273/R1273)</f>
        <v/>
      </c>
      <c r="AA1273" s="24">
        <f>IF(SUMIFS('Daily NSE Equity Options'!$M:$M,'Daily NSE Equity Options'!$A:$A,$A1273)=0,"",SUMIFS('Daily NSE Equity Options'!$M:$M,'Daily NSE Equity Options'!$A:$A,$A1273))</f>
        <v/>
      </c>
      <c r="AB1273" s="9">
        <f>IF(SUMIFS('Daily BSE Equity Options'!$M:$M,'Daily BSE Equity Options'!$A:$A,$A1273)=0,"",SUMIFS('Daily BSE Equity Options'!$M:$M,'Daily BSE Equity Options'!$A:$A,$A1273))</f>
        <v/>
      </c>
      <c r="AC1273" s="9">
        <f>IF(OR(AA1273="",AB1273=""),"",AA1273+AB1273)</f>
        <v/>
      </c>
      <c r="AD1273" s="26">
        <f>IFERROR(IF(OR(AA1273="",INDEX(AA:AA,MATCH(DATE(YEAR($A1273)-1,MONTH($A1273),DAY($A1273)),$A:$A,0))=""),"",AA1273/INDEX(AA:AA,MATCH(DATE(YEAR($A1273)-1,MONTH($A1273),DAY($A1273)),$A:$A,0))-1),"")</f>
        <v/>
      </c>
      <c r="AE1273" s="26">
        <f>IFERROR(IF(OR(AB1273="",INDEX(AB:AB,MATCH(DATE(YEAR($A1273)-1,MONTH($A1273),DAY($A1273)),$A:$A,0))=""),"",AB1273/INDEX(AB:AB,MATCH(DATE(YEAR($A1273)-1,MONTH($A1273),DAY($A1273)),$A:$A,0))-1),"")</f>
        <v/>
      </c>
      <c r="AF1273" s="26">
        <f>IFERROR(IF(OR(AC1273="",INDEX(AC:AC,MATCH(DATE(YEAR($A1273)-1,MONTH($A1273),DAY($A1273)),$A:$A,0))=""),"",AC1273/INDEX(AC:AC,MATCH(DATE(YEAR($A1273)-1,MONTH($A1273),DAY($A1273)),$A:$A,0))-1),"")</f>
        <v/>
      </c>
      <c r="AG1273" s="26">
        <f>IF(OR(AA1273="",AA1272=""),"",AA1273/AA1272-1)</f>
        <v/>
      </c>
      <c r="AH1273" s="26">
        <f>IF(OR(AB1273="",AB1272=""),"",AB1273/AB1272-1)</f>
        <v/>
      </c>
      <c r="AI1273" s="26">
        <f>IF(OR(AC1273="",AC1272=""),"",AC1273/AC1272-1)</f>
        <v/>
      </c>
      <c r="AJ1273" s="26">
        <f>IF(AC1273="","",AA1273/AC1273)</f>
        <v/>
      </c>
      <c r="AK1273" s="26">
        <f>IF(AC1273="","",AB1273/AC1273)</f>
        <v/>
      </c>
      <c r="AL1273" s="29" t="n">
        <v>16.55</v>
      </c>
      <c r="AM1273" s="30" t="n">
        <v>17.4475</v>
      </c>
      <c r="AN1273" s="30" t="n">
        <v>15.8275</v>
      </c>
      <c r="AO1273" s="30" t="n">
        <v>17.36</v>
      </c>
      <c r="AP1273" s="31" t="n">
        <v>0.0489</v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18">
        <f>IF(SUMIFS('Daily NSE Equity Options'!$K:$K,'Daily NSE Equity Options'!$A:$A,$A1274)=0,"",SUMIFS('Daily NSE Equity Options'!$K:$K,'Daily NSE Equity Options'!$A:$A,$A1274))</f>
        <v/>
      </c>
      <c r="F1274" s="7">
        <f>IF(SUMIFS('Daily BSE Equity Options'!$K:$K,'Daily BSE Equity Options'!$A:$A,$A1274)=0,"",SUMIFS('Daily BSE Equity Options'!$K:$K,'Daily BSE Equity Options'!$A:$A,$A1274))</f>
        <v/>
      </c>
      <c r="G1274" s="7">
        <f>IF(OR(E1274="",F1274=""),"",E1274+F1274)</f>
        <v/>
      </c>
      <c r="H1274" s="20">
        <f>IFERROR(IF(OR(E1274="",INDEX(E:E,MATCH(DATE(YEAR($A1274)-1,MONTH($A1274),DAY($A1274)),$A:$A,0))=""),"",E1274/INDEX(E:E,MATCH(DATE(YEAR($A1274)-1,MONTH($A1274),DAY($A1274)),$A:$A,0))-1),"")</f>
        <v/>
      </c>
      <c r="I1274" s="20">
        <f>IFERROR(IF(OR(F1274="",INDEX(F:F,MATCH(DATE(YEAR($A1274)-1,MONTH($A1274),DAY($A1274)),$A:$A,0))=""),"",F1274/INDEX(F:F,MATCH(DATE(YEAR($A1274)-1,MONTH($A1274),DAY($A1274)),$A:$A,0))-1),"")</f>
        <v/>
      </c>
      <c r="J1274" s="20">
        <f>IFERROR(IF(OR(G1274="",INDEX(G:G,MATCH(DATE(YEAR($A1274)-1,MONTH($A1274),DAY($A1274)),$A:$A,0))=""),"",G1274/INDEX(G:G,MATCH(DATE(YEAR($A1274)-1,MONTH($A1274),DAY($A1274)),$A:$A,0))-1),"")</f>
        <v/>
      </c>
      <c r="K1274" s="20">
        <f>IF(OR(E1274="",E1273=""),"",E1274/E1273-1)</f>
        <v/>
      </c>
      <c r="L1274" s="20">
        <f>IF(OR(F1274="",F1273=""),"",F1274/F1273-1)</f>
        <v/>
      </c>
      <c r="M1274" s="20">
        <f>IF(OR(G1274="",G1273=""),"",G1274/G1273-1)</f>
        <v/>
      </c>
      <c r="N1274" s="20">
        <f>IF(G1274="","",E1274/G1274)</f>
        <v/>
      </c>
      <c r="O1274" s="20">
        <f>IF(G1274="","",F1274/G1274)</f>
        <v/>
      </c>
      <c r="P1274" s="21">
        <f>IF(SUMIFS('Daily NSE Equity Options'!$L:$L,'Daily NSE Equity Options'!$A:$A,$A1274)=0,"",SUMIFS('Daily NSE Equity Options'!$L:$L,'Daily NSE Equity Options'!$A:$A,$A1274))</f>
        <v/>
      </c>
      <c r="Q1274" s="8">
        <f>IF(SUMIFS('Daily BSE Equity Options'!$L:$L,'Daily BSE Equity Options'!$A:$A,$A1274)=0,"",SUMIFS('Daily BSE Equity Options'!$L:$L,'Daily BSE Equity Options'!$A:$A,$A1274))</f>
        <v/>
      </c>
      <c r="R1274" s="8">
        <f>IF(OR(P1274="",Q1274=""),"",P1274+Q1274)</f>
        <v/>
      </c>
      <c r="S1274" s="23">
        <f>IFERROR(IF(OR(P1274="",INDEX(P:P,MATCH(DATE(YEAR($A1274)-1,MONTH($A1274),DAY($A1274)),$A:$A,0))=""),"",P1274/INDEX(P:P,MATCH(DATE(YEAR($A1274)-1,MONTH($A1274),DAY($A1274)),$A:$A,0))-1),"")</f>
        <v/>
      </c>
      <c r="T1274" s="23">
        <f>IFERROR(IF(OR(Q1274="",INDEX(Q:Q,MATCH(DATE(YEAR($A1274)-1,MONTH($A1274),DAY($A1274)),$A:$A,0))=""),"",Q1274/INDEX(Q:Q,MATCH(DATE(YEAR($A1274)-1,MONTH($A1274),DAY($A1274)),$A:$A,0))-1),"")</f>
        <v/>
      </c>
      <c r="U1274" s="23">
        <f>IFERROR(IF(OR(R1274="",INDEX(R:R,MATCH(DATE(YEAR($A1274)-1,MONTH($A1274),DAY($A1274)),$A:$A,0))=""),"",R1274/INDEX(R:R,MATCH(DATE(YEAR($A1274)-1,MONTH($A1274),DAY($A1274)),$A:$A,0))-1),"")</f>
        <v/>
      </c>
      <c r="V1274" s="23">
        <f>IF(OR(P1274="",P1273=""),"",P1274/P1273-1)</f>
        <v/>
      </c>
      <c r="W1274" s="23">
        <f>IF(OR(Q1274="",Q1273=""),"",Q1274/Q1273-1)</f>
        <v/>
      </c>
      <c r="X1274" s="23">
        <f>IF(OR(R1274="",R1273=""),"",R1274/R1273-1)</f>
        <v/>
      </c>
      <c r="Y1274" s="23">
        <f>IF(R1274="","",P1274/R1274)</f>
        <v/>
      </c>
      <c r="Z1274" s="23">
        <f>IF(R1274="","",Q1274/R1274)</f>
        <v/>
      </c>
      <c r="AA1274" s="24">
        <f>IF(SUMIFS('Daily NSE Equity Options'!$M:$M,'Daily NSE Equity Options'!$A:$A,$A1274)=0,"",SUMIFS('Daily NSE Equity Options'!$M:$M,'Daily NSE Equity Options'!$A:$A,$A1274))</f>
        <v/>
      </c>
      <c r="AB1274" s="9">
        <f>IF(SUMIFS('Daily BSE Equity Options'!$M:$M,'Daily BSE Equity Options'!$A:$A,$A1274)=0,"",SUMIFS('Daily BSE Equity Options'!$M:$M,'Daily BSE Equity Options'!$A:$A,$A1274))</f>
        <v/>
      </c>
      <c r="AC1274" s="9">
        <f>IF(OR(AA1274="",AB1274=""),"",AA1274+AB1274)</f>
        <v/>
      </c>
      <c r="AD1274" s="26">
        <f>IFERROR(IF(OR(AA1274="",INDEX(AA:AA,MATCH(DATE(YEAR($A1274)-1,MONTH($A1274),DAY($A1274)),$A:$A,0))=""),"",AA1274/INDEX(AA:AA,MATCH(DATE(YEAR($A1274)-1,MONTH($A1274),DAY($A1274)),$A:$A,0))-1),"")</f>
        <v/>
      </c>
      <c r="AE1274" s="26">
        <f>IFERROR(IF(OR(AB1274="",INDEX(AB:AB,MATCH(DATE(YEAR($A1274)-1,MONTH($A1274),DAY($A1274)),$A:$A,0))=""),"",AB1274/INDEX(AB:AB,MATCH(DATE(YEAR($A1274)-1,MONTH($A1274),DAY($A1274)),$A:$A,0))-1),"")</f>
        <v/>
      </c>
      <c r="AF1274" s="26">
        <f>IFERROR(IF(OR(AC1274="",INDEX(AC:AC,MATCH(DATE(YEAR($A1274)-1,MONTH($A1274),DAY($A1274)),$A:$A,0))=""),"",AC1274/INDEX(AC:AC,MATCH(DATE(YEAR($A1274)-1,MONTH($A1274),DAY($A1274)),$A:$A,0))-1),"")</f>
        <v/>
      </c>
      <c r="AG1274" s="26">
        <f>IF(OR(AA1274="",AA1273=""),"",AA1274/AA1273-1)</f>
        <v/>
      </c>
      <c r="AH1274" s="26">
        <f>IF(OR(AB1274="",AB1273=""),"",AB1274/AB1273-1)</f>
        <v/>
      </c>
      <c r="AI1274" s="26">
        <f>IF(OR(AC1274="",AC1273=""),"",AC1274/AC1273-1)</f>
        <v/>
      </c>
      <c r="AJ1274" s="26">
        <f>IF(AC1274="","",AA1274/AC1274)</f>
        <v/>
      </c>
      <c r="AK1274" s="26">
        <f>IF(AC1274="","",AB1274/AC1274)</f>
        <v/>
      </c>
      <c r="AL1274" s="29" t="n">
        <v>17.355</v>
      </c>
      <c r="AM1274" s="30" t="n">
        <v>17.66</v>
      </c>
      <c r="AN1274" s="30" t="n">
        <v>15.9675</v>
      </c>
      <c r="AO1274" s="30" t="n">
        <v>17.39</v>
      </c>
      <c r="AP1274" s="31" t="n">
        <v>0.002</v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18">
        <f>IF(SUMIFS('Daily NSE Equity Options'!$K:$K,'Daily NSE Equity Options'!$A:$A,$A1275)=0,"",SUMIFS('Daily NSE Equity Options'!$K:$K,'Daily NSE Equity Options'!$A:$A,$A1275))</f>
        <v/>
      </c>
      <c r="F1275" s="7">
        <f>IF(SUMIFS('Daily BSE Equity Options'!$K:$K,'Daily BSE Equity Options'!$A:$A,$A1275)=0,"",SUMIFS('Daily BSE Equity Options'!$K:$K,'Daily BSE Equity Options'!$A:$A,$A1275))</f>
        <v/>
      </c>
      <c r="G1275" s="7">
        <f>IF(OR(E1275="",F1275=""),"",E1275+F1275)</f>
        <v/>
      </c>
      <c r="H1275" s="20">
        <f>IFERROR(IF(OR(E1275="",INDEX(E:E,MATCH(DATE(YEAR($A1275)-1,MONTH($A1275),DAY($A1275)),$A:$A,0))=""),"",E1275/INDEX(E:E,MATCH(DATE(YEAR($A1275)-1,MONTH($A1275),DAY($A1275)),$A:$A,0))-1),"")</f>
        <v/>
      </c>
      <c r="I1275" s="20">
        <f>IFERROR(IF(OR(F1275="",INDEX(F:F,MATCH(DATE(YEAR($A1275)-1,MONTH($A1275),DAY($A1275)),$A:$A,0))=""),"",F1275/INDEX(F:F,MATCH(DATE(YEAR($A1275)-1,MONTH($A1275),DAY($A1275)),$A:$A,0))-1),"")</f>
        <v/>
      </c>
      <c r="J1275" s="20">
        <f>IFERROR(IF(OR(G1275="",INDEX(G:G,MATCH(DATE(YEAR($A1275)-1,MONTH($A1275),DAY($A1275)),$A:$A,0))=""),"",G1275/INDEX(G:G,MATCH(DATE(YEAR($A1275)-1,MONTH($A1275),DAY($A1275)),$A:$A,0))-1),"")</f>
        <v/>
      </c>
      <c r="K1275" s="20">
        <f>IF(OR(E1275="",E1274=""),"",E1275/E1274-1)</f>
        <v/>
      </c>
      <c r="L1275" s="20">
        <f>IF(OR(F1275="",F1274=""),"",F1275/F1274-1)</f>
        <v/>
      </c>
      <c r="M1275" s="20">
        <f>IF(OR(G1275="",G1274=""),"",G1275/G1274-1)</f>
        <v/>
      </c>
      <c r="N1275" s="20">
        <f>IF(G1275="","",E1275/G1275)</f>
        <v/>
      </c>
      <c r="O1275" s="20">
        <f>IF(G1275="","",F1275/G1275)</f>
        <v/>
      </c>
      <c r="P1275" s="21">
        <f>IF(SUMIFS('Daily NSE Equity Options'!$L:$L,'Daily NSE Equity Options'!$A:$A,$A1275)=0,"",SUMIFS('Daily NSE Equity Options'!$L:$L,'Daily NSE Equity Options'!$A:$A,$A1275))</f>
        <v/>
      </c>
      <c r="Q1275" s="8">
        <f>IF(SUMIFS('Daily BSE Equity Options'!$L:$L,'Daily BSE Equity Options'!$A:$A,$A1275)=0,"",SUMIFS('Daily BSE Equity Options'!$L:$L,'Daily BSE Equity Options'!$A:$A,$A1275))</f>
        <v/>
      </c>
      <c r="R1275" s="8">
        <f>IF(OR(P1275="",Q1275=""),"",P1275+Q1275)</f>
        <v/>
      </c>
      <c r="S1275" s="23">
        <f>IFERROR(IF(OR(P1275="",INDEX(P:P,MATCH(DATE(YEAR($A1275)-1,MONTH($A1275),DAY($A1275)),$A:$A,0))=""),"",P1275/INDEX(P:P,MATCH(DATE(YEAR($A1275)-1,MONTH($A1275),DAY($A1275)),$A:$A,0))-1),"")</f>
        <v/>
      </c>
      <c r="T1275" s="23">
        <f>IFERROR(IF(OR(Q1275="",INDEX(Q:Q,MATCH(DATE(YEAR($A1275)-1,MONTH($A1275),DAY($A1275)),$A:$A,0))=""),"",Q1275/INDEX(Q:Q,MATCH(DATE(YEAR($A1275)-1,MONTH($A1275),DAY($A1275)),$A:$A,0))-1),"")</f>
        <v/>
      </c>
      <c r="U1275" s="23">
        <f>IFERROR(IF(OR(R1275="",INDEX(R:R,MATCH(DATE(YEAR($A1275)-1,MONTH($A1275),DAY($A1275)),$A:$A,0))=""),"",R1275/INDEX(R:R,MATCH(DATE(YEAR($A1275)-1,MONTH($A1275),DAY($A1275)),$A:$A,0))-1),"")</f>
        <v/>
      </c>
      <c r="V1275" s="23">
        <f>IF(OR(P1275="",P1274=""),"",P1275/P1274-1)</f>
        <v/>
      </c>
      <c r="W1275" s="23">
        <f>IF(OR(Q1275="",Q1274=""),"",Q1275/Q1274-1)</f>
        <v/>
      </c>
      <c r="X1275" s="23">
        <f>IF(OR(R1275="",R1274=""),"",R1275/R1274-1)</f>
        <v/>
      </c>
      <c r="Y1275" s="23">
        <f>IF(R1275="","",P1275/R1275)</f>
        <v/>
      </c>
      <c r="Z1275" s="23">
        <f>IF(R1275="","",Q1275/R1275)</f>
        <v/>
      </c>
      <c r="AA1275" s="24">
        <f>IF(SUMIFS('Daily NSE Equity Options'!$M:$M,'Daily NSE Equity Options'!$A:$A,$A1275)=0,"",SUMIFS('Daily NSE Equity Options'!$M:$M,'Daily NSE Equity Options'!$A:$A,$A1275))</f>
        <v/>
      </c>
      <c r="AB1275" s="9">
        <f>IF(SUMIFS('Daily BSE Equity Options'!$M:$M,'Daily BSE Equity Options'!$A:$A,$A1275)=0,"",SUMIFS('Daily BSE Equity Options'!$M:$M,'Daily BSE Equity Options'!$A:$A,$A1275))</f>
        <v/>
      </c>
      <c r="AC1275" s="9">
        <f>IF(OR(AA1275="",AB1275=""),"",AA1275+AB1275)</f>
        <v/>
      </c>
      <c r="AD1275" s="26">
        <f>IFERROR(IF(OR(AA1275="",INDEX(AA:AA,MATCH(DATE(YEAR($A1275)-1,MONTH($A1275),DAY($A1275)),$A:$A,0))=""),"",AA1275/INDEX(AA:AA,MATCH(DATE(YEAR($A1275)-1,MONTH($A1275),DAY($A1275)),$A:$A,0))-1),"")</f>
        <v/>
      </c>
      <c r="AE1275" s="26">
        <f>IFERROR(IF(OR(AB1275="",INDEX(AB:AB,MATCH(DATE(YEAR($A1275)-1,MONTH($A1275),DAY($A1275)),$A:$A,0))=""),"",AB1275/INDEX(AB:AB,MATCH(DATE(YEAR($A1275)-1,MONTH($A1275),DAY($A1275)),$A:$A,0))-1),"")</f>
        <v/>
      </c>
      <c r="AF1275" s="26">
        <f>IFERROR(IF(OR(AC1275="",INDEX(AC:AC,MATCH(DATE(YEAR($A1275)-1,MONTH($A1275),DAY($A1275)),$A:$A,0))=""),"",AC1275/INDEX(AC:AC,MATCH(DATE(YEAR($A1275)-1,MONTH($A1275),DAY($A1275)),$A:$A,0))-1),"")</f>
        <v/>
      </c>
      <c r="AG1275" s="26">
        <f>IF(OR(AA1275="",AA1274=""),"",AA1275/AA1274-1)</f>
        <v/>
      </c>
      <c r="AH1275" s="26">
        <f>IF(OR(AB1275="",AB1274=""),"",AB1275/AB1274-1)</f>
        <v/>
      </c>
      <c r="AI1275" s="26">
        <f>IF(OR(AC1275="",AC1274=""),"",AC1275/AC1274-1)</f>
        <v/>
      </c>
      <c r="AJ1275" s="26">
        <f>IF(AC1275="","",AA1275/AC1275)</f>
        <v/>
      </c>
      <c r="AK1275" s="26">
        <f>IF(AC1275="","",AB1275/AC1275)</f>
        <v/>
      </c>
      <c r="AL1275" s="29" t="n">
        <v>17.385</v>
      </c>
      <c r="AM1275" s="30" t="n">
        <v>17.9975</v>
      </c>
      <c r="AN1275" s="30" t="n">
        <v>17.0425</v>
      </c>
      <c r="AO1275" s="30" t="n">
        <v>17.55</v>
      </c>
      <c r="AP1275" s="31" t="n">
        <v>0.0095</v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18">
        <f>IF(SUMIFS('Daily NSE Equity Options'!$K:$K,'Daily NSE Equity Options'!$A:$A,$A1276)=0,"",SUMIFS('Daily NSE Equity Options'!$K:$K,'Daily NSE Equity Options'!$A:$A,$A1276))</f>
        <v/>
      </c>
      <c r="F1276" s="7">
        <f>IF(SUMIFS('Daily BSE Equity Options'!$K:$K,'Daily BSE Equity Options'!$A:$A,$A1276)=0,"",SUMIFS('Daily BSE Equity Options'!$K:$K,'Daily BSE Equity Options'!$A:$A,$A1276))</f>
        <v/>
      </c>
      <c r="G1276" s="7">
        <f>IF(OR(E1276="",F1276=""),"",E1276+F1276)</f>
        <v/>
      </c>
      <c r="H1276" s="20">
        <f>IFERROR(IF(OR(E1276="",INDEX(E:E,MATCH(DATE(YEAR($A1276)-1,MONTH($A1276),DAY($A1276)),$A:$A,0))=""),"",E1276/INDEX(E:E,MATCH(DATE(YEAR($A1276)-1,MONTH($A1276),DAY($A1276)),$A:$A,0))-1),"")</f>
        <v/>
      </c>
      <c r="I1276" s="20">
        <f>IFERROR(IF(OR(F1276="",INDEX(F:F,MATCH(DATE(YEAR($A1276)-1,MONTH($A1276),DAY($A1276)),$A:$A,0))=""),"",F1276/INDEX(F:F,MATCH(DATE(YEAR($A1276)-1,MONTH($A1276),DAY($A1276)),$A:$A,0))-1),"")</f>
        <v/>
      </c>
      <c r="J1276" s="20">
        <f>IFERROR(IF(OR(G1276="",INDEX(G:G,MATCH(DATE(YEAR($A1276)-1,MONTH($A1276),DAY($A1276)),$A:$A,0))=""),"",G1276/INDEX(G:G,MATCH(DATE(YEAR($A1276)-1,MONTH($A1276),DAY($A1276)),$A:$A,0))-1),"")</f>
        <v/>
      </c>
      <c r="K1276" s="20">
        <f>IF(OR(E1276="",E1275=""),"",E1276/E1275-1)</f>
        <v/>
      </c>
      <c r="L1276" s="20">
        <f>IF(OR(F1276="",F1275=""),"",F1276/F1275-1)</f>
        <v/>
      </c>
      <c r="M1276" s="20">
        <f>IF(OR(G1276="",G1275=""),"",G1276/G1275-1)</f>
        <v/>
      </c>
      <c r="N1276" s="20">
        <f>IF(G1276="","",E1276/G1276)</f>
        <v/>
      </c>
      <c r="O1276" s="20">
        <f>IF(G1276="","",F1276/G1276)</f>
        <v/>
      </c>
      <c r="P1276" s="21">
        <f>IF(SUMIFS('Daily NSE Equity Options'!$L:$L,'Daily NSE Equity Options'!$A:$A,$A1276)=0,"",SUMIFS('Daily NSE Equity Options'!$L:$L,'Daily NSE Equity Options'!$A:$A,$A1276))</f>
        <v/>
      </c>
      <c r="Q1276" s="8">
        <f>IF(SUMIFS('Daily BSE Equity Options'!$L:$L,'Daily BSE Equity Options'!$A:$A,$A1276)=0,"",SUMIFS('Daily BSE Equity Options'!$L:$L,'Daily BSE Equity Options'!$A:$A,$A1276))</f>
        <v/>
      </c>
      <c r="R1276" s="8">
        <f>IF(OR(P1276="",Q1276=""),"",P1276+Q1276)</f>
        <v/>
      </c>
      <c r="S1276" s="23">
        <f>IFERROR(IF(OR(P1276="",INDEX(P:P,MATCH(DATE(YEAR($A1276)-1,MONTH($A1276),DAY($A1276)),$A:$A,0))=""),"",P1276/INDEX(P:P,MATCH(DATE(YEAR($A1276)-1,MONTH($A1276),DAY($A1276)),$A:$A,0))-1),"")</f>
        <v/>
      </c>
      <c r="T1276" s="23">
        <f>IFERROR(IF(OR(Q1276="",INDEX(Q:Q,MATCH(DATE(YEAR($A1276)-1,MONTH($A1276),DAY($A1276)),$A:$A,0))=""),"",Q1276/INDEX(Q:Q,MATCH(DATE(YEAR($A1276)-1,MONTH($A1276),DAY($A1276)),$A:$A,0))-1),"")</f>
        <v/>
      </c>
      <c r="U1276" s="23">
        <f>IFERROR(IF(OR(R1276="",INDEX(R:R,MATCH(DATE(YEAR($A1276)-1,MONTH($A1276),DAY($A1276)),$A:$A,0))=""),"",R1276/INDEX(R:R,MATCH(DATE(YEAR($A1276)-1,MONTH($A1276),DAY($A1276)),$A:$A,0))-1),"")</f>
        <v/>
      </c>
      <c r="V1276" s="23">
        <f>IF(OR(P1276="",P1275=""),"",P1276/P1275-1)</f>
        <v/>
      </c>
      <c r="W1276" s="23">
        <f>IF(OR(Q1276="",Q1275=""),"",Q1276/Q1275-1)</f>
        <v/>
      </c>
      <c r="X1276" s="23">
        <f>IF(OR(R1276="",R1275=""),"",R1276/R1275-1)</f>
        <v/>
      </c>
      <c r="Y1276" s="23">
        <f>IF(R1276="","",P1276/R1276)</f>
        <v/>
      </c>
      <c r="Z1276" s="23">
        <f>IF(R1276="","",Q1276/R1276)</f>
        <v/>
      </c>
      <c r="AA1276" s="24">
        <f>IF(SUMIFS('Daily NSE Equity Options'!$M:$M,'Daily NSE Equity Options'!$A:$A,$A1276)=0,"",SUMIFS('Daily NSE Equity Options'!$M:$M,'Daily NSE Equity Options'!$A:$A,$A1276))</f>
        <v/>
      </c>
      <c r="AB1276" s="9">
        <f>IF(SUMIFS('Daily BSE Equity Options'!$M:$M,'Daily BSE Equity Options'!$A:$A,$A1276)=0,"",SUMIFS('Daily BSE Equity Options'!$M:$M,'Daily BSE Equity Options'!$A:$A,$A1276))</f>
        <v/>
      </c>
      <c r="AC1276" s="9">
        <f>IF(OR(AA1276="",AB1276=""),"",AA1276+AB1276)</f>
        <v/>
      </c>
      <c r="AD1276" s="26">
        <f>IFERROR(IF(OR(AA1276="",INDEX(AA:AA,MATCH(DATE(YEAR($A1276)-1,MONTH($A1276),DAY($A1276)),$A:$A,0))=""),"",AA1276/INDEX(AA:AA,MATCH(DATE(YEAR($A1276)-1,MONTH($A1276),DAY($A1276)),$A:$A,0))-1),"")</f>
        <v/>
      </c>
      <c r="AE1276" s="26">
        <f>IFERROR(IF(OR(AB1276="",INDEX(AB:AB,MATCH(DATE(YEAR($A1276)-1,MONTH($A1276),DAY($A1276)),$A:$A,0))=""),"",AB1276/INDEX(AB:AB,MATCH(DATE(YEAR($A1276)-1,MONTH($A1276),DAY($A1276)),$A:$A,0))-1),"")</f>
        <v/>
      </c>
      <c r="AF1276" s="26">
        <f>IFERROR(IF(OR(AC1276="",INDEX(AC:AC,MATCH(DATE(YEAR($A1276)-1,MONTH($A1276),DAY($A1276)),$A:$A,0))=""),"",AC1276/INDEX(AC:AC,MATCH(DATE(YEAR($A1276)-1,MONTH($A1276),DAY($A1276)),$A:$A,0))-1),"")</f>
        <v/>
      </c>
      <c r="AG1276" s="26">
        <f>IF(OR(AA1276="",AA1275=""),"",AA1276/AA1275-1)</f>
        <v/>
      </c>
      <c r="AH1276" s="26">
        <f>IF(OR(AB1276="",AB1275=""),"",AB1276/AB1275-1)</f>
        <v/>
      </c>
      <c r="AI1276" s="26">
        <f>IF(OR(AC1276="",AC1275=""),"",AC1276/AC1275-1)</f>
        <v/>
      </c>
      <c r="AJ1276" s="26">
        <f>IF(AC1276="","",AA1276/AC1276)</f>
        <v/>
      </c>
      <c r="AK1276" s="26">
        <f>IF(AC1276="","",AB1276/AC1276)</f>
        <v/>
      </c>
      <c r="AL1276" s="29" t="n">
        <v>17.5475</v>
      </c>
      <c r="AM1276" s="30" t="n">
        <v>18.2025</v>
      </c>
      <c r="AN1276" s="30" t="n">
        <v>16.705</v>
      </c>
      <c r="AO1276" s="30" t="n">
        <v>17.26</v>
      </c>
      <c r="AP1276" s="31" t="n">
        <v>-0.0164</v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18">
        <f>IF(SUMIFS('Daily NSE Equity Options'!$K:$K,'Daily NSE Equity Options'!$A:$A,$A1277)=0,"",SUMIFS('Daily NSE Equity Options'!$K:$K,'Daily NSE Equity Options'!$A:$A,$A1277))</f>
        <v/>
      </c>
      <c r="F1277" s="7">
        <f>IF(SUMIFS('Daily BSE Equity Options'!$K:$K,'Daily BSE Equity Options'!$A:$A,$A1277)=0,"",SUMIFS('Daily BSE Equity Options'!$K:$K,'Daily BSE Equity Options'!$A:$A,$A1277))</f>
        <v/>
      </c>
      <c r="G1277" s="7">
        <f>IF(OR(E1277="",F1277=""),"",E1277+F1277)</f>
        <v/>
      </c>
      <c r="H1277" s="20">
        <f>IFERROR(IF(OR(E1277="",INDEX(E:E,MATCH(DATE(YEAR($A1277)-1,MONTH($A1277),DAY($A1277)),$A:$A,0))=""),"",E1277/INDEX(E:E,MATCH(DATE(YEAR($A1277)-1,MONTH($A1277),DAY($A1277)),$A:$A,0))-1),"")</f>
        <v/>
      </c>
      <c r="I1277" s="20">
        <f>IFERROR(IF(OR(F1277="",INDEX(F:F,MATCH(DATE(YEAR($A1277)-1,MONTH($A1277),DAY($A1277)),$A:$A,0))=""),"",F1277/INDEX(F:F,MATCH(DATE(YEAR($A1277)-1,MONTH($A1277),DAY($A1277)),$A:$A,0))-1),"")</f>
        <v/>
      </c>
      <c r="J1277" s="20">
        <f>IFERROR(IF(OR(G1277="",INDEX(G:G,MATCH(DATE(YEAR($A1277)-1,MONTH($A1277),DAY($A1277)),$A:$A,0))=""),"",G1277/INDEX(G:G,MATCH(DATE(YEAR($A1277)-1,MONTH($A1277),DAY($A1277)),$A:$A,0))-1),"")</f>
        <v/>
      </c>
      <c r="K1277" s="20">
        <f>IF(OR(E1277="",E1276=""),"",E1277/E1276-1)</f>
        <v/>
      </c>
      <c r="L1277" s="20">
        <f>IF(OR(F1277="",F1276=""),"",F1277/F1276-1)</f>
        <v/>
      </c>
      <c r="M1277" s="20">
        <f>IF(OR(G1277="",G1276=""),"",G1277/G1276-1)</f>
        <v/>
      </c>
      <c r="N1277" s="20">
        <f>IF(G1277="","",E1277/G1277)</f>
        <v/>
      </c>
      <c r="O1277" s="20">
        <f>IF(G1277="","",F1277/G1277)</f>
        <v/>
      </c>
      <c r="P1277" s="21">
        <f>IF(SUMIFS('Daily NSE Equity Options'!$L:$L,'Daily NSE Equity Options'!$A:$A,$A1277)=0,"",SUMIFS('Daily NSE Equity Options'!$L:$L,'Daily NSE Equity Options'!$A:$A,$A1277))</f>
        <v/>
      </c>
      <c r="Q1277" s="8">
        <f>IF(SUMIFS('Daily BSE Equity Options'!$L:$L,'Daily BSE Equity Options'!$A:$A,$A1277)=0,"",SUMIFS('Daily BSE Equity Options'!$L:$L,'Daily BSE Equity Options'!$A:$A,$A1277))</f>
        <v/>
      </c>
      <c r="R1277" s="8">
        <f>IF(OR(P1277="",Q1277=""),"",P1277+Q1277)</f>
        <v/>
      </c>
      <c r="S1277" s="23">
        <f>IFERROR(IF(OR(P1277="",INDEX(P:P,MATCH(DATE(YEAR($A1277)-1,MONTH($A1277),DAY($A1277)),$A:$A,0))=""),"",P1277/INDEX(P:P,MATCH(DATE(YEAR($A1277)-1,MONTH($A1277),DAY($A1277)),$A:$A,0))-1),"")</f>
        <v/>
      </c>
      <c r="T1277" s="23">
        <f>IFERROR(IF(OR(Q1277="",INDEX(Q:Q,MATCH(DATE(YEAR($A1277)-1,MONTH($A1277),DAY($A1277)),$A:$A,0))=""),"",Q1277/INDEX(Q:Q,MATCH(DATE(YEAR($A1277)-1,MONTH($A1277),DAY($A1277)),$A:$A,0))-1),"")</f>
        <v/>
      </c>
      <c r="U1277" s="23">
        <f>IFERROR(IF(OR(R1277="",INDEX(R:R,MATCH(DATE(YEAR($A1277)-1,MONTH($A1277),DAY($A1277)),$A:$A,0))=""),"",R1277/INDEX(R:R,MATCH(DATE(YEAR($A1277)-1,MONTH($A1277),DAY($A1277)),$A:$A,0))-1),"")</f>
        <v/>
      </c>
      <c r="V1277" s="23">
        <f>IF(OR(P1277="",P1276=""),"",P1277/P1276-1)</f>
        <v/>
      </c>
      <c r="W1277" s="23">
        <f>IF(OR(Q1277="",Q1276=""),"",Q1277/Q1276-1)</f>
        <v/>
      </c>
      <c r="X1277" s="23">
        <f>IF(OR(R1277="",R1276=""),"",R1277/R1276-1)</f>
        <v/>
      </c>
      <c r="Y1277" s="23">
        <f>IF(R1277="","",P1277/R1277)</f>
        <v/>
      </c>
      <c r="Z1277" s="23">
        <f>IF(R1277="","",Q1277/R1277)</f>
        <v/>
      </c>
      <c r="AA1277" s="24">
        <f>IF(SUMIFS('Daily NSE Equity Options'!$M:$M,'Daily NSE Equity Options'!$A:$A,$A1277)=0,"",SUMIFS('Daily NSE Equity Options'!$M:$M,'Daily NSE Equity Options'!$A:$A,$A1277))</f>
        <v/>
      </c>
      <c r="AB1277" s="9">
        <f>IF(SUMIFS('Daily BSE Equity Options'!$M:$M,'Daily BSE Equity Options'!$A:$A,$A1277)=0,"",SUMIFS('Daily BSE Equity Options'!$M:$M,'Daily BSE Equity Options'!$A:$A,$A1277))</f>
        <v/>
      </c>
      <c r="AC1277" s="9">
        <f>IF(OR(AA1277="",AB1277=""),"",AA1277+AB1277)</f>
        <v/>
      </c>
      <c r="AD1277" s="26">
        <f>IFERROR(IF(OR(AA1277="",INDEX(AA:AA,MATCH(DATE(YEAR($A1277)-1,MONTH($A1277),DAY($A1277)),$A:$A,0))=""),"",AA1277/INDEX(AA:AA,MATCH(DATE(YEAR($A1277)-1,MONTH($A1277),DAY($A1277)),$A:$A,0))-1),"")</f>
        <v/>
      </c>
      <c r="AE1277" s="26">
        <f>IFERROR(IF(OR(AB1277="",INDEX(AB:AB,MATCH(DATE(YEAR($A1277)-1,MONTH($A1277),DAY($A1277)),$A:$A,0))=""),"",AB1277/INDEX(AB:AB,MATCH(DATE(YEAR($A1277)-1,MONTH($A1277),DAY($A1277)),$A:$A,0))-1),"")</f>
        <v/>
      </c>
      <c r="AF1277" s="26">
        <f>IFERROR(IF(OR(AC1277="",INDEX(AC:AC,MATCH(DATE(YEAR($A1277)-1,MONTH($A1277),DAY($A1277)),$A:$A,0))=""),"",AC1277/INDEX(AC:AC,MATCH(DATE(YEAR($A1277)-1,MONTH($A1277),DAY($A1277)),$A:$A,0))-1),"")</f>
        <v/>
      </c>
      <c r="AG1277" s="26">
        <f>IF(OR(AA1277="",AA1276=""),"",AA1277/AA1276-1)</f>
        <v/>
      </c>
      <c r="AH1277" s="26">
        <f>IF(OR(AB1277="",AB1276=""),"",AB1277/AB1276-1)</f>
        <v/>
      </c>
      <c r="AI1277" s="26">
        <f>IF(OR(AC1277="",AC1276=""),"",AC1277/AC1276-1)</f>
        <v/>
      </c>
      <c r="AJ1277" s="26">
        <f>IF(AC1277="","",AA1277/AC1277)</f>
        <v/>
      </c>
      <c r="AK1277" s="26">
        <f>IF(AC1277="","",AB1277/AC1277)</f>
        <v/>
      </c>
      <c r="AL1277" s="29" t="n">
        <v>17.2575</v>
      </c>
      <c r="AM1277" s="30" t="n">
        <v>17.5225</v>
      </c>
      <c r="AN1277" s="30" t="n">
        <v>15.485</v>
      </c>
      <c r="AO1277" s="30" t="n">
        <v>17.28</v>
      </c>
      <c r="AP1277" s="31" t="n">
        <v>0.0013</v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18">
        <f>IF(SUMIFS('Daily NSE Equity Options'!$K:$K,'Daily NSE Equity Options'!$A:$A,$A1278)=0,"",SUMIFS('Daily NSE Equity Options'!$K:$K,'Daily NSE Equity Options'!$A:$A,$A1278))</f>
        <v/>
      </c>
      <c r="F1278" s="7">
        <f>IF(SUMIFS('Daily BSE Equity Options'!$K:$K,'Daily BSE Equity Options'!$A:$A,$A1278)=0,"",SUMIFS('Daily BSE Equity Options'!$K:$K,'Daily BSE Equity Options'!$A:$A,$A1278))</f>
        <v/>
      </c>
      <c r="G1278" s="7">
        <f>IF(OR(E1278="",F1278=""),"",E1278+F1278)</f>
        <v/>
      </c>
      <c r="H1278" s="20">
        <f>IFERROR(IF(OR(E1278="",INDEX(E:E,MATCH(DATE(YEAR($A1278)-1,MONTH($A1278),DAY($A1278)),$A:$A,0))=""),"",E1278/INDEX(E:E,MATCH(DATE(YEAR($A1278)-1,MONTH($A1278),DAY($A1278)),$A:$A,0))-1),"")</f>
        <v/>
      </c>
      <c r="I1278" s="20">
        <f>IFERROR(IF(OR(F1278="",INDEX(F:F,MATCH(DATE(YEAR($A1278)-1,MONTH($A1278),DAY($A1278)),$A:$A,0))=""),"",F1278/INDEX(F:F,MATCH(DATE(YEAR($A1278)-1,MONTH($A1278),DAY($A1278)),$A:$A,0))-1),"")</f>
        <v/>
      </c>
      <c r="J1278" s="20">
        <f>IFERROR(IF(OR(G1278="",INDEX(G:G,MATCH(DATE(YEAR($A1278)-1,MONTH($A1278),DAY($A1278)),$A:$A,0))=""),"",G1278/INDEX(G:G,MATCH(DATE(YEAR($A1278)-1,MONTH($A1278),DAY($A1278)),$A:$A,0))-1),"")</f>
        <v/>
      </c>
      <c r="K1278" s="20">
        <f>IF(OR(E1278="",E1277=""),"",E1278/E1277-1)</f>
        <v/>
      </c>
      <c r="L1278" s="20">
        <f>IF(OR(F1278="",F1277=""),"",F1278/F1277-1)</f>
        <v/>
      </c>
      <c r="M1278" s="20">
        <f>IF(OR(G1278="",G1277=""),"",G1278/G1277-1)</f>
        <v/>
      </c>
      <c r="N1278" s="20">
        <f>IF(G1278="","",E1278/G1278)</f>
        <v/>
      </c>
      <c r="O1278" s="20">
        <f>IF(G1278="","",F1278/G1278)</f>
        <v/>
      </c>
      <c r="P1278" s="21">
        <f>IF(SUMIFS('Daily NSE Equity Options'!$L:$L,'Daily NSE Equity Options'!$A:$A,$A1278)=0,"",SUMIFS('Daily NSE Equity Options'!$L:$L,'Daily NSE Equity Options'!$A:$A,$A1278))</f>
        <v/>
      </c>
      <c r="Q1278" s="8">
        <f>IF(SUMIFS('Daily BSE Equity Options'!$L:$L,'Daily BSE Equity Options'!$A:$A,$A1278)=0,"",SUMIFS('Daily BSE Equity Options'!$L:$L,'Daily BSE Equity Options'!$A:$A,$A1278))</f>
        <v/>
      </c>
      <c r="R1278" s="8">
        <f>IF(OR(P1278="",Q1278=""),"",P1278+Q1278)</f>
        <v/>
      </c>
      <c r="S1278" s="23">
        <f>IFERROR(IF(OR(P1278="",INDEX(P:P,MATCH(DATE(YEAR($A1278)-1,MONTH($A1278),DAY($A1278)),$A:$A,0))=""),"",P1278/INDEX(P:P,MATCH(DATE(YEAR($A1278)-1,MONTH($A1278),DAY($A1278)),$A:$A,0))-1),"")</f>
        <v/>
      </c>
      <c r="T1278" s="23">
        <f>IFERROR(IF(OR(Q1278="",INDEX(Q:Q,MATCH(DATE(YEAR($A1278)-1,MONTH($A1278),DAY($A1278)),$A:$A,0))=""),"",Q1278/INDEX(Q:Q,MATCH(DATE(YEAR($A1278)-1,MONTH($A1278),DAY($A1278)),$A:$A,0))-1),"")</f>
        <v/>
      </c>
      <c r="U1278" s="23">
        <f>IFERROR(IF(OR(R1278="",INDEX(R:R,MATCH(DATE(YEAR($A1278)-1,MONTH($A1278),DAY($A1278)),$A:$A,0))=""),"",R1278/INDEX(R:R,MATCH(DATE(YEAR($A1278)-1,MONTH($A1278),DAY($A1278)),$A:$A,0))-1),"")</f>
        <v/>
      </c>
      <c r="V1278" s="23">
        <f>IF(OR(P1278="",P1277=""),"",P1278/P1277-1)</f>
        <v/>
      </c>
      <c r="W1278" s="23">
        <f>IF(OR(Q1278="",Q1277=""),"",Q1278/Q1277-1)</f>
        <v/>
      </c>
      <c r="X1278" s="23">
        <f>IF(OR(R1278="",R1277=""),"",R1278/R1277-1)</f>
        <v/>
      </c>
      <c r="Y1278" s="23">
        <f>IF(R1278="","",P1278/R1278)</f>
        <v/>
      </c>
      <c r="Z1278" s="23">
        <f>IF(R1278="","",Q1278/R1278)</f>
        <v/>
      </c>
      <c r="AA1278" s="24">
        <f>IF(SUMIFS('Daily NSE Equity Options'!$M:$M,'Daily NSE Equity Options'!$A:$A,$A1278)=0,"",SUMIFS('Daily NSE Equity Options'!$M:$M,'Daily NSE Equity Options'!$A:$A,$A1278))</f>
        <v/>
      </c>
      <c r="AB1278" s="9">
        <f>IF(SUMIFS('Daily BSE Equity Options'!$M:$M,'Daily BSE Equity Options'!$A:$A,$A1278)=0,"",SUMIFS('Daily BSE Equity Options'!$M:$M,'Daily BSE Equity Options'!$A:$A,$A1278))</f>
        <v/>
      </c>
      <c r="AC1278" s="9">
        <f>IF(OR(AA1278="",AB1278=""),"",AA1278+AB1278)</f>
        <v/>
      </c>
      <c r="AD1278" s="26">
        <f>IFERROR(IF(OR(AA1278="",INDEX(AA:AA,MATCH(DATE(YEAR($A1278)-1,MONTH($A1278),DAY($A1278)),$A:$A,0))=""),"",AA1278/INDEX(AA:AA,MATCH(DATE(YEAR($A1278)-1,MONTH($A1278),DAY($A1278)),$A:$A,0))-1),"")</f>
        <v/>
      </c>
      <c r="AE1278" s="26">
        <f>IFERROR(IF(OR(AB1278="",INDEX(AB:AB,MATCH(DATE(YEAR($A1278)-1,MONTH($A1278),DAY($A1278)),$A:$A,0))=""),"",AB1278/INDEX(AB:AB,MATCH(DATE(YEAR($A1278)-1,MONTH($A1278),DAY($A1278)),$A:$A,0))-1),"")</f>
        <v/>
      </c>
      <c r="AF1278" s="26">
        <f>IFERROR(IF(OR(AC1278="",INDEX(AC:AC,MATCH(DATE(YEAR($A1278)-1,MONTH($A1278),DAY($A1278)),$A:$A,0))=""),"",AC1278/INDEX(AC:AC,MATCH(DATE(YEAR($A1278)-1,MONTH($A1278),DAY($A1278)),$A:$A,0))-1),"")</f>
        <v/>
      </c>
      <c r="AG1278" s="26">
        <f>IF(OR(AA1278="",AA1277=""),"",AA1278/AA1277-1)</f>
        <v/>
      </c>
      <c r="AH1278" s="26">
        <f>IF(OR(AB1278="",AB1277=""),"",AB1278/AB1277-1)</f>
        <v/>
      </c>
      <c r="AI1278" s="26">
        <f>IF(OR(AC1278="",AC1277=""),"",AC1278/AC1277-1)</f>
        <v/>
      </c>
      <c r="AJ1278" s="26">
        <f>IF(AC1278="","",AA1278/AC1278)</f>
        <v/>
      </c>
      <c r="AK1278" s="26">
        <f>IF(AC1278="","",AB1278/AC1278)</f>
        <v/>
      </c>
      <c r="AL1278" s="29" t="n">
        <v>17.2775</v>
      </c>
      <c r="AM1278" s="30" t="n">
        <v>18.4125</v>
      </c>
      <c r="AN1278" s="30" t="n">
        <v>16.0575</v>
      </c>
      <c r="AO1278" s="30" t="n">
        <v>18.02</v>
      </c>
      <c r="AP1278" s="31" t="n">
        <v>0.043</v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18">
        <f>IF(SUMIFS('Daily NSE Equity Options'!$K:$K,'Daily NSE Equity Options'!$A:$A,$A1279)=0,"",SUMIFS('Daily NSE Equity Options'!$K:$K,'Daily NSE Equity Options'!$A:$A,$A1279))</f>
        <v/>
      </c>
      <c r="F1279" s="7">
        <f>IF(SUMIFS('Daily BSE Equity Options'!$K:$K,'Daily BSE Equity Options'!$A:$A,$A1279)=0,"",SUMIFS('Daily BSE Equity Options'!$K:$K,'Daily BSE Equity Options'!$A:$A,$A1279))</f>
        <v/>
      </c>
      <c r="G1279" s="7">
        <f>IF(OR(E1279="",F1279=""),"",E1279+F1279)</f>
        <v/>
      </c>
      <c r="H1279" s="20">
        <f>IFERROR(IF(OR(E1279="",INDEX(E:E,MATCH(DATE(YEAR($A1279)-1,MONTH($A1279),DAY($A1279)),$A:$A,0))=""),"",E1279/INDEX(E:E,MATCH(DATE(YEAR($A1279)-1,MONTH($A1279),DAY($A1279)),$A:$A,0))-1),"")</f>
        <v/>
      </c>
      <c r="I1279" s="20">
        <f>IFERROR(IF(OR(F1279="",INDEX(F:F,MATCH(DATE(YEAR($A1279)-1,MONTH($A1279),DAY($A1279)),$A:$A,0))=""),"",F1279/INDEX(F:F,MATCH(DATE(YEAR($A1279)-1,MONTH($A1279),DAY($A1279)),$A:$A,0))-1),"")</f>
        <v/>
      </c>
      <c r="J1279" s="20">
        <f>IFERROR(IF(OR(G1279="",INDEX(G:G,MATCH(DATE(YEAR($A1279)-1,MONTH($A1279),DAY($A1279)),$A:$A,0))=""),"",G1279/INDEX(G:G,MATCH(DATE(YEAR($A1279)-1,MONTH($A1279),DAY($A1279)),$A:$A,0))-1),"")</f>
        <v/>
      </c>
      <c r="K1279" s="20">
        <f>IF(OR(E1279="",E1278=""),"",E1279/E1278-1)</f>
        <v/>
      </c>
      <c r="L1279" s="20">
        <f>IF(OR(F1279="",F1278=""),"",F1279/F1278-1)</f>
        <v/>
      </c>
      <c r="M1279" s="20">
        <f>IF(OR(G1279="",G1278=""),"",G1279/G1278-1)</f>
        <v/>
      </c>
      <c r="N1279" s="20">
        <f>IF(G1279="","",E1279/G1279)</f>
        <v/>
      </c>
      <c r="O1279" s="20">
        <f>IF(G1279="","",F1279/G1279)</f>
        <v/>
      </c>
      <c r="P1279" s="21">
        <f>IF(SUMIFS('Daily NSE Equity Options'!$L:$L,'Daily NSE Equity Options'!$A:$A,$A1279)=0,"",SUMIFS('Daily NSE Equity Options'!$L:$L,'Daily NSE Equity Options'!$A:$A,$A1279))</f>
        <v/>
      </c>
      <c r="Q1279" s="8">
        <f>IF(SUMIFS('Daily BSE Equity Options'!$L:$L,'Daily BSE Equity Options'!$A:$A,$A1279)=0,"",SUMIFS('Daily BSE Equity Options'!$L:$L,'Daily BSE Equity Options'!$A:$A,$A1279))</f>
        <v/>
      </c>
      <c r="R1279" s="8">
        <f>IF(OR(P1279="",Q1279=""),"",P1279+Q1279)</f>
        <v/>
      </c>
      <c r="S1279" s="23">
        <f>IFERROR(IF(OR(P1279="",INDEX(P:P,MATCH(DATE(YEAR($A1279)-1,MONTH($A1279),DAY($A1279)),$A:$A,0))=""),"",P1279/INDEX(P:P,MATCH(DATE(YEAR($A1279)-1,MONTH($A1279),DAY($A1279)),$A:$A,0))-1),"")</f>
        <v/>
      </c>
      <c r="T1279" s="23">
        <f>IFERROR(IF(OR(Q1279="",INDEX(Q:Q,MATCH(DATE(YEAR($A1279)-1,MONTH($A1279),DAY($A1279)),$A:$A,0))=""),"",Q1279/INDEX(Q:Q,MATCH(DATE(YEAR($A1279)-1,MONTH($A1279),DAY($A1279)),$A:$A,0))-1),"")</f>
        <v/>
      </c>
      <c r="U1279" s="23">
        <f>IFERROR(IF(OR(R1279="",INDEX(R:R,MATCH(DATE(YEAR($A1279)-1,MONTH($A1279),DAY($A1279)),$A:$A,0))=""),"",R1279/INDEX(R:R,MATCH(DATE(YEAR($A1279)-1,MONTH($A1279),DAY($A1279)),$A:$A,0))-1),"")</f>
        <v/>
      </c>
      <c r="V1279" s="23">
        <f>IF(OR(P1279="",P1278=""),"",P1279/P1278-1)</f>
        <v/>
      </c>
      <c r="W1279" s="23">
        <f>IF(OR(Q1279="",Q1278=""),"",Q1279/Q1278-1)</f>
        <v/>
      </c>
      <c r="X1279" s="23">
        <f>IF(OR(R1279="",R1278=""),"",R1279/R1278-1)</f>
        <v/>
      </c>
      <c r="Y1279" s="23">
        <f>IF(R1279="","",P1279/R1279)</f>
        <v/>
      </c>
      <c r="Z1279" s="23">
        <f>IF(R1279="","",Q1279/R1279)</f>
        <v/>
      </c>
      <c r="AA1279" s="24">
        <f>IF(SUMIFS('Daily NSE Equity Options'!$M:$M,'Daily NSE Equity Options'!$A:$A,$A1279)=0,"",SUMIFS('Daily NSE Equity Options'!$M:$M,'Daily NSE Equity Options'!$A:$A,$A1279))</f>
        <v/>
      </c>
      <c r="AB1279" s="9">
        <f>IF(SUMIFS('Daily BSE Equity Options'!$M:$M,'Daily BSE Equity Options'!$A:$A,$A1279)=0,"",SUMIFS('Daily BSE Equity Options'!$M:$M,'Daily BSE Equity Options'!$A:$A,$A1279))</f>
        <v/>
      </c>
      <c r="AC1279" s="9">
        <f>IF(OR(AA1279="",AB1279=""),"",AA1279+AB1279)</f>
        <v/>
      </c>
      <c r="AD1279" s="26">
        <f>IFERROR(IF(OR(AA1279="",INDEX(AA:AA,MATCH(DATE(YEAR($A1279)-1,MONTH($A1279),DAY($A1279)),$A:$A,0))=""),"",AA1279/INDEX(AA:AA,MATCH(DATE(YEAR($A1279)-1,MONTH($A1279),DAY($A1279)),$A:$A,0))-1),"")</f>
        <v/>
      </c>
      <c r="AE1279" s="26">
        <f>IFERROR(IF(OR(AB1279="",INDEX(AB:AB,MATCH(DATE(YEAR($A1279)-1,MONTH($A1279),DAY($A1279)),$A:$A,0))=""),"",AB1279/INDEX(AB:AB,MATCH(DATE(YEAR($A1279)-1,MONTH($A1279),DAY($A1279)),$A:$A,0))-1),"")</f>
        <v/>
      </c>
      <c r="AF1279" s="26">
        <f>IFERROR(IF(OR(AC1279="",INDEX(AC:AC,MATCH(DATE(YEAR($A1279)-1,MONTH($A1279),DAY($A1279)),$A:$A,0))=""),"",AC1279/INDEX(AC:AC,MATCH(DATE(YEAR($A1279)-1,MONTH($A1279),DAY($A1279)),$A:$A,0))-1),"")</f>
        <v/>
      </c>
      <c r="AG1279" s="26">
        <f>IF(OR(AA1279="",AA1278=""),"",AA1279/AA1278-1)</f>
        <v/>
      </c>
      <c r="AH1279" s="26">
        <f>IF(OR(AB1279="",AB1278=""),"",AB1279/AB1278-1)</f>
        <v/>
      </c>
      <c r="AI1279" s="26">
        <f>IF(OR(AC1279="",AC1278=""),"",AC1279/AC1278-1)</f>
        <v/>
      </c>
      <c r="AJ1279" s="26">
        <f>IF(AC1279="","",AA1279/AC1279)</f>
        <v/>
      </c>
      <c r="AK1279" s="26">
        <f>IF(AC1279="","",AB1279/AC1279)</f>
        <v/>
      </c>
      <c r="AL1279" s="29" t="n">
        <v>18.02</v>
      </c>
      <c r="AM1279" s="30" t="n">
        <v>19.185</v>
      </c>
      <c r="AN1279" s="30" t="n">
        <v>17.42</v>
      </c>
      <c r="AO1279" s="30" t="n">
        <v>18.54</v>
      </c>
      <c r="AP1279" s="31" t="n">
        <v>0.0289</v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18">
        <f>IF(SUMIFS('Daily NSE Equity Options'!$K:$K,'Daily NSE Equity Options'!$A:$A,$A1280)=0,"",SUMIFS('Daily NSE Equity Options'!$K:$K,'Daily NSE Equity Options'!$A:$A,$A1280))</f>
        <v/>
      </c>
      <c r="F1280" s="7">
        <f>IF(SUMIFS('Daily BSE Equity Options'!$K:$K,'Daily BSE Equity Options'!$A:$A,$A1280)=0,"",SUMIFS('Daily BSE Equity Options'!$K:$K,'Daily BSE Equity Options'!$A:$A,$A1280))</f>
        <v/>
      </c>
      <c r="G1280" s="7">
        <f>IF(OR(E1280="",F1280=""),"",E1280+F1280)</f>
        <v/>
      </c>
      <c r="H1280" s="20">
        <f>IFERROR(IF(OR(E1280="",INDEX(E:E,MATCH(DATE(YEAR($A1280)-1,MONTH($A1280),DAY($A1280)),$A:$A,0))=""),"",E1280/INDEX(E:E,MATCH(DATE(YEAR($A1280)-1,MONTH($A1280),DAY($A1280)),$A:$A,0))-1),"")</f>
        <v/>
      </c>
      <c r="I1280" s="20">
        <f>IFERROR(IF(OR(F1280="",INDEX(F:F,MATCH(DATE(YEAR($A1280)-1,MONTH($A1280),DAY($A1280)),$A:$A,0))=""),"",F1280/INDEX(F:F,MATCH(DATE(YEAR($A1280)-1,MONTH($A1280),DAY($A1280)),$A:$A,0))-1),"")</f>
        <v/>
      </c>
      <c r="J1280" s="20">
        <f>IFERROR(IF(OR(G1280="",INDEX(G:G,MATCH(DATE(YEAR($A1280)-1,MONTH($A1280),DAY($A1280)),$A:$A,0))=""),"",G1280/INDEX(G:G,MATCH(DATE(YEAR($A1280)-1,MONTH($A1280),DAY($A1280)),$A:$A,0))-1),"")</f>
        <v/>
      </c>
      <c r="K1280" s="20">
        <f>IF(OR(E1280="",E1279=""),"",E1280/E1279-1)</f>
        <v/>
      </c>
      <c r="L1280" s="20">
        <f>IF(OR(F1280="",F1279=""),"",F1280/F1279-1)</f>
        <v/>
      </c>
      <c r="M1280" s="20">
        <f>IF(OR(G1280="",G1279=""),"",G1280/G1279-1)</f>
        <v/>
      </c>
      <c r="N1280" s="20">
        <f>IF(G1280="","",E1280/G1280)</f>
        <v/>
      </c>
      <c r="O1280" s="20">
        <f>IF(G1280="","",F1280/G1280)</f>
        <v/>
      </c>
      <c r="P1280" s="21">
        <f>IF(SUMIFS('Daily NSE Equity Options'!$L:$L,'Daily NSE Equity Options'!$A:$A,$A1280)=0,"",SUMIFS('Daily NSE Equity Options'!$L:$L,'Daily NSE Equity Options'!$A:$A,$A1280))</f>
        <v/>
      </c>
      <c r="Q1280" s="8">
        <f>IF(SUMIFS('Daily BSE Equity Options'!$L:$L,'Daily BSE Equity Options'!$A:$A,$A1280)=0,"",SUMIFS('Daily BSE Equity Options'!$L:$L,'Daily BSE Equity Options'!$A:$A,$A1280))</f>
        <v/>
      </c>
      <c r="R1280" s="8">
        <f>IF(OR(P1280="",Q1280=""),"",P1280+Q1280)</f>
        <v/>
      </c>
      <c r="S1280" s="23">
        <f>IFERROR(IF(OR(P1280="",INDEX(P:P,MATCH(DATE(YEAR($A1280)-1,MONTH($A1280),DAY($A1280)),$A:$A,0))=""),"",P1280/INDEX(P:P,MATCH(DATE(YEAR($A1280)-1,MONTH($A1280),DAY($A1280)),$A:$A,0))-1),"")</f>
        <v/>
      </c>
      <c r="T1280" s="23">
        <f>IFERROR(IF(OR(Q1280="",INDEX(Q:Q,MATCH(DATE(YEAR($A1280)-1,MONTH($A1280),DAY($A1280)),$A:$A,0))=""),"",Q1280/INDEX(Q:Q,MATCH(DATE(YEAR($A1280)-1,MONTH($A1280),DAY($A1280)),$A:$A,0))-1),"")</f>
        <v/>
      </c>
      <c r="U1280" s="23">
        <f>IFERROR(IF(OR(R1280="",INDEX(R:R,MATCH(DATE(YEAR($A1280)-1,MONTH($A1280),DAY($A1280)),$A:$A,0))=""),"",R1280/INDEX(R:R,MATCH(DATE(YEAR($A1280)-1,MONTH($A1280),DAY($A1280)),$A:$A,0))-1),"")</f>
        <v/>
      </c>
      <c r="V1280" s="23">
        <f>IF(OR(P1280="",P1279=""),"",P1280/P1279-1)</f>
        <v/>
      </c>
      <c r="W1280" s="23">
        <f>IF(OR(Q1280="",Q1279=""),"",Q1280/Q1279-1)</f>
        <v/>
      </c>
      <c r="X1280" s="23">
        <f>IF(OR(R1280="",R1279=""),"",R1280/R1279-1)</f>
        <v/>
      </c>
      <c r="Y1280" s="23">
        <f>IF(R1280="","",P1280/R1280)</f>
        <v/>
      </c>
      <c r="Z1280" s="23">
        <f>IF(R1280="","",Q1280/R1280)</f>
        <v/>
      </c>
      <c r="AA1280" s="24">
        <f>IF(SUMIFS('Daily NSE Equity Options'!$M:$M,'Daily NSE Equity Options'!$A:$A,$A1280)=0,"",SUMIFS('Daily NSE Equity Options'!$M:$M,'Daily NSE Equity Options'!$A:$A,$A1280))</f>
        <v/>
      </c>
      <c r="AB1280" s="9">
        <f>IF(SUMIFS('Daily BSE Equity Options'!$M:$M,'Daily BSE Equity Options'!$A:$A,$A1280)=0,"",SUMIFS('Daily BSE Equity Options'!$M:$M,'Daily BSE Equity Options'!$A:$A,$A1280))</f>
        <v/>
      </c>
      <c r="AC1280" s="9">
        <f>IF(OR(AA1280="",AB1280=""),"",AA1280+AB1280)</f>
        <v/>
      </c>
      <c r="AD1280" s="26">
        <f>IFERROR(IF(OR(AA1280="",INDEX(AA:AA,MATCH(DATE(YEAR($A1280)-1,MONTH($A1280),DAY($A1280)),$A:$A,0))=""),"",AA1280/INDEX(AA:AA,MATCH(DATE(YEAR($A1280)-1,MONTH($A1280),DAY($A1280)),$A:$A,0))-1),"")</f>
        <v/>
      </c>
      <c r="AE1280" s="26">
        <f>IFERROR(IF(OR(AB1280="",INDEX(AB:AB,MATCH(DATE(YEAR($A1280)-1,MONTH($A1280),DAY($A1280)),$A:$A,0))=""),"",AB1280/INDEX(AB:AB,MATCH(DATE(YEAR($A1280)-1,MONTH($A1280),DAY($A1280)),$A:$A,0))-1),"")</f>
        <v/>
      </c>
      <c r="AF1280" s="26">
        <f>IFERROR(IF(OR(AC1280="",INDEX(AC:AC,MATCH(DATE(YEAR($A1280)-1,MONTH($A1280),DAY($A1280)),$A:$A,0))=""),"",AC1280/INDEX(AC:AC,MATCH(DATE(YEAR($A1280)-1,MONTH($A1280),DAY($A1280)),$A:$A,0))-1),"")</f>
        <v/>
      </c>
      <c r="AG1280" s="26">
        <f>IF(OR(AA1280="",AA1279=""),"",AA1280/AA1279-1)</f>
        <v/>
      </c>
      <c r="AH1280" s="26">
        <f>IF(OR(AB1280="",AB1279=""),"",AB1280/AB1279-1)</f>
        <v/>
      </c>
      <c r="AI1280" s="26">
        <f>IF(OR(AC1280="",AC1279=""),"",AC1280/AC1279-1)</f>
        <v/>
      </c>
      <c r="AJ1280" s="26">
        <f>IF(AC1280="","",AA1280/AC1280)</f>
        <v/>
      </c>
      <c r="AK1280" s="26">
        <f>IF(AC1280="","",AB1280/AC1280)</f>
        <v/>
      </c>
      <c r="AL1280" s="29" t="n">
        <v>18.535</v>
      </c>
      <c r="AM1280" s="30" t="n">
        <v>19.035</v>
      </c>
      <c r="AN1280" s="30" t="n">
        <v>17.875</v>
      </c>
      <c r="AO1280" s="30" t="n">
        <v>18.02</v>
      </c>
      <c r="AP1280" s="31" t="n">
        <v>-0.0278</v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18">
        <f>IF(SUMIFS('Daily NSE Equity Options'!$K:$K,'Daily NSE Equity Options'!$A:$A,$A1281)=0,"",SUMIFS('Daily NSE Equity Options'!$K:$K,'Daily NSE Equity Options'!$A:$A,$A1281))</f>
        <v/>
      </c>
      <c r="F1281" s="7">
        <f>IF(SUMIFS('Daily BSE Equity Options'!$K:$K,'Daily BSE Equity Options'!$A:$A,$A1281)=0,"",SUMIFS('Daily BSE Equity Options'!$K:$K,'Daily BSE Equity Options'!$A:$A,$A1281))</f>
        <v/>
      </c>
      <c r="G1281" s="7">
        <f>IF(OR(E1281="",F1281=""),"",E1281+F1281)</f>
        <v/>
      </c>
      <c r="H1281" s="20">
        <f>IFERROR(IF(OR(E1281="",INDEX(E:E,MATCH(DATE(YEAR($A1281)-1,MONTH($A1281),DAY($A1281)),$A:$A,0))=""),"",E1281/INDEX(E:E,MATCH(DATE(YEAR($A1281)-1,MONTH($A1281),DAY($A1281)),$A:$A,0))-1),"")</f>
        <v/>
      </c>
      <c r="I1281" s="20">
        <f>IFERROR(IF(OR(F1281="",INDEX(F:F,MATCH(DATE(YEAR($A1281)-1,MONTH($A1281),DAY($A1281)),$A:$A,0))=""),"",F1281/INDEX(F:F,MATCH(DATE(YEAR($A1281)-1,MONTH($A1281),DAY($A1281)),$A:$A,0))-1),"")</f>
        <v/>
      </c>
      <c r="J1281" s="20">
        <f>IFERROR(IF(OR(G1281="",INDEX(G:G,MATCH(DATE(YEAR($A1281)-1,MONTH($A1281),DAY($A1281)),$A:$A,0))=""),"",G1281/INDEX(G:G,MATCH(DATE(YEAR($A1281)-1,MONTH($A1281),DAY($A1281)),$A:$A,0))-1),"")</f>
        <v/>
      </c>
      <c r="K1281" s="20">
        <f>IF(OR(E1281="",E1280=""),"",E1281/E1280-1)</f>
        <v/>
      </c>
      <c r="L1281" s="20">
        <f>IF(OR(F1281="",F1280=""),"",F1281/F1280-1)</f>
        <v/>
      </c>
      <c r="M1281" s="20">
        <f>IF(OR(G1281="",G1280=""),"",G1281/G1280-1)</f>
        <v/>
      </c>
      <c r="N1281" s="20">
        <f>IF(G1281="","",E1281/G1281)</f>
        <v/>
      </c>
      <c r="O1281" s="20">
        <f>IF(G1281="","",F1281/G1281)</f>
        <v/>
      </c>
      <c r="P1281" s="21">
        <f>IF(SUMIFS('Daily NSE Equity Options'!$L:$L,'Daily NSE Equity Options'!$A:$A,$A1281)=0,"",SUMIFS('Daily NSE Equity Options'!$L:$L,'Daily NSE Equity Options'!$A:$A,$A1281))</f>
        <v/>
      </c>
      <c r="Q1281" s="8">
        <f>IF(SUMIFS('Daily BSE Equity Options'!$L:$L,'Daily BSE Equity Options'!$A:$A,$A1281)=0,"",SUMIFS('Daily BSE Equity Options'!$L:$L,'Daily BSE Equity Options'!$A:$A,$A1281))</f>
        <v/>
      </c>
      <c r="R1281" s="8">
        <f>IF(OR(P1281="",Q1281=""),"",P1281+Q1281)</f>
        <v/>
      </c>
      <c r="S1281" s="23">
        <f>IFERROR(IF(OR(P1281="",INDEX(P:P,MATCH(DATE(YEAR($A1281)-1,MONTH($A1281),DAY($A1281)),$A:$A,0))=""),"",P1281/INDEX(P:P,MATCH(DATE(YEAR($A1281)-1,MONTH($A1281),DAY($A1281)),$A:$A,0))-1),"")</f>
        <v/>
      </c>
      <c r="T1281" s="23">
        <f>IFERROR(IF(OR(Q1281="",INDEX(Q:Q,MATCH(DATE(YEAR($A1281)-1,MONTH($A1281),DAY($A1281)),$A:$A,0))=""),"",Q1281/INDEX(Q:Q,MATCH(DATE(YEAR($A1281)-1,MONTH($A1281),DAY($A1281)),$A:$A,0))-1),"")</f>
        <v/>
      </c>
      <c r="U1281" s="23">
        <f>IFERROR(IF(OR(R1281="",INDEX(R:R,MATCH(DATE(YEAR($A1281)-1,MONTH($A1281),DAY($A1281)),$A:$A,0))=""),"",R1281/INDEX(R:R,MATCH(DATE(YEAR($A1281)-1,MONTH($A1281),DAY($A1281)),$A:$A,0))-1),"")</f>
        <v/>
      </c>
      <c r="V1281" s="23">
        <f>IF(OR(P1281="",P1280=""),"",P1281/P1280-1)</f>
        <v/>
      </c>
      <c r="W1281" s="23">
        <f>IF(OR(Q1281="",Q1280=""),"",Q1281/Q1280-1)</f>
        <v/>
      </c>
      <c r="X1281" s="23">
        <f>IF(OR(R1281="",R1280=""),"",R1281/R1280-1)</f>
        <v/>
      </c>
      <c r="Y1281" s="23">
        <f>IF(R1281="","",P1281/R1281)</f>
        <v/>
      </c>
      <c r="Z1281" s="23">
        <f>IF(R1281="","",Q1281/R1281)</f>
        <v/>
      </c>
      <c r="AA1281" s="24">
        <f>IF(SUMIFS('Daily NSE Equity Options'!$M:$M,'Daily NSE Equity Options'!$A:$A,$A1281)=0,"",SUMIFS('Daily NSE Equity Options'!$M:$M,'Daily NSE Equity Options'!$A:$A,$A1281))</f>
        <v/>
      </c>
      <c r="AB1281" s="9">
        <f>IF(SUMIFS('Daily BSE Equity Options'!$M:$M,'Daily BSE Equity Options'!$A:$A,$A1281)=0,"",SUMIFS('Daily BSE Equity Options'!$M:$M,'Daily BSE Equity Options'!$A:$A,$A1281))</f>
        <v/>
      </c>
      <c r="AC1281" s="9">
        <f>IF(OR(AA1281="",AB1281=""),"",AA1281+AB1281)</f>
        <v/>
      </c>
      <c r="AD1281" s="26">
        <f>IFERROR(IF(OR(AA1281="",INDEX(AA:AA,MATCH(DATE(YEAR($A1281)-1,MONTH($A1281),DAY($A1281)),$A:$A,0))=""),"",AA1281/INDEX(AA:AA,MATCH(DATE(YEAR($A1281)-1,MONTH($A1281),DAY($A1281)),$A:$A,0))-1),"")</f>
        <v/>
      </c>
      <c r="AE1281" s="26">
        <f>IFERROR(IF(OR(AB1281="",INDEX(AB:AB,MATCH(DATE(YEAR($A1281)-1,MONTH($A1281),DAY($A1281)),$A:$A,0))=""),"",AB1281/INDEX(AB:AB,MATCH(DATE(YEAR($A1281)-1,MONTH($A1281),DAY($A1281)),$A:$A,0))-1),"")</f>
        <v/>
      </c>
      <c r="AF1281" s="26">
        <f>IFERROR(IF(OR(AC1281="",INDEX(AC:AC,MATCH(DATE(YEAR($A1281)-1,MONTH($A1281),DAY($A1281)),$A:$A,0))=""),"",AC1281/INDEX(AC:AC,MATCH(DATE(YEAR($A1281)-1,MONTH($A1281),DAY($A1281)),$A:$A,0))-1),"")</f>
        <v/>
      </c>
      <c r="AG1281" s="26">
        <f>IF(OR(AA1281="",AA1280=""),"",AA1281/AA1280-1)</f>
        <v/>
      </c>
      <c r="AH1281" s="26">
        <f>IF(OR(AB1281="",AB1280=""),"",AB1281/AB1280-1)</f>
        <v/>
      </c>
      <c r="AI1281" s="26">
        <f>IF(OR(AC1281="",AC1280=""),"",AC1281/AC1280-1)</f>
        <v/>
      </c>
      <c r="AJ1281" s="26">
        <f>IF(AC1281="","",AA1281/AC1281)</f>
        <v/>
      </c>
      <c r="AK1281" s="26">
        <f>IF(AC1281="","",AB1281/AC1281)</f>
        <v/>
      </c>
      <c r="AL1281" s="29" t="n">
        <v>18.0175</v>
      </c>
      <c r="AM1281" s="30" t="n">
        <v>18.0175</v>
      </c>
      <c r="AN1281" s="30" t="n">
        <v>16.2075</v>
      </c>
      <c r="AO1281" s="30" t="n">
        <v>16.42</v>
      </c>
      <c r="AP1281" s="31" t="n">
        <v>-0.0887</v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18">
        <f>IF(SUMIFS('Daily NSE Equity Options'!$K:$K,'Daily NSE Equity Options'!$A:$A,$A1282)=0,"",SUMIFS('Daily NSE Equity Options'!$K:$K,'Daily NSE Equity Options'!$A:$A,$A1282))</f>
        <v/>
      </c>
      <c r="F1282" s="7">
        <f>IF(SUMIFS('Daily BSE Equity Options'!$K:$K,'Daily BSE Equity Options'!$A:$A,$A1282)=0,"",SUMIFS('Daily BSE Equity Options'!$K:$K,'Daily BSE Equity Options'!$A:$A,$A1282))</f>
        <v/>
      </c>
      <c r="G1282" s="7">
        <f>IF(OR(E1282="",F1282=""),"",E1282+F1282)</f>
        <v/>
      </c>
      <c r="H1282" s="20">
        <f>IFERROR(IF(OR(E1282="",INDEX(E:E,MATCH(DATE(YEAR($A1282)-1,MONTH($A1282),DAY($A1282)),$A:$A,0))=""),"",E1282/INDEX(E:E,MATCH(DATE(YEAR($A1282)-1,MONTH($A1282),DAY($A1282)),$A:$A,0))-1),"")</f>
        <v/>
      </c>
      <c r="I1282" s="20">
        <f>IFERROR(IF(OR(F1282="",INDEX(F:F,MATCH(DATE(YEAR($A1282)-1,MONTH($A1282),DAY($A1282)),$A:$A,0))=""),"",F1282/INDEX(F:F,MATCH(DATE(YEAR($A1282)-1,MONTH($A1282),DAY($A1282)),$A:$A,0))-1),"")</f>
        <v/>
      </c>
      <c r="J1282" s="20">
        <f>IFERROR(IF(OR(G1282="",INDEX(G:G,MATCH(DATE(YEAR($A1282)-1,MONTH($A1282),DAY($A1282)),$A:$A,0))=""),"",G1282/INDEX(G:G,MATCH(DATE(YEAR($A1282)-1,MONTH($A1282),DAY($A1282)),$A:$A,0))-1),"")</f>
        <v/>
      </c>
      <c r="K1282" s="20">
        <f>IF(OR(E1282="",E1281=""),"",E1282/E1281-1)</f>
        <v/>
      </c>
      <c r="L1282" s="20">
        <f>IF(OR(F1282="",F1281=""),"",F1282/F1281-1)</f>
        <v/>
      </c>
      <c r="M1282" s="20">
        <f>IF(OR(G1282="",G1281=""),"",G1282/G1281-1)</f>
        <v/>
      </c>
      <c r="N1282" s="20">
        <f>IF(G1282="","",E1282/G1282)</f>
        <v/>
      </c>
      <c r="O1282" s="20">
        <f>IF(G1282="","",F1282/G1282)</f>
        <v/>
      </c>
      <c r="P1282" s="21">
        <f>IF(SUMIFS('Daily NSE Equity Options'!$L:$L,'Daily NSE Equity Options'!$A:$A,$A1282)=0,"",SUMIFS('Daily NSE Equity Options'!$L:$L,'Daily NSE Equity Options'!$A:$A,$A1282))</f>
        <v/>
      </c>
      <c r="Q1282" s="8">
        <f>IF(SUMIFS('Daily BSE Equity Options'!$L:$L,'Daily BSE Equity Options'!$A:$A,$A1282)=0,"",SUMIFS('Daily BSE Equity Options'!$L:$L,'Daily BSE Equity Options'!$A:$A,$A1282))</f>
        <v/>
      </c>
      <c r="R1282" s="8">
        <f>IF(OR(P1282="",Q1282=""),"",P1282+Q1282)</f>
        <v/>
      </c>
      <c r="S1282" s="23">
        <f>IFERROR(IF(OR(P1282="",INDEX(P:P,MATCH(DATE(YEAR($A1282)-1,MONTH($A1282),DAY($A1282)),$A:$A,0))=""),"",P1282/INDEX(P:P,MATCH(DATE(YEAR($A1282)-1,MONTH($A1282),DAY($A1282)),$A:$A,0))-1),"")</f>
        <v/>
      </c>
      <c r="T1282" s="23">
        <f>IFERROR(IF(OR(Q1282="",INDEX(Q:Q,MATCH(DATE(YEAR($A1282)-1,MONTH($A1282),DAY($A1282)),$A:$A,0))=""),"",Q1282/INDEX(Q:Q,MATCH(DATE(YEAR($A1282)-1,MONTH($A1282),DAY($A1282)),$A:$A,0))-1),"")</f>
        <v/>
      </c>
      <c r="U1282" s="23">
        <f>IFERROR(IF(OR(R1282="",INDEX(R:R,MATCH(DATE(YEAR($A1282)-1,MONTH($A1282),DAY($A1282)),$A:$A,0))=""),"",R1282/INDEX(R:R,MATCH(DATE(YEAR($A1282)-1,MONTH($A1282),DAY($A1282)),$A:$A,0))-1),"")</f>
        <v/>
      </c>
      <c r="V1282" s="23">
        <f>IF(OR(P1282="",P1281=""),"",P1282/P1281-1)</f>
        <v/>
      </c>
      <c r="W1282" s="23">
        <f>IF(OR(Q1282="",Q1281=""),"",Q1282/Q1281-1)</f>
        <v/>
      </c>
      <c r="X1282" s="23">
        <f>IF(OR(R1282="",R1281=""),"",R1282/R1281-1)</f>
        <v/>
      </c>
      <c r="Y1282" s="23">
        <f>IF(R1282="","",P1282/R1282)</f>
        <v/>
      </c>
      <c r="Z1282" s="23">
        <f>IF(R1282="","",Q1282/R1282)</f>
        <v/>
      </c>
      <c r="AA1282" s="24">
        <f>IF(SUMIFS('Daily NSE Equity Options'!$M:$M,'Daily NSE Equity Options'!$A:$A,$A1282)=0,"",SUMIFS('Daily NSE Equity Options'!$M:$M,'Daily NSE Equity Options'!$A:$A,$A1282))</f>
        <v/>
      </c>
      <c r="AB1282" s="9">
        <f>IF(SUMIFS('Daily BSE Equity Options'!$M:$M,'Daily BSE Equity Options'!$A:$A,$A1282)=0,"",SUMIFS('Daily BSE Equity Options'!$M:$M,'Daily BSE Equity Options'!$A:$A,$A1282))</f>
        <v/>
      </c>
      <c r="AC1282" s="9">
        <f>IF(OR(AA1282="",AB1282=""),"",AA1282+AB1282)</f>
        <v/>
      </c>
      <c r="AD1282" s="26">
        <f>IFERROR(IF(OR(AA1282="",INDEX(AA:AA,MATCH(DATE(YEAR($A1282)-1,MONTH($A1282),DAY($A1282)),$A:$A,0))=""),"",AA1282/INDEX(AA:AA,MATCH(DATE(YEAR($A1282)-1,MONTH($A1282),DAY($A1282)),$A:$A,0))-1),"")</f>
        <v/>
      </c>
      <c r="AE1282" s="26">
        <f>IFERROR(IF(OR(AB1282="",INDEX(AB:AB,MATCH(DATE(YEAR($A1282)-1,MONTH($A1282),DAY($A1282)),$A:$A,0))=""),"",AB1282/INDEX(AB:AB,MATCH(DATE(YEAR($A1282)-1,MONTH($A1282),DAY($A1282)),$A:$A,0))-1),"")</f>
        <v/>
      </c>
      <c r="AF1282" s="26">
        <f>IFERROR(IF(OR(AC1282="",INDEX(AC:AC,MATCH(DATE(YEAR($A1282)-1,MONTH($A1282),DAY($A1282)),$A:$A,0))=""),"",AC1282/INDEX(AC:AC,MATCH(DATE(YEAR($A1282)-1,MONTH($A1282),DAY($A1282)),$A:$A,0))-1),"")</f>
        <v/>
      </c>
      <c r="AG1282" s="26">
        <f>IF(OR(AA1282="",AA1281=""),"",AA1282/AA1281-1)</f>
        <v/>
      </c>
      <c r="AH1282" s="26">
        <f>IF(OR(AB1282="",AB1281=""),"",AB1282/AB1281-1)</f>
        <v/>
      </c>
      <c r="AI1282" s="26">
        <f>IF(OR(AC1282="",AC1281=""),"",AC1282/AC1281-1)</f>
        <v/>
      </c>
      <c r="AJ1282" s="26">
        <f>IF(AC1282="","",AA1282/AC1282)</f>
        <v/>
      </c>
      <c r="AK1282" s="26">
        <f>IF(AC1282="","",AB1282/AC1282)</f>
        <v/>
      </c>
      <c r="AL1282" s="29" t="n">
        <v>16.42</v>
      </c>
      <c r="AM1282" s="30" t="n">
        <v>16.545</v>
      </c>
      <c r="AN1282" s="30" t="n">
        <v>15.2875</v>
      </c>
      <c r="AO1282" s="30" t="n">
        <v>16.08</v>
      </c>
      <c r="AP1282" s="31" t="n">
        <v>-0.0207</v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18">
        <f>IF(SUMIFS('Daily NSE Equity Options'!$K:$K,'Daily NSE Equity Options'!$A:$A,$A1283)=0,"",SUMIFS('Daily NSE Equity Options'!$K:$K,'Daily NSE Equity Options'!$A:$A,$A1283))</f>
        <v/>
      </c>
      <c r="F1283" s="7">
        <f>IF(SUMIFS('Daily BSE Equity Options'!$K:$K,'Daily BSE Equity Options'!$A:$A,$A1283)=0,"",SUMIFS('Daily BSE Equity Options'!$K:$K,'Daily BSE Equity Options'!$A:$A,$A1283))</f>
        <v/>
      </c>
      <c r="G1283" s="7">
        <f>IF(OR(E1283="",F1283=""),"",E1283+F1283)</f>
        <v/>
      </c>
      <c r="H1283" s="20">
        <f>IFERROR(IF(OR(E1283="",INDEX(E:E,MATCH(DATE(YEAR($A1283)-1,MONTH($A1283),DAY($A1283)),$A:$A,0))=""),"",E1283/INDEX(E:E,MATCH(DATE(YEAR($A1283)-1,MONTH($A1283),DAY($A1283)),$A:$A,0))-1),"")</f>
        <v/>
      </c>
      <c r="I1283" s="20">
        <f>IFERROR(IF(OR(F1283="",INDEX(F:F,MATCH(DATE(YEAR($A1283)-1,MONTH($A1283),DAY($A1283)),$A:$A,0))=""),"",F1283/INDEX(F:F,MATCH(DATE(YEAR($A1283)-1,MONTH($A1283),DAY($A1283)),$A:$A,0))-1),"")</f>
        <v/>
      </c>
      <c r="J1283" s="20">
        <f>IFERROR(IF(OR(G1283="",INDEX(G:G,MATCH(DATE(YEAR($A1283)-1,MONTH($A1283),DAY($A1283)),$A:$A,0))=""),"",G1283/INDEX(G:G,MATCH(DATE(YEAR($A1283)-1,MONTH($A1283),DAY($A1283)),$A:$A,0))-1),"")</f>
        <v/>
      </c>
      <c r="K1283" s="20">
        <f>IF(OR(E1283="",E1282=""),"",E1283/E1282-1)</f>
        <v/>
      </c>
      <c r="L1283" s="20">
        <f>IF(OR(F1283="",F1282=""),"",F1283/F1282-1)</f>
        <v/>
      </c>
      <c r="M1283" s="20">
        <f>IF(OR(G1283="",G1282=""),"",G1283/G1282-1)</f>
        <v/>
      </c>
      <c r="N1283" s="20">
        <f>IF(G1283="","",E1283/G1283)</f>
        <v/>
      </c>
      <c r="O1283" s="20">
        <f>IF(G1283="","",F1283/G1283)</f>
        <v/>
      </c>
      <c r="P1283" s="21">
        <f>IF(SUMIFS('Daily NSE Equity Options'!$L:$L,'Daily NSE Equity Options'!$A:$A,$A1283)=0,"",SUMIFS('Daily NSE Equity Options'!$L:$L,'Daily NSE Equity Options'!$A:$A,$A1283))</f>
        <v/>
      </c>
      <c r="Q1283" s="8">
        <f>IF(SUMIFS('Daily BSE Equity Options'!$L:$L,'Daily BSE Equity Options'!$A:$A,$A1283)=0,"",SUMIFS('Daily BSE Equity Options'!$L:$L,'Daily BSE Equity Options'!$A:$A,$A1283))</f>
        <v/>
      </c>
      <c r="R1283" s="8">
        <f>IF(OR(P1283="",Q1283=""),"",P1283+Q1283)</f>
        <v/>
      </c>
      <c r="S1283" s="23">
        <f>IFERROR(IF(OR(P1283="",INDEX(P:P,MATCH(DATE(YEAR($A1283)-1,MONTH($A1283),DAY($A1283)),$A:$A,0))=""),"",P1283/INDEX(P:P,MATCH(DATE(YEAR($A1283)-1,MONTH($A1283),DAY($A1283)),$A:$A,0))-1),"")</f>
        <v/>
      </c>
      <c r="T1283" s="23">
        <f>IFERROR(IF(OR(Q1283="",INDEX(Q:Q,MATCH(DATE(YEAR($A1283)-1,MONTH($A1283),DAY($A1283)),$A:$A,0))=""),"",Q1283/INDEX(Q:Q,MATCH(DATE(YEAR($A1283)-1,MONTH($A1283),DAY($A1283)),$A:$A,0))-1),"")</f>
        <v/>
      </c>
      <c r="U1283" s="23">
        <f>IFERROR(IF(OR(R1283="",INDEX(R:R,MATCH(DATE(YEAR($A1283)-1,MONTH($A1283),DAY($A1283)),$A:$A,0))=""),"",R1283/INDEX(R:R,MATCH(DATE(YEAR($A1283)-1,MONTH($A1283),DAY($A1283)),$A:$A,0))-1),"")</f>
        <v/>
      </c>
      <c r="V1283" s="23">
        <f>IF(OR(P1283="",P1282=""),"",P1283/P1282-1)</f>
        <v/>
      </c>
      <c r="W1283" s="23">
        <f>IF(OR(Q1283="",Q1282=""),"",Q1283/Q1282-1)</f>
        <v/>
      </c>
      <c r="X1283" s="23">
        <f>IF(OR(R1283="",R1282=""),"",R1283/R1282-1)</f>
        <v/>
      </c>
      <c r="Y1283" s="23">
        <f>IF(R1283="","",P1283/R1283)</f>
        <v/>
      </c>
      <c r="Z1283" s="23">
        <f>IF(R1283="","",Q1283/R1283)</f>
        <v/>
      </c>
      <c r="AA1283" s="24">
        <f>IF(SUMIFS('Daily NSE Equity Options'!$M:$M,'Daily NSE Equity Options'!$A:$A,$A1283)=0,"",SUMIFS('Daily NSE Equity Options'!$M:$M,'Daily NSE Equity Options'!$A:$A,$A1283))</f>
        <v/>
      </c>
      <c r="AB1283" s="9">
        <f>IF(SUMIFS('Daily BSE Equity Options'!$M:$M,'Daily BSE Equity Options'!$A:$A,$A1283)=0,"",SUMIFS('Daily BSE Equity Options'!$M:$M,'Daily BSE Equity Options'!$A:$A,$A1283))</f>
        <v/>
      </c>
      <c r="AC1283" s="9">
        <f>IF(OR(AA1283="",AB1283=""),"",AA1283+AB1283)</f>
        <v/>
      </c>
      <c r="AD1283" s="26">
        <f>IFERROR(IF(OR(AA1283="",INDEX(AA:AA,MATCH(DATE(YEAR($A1283)-1,MONTH($A1283),DAY($A1283)),$A:$A,0))=""),"",AA1283/INDEX(AA:AA,MATCH(DATE(YEAR($A1283)-1,MONTH($A1283),DAY($A1283)),$A:$A,0))-1),"")</f>
        <v/>
      </c>
      <c r="AE1283" s="26">
        <f>IFERROR(IF(OR(AB1283="",INDEX(AB:AB,MATCH(DATE(YEAR($A1283)-1,MONTH($A1283),DAY($A1283)),$A:$A,0))=""),"",AB1283/INDEX(AB:AB,MATCH(DATE(YEAR($A1283)-1,MONTH($A1283),DAY($A1283)),$A:$A,0))-1),"")</f>
        <v/>
      </c>
      <c r="AF1283" s="26">
        <f>IFERROR(IF(OR(AC1283="",INDEX(AC:AC,MATCH(DATE(YEAR($A1283)-1,MONTH($A1283),DAY($A1283)),$A:$A,0))=""),"",AC1283/INDEX(AC:AC,MATCH(DATE(YEAR($A1283)-1,MONTH($A1283),DAY($A1283)),$A:$A,0))-1),"")</f>
        <v/>
      </c>
      <c r="AG1283" s="26">
        <f>IF(OR(AA1283="",AA1282=""),"",AA1283/AA1282-1)</f>
        <v/>
      </c>
      <c r="AH1283" s="26">
        <f>IF(OR(AB1283="",AB1282=""),"",AB1283/AB1282-1)</f>
        <v/>
      </c>
      <c r="AI1283" s="26">
        <f>IF(OR(AC1283="",AC1282=""),"",AC1283/AC1282-1)</f>
        <v/>
      </c>
      <c r="AJ1283" s="26">
        <f>IF(AC1283="","",AA1283/AC1283)</f>
        <v/>
      </c>
      <c r="AK1283" s="26">
        <f>IF(AC1283="","",AB1283/AC1283)</f>
        <v/>
      </c>
      <c r="AL1283" s="29" t="n">
        <v>16.0775</v>
      </c>
      <c r="AM1283" s="30" t="n">
        <v>17.7275</v>
      </c>
      <c r="AN1283" s="30" t="n">
        <v>16.0775</v>
      </c>
      <c r="AO1283" s="30" t="n">
        <v>17.16</v>
      </c>
      <c r="AP1283" s="31" t="n">
        <v>0.0673</v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18">
        <f>IF(SUMIFS('Daily NSE Equity Options'!$K:$K,'Daily NSE Equity Options'!$A:$A,$A1284)=0,"",SUMIFS('Daily NSE Equity Options'!$K:$K,'Daily NSE Equity Options'!$A:$A,$A1284))</f>
        <v/>
      </c>
      <c r="F1284" s="7">
        <f>IF(SUMIFS('Daily BSE Equity Options'!$K:$K,'Daily BSE Equity Options'!$A:$A,$A1284)=0,"",SUMIFS('Daily BSE Equity Options'!$K:$K,'Daily BSE Equity Options'!$A:$A,$A1284))</f>
        <v/>
      </c>
      <c r="G1284" s="7">
        <f>IF(OR(E1284="",F1284=""),"",E1284+F1284)</f>
        <v/>
      </c>
      <c r="H1284" s="20">
        <f>IFERROR(IF(OR(E1284="",INDEX(E:E,MATCH(DATE(YEAR($A1284)-1,MONTH($A1284),DAY($A1284)),$A:$A,0))=""),"",E1284/INDEX(E:E,MATCH(DATE(YEAR($A1284)-1,MONTH($A1284),DAY($A1284)),$A:$A,0))-1),"")</f>
        <v/>
      </c>
      <c r="I1284" s="20">
        <f>IFERROR(IF(OR(F1284="",INDEX(F:F,MATCH(DATE(YEAR($A1284)-1,MONTH($A1284),DAY($A1284)),$A:$A,0))=""),"",F1284/INDEX(F:F,MATCH(DATE(YEAR($A1284)-1,MONTH($A1284),DAY($A1284)),$A:$A,0))-1),"")</f>
        <v/>
      </c>
      <c r="J1284" s="20">
        <f>IFERROR(IF(OR(G1284="",INDEX(G:G,MATCH(DATE(YEAR($A1284)-1,MONTH($A1284),DAY($A1284)),$A:$A,0))=""),"",G1284/INDEX(G:G,MATCH(DATE(YEAR($A1284)-1,MONTH($A1284),DAY($A1284)),$A:$A,0))-1),"")</f>
        <v/>
      </c>
      <c r="K1284" s="20">
        <f>IF(OR(E1284="",E1283=""),"",E1284/E1283-1)</f>
        <v/>
      </c>
      <c r="L1284" s="20">
        <f>IF(OR(F1284="",F1283=""),"",F1284/F1283-1)</f>
        <v/>
      </c>
      <c r="M1284" s="20">
        <f>IF(OR(G1284="",G1283=""),"",G1284/G1283-1)</f>
        <v/>
      </c>
      <c r="N1284" s="20">
        <f>IF(G1284="","",E1284/G1284)</f>
        <v/>
      </c>
      <c r="O1284" s="20">
        <f>IF(G1284="","",F1284/G1284)</f>
        <v/>
      </c>
      <c r="P1284" s="21">
        <f>IF(SUMIFS('Daily NSE Equity Options'!$L:$L,'Daily NSE Equity Options'!$A:$A,$A1284)=0,"",SUMIFS('Daily NSE Equity Options'!$L:$L,'Daily NSE Equity Options'!$A:$A,$A1284))</f>
        <v/>
      </c>
      <c r="Q1284" s="8">
        <f>IF(SUMIFS('Daily BSE Equity Options'!$L:$L,'Daily BSE Equity Options'!$A:$A,$A1284)=0,"",SUMIFS('Daily BSE Equity Options'!$L:$L,'Daily BSE Equity Options'!$A:$A,$A1284))</f>
        <v/>
      </c>
      <c r="R1284" s="8">
        <f>IF(OR(P1284="",Q1284=""),"",P1284+Q1284)</f>
        <v/>
      </c>
      <c r="S1284" s="23">
        <f>IFERROR(IF(OR(P1284="",INDEX(P:P,MATCH(DATE(YEAR($A1284)-1,MONTH($A1284),DAY($A1284)),$A:$A,0))=""),"",P1284/INDEX(P:P,MATCH(DATE(YEAR($A1284)-1,MONTH($A1284),DAY($A1284)),$A:$A,0))-1),"")</f>
        <v/>
      </c>
      <c r="T1284" s="23">
        <f>IFERROR(IF(OR(Q1284="",INDEX(Q:Q,MATCH(DATE(YEAR($A1284)-1,MONTH($A1284),DAY($A1284)),$A:$A,0))=""),"",Q1284/INDEX(Q:Q,MATCH(DATE(YEAR($A1284)-1,MONTH($A1284),DAY($A1284)),$A:$A,0))-1),"")</f>
        <v/>
      </c>
      <c r="U1284" s="23">
        <f>IFERROR(IF(OR(R1284="",INDEX(R:R,MATCH(DATE(YEAR($A1284)-1,MONTH($A1284),DAY($A1284)),$A:$A,0))=""),"",R1284/INDEX(R:R,MATCH(DATE(YEAR($A1284)-1,MONTH($A1284),DAY($A1284)),$A:$A,0))-1),"")</f>
        <v/>
      </c>
      <c r="V1284" s="23">
        <f>IF(OR(P1284="",P1283=""),"",P1284/P1283-1)</f>
        <v/>
      </c>
      <c r="W1284" s="23">
        <f>IF(OR(Q1284="",Q1283=""),"",Q1284/Q1283-1)</f>
        <v/>
      </c>
      <c r="X1284" s="23">
        <f>IF(OR(R1284="",R1283=""),"",R1284/R1283-1)</f>
        <v/>
      </c>
      <c r="Y1284" s="23">
        <f>IF(R1284="","",P1284/R1284)</f>
        <v/>
      </c>
      <c r="Z1284" s="23">
        <f>IF(R1284="","",Q1284/R1284)</f>
        <v/>
      </c>
      <c r="AA1284" s="24">
        <f>IF(SUMIFS('Daily NSE Equity Options'!$M:$M,'Daily NSE Equity Options'!$A:$A,$A1284)=0,"",SUMIFS('Daily NSE Equity Options'!$M:$M,'Daily NSE Equity Options'!$A:$A,$A1284))</f>
        <v/>
      </c>
      <c r="AB1284" s="9">
        <f>IF(SUMIFS('Daily BSE Equity Options'!$M:$M,'Daily BSE Equity Options'!$A:$A,$A1284)=0,"",SUMIFS('Daily BSE Equity Options'!$M:$M,'Daily BSE Equity Options'!$A:$A,$A1284))</f>
        <v/>
      </c>
      <c r="AC1284" s="9">
        <f>IF(OR(AA1284="",AB1284=""),"",AA1284+AB1284)</f>
        <v/>
      </c>
      <c r="AD1284" s="26">
        <f>IFERROR(IF(OR(AA1284="",INDEX(AA:AA,MATCH(DATE(YEAR($A1284)-1,MONTH($A1284),DAY($A1284)),$A:$A,0))=""),"",AA1284/INDEX(AA:AA,MATCH(DATE(YEAR($A1284)-1,MONTH($A1284),DAY($A1284)),$A:$A,0))-1),"")</f>
        <v/>
      </c>
      <c r="AE1284" s="26">
        <f>IFERROR(IF(OR(AB1284="",INDEX(AB:AB,MATCH(DATE(YEAR($A1284)-1,MONTH($A1284),DAY($A1284)),$A:$A,0))=""),"",AB1284/INDEX(AB:AB,MATCH(DATE(YEAR($A1284)-1,MONTH($A1284),DAY($A1284)),$A:$A,0))-1),"")</f>
        <v/>
      </c>
      <c r="AF1284" s="26">
        <f>IFERROR(IF(OR(AC1284="",INDEX(AC:AC,MATCH(DATE(YEAR($A1284)-1,MONTH($A1284),DAY($A1284)),$A:$A,0))=""),"",AC1284/INDEX(AC:AC,MATCH(DATE(YEAR($A1284)-1,MONTH($A1284),DAY($A1284)),$A:$A,0))-1),"")</f>
        <v/>
      </c>
      <c r="AG1284" s="26">
        <f>IF(OR(AA1284="",AA1283=""),"",AA1284/AA1283-1)</f>
        <v/>
      </c>
      <c r="AH1284" s="26">
        <f>IF(OR(AB1284="",AB1283=""),"",AB1284/AB1283-1)</f>
        <v/>
      </c>
      <c r="AI1284" s="26">
        <f>IF(OR(AC1284="",AC1283=""),"",AC1284/AC1283-1)</f>
        <v/>
      </c>
      <c r="AJ1284" s="26">
        <f>IF(AC1284="","",AA1284/AC1284)</f>
        <v/>
      </c>
      <c r="AK1284" s="26">
        <f>IF(AC1284="","",AB1284/AC1284)</f>
        <v/>
      </c>
      <c r="AL1284" s="29" t="n">
        <v>17.1575</v>
      </c>
      <c r="AM1284" s="30" t="n">
        <v>17.7275</v>
      </c>
      <c r="AN1284" s="30" t="n">
        <v>16.2575</v>
      </c>
      <c r="AO1284" s="30" t="n">
        <v>16.56</v>
      </c>
      <c r="AP1284" s="31" t="n">
        <v>-0.0348</v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18">
        <f>IF(SUMIFS('Daily NSE Equity Options'!$K:$K,'Daily NSE Equity Options'!$A:$A,$A1285)=0,"",SUMIFS('Daily NSE Equity Options'!$K:$K,'Daily NSE Equity Options'!$A:$A,$A1285))</f>
        <v/>
      </c>
      <c r="F1285" s="7">
        <f>IF(SUMIFS('Daily BSE Equity Options'!$K:$K,'Daily BSE Equity Options'!$A:$A,$A1285)=0,"",SUMIFS('Daily BSE Equity Options'!$K:$K,'Daily BSE Equity Options'!$A:$A,$A1285))</f>
        <v/>
      </c>
      <c r="G1285" s="7">
        <f>IF(OR(E1285="",F1285=""),"",E1285+F1285)</f>
        <v/>
      </c>
      <c r="H1285" s="20">
        <f>IFERROR(IF(OR(E1285="",INDEX(E:E,MATCH(DATE(YEAR($A1285)-1,MONTH($A1285),DAY($A1285)),$A:$A,0))=""),"",E1285/INDEX(E:E,MATCH(DATE(YEAR($A1285)-1,MONTH($A1285),DAY($A1285)),$A:$A,0))-1),"")</f>
        <v/>
      </c>
      <c r="I1285" s="20">
        <f>IFERROR(IF(OR(F1285="",INDEX(F:F,MATCH(DATE(YEAR($A1285)-1,MONTH($A1285),DAY($A1285)),$A:$A,0))=""),"",F1285/INDEX(F:F,MATCH(DATE(YEAR($A1285)-1,MONTH($A1285),DAY($A1285)),$A:$A,0))-1),"")</f>
        <v/>
      </c>
      <c r="J1285" s="20">
        <f>IFERROR(IF(OR(G1285="",INDEX(G:G,MATCH(DATE(YEAR($A1285)-1,MONTH($A1285),DAY($A1285)),$A:$A,0))=""),"",G1285/INDEX(G:G,MATCH(DATE(YEAR($A1285)-1,MONTH($A1285),DAY($A1285)),$A:$A,0))-1),"")</f>
        <v/>
      </c>
      <c r="K1285" s="20">
        <f>IF(OR(E1285="",E1284=""),"",E1285/E1284-1)</f>
        <v/>
      </c>
      <c r="L1285" s="20">
        <f>IF(OR(F1285="",F1284=""),"",F1285/F1284-1)</f>
        <v/>
      </c>
      <c r="M1285" s="20">
        <f>IF(OR(G1285="",G1284=""),"",G1285/G1284-1)</f>
        <v/>
      </c>
      <c r="N1285" s="20">
        <f>IF(G1285="","",E1285/G1285)</f>
        <v/>
      </c>
      <c r="O1285" s="20">
        <f>IF(G1285="","",F1285/G1285)</f>
        <v/>
      </c>
      <c r="P1285" s="21">
        <f>IF(SUMIFS('Daily NSE Equity Options'!$L:$L,'Daily NSE Equity Options'!$A:$A,$A1285)=0,"",SUMIFS('Daily NSE Equity Options'!$L:$L,'Daily NSE Equity Options'!$A:$A,$A1285))</f>
        <v/>
      </c>
      <c r="Q1285" s="8">
        <f>IF(SUMIFS('Daily BSE Equity Options'!$L:$L,'Daily BSE Equity Options'!$A:$A,$A1285)=0,"",SUMIFS('Daily BSE Equity Options'!$L:$L,'Daily BSE Equity Options'!$A:$A,$A1285))</f>
        <v/>
      </c>
      <c r="R1285" s="8">
        <f>IF(OR(P1285="",Q1285=""),"",P1285+Q1285)</f>
        <v/>
      </c>
      <c r="S1285" s="23">
        <f>IFERROR(IF(OR(P1285="",INDEX(P:P,MATCH(DATE(YEAR($A1285)-1,MONTH($A1285),DAY($A1285)),$A:$A,0))=""),"",P1285/INDEX(P:P,MATCH(DATE(YEAR($A1285)-1,MONTH($A1285),DAY($A1285)),$A:$A,0))-1),"")</f>
        <v/>
      </c>
      <c r="T1285" s="23">
        <f>IFERROR(IF(OR(Q1285="",INDEX(Q:Q,MATCH(DATE(YEAR($A1285)-1,MONTH($A1285),DAY($A1285)),$A:$A,0))=""),"",Q1285/INDEX(Q:Q,MATCH(DATE(YEAR($A1285)-1,MONTH($A1285),DAY($A1285)),$A:$A,0))-1),"")</f>
        <v/>
      </c>
      <c r="U1285" s="23">
        <f>IFERROR(IF(OR(R1285="",INDEX(R:R,MATCH(DATE(YEAR($A1285)-1,MONTH($A1285),DAY($A1285)),$A:$A,0))=""),"",R1285/INDEX(R:R,MATCH(DATE(YEAR($A1285)-1,MONTH($A1285),DAY($A1285)),$A:$A,0))-1),"")</f>
        <v/>
      </c>
      <c r="V1285" s="23">
        <f>IF(OR(P1285="",P1284=""),"",P1285/P1284-1)</f>
        <v/>
      </c>
      <c r="W1285" s="23">
        <f>IF(OR(Q1285="",Q1284=""),"",Q1285/Q1284-1)</f>
        <v/>
      </c>
      <c r="X1285" s="23">
        <f>IF(OR(R1285="",R1284=""),"",R1285/R1284-1)</f>
        <v/>
      </c>
      <c r="Y1285" s="23">
        <f>IF(R1285="","",P1285/R1285)</f>
        <v/>
      </c>
      <c r="Z1285" s="23">
        <f>IF(R1285="","",Q1285/R1285)</f>
        <v/>
      </c>
      <c r="AA1285" s="24">
        <f>IF(SUMIFS('Daily NSE Equity Options'!$M:$M,'Daily NSE Equity Options'!$A:$A,$A1285)=0,"",SUMIFS('Daily NSE Equity Options'!$M:$M,'Daily NSE Equity Options'!$A:$A,$A1285))</f>
        <v/>
      </c>
      <c r="AB1285" s="9">
        <f>IF(SUMIFS('Daily BSE Equity Options'!$M:$M,'Daily BSE Equity Options'!$A:$A,$A1285)=0,"",SUMIFS('Daily BSE Equity Options'!$M:$M,'Daily BSE Equity Options'!$A:$A,$A1285))</f>
        <v/>
      </c>
      <c r="AC1285" s="9">
        <f>IF(OR(AA1285="",AB1285=""),"",AA1285+AB1285)</f>
        <v/>
      </c>
      <c r="AD1285" s="26">
        <f>IFERROR(IF(OR(AA1285="",INDEX(AA:AA,MATCH(DATE(YEAR($A1285)-1,MONTH($A1285),DAY($A1285)),$A:$A,0))=""),"",AA1285/INDEX(AA:AA,MATCH(DATE(YEAR($A1285)-1,MONTH($A1285),DAY($A1285)),$A:$A,0))-1),"")</f>
        <v/>
      </c>
      <c r="AE1285" s="26">
        <f>IFERROR(IF(OR(AB1285="",INDEX(AB:AB,MATCH(DATE(YEAR($A1285)-1,MONTH($A1285),DAY($A1285)),$A:$A,0))=""),"",AB1285/INDEX(AB:AB,MATCH(DATE(YEAR($A1285)-1,MONTH($A1285),DAY($A1285)),$A:$A,0))-1),"")</f>
        <v/>
      </c>
      <c r="AF1285" s="26">
        <f>IFERROR(IF(OR(AC1285="",INDEX(AC:AC,MATCH(DATE(YEAR($A1285)-1,MONTH($A1285),DAY($A1285)),$A:$A,0))=""),"",AC1285/INDEX(AC:AC,MATCH(DATE(YEAR($A1285)-1,MONTH($A1285),DAY($A1285)),$A:$A,0))-1),"")</f>
        <v/>
      </c>
      <c r="AG1285" s="26">
        <f>IF(OR(AA1285="",AA1284=""),"",AA1285/AA1284-1)</f>
        <v/>
      </c>
      <c r="AH1285" s="26">
        <f>IF(OR(AB1285="",AB1284=""),"",AB1285/AB1284-1)</f>
        <v/>
      </c>
      <c r="AI1285" s="26">
        <f>IF(OR(AC1285="",AC1284=""),"",AC1285/AC1284-1)</f>
        <v/>
      </c>
      <c r="AJ1285" s="26">
        <f>IF(AC1285="","",AA1285/AC1285)</f>
        <v/>
      </c>
      <c r="AK1285" s="26">
        <f>IF(AC1285="","",AB1285/AC1285)</f>
        <v/>
      </c>
      <c r="AL1285" s="29" t="n">
        <v>16.555</v>
      </c>
      <c r="AM1285" s="30" t="n">
        <v>17.06</v>
      </c>
      <c r="AN1285" s="30" t="n">
        <v>15.63</v>
      </c>
      <c r="AO1285" s="30" t="n">
        <v>15.75</v>
      </c>
      <c r="AP1285" s="31" t="n">
        <v>-0.0486</v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18">
        <f>IF(SUMIFS('Daily NSE Equity Options'!$K:$K,'Daily NSE Equity Options'!$A:$A,$A1286)=0,"",SUMIFS('Daily NSE Equity Options'!$K:$K,'Daily NSE Equity Options'!$A:$A,$A1286))</f>
        <v/>
      </c>
      <c r="F1286" s="7">
        <f>IF(SUMIFS('Daily BSE Equity Options'!$K:$K,'Daily BSE Equity Options'!$A:$A,$A1286)=0,"",SUMIFS('Daily BSE Equity Options'!$K:$K,'Daily BSE Equity Options'!$A:$A,$A1286))</f>
        <v/>
      </c>
      <c r="G1286" s="7">
        <f>IF(OR(E1286="",F1286=""),"",E1286+F1286)</f>
        <v/>
      </c>
      <c r="H1286" s="20">
        <f>IFERROR(IF(OR(E1286="",INDEX(E:E,MATCH(DATE(YEAR($A1286)-1,MONTH($A1286),DAY($A1286)),$A:$A,0))=""),"",E1286/INDEX(E:E,MATCH(DATE(YEAR($A1286)-1,MONTH($A1286),DAY($A1286)),$A:$A,0))-1),"")</f>
        <v/>
      </c>
      <c r="I1286" s="20">
        <f>IFERROR(IF(OR(F1286="",INDEX(F:F,MATCH(DATE(YEAR($A1286)-1,MONTH($A1286),DAY($A1286)),$A:$A,0))=""),"",F1286/INDEX(F:F,MATCH(DATE(YEAR($A1286)-1,MONTH($A1286),DAY($A1286)),$A:$A,0))-1),"")</f>
        <v/>
      </c>
      <c r="J1286" s="20">
        <f>IFERROR(IF(OR(G1286="",INDEX(G:G,MATCH(DATE(YEAR($A1286)-1,MONTH($A1286),DAY($A1286)),$A:$A,0))=""),"",G1286/INDEX(G:G,MATCH(DATE(YEAR($A1286)-1,MONTH($A1286),DAY($A1286)),$A:$A,0))-1),"")</f>
        <v/>
      </c>
      <c r="K1286" s="20">
        <f>IF(OR(E1286="",E1285=""),"",E1286/E1285-1)</f>
        <v/>
      </c>
      <c r="L1286" s="20">
        <f>IF(OR(F1286="",F1285=""),"",F1286/F1285-1)</f>
        <v/>
      </c>
      <c r="M1286" s="20">
        <f>IF(OR(G1286="",G1285=""),"",G1286/G1285-1)</f>
        <v/>
      </c>
      <c r="N1286" s="20">
        <f>IF(G1286="","",E1286/G1286)</f>
        <v/>
      </c>
      <c r="O1286" s="20">
        <f>IF(G1286="","",F1286/G1286)</f>
        <v/>
      </c>
      <c r="P1286" s="21">
        <f>IF(SUMIFS('Daily NSE Equity Options'!$L:$L,'Daily NSE Equity Options'!$A:$A,$A1286)=0,"",SUMIFS('Daily NSE Equity Options'!$L:$L,'Daily NSE Equity Options'!$A:$A,$A1286))</f>
        <v/>
      </c>
      <c r="Q1286" s="8">
        <f>IF(SUMIFS('Daily BSE Equity Options'!$L:$L,'Daily BSE Equity Options'!$A:$A,$A1286)=0,"",SUMIFS('Daily BSE Equity Options'!$L:$L,'Daily BSE Equity Options'!$A:$A,$A1286))</f>
        <v/>
      </c>
      <c r="R1286" s="8">
        <f>IF(OR(P1286="",Q1286=""),"",P1286+Q1286)</f>
        <v/>
      </c>
      <c r="S1286" s="23">
        <f>IFERROR(IF(OR(P1286="",INDEX(P:P,MATCH(DATE(YEAR($A1286)-1,MONTH($A1286),DAY($A1286)),$A:$A,0))=""),"",P1286/INDEX(P:P,MATCH(DATE(YEAR($A1286)-1,MONTH($A1286),DAY($A1286)),$A:$A,0))-1),"")</f>
        <v/>
      </c>
      <c r="T1286" s="23">
        <f>IFERROR(IF(OR(Q1286="",INDEX(Q:Q,MATCH(DATE(YEAR($A1286)-1,MONTH($A1286),DAY($A1286)),$A:$A,0))=""),"",Q1286/INDEX(Q:Q,MATCH(DATE(YEAR($A1286)-1,MONTH($A1286),DAY($A1286)),$A:$A,0))-1),"")</f>
        <v/>
      </c>
      <c r="U1286" s="23">
        <f>IFERROR(IF(OR(R1286="",INDEX(R:R,MATCH(DATE(YEAR($A1286)-1,MONTH($A1286),DAY($A1286)),$A:$A,0))=""),"",R1286/INDEX(R:R,MATCH(DATE(YEAR($A1286)-1,MONTH($A1286),DAY($A1286)),$A:$A,0))-1),"")</f>
        <v/>
      </c>
      <c r="V1286" s="23">
        <f>IF(OR(P1286="",P1285=""),"",P1286/P1285-1)</f>
        <v/>
      </c>
      <c r="W1286" s="23">
        <f>IF(OR(Q1286="",Q1285=""),"",Q1286/Q1285-1)</f>
        <v/>
      </c>
      <c r="X1286" s="23">
        <f>IF(OR(R1286="",R1285=""),"",R1286/R1285-1)</f>
        <v/>
      </c>
      <c r="Y1286" s="23">
        <f>IF(R1286="","",P1286/R1286)</f>
        <v/>
      </c>
      <c r="Z1286" s="23">
        <f>IF(R1286="","",Q1286/R1286)</f>
        <v/>
      </c>
      <c r="AA1286" s="24">
        <f>IF(SUMIFS('Daily NSE Equity Options'!$M:$M,'Daily NSE Equity Options'!$A:$A,$A1286)=0,"",SUMIFS('Daily NSE Equity Options'!$M:$M,'Daily NSE Equity Options'!$A:$A,$A1286))</f>
        <v/>
      </c>
      <c r="AB1286" s="9">
        <f>IF(SUMIFS('Daily BSE Equity Options'!$M:$M,'Daily BSE Equity Options'!$A:$A,$A1286)=0,"",SUMIFS('Daily BSE Equity Options'!$M:$M,'Daily BSE Equity Options'!$A:$A,$A1286))</f>
        <v/>
      </c>
      <c r="AC1286" s="9">
        <f>IF(OR(AA1286="",AB1286=""),"",AA1286+AB1286)</f>
        <v/>
      </c>
      <c r="AD1286" s="26">
        <f>IFERROR(IF(OR(AA1286="",INDEX(AA:AA,MATCH(DATE(YEAR($A1286)-1,MONTH($A1286),DAY($A1286)),$A:$A,0))=""),"",AA1286/INDEX(AA:AA,MATCH(DATE(YEAR($A1286)-1,MONTH($A1286),DAY($A1286)),$A:$A,0))-1),"")</f>
        <v/>
      </c>
      <c r="AE1286" s="26">
        <f>IFERROR(IF(OR(AB1286="",INDEX(AB:AB,MATCH(DATE(YEAR($A1286)-1,MONTH($A1286),DAY($A1286)),$A:$A,0))=""),"",AB1286/INDEX(AB:AB,MATCH(DATE(YEAR($A1286)-1,MONTH($A1286),DAY($A1286)),$A:$A,0))-1),"")</f>
        <v/>
      </c>
      <c r="AF1286" s="26">
        <f>IFERROR(IF(OR(AC1286="",INDEX(AC:AC,MATCH(DATE(YEAR($A1286)-1,MONTH($A1286),DAY($A1286)),$A:$A,0))=""),"",AC1286/INDEX(AC:AC,MATCH(DATE(YEAR($A1286)-1,MONTH($A1286),DAY($A1286)),$A:$A,0))-1),"")</f>
        <v/>
      </c>
      <c r="AG1286" s="26">
        <f>IF(OR(AA1286="",AA1285=""),"",AA1286/AA1285-1)</f>
        <v/>
      </c>
      <c r="AH1286" s="26">
        <f>IF(OR(AB1286="",AB1285=""),"",AB1286/AB1285-1)</f>
        <v/>
      </c>
      <c r="AI1286" s="26">
        <f>IF(OR(AC1286="",AC1285=""),"",AC1286/AC1285-1)</f>
        <v/>
      </c>
      <c r="AJ1286" s="26">
        <f>IF(AC1286="","",AA1286/AC1286)</f>
        <v/>
      </c>
      <c r="AK1286" s="26">
        <f>IF(AC1286="","",AB1286/AC1286)</f>
        <v/>
      </c>
      <c r="AL1286" s="29" t="n">
        <v>15.745</v>
      </c>
      <c r="AM1286" s="30" t="n">
        <v>15.9325</v>
      </c>
      <c r="AN1286" s="30" t="n">
        <v>14.9825</v>
      </c>
      <c r="AO1286" s="30" t="n">
        <v>15.08</v>
      </c>
      <c r="AP1286" s="31" t="n">
        <v>-0.0422</v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18">
        <f>IF(SUMIFS('Daily NSE Equity Options'!$K:$K,'Daily NSE Equity Options'!$A:$A,$A1287)=0,"",SUMIFS('Daily NSE Equity Options'!$K:$K,'Daily NSE Equity Options'!$A:$A,$A1287))</f>
        <v/>
      </c>
      <c r="F1287" s="7">
        <f>IF(SUMIFS('Daily BSE Equity Options'!$K:$K,'Daily BSE Equity Options'!$A:$A,$A1287)=0,"",SUMIFS('Daily BSE Equity Options'!$K:$K,'Daily BSE Equity Options'!$A:$A,$A1287))</f>
        <v/>
      </c>
      <c r="G1287" s="7">
        <f>IF(OR(E1287="",F1287=""),"",E1287+F1287)</f>
        <v/>
      </c>
      <c r="H1287" s="20">
        <f>IFERROR(IF(OR(E1287="",INDEX(E:E,MATCH(DATE(YEAR($A1287)-1,MONTH($A1287),DAY($A1287)),$A:$A,0))=""),"",E1287/INDEX(E:E,MATCH(DATE(YEAR($A1287)-1,MONTH($A1287),DAY($A1287)),$A:$A,0))-1),"")</f>
        <v/>
      </c>
      <c r="I1287" s="20">
        <f>IFERROR(IF(OR(F1287="",INDEX(F:F,MATCH(DATE(YEAR($A1287)-1,MONTH($A1287),DAY($A1287)),$A:$A,0))=""),"",F1287/INDEX(F:F,MATCH(DATE(YEAR($A1287)-1,MONTH($A1287),DAY($A1287)),$A:$A,0))-1),"")</f>
        <v/>
      </c>
      <c r="J1287" s="20">
        <f>IFERROR(IF(OR(G1287="",INDEX(G:G,MATCH(DATE(YEAR($A1287)-1,MONTH($A1287),DAY($A1287)),$A:$A,0))=""),"",G1287/INDEX(G:G,MATCH(DATE(YEAR($A1287)-1,MONTH($A1287),DAY($A1287)),$A:$A,0))-1),"")</f>
        <v/>
      </c>
      <c r="K1287" s="20">
        <f>IF(OR(E1287="",E1286=""),"",E1287/E1286-1)</f>
        <v/>
      </c>
      <c r="L1287" s="20">
        <f>IF(OR(F1287="",F1286=""),"",F1287/F1286-1)</f>
        <v/>
      </c>
      <c r="M1287" s="20">
        <f>IF(OR(G1287="",G1286=""),"",G1287/G1286-1)</f>
        <v/>
      </c>
      <c r="N1287" s="20">
        <f>IF(G1287="","",E1287/G1287)</f>
        <v/>
      </c>
      <c r="O1287" s="20">
        <f>IF(G1287="","",F1287/G1287)</f>
        <v/>
      </c>
      <c r="P1287" s="21">
        <f>IF(SUMIFS('Daily NSE Equity Options'!$L:$L,'Daily NSE Equity Options'!$A:$A,$A1287)=0,"",SUMIFS('Daily NSE Equity Options'!$L:$L,'Daily NSE Equity Options'!$A:$A,$A1287))</f>
        <v/>
      </c>
      <c r="Q1287" s="8">
        <f>IF(SUMIFS('Daily BSE Equity Options'!$L:$L,'Daily BSE Equity Options'!$A:$A,$A1287)=0,"",SUMIFS('Daily BSE Equity Options'!$L:$L,'Daily BSE Equity Options'!$A:$A,$A1287))</f>
        <v/>
      </c>
      <c r="R1287" s="8">
        <f>IF(OR(P1287="",Q1287=""),"",P1287+Q1287)</f>
        <v/>
      </c>
      <c r="S1287" s="23">
        <f>IFERROR(IF(OR(P1287="",INDEX(P:P,MATCH(DATE(YEAR($A1287)-1,MONTH($A1287),DAY($A1287)),$A:$A,0))=""),"",P1287/INDEX(P:P,MATCH(DATE(YEAR($A1287)-1,MONTH($A1287),DAY($A1287)),$A:$A,0))-1),"")</f>
        <v/>
      </c>
      <c r="T1287" s="23">
        <f>IFERROR(IF(OR(Q1287="",INDEX(Q:Q,MATCH(DATE(YEAR($A1287)-1,MONTH($A1287),DAY($A1287)),$A:$A,0))=""),"",Q1287/INDEX(Q:Q,MATCH(DATE(YEAR($A1287)-1,MONTH($A1287),DAY($A1287)),$A:$A,0))-1),"")</f>
        <v/>
      </c>
      <c r="U1287" s="23">
        <f>IFERROR(IF(OR(R1287="",INDEX(R:R,MATCH(DATE(YEAR($A1287)-1,MONTH($A1287),DAY($A1287)),$A:$A,0))=""),"",R1287/INDEX(R:R,MATCH(DATE(YEAR($A1287)-1,MONTH($A1287),DAY($A1287)),$A:$A,0))-1),"")</f>
        <v/>
      </c>
      <c r="V1287" s="23">
        <f>IF(OR(P1287="",P1286=""),"",P1287/P1286-1)</f>
        <v/>
      </c>
      <c r="W1287" s="23">
        <f>IF(OR(Q1287="",Q1286=""),"",Q1287/Q1286-1)</f>
        <v/>
      </c>
      <c r="X1287" s="23">
        <f>IF(OR(R1287="",R1286=""),"",R1287/R1286-1)</f>
        <v/>
      </c>
      <c r="Y1287" s="23">
        <f>IF(R1287="","",P1287/R1287)</f>
        <v/>
      </c>
      <c r="Z1287" s="23">
        <f>IF(R1287="","",Q1287/R1287)</f>
        <v/>
      </c>
      <c r="AA1287" s="24">
        <f>IF(SUMIFS('Daily NSE Equity Options'!$M:$M,'Daily NSE Equity Options'!$A:$A,$A1287)=0,"",SUMIFS('Daily NSE Equity Options'!$M:$M,'Daily NSE Equity Options'!$A:$A,$A1287))</f>
        <v/>
      </c>
      <c r="AB1287" s="9">
        <f>IF(SUMIFS('Daily BSE Equity Options'!$M:$M,'Daily BSE Equity Options'!$A:$A,$A1287)=0,"",SUMIFS('Daily BSE Equity Options'!$M:$M,'Daily BSE Equity Options'!$A:$A,$A1287))</f>
        <v/>
      </c>
      <c r="AC1287" s="9">
        <f>IF(OR(AA1287="",AB1287=""),"",AA1287+AB1287)</f>
        <v/>
      </c>
      <c r="AD1287" s="26">
        <f>IFERROR(IF(OR(AA1287="",INDEX(AA:AA,MATCH(DATE(YEAR($A1287)-1,MONTH($A1287),DAY($A1287)),$A:$A,0))=""),"",AA1287/INDEX(AA:AA,MATCH(DATE(YEAR($A1287)-1,MONTH($A1287),DAY($A1287)),$A:$A,0))-1),"")</f>
        <v/>
      </c>
      <c r="AE1287" s="26">
        <f>IFERROR(IF(OR(AB1287="",INDEX(AB:AB,MATCH(DATE(YEAR($A1287)-1,MONTH($A1287),DAY($A1287)),$A:$A,0))=""),"",AB1287/INDEX(AB:AB,MATCH(DATE(YEAR($A1287)-1,MONTH($A1287),DAY($A1287)),$A:$A,0))-1),"")</f>
        <v/>
      </c>
      <c r="AF1287" s="26">
        <f>IFERROR(IF(OR(AC1287="",INDEX(AC:AC,MATCH(DATE(YEAR($A1287)-1,MONTH($A1287),DAY($A1287)),$A:$A,0))=""),"",AC1287/INDEX(AC:AC,MATCH(DATE(YEAR($A1287)-1,MONTH($A1287),DAY($A1287)),$A:$A,0))-1),"")</f>
        <v/>
      </c>
      <c r="AG1287" s="26">
        <f>IF(OR(AA1287="",AA1286=""),"",AA1287/AA1286-1)</f>
        <v/>
      </c>
      <c r="AH1287" s="26">
        <f>IF(OR(AB1287="",AB1286=""),"",AB1287/AB1286-1)</f>
        <v/>
      </c>
      <c r="AI1287" s="26">
        <f>IF(OR(AC1287="",AC1286=""),"",AC1287/AC1286-1)</f>
        <v/>
      </c>
      <c r="AJ1287" s="26">
        <f>IF(AC1287="","",AA1287/AC1287)</f>
        <v/>
      </c>
      <c r="AK1287" s="26">
        <f>IF(AC1287="","",AB1287/AC1287)</f>
        <v/>
      </c>
      <c r="AL1287" s="29" t="n">
        <v>15.0825</v>
      </c>
      <c r="AM1287" s="30" t="n">
        <v>15.61</v>
      </c>
      <c r="AN1287" s="30" t="n">
        <v>14.3675</v>
      </c>
      <c r="AO1287" s="30" t="n">
        <v>14.63</v>
      </c>
      <c r="AP1287" s="31" t="n">
        <v>-0.03</v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18">
        <f>IF(SUMIFS('Daily NSE Equity Options'!$K:$K,'Daily NSE Equity Options'!$A:$A,$A1288)=0,"",SUMIFS('Daily NSE Equity Options'!$K:$K,'Daily NSE Equity Options'!$A:$A,$A1288))</f>
        <v/>
      </c>
      <c r="F1288" s="7">
        <f>IF(SUMIFS('Daily BSE Equity Options'!$K:$K,'Daily BSE Equity Options'!$A:$A,$A1288)=0,"",SUMIFS('Daily BSE Equity Options'!$K:$K,'Daily BSE Equity Options'!$A:$A,$A1288))</f>
        <v/>
      </c>
      <c r="G1288" s="7">
        <f>IF(OR(E1288="",F1288=""),"",E1288+F1288)</f>
        <v/>
      </c>
      <c r="H1288" s="20">
        <f>IFERROR(IF(OR(E1288="",INDEX(E:E,MATCH(DATE(YEAR($A1288)-1,MONTH($A1288),DAY($A1288)),$A:$A,0))=""),"",E1288/INDEX(E:E,MATCH(DATE(YEAR($A1288)-1,MONTH($A1288),DAY($A1288)),$A:$A,0))-1),"")</f>
        <v/>
      </c>
      <c r="I1288" s="20">
        <f>IFERROR(IF(OR(F1288="",INDEX(F:F,MATCH(DATE(YEAR($A1288)-1,MONTH($A1288),DAY($A1288)),$A:$A,0))=""),"",F1288/INDEX(F:F,MATCH(DATE(YEAR($A1288)-1,MONTH($A1288),DAY($A1288)),$A:$A,0))-1),"")</f>
        <v/>
      </c>
      <c r="J1288" s="20">
        <f>IFERROR(IF(OR(G1288="",INDEX(G:G,MATCH(DATE(YEAR($A1288)-1,MONTH($A1288),DAY($A1288)),$A:$A,0))=""),"",G1288/INDEX(G:G,MATCH(DATE(YEAR($A1288)-1,MONTH($A1288),DAY($A1288)),$A:$A,0))-1),"")</f>
        <v/>
      </c>
      <c r="K1288" s="20">
        <f>IF(OR(E1288="",E1287=""),"",E1288/E1287-1)</f>
        <v/>
      </c>
      <c r="L1288" s="20">
        <f>IF(OR(F1288="",F1287=""),"",F1288/F1287-1)</f>
        <v/>
      </c>
      <c r="M1288" s="20">
        <f>IF(OR(G1288="",G1287=""),"",G1288/G1287-1)</f>
        <v/>
      </c>
      <c r="N1288" s="20">
        <f>IF(G1288="","",E1288/G1288)</f>
        <v/>
      </c>
      <c r="O1288" s="20">
        <f>IF(G1288="","",F1288/G1288)</f>
        <v/>
      </c>
      <c r="P1288" s="21">
        <f>IF(SUMIFS('Daily NSE Equity Options'!$L:$L,'Daily NSE Equity Options'!$A:$A,$A1288)=0,"",SUMIFS('Daily NSE Equity Options'!$L:$L,'Daily NSE Equity Options'!$A:$A,$A1288))</f>
        <v/>
      </c>
      <c r="Q1288" s="8">
        <f>IF(SUMIFS('Daily BSE Equity Options'!$L:$L,'Daily BSE Equity Options'!$A:$A,$A1288)=0,"",SUMIFS('Daily BSE Equity Options'!$L:$L,'Daily BSE Equity Options'!$A:$A,$A1288))</f>
        <v/>
      </c>
      <c r="R1288" s="8">
        <f>IF(OR(P1288="",Q1288=""),"",P1288+Q1288)</f>
        <v/>
      </c>
      <c r="S1288" s="23">
        <f>IFERROR(IF(OR(P1288="",INDEX(P:P,MATCH(DATE(YEAR($A1288)-1,MONTH($A1288),DAY($A1288)),$A:$A,0))=""),"",P1288/INDEX(P:P,MATCH(DATE(YEAR($A1288)-1,MONTH($A1288),DAY($A1288)),$A:$A,0))-1),"")</f>
        <v/>
      </c>
      <c r="T1288" s="23">
        <f>IFERROR(IF(OR(Q1288="",INDEX(Q:Q,MATCH(DATE(YEAR($A1288)-1,MONTH($A1288),DAY($A1288)),$A:$A,0))=""),"",Q1288/INDEX(Q:Q,MATCH(DATE(YEAR($A1288)-1,MONTH($A1288),DAY($A1288)),$A:$A,0))-1),"")</f>
        <v/>
      </c>
      <c r="U1288" s="23">
        <f>IFERROR(IF(OR(R1288="",INDEX(R:R,MATCH(DATE(YEAR($A1288)-1,MONTH($A1288),DAY($A1288)),$A:$A,0))=""),"",R1288/INDEX(R:R,MATCH(DATE(YEAR($A1288)-1,MONTH($A1288),DAY($A1288)),$A:$A,0))-1),"")</f>
        <v/>
      </c>
      <c r="V1288" s="23">
        <f>IF(OR(P1288="",P1287=""),"",P1288/P1287-1)</f>
        <v/>
      </c>
      <c r="W1288" s="23">
        <f>IF(OR(Q1288="",Q1287=""),"",Q1288/Q1287-1)</f>
        <v/>
      </c>
      <c r="X1288" s="23">
        <f>IF(OR(R1288="",R1287=""),"",R1288/R1287-1)</f>
        <v/>
      </c>
      <c r="Y1288" s="23">
        <f>IF(R1288="","",P1288/R1288)</f>
        <v/>
      </c>
      <c r="Z1288" s="23">
        <f>IF(R1288="","",Q1288/R1288)</f>
        <v/>
      </c>
      <c r="AA1288" s="24">
        <f>IF(SUMIFS('Daily NSE Equity Options'!$M:$M,'Daily NSE Equity Options'!$A:$A,$A1288)=0,"",SUMIFS('Daily NSE Equity Options'!$M:$M,'Daily NSE Equity Options'!$A:$A,$A1288))</f>
        <v/>
      </c>
      <c r="AB1288" s="9">
        <f>IF(SUMIFS('Daily BSE Equity Options'!$M:$M,'Daily BSE Equity Options'!$A:$A,$A1288)=0,"",SUMIFS('Daily BSE Equity Options'!$M:$M,'Daily BSE Equity Options'!$A:$A,$A1288))</f>
        <v/>
      </c>
      <c r="AC1288" s="9">
        <f>IF(OR(AA1288="",AB1288=""),"",AA1288+AB1288)</f>
        <v/>
      </c>
      <c r="AD1288" s="26">
        <f>IFERROR(IF(OR(AA1288="",INDEX(AA:AA,MATCH(DATE(YEAR($A1288)-1,MONTH($A1288),DAY($A1288)),$A:$A,0))=""),"",AA1288/INDEX(AA:AA,MATCH(DATE(YEAR($A1288)-1,MONTH($A1288),DAY($A1288)),$A:$A,0))-1),"")</f>
        <v/>
      </c>
      <c r="AE1288" s="26">
        <f>IFERROR(IF(OR(AB1288="",INDEX(AB:AB,MATCH(DATE(YEAR($A1288)-1,MONTH($A1288),DAY($A1288)),$A:$A,0))=""),"",AB1288/INDEX(AB:AB,MATCH(DATE(YEAR($A1288)-1,MONTH($A1288),DAY($A1288)),$A:$A,0))-1),"")</f>
        <v/>
      </c>
      <c r="AF1288" s="26">
        <f>IFERROR(IF(OR(AC1288="",INDEX(AC:AC,MATCH(DATE(YEAR($A1288)-1,MONTH($A1288),DAY($A1288)),$A:$A,0))=""),"",AC1288/INDEX(AC:AC,MATCH(DATE(YEAR($A1288)-1,MONTH($A1288),DAY($A1288)),$A:$A,0))-1),"")</f>
        <v/>
      </c>
      <c r="AG1288" s="26">
        <f>IF(OR(AA1288="",AA1287=""),"",AA1288/AA1287-1)</f>
        <v/>
      </c>
      <c r="AH1288" s="26">
        <f>IF(OR(AB1288="",AB1287=""),"",AB1288/AB1287-1)</f>
        <v/>
      </c>
      <c r="AI1288" s="26">
        <f>IF(OR(AC1288="",AC1287=""),"",AC1288/AC1287-1)</f>
        <v/>
      </c>
      <c r="AJ1288" s="26">
        <f>IF(AC1288="","",AA1288/AC1288)</f>
        <v/>
      </c>
      <c r="AK1288" s="26">
        <f>IF(AC1288="","",AB1288/AC1288)</f>
        <v/>
      </c>
      <c r="AL1288" s="29" t="n">
        <v>14.63</v>
      </c>
      <c r="AM1288" s="30" t="n">
        <v>15.52</v>
      </c>
      <c r="AN1288" s="30" t="n">
        <v>14.63</v>
      </c>
      <c r="AO1288" s="30" t="n">
        <v>14.69</v>
      </c>
      <c r="AP1288" s="31" t="n">
        <v>0.0041</v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18">
        <f>IF(SUMIFS('Daily NSE Equity Options'!$K:$K,'Daily NSE Equity Options'!$A:$A,$A1289)=0,"",SUMIFS('Daily NSE Equity Options'!$K:$K,'Daily NSE Equity Options'!$A:$A,$A1289))</f>
        <v/>
      </c>
      <c r="F1289" s="7">
        <f>IF(SUMIFS('Daily BSE Equity Options'!$K:$K,'Daily BSE Equity Options'!$A:$A,$A1289)=0,"",SUMIFS('Daily BSE Equity Options'!$K:$K,'Daily BSE Equity Options'!$A:$A,$A1289))</f>
        <v/>
      </c>
      <c r="G1289" s="7">
        <f>IF(OR(E1289="",F1289=""),"",E1289+F1289)</f>
        <v/>
      </c>
      <c r="H1289" s="20">
        <f>IFERROR(IF(OR(E1289="",INDEX(E:E,MATCH(DATE(YEAR($A1289)-1,MONTH($A1289),DAY($A1289)),$A:$A,0))=""),"",E1289/INDEX(E:E,MATCH(DATE(YEAR($A1289)-1,MONTH($A1289),DAY($A1289)),$A:$A,0))-1),"")</f>
        <v/>
      </c>
      <c r="I1289" s="20">
        <f>IFERROR(IF(OR(F1289="",INDEX(F:F,MATCH(DATE(YEAR($A1289)-1,MONTH($A1289),DAY($A1289)),$A:$A,0))=""),"",F1289/INDEX(F:F,MATCH(DATE(YEAR($A1289)-1,MONTH($A1289),DAY($A1289)),$A:$A,0))-1),"")</f>
        <v/>
      </c>
      <c r="J1289" s="20">
        <f>IFERROR(IF(OR(G1289="",INDEX(G:G,MATCH(DATE(YEAR($A1289)-1,MONTH($A1289),DAY($A1289)),$A:$A,0))=""),"",G1289/INDEX(G:G,MATCH(DATE(YEAR($A1289)-1,MONTH($A1289),DAY($A1289)),$A:$A,0))-1),"")</f>
        <v/>
      </c>
      <c r="K1289" s="20">
        <f>IF(OR(E1289="",E1288=""),"",E1289/E1288-1)</f>
        <v/>
      </c>
      <c r="L1289" s="20">
        <f>IF(OR(F1289="",F1288=""),"",F1289/F1288-1)</f>
        <v/>
      </c>
      <c r="M1289" s="20">
        <f>IF(OR(G1289="",G1288=""),"",G1289/G1288-1)</f>
        <v/>
      </c>
      <c r="N1289" s="20">
        <f>IF(G1289="","",E1289/G1289)</f>
        <v/>
      </c>
      <c r="O1289" s="20">
        <f>IF(G1289="","",F1289/G1289)</f>
        <v/>
      </c>
      <c r="P1289" s="21">
        <f>IF(SUMIFS('Daily NSE Equity Options'!$L:$L,'Daily NSE Equity Options'!$A:$A,$A1289)=0,"",SUMIFS('Daily NSE Equity Options'!$L:$L,'Daily NSE Equity Options'!$A:$A,$A1289))</f>
        <v/>
      </c>
      <c r="Q1289" s="8">
        <f>IF(SUMIFS('Daily BSE Equity Options'!$L:$L,'Daily BSE Equity Options'!$A:$A,$A1289)=0,"",SUMIFS('Daily BSE Equity Options'!$L:$L,'Daily BSE Equity Options'!$A:$A,$A1289))</f>
        <v/>
      </c>
      <c r="R1289" s="8">
        <f>IF(OR(P1289="",Q1289=""),"",P1289+Q1289)</f>
        <v/>
      </c>
      <c r="S1289" s="23">
        <f>IFERROR(IF(OR(P1289="",INDEX(P:P,MATCH(DATE(YEAR($A1289)-1,MONTH($A1289),DAY($A1289)),$A:$A,0))=""),"",P1289/INDEX(P:P,MATCH(DATE(YEAR($A1289)-1,MONTH($A1289),DAY($A1289)),$A:$A,0))-1),"")</f>
        <v/>
      </c>
      <c r="T1289" s="23">
        <f>IFERROR(IF(OR(Q1289="",INDEX(Q:Q,MATCH(DATE(YEAR($A1289)-1,MONTH($A1289),DAY($A1289)),$A:$A,0))=""),"",Q1289/INDEX(Q:Q,MATCH(DATE(YEAR($A1289)-1,MONTH($A1289),DAY($A1289)),$A:$A,0))-1),"")</f>
        <v/>
      </c>
      <c r="U1289" s="23">
        <f>IFERROR(IF(OR(R1289="",INDEX(R:R,MATCH(DATE(YEAR($A1289)-1,MONTH($A1289),DAY($A1289)),$A:$A,0))=""),"",R1289/INDEX(R:R,MATCH(DATE(YEAR($A1289)-1,MONTH($A1289),DAY($A1289)),$A:$A,0))-1),"")</f>
        <v/>
      </c>
      <c r="V1289" s="23">
        <f>IF(OR(P1289="",P1288=""),"",P1289/P1288-1)</f>
        <v/>
      </c>
      <c r="W1289" s="23">
        <f>IF(OR(Q1289="",Q1288=""),"",Q1289/Q1288-1)</f>
        <v/>
      </c>
      <c r="X1289" s="23">
        <f>IF(OR(R1289="",R1288=""),"",R1289/R1288-1)</f>
        <v/>
      </c>
      <c r="Y1289" s="23">
        <f>IF(R1289="","",P1289/R1289)</f>
        <v/>
      </c>
      <c r="Z1289" s="23">
        <f>IF(R1289="","",Q1289/R1289)</f>
        <v/>
      </c>
      <c r="AA1289" s="24">
        <f>IF(SUMIFS('Daily NSE Equity Options'!$M:$M,'Daily NSE Equity Options'!$A:$A,$A1289)=0,"",SUMIFS('Daily NSE Equity Options'!$M:$M,'Daily NSE Equity Options'!$A:$A,$A1289))</f>
        <v/>
      </c>
      <c r="AB1289" s="9">
        <f>IF(SUMIFS('Daily BSE Equity Options'!$M:$M,'Daily BSE Equity Options'!$A:$A,$A1289)=0,"",SUMIFS('Daily BSE Equity Options'!$M:$M,'Daily BSE Equity Options'!$A:$A,$A1289))</f>
        <v/>
      </c>
      <c r="AC1289" s="9">
        <f>IF(OR(AA1289="",AB1289=""),"",AA1289+AB1289)</f>
        <v/>
      </c>
      <c r="AD1289" s="26">
        <f>IFERROR(IF(OR(AA1289="",INDEX(AA:AA,MATCH(DATE(YEAR($A1289)-1,MONTH($A1289),DAY($A1289)),$A:$A,0))=""),"",AA1289/INDEX(AA:AA,MATCH(DATE(YEAR($A1289)-1,MONTH($A1289),DAY($A1289)),$A:$A,0))-1),"")</f>
        <v/>
      </c>
      <c r="AE1289" s="26">
        <f>IFERROR(IF(OR(AB1289="",INDEX(AB:AB,MATCH(DATE(YEAR($A1289)-1,MONTH($A1289),DAY($A1289)),$A:$A,0))=""),"",AB1289/INDEX(AB:AB,MATCH(DATE(YEAR($A1289)-1,MONTH($A1289),DAY($A1289)),$A:$A,0))-1),"")</f>
        <v/>
      </c>
      <c r="AF1289" s="26">
        <f>IFERROR(IF(OR(AC1289="",INDEX(AC:AC,MATCH(DATE(YEAR($A1289)-1,MONTH($A1289),DAY($A1289)),$A:$A,0))=""),"",AC1289/INDEX(AC:AC,MATCH(DATE(YEAR($A1289)-1,MONTH($A1289),DAY($A1289)),$A:$A,0))-1),"")</f>
        <v/>
      </c>
      <c r="AG1289" s="26">
        <f>IF(OR(AA1289="",AA1288=""),"",AA1289/AA1288-1)</f>
        <v/>
      </c>
      <c r="AH1289" s="26">
        <f>IF(OR(AB1289="",AB1288=""),"",AB1289/AB1288-1)</f>
        <v/>
      </c>
      <c r="AI1289" s="26">
        <f>IF(OR(AC1289="",AC1288=""),"",AC1289/AC1288-1)</f>
        <v/>
      </c>
      <c r="AJ1289" s="26">
        <f>IF(AC1289="","",AA1289/AC1289)</f>
        <v/>
      </c>
      <c r="AK1289" s="26">
        <f>IF(AC1289="","",AB1289/AC1289)</f>
        <v/>
      </c>
      <c r="AL1289" s="29" t="n">
        <v>14.6925</v>
      </c>
      <c r="AM1289" s="30" t="n">
        <v>14.74</v>
      </c>
      <c r="AN1289" s="30" t="n">
        <v>13.9325</v>
      </c>
      <c r="AO1289" s="30" t="n">
        <v>14.02</v>
      </c>
      <c r="AP1289" s="31" t="n">
        <v>-0.0458</v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18">
        <f>IF(SUMIFS('Daily NSE Equity Options'!$K:$K,'Daily NSE Equity Options'!$A:$A,$A1290)=0,"",SUMIFS('Daily NSE Equity Options'!$K:$K,'Daily NSE Equity Options'!$A:$A,$A1290))</f>
        <v/>
      </c>
      <c r="F1290" s="7">
        <f>IF(SUMIFS('Daily BSE Equity Options'!$K:$K,'Daily BSE Equity Options'!$A:$A,$A1290)=0,"",SUMIFS('Daily BSE Equity Options'!$K:$K,'Daily BSE Equity Options'!$A:$A,$A1290))</f>
        <v/>
      </c>
      <c r="G1290" s="7">
        <f>IF(OR(E1290="",F1290=""),"",E1290+F1290)</f>
        <v/>
      </c>
      <c r="H1290" s="20">
        <f>IFERROR(IF(OR(E1290="",INDEX(E:E,MATCH(DATE(YEAR($A1290)-1,MONTH($A1290),DAY($A1290)),$A:$A,0))=""),"",E1290/INDEX(E:E,MATCH(DATE(YEAR($A1290)-1,MONTH($A1290),DAY($A1290)),$A:$A,0))-1),"")</f>
        <v/>
      </c>
      <c r="I1290" s="20">
        <f>IFERROR(IF(OR(F1290="",INDEX(F:F,MATCH(DATE(YEAR($A1290)-1,MONTH($A1290),DAY($A1290)),$A:$A,0))=""),"",F1290/INDEX(F:F,MATCH(DATE(YEAR($A1290)-1,MONTH($A1290),DAY($A1290)),$A:$A,0))-1),"")</f>
        <v/>
      </c>
      <c r="J1290" s="20">
        <f>IFERROR(IF(OR(G1290="",INDEX(G:G,MATCH(DATE(YEAR($A1290)-1,MONTH($A1290),DAY($A1290)),$A:$A,0))=""),"",G1290/INDEX(G:G,MATCH(DATE(YEAR($A1290)-1,MONTH($A1290),DAY($A1290)),$A:$A,0))-1),"")</f>
        <v/>
      </c>
      <c r="K1290" s="20">
        <f>IF(OR(E1290="",E1289=""),"",E1290/E1289-1)</f>
        <v/>
      </c>
      <c r="L1290" s="20">
        <f>IF(OR(F1290="",F1289=""),"",F1290/F1289-1)</f>
        <v/>
      </c>
      <c r="M1290" s="20">
        <f>IF(OR(G1290="",G1289=""),"",G1290/G1289-1)</f>
        <v/>
      </c>
      <c r="N1290" s="20">
        <f>IF(G1290="","",E1290/G1290)</f>
        <v/>
      </c>
      <c r="O1290" s="20">
        <f>IF(G1290="","",F1290/G1290)</f>
        <v/>
      </c>
      <c r="P1290" s="21">
        <f>IF(SUMIFS('Daily NSE Equity Options'!$L:$L,'Daily NSE Equity Options'!$A:$A,$A1290)=0,"",SUMIFS('Daily NSE Equity Options'!$L:$L,'Daily NSE Equity Options'!$A:$A,$A1290))</f>
        <v/>
      </c>
      <c r="Q1290" s="8">
        <f>IF(SUMIFS('Daily BSE Equity Options'!$L:$L,'Daily BSE Equity Options'!$A:$A,$A1290)=0,"",SUMIFS('Daily BSE Equity Options'!$L:$L,'Daily BSE Equity Options'!$A:$A,$A1290))</f>
        <v/>
      </c>
      <c r="R1290" s="8">
        <f>IF(OR(P1290="",Q1290=""),"",P1290+Q1290)</f>
        <v/>
      </c>
      <c r="S1290" s="23">
        <f>IFERROR(IF(OR(P1290="",INDEX(P:P,MATCH(DATE(YEAR($A1290)-1,MONTH($A1290),DAY($A1290)),$A:$A,0))=""),"",P1290/INDEX(P:P,MATCH(DATE(YEAR($A1290)-1,MONTH($A1290),DAY($A1290)),$A:$A,0))-1),"")</f>
        <v/>
      </c>
      <c r="T1290" s="23">
        <f>IFERROR(IF(OR(Q1290="",INDEX(Q:Q,MATCH(DATE(YEAR($A1290)-1,MONTH($A1290),DAY($A1290)),$A:$A,0))=""),"",Q1290/INDEX(Q:Q,MATCH(DATE(YEAR($A1290)-1,MONTH($A1290),DAY($A1290)),$A:$A,0))-1),"")</f>
        <v/>
      </c>
      <c r="U1290" s="23">
        <f>IFERROR(IF(OR(R1290="",INDEX(R:R,MATCH(DATE(YEAR($A1290)-1,MONTH($A1290),DAY($A1290)),$A:$A,0))=""),"",R1290/INDEX(R:R,MATCH(DATE(YEAR($A1290)-1,MONTH($A1290),DAY($A1290)),$A:$A,0))-1),"")</f>
        <v/>
      </c>
      <c r="V1290" s="23">
        <f>IF(OR(P1290="",P1289=""),"",P1290/P1289-1)</f>
        <v/>
      </c>
      <c r="W1290" s="23">
        <f>IF(OR(Q1290="",Q1289=""),"",Q1290/Q1289-1)</f>
        <v/>
      </c>
      <c r="X1290" s="23">
        <f>IF(OR(R1290="",R1289=""),"",R1290/R1289-1)</f>
        <v/>
      </c>
      <c r="Y1290" s="23">
        <f>IF(R1290="","",P1290/R1290)</f>
        <v/>
      </c>
      <c r="Z1290" s="23">
        <f>IF(R1290="","",Q1290/R1290)</f>
        <v/>
      </c>
      <c r="AA1290" s="24">
        <f>IF(SUMIFS('Daily NSE Equity Options'!$M:$M,'Daily NSE Equity Options'!$A:$A,$A1290)=0,"",SUMIFS('Daily NSE Equity Options'!$M:$M,'Daily NSE Equity Options'!$A:$A,$A1290))</f>
        <v/>
      </c>
      <c r="AB1290" s="9">
        <f>IF(SUMIFS('Daily BSE Equity Options'!$M:$M,'Daily BSE Equity Options'!$A:$A,$A1290)=0,"",SUMIFS('Daily BSE Equity Options'!$M:$M,'Daily BSE Equity Options'!$A:$A,$A1290))</f>
        <v/>
      </c>
      <c r="AC1290" s="9">
        <f>IF(OR(AA1290="",AB1290=""),"",AA1290+AB1290)</f>
        <v/>
      </c>
      <c r="AD1290" s="26">
        <f>IFERROR(IF(OR(AA1290="",INDEX(AA:AA,MATCH(DATE(YEAR($A1290)-1,MONTH($A1290),DAY($A1290)),$A:$A,0))=""),"",AA1290/INDEX(AA:AA,MATCH(DATE(YEAR($A1290)-1,MONTH($A1290),DAY($A1290)),$A:$A,0))-1),"")</f>
        <v/>
      </c>
      <c r="AE1290" s="26">
        <f>IFERROR(IF(OR(AB1290="",INDEX(AB:AB,MATCH(DATE(YEAR($A1290)-1,MONTH($A1290),DAY($A1290)),$A:$A,0))=""),"",AB1290/INDEX(AB:AB,MATCH(DATE(YEAR($A1290)-1,MONTH($A1290),DAY($A1290)),$A:$A,0))-1),"")</f>
        <v/>
      </c>
      <c r="AF1290" s="26">
        <f>IFERROR(IF(OR(AC1290="",INDEX(AC:AC,MATCH(DATE(YEAR($A1290)-1,MONTH($A1290),DAY($A1290)),$A:$A,0))=""),"",AC1290/INDEX(AC:AC,MATCH(DATE(YEAR($A1290)-1,MONTH($A1290),DAY($A1290)),$A:$A,0))-1),"")</f>
        <v/>
      </c>
      <c r="AG1290" s="26">
        <f>IF(OR(AA1290="",AA1289=""),"",AA1290/AA1289-1)</f>
        <v/>
      </c>
      <c r="AH1290" s="26">
        <f>IF(OR(AB1290="",AB1289=""),"",AB1290/AB1289-1)</f>
        <v/>
      </c>
      <c r="AI1290" s="26">
        <f>IF(OR(AC1290="",AC1289=""),"",AC1290/AC1289-1)</f>
        <v/>
      </c>
      <c r="AJ1290" s="26">
        <f>IF(AC1290="","",AA1290/AC1290)</f>
        <v/>
      </c>
      <c r="AK1290" s="26">
        <f>IF(AC1290="","",AB1290/AC1290)</f>
        <v/>
      </c>
      <c r="AL1290" s="29" t="n">
        <v>14.015</v>
      </c>
      <c r="AM1290" s="30" t="n">
        <v>14.155</v>
      </c>
      <c r="AN1290" s="30" t="n">
        <v>13.5575</v>
      </c>
      <c r="AO1290" s="30" t="n">
        <v>13.67</v>
      </c>
      <c r="AP1290" s="31" t="n">
        <v>-0.0246</v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18">
        <f>IF(SUMIFS('Daily NSE Equity Options'!$K:$K,'Daily NSE Equity Options'!$A:$A,$A1291)=0,"",SUMIFS('Daily NSE Equity Options'!$K:$K,'Daily NSE Equity Options'!$A:$A,$A1291))</f>
        <v/>
      </c>
      <c r="F1291" s="7">
        <f>IF(SUMIFS('Daily BSE Equity Options'!$K:$K,'Daily BSE Equity Options'!$A:$A,$A1291)=0,"",SUMIFS('Daily BSE Equity Options'!$K:$K,'Daily BSE Equity Options'!$A:$A,$A1291))</f>
        <v/>
      </c>
      <c r="G1291" s="7">
        <f>IF(OR(E1291="",F1291=""),"",E1291+F1291)</f>
        <v/>
      </c>
      <c r="H1291" s="20">
        <f>IFERROR(IF(OR(E1291="",INDEX(E:E,MATCH(DATE(YEAR($A1291)-1,MONTH($A1291),DAY($A1291)),$A:$A,0))=""),"",E1291/INDEX(E:E,MATCH(DATE(YEAR($A1291)-1,MONTH($A1291),DAY($A1291)),$A:$A,0))-1),"")</f>
        <v/>
      </c>
      <c r="I1291" s="20">
        <f>IFERROR(IF(OR(F1291="",INDEX(F:F,MATCH(DATE(YEAR($A1291)-1,MONTH($A1291),DAY($A1291)),$A:$A,0))=""),"",F1291/INDEX(F:F,MATCH(DATE(YEAR($A1291)-1,MONTH($A1291),DAY($A1291)),$A:$A,0))-1),"")</f>
        <v/>
      </c>
      <c r="J1291" s="20">
        <f>IFERROR(IF(OR(G1291="",INDEX(G:G,MATCH(DATE(YEAR($A1291)-1,MONTH($A1291),DAY($A1291)),$A:$A,0))=""),"",G1291/INDEX(G:G,MATCH(DATE(YEAR($A1291)-1,MONTH($A1291),DAY($A1291)),$A:$A,0))-1),"")</f>
        <v/>
      </c>
      <c r="K1291" s="20">
        <f>IF(OR(E1291="",E1290=""),"",E1291/E1290-1)</f>
        <v/>
      </c>
      <c r="L1291" s="20">
        <f>IF(OR(F1291="",F1290=""),"",F1291/F1290-1)</f>
        <v/>
      </c>
      <c r="M1291" s="20">
        <f>IF(OR(G1291="",G1290=""),"",G1291/G1290-1)</f>
        <v/>
      </c>
      <c r="N1291" s="20">
        <f>IF(G1291="","",E1291/G1291)</f>
        <v/>
      </c>
      <c r="O1291" s="20">
        <f>IF(G1291="","",F1291/G1291)</f>
        <v/>
      </c>
      <c r="P1291" s="21">
        <f>IF(SUMIFS('Daily NSE Equity Options'!$L:$L,'Daily NSE Equity Options'!$A:$A,$A1291)=0,"",SUMIFS('Daily NSE Equity Options'!$L:$L,'Daily NSE Equity Options'!$A:$A,$A1291))</f>
        <v/>
      </c>
      <c r="Q1291" s="8">
        <f>IF(SUMIFS('Daily BSE Equity Options'!$L:$L,'Daily BSE Equity Options'!$A:$A,$A1291)=0,"",SUMIFS('Daily BSE Equity Options'!$L:$L,'Daily BSE Equity Options'!$A:$A,$A1291))</f>
        <v/>
      </c>
      <c r="R1291" s="8">
        <f>IF(OR(P1291="",Q1291=""),"",P1291+Q1291)</f>
        <v/>
      </c>
      <c r="S1291" s="23">
        <f>IFERROR(IF(OR(P1291="",INDEX(P:P,MATCH(DATE(YEAR($A1291)-1,MONTH($A1291),DAY($A1291)),$A:$A,0))=""),"",P1291/INDEX(P:P,MATCH(DATE(YEAR($A1291)-1,MONTH($A1291),DAY($A1291)),$A:$A,0))-1),"")</f>
        <v/>
      </c>
      <c r="T1291" s="23">
        <f>IFERROR(IF(OR(Q1291="",INDEX(Q:Q,MATCH(DATE(YEAR($A1291)-1,MONTH($A1291),DAY($A1291)),$A:$A,0))=""),"",Q1291/INDEX(Q:Q,MATCH(DATE(YEAR($A1291)-1,MONTH($A1291),DAY($A1291)),$A:$A,0))-1),"")</f>
        <v/>
      </c>
      <c r="U1291" s="23">
        <f>IFERROR(IF(OR(R1291="",INDEX(R:R,MATCH(DATE(YEAR($A1291)-1,MONTH($A1291),DAY($A1291)),$A:$A,0))=""),"",R1291/INDEX(R:R,MATCH(DATE(YEAR($A1291)-1,MONTH($A1291),DAY($A1291)),$A:$A,0))-1),"")</f>
        <v/>
      </c>
      <c r="V1291" s="23">
        <f>IF(OR(P1291="",P1290=""),"",P1291/P1290-1)</f>
        <v/>
      </c>
      <c r="W1291" s="23">
        <f>IF(OR(Q1291="",Q1290=""),"",Q1291/Q1290-1)</f>
        <v/>
      </c>
      <c r="X1291" s="23">
        <f>IF(OR(R1291="",R1290=""),"",R1291/R1290-1)</f>
        <v/>
      </c>
      <c r="Y1291" s="23">
        <f>IF(R1291="","",P1291/R1291)</f>
        <v/>
      </c>
      <c r="Z1291" s="23">
        <f>IF(R1291="","",Q1291/R1291)</f>
        <v/>
      </c>
      <c r="AA1291" s="24">
        <f>IF(SUMIFS('Daily NSE Equity Options'!$M:$M,'Daily NSE Equity Options'!$A:$A,$A1291)=0,"",SUMIFS('Daily NSE Equity Options'!$M:$M,'Daily NSE Equity Options'!$A:$A,$A1291))</f>
        <v/>
      </c>
      <c r="AB1291" s="9">
        <f>IF(SUMIFS('Daily BSE Equity Options'!$M:$M,'Daily BSE Equity Options'!$A:$A,$A1291)=0,"",SUMIFS('Daily BSE Equity Options'!$M:$M,'Daily BSE Equity Options'!$A:$A,$A1291))</f>
        <v/>
      </c>
      <c r="AC1291" s="9">
        <f>IF(OR(AA1291="",AB1291=""),"",AA1291+AB1291)</f>
        <v/>
      </c>
      <c r="AD1291" s="26">
        <f>IFERROR(IF(OR(AA1291="",INDEX(AA:AA,MATCH(DATE(YEAR($A1291)-1,MONTH($A1291),DAY($A1291)),$A:$A,0))=""),"",AA1291/INDEX(AA:AA,MATCH(DATE(YEAR($A1291)-1,MONTH($A1291),DAY($A1291)),$A:$A,0))-1),"")</f>
        <v/>
      </c>
      <c r="AE1291" s="26">
        <f>IFERROR(IF(OR(AB1291="",INDEX(AB:AB,MATCH(DATE(YEAR($A1291)-1,MONTH($A1291),DAY($A1291)),$A:$A,0))=""),"",AB1291/INDEX(AB:AB,MATCH(DATE(YEAR($A1291)-1,MONTH($A1291),DAY($A1291)),$A:$A,0))-1),"")</f>
        <v/>
      </c>
      <c r="AF1291" s="26">
        <f>IFERROR(IF(OR(AC1291="",INDEX(AC:AC,MATCH(DATE(YEAR($A1291)-1,MONTH($A1291),DAY($A1291)),$A:$A,0))=""),"",AC1291/INDEX(AC:AC,MATCH(DATE(YEAR($A1291)-1,MONTH($A1291),DAY($A1291)),$A:$A,0))-1),"")</f>
        <v/>
      </c>
      <c r="AG1291" s="26">
        <f>IF(OR(AA1291="",AA1290=""),"",AA1291/AA1290-1)</f>
        <v/>
      </c>
      <c r="AH1291" s="26">
        <f>IF(OR(AB1291="",AB1290=""),"",AB1291/AB1290-1)</f>
        <v/>
      </c>
      <c r="AI1291" s="26">
        <f>IF(OR(AC1291="",AC1290=""),"",AC1291/AC1290-1)</f>
        <v/>
      </c>
      <c r="AJ1291" s="26">
        <f>IF(AC1291="","",AA1291/AC1291)</f>
        <v/>
      </c>
      <c r="AK1291" s="26">
        <f>IF(AC1291="","",AB1291/AC1291)</f>
        <v/>
      </c>
      <c r="AL1291" s="29" t="n">
        <v>13.6675</v>
      </c>
      <c r="AM1291" s="30" t="n">
        <v>14.2725</v>
      </c>
      <c r="AN1291" s="30" t="n">
        <v>13.13</v>
      </c>
      <c r="AO1291" s="30" t="n">
        <v>14.02</v>
      </c>
      <c r="AP1291" s="31" t="n">
        <v>0.0258</v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18">
        <f>IF(SUMIFS('Daily NSE Equity Options'!$K:$K,'Daily NSE Equity Options'!$A:$A,$A1292)=0,"",SUMIFS('Daily NSE Equity Options'!$K:$K,'Daily NSE Equity Options'!$A:$A,$A1292))</f>
        <v/>
      </c>
      <c r="F1292" s="7">
        <f>IF(SUMIFS('Daily BSE Equity Options'!$K:$K,'Daily BSE Equity Options'!$A:$A,$A1292)=0,"",SUMIFS('Daily BSE Equity Options'!$K:$K,'Daily BSE Equity Options'!$A:$A,$A1292))</f>
        <v/>
      </c>
      <c r="G1292" s="7">
        <f>IF(OR(E1292="",F1292=""),"",E1292+F1292)</f>
        <v/>
      </c>
      <c r="H1292" s="20">
        <f>IFERROR(IF(OR(E1292="",INDEX(E:E,MATCH(DATE(YEAR($A1292)-1,MONTH($A1292),DAY($A1292)),$A:$A,0))=""),"",E1292/INDEX(E:E,MATCH(DATE(YEAR($A1292)-1,MONTH($A1292),DAY($A1292)),$A:$A,0))-1),"")</f>
        <v/>
      </c>
      <c r="I1292" s="20">
        <f>IFERROR(IF(OR(F1292="",INDEX(F:F,MATCH(DATE(YEAR($A1292)-1,MONTH($A1292),DAY($A1292)),$A:$A,0))=""),"",F1292/INDEX(F:F,MATCH(DATE(YEAR($A1292)-1,MONTH($A1292),DAY($A1292)),$A:$A,0))-1),"")</f>
        <v/>
      </c>
      <c r="J1292" s="20">
        <f>IFERROR(IF(OR(G1292="",INDEX(G:G,MATCH(DATE(YEAR($A1292)-1,MONTH($A1292),DAY($A1292)),$A:$A,0))=""),"",G1292/INDEX(G:G,MATCH(DATE(YEAR($A1292)-1,MONTH($A1292),DAY($A1292)),$A:$A,0))-1),"")</f>
        <v/>
      </c>
      <c r="K1292" s="20">
        <f>IF(OR(E1292="",E1291=""),"",E1292/E1291-1)</f>
        <v/>
      </c>
      <c r="L1292" s="20">
        <f>IF(OR(F1292="",F1291=""),"",F1292/F1291-1)</f>
        <v/>
      </c>
      <c r="M1292" s="20">
        <f>IF(OR(G1292="",G1291=""),"",G1292/G1291-1)</f>
        <v/>
      </c>
      <c r="N1292" s="20">
        <f>IF(G1292="","",E1292/G1292)</f>
        <v/>
      </c>
      <c r="O1292" s="20">
        <f>IF(G1292="","",F1292/G1292)</f>
        <v/>
      </c>
      <c r="P1292" s="21">
        <f>IF(SUMIFS('Daily NSE Equity Options'!$L:$L,'Daily NSE Equity Options'!$A:$A,$A1292)=0,"",SUMIFS('Daily NSE Equity Options'!$L:$L,'Daily NSE Equity Options'!$A:$A,$A1292))</f>
        <v/>
      </c>
      <c r="Q1292" s="8">
        <f>IF(SUMIFS('Daily BSE Equity Options'!$L:$L,'Daily BSE Equity Options'!$A:$A,$A1292)=0,"",SUMIFS('Daily BSE Equity Options'!$L:$L,'Daily BSE Equity Options'!$A:$A,$A1292))</f>
        <v/>
      </c>
      <c r="R1292" s="8">
        <f>IF(OR(P1292="",Q1292=""),"",P1292+Q1292)</f>
        <v/>
      </c>
      <c r="S1292" s="23">
        <f>IFERROR(IF(OR(P1292="",INDEX(P:P,MATCH(DATE(YEAR($A1292)-1,MONTH($A1292),DAY($A1292)),$A:$A,0))=""),"",P1292/INDEX(P:P,MATCH(DATE(YEAR($A1292)-1,MONTH($A1292),DAY($A1292)),$A:$A,0))-1),"")</f>
        <v/>
      </c>
      <c r="T1292" s="23">
        <f>IFERROR(IF(OR(Q1292="",INDEX(Q:Q,MATCH(DATE(YEAR($A1292)-1,MONTH($A1292),DAY($A1292)),$A:$A,0))=""),"",Q1292/INDEX(Q:Q,MATCH(DATE(YEAR($A1292)-1,MONTH($A1292),DAY($A1292)),$A:$A,0))-1),"")</f>
        <v/>
      </c>
      <c r="U1292" s="23">
        <f>IFERROR(IF(OR(R1292="",INDEX(R:R,MATCH(DATE(YEAR($A1292)-1,MONTH($A1292),DAY($A1292)),$A:$A,0))=""),"",R1292/INDEX(R:R,MATCH(DATE(YEAR($A1292)-1,MONTH($A1292),DAY($A1292)),$A:$A,0))-1),"")</f>
        <v/>
      </c>
      <c r="V1292" s="23">
        <f>IF(OR(P1292="",P1291=""),"",P1292/P1291-1)</f>
        <v/>
      </c>
      <c r="W1292" s="23">
        <f>IF(OR(Q1292="",Q1291=""),"",Q1292/Q1291-1)</f>
        <v/>
      </c>
      <c r="X1292" s="23">
        <f>IF(OR(R1292="",R1291=""),"",R1292/R1291-1)</f>
        <v/>
      </c>
      <c r="Y1292" s="23">
        <f>IF(R1292="","",P1292/R1292)</f>
        <v/>
      </c>
      <c r="Z1292" s="23">
        <f>IF(R1292="","",Q1292/R1292)</f>
        <v/>
      </c>
      <c r="AA1292" s="24">
        <f>IF(SUMIFS('Daily NSE Equity Options'!$M:$M,'Daily NSE Equity Options'!$A:$A,$A1292)=0,"",SUMIFS('Daily NSE Equity Options'!$M:$M,'Daily NSE Equity Options'!$A:$A,$A1292))</f>
        <v/>
      </c>
      <c r="AB1292" s="9">
        <f>IF(SUMIFS('Daily BSE Equity Options'!$M:$M,'Daily BSE Equity Options'!$A:$A,$A1292)=0,"",SUMIFS('Daily BSE Equity Options'!$M:$M,'Daily BSE Equity Options'!$A:$A,$A1292))</f>
        <v/>
      </c>
      <c r="AC1292" s="9">
        <f>IF(OR(AA1292="",AB1292=""),"",AA1292+AB1292)</f>
        <v/>
      </c>
      <c r="AD1292" s="26">
        <f>IFERROR(IF(OR(AA1292="",INDEX(AA:AA,MATCH(DATE(YEAR($A1292)-1,MONTH($A1292),DAY($A1292)),$A:$A,0))=""),"",AA1292/INDEX(AA:AA,MATCH(DATE(YEAR($A1292)-1,MONTH($A1292),DAY($A1292)),$A:$A,0))-1),"")</f>
        <v/>
      </c>
      <c r="AE1292" s="26">
        <f>IFERROR(IF(OR(AB1292="",INDEX(AB:AB,MATCH(DATE(YEAR($A1292)-1,MONTH($A1292),DAY($A1292)),$A:$A,0))=""),"",AB1292/INDEX(AB:AB,MATCH(DATE(YEAR($A1292)-1,MONTH($A1292),DAY($A1292)),$A:$A,0))-1),"")</f>
        <v/>
      </c>
      <c r="AF1292" s="26">
        <f>IFERROR(IF(OR(AC1292="",INDEX(AC:AC,MATCH(DATE(YEAR($A1292)-1,MONTH($A1292),DAY($A1292)),$A:$A,0))=""),"",AC1292/INDEX(AC:AC,MATCH(DATE(YEAR($A1292)-1,MONTH($A1292),DAY($A1292)),$A:$A,0))-1),"")</f>
        <v/>
      </c>
      <c r="AG1292" s="26">
        <f>IF(OR(AA1292="",AA1291=""),"",AA1292/AA1291-1)</f>
        <v/>
      </c>
      <c r="AH1292" s="26">
        <f>IF(OR(AB1292="",AB1291=""),"",AB1292/AB1291-1)</f>
        <v/>
      </c>
      <c r="AI1292" s="26">
        <f>IF(OR(AC1292="",AC1291=""),"",AC1292/AC1291-1)</f>
        <v/>
      </c>
      <c r="AJ1292" s="26">
        <f>IF(AC1292="","",AA1292/AC1292)</f>
        <v/>
      </c>
      <c r="AK1292" s="26">
        <f>IF(AC1292="","",AB1292/AC1292)</f>
        <v/>
      </c>
      <c r="AL1292" s="29" t="n">
        <v>14.015</v>
      </c>
      <c r="AM1292" s="30" t="n">
        <v>15.975</v>
      </c>
      <c r="AN1292" s="30" t="n">
        <v>14.015</v>
      </c>
      <c r="AO1292" s="30" t="n">
        <v>15.08</v>
      </c>
      <c r="AP1292" s="31" t="n">
        <v>0.076</v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18">
        <f>IF(SUMIFS('Daily NSE Equity Options'!$K:$K,'Daily NSE Equity Options'!$A:$A,$A1293)=0,"",SUMIFS('Daily NSE Equity Options'!$K:$K,'Daily NSE Equity Options'!$A:$A,$A1293))</f>
        <v/>
      </c>
      <c r="F1293" s="7">
        <f>IF(SUMIFS('Daily BSE Equity Options'!$K:$K,'Daily BSE Equity Options'!$A:$A,$A1293)=0,"",SUMIFS('Daily BSE Equity Options'!$K:$K,'Daily BSE Equity Options'!$A:$A,$A1293))</f>
        <v/>
      </c>
      <c r="G1293" s="7">
        <f>IF(OR(E1293="",F1293=""),"",E1293+F1293)</f>
        <v/>
      </c>
      <c r="H1293" s="20">
        <f>IFERROR(IF(OR(E1293="",INDEX(E:E,MATCH(DATE(YEAR($A1293)-1,MONTH($A1293),DAY($A1293)),$A:$A,0))=""),"",E1293/INDEX(E:E,MATCH(DATE(YEAR($A1293)-1,MONTH($A1293),DAY($A1293)),$A:$A,0))-1),"")</f>
        <v/>
      </c>
      <c r="I1293" s="20">
        <f>IFERROR(IF(OR(F1293="",INDEX(F:F,MATCH(DATE(YEAR($A1293)-1,MONTH($A1293),DAY($A1293)),$A:$A,0))=""),"",F1293/INDEX(F:F,MATCH(DATE(YEAR($A1293)-1,MONTH($A1293),DAY($A1293)),$A:$A,0))-1),"")</f>
        <v/>
      </c>
      <c r="J1293" s="20">
        <f>IFERROR(IF(OR(G1293="",INDEX(G:G,MATCH(DATE(YEAR($A1293)-1,MONTH($A1293),DAY($A1293)),$A:$A,0))=""),"",G1293/INDEX(G:G,MATCH(DATE(YEAR($A1293)-1,MONTH($A1293),DAY($A1293)),$A:$A,0))-1),"")</f>
        <v/>
      </c>
      <c r="K1293" s="20">
        <f>IF(OR(E1293="",E1292=""),"",E1293/E1292-1)</f>
        <v/>
      </c>
      <c r="L1293" s="20">
        <f>IF(OR(F1293="",F1292=""),"",F1293/F1292-1)</f>
        <v/>
      </c>
      <c r="M1293" s="20">
        <f>IF(OR(G1293="",G1292=""),"",G1293/G1292-1)</f>
        <v/>
      </c>
      <c r="N1293" s="20">
        <f>IF(G1293="","",E1293/G1293)</f>
        <v/>
      </c>
      <c r="O1293" s="20">
        <f>IF(G1293="","",F1293/G1293)</f>
        <v/>
      </c>
      <c r="P1293" s="21">
        <f>IF(SUMIFS('Daily NSE Equity Options'!$L:$L,'Daily NSE Equity Options'!$A:$A,$A1293)=0,"",SUMIFS('Daily NSE Equity Options'!$L:$L,'Daily NSE Equity Options'!$A:$A,$A1293))</f>
        <v/>
      </c>
      <c r="Q1293" s="8">
        <f>IF(SUMIFS('Daily BSE Equity Options'!$L:$L,'Daily BSE Equity Options'!$A:$A,$A1293)=0,"",SUMIFS('Daily BSE Equity Options'!$L:$L,'Daily BSE Equity Options'!$A:$A,$A1293))</f>
        <v/>
      </c>
      <c r="R1293" s="8">
        <f>IF(OR(P1293="",Q1293=""),"",P1293+Q1293)</f>
        <v/>
      </c>
      <c r="S1293" s="23">
        <f>IFERROR(IF(OR(P1293="",INDEX(P:P,MATCH(DATE(YEAR($A1293)-1,MONTH($A1293),DAY($A1293)),$A:$A,0))=""),"",P1293/INDEX(P:P,MATCH(DATE(YEAR($A1293)-1,MONTH($A1293),DAY($A1293)),$A:$A,0))-1),"")</f>
        <v/>
      </c>
      <c r="T1293" s="23">
        <f>IFERROR(IF(OR(Q1293="",INDEX(Q:Q,MATCH(DATE(YEAR($A1293)-1,MONTH($A1293),DAY($A1293)),$A:$A,0))=""),"",Q1293/INDEX(Q:Q,MATCH(DATE(YEAR($A1293)-1,MONTH($A1293),DAY($A1293)),$A:$A,0))-1),"")</f>
        <v/>
      </c>
      <c r="U1293" s="23">
        <f>IFERROR(IF(OR(R1293="",INDEX(R:R,MATCH(DATE(YEAR($A1293)-1,MONTH($A1293),DAY($A1293)),$A:$A,0))=""),"",R1293/INDEX(R:R,MATCH(DATE(YEAR($A1293)-1,MONTH($A1293),DAY($A1293)),$A:$A,0))-1),"")</f>
        <v/>
      </c>
      <c r="V1293" s="23">
        <f>IF(OR(P1293="",P1292=""),"",P1293/P1292-1)</f>
        <v/>
      </c>
      <c r="W1293" s="23">
        <f>IF(OR(Q1293="",Q1292=""),"",Q1293/Q1292-1)</f>
        <v/>
      </c>
      <c r="X1293" s="23">
        <f>IF(OR(R1293="",R1292=""),"",R1293/R1292-1)</f>
        <v/>
      </c>
      <c r="Y1293" s="23">
        <f>IF(R1293="","",P1293/R1293)</f>
        <v/>
      </c>
      <c r="Z1293" s="23">
        <f>IF(R1293="","",Q1293/R1293)</f>
        <v/>
      </c>
      <c r="AA1293" s="24">
        <f>IF(SUMIFS('Daily NSE Equity Options'!$M:$M,'Daily NSE Equity Options'!$A:$A,$A1293)=0,"",SUMIFS('Daily NSE Equity Options'!$M:$M,'Daily NSE Equity Options'!$A:$A,$A1293))</f>
        <v/>
      </c>
      <c r="AB1293" s="9">
        <f>IF(SUMIFS('Daily BSE Equity Options'!$M:$M,'Daily BSE Equity Options'!$A:$A,$A1293)=0,"",SUMIFS('Daily BSE Equity Options'!$M:$M,'Daily BSE Equity Options'!$A:$A,$A1293))</f>
        <v/>
      </c>
      <c r="AC1293" s="9">
        <f>IF(OR(AA1293="",AB1293=""),"",AA1293+AB1293)</f>
        <v/>
      </c>
      <c r="AD1293" s="26">
        <f>IFERROR(IF(OR(AA1293="",INDEX(AA:AA,MATCH(DATE(YEAR($A1293)-1,MONTH($A1293),DAY($A1293)),$A:$A,0))=""),"",AA1293/INDEX(AA:AA,MATCH(DATE(YEAR($A1293)-1,MONTH($A1293),DAY($A1293)),$A:$A,0))-1),"")</f>
        <v/>
      </c>
      <c r="AE1293" s="26">
        <f>IFERROR(IF(OR(AB1293="",INDEX(AB:AB,MATCH(DATE(YEAR($A1293)-1,MONTH($A1293),DAY($A1293)),$A:$A,0))=""),"",AB1293/INDEX(AB:AB,MATCH(DATE(YEAR($A1293)-1,MONTH($A1293),DAY($A1293)),$A:$A,0))-1),"")</f>
        <v/>
      </c>
      <c r="AF1293" s="26">
        <f>IFERROR(IF(OR(AC1293="",INDEX(AC:AC,MATCH(DATE(YEAR($A1293)-1,MONTH($A1293),DAY($A1293)),$A:$A,0))=""),"",AC1293/INDEX(AC:AC,MATCH(DATE(YEAR($A1293)-1,MONTH($A1293),DAY($A1293)),$A:$A,0))-1),"")</f>
        <v/>
      </c>
      <c r="AG1293" s="26">
        <f>IF(OR(AA1293="",AA1292=""),"",AA1293/AA1292-1)</f>
        <v/>
      </c>
      <c r="AH1293" s="26">
        <f>IF(OR(AB1293="",AB1292=""),"",AB1293/AB1292-1)</f>
        <v/>
      </c>
      <c r="AI1293" s="26">
        <f>IF(OR(AC1293="",AC1292=""),"",AC1293/AC1292-1)</f>
        <v/>
      </c>
      <c r="AJ1293" s="26">
        <f>IF(AC1293="","",AA1293/AC1293)</f>
        <v/>
      </c>
      <c r="AK1293" s="26">
        <f>IF(AC1293="","",AB1293/AC1293)</f>
        <v/>
      </c>
      <c r="AL1293" s="29" t="n">
        <v>15.08</v>
      </c>
      <c r="AM1293" s="30" t="n">
        <v>15.4725</v>
      </c>
      <c r="AN1293" s="30" t="n">
        <v>14.5525</v>
      </c>
      <c r="AO1293" s="30" t="n">
        <v>14.84</v>
      </c>
      <c r="AP1293" s="31" t="n">
        <v>-0.0159</v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18">
        <f>IF(SUMIFS('Daily NSE Equity Options'!$K:$K,'Daily NSE Equity Options'!$A:$A,$A1294)=0,"",SUMIFS('Daily NSE Equity Options'!$K:$K,'Daily NSE Equity Options'!$A:$A,$A1294))</f>
        <v/>
      </c>
      <c r="F1294" s="7">
        <f>IF(SUMIFS('Daily BSE Equity Options'!$K:$K,'Daily BSE Equity Options'!$A:$A,$A1294)=0,"",SUMIFS('Daily BSE Equity Options'!$K:$K,'Daily BSE Equity Options'!$A:$A,$A1294))</f>
        <v/>
      </c>
      <c r="G1294" s="7">
        <f>IF(OR(E1294="",F1294=""),"",E1294+F1294)</f>
        <v/>
      </c>
      <c r="H1294" s="20">
        <f>IFERROR(IF(OR(E1294="",INDEX(E:E,MATCH(DATE(YEAR($A1294)-1,MONTH($A1294),DAY($A1294)),$A:$A,0))=""),"",E1294/INDEX(E:E,MATCH(DATE(YEAR($A1294)-1,MONTH($A1294),DAY($A1294)),$A:$A,0))-1),"")</f>
        <v/>
      </c>
      <c r="I1294" s="20">
        <f>IFERROR(IF(OR(F1294="",INDEX(F:F,MATCH(DATE(YEAR($A1294)-1,MONTH($A1294),DAY($A1294)),$A:$A,0))=""),"",F1294/INDEX(F:F,MATCH(DATE(YEAR($A1294)-1,MONTH($A1294),DAY($A1294)),$A:$A,0))-1),"")</f>
        <v/>
      </c>
      <c r="J1294" s="20">
        <f>IFERROR(IF(OR(G1294="",INDEX(G:G,MATCH(DATE(YEAR($A1294)-1,MONTH($A1294),DAY($A1294)),$A:$A,0))=""),"",G1294/INDEX(G:G,MATCH(DATE(YEAR($A1294)-1,MONTH($A1294),DAY($A1294)),$A:$A,0))-1),"")</f>
        <v/>
      </c>
      <c r="K1294" s="20">
        <f>IF(OR(E1294="",E1293=""),"",E1294/E1293-1)</f>
        <v/>
      </c>
      <c r="L1294" s="20">
        <f>IF(OR(F1294="",F1293=""),"",F1294/F1293-1)</f>
        <v/>
      </c>
      <c r="M1294" s="20">
        <f>IF(OR(G1294="",G1293=""),"",G1294/G1293-1)</f>
        <v/>
      </c>
      <c r="N1294" s="20">
        <f>IF(G1294="","",E1294/G1294)</f>
        <v/>
      </c>
      <c r="O1294" s="20">
        <f>IF(G1294="","",F1294/G1294)</f>
        <v/>
      </c>
      <c r="P1294" s="21">
        <f>IF(SUMIFS('Daily NSE Equity Options'!$L:$L,'Daily NSE Equity Options'!$A:$A,$A1294)=0,"",SUMIFS('Daily NSE Equity Options'!$L:$L,'Daily NSE Equity Options'!$A:$A,$A1294))</f>
        <v/>
      </c>
      <c r="Q1294" s="8">
        <f>IF(SUMIFS('Daily BSE Equity Options'!$L:$L,'Daily BSE Equity Options'!$A:$A,$A1294)=0,"",SUMIFS('Daily BSE Equity Options'!$L:$L,'Daily BSE Equity Options'!$A:$A,$A1294))</f>
        <v/>
      </c>
      <c r="R1294" s="8">
        <f>IF(OR(P1294="",Q1294=""),"",P1294+Q1294)</f>
        <v/>
      </c>
      <c r="S1294" s="23">
        <f>IFERROR(IF(OR(P1294="",INDEX(P:P,MATCH(DATE(YEAR($A1294)-1,MONTH($A1294),DAY($A1294)),$A:$A,0))=""),"",P1294/INDEX(P:P,MATCH(DATE(YEAR($A1294)-1,MONTH($A1294),DAY($A1294)),$A:$A,0))-1),"")</f>
        <v/>
      </c>
      <c r="T1294" s="23">
        <f>IFERROR(IF(OR(Q1294="",INDEX(Q:Q,MATCH(DATE(YEAR($A1294)-1,MONTH($A1294),DAY($A1294)),$A:$A,0))=""),"",Q1294/INDEX(Q:Q,MATCH(DATE(YEAR($A1294)-1,MONTH($A1294),DAY($A1294)),$A:$A,0))-1),"")</f>
        <v/>
      </c>
      <c r="U1294" s="23">
        <f>IFERROR(IF(OR(R1294="",INDEX(R:R,MATCH(DATE(YEAR($A1294)-1,MONTH($A1294),DAY($A1294)),$A:$A,0))=""),"",R1294/INDEX(R:R,MATCH(DATE(YEAR($A1294)-1,MONTH($A1294),DAY($A1294)),$A:$A,0))-1),"")</f>
        <v/>
      </c>
      <c r="V1294" s="23">
        <f>IF(OR(P1294="",P1293=""),"",P1294/P1293-1)</f>
        <v/>
      </c>
      <c r="W1294" s="23">
        <f>IF(OR(Q1294="",Q1293=""),"",Q1294/Q1293-1)</f>
        <v/>
      </c>
      <c r="X1294" s="23">
        <f>IF(OR(R1294="",R1293=""),"",R1294/R1293-1)</f>
        <v/>
      </c>
      <c r="Y1294" s="23">
        <f>IF(R1294="","",P1294/R1294)</f>
        <v/>
      </c>
      <c r="Z1294" s="23">
        <f>IF(R1294="","",Q1294/R1294)</f>
        <v/>
      </c>
      <c r="AA1294" s="24">
        <f>IF(SUMIFS('Daily NSE Equity Options'!$M:$M,'Daily NSE Equity Options'!$A:$A,$A1294)=0,"",SUMIFS('Daily NSE Equity Options'!$M:$M,'Daily NSE Equity Options'!$A:$A,$A1294))</f>
        <v/>
      </c>
      <c r="AB1294" s="9">
        <f>IF(SUMIFS('Daily BSE Equity Options'!$M:$M,'Daily BSE Equity Options'!$A:$A,$A1294)=0,"",SUMIFS('Daily BSE Equity Options'!$M:$M,'Daily BSE Equity Options'!$A:$A,$A1294))</f>
        <v/>
      </c>
      <c r="AC1294" s="9">
        <f>IF(OR(AA1294="",AB1294=""),"",AA1294+AB1294)</f>
        <v/>
      </c>
      <c r="AD1294" s="26">
        <f>IFERROR(IF(OR(AA1294="",INDEX(AA:AA,MATCH(DATE(YEAR($A1294)-1,MONTH($A1294),DAY($A1294)),$A:$A,0))=""),"",AA1294/INDEX(AA:AA,MATCH(DATE(YEAR($A1294)-1,MONTH($A1294),DAY($A1294)),$A:$A,0))-1),"")</f>
        <v/>
      </c>
      <c r="AE1294" s="26">
        <f>IFERROR(IF(OR(AB1294="",INDEX(AB:AB,MATCH(DATE(YEAR($A1294)-1,MONTH($A1294),DAY($A1294)),$A:$A,0))=""),"",AB1294/INDEX(AB:AB,MATCH(DATE(YEAR($A1294)-1,MONTH($A1294),DAY($A1294)),$A:$A,0))-1),"")</f>
        <v/>
      </c>
      <c r="AF1294" s="26">
        <f>IFERROR(IF(OR(AC1294="",INDEX(AC:AC,MATCH(DATE(YEAR($A1294)-1,MONTH($A1294),DAY($A1294)),$A:$A,0))=""),"",AC1294/INDEX(AC:AC,MATCH(DATE(YEAR($A1294)-1,MONTH($A1294),DAY($A1294)),$A:$A,0))-1),"")</f>
        <v/>
      </c>
      <c r="AG1294" s="26">
        <f>IF(OR(AA1294="",AA1293=""),"",AA1294/AA1293-1)</f>
        <v/>
      </c>
      <c r="AH1294" s="26">
        <f>IF(OR(AB1294="",AB1293=""),"",AB1294/AB1293-1)</f>
        <v/>
      </c>
      <c r="AI1294" s="26">
        <f>IF(OR(AC1294="",AC1293=""),"",AC1294/AC1293-1)</f>
        <v/>
      </c>
      <c r="AJ1294" s="26">
        <f>IF(AC1294="","",AA1294/AC1294)</f>
        <v/>
      </c>
      <c r="AK1294" s="26">
        <f>IF(AC1294="","",AB1294/AC1294)</f>
        <v/>
      </c>
      <c r="AL1294" s="29" t="n">
        <v>14.8375</v>
      </c>
      <c r="AM1294" s="30" t="n">
        <v>15.0225</v>
      </c>
      <c r="AN1294" s="30" t="n">
        <v>14.3</v>
      </c>
      <c r="AO1294" s="30" t="n">
        <v>14.4</v>
      </c>
      <c r="AP1294" s="31" t="n">
        <v>-0.0295</v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18">
        <f>IF(SUMIFS('Daily NSE Equity Options'!$K:$K,'Daily NSE Equity Options'!$A:$A,$A1295)=0,"",SUMIFS('Daily NSE Equity Options'!$K:$K,'Daily NSE Equity Options'!$A:$A,$A1295))</f>
        <v/>
      </c>
      <c r="F1295" s="7">
        <f>IF(SUMIFS('Daily BSE Equity Options'!$K:$K,'Daily BSE Equity Options'!$A:$A,$A1295)=0,"",SUMIFS('Daily BSE Equity Options'!$K:$K,'Daily BSE Equity Options'!$A:$A,$A1295))</f>
        <v/>
      </c>
      <c r="G1295" s="7">
        <f>IF(OR(E1295="",F1295=""),"",E1295+F1295)</f>
        <v/>
      </c>
      <c r="H1295" s="20">
        <f>IFERROR(IF(OR(E1295="",INDEX(E:E,MATCH(DATE(YEAR($A1295)-1,MONTH($A1295),DAY($A1295)),$A:$A,0))=""),"",E1295/INDEX(E:E,MATCH(DATE(YEAR($A1295)-1,MONTH($A1295),DAY($A1295)),$A:$A,0))-1),"")</f>
        <v/>
      </c>
      <c r="I1295" s="20">
        <f>IFERROR(IF(OR(F1295="",INDEX(F:F,MATCH(DATE(YEAR($A1295)-1,MONTH($A1295),DAY($A1295)),$A:$A,0))=""),"",F1295/INDEX(F:F,MATCH(DATE(YEAR($A1295)-1,MONTH($A1295),DAY($A1295)),$A:$A,0))-1),"")</f>
        <v/>
      </c>
      <c r="J1295" s="20">
        <f>IFERROR(IF(OR(G1295="",INDEX(G:G,MATCH(DATE(YEAR($A1295)-1,MONTH($A1295),DAY($A1295)),$A:$A,0))=""),"",G1295/INDEX(G:G,MATCH(DATE(YEAR($A1295)-1,MONTH($A1295),DAY($A1295)),$A:$A,0))-1),"")</f>
        <v/>
      </c>
      <c r="K1295" s="20">
        <f>IF(OR(E1295="",E1294=""),"",E1295/E1294-1)</f>
        <v/>
      </c>
      <c r="L1295" s="20">
        <f>IF(OR(F1295="",F1294=""),"",F1295/F1294-1)</f>
        <v/>
      </c>
      <c r="M1295" s="20">
        <f>IF(OR(G1295="",G1294=""),"",G1295/G1294-1)</f>
        <v/>
      </c>
      <c r="N1295" s="20">
        <f>IF(G1295="","",E1295/G1295)</f>
        <v/>
      </c>
      <c r="O1295" s="20">
        <f>IF(G1295="","",F1295/G1295)</f>
        <v/>
      </c>
      <c r="P1295" s="21">
        <f>IF(SUMIFS('Daily NSE Equity Options'!$L:$L,'Daily NSE Equity Options'!$A:$A,$A1295)=0,"",SUMIFS('Daily NSE Equity Options'!$L:$L,'Daily NSE Equity Options'!$A:$A,$A1295))</f>
        <v/>
      </c>
      <c r="Q1295" s="8">
        <f>IF(SUMIFS('Daily BSE Equity Options'!$L:$L,'Daily BSE Equity Options'!$A:$A,$A1295)=0,"",SUMIFS('Daily BSE Equity Options'!$L:$L,'Daily BSE Equity Options'!$A:$A,$A1295))</f>
        <v/>
      </c>
      <c r="R1295" s="8">
        <f>IF(OR(P1295="",Q1295=""),"",P1295+Q1295)</f>
        <v/>
      </c>
      <c r="S1295" s="23">
        <f>IFERROR(IF(OR(P1295="",INDEX(P:P,MATCH(DATE(YEAR($A1295)-1,MONTH($A1295),DAY($A1295)),$A:$A,0))=""),"",P1295/INDEX(P:P,MATCH(DATE(YEAR($A1295)-1,MONTH($A1295),DAY($A1295)),$A:$A,0))-1),"")</f>
        <v/>
      </c>
      <c r="T1295" s="23">
        <f>IFERROR(IF(OR(Q1295="",INDEX(Q:Q,MATCH(DATE(YEAR($A1295)-1,MONTH($A1295),DAY($A1295)),$A:$A,0))=""),"",Q1295/INDEX(Q:Q,MATCH(DATE(YEAR($A1295)-1,MONTH($A1295),DAY($A1295)),$A:$A,0))-1),"")</f>
        <v/>
      </c>
      <c r="U1295" s="23">
        <f>IFERROR(IF(OR(R1295="",INDEX(R:R,MATCH(DATE(YEAR($A1295)-1,MONTH($A1295),DAY($A1295)),$A:$A,0))=""),"",R1295/INDEX(R:R,MATCH(DATE(YEAR($A1295)-1,MONTH($A1295),DAY($A1295)),$A:$A,0))-1),"")</f>
        <v/>
      </c>
      <c r="V1295" s="23">
        <f>IF(OR(P1295="",P1294=""),"",P1295/P1294-1)</f>
        <v/>
      </c>
      <c r="W1295" s="23">
        <f>IF(OR(Q1295="",Q1294=""),"",Q1295/Q1294-1)</f>
        <v/>
      </c>
      <c r="X1295" s="23">
        <f>IF(OR(R1295="",R1294=""),"",R1295/R1294-1)</f>
        <v/>
      </c>
      <c r="Y1295" s="23">
        <f>IF(R1295="","",P1295/R1295)</f>
        <v/>
      </c>
      <c r="Z1295" s="23">
        <f>IF(R1295="","",Q1295/R1295)</f>
        <v/>
      </c>
      <c r="AA1295" s="24">
        <f>IF(SUMIFS('Daily NSE Equity Options'!$M:$M,'Daily NSE Equity Options'!$A:$A,$A1295)=0,"",SUMIFS('Daily NSE Equity Options'!$M:$M,'Daily NSE Equity Options'!$A:$A,$A1295))</f>
        <v/>
      </c>
      <c r="AB1295" s="9">
        <f>IF(SUMIFS('Daily BSE Equity Options'!$M:$M,'Daily BSE Equity Options'!$A:$A,$A1295)=0,"",SUMIFS('Daily BSE Equity Options'!$M:$M,'Daily BSE Equity Options'!$A:$A,$A1295))</f>
        <v/>
      </c>
      <c r="AC1295" s="9">
        <f>IF(OR(AA1295="",AB1295=""),"",AA1295+AB1295)</f>
        <v/>
      </c>
      <c r="AD1295" s="26">
        <f>IFERROR(IF(OR(AA1295="",INDEX(AA:AA,MATCH(DATE(YEAR($A1295)-1,MONTH($A1295),DAY($A1295)),$A:$A,0))=""),"",AA1295/INDEX(AA:AA,MATCH(DATE(YEAR($A1295)-1,MONTH($A1295),DAY($A1295)),$A:$A,0))-1),"")</f>
        <v/>
      </c>
      <c r="AE1295" s="26">
        <f>IFERROR(IF(OR(AB1295="",INDEX(AB:AB,MATCH(DATE(YEAR($A1295)-1,MONTH($A1295),DAY($A1295)),$A:$A,0))=""),"",AB1295/INDEX(AB:AB,MATCH(DATE(YEAR($A1295)-1,MONTH($A1295),DAY($A1295)),$A:$A,0))-1),"")</f>
        <v/>
      </c>
      <c r="AF1295" s="26">
        <f>IFERROR(IF(OR(AC1295="",INDEX(AC:AC,MATCH(DATE(YEAR($A1295)-1,MONTH($A1295),DAY($A1295)),$A:$A,0))=""),"",AC1295/INDEX(AC:AC,MATCH(DATE(YEAR($A1295)-1,MONTH($A1295),DAY($A1295)),$A:$A,0))-1),"")</f>
        <v/>
      </c>
      <c r="AG1295" s="26">
        <f>IF(OR(AA1295="",AA1294=""),"",AA1295/AA1294-1)</f>
        <v/>
      </c>
      <c r="AH1295" s="26">
        <f>IF(OR(AB1295="",AB1294=""),"",AB1295/AB1294-1)</f>
        <v/>
      </c>
      <c r="AI1295" s="26">
        <f>IF(OR(AC1295="",AC1294=""),"",AC1295/AC1294-1)</f>
        <v/>
      </c>
      <c r="AJ1295" s="26">
        <f>IF(AC1295="","",AA1295/AC1295)</f>
        <v/>
      </c>
      <c r="AK1295" s="26">
        <f>IF(AC1295="","",AB1295/AC1295)</f>
        <v/>
      </c>
      <c r="AL1295" s="29" t="n">
        <v>14.4025</v>
      </c>
      <c r="AM1295" s="30" t="n">
        <v>14.8175</v>
      </c>
      <c r="AN1295" s="30" t="n">
        <v>14.105</v>
      </c>
      <c r="AO1295" s="30" t="n">
        <v>14.28</v>
      </c>
      <c r="AP1295" s="31" t="n">
        <v>-0.008500000000000001</v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18">
        <f>IF(SUMIFS('Daily NSE Equity Options'!$K:$K,'Daily NSE Equity Options'!$A:$A,$A1296)=0,"",SUMIFS('Daily NSE Equity Options'!$K:$K,'Daily NSE Equity Options'!$A:$A,$A1296))</f>
        <v/>
      </c>
      <c r="F1296" s="7">
        <f>IF(SUMIFS('Daily BSE Equity Options'!$K:$K,'Daily BSE Equity Options'!$A:$A,$A1296)=0,"",SUMIFS('Daily BSE Equity Options'!$K:$K,'Daily BSE Equity Options'!$A:$A,$A1296))</f>
        <v/>
      </c>
      <c r="G1296" s="7">
        <f>IF(OR(E1296="",F1296=""),"",E1296+F1296)</f>
        <v/>
      </c>
      <c r="H1296" s="20">
        <f>IFERROR(IF(OR(E1296="",INDEX(E:E,MATCH(DATE(YEAR($A1296)-1,MONTH($A1296),DAY($A1296)),$A:$A,0))=""),"",E1296/INDEX(E:E,MATCH(DATE(YEAR($A1296)-1,MONTH($A1296),DAY($A1296)),$A:$A,0))-1),"")</f>
        <v/>
      </c>
      <c r="I1296" s="20">
        <f>IFERROR(IF(OR(F1296="",INDEX(F:F,MATCH(DATE(YEAR($A1296)-1,MONTH($A1296),DAY($A1296)),$A:$A,0))=""),"",F1296/INDEX(F:F,MATCH(DATE(YEAR($A1296)-1,MONTH($A1296),DAY($A1296)),$A:$A,0))-1),"")</f>
        <v/>
      </c>
      <c r="J1296" s="20">
        <f>IFERROR(IF(OR(G1296="",INDEX(G:G,MATCH(DATE(YEAR($A1296)-1,MONTH($A1296),DAY($A1296)),$A:$A,0))=""),"",G1296/INDEX(G:G,MATCH(DATE(YEAR($A1296)-1,MONTH($A1296),DAY($A1296)),$A:$A,0))-1),"")</f>
        <v/>
      </c>
      <c r="K1296" s="20">
        <f>IF(OR(E1296="",E1295=""),"",E1296/E1295-1)</f>
        <v/>
      </c>
      <c r="L1296" s="20">
        <f>IF(OR(F1296="",F1295=""),"",F1296/F1295-1)</f>
        <v/>
      </c>
      <c r="M1296" s="20">
        <f>IF(OR(G1296="",G1295=""),"",G1296/G1295-1)</f>
        <v/>
      </c>
      <c r="N1296" s="20">
        <f>IF(G1296="","",E1296/G1296)</f>
        <v/>
      </c>
      <c r="O1296" s="20">
        <f>IF(G1296="","",F1296/G1296)</f>
        <v/>
      </c>
      <c r="P1296" s="21">
        <f>IF(SUMIFS('Daily NSE Equity Options'!$L:$L,'Daily NSE Equity Options'!$A:$A,$A1296)=0,"",SUMIFS('Daily NSE Equity Options'!$L:$L,'Daily NSE Equity Options'!$A:$A,$A1296))</f>
        <v/>
      </c>
      <c r="Q1296" s="8">
        <f>IF(SUMIFS('Daily BSE Equity Options'!$L:$L,'Daily BSE Equity Options'!$A:$A,$A1296)=0,"",SUMIFS('Daily BSE Equity Options'!$L:$L,'Daily BSE Equity Options'!$A:$A,$A1296))</f>
        <v/>
      </c>
      <c r="R1296" s="8">
        <f>IF(OR(P1296="",Q1296=""),"",P1296+Q1296)</f>
        <v/>
      </c>
      <c r="S1296" s="23">
        <f>IFERROR(IF(OR(P1296="",INDEX(P:P,MATCH(DATE(YEAR($A1296)-1,MONTH($A1296),DAY($A1296)),$A:$A,0))=""),"",P1296/INDEX(P:P,MATCH(DATE(YEAR($A1296)-1,MONTH($A1296),DAY($A1296)),$A:$A,0))-1),"")</f>
        <v/>
      </c>
      <c r="T1296" s="23">
        <f>IFERROR(IF(OR(Q1296="",INDEX(Q:Q,MATCH(DATE(YEAR($A1296)-1,MONTH($A1296),DAY($A1296)),$A:$A,0))=""),"",Q1296/INDEX(Q:Q,MATCH(DATE(YEAR($A1296)-1,MONTH($A1296),DAY($A1296)),$A:$A,0))-1),"")</f>
        <v/>
      </c>
      <c r="U1296" s="23">
        <f>IFERROR(IF(OR(R1296="",INDEX(R:R,MATCH(DATE(YEAR($A1296)-1,MONTH($A1296),DAY($A1296)),$A:$A,0))=""),"",R1296/INDEX(R:R,MATCH(DATE(YEAR($A1296)-1,MONTH($A1296),DAY($A1296)),$A:$A,0))-1),"")</f>
        <v/>
      </c>
      <c r="V1296" s="23">
        <f>IF(OR(P1296="",P1295=""),"",P1296/P1295-1)</f>
        <v/>
      </c>
      <c r="W1296" s="23">
        <f>IF(OR(Q1296="",Q1295=""),"",Q1296/Q1295-1)</f>
        <v/>
      </c>
      <c r="X1296" s="23">
        <f>IF(OR(R1296="",R1295=""),"",R1296/R1295-1)</f>
        <v/>
      </c>
      <c r="Y1296" s="23">
        <f>IF(R1296="","",P1296/R1296)</f>
        <v/>
      </c>
      <c r="Z1296" s="23">
        <f>IF(R1296="","",Q1296/R1296)</f>
        <v/>
      </c>
      <c r="AA1296" s="24">
        <f>IF(SUMIFS('Daily NSE Equity Options'!$M:$M,'Daily NSE Equity Options'!$A:$A,$A1296)=0,"",SUMIFS('Daily NSE Equity Options'!$M:$M,'Daily NSE Equity Options'!$A:$A,$A1296))</f>
        <v/>
      </c>
      <c r="AB1296" s="9">
        <f>IF(SUMIFS('Daily BSE Equity Options'!$M:$M,'Daily BSE Equity Options'!$A:$A,$A1296)=0,"",SUMIFS('Daily BSE Equity Options'!$M:$M,'Daily BSE Equity Options'!$A:$A,$A1296))</f>
        <v/>
      </c>
      <c r="AC1296" s="9">
        <f>IF(OR(AA1296="",AB1296=""),"",AA1296+AB1296)</f>
        <v/>
      </c>
      <c r="AD1296" s="26">
        <f>IFERROR(IF(OR(AA1296="",INDEX(AA:AA,MATCH(DATE(YEAR($A1296)-1,MONTH($A1296),DAY($A1296)),$A:$A,0))=""),"",AA1296/INDEX(AA:AA,MATCH(DATE(YEAR($A1296)-1,MONTH($A1296),DAY($A1296)),$A:$A,0))-1),"")</f>
        <v/>
      </c>
      <c r="AE1296" s="26">
        <f>IFERROR(IF(OR(AB1296="",INDEX(AB:AB,MATCH(DATE(YEAR($A1296)-1,MONTH($A1296),DAY($A1296)),$A:$A,0))=""),"",AB1296/INDEX(AB:AB,MATCH(DATE(YEAR($A1296)-1,MONTH($A1296),DAY($A1296)),$A:$A,0))-1),"")</f>
        <v/>
      </c>
      <c r="AF1296" s="26">
        <f>IFERROR(IF(OR(AC1296="",INDEX(AC:AC,MATCH(DATE(YEAR($A1296)-1,MONTH($A1296),DAY($A1296)),$A:$A,0))=""),"",AC1296/INDEX(AC:AC,MATCH(DATE(YEAR($A1296)-1,MONTH($A1296),DAY($A1296)),$A:$A,0))-1),"")</f>
        <v/>
      </c>
      <c r="AG1296" s="26">
        <f>IF(OR(AA1296="",AA1295=""),"",AA1296/AA1295-1)</f>
        <v/>
      </c>
      <c r="AH1296" s="26">
        <f>IF(OR(AB1296="",AB1295=""),"",AB1296/AB1295-1)</f>
        <v/>
      </c>
      <c r="AI1296" s="26">
        <f>IF(OR(AC1296="",AC1295=""),"",AC1296/AC1295-1)</f>
        <v/>
      </c>
      <c r="AJ1296" s="26">
        <f>IF(AC1296="","",AA1296/AC1296)</f>
        <v/>
      </c>
      <c r="AK1296" s="26">
        <f>IF(AC1296="","",AB1296/AC1296)</f>
        <v/>
      </c>
      <c r="AL1296" s="29" t="n">
        <v>14.275</v>
      </c>
      <c r="AM1296" s="30" t="n">
        <v>14.37</v>
      </c>
      <c r="AN1296" s="30" t="n">
        <v>13.74</v>
      </c>
      <c r="AO1296" s="30" t="n">
        <v>14.26</v>
      </c>
      <c r="AP1296" s="31" t="n">
        <v>-0.0011</v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18">
        <f>IF(SUMIFS('Daily NSE Equity Options'!$K:$K,'Daily NSE Equity Options'!$A:$A,$A1297)=0,"",SUMIFS('Daily NSE Equity Options'!$K:$K,'Daily NSE Equity Options'!$A:$A,$A1297))</f>
        <v/>
      </c>
      <c r="F1297" s="7">
        <f>IF(SUMIFS('Daily BSE Equity Options'!$K:$K,'Daily BSE Equity Options'!$A:$A,$A1297)=0,"",SUMIFS('Daily BSE Equity Options'!$K:$K,'Daily BSE Equity Options'!$A:$A,$A1297))</f>
        <v/>
      </c>
      <c r="G1297" s="7">
        <f>IF(OR(E1297="",F1297=""),"",E1297+F1297)</f>
        <v/>
      </c>
      <c r="H1297" s="20">
        <f>IFERROR(IF(OR(E1297="",INDEX(E:E,MATCH(DATE(YEAR($A1297)-1,MONTH($A1297),DAY($A1297)),$A:$A,0))=""),"",E1297/INDEX(E:E,MATCH(DATE(YEAR($A1297)-1,MONTH($A1297),DAY($A1297)),$A:$A,0))-1),"")</f>
        <v/>
      </c>
      <c r="I1297" s="20">
        <f>IFERROR(IF(OR(F1297="",INDEX(F:F,MATCH(DATE(YEAR($A1297)-1,MONTH($A1297),DAY($A1297)),$A:$A,0))=""),"",F1297/INDEX(F:F,MATCH(DATE(YEAR($A1297)-1,MONTH($A1297),DAY($A1297)),$A:$A,0))-1),"")</f>
        <v/>
      </c>
      <c r="J1297" s="20">
        <f>IFERROR(IF(OR(G1297="",INDEX(G:G,MATCH(DATE(YEAR($A1297)-1,MONTH($A1297),DAY($A1297)),$A:$A,0))=""),"",G1297/INDEX(G:G,MATCH(DATE(YEAR($A1297)-1,MONTH($A1297),DAY($A1297)),$A:$A,0))-1),"")</f>
        <v/>
      </c>
      <c r="K1297" s="20">
        <f>IF(OR(E1297="",E1296=""),"",E1297/E1296-1)</f>
        <v/>
      </c>
      <c r="L1297" s="20">
        <f>IF(OR(F1297="",F1296=""),"",F1297/F1296-1)</f>
        <v/>
      </c>
      <c r="M1297" s="20">
        <f>IF(OR(G1297="",G1296=""),"",G1297/G1296-1)</f>
        <v/>
      </c>
      <c r="N1297" s="20">
        <f>IF(G1297="","",E1297/G1297)</f>
        <v/>
      </c>
      <c r="O1297" s="20">
        <f>IF(G1297="","",F1297/G1297)</f>
        <v/>
      </c>
      <c r="P1297" s="21">
        <f>IF(SUMIFS('Daily NSE Equity Options'!$L:$L,'Daily NSE Equity Options'!$A:$A,$A1297)=0,"",SUMIFS('Daily NSE Equity Options'!$L:$L,'Daily NSE Equity Options'!$A:$A,$A1297))</f>
        <v/>
      </c>
      <c r="Q1297" s="8">
        <f>IF(SUMIFS('Daily BSE Equity Options'!$L:$L,'Daily BSE Equity Options'!$A:$A,$A1297)=0,"",SUMIFS('Daily BSE Equity Options'!$L:$L,'Daily BSE Equity Options'!$A:$A,$A1297))</f>
        <v/>
      </c>
      <c r="R1297" s="8">
        <f>IF(OR(P1297="",Q1297=""),"",P1297+Q1297)</f>
        <v/>
      </c>
      <c r="S1297" s="23">
        <f>IFERROR(IF(OR(P1297="",INDEX(P:P,MATCH(DATE(YEAR($A1297)-1,MONTH($A1297),DAY($A1297)),$A:$A,0))=""),"",P1297/INDEX(P:P,MATCH(DATE(YEAR($A1297)-1,MONTH($A1297),DAY($A1297)),$A:$A,0))-1),"")</f>
        <v/>
      </c>
      <c r="T1297" s="23">
        <f>IFERROR(IF(OR(Q1297="",INDEX(Q:Q,MATCH(DATE(YEAR($A1297)-1,MONTH($A1297),DAY($A1297)),$A:$A,0))=""),"",Q1297/INDEX(Q:Q,MATCH(DATE(YEAR($A1297)-1,MONTH($A1297),DAY($A1297)),$A:$A,0))-1),"")</f>
        <v/>
      </c>
      <c r="U1297" s="23">
        <f>IFERROR(IF(OR(R1297="",INDEX(R:R,MATCH(DATE(YEAR($A1297)-1,MONTH($A1297),DAY($A1297)),$A:$A,0))=""),"",R1297/INDEX(R:R,MATCH(DATE(YEAR($A1297)-1,MONTH($A1297),DAY($A1297)),$A:$A,0))-1),"")</f>
        <v/>
      </c>
      <c r="V1297" s="23">
        <f>IF(OR(P1297="",P1296=""),"",P1297/P1296-1)</f>
        <v/>
      </c>
      <c r="W1297" s="23">
        <f>IF(OR(Q1297="",Q1296=""),"",Q1297/Q1296-1)</f>
        <v/>
      </c>
      <c r="X1297" s="23">
        <f>IF(OR(R1297="",R1296=""),"",R1297/R1296-1)</f>
        <v/>
      </c>
      <c r="Y1297" s="23">
        <f>IF(R1297="","",P1297/R1297)</f>
        <v/>
      </c>
      <c r="Z1297" s="23">
        <f>IF(R1297="","",Q1297/R1297)</f>
        <v/>
      </c>
      <c r="AA1297" s="24">
        <f>IF(SUMIFS('Daily NSE Equity Options'!$M:$M,'Daily NSE Equity Options'!$A:$A,$A1297)=0,"",SUMIFS('Daily NSE Equity Options'!$M:$M,'Daily NSE Equity Options'!$A:$A,$A1297))</f>
        <v/>
      </c>
      <c r="AB1297" s="9">
        <f>IF(SUMIFS('Daily BSE Equity Options'!$M:$M,'Daily BSE Equity Options'!$A:$A,$A1297)=0,"",SUMIFS('Daily BSE Equity Options'!$M:$M,'Daily BSE Equity Options'!$A:$A,$A1297))</f>
        <v/>
      </c>
      <c r="AC1297" s="9">
        <f>IF(OR(AA1297="",AB1297=""),"",AA1297+AB1297)</f>
        <v/>
      </c>
      <c r="AD1297" s="26">
        <f>IFERROR(IF(OR(AA1297="",INDEX(AA:AA,MATCH(DATE(YEAR($A1297)-1,MONTH($A1297),DAY($A1297)),$A:$A,0))=""),"",AA1297/INDEX(AA:AA,MATCH(DATE(YEAR($A1297)-1,MONTH($A1297),DAY($A1297)),$A:$A,0))-1),"")</f>
        <v/>
      </c>
      <c r="AE1297" s="26">
        <f>IFERROR(IF(OR(AB1297="",INDEX(AB:AB,MATCH(DATE(YEAR($A1297)-1,MONTH($A1297),DAY($A1297)),$A:$A,0))=""),"",AB1297/INDEX(AB:AB,MATCH(DATE(YEAR($A1297)-1,MONTH($A1297),DAY($A1297)),$A:$A,0))-1),"")</f>
        <v/>
      </c>
      <c r="AF1297" s="26">
        <f>IFERROR(IF(OR(AC1297="",INDEX(AC:AC,MATCH(DATE(YEAR($A1297)-1,MONTH($A1297),DAY($A1297)),$A:$A,0))=""),"",AC1297/INDEX(AC:AC,MATCH(DATE(YEAR($A1297)-1,MONTH($A1297),DAY($A1297)),$A:$A,0))-1),"")</f>
        <v/>
      </c>
      <c r="AG1297" s="26">
        <f>IF(OR(AA1297="",AA1296=""),"",AA1297/AA1296-1)</f>
        <v/>
      </c>
      <c r="AH1297" s="26">
        <f>IF(OR(AB1297="",AB1296=""),"",AB1297/AB1296-1)</f>
        <v/>
      </c>
      <c r="AI1297" s="26">
        <f>IF(OR(AC1297="",AC1296=""),"",AC1297/AC1296-1)</f>
        <v/>
      </c>
      <c r="AJ1297" s="26">
        <f>IF(AC1297="","",AA1297/AC1297)</f>
        <v/>
      </c>
      <c r="AK1297" s="26">
        <f>IF(AC1297="","",AB1297/AC1297)</f>
        <v/>
      </c>
      <c r="AL1297" s="29" t="n">
        <v>14.255</v>
      </c>
      <c r="AM1297" s="30" t="n">
        <v>14.255</v>
      </c>
      <c r="AN1297" s="30" t="n">
        <v>13.3225</v>
      </c>
      <c r="AO1297" s="30" t="n">
        <v>13.67</v>
      </c>
      <c r="AP1297" s="31" t="n">
        <v>-0.041</v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18">
        <f>IF(SUMIFS('Daily NSE Equity Options'!$K:$K,'Daily NSE Equity Options'!$A:$A,$A1298)=0,"",SUMIFS('Daily NSE Equity Options'!$K:$K,'Daily NSE Equity Options'!$A:$A,$A1298))</f>
        <v/>
      </c>
      <c r="F1298" s="7">
        <f>IF(SUMIFS('Daily BSE Equity Options'!$K:$K,'Daily BSE Equity Options'!$A:$A,$A1298)=0,"",SUMIFS('Daily BSE Equity Options'!$K:$K,'Daily BSE Equity Options'!$A:$A,$A1298))</f>
        <v/>
      </c>
      <c r="G1298" s="7">
        <f>IF(OR(E1298="",F1298=""),"",E1298+F1298)</f>
        <v/>
      </c>
      <c r="H1298" s="20">
        <f>IFERROR(IF(OR(E1298="",INDEX(E:E,MATCH(DATE(YEAR($A1298)-1,MONTH($A1298),DAY($A1298)),$A:$A,0))=""),"",E1298/INDEX(E:E,MATCH(DATE(YEAR($A1298)-1,MONTH($A1298),DAY($A1298)),$A:$A,0))-1),"")</f>
        <v/>
      </c>
      <c r="I1298" s="20">
        <f>IFERROR(IF(OR(F1298="",INDEX(F:F,MATCH(DATE(YEAR($A1298)-1,MONTH($A1298),DAY($A1298)),$A:$A,0))=""),"",F1298/INDEX(F:F,MATCH(DATE(YEAR($A1298)-1,MONTH($A1298),DAY($A1298)),$A:$A,0))-1),"")</f>
        <v/>
      </c>
      <c r="J1298" s="20">
        <f>IFERROR(IF(OR(G1298="",INDEX(G:G,MATCH(DATE(YEAR($A1298)-1,MONTH($A1298),DAY($A1298)),$A:$A,0))=""),"",G1298/INDEX(G:G,MATCH(DATE(YEAR($A1298)-1,MONTH($A1298),DAY($A1298)),$A:$A,0))-1),"")</f>
        <v/>
      </c>
      <c r="K1298" s="20">
        <f>IF(OR(E1298="",E1297=""),"",E1298/E1297-1)</f>
        <v/>
      </c>
      <c r="L1298" s="20">
        <f>IF(OR(F1298="",F1297=""),"",F1298/F1297-1)</f>
        <v/>
      </c>
      <c r="M1298" s="20">
        <f>IF(OR(G1298="",G1297=""),"",G1298/G1297-1)</f>
        <v/>
      </c>
      <c r="N1298" s="20">
        <f>IF(G1298="","",E1298/G1298)</f>
        <v/>
      </c>
      <c r="O1298" s="20">
        <f>IF(G1298="","",F1298/G1298)</f>
        <v/>
      </c>
      <c r="P1298" s="21">
        <f>IF(SUMIFS('Daily NSE Equity Options'!$L:$L,'Daily NSE Equity Options'!$A:$A,$A1298)=0,"",SUMIFS('Daily NSE Equity Options'!$L:$L,'Daily NSE Equity Options'!$A:$A,$A1298))</f>
        <v/>
      </c>
      <c r="Q1298" s="8">
        <f>IF(SUMIFS('Daily BSE Equity Options'!$L:$L,'Daily BSE Equity Options'!$A:$A,$A1298)=0,"",SUMIFS('Daily BSE Equity Options'!$L:$L,'Daily BSE Equity Options'!$A:$A,$A1298))</f>
        <v/>
      </c>
      <c r="R1298" s="8">
        <f>IF(OR(P1298="",Q1298=""),"",P1298+Q1298)</f>
        <v/>
      </c>
      <c r="S1298" s="23">
        <f>IFERROR(IF(OR(P1298="",INDEX(P:P,MATCH(DATE(YEAR($A1298)-1,MONTH($A1298),DAY($A1298)),$A:$A,0))=""),"",P1298/INDEX(P:P,MATCH(DATE(YEAR($A1298)-1,MONTH($A1298),DAY($A1298)),$A:$A,0))-1),"")</f>
        <v/>
      </c>
      <c r="T1298" s="23">
        <f>IFERROR(IF(OR(Q1298="",INDEX(Q:Q,MATCH(DATE(YEAR($A1298)-1,MONTH($A1298),DAY($A1298)),$A:$A,0))=""),"",Q1298/INDEX(Q:Q,MATCH(DATE(YEAR($A1298)-1,MONTH($A1298),DAY($A1298)),$A:$A,0))-1),"")</f>
        <v/>
      </c>
      <c r="U1298" s="23">
        <f>IFERROR(IF(OR(R1298="",INDEX(R:R,MATCH(DATE(YEAR($A1298)-1,MONTH($A1298),DAY($A1298)),$A:$A,0))=""),"",R1298/INDEX(R:R,MATCH(DATE(YEAR($A1298)-1,MONTH($A1298),DAY($A1298)),$A:$A,0))-1),"")</f>
        <v/>
      </c>
      <c r="V1298" s="23">
        <f>IF(OR(P1298="",P1297=""),"",P1298/P1297-1)</f>
        <v/>
      </c>
      <c r="W1298" s="23">
        <f>IF(OR(Q1298="",Q1297=""),"",Q1298/Q1297-1)</f>
        <v/>
      </c>
      <c r="X1298" s="23">
        <f>IF(OR(R1298="",R1297=""),"",R1298/R1297-1)</f>
        <v/>
      </c>
      <c r="Y1298" s="23">
        <f>IF(R1298="","",P1298/R1298)</f>
        <v/>
      </c>
      <c r="Z1298" s="23">
        <f>IF(R1298="","",Q1298/R1298)</f>
        <v/>
      </c>
      <c r="AA1298" s="24">
        <f>IF(SUMIFS('Daily NSE Equity Options'!$M:$M,'Daily NSE Equity Options'!$A:$A,$A1298)=0,"",SUMIFS('Daily NSE Equity Options'!$M:$M,'Daily NSE Equity Options'!$A:$A,$A1298))</f>
        <v/>
      </c>
      <c r="AB1298" s="9">
        <f>IF(SUMIFS('Daily BSE Equity Options'!$M:$M,'Daily BSE Equity Options'!$A:$A,$A1298)=0,"",SUMIFS('Daily BSE Equity Options'!$M:$M,'Daily BSE Equity Options'!$A:$A,$A1298))</f>
        <v/>
      </c>
      <c r="AC1298" s="9">
        <f>IF(OR(AA1298="",AB1298=""),"",AA1298+AB1298)</f>
        <v/>
      </c>
      <c r="AD1298" s="26">
        <f>IFERROR(IF(OR(AA1298="",INDEX(AA:AA,MATCH(DATE(YEAR($A1298)-1,MONTH($A1298),DAY($A1298)),$A:$A,0))=""),"",AA1298/INDEX(AA:AA,MATCH(DATE(YEAR($A1298)-1,MONTH($A1298),DAY($A1298)),$A:$A,0))-1),"")</f>
        <v/>
      </c>
      <c r="AE1298" s="26">
        <f>IFERROR(IF(OR(AB1298="",INDEX(AB:AB,MATCH(DATE(YEAR($A1298)-1,MONTH($A1298),DAY($A1298)),$A:$A,0))=""),"",AB1298/INDEX(AB:AB,MATCH(DATE(YEAR($A1298)-1,MONTH($A1298),DAY($A1298)),$A:$A,0))-1),"")</f>
        <v/>
      </c>
      <c r="AF1298" s="26">
        <f>IFERROR(IF(OR(AC1298="",INDEX(AC:AC,MATCH(DATE(YEAR($A1298)-1,MONTH($A1298),DAY($A1298)),$A:$A,0))=""),"",AC1298/INDEX(AC:AC,MATCH(DATE(YEAR($A1298)-1,MONTH($A1298),DAY($A1298)),$A:$A,0))-1),"")</f>
        <v/>
      </c>
      <c r="AG1298" s="26">
        <f>IF(OR(AA1298="",AA1297=""),"",AA1298/AA1297-1)</f>
        <v/>
      </c>
      <c r="AH1298" s="26">
        <f>IF(OR(AB1298="",AB1297=""),"",AB1298/AB1297-1)</f>
        <v/>
      </c>
      <c r="AI1298" s="26">
        <f>IF(OR(AC1298="",AC1297=""),"",AC1298/AC1297-1)</f>
        <v/>
      </c>
      <c r="AJ1298" s="26">
        <f>IF(AC1298="","",AA1298/AC1298)</f>
        <v/>
      </c>
      <c r="AK1298" s="26">
        <f>IF(AC1298="","",AB1298/AC1298)</f>
        <v/>
      </c>
      <c r="AL1298" s="29" t="n">
        <v>13.6725</v>
      </c>
      <c r="AM1298" s="30" t="n">
        <v>14.5225</v>
      </c>
      <c r="AN1298" s="30" t="n">
        <v>13.6625</v>
      </c>
      <c r="AO1298" s="30" t="n">
        <v>14.05</v>
      </c>
      <c r="AP1298" s="31" t="n">
        <v>0.0276</v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18">
        <f>IF(SUMIFS('Daily NSE Equity Options'!$K:$K,'Daily NSE Equity Options'!$A:$A,$A1299)=0,"",SUMIFS('Daily NSE Equity Options'!$K:$K,'Daily NSE Equity Options'!$A:$A,$A1299))</f>
        <v/>
      </c>
      <c r="F1299" s="7">
        <f>IF(SUMIFS('Daily BSE Equity Options'!$K:$K,'Daily BSE Equity Options'!$A:$A,$A1299)=0,"",SUMIFS('Daily BSE Equity Options'!$K:$K,'Daily BSE Equity Options'!$A:$A,$A1299))</f>
        <v/>
      </c>
      <c r="G1299" s="7">
        <f>IF(OR(E1299="",F1299=""),"",E1299+F1299)</f>
        <v/>
      </c>
      <c r="H1299" s="20">
        <f>IFERROR(IF(OR(E1299="",INDEX(E:E,MATCH(DATE(YEAR($A1299)-1,MONTH($A1299),DAY($A1299)),$A:$A,0))=""),"",E1299/INDEX(E:E,MATCH(DATE(YEAR($A1299)-1,MONTH($A1299),DAY($A1299)),$A:$A,0))-1),"")</f>
        <v/>
      </c>
      <c r="I1299" s="20">
        <f>IFERROR(IF(OR(F1299="",INDEX(F:F,MATCH(DATE(YEAR($A1299)-1,MONTH($A1299),DAY($A1299)),$A:$A,0))=""),"",F1299/INDEX(F:F,MATCH(DATE(YEAR($A1299)-1,MONTH($A1299),DAY($A1299)),$A:$A,0))-1),"")</f>
        <v/>
      </c>
      <c r="J1299" s="20">
        <f>IFERROR(IF(OR(G1299="",INDEX(G:G,MATCH(DATE(YEAR($A1299)-1,MONTH($A1299),DAY($A1299)),$A:$A,0))=""),"",G1299/INDEX(G:G,MATCH(DATE(YEAR($A1299)-1,MONTH($A1299),DAY($A1299)),$A:$A,0))-1),"")</f>
        <v/>
      </c>
      <c r="K1299" s="20">
        <f>IF(OR(E1299="",E1298=""),"",E1299/E1298-1)</f>
        <v/>
      </c>
      <c r="L1299" s="20">
        <f>IF(OR(F1299="",F1298=""),"",F1299/F1298-1)</f>
        <v/>
      </c>
      <c r="M1299" s="20">
        <f>IF(OR(G1299="",G1298=""),"",G1299/G1298-1)</f>
        <v/>
      </c>
      <c r="N1299" s="20">
        <f>IF(G1299="","",E1299/G1299)</f>
        <v/>
      </c>
      <c r="O1299" s="20">
        <f>IF(G1299="","",F1299/G1299)</f>
        <v/>
      </c>
      <c r="P1299" s="21">
        <f>IF(SUMIFS('Daily NSE Equity Options'!$L:$L,'Daily NSE Equity Options'!$A:$A,$A1299)=0,"",SUMIFS('Daily NSE Equity Options'!$L:$L,'Daily NSE Equity Options'!$A:$A,$A1299))</f>
        <v/>
      </c>
      <c r="Q1299" s="8">
        <f>IF(SUMIFS('Daily BSE Equity Options'!$L:$L,'Daily BSE Equity Options'!$A:$A,$A1299)=0,"",SUMIFS('Daily BSE Equity Options'!$L:$L,'Daily BSE Equity Options'!$A:$A,$A1299))</f>
        <v/>
      </c>
      <c r="R1299" s="8">
        <f>IF(OR(P1299="",Q1299=""),"",P1299+Q1299)</f>
        <v/>
      </c>
      <c r="S1299" s="23">
        <f>IFERROR(IF(OR(P1299="",INDEX(P:P,MATCH(DATE(YEAR($A1299)-1,MONTH($A1299),DAY($A1299)),$A:$A,0))=""),"",P1299/INDEX(P:P,MATCH(DATE(YEAR($A1299)-1,MONTH($A1299),DAY($A1299)),$A:$A,0))-1),"")</f>
        <v/>
      </c>
      <c r="T1299" s="23">
        <f>IFERROR(IF(OR(Q1299="",INDEX(Q:Q,MATCH(DATE(YEAR($A1299)-1,MONTH($A1299),DAY($A1299)),$A:$A,0))=""),"",Q1299/INDEX(Q:Q,MATCH(DATE(YEAR($A1299)-1,MONTH($A1299),DAY($A1299)),$A:$A,0))-1),"")</f>
        <v/>
      </c>
      <c r="U1299" s="23">
        <f>IFERROR(IF(OR(R1299="",INDEX(R:R,MATCH(DATE(YEAR($A1299)-1,MONTH($A1299),DAY($A1299)),$A:$A,0))=""),"",R1299/INDEX(R:R,MATCH(DATE(YEAR($A1299)-1,MONTH($A1299),DAY($A1299)),$A:$A,0))-1),"")</f>
        <v/>
      </c>
      <c r="V1299" s="23">
        <f>IF(OR(P1299="",P1298=""),"",P1299/P1298-1)</f>
        <v/>
      </c>
      <c r="W1299" s="23">
        <f>IF(OR(Q1299="",Q1298=""),"",Q1299/Q1298-1)</f>
        <v/>
      </c>
      <c r="X1299" s="23">
        <f>IF(OR(R1299="",R1298=""),"",R1299/R1298-1)</f>
        <v/>
      </c>
      <c r="Y1299" s="23">
        <f>IF(R1299="","",P1299/R1299)</f>
        <v/>
      </c>
      <c r="Z1299" s="23">
        <f>IF(R1299="","",Q1299/R1299)</f>
        <v/>
      </c>
      <c r="AA1299" s="24">
        <f>IF(SUMIFS('Daily NSE Equity Options'!$M:$M,'Daily NSE Equity Options'!$A:$A,$A1299)=0,"",SUMIFS('Daily NSE Equity Options'!$M:$M,'Daily NSE Equity Options'!$A:$A,$A1299))</f>
        <v/>
      </c>
      <c r="AB1299" s="9">
        <f>IF(SUMIFS('Daily BSE Equity Options'!$M:$M,'Daily BSE Equity Options'!$A:$A,$A1299)=0,"",SUMIFS('Daily BSE Equity Options'!$M:$M,'Daily BSE Equity Options'!$A:$A,$A1299))</f>
        <v/>
      </c>
      <c r="AC1299" s="9">
        <f>IF(OR(AA1299="",AB1299=""),"",AA1299+AB1299)</f>
        <v/>
      </c>
      <c r="AD1299" s="26">
        <f>IFERROR(IF(OR(AA1299="",INDEX(AA:AA,MATCH(DATE(YEAR($A1299)-1,MONTH($A1299),DAY($A1299)),$A:$A,0))=""),"",AA1299/INDEX(AA:AA,MATCH(DATE(YEAR($A1299)-1,MONTH($A1299),DAY($A1299)),$A:$A,0))-1),"")</f>
        <v/>
      </c>
      <c r="AE1299" s="26">
        <f>IFERROR(IF(OR(AB1299="",INDEX(AB:AB,MATCH(DATE(YEAR($A1299)-1,MONTH($A1299),DAY($A1299)),$A:$A,0))=""),"",AB1299/INDEX(AB:AB,MATCH(DATE(YEAR($A1299)-1,MONTH($A1299),DAY($A1299)),$A:$A,0))-1),"")</f>
        <v/>
      </c>
      <c r="AF1299" s="26">
        <f>IFERROR(IF(OR(AC1299="",INDEX(AC:AC,MATCH(DATE(YEAR($A1299)-1,MONTH($A1299),DAY($A1299)),$A:$A,0))=""),"",AC1299/INDEX(AC:AC,MATCH(DATE(YEAR($A1299)-1,MONTH($A1299),DAY($A1299)),$A:$A,0))-1),"")</f>
        <v/>
      </c>
      <c r="AG1299" s="26">
        <f>IF(OR(AA1299="",AA1298=""),"",AA1299/AA1298-1)</f>
        <v/>
      </c>
      <c r="AH1299" s="26">
        <f>IF(OR(AB1299="",AB1298=""),"",AB1299/AB1298-1)</f>
        <v/>
      </c>
      <c r="AI1299" s="26">
        <f>IF(OR(AC1299="",AC1298=""),"",AC1299/AC1298-1)</f>
        <v/>
      </c>
      <c r="AJ1299" s="26">
        <f>IF(AC1299="","",AA1299/AC1299)</f>
        <v/>
      </c>
      <c r="AK1299" s="26">
        <f>IF(AC1299="","",AB1299/AC1299)</f>
        <v/>
      </c>
      <c r="AL1299" s="29" t="n">
        <v>14.0475</v>
      </c>
      <c r="AM1299" s="30" t="n">
        <v>14.3425</v>
      </c>
      <c r="AN1299" s="30" t="n">
        <v>13.3075</v>
      </c>
      <c r="AO1299" s="30" t="n">
        <v>13.64</v>
      </c>
      <c r="AP1299" s="31" t="n">
        <v>-0.029</v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18">
        <f>IF(SUMIFS('Daily NSE Equity Options'!$K:$K,'Daily NSE Equity Options'!$A:$A,$A1300)=0,"",SUMIFS('Daily NSE Equity Options'!$K:$K,'Daily NSE Equity Options'!$A:$A,$A1300))</f>
        <v/>
      </c>
      <c r="F1300" s="7">
        <f>IF(SUMIFS('Daily BSE Equity Options'!$K:$K,'Daily BSE Equity Options'!$A:$A,$A1300)=0,"",SUMIFS('Daily BSE Equity Options'!$K:$K,'Daily BSE Equity Options'!$A:$A,$A1300))</f>
        <v/>
      </c>
      <c r="G1300" s="7">
        <f>IF(OR(E1300="",F1300=""),"",E1300+F1300)</f>
        <v/>
      </c>
      <c r="H1300" s="20">
        <f>IFERROR(IF(OR(E1300="",INDEX(E:E,MATCH(DATE(YEAR($A1300)-1,MONTH($A1300),DAY($A1300)),$A:$A,0))=""),"",E1300/INDEX(E:E,MATCH(DATE(YEAR($A1300)-1,MONTH($A1300),DAY($A1300)),$A:$A,0))-1),"")</f>
        <v/>
      </c>
      <c r="I1300" s="20">
        <f>IFERROR(IF(OR(F1300="",INDEX(F:F,MATCH(DATE(YEAR($A1300)-1,MONTH($A1300),DAY($A1300)),$A:$A,0))=""),"",F1300/INDEX(F:F,MATCH(DATE(YEAR($A1300)-1,MONTH($A1300),DAY($A1300)),$A:$A,0))-1),"")</f>
        <v/>
      </c>
      <c r="J1300" s="20">
        <f>IFERROR(IF(OR(G1300="",INDEX(G:G,MATCH(DATE(YEAR($A1300)-1,MONTH($A1300),DAY($A1300)),$A:$A,0))=""),"",G1300/INDEX(G:G,MATCH(DATE(YEAR($A1300)-1,MONTH($A1300),DAY($A1300)),$A:$A,0))-1),"")</f>
        <v/>
      </c>
      <c r="K1300" s="20">
        <f>IF(OR(E1300="",E1299=""),"",E1300/E1299-1)</f>
        <v/>
      </c>
      <c r="L1300" s="20">
        <f>IF(OR(F1300="",F1299=""),"",F1300/F1299-1)</f>
        <v/>
      </c>
      <c r="M1300" s="20">
        <f>IF(OR(G1300="",G1299=""),"",G1300/G1299-1)</f>
        <v/>
      </c>
      <c r="N1300" s="20">
        <f>IF(G1300="","",E1300/G1300)</f>
        <v/>
      </c>
      <c r="O1300" s="20">
        <f>IF(G1300="","",F1300/G1300)</f>
        <v/>
      </c>
      <c r="P1300" s="21">
        <f>IF(SUMIFS('Daily NSE Equity Options'!$L:$L,'Daily NSE Equity Options'!$A:$A,$A1300)=0,"",SUMIFS('Daily NSE Equity Options'!$L:$L,'Daily NSE Equity Options'!$A:$A,$A1300))</f>
        <v/>
      </c>
      <c r="Q1300" s="8">
        <f>IF(SUMIFS('Daily BSE Equity Options'!$L:$L,'Daily BSE Equity Options'!$A:$A,$A1300)=0,"",SUMIFS('Daily BSE Equity Options'!$L:$L,'Daily BSE Equity Options'!$A:$A,$A1300))</f>
        <v/>
      </c>
      <c r="R1300" s="8">
        <f>IF(OR(P1300="",Q1300=""),"",P1300+Q1300)</f>
        <v/>
      </c>
      <c r="S1300" s="23">
        <f>IFERROR(IF(OR(P1300="",INDEX(P:P,MATCH(DATE(YEAR($A1300)-1,MONTH($A1300),DAY($A1300)),$A:$A,0))=""),"",P1300/INDEX(P:P,MATCH(DATE(YEAR($A1300)-1,MONTH($A1300),DAY($A1300)),$A:$A,0))-1),"")</f>
        <v/>
      </c>
      <c r="T1300" s="23">
        <f>IFERROR(IF(OR(Q1300="",INDEX(Q:Q,MATCH(DATE(YEAR($A1300)-1,MONTH($A1300),DAY($A1300)),$A:$A,0))=""),"",Q1300/INDEX(Q:Q,MATCH(DATE(YEAR($A1300)-1,MONTH($A1300),DAY($A1300)),$A:$A,0))-1),"")</f>
        <v/>
      </c>
      <c r="U1300" s="23">
        <f>IFERROR(IF(OR(R1300="",INDEX(R:R,MATCH(DATE(YEAR($A1300)-1,MONTH($A1300),DAY($A1300)),$A:$A,0))=""),"",R1300/INDEX(R:R,MATCH(DATE(YEAR($A1300)-1,MONTH($A1300),DAY($A1300)),$A:$A,0))-1),"")</f>
        <v/>
      </c>
      <c r="V1300" s="23">
        <f>IF(OR(P1300="",P1299=""),"",P1300/P1299-1)</f>
        <v/>
      </c>
      <c r="W1300" s="23">
        <f>IF(OR(Q1300="",Q1299=""),"",Q1300/Q1299-1)</f>
        <v/>
      </c>
      <c r="X1300" s="23">
        <f>IF(OR(R1300="",R1299=""),"",R1300/R1299-1)</f>
        <v/>
      </c>
      <c r="Y1300" s="23">
        <f>IF(R1300="","",P1300/R1300)</f>
        <v/>
      </c>
      <c r="Z1300" s="23">
        <f>IF(R1300="","",Q1300/R1300)</f>
        <v/>
      </c>
      <c r="AA1300" s="24">
        <f>IF(SUMIFS('Daily NSE Equity Options'!$M:$M,'Daily NSE Equity Options'!$A:$A,$A1300)=0,"",SUMIFS('Daily NSE Equity Options'!$M:$M,'Daily NSE Equity Options'!$A:$A,$A1300))</f>
        <v/>
      </c>
      <c r="AB1300" s="9">
        <f>IF(SUMIFS('Daily BSE Equity Options'!$M:$M,'Daily BSE Equity Options'!$A:$A,$A1300)=0,"",SUMIFS('Daily BSE Equity Options'!$M:$M,'Daily BSE Equity Options'!$A:$A,$A1300))</f>
        <v/>
      </c>
      <c r="AC1300" s="9">
        <f>IF(OR(AA1300="",AB1300=""),"",AA1300+AB1300)</f>
        <v/>
      </c>
      <c r="AD1300" s="26">
        <f>IFERROR(IF(OR(AA1300="",INDEX(AA:AA,MATCH(DATE(YEAR($A1300)-1,MONTH($A1300),DAY($A1300)),$A:$A,0))=""),"",AA1300/INDEX(AA:AA,MATCH(DATE(YEAR($A1300)-1,MONTH($A1300),DAY($A1300)),$A:$A,0))-1),"")</f>
        <v/>
      </c>
      <c r="AE1300" s="26">
        <f>IFERROR(IF(OR(AB1300="",INDEX(AB:AB,MATCH(DATE(YEAR($A1300)-1,MONTH($A1300),DAY($A1300)),$A:$A,0))=""),"",AB1300/INDEX(AB:AB,MATCH(DATE(YEAR($A1300)-1,MONTH($A1300),DAY($A1300)),$A:$A,0))-1),"")</f>
        <v/>
      </c>
      <c r="AF1300" s="26">
        <f>IFERROR(IF(OR(AC1300="",INDEX(AC:AC,MATCH(DATE(YEAR($A1300)-1,MONTH($A1300),DAY($A1300)),$A:$A,0))=""),"",AC1300/INDEX(AC:AC,MATCH(DATE(YEAR($A1300)-1,MONTH($A1300),DAY($A1300)),$A:$A,0))-1),"")</f>
        <v/>
      </c>
      <c r="AG1300" s="26">
        <f>IF(OR(AA1300="",AA1299=""),"",AA1300/AA1299-1)</f>
        <v/>
      </c>
      <c r="AH1300" s="26">
        <f>IF(OR(AB1300="",AB1299=""),"",AB1300/AB1299-1)</f>
        <v/>
      </c>
      <c r="AI1300" s="26">
        <f>IF(OR(AC1300="",AC1299=""),"",AC1300/AC1299-1)</f>
        <v/>
      </c>
      <c r="AJ1300" s="26">
        <f>IF(AC1300="","",AA1300/AC1300)</f>
        <v/>
      </c>
      <c r="AK1300" s="26">
        <f>IF(AC1300="","",AB1300/AC1300)</f>
        <v/>
      </c>
      <c r="AL1300" s="29" t="n">
        <v>13.6425</v>
      </c>
      <c r="AM1300" s="30" t="n">
        <v>13.6425</v>
      </c>
      <c r="AN1300" s="30" t="n">
        <v>12.9</v>
      </c>
      <c r="AO1300" s="30" t="n">
        <v>12.96</v>
      </c>
      <c r="AP1300" s="31" t="n">
        <v>-0.05</v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18">
        <f>IF(SUMIFS('Daily NSE Equity Options'!$K:$K,'Daily NSE Equity Options'!$A:$A,$A1301)=0,"",SUMIFS('Daily NSE Equity Options'!$K:$K,'Daily NSE Equity Options'!$A:$A,$A1301))</f>
        <v/>
      </c>
      <c r="F1301" s="7">
        <f>IF(SUMIFS('Daily BSE Equity Options'!$K:$K,'Daily BSE Equity Options'!$A:$A,$A1301)=0,"",SUMIFS('Daily BSE Equity Options'!$K:$K,'Daily BSE Equity Options'!$A:$A,$A1301))</f>
        <v/>
      </c>
      <c r="G1301" s="7">
        <f>IF(OR(E1301="",F1301=""),"",E1301+F1301)</f>
        <v/>
      </c>
      <c r="H1301" s="20">
        <f>IFERROR(IF(OR(E1301="",INDEX(E:E,MATCH(DATE(YEAR($A1301)-1,MONTH($A1301),DAY($A1301)),$A:$A,0))=""),"",E1301/INDEX(E:E,MATCH(DATE(YEAR($A1301)-1,MONTH($A1301),DAY($A1301)),$A:$A,0))-1),"")</f>
        <v/>
      </c>
      <c r="I1301" s="20">
        <f>IFERROR(IF(OR(F1301="",INDEX(F:F,MATCH(DATE(YEAR($A1301)-1,MONTH($A1301),DAY($A1301)),$A:$A,0))=""),"",F1301/INDEX(F:F,MATCH(DATE(YEAR($A1301)-1,MONTH($A1301),DAY($A1301)),$A:$A,0))-1),"")</f>
        <v/>
      </c>
      <c r="J1301" s="20">
        <f>IFERROR(IF(OR(G1301="",INDEX(G:G,MATCH(DATE(YEAR($A1301)-1,MONTH($A1301),DAY($A1301)),$A:$A,0))=""),"",G1301/INDEX(G:G,MATCH(DATE(YEAR($A1301)-1,MONTH($A1301),DAY($A1301)),$A:$A,0))-1),"")</f>
        <v/>
      </c>
      <c r="K1301" s="20">
        <f>IF(OR(E1301="",E1300=""),"",E1301/E1300-1)</f>
        <v/>
      </c>
      <c r="L1301" s="20">
        <f>IF(OR(F1301="",F1300=""),"",F1301/F1300-1)</f>
        <v/>
      </c>
      <c r="M1301" s="20">
        <f>IF(OR(G1301="",G1300=""),"",G1301/G1300-1)</f>
        <v/>
      </c>
      <c r="N1301" s="20">
        <f>IF(G1301="","",E1301/G1301)</f>
        <v/>
      </c>
      <c r="O1301" s="20">
        <f>IF(G1301="","",F1301/G1301)</f>
        <v/>
      </c>
      <c r="P1301" s="21">
        <f>IF(SUMIFS('Daily NSE Equity Options'!$L:$L,'Daily NSE Equity Options'!$A:$A,$A1301)=0,"",SUMIFS('Daily NSE Equity Options'!$L:$L,'Daily NSE Equity Options'!$A:$A,$A1301))</f>
        <v/>
      </c>
      <c r="Q1301" s="8">
        <f>IF(SUMIFS('Daily BSE Equity Options'!$L:$L,'Daily BSE Equity Options'!$A:$A,$A1301)=0,"",SUMIFS('Daily BSE Equity Options'!$L:$L,'Daily BSE Equity Options'!$A:$A,$A1301))</f>
        <v/>
      </c>
      <c r="R1301" s="8">
        <f>IF(OR(P1301="",Q1301=""),"",P1301+Q1301)</f>
        <v/>
      </c>
      <c r="S1301" s="23">
        <f>IFERROR(IF(OR(P1301="",INDEX(P:P,MATCH(DATE(YEAR($A1301)-1,MONTH($A1301),DAY($A1301)),$A:$A,0))=""),"",P1301/INDEX(P:P,MATCH(DATE(YEAR($A1301)-1,MONTH($A1301),DAY($A1301)),$A:$A,0))-1),"")</f>
        <v/>
      </c>
      <c r="T1301" s="23">
        <f>IFERROR(IF(OR(Q1301="",INDEX(Q:Q,MATCH(DATE(YEAR($A1301)-1,MONTH($A1301),DAY($A1301)),$A:$A,0))=""),"",Q1301/INDEX(Q:Q,MATCH(DATE(YEAR($A1301)-1,MONTH($A1301),DAY($A1301)),$A:$A,0))-1),"")</f>
        <v/>
      </c>
      <c r="U1301" s="23">
        <f>IFERROR(IF(OR(R1301="",INDEX(R:R,MATCH(DATE(YEAR($A1301)-1,MONTH($A1301),DAY($A1301)),$A:$A,0))=""),"",R1301/INDEX(R:R,MATCH(DATE(YEAR($A1301)-1,MONTH($A1301),DAY($A1301)),$A:$A,0))-1),"")</f>
        <v/>
      </c>
      <c r="V1301" s="23">
        <f>IF(OR(P1301="",P1300=""),"",P1301/P1300-1)</f>
        <v/>
      </c>
      <c r="W1301" s="23">
        <f>IF(OR(Q1301="",Q1300=""),"",Q1301/Q1300-1)</f>
        <v/>
      </c>
      <c r="X1301" s="23">
        <f>IF(OR(R1301="",R1300=""),"",R1301/R1300-1)</f>
        <v/>
      </c>
      <c r="Y1301" s="23">
        <f>IF(R1301="","",P1301/R1301)</f>
        <v/>
      </c>
      <c r="Z1301" s="23">
        <f>IF(R1301="","",Q1301/R1301)</f>
        <v/>
      </c>
      <c r="AA1301" s="24">
        <f>IF(SUMIFS('Daily NSE Equity Options'!$M:$M,'Daily NSE Equity Options'!$A:$A,$A1301)=0,"",SUMIFS('Daily NSE Equity Options'!$M:$M,'Daily NSE Equity Options'!$A:$A,$A1301))</f>
        <v/>
      </c>
      <c r="AB1301" s="9">
        <f>IF(SUMIFS('Daily BSE Equity Options'!$M:$M,'Daily BSE Equity Options'!$A:$A,$A1301)=0,"",SUMIFS('Daily BSE Equity Options'!$M:$M,'Daily BSE Equity Options'!$A:$A,$A1301))</f>
        <v/>
      </c>
      <c r="AC1301" s="9">
        <f>IF(OR(AA1301="",AB1301=""),"",AA1301+AB1301)</f>
        <v/>
      </c>
      <c r="AD1301" s="26">
        <f>IFERROR(IF(OR(AA1301="",INDEX(AA:AA,MATCH(DATE(YEAR($A1301)-1,MONTH($A1301),DAY($A1301)),$A:$A,0))=""),"",AA1301/INDEX(AA:AA,MATCH(DATE(YEAR($A1301)-1,MONTH($A1301),DAY($A1301)),$A:$A,0))-1),"")</f>
        <v/>
      </c>
      <c r="AE1301" s="26">
        <f>IFERROR(IF(OR(AB1301="",INDEX(AB:AB,MATCH(DATE(YEAR($A1301)-1,MONTH($A1301),DAY($A1301)),$A:$A,0))=""),"",AB1301/INDEX(AB:AB,MATCH(DATE(YEAR($A1301)-1,MONTH($A1301),DAY($A1301)),$A:$A,0))-1),"")</f>
        <v/>
      </c>
      <c r="AF1301" s="26">
        <f>IFERROR(IF(OR(AC1301="",INDEX(AC:AC,MATCH(DATE(YEAR($A1301)-1,MONTH($A1301),DAY($A1301)),$A:$A,0))=""),"",AC1301/INDEX(AC:AC,MATCH(DATE(YEAR($A1301)-1,MONTH($A1301),DAY($A1301)),$A:$A,0))-1),"")</f>
        <v/>
      </c>
      <c r="AG1301" s="26">
        <f>IF(OR(AA1301="",AA1300=""),"",AA1301/AA1300-1)</f>
        <v/>
      </c>
      <c r="AH1301" s="26">
        <f>IF(OR(AB1301="",AB1300=""),"",AB1301/AB1300-1)</f>
        <v/>
      </c>
      <c r="AI1301" s="26">
        <f>IF(OR(AC1301="",AC1300=""),"",AC1301/AC1300-1)</f>
        <v/>
      </c>
      <c r="AJ1301" s="26">
        <f>IF(AC1301="","",AA1301/AC1301)</f>
        <v/>
      </c>
      <c r="AK1301" s="26">
        <f>IF(AC1301="","",AB1301/AC1301)</f>
        <v/>
      </c>
      <c r="AL1301" s="29" t="n">
        <v>12.9625</v>
      </c>
      <c r="AM1301" s="30" t="n">
        <v>13.33</v>
      </c>
      <c r="AN1301" s="30" t="n">
        <v>12.515</v>
      </c>
      <c r="AO1301" s="30" t="n">
        <v>12.59</v>
      </c>
      <c r="AP1301" s="31" t="n">
        <v>-0.0287</v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18">
        <f>IF(SUMIFS('Daily NSE Equity Options'!$K:$K,'Daily NSE Equity Options'!$A:$A,$A1302)=0,"",SUMIFS('Daily NSE Equity Options'!$K:$K,'Daily NSE Equity Options'!$A:$A,$A1302))</f>
        <v/>
      </c>
      <c r="F1302" s="7">
        <f>IF(SUMIFS('Daily BSE Equity Options'!$K:$K,'Daily BSE Equity Options'!$A:$A,$A1302)=0,"",SUMIFS('Daily BSE Equity Options'!$K:$K,'Daily BSE Equity Options'!$A:$A,$A1302))</f>
        <v/>
      </c>
      <c r="G1302" s="7">
        <f>IF(OR(E1302="",F1302=""),"",E1302+F1302)</f>
        <v/>
      </c>
      <c r="H1302" s="20">
        <f>IFERROR(IF(OR(E1302="",INDEX(E:E,MATCH(DATE(YEAR($A1302)-1,MONTH($A1302),DAY($A1302)),$A:$A,0))=""),"",E1302/INDEX(E:E,MATCH(DATE(YEAR($A1302)-1,MONTH($A1302),DAY($A1302)),$A:$A,0))-1),"")</f>
        <v/>
      </c>
      <c r="I1302" s="20">
        <f>IFERROR(IF(OR(F1302="",INDEX(F:F,MATCH(DATE(YEAR($A1302)-1,MONTH($A1302),DAY($A1302)),$A:$A,0))=""),"",F1302/INDEX(F:F,MATCH(DATE(YEAR($A1302)-1,MONTH($A1302),DAY($A1302)),$A:$A,0))-1),"")</f>
        <v/>
      </c>
      <c r="J1302" s="20">
        <f>IFERROR(IF(OR(G1302="",INDEX(G:G,MATCH(DATE(YEAR($A1302)-1,MONTH($A1302),DAY($A1302)),$A:$A,0))=""),"",G1302/INDEX(G:G,MATCH(DATE(YEAR($A1302)-1,MONTH($A1302),DAY($A1302)),$A:$A,0))-1),"")</f>
        <v/>
      </c>
      <c r="K1302" s="20">
        <f>IF(OR(E1302="",E1301=""),"",E1302/E1301-1)</f>
        <v/>
      </c>
      <c r="L1302" s="20">
        <f>IF(OR(F1302="",F1301=""),"",F1302/F1301-1)</f>
        <v/>
      </c>
      <c r="M1302" s="20">
        <f>IF(OR(G1302="",G1301=""),"",G1302/G1301-1)</f>
        <v/>
      </c>
      <c r="N1302" s="20">
        <f>IF(G1302="","",E1302/G1302)</f>
        <v/>
      </c>
      <c r="O1302" s="20">
        <f>IF(G1302="","",F1302/G1302)</f>
        <v/>
      </c>
      <c r="P1302" s="21">
        <f>IF(SUMIFS('Daily NSE Equity Options'!$L:$L,'Daily NSE Equity Options'!$A:$A,$A1302)=0,"",SUMIFS('Daily NSE Equity Options'!$L:$L,'Daily NSE Equity Options'!$A:$A,$A1302))</f>
        <v/>
      </c>
      <c r="Q1302" s="8">
        <f>IF(SUMIFS('Daily BSE Equity Options'!$L:$L,'Daily BSE Equity Options'!$A:$A,$A1302)=0,"",SUMIFS('Daily BSE Equity Options'!$L:$L,'Daily BSE Equity Options'!$A:$A,$A1302))</f>
        <v/>
      </c>
      <c r="R1302" s="8">
        <f>IF(OR(P1302="",Q1302=""),"",P1302+Q1302)</f>
        <v/>
      </c>
      <c r="S1302" s="23">
        <f>IFERROR(IF(OR(P1302="",INDEX(P:P,MATCH(DATE(YEAR($A1302)-1,MONTH($A1302),DAY($A1302)),$A:$A,0))=""),"",P1302/INDEX(P:P,MATCH(DATE(YEAR($A1302)-1,MONTH($A1302),DAY($A1302)),$A:$A,0))-1),"")</f>
        <v/>
      </c>
      <c r="T1302" s="23">
        <f>IFERROR(IF(OR(Q1302="",INDEX(Q:Q,MATCH(DATE(YEAR($A1302)-1,MONTH($A1302),DAY($A1302)),$A:$A,0))=""),"",Q1302/INDEX(Q:Q,MATCH(DATE(YEAR($A1302)-1,MONTH($A1302),DAY($A1302)),$A:$A,0))-1),"")</f>
        <v/>
      </c>
      <c r="U1302" s="23">
        <f>IFERROR(IF(OR(R1302="",INDEX(R:R,MATCH(DATE(YEAR($A1302)-1,MONTH($A1302),DAY($A1302)),$A:$A,0))=""),"",R1302/INDEX(R:R,MATCH(DATE(YEAR($A1302)-1,MONTH($A1302),DAY($A1302)),$A:$A,0))-1),"")</f>
        <v/>
      </c>
      <c r="V1302" s="23">
        <f>IF(OR(P1302="",P1301=""),"",P1302/P1301-1)</f>
        <v/>
      </c>
      <c r="W1302" s="23">
        <f>IF(OR(Q1302="",Q1301=""),"",Q1302/Q1301-1)</f>
        <v/>
      </c>
      <c r="X1302" s="23">
        <f>IF(OR(R1302="",R1301=""),"",R1302/R1301-1)</f>
        <v/>
      </c>
      <c r="Y1302" s="23">
        <f>IF(R1302="","",P1302/R1302)</f>
        <v/>
      </c>
      <c r="Z1302" s="23">
        <f>IF(R1302="","",Q1302/R1302)</f>
        <v/>
      </c>
      <c r="AA1302" s="24">
        <f>IF(SUMIFS('Daily NSE Equity Options'!$M:$M,'Daily NSE Equity Options'!$A:$A,$A1302)=0,"",SUMIFS('Daily NSE Equity Options'!$M:$M,'Daily NSE Equity Options'!$A:$A,$A1302))</f>
        <v/>
      </c>
      <c r="AB1302" s="9">
        <f>IF(SUMIFS('Daily BSE Equity Options'!$M:$M,'Daily BSE Equity Options'!$A:$A,$A1302)=0,"",SUMIFS('Daily BSE Equity Options'!$M:$M,'Daily BSE Equity Options'!$A:$A,$A1302))</f>
        <v/>
      </c>
      <c r="AC1302" s="9">
        <f>IF(OR(AA1302="",AB1302=""),"",AA1302+AB1302)</f>
        <v/>
      </c>
      <c r="AD1302" s="26">
        <f>IFERROR(IF(OR(AA1302="",INDEX(AA:AA,MATCH(DATE(YEAR($A1302)-1,MONTH($A1302),DAY($A1302)),$A:$A,0))=""),"",AA1302/INDEX(AA:AA,MATCH(DATE(YEAR($A1302)-1,MONTH($A1302),DAY($A1302)),$A:$A,0))-1),"")</f>
        <v/>
      </c>
      <c r="AE1302" s="26">
        <f>IFERROR(IF(OR(AB1302="",INDEX(AB:AB,MATCH(DATE(YEAR($A1302)-1,MONTH($A1302),DAY($A1302)),$A:$A,0))=""),"",AB1302/INDEX(AB:AB,MATCH(DATE(YEAR($A1302)-1,MONTH($A1302),DAY($A1302)),$A:$A,0))-1),"")</f>
        <v/>
      </c>
      <c r="AF1302" s="26">
        <f>IFERROR(IF(OR(AC1302="",INDEX(AC:AC,MATCH(DATE(YEAR($A1302)-1,MONTH($A1302),DAY($A1302)),$A:$A,0))=""),"",AC1302/INDEX(AC:AC,MATCH(DATE(YEAR($A1302)-1,MONTH($A1302),DAY($A1302)),$A:$A,0))-1),"")</f>
        <v/>
      </c>
      <c r="AG1302" s="26">
        <f>IF(OR(AA1302="",AA1301=""),"",AA1302/AA1301-1)</f>
        <v/>
      </c>
      <c r="AH1302" s="26">
        <f>IF(OR(AB1302="",AB1301=""),"",AB1302/AB1301-1)</f>
        <v/>
      </c>
      <c r="AI1302" s="26">
        <f>IF(OR(AC1302="",AC1301=""),"",AC1302/AC1301-1)</f>
        <v/>
      </c>
      <c r="AJ1302" s="26">
        <f>IF(AC1302="","",AA1302/AC1302)</f>
        <v/>
      </c>
      <c r="AK1302" s="26">
        <f>IF(AC1302="","",AB1302/AC1302)</f>
        <v/>
      </c>
      <c r="AL1302" s="29" t="n">
        <v>12.59</v>
      </c>
      <c r="AM1302" s="30" t="n">
        <v>12.9225</v>
      </c>
      <c r="AN1302" s="30" t="n">
        <v>12.3225</v>
      </c>
      <c r="AO1302" s="30" t="n">
        <v>12.39</v>
      </c>
      <c r="AP1302" s="31" t="n">
        <v>-0.0159</v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18">
        <f>IF(SUMIFS('Daily NSE Equity Options'!$K:$K,'Daily NSE Equity Options'!$A:$A,$A1303)=0,"",SUMIFS('Daily NSE Equity Options'!$K:$K,'Daily NSE Equity Options'!$A:$A,$A1303))</f>
        <v/>
      </c>
      <c r="F1303" s="7">
        <f>IF(SUMIFS('Daily BSE Equity Options'!$K:$K,'Daily BSE Equity Options'!$A:$A,$A1303)=0,"",SUMIFS('Daily BSE Equity Options'!$K:$K,'Daily BSE Equity Options'!$A:$A,$A1303))</f>
        <v/>
      </c>
      <c r="G1303" s="7">
        <f>IF(OR(E1303="",F1303=""),"",E1303+F1303)</f>
        <v/>
      </c>
      <c r="H1303" s="20">
        <f>IFERROR(IF(OR(E1303="",INDEX(E:E,MATCH(DATE(YEAR($A1303)-1,MONTH($A1303),DAY($A1303)),$A:$A,0))=""),"",E1303/INDEX(E:E,MATCH(DATE(YEAR($A1303)-1,MONTH($A1303),DAY($A1303)),$A:$A,0))-1),"")</f>
        <v/>
      </c>
      <c r="I1303" s="20">
        <f>IFERROR(IF(OR(F1303="",INDEX(F:F,MATCH(DATE(YEAR($A1303)-1,MONTH($A1303),DAY($A1303)),$A:$A,0))=""),"",F1303/INDEX(F:F,MATCH(DATE(YEAR($A1303)-1,MONTH($A1303),DAY($A1303)),$A:$A,0))-1),"")</f>
        <v/>
      </c>
      <c r="J1303" s="20">
        <f>IFERROR(IF(OR(G1303="",INDEX(G:G,MATCH(DATE(YEAR($A1303)-1,MONTH($A1303),DAY($A1303)),$A:$A,0))=""),"",G1303/INDEX(G:G,MATCH(DATE(YEAR($A1303)-1,MONTH($A1303),DAY($A1303)),$A:$A,0))-1),"")</f>
        <v/>
      </c>
      <c r="K1303" s="20">
        <f>IF(OR(E1303="",E1302=""),"",E1303/E1302-1)</f>
        <v/>
      </c>
      <c r="L1303" s="20">
        <f>IF(OR(F1303="",F1302=""),"",F1303/F1302-1)</f>
        <v/>
      </c>
      <c r="M1303" s="20">
        <f>IF(OR(G1303="",G1302=""),"",G1303/G1302-1)</f>
        <v/>
      </c>
      <c r="N1303" s="20">
        <f>IF(G1303="","",E1303/G1303)</f>
        <v/>
      </c>
      <c r="O1303" s="20">
        <f>IF(G1303="","",F1303/G1303)</f>
        <v/>
      </c>
      <c r="P1303" s="21">
        <f>IF(SUMIFS('Daily NSE Equity Options'!$L:$L,'Daily NSE Equity Options'!$A:$A,$A1303)=0,"",SUMIFS('Daily NSE Equity Options'!$L:$L,'Daily NSE Equity Options'!$A:$A,$A1303))</f>
        <v/>
      </c>
      <c r="Q1303" s="8">
        <f>IF(SUMIFS('Daily BSE Equity Options'!$L:$L,'Daily BSE Equity Options'!$A:$A,$A1303)=0,"",SUMIFS('Daily BSE Equity Options'!$L:$L,'Daily BSE Equity Options'!$A:$A,$A1303))</f>
        <v/>
      </c>
      <c r="R1303" s="8">
        <f>IF(OR(P1303="",Q1303=""),"",P1303+Q1303)</f>
        <v/>
      </c>
      <c r="S1303" s="23">
        <f>IFERROR(IF(OR(P1303="",INDEX(P:P,MATCH(DATE(YEAR($A1303)-1,MONTH($A1303),DAY($A1303)),$A:$A,0))=""),"",P1303/INDEX(P:P,MATCH(DATE(YEAR($A1303)-1,MONTH($A1303),DAY($A1303)),$A:$A,0))-1),"")</f>
        <v/>
      </c>
      <c r="T1303" s="23">
        <f>IFERROR(IF(OR(Q1303="",INDEX(Q:Q,MATCH(DATE(YEAR($A1303)-1,MONTH($A1303),DAY($A1303)),$A:$A,0))=""),"",Q1303/INDEX(Q:Q,MATCH(DATE(YEAR($A1303)-1,MONTH($A1303),DAY($A1303)),$A:$A,0))-1),"")</f>
        <v/>
      </c>
      <c r="U1303" s="23">
        <f>IFERROR(IF(OR(R1303="",INDEX(R:R,MATCH(DATE(YEAR($A1303)-1,MONTH($A1303),DAY($A1303)),$A:$A,0))=""),"",R1303/INDEX(R:R,MATCH(DATE(YEAR($A1303)-1,MONTH($A1303),DAY($A1303)),$A:$A,0))-1),"")</f>
        <v/>
      </c>
      <c r="V1303" s="23">
        <f>IF(OR(P1303="",P1302=""),"",P1303/P1302-1)</f>
        <v/>
      </c>
      <c r="W1303" s="23">
        <f>IF(OR(Q1303="",Q1302=""),"",Q1303/Q1302-1)</f>
        <v/>
      </c>
      <c r="X1303" s="23">
        <f>IF(OR(R1303="",R1302=""),"",R1303/R1302-1)</f>
        <v/>
      </c>
      <c r="Y1303" s="23">
        <f>IF(R1303="","",P1303/R1303)</f>
        <v/>
      </c>
      <c r="Z1303" s="23">
        <f>IF(R1303="","",Q1303/R1303)</f>
        <v/>
      </c>
      <c r="AA1303" s="24">
        <f>IF(SUMIFS('Daily NSE Equity Options'!$M:$M,'Daily NSE Equity Options'!$A:$A,$A1303)=0,"",SUMIFS('Daily NSE Equity Options'!$M:$M,'Daily NSE Equity Options'!$A:$A,$A1303))</f>
        <v/>
      </c>
      <c r="AB1303" s="9">
        <f>IF(SUMIFS('Daily BSE Equity Options'!$M:$M,'Daily BSE Equity Options'!$A:$A,$A1303)=0,"",SUMIFS('Daily BSE Equity Options'!$M:$M,'Daily BSE Equity Options'!$A:$A,$A1303))</f>
        <v/>
      </c>
      <c r="AC1303" s="9">
        <f>IF(OR(AA1303="",AB1303=""),"",AA1303+AB1303)</f>
        <v/>
      </c>
      <c r="AD1303" s="26">
        <f>IFERROR(IF(OR(AA1303="",INDEX(AA:AA,MATCH(DATE(YEAR($A1303)-1,MONTH($A1303),DAY($A1303)),$A:$A,0))=""),"",AA1303/INDEX(AA:AA,MATCH(DATE(YEAR($A1303)-1,MONTH($A1303),DAY($A1303)),$A:$A,0))-1),"")</f>
        <v/>
      </c>
      <c r="AE1303" s="26">
        <f>IFERROR(IF(OR(AB1303="",INDEX(AB:AB,MATCH(DATE(YEAR($A1303)-1,MONTH($A1303),DAY($A1303)),$A:$A,0))=""),"",AB1303/INDEX(AB:AB,MATCH(DATE(YEAR($A1303)-1,MONTH($A1303),DAY($A1303)),$A:$A,0))-1),"")</f>
        <v/>
      </c>
      <c r="AF1303" s="26">
        <f>IFERROR(IF(OR(AC1303="",INDEX(AC:AC,MATCH(DATE(YEAR($A1303)-1,MONTH($A1303),DAY($A1303)),$A:$A,0))=""),"",AC1303/INDEX(AC:AC,MATCH(DATE(YEAR($A1303)-1,MONTH($A1303),DAY($A1303)),$A:$A,0))-1),"")</f>
        <v/>
      </c>
      <c r="AG1303" s="26">
        <f>IF(OR(AA1303="",AA1302=""),"",AA1303/AA1302-1)</f>
        <v/>
      </c>
      <c r="AH1303" s="26">
        <f>IF(OR(AB1303="",AB1302=""),"",AB1303/AB1302-1)</f>
        <v/>
      </c>
      <c r="AI1303" s="26">
        <f>IF(OR(AC1303="",AC1302=""),"",AC1303/AC1302-1)</f>
        <v/>
      </c>
      <c r="AJ1303" s="26">
        <f>IF(AC1303="","",AA1303/AC1303)</f>
        <v/>
      </c>
      <c r="AK1303" s="26">
        <f>IF(AC1303="","",AB1303/AC1303)</f>
        <v/>
      </c>
      <c r="AL1303" s="29" t="n">
        <v>12.3875</v>
      </c>
      <c r="AM1303" s="30" t="n">
        <v>13.0275</v>
      </c>
      <c r="AN1303" s="30" t="n">
        <v>12.3875</v>
      </c>
      <c r="AO1303" s="30" t="n">
        <v>12.79</v>
      </c>
      <c r="AP1303" s="31" t="n">
        <v>0.0325</v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18">
        <f>IF(SUMIFS('Daily NSE Equity Options'!$K:$K,'Daily NSE Equity Options'!$A:$A,$A1304)=0,"",SUMIFS('Daily NSE Equity Options'!$K:$K,'Daily NSE Equity Options'!$A:$A,$A1304))</f>
        <v/>
      </c>
      <c r="F1304" s="7">
        <f>IF(SUMIFS('Daily BSE Equity Options'!$K:$K,'Daily BSE Equity Options'!$A:$A,$A1304)=0,"",SUMIFS('Daily BSE Equity Options'!$K:$K,'Daily BSE Equity Options'!$A:$A,$A1304))</f>
        <v/>
      </c>
      <c r="G1304" s="7">
        <f>IF(OR(E1304="",F1304=""),"",E1304+F1304)</f>
        <v/>
      </c>
      <c r="H1304" s="20">
        <f>IFERROR(IF(OR(E1304="",INDEX(E:E,MATCH(DATE(YEAR($A1304)-1,MONTH($A1304),DAY($A1304)),$A:$A,0))=""),"",E1304/INDEX(E:E,MATCH(DATE(YEAR($A1304)-1,MONTH($A1304),DAY($A1304)),$A:$A,0))-1),"")</f>
        <v/>
      </c>
      <c r="I1304" s="20">
        <f>IFERROR(IF(OR(F1304="",INDEX(F:F,MATCH(DATE(YEAR($A1304)-1,MONTH($A1304),DAY($A1304)),$A:$A,0))=""),"",F1304/INDEX(F:F,MATCH(DATE(YEAR($A1304)-1,MONTH($A1304),DAY($A1304)),$A:$A,0))-1),"")</f>
        <v/>
      </c>
      <c r="J1304" s="20">
        <f>IFERROR(IF(OR(G1304="",INDEX(G:G,MATCH(DATE(YEAR($A1304)-1,MONTH($A1304),DAY($A1304)),$A:$A,0))=""),"",G1304/INDEX(G:G,MATCH(DATE(YEAR($A1304)-1,MONTH($A1304),DAY($A1304)),$A:$A,0))-1),"")</f>
        <v/>
      </c>
      <c r="K1304" s="20">
        <f>IF(OR(E1304="",E1303=""),"",E1304/E1303-1)</f>
        <v/>
      </c>
      <c r="L1304" s="20">
        <f>IF(OR(F1304="",F1303=""),"",F1304/F1303-1)</f>
        <v/>
      </c>
      <c r="M1304" s="20">
        <f>IF(OR(G1304="",G1303=""),"",G1304/G1303-1)</f>
        <v/>
      </c>
      <c r="N1304" s="20">
        <f>IF(G1304="","",E1304/G1304)</f>
        <v/>
      </c>
      <c r="O1304" s="20">
        <f>IF(G1304="","",F1304/G1304)</f>
        <v/>
      </c>
      <c r="P1304" s="21">
        <f>IF(SUMIFS('Daily NSE Equity Options'!$L:$L,'Daily NSE Equity Options'!$A:$A,$A1304)=0,"",SUMIFS('Daily NSE Equity Options'!$L:$L,'Daily NSE Equity Options'!$A:$A,$A1304))</f>
        <v/>
      </c>
      <c r="Q1304" s="8">
        <f>IF(SUMIFS('Daily BSE Equity Options'!$L:$L,'Daily BSE Equity Options'!$A:$A,$A1304)=0,"",SUMIFS('Daily BSE Equity Options'!$L:$L,'Daily BSE Equity Options'!$A:$A,$A1304))</f>
        <v/>
      </c>
      <c r="R1304" s="8">
        <f>IF(OR(P1304="",Q1304=""),"",P1304+Q1304)</f>
        <v/>
      </c>
      <c r="S1304" s="23">
        <f>IFERROR(IF(OR(P1304="",INDEX(P:P,MATCH(DATE(YEAR($A1304)-1,MONTH($A1304),DAY($A1304)),$A:$A,0))=""),"",P1304/INDEX(P:P,MATCH(DATE(YEAR($A1304)-1,MONTH($A1304),DAY($A1304)),$A:$A,0))-1),"")</f>
        <v/>
      </c>
      <c r="T1304" s="23">
        <f>IFERROR(IF(OR(Q1304="",INDEX(Q:Q,MATCH(DATE(YEAR($A1304)-1,MONTH($A1304),DAY($A1304)),$A:$A,0))=""),"",Q1304/INDEX(Q:Q,MATCH(DATE(YEAR($A1304)-1,MONTH($A1304),DAY($A1304)),$A:$A,0))-1),"")</f>
        <v/>
      </c>
      <c r="U1304" s="23">
        <f>IFERROR(IF(OR(R1304="",INDEX(R:R,MATCH(DATE(YEAR($A1304)-1,MONTH($A1304),DAY($A1304)),$A:$A,0))=""),"",R1304/INDEX(R:R,MATCH(DATE(YEAR($A1304)-1,MONTH($A1304),DAY($A1304)),$A:$A,0))-1),"")</f>
        <v/>
      </c>
      <c r="V1304" s="23">
        <f>IF(OR(P1304="",P1303=""),"",P1304/P1303-1)</f>
        <v/>
      </c>
      <c r="W1304" s="23">
        <f>IF(OR(Q1304="",Q1303=""),"",Q1304/Q1303-1)</f>
        <v/>
      </c>
      <c r="X1304" s="23">
        <f>IF(OR(R1304="",R1303=""),"",R1304/R1303-1)</f>
        <v/>
      </c>
      <c r="Y1304" s="23">
        <f>IF(R1304="","",P1304/R1304)</f>
        <v/>
      </c>
      <c r="Z1304" s="23">
        <f>IF(R1304="","",Q1304/R1304)</f>
        <v/>
      </c>
      <c r="AA1304" s="24">
        <f>IF(SUMIFS('Daily NSE Equity Options'!$M:$M,'Daily NSE Equity Options'!$A:$A,$A1304)=0,"",SUMIFS('Daily NSE Equity Options'!$M:$M,'Daily NSE Equity Options'!$A:$A,$A1304))</f>
        <v/>
      </c>
      <c r="AB1304" s="9">
        <f>IF(SUMIFS('Daily BSE Equity Options'!$M:$M,'Daily BSE Equity Options'!$A:$A,$A1304)=0,"",SUMIFS('Daily BSE Equity Options'!$M:$M,'Daily BSE Equity Options'!$A:$A,$A1304))</f>
        <v/>
      </c>
      <c r="AC1304" s="9">
        <f>IF(OR(AA1304="",AB1304=""),"",AA1304+AB1304)</f>
        <v/>
      </c>
      <c r="AD1304" s="26">
        <f>IFERROR(IF(OR(AA1304="",INDEX(AA:AA,MATCH(DATE(YEAR($A1304)-1,MONTH($A1304),DAY($A1304)),$A:$A,0))=""),"",AA1304/INDEX(AA:AA,MATCH(DATE(YEAR($A1304)-1,MONTH($A1304),DAY($A1304)),$A:$A,0))-1),"")</f>
        <v/>
      </c>
      <c r="AE1304" s="26">
        <f>IFERROR(IF(OR(AB1304="",INDEX(AB:AB,MATCH(DATE(YEAR($A1304)-1,MONTH($A1304),DAY($A1304)),$A:$A,0))=""),"",AB1304/INDEX(AB:AB,MATCH(DATE(YEAR($A1304)-1,MONTH($A1304),DAY($A1304)),$A:$A,0))-1),"")</f>
        <v/>
      </c>
      <c r="AF1304" s="26">
        <f>IFERROR(IF(OR(AC1304="",INDEX(AC:AC,MATCH(DATE(YEAR($A1304)-1,MONTH($A1304),DAY($A1304)),$A:$A,0))=""),"",AC1304/INDEX(AC:AC,MATCH(DATE(YEAR($A1304)-1,MONTH($A1304),DAY($A1304)),$A:$A,0))-1),"")</f>
        <v/>
      </c>
      <c r="AG1304" s="26">
        <f>IF(OR(AA1304="",AA1303=""),"",AA1304/AA1303-1)</f>
        <v/>
      </c>
      <c r="AH1304" s="26">
        <f>IF(OR(AB1304="",AB1303=""),"",AB1304/AB1303-1)</f>
        <v/>
      </c>
      <c r="AI1304" s="26">
        <f>IF(OR(AC1304="",AC1303=""),"",AC1304/AC1303-1)</f>
        <v/>
      </c>
      <c r="AJ1304" s="26">
        <f>IF(AC1304="","",AA1304/AC1304)</f>
        <v/>
      </c>
      <c r="AK1304" s="26">
        <f>IF(AC1304="","",AB1304/AC1304)</f>
        <v/>
      </c>
      <c r="AL1304" s="29" t="n">
        <v>12.785</v>
      </c>
      <c r="AM1304" s="30" t="n">
        <v>12.9925</v>
      </c>
      <c r="AN1304" s="30" t="n">
        <v>12.4375</v>
      </c>
      <c r="AO1304" s="30" t="n">
        <v>12.53</v>
      </c>
      <c r="AP1304" s="31" t="n">
        <v>-0.0199</v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18">
        <f>IF(SUMIFS('Daily NSE Equity Options'!$K:$K,'Daily NSE Equity Options'!$A:$A,$A1305)=0,"",SUMIFS('Daily NSE Equity Options'!$K:$K,'Daily NSE Equity Options'!$A:$A,$A1305))</f>
        <v/>
      </c>
      <c r="F1305" s="7">
        <f>IF(SUMIFS('Daily BSE Equity Options'!$K:$K,'Daily BSE Equity Options'!$A:$A,$A1305)=0,"",SUMIFS('Daily BSE Equity Options'!$K:$K,'Daily BSE Equity Options'!$A:$A,$A1305))</f>
        <v/>
      </c>
      <c r="G1305" s="7">
        <f>IF(OR(E1305="",F1305=""),"",E1305+F1305)</f>
        <v/>
      </c>
      <c r="H1305" s="20">
        <f>IFERROR(IF(OR(E1305="",INDEX(E:E,MATCH(DATE(YEAR($A1305)-1,MONTH($A1305),DAY($A1305)),$A:$A,0))=""),"",E1305/INDEX(E:E,MATCH(DATE(YEAR($A1305)-1,MONTH($A1305),DAY($A1305)),$A:$A,0))-1),"")</f>
        <v/>
      </c>
      <c r="I1305" s="20">
        <f>IFERROR(IF(OR(F1305="",INDEX(F:F,MATCH(DATE(YEAR($A1305)-1,MONTH($A1305),DAY($A1305)),$A:$A,0))=""),"",F1305/INDEX(F:F,MATCH(DATE(YEAR($A1305)-1,MONTH($A1305),DAY($A1305)),$A:$A,0))-1),"")</f>
        <v/>
      </c>
      <c r="J1305" s="20">
        <f>IFERROR(IF(OR(G1305="",INDEX(G:G,MATCH(DATE(YEAR($A1305)-1,MONTH($A1305),DAY($A1305)),$A:$A,0))=""),"",G1305/INDEX(G:G,MATCH(DATE(YEAR($A1305)-1,MONTH($A1305),DAY($A1305)),$A:$A,0))-1),"")</f>
        <v/>
      </c>
      <c r="K1305" s="20">
        <f>IF(OR(E1305="",E1304=""),"",E1305/E1304-1)</f>
        <v/>
      </c>
      <c r="L1305" s="20">
        <f>IF(OR(F1305="",F1304=""),"",F1305/F1304-1)</f>
        <v/>
      </c>
      <c r="M1305" s="20">
        <f>IF(OR(G1305="",G1304=""),"",G1305/G1304-1)</f>
        <v/>
      </c>
      <c r="N1305" s="20">
        <f>IF(G1305="","",E1305/G1305)</f>
        <v/>
      </c>
      <c r="O1305" s="20">
        <f>IF(G1305="","",F1305/G1305)</f>
        <v/>
      </c>
      <c r="P1305" s="21">
        <f>IF(SUMIFS('Daily NSE Equity Options'!$L:$L,'Daily NSE Equity Options'!$A:$A,$A1305)=0,"",SUMIFS('Daily NSE Equity Options'!$L:$L,'Daily NSE Equity Options'!$A:$A,$A1305))</f>
        <v/>
      </c>
      <c r="Q1305" s="8">
        <f>IF(SUMIFS('Daily BSE Equity Options'!$L:$L,'Daily BSE Equity Options'!$A:$A,$A1305)=0,"",SUMIFS('Daily BSE Equity Options'!$L:$L,'Daily BSE Equity Options'!$A:$A,$A1305))</f>
        <v/>
      </c>
      <c r="R1305" s="8">
        <f>IF(OR(P1305="",Q1305=""),"",P1305+Q1305)</f>
        <v/>
      </c>
      <c r="S1305" s="23">
        <f>IFERROR(IF(OR(P1305="",INDEX(P:P,MATCH(DATE(YEAR($A1305)-1,MONTH($A1305),DAY($A1305)),$A:$A,0))=""),"",P1305/INDEX(P:P,MATCH(DATE(YEAR($A1305)-1,MONTH($A1305),DAY($A1305)),$A:$A,0))-1),"")</f>
        <v/>
      </c>
      <c r="T1305" s="23">
        <f>IFERROR(IF(OR(Q1305="",INDEX(Q:Q,MATCH(DATE(YEAR($A1305)-1,MONTH($A1305),DAY($A1305)),$A:$A,0))=""),"",Q1305/INDEX(Q:Q,MATCH(DATE(YEAR($A1305)-1,MONTH($A1305),DAY($A1305)),$A:$A,0))-1),"")</f>
        <v/>
      </c>
      <c r="U1305" s="23">
        <f>IFERROR(IF(OR(R1305="",INDEX(R:R,MATCH(DATE(YEAR($A1305)-1,MONTH($A1305),DAY($A1305)),$A:$A,0))=""),"",R1305/INDEX(R:R,MATCH(DATE(YEAR($A1305)-1,MONTH($A1305),DAY($A1305)),$A:$A,0))-1),"")</f>
        <v/>
      </c>
      <c r="V1305" s="23">
        <f>IF(OR(P1305="",P1304=""),"",P1305/P1304-1)</f>
        <v/>
      </c>
      <c r="W1305" s="23">
        <f>IF(OR(Q1305="",Q1304=""),"",Q1305/Q1304-1)</f>
        <v/>
      </c>
      <c r="X1305" s="23">
        <f>IF(OR(R1305="",R1304=""),"",R1305/R1304-1)</f>
        <v/>
      </c>
      <c r="Y1305" s="23">
        <f>IF(R1305="","",P1305/R1305)</f>
        <v/>
      </c>
      <c r="Z1305" s="23">
        <f>IF(R1305="","",Q1305/R1305)</f>
        <v/>
      </c>
      <c r="AA1305" s="24">
        <f>IF(SUMIFS('Daily NSE Equity Options'!$M:$M,'Daily NSE Equity Options'!$A:$A,$A1305)=0,"",SUMIFS('Daily NSE Equity Options'!$M:$M,'Daily NSE Equity Options'!$A:$A,$A1305))</f>
        <v/>
      </c>
      <c r="AB1305" s="9">
        <f>IF(SUMIFS('Daily BSE Equity Options'!$M:$M,'Daily BSE Equity Options'!$A:$A,$A1305)=0,"",SUMIFS('Daily BSE Equity Options'!$M:$M,'Daily BSE Equity Options'!$A:$A,$A1305))</f>
        <v/>
      </c>
      <c r="AC1305" s="9">
        <f>IF(OR(AA1305="",AB1305=""),"",AA1305+AB1305)</f>
        <v/>
      </c>
      <c r="AD1305" s="26">
        <f>IFERROR(IF(OR(AA1305="",INDEX(AA:AA,MATCH(DATE(YEAR($A1305)-1,MONTH($A1305),DAY($A1305)),$A:$A,0))=""),"",AA1305/INDEX(AA:AA,MATCH(DATE(YEAR($A1305)-1,MONTH($A1305),DAY($A1305)),$A:$A,0))-1),"")</f>
        <v/>
      </c>
      <c r="AE1305" s="26">
        <f>IFERROR(IF(OR(AB1305="",INDEX(AB:AB,MATCH(DATE(YEAR($A1305)-1,MONTH($A1305),DAY($A1305)),$A:$A,0))=""),"",AB1305/INDEX(AB:AB,MATCH(DATE(YEAR($A1305)-1,MONTH($A1305),DAY($A1305)),$A:$A,0))-1),"")</f>
        <v/>
      </c>
      <c r="AF1305" s="26">
        <f>IFERROR(IF(OR(AC1305="",INDEX(AC:AC,MATCH(DATE(YEAR($A1305)-1,MONTH($A1305),DAY($A1305)),$A:$A,0))=""),"",AC1305/INDEX(AC:AC,MATCH(DATE(YEAR($A1305)-1,MONTH($A1305),DAY($A1305)),$A:$A,0))-1),"")</f>
        <v/>
      </c>
      <c r="AG1305" s="26">
        <f>IF(OR(AA1305="",AA1304=""),"",AA1305/AA1304-1)</f>
        <v/>
      </c>
      <c r="AH1305" s="26">
        <f>IF(OR(AB1305="",AB1304=""),"",AB1305/AB1304-1)</f>
        <v/>
      </c>
      <c r="AI1305" s="26">
        <f>IF(OR(AC1305="",AC1304=""),"",AC1305/AC1304-1)</f>
        <v/>
      </c>
      <c r="AJ1305" s="26">
        <f>IF(AC1305="","",AA1305/AC1305)</f>
        <v/>
      </c>
      <c r="AK1305" s="26">
        <f>IF(AC1305="","",AB1305/AC1305)</f>
        <v/>
      </c>
      <c r="AL1305" s="29" t="n">
        <v>12.5275</v>
      </c>
      <c r="AM1305" s="30" t="n">
        <v>12.6625</v>
      </c>
      <c r="AN1305" s="30" t="n">
        <v>12.34</v>
      </c>
      <c r="AO1305" s="30" t="n">
        <v>12.45</v>
      </c>
      <c r="AP1305" s="31" t="n">
        <v>-0.0062</v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18">
        <f>IF(SUMIFS('Daily NSE Equity Options'!$K:$K,'Daily NSE Equity Options'!$A:$A,$A1306)=0,"",SUMIFS('Daily NSE Equity Options'!$K:$K,'Daily NSE Equity Options'!$A:$A,$A1306))</f>
        <v/>
      </c>
      <c r="F1306" s="7">
        <f>IF(SUMIFS('Daily BSE Equity Options'!$K:$K,'Daily BSE Equity Options'!$A:$A,$A1306)=0,"",SUMIFS('Daily BSE Equity Options'!$K:$K,'Daily BSE Equity Options'!$A:$A,$A1306))</f>
        <v/>
      </c>
      <c r="G1306" s="7">
        <f>IF(OR(E1306="",F1306=""),"",E1306+F1306)</f>
        <v/>
      </c>
      <c r="H1306" s="20">
        <f>IFERROR(IF(OR(E1306="",INDEX(E:E,MATCH(DATE(YEAR($A1306)-1,MONTH($A1306),DAY($A1306)),$A:$A,0))=""),"",E1306/INDEX(E:E,MATCH(DATE(YEAR($A1306)-1,MONTH($A1306),DAY($A1306)),$A:$A,0))-1),"")</f>
        <v/>
      </c>
      <c r="I1306" s="20">
        <f>IFERROR(IF(OR(F1306="",INDEX(F:F,MATCH(DATE(YEAR($A1306)-1,MONTH($A1306),DAY($A1306)),$A:$A,0))=""),"",F1306/INDEX(F:F,MATCH(DATE(YEAR($A1306)-1,MONTH($A1306),DAY($A1306)),$A:$A,0))-1),"")</f>
        <v/>
      </c>
      <c r="J1306" s="20">
        <f>IFERROR(IF(OR(G1306="",INDEX(G:G,MATCH(DATE(YEAR($A1306)-1,MONTH($A1306),DAY($A1306)),$A:$A,0))=""),"",G1306/INDEX(G:G,MATCH(DATE(YEAR($A1306)-1,MONTH($A1306),DAY($A1306)),$A:$A,0))-1),"")</f>
        <v/>
      </c>
      <c r="K1306" s="20">
        <f>IF(OR(E1306="",E1305=""),"",E1306/E1305-1)</f>
        <v/>
      </c>
      <c r="L1306" s="20">
        <f>IF(OR(F1306="",F1305=""),"",F1306/F1305-1)</f>
        <v/>
      </c>
      <c r="M1306" s="20">
        <f>IF(OR(G1306="",G1305=""),"",G1306/G1305-1)</f>
        <v/>
      </c>
      <c r="N1306" s="20">
        <f>IF(G1306="","",E1306/G1306)</f>
        <v/>
      </c>
      <c r="O1306" s="20">
        <f>IF(G1306="","",F1306/G1306)</f>
        <v/>
      </c>
      <c r="P1306" s="21">
        <f>IF(SUMIFS('Daily NSE Equity Options'!$L:$L,'Daily NSE Equity Options'!$A:$A,$A1306)=0,"",SUMIFS('Daily NSE Equity Options'!$L:$L,'Daily NSE Equity Options'!$A:$A,$A1306))</f>
        <v/>
      </c>
      <c r="Q1306" s="8">
        <f>IF(SUMIFS('Daily BSE Equity Options'!$L:$L,'Daily BSE Equity Options'!$A:$A,$A1306)=0,"",SUMIFS('Daily BSE Equity Options'!$L:$L,'Daily BSE Equity Options'!$A:$A,$A1306))</f>
        <v/>
      </c>
      <c r="R1306" s="8">
        <f>IF(OR(P1306="",Q1306=""),"",P1306+Q1306)</f>
        <v/>
      </c>
      <c r="S1306" s="23">
        <f>IFERROR(IF(OR(P1306="",INDEX(P:P,MATCH(DATE(YEAR($A1306)-1,MONTH($A1306),DAY($A1306)),$A:$A,0))=""),"",P1306/INDEX(P:P,MATCH(DATE(YEAR($A1306)-1,MONTH($A1306),DAY($A1306)),$A:$A,0))-1),"")</f>
        <v/>
      </c>
      <c r="T1306" s="23">
        <f>IFERROR(IF(OR(Q1306="",INDEX(Q:Q,MATCH(DATE(YEAR($A1306)-1,MONTH($A1306),DAY($A1306)),$A:$A,0))=""),"",Q1306/INDEX(Q:Q,MATCH(DATE(YEAR($A1306)-1,MONTH($A1306),DAY($A1306)),$A:$A,0))-1),"")</f>
        <v/>
      </c>
      <c r="U1306" s="23">
        <f>IFERROR(IF(OR(R1306="",INDEX(R:R,MATCH(DATE(YEAR($A1306)-1,MONTH($A1306),DAY($A1306)),$A:$A,0))=""),"",R1306/INDEX(R:R,MATCH(DATE(YEAR($A1306)-1,MONTH($A1306),DAY($A1306)),$A:$A,0))-1),"")</f>
        <v/>
      </c>
      <c r="V1306" s="23">
        <f>IF(OR(P1306="",P1305=""),"",P1306/P1305-1)</f>
        <v/>
      </c>
      <c r="W1306" s="23">
        <f>IF(OR(Q1306="",Q1305=""),"",Q1306/Q1305-1)</f>
        <v/>
      </c>
      <c r="X1306" s="23">
        <f>IF(OR(R1306="",R1305=""),"",R1306/R1305-1)</f>
        <v/>
      </c>
      <c r="Y1306" s="23">
        <f>IF(R1306="","",P1306/R1306)</f>
        <v/>
      </c>
      <c r="Z1306" s="23">
        <f>IF(R1306="","",Q1306/R1306)</f>
        <v/>
      </c>
      <c r="AA1306" s="24">
        <f>IF(SUMIFS('Daily NSE Equity Options'!$M:$M,'Daily NSE Equity Options'!$A:$A,$A1306)=0,"",SUMIFS('Daily NSE Equity Options'!$M:$M,'Daily NSE Equity Options'!$A:$A,$A1306))</f>
        <v/>
      </c>
      <c r="AB1306" s="9">
        <f>IF(SUMIFS('Daily BSE Equity Options'!$M:$M,'Daily BSE Equity Options'!$A:$A,$A1306)=0,"",SUMIFS('Daily BSE Equity Options'!$M:$M,'Daily BSE Equity Options'!$A:$A,$A1306))</f>
        <v/>
      </c>
      <c r="AC1306" s="9">
        <f>IF(OR(AA1306="",AB1306=""),"",AA1306+AB1306)</f>
        <v/>
      </c>
      <c r="AD1306" s="26">
        <f>IFERROR(IF(OR(AA1306="",INDEX(AA:AA,MATCH(DATE(YEAR($A1306)-1,MONTH($A1306),DAY($A1306)),$A:$A,0))=""),"",AA1306/INDEX(AA:AA,MATCH(DATE(YEAR($A1306)-1,MONTH($A1306),DAY($A1306)),$A:$A,0))-1),"")</f>
        <v/>
      </c>
      <c r="AE1306" s="26">
        <f>IFERROR(IF(OR(AB1306="",INDEX(AB:AB,MATCH(DATE(YEAR($A1306)-1,MONTH($A1306),DAY($A1306)),$A:$A,0))=""),"",AB1306/INDEX(AB:AB,MATCH(DATE(YEAR($A1306)-1,MONTH($A1306),DAY($A1306)),$A:$A,0))-1),"")</f>
        <v/>
      </c>
      <c r="AF1306" s="26">
        <f>IFERROR(IF(OR(AC1306="",INDEX(AC:AC,MATCH(DATE(YEAR($A1306)-1,MONTH($A1306),DAY($A1306)),$A:$A,0))=""),"",AC1306/INDEX(AC:AC,MATCH(DATE(YEAR($A1306)-1,MONTH($A1306),DAY($A1306)),$A:$A,0))-1),"")</f>
        <v/>
      </c>
      <c r="AG1306" s="26">
        <f>IF(OR(AA1306="",AA1305=""),"",AA1306/AA1305-1)</f>
        <v/>
      </c>
      <c r="AH1306" s="26">
        <f>IF(OR(AB1306="",AB1305=""),"",AB1306/AB1305-1)</f>
        <v/>
      </c>
      <c r="AI1306" s="26">
        <f>IF(OR(AC1306="",AC1305=""),"",AC1306/AC1305-1)</f>
        <v/>
      </c>
      <c r="AJ1306" s="26">
        <f>IF(AC1306="","",AA1306/AC1306)</f>
        <v/>
      </c>
      <c r="AK1306" s="26">
        <f>IF(AC1306="","",AB1306/AC1306)</f>
        <v/>
      </c>
      <c r="AL1306" s="29" t="n">
        <v>12.445</v>
      </c>
      <c r="AM1306" s="30" t="n">
        <v>12.66</v>
      </c>
      <c r="AN1306" s="30" t="n">
        <v>12.19</v>
      </c>
      <c r="AO1306" s="30" t="n">
        <v>12.39</v>
      </c>
      <c r="AP1306" s="31" t="n">
        <v>-0.0044</v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18">
        <f>IF(SUMIFS('Daily NSE Equity Options'!$K:$K,'Daily NSE Equity Options'!$A:$A,$A1307)=0,"",SUMIFS('Daily NSE Equity Options'!$K:$K,'Daily NSE Equity Options'!$A:$A,$A1307))</f>
        <v/>
      </c>
      <c r="F1307" s="7">
        <f>IF(SUMIFS('Daily BSE Equity Options'!$K:$K,'Daily BSE Equity Options'!$A:$A,$A1307)=0,"",SUMIFS('Daily BSE Equity Options'!$K:$K,'Daily BSE Equity Options'!$A:$A,$A1307))</f>
        <v/>
      </c>
      <c r="G1307" s="7">
        <f>IF(OR(E1307="",F1307=""),"",E1307+F1307)</f>
        <v/>
      </c>
      <c r="H1307" s="20">
        <f>IFERROR(IF(OR(E1307="",INDEX(E:E,MATCH(DATE(YEAR($A1307)-1,MONTH($A1307),DAY($A1307)),$A:$A,0))=""),"",E1307/INDEX(E:E,MATCH(DATE(YEAR($A1307)-1,MONTH($A1307),DAY($A1307)),$A:$A,0))-1),"")</f>
        <v/>
      </c>
      <c r="I1307" s="20">
        <f>IFERROR(IF(OR(F1307="",INDEX(F:F,MATCH(DATE(YEAR($A1307)-1,MONTH($A1307),DAY($A1307)),$A:$A,0))=""),"",F1307/INDEX(F:F,MATCH(DATE(YEAR($A1307)-1,MONTH($A1307),DAY($A1307)),$A:$A,0))-1),"")</f>
        <v/>
      </c>
      <c r="J1307" s="20">
        <f>IFERROR(IF(OR(G1307="",INDEX(G:G,MATCH(DATE(YEAR($A1307)-1,MONTH($A1307),DAY($A1307)),$A:$A,0))=""),"",G1307/INDEX(G:G,MATCH(DATE(YEAR($A1307)-1,MONTH($A1307),DAY($A1307)),$A:$A,0))-1),"")</f>
        <v/>
      </c>
      <c r="K1307" s="20">
        <f>IF(OR(E1307="",E1306=""),"",E1307/E1306-1)</f>
        <v/>
      </c>
      <c r="L1307" s="20">
        <f>IF(OR(F1307="",F1306=""),"",F1307/F1306-1)</f>
        <v/>
      </c>
      <c r="M1307" s="20">
        <f>IF(OR(G1307="",G1306=""),"",G1307/G1306-1)</f>
        <v/>
      </c>
      <c r="N1307" s="20">
        <f>IF(G1307="","",E1307/G1307)</f>
        <v/>
      </c>
      <c r="O1307" s="20">
        <f>IF(G1307="","",F1307/G1307)</f>
        <v/>
      </c>
      <c r="P1307" s="21">
        <f>IF(SUMIFS('Daily NSE Equity Options'!$L:$L,'Daily NSE Equity Options'!$A:$A,$A1307)=0,"",SUMIFS('Daily NSE Equity Options'!$L:$L,'Daily NSE Equity Options'!$A:$A,$A1307))</f>
        <v/>
      </c>
      <c r="Q1307" s="8">
        <f>IF(SUMIFS('Daily BSE Equity Options'!$L:$L,'Daily BSE Equity Options'!$A:$A,$A1307)=0,"",SUMIFS('Daily BSE Equity Options'!$L:$L,'Daily BSE Equity Options'!$A:$A,$A1307))</f>
        <v/>
      </c>
      <c r="R1307" s="8">
        <f>IF(OR(P1307="",Q1307=""),"",P1307+Q1307)</f>
        <v/>
      </c>
      <c r="S1307" s="23">
        <f>IFERROR(IF(OR(P1307="",INDEX(P:P,MATCH(DATE(YEAR($A1307)-1,MONTH($A1307),DAY($A1307)),$A:$A,0))=""),"",P1307/INDEX(P:P,MATCH(DATE(YEAR($A1307)-1,MONTH($A1307),DAY($A1307)),$A:$A,0))-1),"")</f>
        <v/>
      </c>
      <c r="T1307" s="23">
        <f>IFERROR(IF(OR(Q1307="",INDEX(Q:Q,MATCH(DATE(YEAR($A1307)-1,MONTH($A1307),DAY($A1307)),$A:$A,0))=""),"",Q1307/INDEX(Q:Q,MATCH(DATE(YEAR($A1307)-1,MONTH($A1307),DAY($A1307)),$A:$A,0))-1),"")</f>
        <v/>
      </c>
      <c r="U1307" s="23">
        <f>IFERROR(IF(OR(R1307="",INDEX(R:R,MATCH(DATE(YEAR($A1307)-1,MONTH($A1307),DAY($A1307)),$A:$A,0))=""),"",R1307/INDEX(R:R,MATCH(DATE(YEAR($A1307)-1,MONTH($A1307),DAY($A1307)),$A:$A,0))-1),"")</f>
        <v/>
      </c>
      <c r="V1307" s="23">
        <f>IF(OR(P1307="",P1306=""),"",P1307/P1306-1)</f>
        <v/>
      </c>
      <c r="W1307" s="23">
        <f>IF(OR(Q1307="",Q1306=""),"",Q1307/Q1306-1)</f>
        <v/>
      </c>
      <c r="X1307" s="23">
        <f>IF(OR(R1307="",R1306=""),"",R1307/R1306-1)</f>
        <v/>
      </c>
      <c r="Y1307" s="23">
        <f>IF(R1307="","",P1307/R1307)</f>
        <v/>
      </c>
      <c r="Z1307" s="23">
        <f>IF(R1307="","",Q1307/R1307)</f>
        <v/>
      </c>
      <c r="AA1307" s="24">
        <f>IF(SUMIFS('Daily NSE Equity Options'!$M:$M,'Daily NSE Equity Options'!$A:$A,$A1307)=0,"",SUMIFS('Daily NSE Equity Options'!$M:$M,'Daily NSE Equity Options'!$A:$A,$A1307))</f>
        <v/>
      </c>
      <c r="AB1307" s="9">
        <f>IF(SUMIFS('Daily BSE Equity Options'!$M:$M,'Daily BSE Equity Options'!$A:$A,$A1307)=0,"",SUMIFS('Daily BSE Equity Options'!$M:$M,'Daily BSE Equity Options'!$A:$A,$A1307))</f>
        <v/>
      </c>
      <c r="AC1307" s="9">
        <f>IF(OR(AA1307="",AB1307=""),"",AA1307+AB1307)</f>
        <v/>
      </c>
      <c r="AD1307" s="26">
        <f>IFERROR(IF(OR(AA1307="",INDEX(AA:AA,MATCH(DATE(YEAR($A1307)-1,MONTH($A1307),DAY($A1307)),$A:$A,0))=""),"",AA1307/INDEX(AA:AA,MATCH(DATE(YEAR($A1307)-1,MONTH($A1307),DAY($A1307)),$A:$A,0))-1),"")</f>
        <v/>
      </c>
      <c r="AE1307" s="26">
        <f>IFERROR(IF(OR(AB1307="",INDEX(AB:AB,MATCH(DATE(YEAR($A1307)-1,MONTH($A1307),DAY($A1307)),$A:$A,0))=""),"",AB1307/INDEX(AB:AB,MATCH(DATE(YEAR($A1307)-1,MONTH($A1307),DAY($A1307)),$A:$A,0))-1),"")</f>
        <v/>
      </c>
      <c r="AF1307" s="26">
        <f>IFERROR(IF(OR(AC1307="",INDEX(AC:AC,MATCH(DATE(YEAR($A1307)-1,MONTH($A1307),DAY($A1307)),$A:$A,0))=""),"",AC1307/INDEX(AC:AC,MATCH(DATE(YEAR($A1307)-1,MONTH($A1307),DAY($A1307)),$A:$A,0))-1),"")</f>
        <v/>
      </c>
      <c r="AG1307" s="26">
        <f>IF(OR(AA1307="",AA1306=""),"",AA1307/AA1306-1)</f>
        <v/>
      </c>
      <c r="AH1307" s="26">
        <f>IF(OR(AB1307="",AB1306=""),"",AB1307/AB1306-1)</f>
        <v/>
      </c>
      <c r="AI1307" s="26">
        <f>IF(OR(AC1307="",AC1306=""),"",AC1307/AC1306-1)</f>
        <v/>
      </c>
      <c r="AJ1307" s="26">
        <f>IF(AC1307="","",AA1307/AC1307)</f>
        <v/>
      </c>
      <c r="AK1307" s="26">
        <f>IF(AC1307="","",AB1307/AC1307)</f>
        <v/>
      </c>
      <c r="AL1307" s="29" t="n">
        <v>12.385</v>
      </c>
      <c r="AM1307" s="30" t="n">
        <v>12.6975</v>
      </c>
      <c r="AN1307" s="30" t="n">
        <v>12.24</v>
      </c>
      <c r="AO1307" s="30" t="n">
        <v>12.32</v>
      </c>
      <c r="AP1307" s="31" t="n">
        <v>-0.0052</v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18">
        <f>IF(SUMIFS('Daily NSE Equity Options'!$K:$K,'Daily NSE Equity Options'!$A:$A,$A1308)=0,"",SUMIFS('Daily NSE Equity Options'!$K:$K,'Daily NSE Equity Options'!$A:$A,$A1308))</f>
        <v/>
      </c>
      <c r="F1308" s="7">
        <f>IF(SUMIFS('Daily BSE Equity Options'!$K:$K,'Daily BSE Equity Options'!$A:$A,$A1308)=0,"",SUMIFS('Daily BSE Equity Options'!$K:$K,'Daily BSE Equity Options'!$A:$A,$A1308))</f>
        <v/>
      </c>
      <c r="G1308" s="7">
        <f>IF(OR(E1308="",F1308=""),"",E1308+F1308)</f>
        <v/>
      </c>
      <c r="H1308" s="20">
        <f>IFERROR(IF(OR(E1308="",INDEX(E:E,MATCH(DATE(YEAR($A1308)-1,MONTH($A1308),DAY($A1308)),$A:$A,0))=""),"",E1308/INDEX(E:E,MATCH(DATE(YEAR($A1308)-1,MONTH($A1308),DAY($A1308)),$A:$A,0))-1),"")</f>
        <v/>
      </c>
      <c r="I1308" s="20">
        <f>IFERROR(IF(OR(F1308="",INDEX(F:F,MATCH(DATE(YEAR($A1308)-1,MONTH($A1308),DAY($A1308)),$A:$A,0))=""),"",F1308/INDEX(F:F,MATCH(DATE(YEAR($A1308)-1,MONTH($A1308),DAY($A1308)),$A:$A,0))-1),"")</f>
        <v/>
      </c>
      <c r="J1308" s="20">
        <f>IFERROR(IF(OR(G1308="",INDEX(G:G,MATCH(DATE(YEAR($A1308)-1,MONTH($A1308),DAY($A1308)),$A:$A,0))=""),"",G1308/INDEX(G:G,MATCH(DATE(YEAR($A1308)-1,MONTH($A1308),DAY($A1308)),$A:$A,0))-1),"")</f>
        <v/>
      </c>
      <c r="K1308" s="20">
        <f>IF(OR(E1308="",E1307=""),"",E1308/E1307-1)</f>
        <v/>
      </c>
      <c r="L1308" s="20">
        <f>IF(OR(F1308="",F1307=""),"",F1308/F1307-1)</f>
        <v/>
      </c>
      <c r="M1308" s="20">
        <f>IF(OR(G1308="",G1307=""),"",G1308/G1307-1)</f>
        <v/>
      </c>
      <c r="N1308" s="20">
        <f>IF(G1308="","",E1308/G1308)</f>
        <v/>
      </c>
      <c r="O1308" s="20">
        <f>IF(G1308="","",F1308/G1308)</f>
        <v/>
      </c>
      <c r="P1308" s="21">
        <f>IF(SUMIFS('Daily NSE Equity Options'!$L:$L,'Daily NSE Equity Options'!$A:$A,$A1308)=0,"",SUMIFS('Daily NSE Equity Options'!$L:$L,'Daily NSE Equity Options'!$A:$A,$A1308))</f>
        <v/>
      </c>
      <c r="Q1308" s="8">
        <f>IF(SUMIFS('Daily BSE Equity Options'!$L:$L,'Daily BSE Equity Options'!$A:$A,$A1308)=0,"",SUMIFS('Daily BSE Equity Options'!$L:$L,'Daily BSE Equity Options'!$A:$A,$A1308))</f>
        <v/>
      </c>
      <c r="R1308" s="8">
        <f>IF(OR(P1308="",Q1308=""),"",P1308+Q1308)</f>
        <v/>
      </c>
      <c r="S1308" s="23">
        <f>IFERROR(IF(OR(P1308="",INDEX(P:P,MATCH(DATE(YEAR($A1308)-1,MONTH($A1308),DAY($A1308)),$A:$A,0))=""),"",P1308/INDEX(P:P,MATCH(DATE(YEAR($A1308)-1,MONTH($A1308),DAY($A1308)),$A:$A,0))-1),"")</f>
        <v/>
      </c>
      <c r="T1308" s="23">
        <f>IFERROR(IF(OR(Q1308="",INDEX(Q:Q,MATCH(DATE(YEAR($A1308)-1,MONTH($A1308),DAY($A1308)),$A:$A,0))=""),"",Q1308/INDEX(Q:Q,MATCH(DATE(YEAR($A1308)-1,MONTH($A1308),DAY($A1308)),$A:$A,0))-1),"")</f>
        <v/>
      </c>
      <c r="U1308" s="23">
        <f>IFERROR(IF(OR(R1308="",INDEX(R:R,MATCH(DATE(YEAR($A1308)-1,MONTH($A1308),DAY($A1308)),$A:$A,0))=""),"",R1308/INDEX(R:R,MATCH(DATE(YEAR($A1308)-1,MONTH($A1308),DAY($A1308)),$A:$A,0))-1),"")</f>
        <v/>
      </c>
      <c r="V1308" s="23">
        <f>IF(OR(P1308="",P1307=""),"",P1308/P1307-1)</f>
        <v/>
      </c>
      <c r="W1308" s="23">
        <f>IF(OR(Q1308="",Q1307=""),"",Q1308/Q1307-1)</f>
        <v/>
      </c>
      <c r="X1308" s="23">
        <f>IF(OR(R1308="",R1307=""),"",R1308/R1307-1)</f>
        <v/>
      </c>
      <c r="Y1308" s="23">
        <f>IF(R1308="","",P1308/R1308)</f>
        <v/>
      </c>
      <c r="Z1308" s="23">
        <f>IF(R1308="","",Q1308/R1308)</f>
        <v/>
      </c>
      <c r="AA1308" s="24">
        <f>IF(SUMIFS('Daily NSE Equity Options'!$M:$M,'Daily NSE Equity Options'!$A:$A,$A1308)=0,"",SUMIFS('Daily NSE Equity Options'!$M:$M,'Daily NSE Equity Options'!$A:$A,$A1308))</f>
        <v/>
      </c>
      <c r="AB1308" s="9">
        <f>IF(SUMIFS('Daily BSE Equity Options'!$M:$M,'Daily BSE Equity Options'!$A:$A,$A1308)=0,"",SUMIFS('Daily BSE Equity Options'!$M:$M,'Daily BSE Equity Options'!$A:$A,$A1308))</f>
        <v/>
      </c>
      <c r="AC1308" s="9">
        <f>IF(OR(AA1308="",AB1308=""),"",AA1308+AB1308)</f>
        <v/>
      </c>
      <c r="AD1308" s="26">
        <f>IFERROR(IF(OR(AA1308="",INDEX(AA:AA,MATCH(DATE(YEAR($A1308)-1,MONTH($A1308),DAY($A1308)),$A:$A,0))=""),"",AA1308/INDEX(AA:AA,MATCH(DATE(YEAR($A1308)-1,MONTH($A1308),DAY($A1308)),$A:$A,0))-1),"")</f>
        <v/>
      </c>
      <c r="AE1308" s="26">
        <f>IFERROR(IF(OR(AB1308="",INDEX(AB:AB,MATCH(DATE(YEAR($A1308)-1,MONTH($A1308),DAY($A1308)),$A:$A,0))=""),"",AB1308/INDEX(AB:AB,MATCH(DATE(YEAR($A1308)-1,MONTH($A1308),DAY($A1308)),$A:$A,0))-1),"")</f>
        <v/>
      </c>
      <c r="AF1308" s="26">
        <f>IFERROR(IF(OR(AC1308="",INDEX(AC:AC,MATCH(DATE(YEAR($A1308)-1,MONTH($A1308),DAY($A1308)),$A:$A,0))=""),"",AC1308/INDEX(AC:AC,MATCH(DATE(YEAR($A1308)-1,MONTH($A1308),DAY($A1308)),$A:$A,0))-1),"")</f>
        <v/>
      </c>
      <c r="AG1308" s="26">
        <f>IF(OR(AA1308="",AA1307=""),"",AA1308/AA1307-1)</f>
        <v/>
      </c>
      <c r="AH1308" s="26">
        <f>IF(OR(AB1308="",AB1307=""),"",AB1308/AB1307-1)</f>
        <v/>
      </c>
      <c r="AI1308" s="26">
        <f>IF(OR(AC1308="",AC1307=""),"",AC1308/AC1307-1)</f>
        <v/>
      </c>
      <c r="AJ1308" s="26">
        <f>IF(AC1308="","",AA1308/AC1308)</f>
        <v/>
      </c>
      <c r="AK1308" s="26">
        <f>IF(AC1308="","",AB1308/AC1308)</f>
        <v/>
      </c>
      <c r="AL1308" s="29" t="n">
        <v>12.315</v>
      </c>
      <c r="AM1308" s="30" t="n">
        <v>12.79</v>
      </c>
      <c r="AN1308" s="30" t="n">
        <v>11.94</v>
      </c>
      <c r="AO1308" s="30" t="n">
        <v>12.56</v>
      </c>
      <c r="AP1308" s="31" t="n">
        <v>0.0199</v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18">
        <f>IF(SUMIFS('Daily NSE Equity Options'!$K:$K,'Daily NSE Equity Options'!$A:$A,$A1309)=0,"",SUMIFS('Daily NSE Equity Options'!$K:$K,'Daily NSE Equity Options'!$A:$A,$A1309))</f>
        <v/>
      </c>
      <c r="F1309" s="7">
        <f>IF(SUMIFS('Daily BSE Equity Options'!$K:$K,'Daily BSE Equity Options'!$A:$A,$A1309)=0,"",SUMIFS('Daily BSE Equity Options'!$K:$K,'Daily BSE Equity Options'!$A:$A,$A1309))</f>
        <v/>
      </c>
      <c r="G1309" s="7">
        <f>IF(OR(E1309="",F1309=""),"",E1309+F1309)</f>
        <v/>
      </c>
      <c r="H1309" s="20">
        <f>IFERROR(IF(OR(E1309="",INDEX(E:E,MATCH(DATE(YEAR($A1309)-1,MONTH($A1309),DAY($A1309)),$A:$A,0))=""),"",E1309/INDEX(E:E,MATCH(DATE(YEAR($A1309)-1,MONTH($A1309),DAY($A1309)),$A:$A,0))-1),"")</f>
        <v/>
      </c>
      <c r="I1309" s="20">
        <f>IFERROR(IF(OR(F1309="",INDEX(F:F,MATCH(DATE(YEAR($A1309)-1,MONTH($A1309),DAY($A1309)),$A:$A,0))=""),"",F1309/INDEX(F:F,MATCH(DATE(YEAR($A1309)-1,MONTH($A1309),DAY($A1309)),$A:$A,0))-1),"")</f>
        <v/>
      </c>
      <c r="J1309" s="20">
        <f>IFERROR(IF(OR(G1309="",INDEX(G:G,MATCH(DATE(YEAR($A1309)-1,MONTH($A1309),DAY($A1309)),$A:$A,0))=""),"",G1309/INDEX(G:G,MATCH(DATE(YEAR($A1309)-1,MONTH($A1309),DAY($A1309)),$A:$A,0))-1),"")</f>
        <v/>
      </c>
      <c r="K1309" s="20">
        <f>IF(OR(E1309="",E1308=""),"",E1309/E1308-1)</f>
        <v/>
      </c>
      <c r="L1309" s="20">
        <f>IF(OR(F1309="",F1308=""),"",F1309/F1308-1)</f>
        <v/>
      </c>
      <c r="M1309" s="20">
        <f>IF(OR(G1309="",G1308=""),"",G1309/G1308-1)</f>
        <v/>
      </c>
      <c r="N1309" s="20">
        <f>IF(G1309="","",E1309/G1309)</f>
        <v/>
      </c>
      <c r="O1309" s="20">
        <f>IF(G1309="","",F1309/G1309)</f>
        <v/>
      </c>
      <c r="P1309" s="21">
        <f>IF(SUMIFS('Daily NSE Equity Options'!$L:$L,'Daily NSE Equity Options'!$A:$A,$A1309)=0,"",SUMIFS('Daily NSE Equity Options'!$L:$L,'Daily NSE Equity Options'!$A:$A,$A1309))</f>
        <v/>
      </c>
      <c r="Q1309" s="8">
        <f>IF(SUMIFS('Daily BSE Equity Options'!$L:$L,'Daily BSE Equity Options'!$A:$A,$A1309)=0,"",SUMIFS('Daily BSE Equity Options'!$L:$L,'Daily BSE Equity Options'!$A:$A,$A1309))</f>
        <v/>
      </c>
      <c r="R1309" s="8">
        <f>IF(OR(P1309="",Q1309=""),"",P1309+Q1309)</f>
        <v/>
      </c>
      <c r="S1309" s="23">
        <f>IFERROR(IF(OR(P1309="",INDEX(P:P,MATCH(DATE(YEAR($A1309)-1,MONTH($A1309),DAY($A1309)),$A:$A,0))=""),"",P1309/INDEX(P:P,MATCH(DATE(YEAR($A1309)-1,MONTH($A1309),DAY($A1309)),$A:$A,0))-1),"")</f>
        <v/>
      </c>
      <c r="T1309" s="23">
        <f>IFERROR(IF(OR(Q1309="",INDEX(Q:Q,MATCH(DATE(YEAR($A1309)-1,MONTH($A1309),DAY($A1309)),$A:$A,0))=""),"",Q1309/INDEX(Q:Q,MATCH(DATE(YEAR($A1309)-1,MONTH($A1309),DAY($A1309)),$A:$A,0))-1),"")</f>
        <v/>
      </c>
      <c r="U1309" s="23">
        <f>IFERROR(IF(OR(R1309="",INDEX(R:R,MATCH(DATE(YEAR($A1309)-1,MONTH($A1309),DAY($A1309)),$A:$A,0))=""),"",R1309/INDEX(R:R,MATCH(DATE(YEAR($A1309)-1,MONTH($A1309),DAY($A1309)),$A:$A,0))-1),"")</f>
        <v/>
      </c>
      <c r="V1309" s="23">
        <f>IF(OR(P1309="",P1308=""),"",P1309/P1308-1)</f>
        <v/>
      </c>
      <c r="W1309" s="23">
        <f>IF(OR(Q1309="",Q1308=""),"",Q1309/Q1308-1)</f>
        <v/>
      </c>
      <c r="X1309" s="23">
        <f>IF(OR(R1309="",R1308=""),"",R1309/R1308-1)</f>
        <v/>
      </c>
      <c r="Y1309" s="23">
        <f>IF(R1309="","",P1309/R1309)</f>
        <v/>
      </c>
      <c r="Z1309" s="23">
        <f>IF(R1309="","",Q1309/R1309)</f>
        <v/>
      </c>
      <c r="AA1309" s="24">
        <f>IF(SUMIFS('Daily NSE Equity Options'!$M:$M,'Daily NSE Equity Options'!$A:$A,$A1309)=0,"",SUMIFS('Daily NSE Equity Options'!$M:$M,'Daily NSE Equity Options'!$A:$A,$A1309))</f>
        <v/>
      </c>
      <c r="AB1309" s="9">
        <f>IF(SUMIFS('Daily BSE Equity Options'!$M:$M,'Daily BSE Equity Options'!$A:$A,$A1309)=0,"",SUMIFS('Daily BSE Equity Options'!$M:$M,'Daily BSE Equity Options'!$A:$A,$A1309))</f>
        <v/>
      </c>
      <c r="AC1309" s="9">
        <f>IF(OR(AA1309="",AB1309=""),"",AA1309+AB1309)</f>
        <v/>
      </c>
      <c r="AD1309" s="26">
        <f>IFERROR(IF(OR(AA1309="",INDEX(AA:AA,MATCH(DATE(YEAR($A1309)-1,MONTH($A1309),DAY($A1309)),$A:$A,0))=""),"",AA1309/INDEX(AA:AA,MATCH(DATE(YEAR($A1309)-1,MONTH($A1309),DAY($A1309)),$A:$A,0))-1),"")</f>
        <v/>
      </c>
      <c r="AE1309" s="26">
        <f>IFERROR(IF(OR(AB1309="",INDEX(AB:AB,MATCH(DATE(YEAR($A1309)-1,MONTH($A1309),DAY($A1309)),$A:$A,0))=""),"",AB1309/INDEX(AB:AB,MATCH(DATE(YEAR($A1309)-1,MONTH($A1309),DAY($A1309)),$A:$A,0))-1),"")</f>
        <v/>
      </c>
      <c r="AF1309" s="26">
        <f>IFERROR(IF(OR(AC1309="",INDEX(AC:AC,MATCH(DATE(YEAR($A1309)-1,MONTH($A1309),DAY($A1309)),$A:$A,0))=""),"",AC1309/INDEX(AC:AC,MATCH(DATE(YEAR($A1309)-1,MONTH($A1309),DAY($A1309)),$A:$A,0))-1),"")</f>
        <v/>
      </c>
      <c r="AG1309" s="26">
        <f>IF(OR(AA1309="",AA1308=""),"",AA1309/AA1308-1)</f>
        <v/>
      </c>
      <c r="AH1309" s="26">
        <f>IF(OR(AB1309="",AB1308=""),"",AB1309/AB1308-1)</f>
        <v/>
      </c>
      <c r="AI1309" s="26">
        <f>IF(OR(AC1309="",AC1308=""),"",AC1309/AC1308-1)</f>
        <v/>
      </c>
      <c r="AJ1309" s="26">
        <f>IF(AC1309="","",AA1309/AC1309)</f>
        <v/>
      </c>
      <c r="AK1309" s="26">
        <f>IF(AC1309="","",AB1309/AC1309)</f>
        <v/>
      </c>
      <c r="AL1309" s="29" t="n">
        <v>12.56</v>
      </c>
      <c r="AM1309" s="30" t="n">
        <v>12.71</v>
      </c>
      <c r="AN1309" s="30" t="n">
        <v>12.055</v>
      </c>
      <c r="AO1309" s="30" t="n">
        <v>12.2</v>
      </c>
      <c r="AP1309" s="31" t="n">
        <v>-0.0287</v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18">
        <f>IF(SUMIFS('Daily NSE Equity Options'!$K:$K,'Daily NSE Equity Options'!$A:$A,$A1310)=0,"",SUMIFS('Daily NSE Equity Options'!$K:$K,'Daily NSE Equity Options'!$A:$A,$A1310))</f>
        <v/>
      </c>
      <c r="F1310" s="7">
        <f>IF(SUMIFS('Daily BSE Equity Options'!$K:$K,'Daily BSE Equity Options'!$A:$A,$A1310)=0,"",SUMIFS('Daily BSE Equity Options'!$K:$K,'Daily BSE Equity Options'!$A:$A,$A1310))</f>
        <v/>
      </c>
      <c r="G1310" s="7">
        <f>IF(OR(E1310="",F1310=""),"",E1310+F1310)</f>
        <v/>
      </c>
      <c r="H1310" s="20">
        <f>IFERROR(IF(OR(E1310="",INDEX(E:E,MATCH(DATE(YEAR($A1310)-1,MONTH($A1310),DAY($A1310)),$A:$A,0))=""),"",E1310/INDEX(E:E,MATCH(DATE(YEAR($A1310)-1,MONTH($A1310),DAY($A1310)),$A:$A,0))-1),"")</f>
        <v/>
      </c>
      <c r="I1310" s="20">
        <f>IFERROR(IF(OR(F1310="",INDEX(F:F,MATCH(DATE(YEAR($A1310)-1,MONTH($A1310),DAY($A1310)),$A:$A,0))=""),"",F1310/INDEX(F:F,MATCH(DATE(YEAR($A1310)-1,MONTH($A1310),DAY($A1310)),$A:$A,0))-1),"")</f>
        <v/>
      </c>
      <c r="J1310" s="20">
        <f>IFERROR(IF(OR(G1310="",INDEX(G:G,MATCH(DATE(YEAR($A1310)-1,MONTH($A1310),DAY($A1310)),$A:$A,0))=""),"",G1310/INDEX(G:G,MATCH(DATE(YEAR($A1310)-1,MONTH($A1310),DAY($A1310)),$A:$A,0))-1),"")</f>
        <v/>
      </c>
      <c r="K1310" s="20">
        <f>IF(OR(E1310="",E1309=""),"",E1310/E1309-1)</f>
        <v/>
      </c>
      <c r="L1310" s="20">
        <f>IF(OR(F1310="",F1309=""),"",F1310/F1309-1)</f>
        <v/>
      </c>
      <c r="M1310" s="20">
        <f>IF(OR(G1310="",G1309=""),"",G1310/G1309-1)</f>
        <v/>
      </c>
      <c r="N1310" s="20">
        <f>IF(G1310="","",E1310/G1310)</f>
        <v/>
      </c>
      <c r="O1310" s="20">
        <f>IF(G1310="","",F1310/G1310)</f>
        <v/>
      </c>
      <c r="P1310" s="21">
        <f>IF(SUMIFS('Daily NSE Equity Options'!$L:$L,'Daily NSE Equity Options'!$A:$A,$A1310)=0,"",SUMIFS('Daily NSE Equity Options'!$L:$L,'Daily NSE Equity Options'!$A:$A,$A1310))</f>
        <v/>
      </c>
      <c r="Q1310" s="8">
        <f>IF(SUMIFS('Daily BSE Equity Options'!$L:$L,'Daily BSE Equity Options'!$A:$A,$A1310)=0,"",SUMIFS('Daily BSE Equity Options'!$L:$L,'Daily BSE Equity Options'!$A:$A,$A1310))</f>
        <v/>
      </c>
      <c r="R1310" s="8">
        <f>IF(OR(P1310="",Q1310=""),"",P1310+Q1310)</f>
        <v/>
      </c>
      <c r="S1310" s="23">
        <f>IFERROR(IF(OR(P1310="",INDEX(P:P,MATCH(DATE(YEAR($A1310)-1,MONTH($A1310),DAY($A1310)),$A:$A,0))=""),"",P1310/INDEX(P:P,MATCH(DATE(YEAR($A1310)-1,MONTH($A1310),DAY($A1310)),$A:$A,0))-1),"")</f>
        <v/>
      </c>
      <c r="T1310" s="23">
        <f>IFERROR(IF(OR(Q1310="",INDEX(Q:Q,MATCH(DATE(YEAR($A1310)-1,MONTH($A1310),DAY($A1310)),$A:$A,0))=""),"",Q1310/INDEX(Q:Q,MATCH(DATE(YEAR($A1310)-1,MONTH($A1310),DAY($A1310)),$A:$A,0))-1),"")</f>
        <v/>
      </c>
      <c r="U1310" s="23">
        <f>IFERROR(IF(OR(R1310="",INDEX(R:R,MATCH(DATE(YEAR($A1310)-1,MONTH($A1310),DAY($A1310)),$A:$A,0))=""),"",R1310/INDEX(R:R,MATCH(DATE(YEAR($A1310)-1,MONTH($A1310),DAY($A1310)),$A:$A,0))-1),"")</f>
        <v/>
      </c>
      <c r="V1310" s="23">
        <f>IF(OR(P1310="",P1309=""),"",P1310/P1309-1)</f>
        <v/>
      </c>
      <c r="W1310" s="23">
        <f>IF(OR(Q1310="",Q1309=""),"",Q1310/Q1309-1)</f>
        <v/>
      </c>
      <c r="X1310" s="23">
        <f>IF(OR(R1310="",R1309=""),"",R1310/R1309-1)</f>
        <v/>
      </c>
      <c r="Y1310" s="23">
        <f>IF(R1310="","",P1310/R1310)</f>
        <v/>
      </c>
      <c r="Z1310" s="23">
        <f>IF(R1310="","",Q1310/R1310)</f>
        <v/>
      </c>
      <c r="AA1310" s="24">
        <f>IF(SUMIFS('Daily NSE Equity Options'!$M:$M,'Daily NSE Equity Options'!$A:$A,$A1310)=0,"",SUMIFS('Daily NSE Equity Options'!$M:$M,'Daily NSE Equity Options'!$A:$A,$A1310))</f>
        <v/>
      </c>
      <c r="AB1310" s="9">
        <f>IF(SUMIFS('Daily BSE Equity Options'!$M:$M,'Daily BSE Equity Options'!$A:$A,$A1310)=0,"",SUMIFS('Daily BSE Equity Options'!$M:$M,'Daily BSE Equity Options'!$A:$A,$A1310))</f>
        <v/>
      </c>
      <c r="AC1310" s="9">
        <f>IF(OR(AA1310="",AB1310=""),"",AA1310+AB1310)</f>
        <v/>
      </c>
      <c r="AD1310" s="26">
        <f>IFERROR(IF(OR(AA1310="",INDEX(AA:AA,MATCH(DATE(YEAR($A1310)-1,MONTH($A1310),DAY($A1310)),$A:$A,0))=""),"",AA1310/INDEX(AA:AA,MATCH(DATE(YEAR($A1310)-1,MONTH($A1310),DAY($A1310)),$A:$A,0))-1),"")</f>
        <v/>
      </c>
      <c r="AE1310" s="26">
        <f>IFERROR(IF(OR(AB1310="",INDEX(AB:AB,MATCH(DATE(YEAR($A1310)-1,MONTH($A1310),DAY($A1310)),$A:$A,0))=""),"",AB1310/INDEX(AB:AB,MATCH(DATE(YEAR($A1310)-1,MONTH($A1310),DAY($A1310)),$A:$A,0))-1),"")</f>
        <v/>
      </c>
      <c r="AF1310" s="26">
        <f>IFERROR(IF(OR(AC1310="",INDEX(AC:AC,MATCH(DATE(YEAR($A1310)-1,MONTH($A1310),DAY($A1310)),$A:$A,0))=""),"",AC1310/INDEX(AC:AC,MATCH(DATE(YEAR($A1310)-1,MONTH($A1310),DAY($A1310)),$A:$A,0))-1),"")</f>
        <v/>
      </c>
      <c r="AG1310" s="26">
        <f>IF(OR(AA1310="",AA1309=""),"",AA1310/AA1309-1)</f>
        <v/>
      </c>
      <c r="AH1310" s="26">
        <f>IF(OR(AB1310="",AB1309=""),"",AB1310/AB1309-1)</f>
        <v/>
      </c>
      <c r="AI1310" s="26">
        <f>IF(OR(AC1310="",AC1309=""),"",AC1310/AC1309-1)</f>
        <v/>
      </c>
      <c r="AJ1310" s="26">
        <f>IF(AC1310="","",AA1310/AC1310)</f>
        <v/>
      </c>
      <c r="AK1310" s="26">
        <f>IF(AC1310="","",AB1310/AC1310)</f>
        <v/>
      </c>
      <c r="AL1310" s="29" t="n">
        <v>12.195</v>
      </c>
      <c r="AM1310" s="30" t="n">
        <v>12.355</v>
      </c>
      <c r="AN1310" s="30" t="n">
        <v>11.75</v>
      </c>
      <c r="AO1310" s="30" t="n">
        <v>11.94</v>
      </c>
      <c r="AP1310" s="31" t="n">
        <v>-0.0209</v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18">
        <f>IF(SUMIFS('Daily NSE Equity Options'!$K:$K,'Daily NSE Equity Options'!$A:$A,$A1311)=0,"",SUMIFS('Daily NSE Equity Options'!$K:$K,'Daily NSE Equity Options'!$A:$A,$A1311))</f>
        <v/>
      </c>
      <c r="F1311" s="7">
        <f>IF(SUMIFS('Daily BSE Equity Options'!$K:$K,'Daily BSE Equity Options'!$A:$A,$A1311)=0,"",SUMIFS('Daily BSE Equity Options'!$K:$K,'Daily BSE Equity Options'!$A:$A,$A1311))</f>
        <v/>
      </c>
      <c r="G1311" s="7">
        <f>IF(OR(E1311="",F1311=""),"",E1311+F1311)</f>
        <v/>
      </c>
      <c r="H1311" s="20">
        <f>IFERROR(IF(OR(E1311="",INDEX(E:E,MATCH(DATE(YEAR($A1311)-1,MONTH($A1311),DAY($A1311)),$A:$A,0))=""),"",E1311/INDEX(E:E,MATCH(DATE(YEAR($A1311)-1,MONTH($A1311),DAY($A1311)),$A:$A,0))-1),"")</f>
        <v/>
      </c>
      <c r="I1311" s="20">
        <f>IFERROR(IF(OR(F1311="",INDEX(F:F,MATCH(DATE(YEAR($A1311)-1,MONTH($A1311),DAY($A1311)),$A:$A,0))=""),"",F1311/INDEX(F:F,MATCH(DATE(YEAR($A1311)-1,MONTH($A1311),DAY($A1311)),$A:$A,0))-1),"")</f>
        <v/>
      </c>
      <c r="J1311" s="20">
        <f>IFERROR(IF(OR(G1311="",INDEX(G:G,MATCH(DATE(YEAR($A1311)-1,MONTH($A1311),DAY($A1311)),$A:$A,0))=""),"",G1311/INDEX(G:G,MATCH(DATE(YEAR($A1311)-1,MONTH($A1311),DAY($A1311)),$A:$A,0))-1),"")</f>
        <v/>
      </c>
      <c r="K1311" s="20">
        <f>IF(OR(E1311="",E1310=""),"",E1311/E1310-1)</f>
        <v/>
      </c>
      <c r="L1311" s="20">
        <f>IF(OR(F1311="",F1310=""),"",F1311/F1310-1)</f>
        <v/>
      </c>
      <c r="M1311" s="20">
        <f>IF(OR(G1311="",G1310=""),"",G1311/G1310-1)</f>
        <v/>
      </c>
      <c r="N1311" s="20">
        <f>IF(G1311="","",E1311/G1311)</f>
        <v/>
      </c>
      <c r="O1311" s="20">
        <f>IF(G1311="","",F1311/G1311)</f>
        <v/>
      </c>
      <c r="P1311" s="21">
        <f>IF(SUMIFS('Daily NSE Equity Options'!$L:$L,'Daily NSE Equity Options'!$A:$A,$A1311)=0,"",SUMIFS('Daily NSE Equity Options'!$L:$L,'Daily NSE Equity Options'!$A:$A,$A1311))</f>
        <v/>
      </c>
      <c r="Q1311" s="8">
        <f>IF(SUMIFS('Daily BSE Equity Options'!$L:$L,'Daily BSE Equity Options'!$A:$A,$A1311)=0,"",SUMIFS('Daily BSE Equity Options'!$L:$L,'Daily BSE Equity Options'!$A:$A,$A1311))</f>
        <v/>
      </c>
      <c r="R1311" s="8">
        <f>IF(OR(P1311="",Q1311=""),"",P1311+Q1311)</f>
        <v/>
      </c>
      <c r="S1311" s="23">
        <f>IFERROR(IF(OR(P1311="",INDEX(P:P,MATCH(DATE(YEAR($A1311)-1,MONTH($A1311),DAY($A1311)),$A:$A,0))=""),"",P1311/INDEX(P:P,MATCH(DATE(YEAR($A1311)-1,MONTH($A1311),DAY($A1311)),$A:$A,0))-1),"")</f>
        <v/>
      </c>
      <c r="T1311" s="23">
        <f>IFERROR(IF(OR(Q1311="",INDEX(Q:Q,MATCH(DATE(YEAR($A1311)-1,MONTH($A1311),DAY($A1311)),$A:$A,0))=""),"",Q1311/INDEX(Q:Q,MATCH(DATE(YEAR($A1311)-1,MONTH($A1311),DAY($A1311)),$A:$A,0))-1),"")</f>
        <v/>
      </c>
      <c r="U1311" s="23">
        <f>IFERROR(IF(OR(R1311="",INDEX(R:R,MATCH(DATE(YEAR($A1311)-1,MONTH($A1311),DAY($A1311)),$A:$A,0))=""),"",R1311/INDEX(R:R,MATCH(DATE(YEAR($A1311)-1,MONTH($A1311),DAY($A1311)),$A:$A,0))-1),"")</f>
        <v/>
      </c>
      <c r="V1311" s="23">
        <f>IF(OR(P1311="",P1310=""),"",P1311/P1310-1)</f>
        <v/>
      </c>
      <c r="W1311" s="23">
        <f>IF(OR(Q1311="",Q1310=""),"",Q1311/Q1310-1)</f>
        <v/>
      </c>
      <c r="X1311" s="23">
        <f>IF(OR(R1311="",R1310=""),"",R1311/R1310-1)</f>
        <v/>
      </c>
      <c r="Y1311" s="23">
        <f>IF(R1311="","",P1311/R1311)</f>
        <v/>
      </c>
      <c r="Z1311" s="23">
        <f>IF(R1311="","",Q1311/R1311)</f>
        <v/>
      </c>
      <c r="AA1311" s="24">
        <f>IF(SUMIFS('Daily NSE Equity Options'!$M:$M,'Daily NSE Equity Options'!$A:$A,$A1311)=0,"",SUMIFS('Daily NSE Equity Options'!$M:$M,'Daily NSE Equity Options'!$A:$A,$A1311))</f>
        <v/>
      </c>
      <c r="AB1311" s="9">
        <f>IF(SUMIFS('Daily BSE Equity Options'!$M:$M,'Daily BSE Equity Options'!$A:$A,$A1311)=0,"",SUMIFS('Daily BSE Equity Options'!$M:$M,'Daily BSE Equity Options'!$A:$A,$A1311))</f>
        <v/>
      </c>
      <c r="AC1311" s="9">
        <f>IF(OR(AA1311="",AB1311=""),"",AA1311+AB1311)</f>
        <v/>
      </c>
      <c r="AD1311" s="26">
        <f>IFERROR(IF(OR(AA1311="",INDEX(AA:AA,MATCH(DATE(YEAR($A1311)-1,MONTH($A1311),DAY($A1311)),$A:$A,0))=""),"",AA1311/INDEX(AA:AA,MATCH(DATE(YEAR($A1311)-1,MONTH($A1311),DAY($A1311)),$A:$A,0))-1),"")</f>
        <v/>
      </c>
      <c r="AE1311" s="26">
        <f>IFERROR(IF(OR(AB1311="",INDEX(AB:AB,MATCH(DATE(YEAR($A1311)-1,MONTH($A1311),DAY($A1311)),$A:$A,0))=""),"",AB1311/INDEX(AB:AB,MATCH(DATE(YEAR($A1311)-1,MONTH($A1311),DAY($A1311)),$A:$A,0))-1),"")</f>
        <v/>
      </c>
      <c r="AF1311" s="26">
        <f>IFERROR(IF(OR(AC1311="",INDEX(AC:AC,MATCH(DATE(YEAR($A1311)-1,MONTH($A1311),DAY($A1311)),$A:$A,0))=""),"",AC1311/INDEX(AC:AC,MATCH(DATE(YEAR($A1311)-1,MONTH($A1311),DAY($A1311)),$A:$A,0))-1),"")</f>
        <v/>
      </c>
      <c r="AG1311" s="26">
        <f>IF(OR(AA1311="",AA1310=""),"",AA1311/AA1310-1)</f>
        <v/>
      </c>
      <c r="AH1311" s="26">
        <f>IF(OR(AB1311="",AB1310=""),"",AB1311/AB1310-1)</f>
        <v/>
      </c>
      <c r="AI1311" s="26">
        <f>IF(OR(AC1311="",AC1310=""),"",AC1311/AC1310-1)</f>
        <v/>
      </c>
      <c r="AJ1311" s="26">
        <f>IF(AC1311="","",AA1311/AC1311)</f>
        <v/>
      </c>
      <c r="AK1311" s="26">
        <f>IF(AC1311="","",AB1311/AC1311)</f>
        <v/>
      </c>
      <c r="AL1311" s="29" t="n">
        <v>11.94</v>
      </c>
      <c r="AM1311" s="30" t="n">
        <v>12.1875</v>
      </c>
      <c r="AN1311" s="30" t="n">
        <v>11.6125</v>
      </c>
      <c r="AO1311" s="30" t="n">
        <v>11.67</v>
      </c>
      <c r="AP1311" s="31" t="n">
        <v>-0.0226</v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18">
        <f>IF(SUMIFS('Daily NSE Equity Options'!$K:$K,'Daily NSE Equity Options'!$A:$A,$A1312)=0,"",SUMIFS('Daily NSE Equity Options'!$K:$K,'Daily NSE Equity Options'!$A:$A,$A1312))</f>
        <v/>
      </c>
      <c r="F1312" s="7">
        <f>IF(SUMIFS('Daily BSE Equity Options'!$K:$K,'Daily BSE Equity Options'!$A:$A,$A1312)=0,"",SUMIFS('Daily BSE Equity Options'!$K:$K,'Daily BSE Equity Options'!$A:$A,$A1312))</f>
        <v/>
      </c>
      <c r="G1312" s="7">
        <f>IF(OR(E1312="",F1312=""),"",E1312+F1312)</f>
        <v/>
      </c>
      <c r="H1312" s="20">
        <f>IFERROR(IF(OR(E1312="",INDEX(E:E,MATCH(DATE(YEAR($A1312)-1,MONTH($A1312),DAY($A1312)),$A:$A,0))=""),"",E1312/INDEX(E:E,MATCH(DATE(YEAR($A1312)-1,MONTH($A1312),DAY($A1312)),$A:$A,0))-1),"")</f>
        <v/>
      </c>
      <c r="I1312" s="20">
        <f>IFERROR(IF(OR(F1312="",INDEX(F:F,MATCH(DATE(YEAR($A1312)-1,MONTH($A1312),DAY($A1312)),$A:$A,0))=""),"",F1312/INDEX(F:F,MATCH(DATE(YEAR($A1312)-1,MONTH($A1312),DAY($A1312)),$A:$A,0))-1),"")</f>
        <v/>
      </c>
      <c r="J1312" s="20">
        <f>IFERROR(IF(OR(G1312="",INDEX(G:G,MATCH(DATE(YEAR($A1312)-1,MONTH($A1312),DAY($A1312)),$A:$A,0))=""),"",G1312/INDEX(G:G,MATCH(DATE(YEAR($A1312)-1,MONTH($A1312),DAY($A1312)),$A:$A,0))-1),"")</f>
        <v/>
      </c>
      <c r="K1312" s="20">
        <f>IF(OR(E1312="",E1311=""),"",E1312/E1311-1)</f>
        <v/>
      </c>
      <c r="L1312" s="20">
        <f>IF(OR(F1312="",F1311=""),"",F1312/F1311-1)</f>
        <v/>
      </c>
      <c r="M1312" s="20">
        <f>IF(OR(G1312="",G1311=""),"",G1312/G1311-1)</f>
        <v/>
      </c>
      <c r="N1312" s="20">
        <f>IF(G1312="","",E1312/G1312)</f>
        <v/>
      </c>
      <c r="O1312" s="20">
        <f>IF(G1312="","",F1312/G1312)</f>
        <v/>
      </c>
      <c r="P1312" s="21">
        <f>IF(SUMIFS('Daily NSE Equity Options'!$L:$L,'Daily NSE Equity Options'!$A:$A,$A1312)=0,"",SUMIFS('Daily NSE Equity Options'!$L:$L,'Daily NSE Equity Options'!$A:$A,$A1312))</f>
        <v/>
      </c>
      <c r="Q1312" s="8">
        <f>IF(SUMIFS('Daily BSE Equity Options'!$L:$L,'Daily BSE Equity Options'!$A:$A,$A1312)=0,"",SUMIFS('Daily BSE Equity Options'!$L:$L,'Daily BSE Equity Options'!$A:$A,$A1312))</f>
        <v/>
      </c>
      <c r="R1312" s="8">
        <f>IF(OR(P1312="",Q1312=""),"",P1312+Q1312)</f>
        <v/>
      </c>
      <c r="S1312" s="23">
        <f>IFERROR(IF(OR(P1312="",INDEX(P:P,MATCH(DATE(YEAR($A1312)-1,MONTH($A1312),DAY($A1312)),$A:$A,0))=""),"",P1312/INDEX(P:P,MATCH(DATE(YEAR($A1312)-1,MONTH($A1312),DAY($A1312)),$A:$A,0))-1),"")</f>
        <v/>
      </c>
      <c r="T1312" s="23">
        <f>IFERROR(IF(OR(Q1312="",INDEX(Q:Q,MATCH(DATE(YEAR($A1312)-1,MONTH($A1312),DAY($A1312)),$A:$A,0))=""),"",Q1312/INDEX(Q:Q,MATCH(DATE(YEAR($A1312)-1,MONTH($A1312),DAY($A1312)),$A:$A,0))-1),"")</f>
        <v/>
      </c>
      <c r="U1312" s="23">
        <f>IFERROR(IF(OR(R1312="",INDEX(R:R,MATCH(DATE(YEAR($A1312)-1,MONTH($A1312),DAY($A1312)),$A:$A,0))=""),"",R1312/INDEX(R:R,MATCH(DATE(YEAR($A1312)-1,MONTH($A1312),DAY($A1312)),$A:$A,0))-1),"")</f>
        <v/>
      </c>
      <c r="V1312" s="23">
        <f>IF(OR(P1312="",P1311=""),"",P1312/P1311-1)</f>
        <v/>
      </c>
      <c r="W1312" s="23">
        <f>IF(OR(Q1312="",Q1311=""),"",Q1312/Q1311-1)</f>
        <v/>
      </c>
      <c r="X1312" s="23">
        <f>IF(OR(R1312="",R1311=""),"",R1312/R1311-1)</f>
        <v/>
      </c>
      <c r="Y1312" s="23">
        <f>IF(R1312="","",P1312/R1312)</f>
        <v/>
      </c>
      <c r="Z1312" s="23">
        <f>IF(R1312="","",Q1312/R1312)</f>
        <v/>
      </c>
      <c r="AA1312" s="24">
        <f>IF(SUMIFS('Daily NSE Equity Options'!$M:$M,'Daily NSE Equity Options'!$A:$A,$A1312)=0,"",SUMIFS('Daily NSE Equity Options'!$M:$M,'Daily NSE Equity Options'!$A:$A,$A1312))</f>
        <v/>
      </c>
      <c r="AB1312" s="9">
        <f>IF(SUMIFS('Daily BSE Equity Options'!$M:$M,'Daily BSE Equity Options'!$A:$A,$A1312)=0,"",SUMIFS('Daily BSE Equity Options'!$M:$M,'Daily BSE Equity Options'!$A:$A,$A1312))</f>
        <v/>
      </c>
      <c r="AC1312" s="9">
        <f>IF(OR(AA1312="",AB1312=""),"",AA1312+AB1312)</f>
        <v/>
      </c>
      <c r="AD1312" s="26">
        <f>IFERROR(IF(OR(AA1312="",INDEX(AA:AA,MATCH(DATE(YEAR($A1312)-1,MONTH($A1312),DAY($A1312)),$A:$A,0))=""),"",AA1312/INDEX(AA:AA,MATCH(DATE(YEAR($A1312)-1,MONTH($A1312),DAY($A1312)),$A:$A,0))-1),"")</f>
        <v/>
      </c>
      <c r="AE1312" s="26">
        <f>IFERROR(IF(OR(AB1312="",INDEX(AB:AB,MATCH(DATE(YEAR($A1312)-1,MONTH($A1312),DAY($A1312)),$A:$A,0))=""),"",AB1312/INDEX(AB:AB,MATCH(DATE(YEAR($A1312)-1,MONTH($A1312),DAY($A1312)),$A:$A,0))-1),"")</f>
        <v/>
      </c>
      <c r="AF1312" s="26">
        <f>IFERROR(IF(OR(AC1312="",INDEX(AC:AC,MATCH(DATE(YEAR($A1312)-1,MONTH($A1312),DAY($A1312)),$A:$A,0))=""),"",AC1312/INDEX(AC:AC,MATCH(DATE(YEAR($A1312)-1,MONTH($A1312),DAY($A1312)),$A:$A,0))-1),"")</f>
        <v/>
      </c>
      <c r="AG1312" s="26">
        <f>IF(OR(AA1312="",AA1311=""),"",AA1312/AA1311-1)</f>
        <v/>
      </c>
      <c r="AH1312" s="26">
        <f>IF(OR(AB1312="",AB1311=""),"",AB1312/AB1311-1)</f>
        <v/>
      </c>
      <c r="AI1312" s="26">
        <f>IF(OR(AC1312="",AC1311=""),"",AC1312/AC1311-1)</f>
        <v/>
      </c>
      <c r="AJ1312" s="26">
        <f>IF(AC1312="","",AA1312/AC1312)</f>
        <v/>
      </c>
      <c r="AK1312" s="26">
        <f>IF(AC1312="","",AB1312/AC1312)</f>
        <v/>
      </c>
      <c r="AL1312" s="29" t="n">
        <v>11.6725</v>
      </c>
      <c r="AM1312" s="30" t="n">
        <v>12.1225</v>
      </c>
      <c r="AN1312" s="30" t="n">
        <v>11.535</v>
      </c>
      <c r="AO1312" s="30" t="n">
        <v>11.82</v>
      </c>
      <c r="AP1312" s="31" t="n">
        <v>0.0126</v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18">
        <f>IF(SUMIFS('Daily NSE Equity Options'!$K:$K,'Daily NSE Equity Options'!$A:$A,$A1313)=0,"",SUMIFS('Daily NSE Equity Options'!$K:$K,'Daily NSE Equity Options'!$A:$A,$A1313))</f>
        <v/>
      </c>
      <c r="F1313" s="7">
        <f>IF(SUMIFS('Daily BSE Equity Options'!$K:$K,'Daily BSE Equity Options'!$A:$A,$A1313)=0,"",SUMIFS('Daily BSE Equity Options'!$K:$K,'Daily BSE Equity Options'!$A:$A,$A1313))</f>
        <v/>
      </c>
      <c r="G1313" s="7">
        <f>IF(OR(E1313="",F1313=""),"",E1313+F1313)</f>
        <v/>
      </c>
      <c r="H1313" s="20">
        <f>IFERROR(IF(OR(E1313="",INDEX(E:E,MATCH(DATE(YEAR($A1313)-1,MONTH($A1313),DAY($A1313)),$A:$A,0))=""),"",E1313/INDEX(E:E,MATCH(DATE(YEAR($A1313)-1,MONTH($A1313),DAY($A1313)),$A:$A,0))-1),"")</f>
        <v/>
      </c>
      <c r="I1313" s="20">
        <f>IFERROR(IF(OR(F1313="",INDEX(F:F,MATCH(DATE(YEAR($A1313)-1,MONTH($A1313),DAY($A1313)),$A:$A,0))=""),"",F1313/INDEX(F:F,MATCH(DATE(YEAR($A1313)-1,MONTH($A1313),DAY($A1313)),$A:$A,0))-1),"")</f>
        <v/>
      </c>
      <c r="J1313" s="20">
        <f>IFERROR(IF(OR(G1313="",INDEX(G:G,MATCH(DATE(YEAR($A1313)-1,MONTH($A1313),DAY($A1313)),$A:$A,0))=""),"",G1313/INDEX(G:G,MATCH(DATE(YEAR($A1313)-1,MONTH($A1313),DAY($A1313)),$A:$A,0))-1),"")</f>
        <v/>
      </c>
      <c r="K1313" s="20">
        <f>IF(OR(E1313="",E1312=""),"",E1313/E1312-1)</f>
        <v/>
      </c>
      <c r="L1313" s="20">
        <f>IF(OR(F1313="",F1312=""),"",F1313/F1312-1)</f>
        <v/>
      </c>
      <c r="M1313" s="20">
        <f>IF(OR(G1313="",G1312=""),"",G1313/G1312-1)</f>
        <v/>
      </c>
      <c r="N1313" s="20">
        <f>IF(G1313="","",E1313/G1313)</f>
        <v/>
      </c>
      <c r="O1313" s="20">
        <f>IF(G1313="","",F1313/G1313)</f>
        <v/>
      </c>
      <c r="P1313" s="21">
        <f>IF(SUMIFS('Daily NSE Equity Options'!$L:$L,'Daily NSE Equity Options'!$A:$A,$A1313)=0,"",SUMIFS('Daily NSE Equity Options'!$L:$L,'Daily NSE Equity Options'!$A:$A,$A1313))</f>
        <v/>
      </c>
      <c r="Q1313" s="8">
        <f>IF(SUMIFS('Daily BSE Equity Options'!$L:$L,'Daily BSE Equity Options'!$A:$A,$A1313)=0,"",SUMIFS('Daily BSE Equity Options'!$L:$L,'Daily BSE Equity Options'!$A:$A,$A1313))</f>
        <v/>
      </c>
      <c r="R1313" s="8">
        <f>IF(OR(P1313="",Q1313=""),"",P1313+Q1313)</f>
        <v/>
      </c>
      <c r="S1313" s="23">
        <f>IFERROR(IF(OR(P1313="",INDEX(P:P,MATCH(DATE(YEAR($A1313)-1,MONTH($A1313),DAY($A1313)),$A:$A,0))=""),"",P1313/INDEX(P:P,MATCH(DATE(YEAR($A1313)-1,MONTH($A1313),DAY($A1313)),$A:$A,0))-1),"")</f>
        <v/>
      </c>
      <c r="T1313" s="23">
        <f>IFERROR(IF(OR(Q1313="",INDEX(Q:Q,MATCH(DATE(YEAR($A1313)-1,MONTH($A1313),DAY($A1313)),$A:$A,0))=""),"",Q1313/INDEX(Q:Q,MATCH(DATE(YEAR($A1313)-1,MONTH($A1313),DAY($A1313)),$A:$A,0))-1),"")</f>
        <v/>
      </c>
      <c r="U1313" s="23">
        <f>IFERROR(IF(OR(R1313="",INDEX(R:R,MATCH(DATE(YEAR($A1313)-1,MONTH($A1313),DAY($A1313)),$A:$A,0))=""),"",R1313/INDEX(R:R,MATCH(DATE(YEAR($A1313)-1,MONTH($A1313),DAY($A1313)),$A:$A,0))-1),"")</f>
        <v/>
      </c>
      <c r="V1313" s="23">
        <f>IF(OR(P1313="",P1312=""),"",P1313/P1312-1)</f>
        <v/>
      </c>
      <c r="W1313" s="23">
        <f>IF(OR(Q1313="",Q1312=""),"",Q1313/Q1312-1)</f>
        <v/>
      </c>
      <c r="X1313" s="23">
        <f>IF(OR(R1313="",R1312=""),"",R1313/R1312-1)</f>
        <v/>
      </c>
      <c r="Y1313" s="23">
        <f>IF(R1313="","",P1313/R1313)</f>
        <v/>
      </c>
      <c r="Z1313" s="23">
        <f>IF(R1313="","",Q1313/R1313)</f>
        <v/>
      </c>
      <c r="AA1313" s="24">
        <f>IF(SUMIFS('Daily NSE Equity Options'!$M:$M,'Daily NSE Equity Options'!$A:$A,$A1313)=0,"",SUMIFS('Daily NSE Equity Options'!$M:$M,'Daily NSE Equity Options'!$A:$A,$A1313))</f>
        <v/>
      </c>
      <c r="AB1313" s="9">
        <f>IF(SUMIFS('Daily BSE Equity Options'!$M:$M,'Daily BSE Equity Options'!$A:$A,$A1313)=0,"",SUMIFS('Daily BSE Equity Options'!$M:$M,'Daily BSE Equity Options'!$A:$A,$A1313))</f>
        <v/>
      </c>
      <c r="AC1313" s="9">
        <f>IF(OR(AA1313="",AB1313=""),"",AA1313+AB1313)</f>
        <v/>
      </c>
      <c r="AD1313" s="26">
        <f>IFERROR(IF(OR(AA1313="",INDEX(AA:AA,MATCH(DATE(YEAR($A1313)-1,MONTH($A1313),DAY($A1313)),$A:$A,0))=""),"",AA1313/INDEX(AA:AA,MATCH(DATE(YEAR($A1313)-1,MONTH($A1313),DAY($A1313)),$A:$A,0))-1),"")</f>
        <v/>
      </c>
      <c r="AE1313" s="26">
        <f>IFERROR(IF(OR(AB1313="",INDEX(AB:AB,MATCH(DATE(YEAR($A1313)-1,MONTH($A1313),DAY($A1313)),$A:$A,0))=""),"",AB1313/INDEX(AB:AB,MATCH(DATE(YEAR($A1313)-1,MONTH($A1313),DAY($A1313)),$A:$A,0))-1),"")</f>
        <v/>
      </c>
      <c r="AF1313" s="26">
        <f>IFERROR(IF(OR(AC1313="",INDEX(AC:AC,MATCH(DATE(YEAR($A1313)-1,MONTH($A1313),DAY($A1313)),$A:$A,0))=""),"",AC1313/INDEX(AC:AC,MATCH(DATE(YEAR($A1313)-1,MONTH($A1313),DAY($A1313)),$A:$A,0))-1),"")</f>
        <v/>
      </c>
      <c r="AG1313" s="26">
        <f>IF(OR(AA1313="",AA1312=""),"",AA1313/AA1312-1)</f>
        <v/>
      </c>
      <c r="AH1313" s="26">
        <f>IF(OR(AB1313="",AB1312=""),"",AB1313/AB1312-1)</f>
        <v/>
      </c>
      <c r="AI1313" s="26">
        <f>IF(OR(AC1313="",AC1312=""),"",AC1313/AC1312-1)</f>
        <v/>
      </c>
      <c r="AJ1313" s="26">
        <f>IF(AC1313="","",AA1313/AC1313)</f>
        <v/>
      </c>
      <c r="AK1313" s="26">
        <f>IF(AC1313="","",AB1313/AC1313)</f>
        <v/>
      </c>
      <c r="AL1313" s="29" t="n">
        <v>11.8175</v>
      </c>
      <c r="AM1313" s="30" t="n">
        <v>12.42</v>
      </c>
      <c r="AN1313" s="30" t="n">
        <v>11.8175</v>
      </c>
      <c r="AO1313" s="30" t="n">
        <v>11.98</v>
      </c>
      <c r="AP1313" s="31" t="n">
        <v>0.0138</v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18">
        <f>IF(SUMIFS('Daily NSE Equity Options'!$K:$K,'Daily NSE Equity Options'!$A:$A,$A1314)=0,"",SUMIFS('Daily NSE Equity Options'!$K:$K,'Daily NSE Equity Options'!$A:$A,$A1314))</f>
        <v/>
      </c>
      <c r="F1314" s="7">
        <f>IF(SUMIFS('Daily BSE Equity Options'!$K:$K,'Daily BSE Equity Options'!$A:$A,$A1314)=0,"",SUMIFS('Daily BSE Equity Options'!$K:$K,'Daily BSE Equity Options'!$A:$A,$A1314))</f>
        <v/>
      </c>
      <c r="G1314" s="7">
        <f>IF(OR(E1314="",F1314=""),"",E1314+F1314)</f>
        <v/>
      </c>
      <c r="H1314" s="20">
        <f>IFERROR(IF(OR(E1314="",INDEX(E:E,MATCH(DATE(YEAR($A1314)-1,MONTH($A1314),DAY($A1314)),$A:$A,0))=""),"",E1314/INDEX(E:E,MATCH(DATE(YEAR($A1314)-1,MONTH($A1314),DAY($A1314)),$A:$A,0))-1),"")</f>
        <v/>
      </c>
      <c r="I1314" s="20">
        <f>IFERROR(IF(OR(F1314="",INDEX(F:F,MATCH(DATE(YEAR($A1314)-1,MONTH($A1314),DAY($A1314)),$A:$A,0))=""),"",F1314/INDEX(F:F,MATCH(DATE(YEAR($A1314)-1,MONTH($A1314),DAY($A1314)),$A:$A,0))-1),"")</f>
        <v/>
      </c>
      <c r="J1314" s="20">
        <f>IFERROR(IF(OR(G1314="",INDEX(G:G,MATCH(DATE(YEAR($A1314)-1,MONTH($A1314),DAY($A1314)),$A:$A,0))=""),"",G1314/INDEX(G:G,MATCH(DATE(YEAR($A1314)-1,MONTH($A1314),DAY($A1314)),$A:$A,0))-1),"")</f>
        <v/>
      </c>
      <c r="K1314" s="20">
        <f>IF(OR(E1314="",E1313=""),"",E1314/E1313-1)</f>
        <v/>
      </c>
      <c r="L1314" s="20">
        <f>IF(OR(F1314="",F1313=""),"",F1314/F1313-1)</f>
        <v/>
      </c>
      <c r="M1314" s="20">
        <f>IF(OR(G1314="",G1313=""),"",G1314/G1313-1)</f>
        <v/>
      </c>
      <c r="N1314" s="20">
        <f>IF(G1314="","",E1314/G1314)</f>
        <v/>
      </c>
      <c r="O1314" s="20">
        <f>IF(G1314="","",F1314/G1314)</f>
        <v/>
      </c>
      <c r="P1314" s="21">
        <f>IF(SUMIFS('Daily NSE Equity Options'!$L:$L,'Daily NSE Equity Options'!$A:$A,$A1314)=0,"",SUMIFS('Daily NSE Equity Options'!$L:$L,'Daily NSE Equity Options'!$A:$A,$A1314))</f>
        <v/>
      </c>
      <c r="Q1314" s="8">
        <f>IF(SUMIFS('Daily BSE Equity Options'!$L:$L,'Daily BSE Equity Options'!$A:$A,$A1314)=0,"",SUMIFS('Daily BSE Equity Options'!$L:$L,'Daily BSE Equity Options'!$A:$A,$A1314))</f>
        <v/>
      </c>
      <c r="R1314" s="8">
        <f>IF(OR(P1314="",Q1314=""),"",P1314+Q1314)</f>
        <v/>
      </c>
      <c r="S1314" s="23">
        <f>IFERROR(IF(OR(P1314="",INDEX(P:P,MATCH(DATE(YEAR($A1314)-1,MONTH($A1314),DAY($A1314)),$A:$A,0))=""),"",P1314/INDEX(P:P,MATCH(DATE(YEAR($A1314)-1,MONTH($A1314),DAY($A1314)),$A:$A,0))-1),"")</f>
        <v/>
      </c>
      <c r="T1314" s="23">
        <f>IFERROR(IF(OR(Q1314="",INDEX(Q:Q,MATCH(DATE(YEAR($A1314)-1,MONTH($A1314),DAY($A1314)),$A:$A,0))=""),"",Q1314/INDEX(Q:Q,MATCH(DATE(YEAR($A1314)-1,MONTH($A1314),DAY($A1314)),$A:$A,0))-1),"")</f>
        <v/>
      </c>
      <c r="U1314" s="23">
        <f>IFERROR(IF(OR(R1314="",INDEX(R:R,MATCH(DATE(YEAR($A1314)-1,MONTH($A1314),DAY($A1314)),$A:$A,0))=""),"",R1314/INDEX(R:R,MATCH(DATE(YEAR($A1314)-1,MONTH($A1314),DAY($A1314)),$A:$A,0))-1),"")</f>
        <v/>
      </c>
      <c r="V1314" s="23">
        <f>IF(OR(P1314="",P1313=""),"",P1314/P1313-1)</f>
        <v/>
      </c>
      <c r="W1314" s="23">
        <f>IF(OR(Q1314="",Q1313=""),"",Q1314/Q1313-1)</f>
        <v/>
      </c>
      <c r="X1314" s="23">
        <f>IF(OR(R1314="",R1313=""),"",R1314/R1313-1)</f>
        <v/>
      </c>
      <c r="Y1314" s="23">
        <f>IF(R1314="","",P1314/R1314)</f>
        <v/>
      </c>
      <c r="Z1314" s="23">
        <f>IF(R1314="","",Q1314/R1314)</f>
        <v/>
      </c>
      <c r="AA1314" s="24">
        <f>IF(SUMIFS('Daily NSE Equity Options'!$M:$M,'Daily NSE Equity Options'!$A:$A,$A1314)=0,"",SUMIFS('Daily NSE Equity Options'!$M:$M,'Daily NSE Equity Options'!$A:$A,$A1314))</f>
        <v/>
      </c>
      <c r="AB1314" s="9">
        <f>IF(SUMIFS('Daily BSE Equity Options'!$M:$M,'Daily BSE Equity Options'!$A:$A,$A1314)=0,"",SUMIFS('Daily BSE Equity Options'!$M:$M,'Daily BSE Equity Options'!$A:$A,$A1314))</f>
        <v/>
      </c>
      <c r="AC1314" s="9">
        <f>IF(OR(AA1314="",AB1314=""),"",AA1314+AB1314)</f>
        <v/>
      </c>
      <c r="AD1314" s="26">
        <f>IFERROR(IF(OR(AA1314="",INDEX(AA:AA,MATCH(DATE(YEAR($A1314)-1,MONTH($A1314),DAY($A1314)),$A:$A,0))=""),"",AA1314/INDEX(AA:AA,MATCH(DATE(YEAR($A1314)-1,MONTH($A1314),DAY($A1314)),$A:$A,0))-1),"")</f>
        <v/>
      </c>
      <c r="AE1314" s="26">
        <f>IFERROR(IF(OR(AB1314="",INDEX(AB:AB,MATCH(DATE(YEAR($A1314)-1,MONTH($A1314),DAY($A1314)),$A:$A,0))=""),"",AB1314/INDEX(AB:AB,MATCH(DATE(YEAR($A1314)-1,MONTH($A1314),DAY($A1314)),$A:$A,0))-1),"")</f>
        <v/>
      </c>
      <c r="AF1314" s="26">
        <f>IFERROR(IF(OR(AC1314="",INDEX(AC:AC,MATCH(DATE(YEAR($A1314)-1,MONTH($A1314),DAY($A1314)),$A:$A,0))=""),"",AC1314/INDEX(AC:AC,MATCH(DATE(YEAR($A1314)-1,MONTH($A1314),DAY($A1314)),$A:$A,0))-1),"")</f>
        <v/>
      </c>
      <c r="AG1314" s="26">
        <f>IF(OR(AA1314="",AA1313=""),"",AA1314/AA1313-1)</f>
        <v/>
      </c>
      <c r="AH1314" s="26">
        <f>IF(OR(AB1314="",AB1313=""),"",AB1314/AB1313-1)</f>
        <v/>
      </c>
      <c r="AI1314" s="26">
        <f>IF(OR(AC1314="",AC1313=""),"",AC1314/AC1313-1)</f>
        <v/>
      </c>
      <c r="AJ1314" s="26">
        <f>IF(AC1314="","",AA1314/AC1314)</f>
        <v/>
      </c>
      <c r="AK1314" s="26">
        <f>IF(AC1314="","",AB1314/AC1314)</f>
        <v/>
      </c>
      <c r="AL1314" s="29" t="n">
        <v>11.98</v>
      </c>
      <c r="AM1314" s="30" t="n">
        <v>12.025</v>
      </c>
      <c r="AN1314" s="30" t="n">
        <v>11.405</v>
      </c>
      <c r="AO1314" s="30" t="n">
        <v>11.48</v>
      </c>
      <c r="AP1314" s="31" t="n">
        <v>-0.0417</v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18">
        <f>IF(SUMIFS('Daily NSE Equity Options'!$K:$K,'Daily NSE Equity Options'!$A:$A,$A1315)=0,"",SUMIFS('Daily NSE Equity Options'!$K:$K,'Daily NSE Equity Options'!$A:$A,$A1315))</f>
        <v/>
      </c>
      <c r="F1315" s="7">
        <f>IF(SUMIFS('Daily BSE Equity Options'!$K:$K,'Daily BSE Equity Options'!$A:$A,$A1315)=0,"",SUMIFS('Daily BSE Equity Options'!$K:$K,'Daily BSE Equity Options'!$A:$A,$A1315))</f>
        <v/>
      </c>
      <c r="G1315" s="7">
        <f>IF(OR(E1315="",F1315=""),"",E1315+F1315)</f>
        <v/>
      </c>
      <c r="H1315" s="20">
        <f>IFERROR(IF(OR(E1315="",INDEX(E:E,MATCH(DATE(YEAR($A1315)-1,MONTH($A1315),DAY($A1315)),$A:$A,0))=""),"",E1315/INDEX(E:E,MATCH(DATE(YEAR($A1315)-1,MONTH($A1315),DAY($A1315)),$A:$A,0))-1),"")</f>
        <v/>
      </c>
      <c r="I1315" s="20">
        <f>IFERROR(IF(OR(F1315="",INDEX(F:F,MATCH(DATE(YEAR($A1315)-1,MONTH($A1315),DAY($A1315)),$A:$A,0))=""),"",F1315/INDEX(F:F,MATCH(DATE(YEAR($A1315)-1,MONTH($A1315),DAY($A1315)),$A:$A,0))-1),"")</f>
        <v/>
      </c>
      <c r="J1315" s="20">
        <f>IFERROR(IF(OR(G1315="",INDEX(G:G,MATCH(DATE(YEAR($A1315)-1,MONTH($A1315),DAY($A1315)),$A:$A,0))=""),"",G1315/INDEX(G:G,MATCH(DATE(YEAR($A1315)-1,MONTH($A1315),DAY($A1315)),$A:$A,0))-1),"")</f>
        <v/>
      </c>
      <c r="K1315" s="20">
        <f>IF(OR(E1315="",E1314=""),"",E1315/E1314-1)</f>
        <v/>
      </c>
      <c r="L1315" s="20">
        <f>IF(OR(F1315="",F1314=""),"",F1315/F1314-1)</f>
        <v/>
      </c>
      <c r="M1315" s="20">
        <f>IF(OR(G1315="",G1314=""),"",G1315/G1314-1)</f>
        <v/>
      </c>
      <c r="N1315" s="20">
        <f>IF(G1315="","",E1315/G1315)</f>
        <v/>
      </c>
      <c r="O1315" s="20">
        <f>IF(G1315="","",F1315/G1315)</f>
        <v/>
      </c>
      <c r="P1315" s="21">
        <f>IF(SUMIFS('Daily NSE Equity Options'!$L:$L,'Daily NSE Equity Options'!$A:$A,$A1315)=0,"",SUMIFS('Daily NSE Equity Options'!$L:$L,'Daily NSE Equity Options'!$A:$A,$A1315))</f>
        <v/>
      </c>
      <c r="Q1315" s="8">
        <f>IF(SUMIFS('Daily BSE Equity Options'!$L:$L,'Daily BSE Equity Options'!$A:$A,$A1315)=0,"",SUMIFS('Daily BSE Equity Options'!$L:$L,'Daily BSE Equity Options'!$A:$A,$A1315))</f>
        <v/>
      </c>
      <c r="R1315" s="8">
        <f>IF(OR(P1315="",Q1315=""),"",P1315+Q1315)</f>
        <v/>
      </c>
      <c r="S1315" s="23">
        <f>IFERROR(IF(OR(P1315="",INDEX(P:P,MATCH(DATE(YEAR($A1315)-1,MONTH($A1315),DAY($A1315)),$A:$A,0))=""),"",P1315/INDEX(P:P,MATCH(DATE(YEAR($A1315)-1,MONTH($A1315),DAY($A1315)),$A:$A,0))-1),"")</f>
        <v/>
      </c>
      <c r="T1315" s="23">
        <f>IFERROR(IF(OR(Q1315="",INDEX(Q:Q,MATCH(DATE(YEAR($A1315)-1,MONTH($A1315),DAY($A1315)),$A:$A,0))=""),"",Q1315/INDEX(Q:Q,MATCH(DATE(YEAR($A1315)-1,MONTH($A1315),DAY($A1315)),$A:$A,0))-1),"")</f>
        <v/>
      </c>
      <c r="U1315" s="23">
        <f>IFERROR(IF(OR(R1315="",INDEX(R:R,MATCH(DATE(YEAR($A1315)-1,MONTH($A1315),DAY($A1315)),$A:$A,0))=""),"",R1315/INDEX(R:R,MATCH(DATE(YEAR($A1315)-1,MONTH($A1315),DAY($A1315)),$A:$A,0))-1),"")</f>
        <v/>
      </c>
      <c r="V1315" s="23">
        <f>IF(OR(P1315="",P1314=""),"",P1315/P1314-1)</f>
        <v/>
      </c>
      <c r="W1315" s="23">
        <f>IF(OR(Q1315="",Q1314=""),"",Q1315/Q1314-1)</f>
        <v/>
      </c>
      <c r="X1315" s="23">
        <f>IF(OR(R1315="",R1314=""),"",R1315/R1314-1)</f>
        <v/>
      </c>
      <c r="Y1315" s="23">
        <f>IF(R1315="","",P1315/R1315)</f>
        <v/>
      </c>
      <c r="Z1315" s="23">
        <f>IF(R1315="","",Q1315/R1315)</f>
        <v/>
      </c>
      <c r="AA1315" s="24">
        <f>IF(SUMIFS('Daily NSE Equity Options'!$M:$M,'Daily NSE Equity Options'!$A:$A,$A1315)=0,"",SUMIFS('Daily NSE Equity Options'!$M:$M,'Daily NSE Equity Options'!$A:$A,$A1315))</f>
        <v/>
      </c>
      <c r="AB1315" s="9">
        <f>IF(SUMIFS('Daily BSE Equity Options'!$M:$M,'Daily BSE Equity Options'!$A:$A,$A1315)=0,"",SUMIFS('Daily BSE Equity Options'!$M:$M,'Daily BSE Equity Options'!$A:$A,$A1315))</f>
        <v/>
      </c>
      <c r="AC1315" s="9">
        <f>IF(OR(AA1315="",AB1315=""),"",AA1315+AB1315)</f>
        <v/>
      </c>
      <c r="AD1315" s="26">
        <f>IFERROR(IF(OR(AA1315="",INDEX(AA:AA,MATCH(DATE(YEAR($A1315)-1,MONTH($A1315),DAY($A1315)),$A:$A,0))=""),"",AA1315/INDEX(AA:AA,MATCH(DATE(YEAR($A1315)-1,MONTH($A1315),DAY($A1315)),$A:$A,0))-1),"")</f>
        <v/>
      </c>
      <c r="AE1315" s="26">
        <f>IFERROR(IF(OR(AB1315="",INDEX(AB:AB,MATCH(DATE(YEAR($A1315)-1,MONTH($A1315),DAY($A1315)),$A:$A,0))=""),"",AB1315/INDEX(AB:AB,MATCH(DATE(YEAR($A1315)-1,MONTH($A1315),DAY($A1315)),$A:$A,0))-1),"")</f>
        <v/>
      </c>
      <c r="AF1315" s="26">
        <f>IFERROR(IF(OR(AC1315="",INDEX(AC:AC,MATCH(DATE(YEAR($A1315)-1,MONTH($A1315),DAY($A1315)),$A:$A,0))=""),"",AC1315/INDEX(AC:AC,MATCH(DATE(YEAR($A1315)-1,MONTH($A1315),DAY($A1315)),$A:$A,0))-1),"")</f>
        <v/>
      </c>
      <c r="AG1315" s="26">
        <f>IF(OR(AA1315="",AA1314=""),"",AA1315/AA1314-1)</f>
        <v/>
      </c>
      <c r="AH1315" s="26">
        <f>IF(OR(AB1315="",AB1314=""),"",AB1315/AB1314-1)</f>
        <v/>
      </c>
      <c r="AI1315" s="26">
        <f>IF(OR(AC1315="",AC1314=""),"",AC1315/AC1314-1)</f>
        <v/>
      </c>
      <c r="AJ1315" s="26">
        <f>IF(AC1315="","",AA1315/AC1315)</f>
        <v/>
      </c>
      <c r="AK1315" s="26">
        <f>IF(AC1315="","",AB1315/AC1315)</f>
        <v/>
      </c>
      <c r="AL1315" s="29" t="n">
        <v>11.48</v>
      </c>
      <c r="AM1315" s="30" t="n">
        <v>11.6675</v>
      </c>
      <c r="AN1315" s="30" t="n">
        <v>11.1975</v>
      </c>
      <c r="AO1315" s="30" t="n">
        <v>11.24</v>
      </c>
      <c r="AP1315" s="31" t="n">
        <v>-0.0209</v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18">
        <f>IF(SUMIFS('Daily NSE Equity Options'!$K:$K,'Daily NSE Equity Options'!$A:$A,$A1316)=0,"",SUMIFS('Daily NSE Equity Options'!$K:$K,'Daily NSE Equity Options'!$A:$A,$A1316))</f>
        <v/>
      </c>
      <c r="F1316" s="7">
        <f>IF(SUMIFS('Daily BSE Equity Options'!$K:$K,'Daily BSE Equity Options'!$A:$A,$A1316)=0,"",SUMIFS('Daily BSE Equity Options'!$K:$K,'Daily BSE Equity Options'!$A:$A,$A1316))</f>
        <v/>
      </c>
      <c r="G1316" s="7">
        <f>IF(OR(E1316="",F1316=""),"",E1316+F1316)</f>
        <v/>
      </c>
      <c r="H1316" s="20">
        <f>IFERROR(IF(OR(E1316="",INDEX(E:E,MATCH(DATE(YEAR($A1316)-1,MONTH($A1316),DAY($A1316)),$A:$A,0))=""),"",E1316/INDEX(E:E,MATCH(DATE(YEAR($A1316)-1,MONTH($A1316),DAY($A1316)),$A:$A,0))-1),"")</f>
        <v/>
      </c>
      <c r="I1316" s="20">
        <f>IFERROR(IF(OR(F1316="",INDEX(F:F,MATCH(DATE(YEAR($A1316)-1,MONTH($A1316),DAY($A1316)),$A:$A,0))=""),"",F1316/INDEX(F:F,MATCH(DATE(YEAR($A1316)-1,MONTH($A1316),DAY($A1316)),$A:$A,0))-1),"")</f>
        <v/>
      </c>
      <c r="J1316" s="20">
        <f>IFERROR(IF(OR(G1316="",INDEX(G:G,MATCH(DATE(YEAR($A1316)-1,MONTH($A1316),DAY($A1316)),$A:$A,0))=""),"",G1316/INDEX(G:G,MATCH(DATE(YEAR($A1316)-1,MONTH($A1316),DAY($A1316)),$A:$A,0))-1),"")</f>
        <v/>
      </c>
      <c r="K1316" s="20">
        <f>IF(OR(E1316="",E1315=""),"",E1316/E1315-1)</f>
        <v/>
      </c>
      <c r="L1316" s="20">
        <f>IF(OR(F1316="",F1315=""),"",F1316/F1315-1)</f>
        <v/>
      </c>
      <c r="M1316" s="20">
        <f>IF(OR(G1316="",G1315=""),"",G1316/G1315-1)</f>
        <v/>
      </c>
      <c r="N1316" s="20">
        <f>IF(G1316="","",E1316/G1316)</f>
        <v/>
      </c>
      <c r="O1316" s="20">
        <f>IF(G1316="","",F1316/G1316)</f>
        <v/>
      </c>
      <c r="P1316" s="21">
        <f>IF(SUMIFS('Daily NSE Equity Options'!$L:$L,'Daily NSE Equity Options'!$A:$A,$A1316)=0,"",SUMIFS('Daily NSE Equity Options'!$L:$L,'Daily NSE Equity Options'!$A:$A,$A1316))</f>
        <v/>
      </c>
      <c r="Q1316" s="8">
        <f>IF(SUMIFS('Daily BSE Equity Options'!$L:$L,'Daily BSE Equity Options'!$A:$A,$A1316)=0,"",SUMIFS('Daily BSE Equity Options'!$L:$L,'Daily BSE Equity Options'!$A:$A,$A1316))</f>
        <v/>
      </c>
      <c r="R1316" s="8">
        <f>IF(OR(P1316="",Q1316=""),"",P1316+Q1316)</f>
        <v/>
      </c>
      <c r="S1316" s="23">
        <f>IFERROR(IF(OR(P1316="",INDEX(P:P,MATCH(DATE(YEAR($A1316)-1,MONTH($A1316),DAY($A1316)),$A:$A,0))=""),"",P1316/INDEX(P:P,MATCH(DATE(YEAR($A1316)-1,MONTH($A1316),DAY($A1316)),$A:$A,0))-1),"")</f>
        <v/>
      </c>
      <c r="T1316" s="23">
        <f>IFERROR(IF(OR(Q1316="",INDEX(Q:Q,MATCH(DATE(YEAR($A1316)-1,MONTH($A1316),DAY($A1316)),$A:$A,0))=""),"",Q1316/INDEX(Q:Q,MATCH(DATE(YEAR($A1316)-1,MONTH($A1316),DAY($A1316)),$A:$A,0))-1),"")</f>
        <v/>
      </c>
      <c r="U1316" s="23">
        <f>IFERROR(IF(OR(R1316="",INDEX(R:R,MATCH(DATE(YEAR($A1316)-1,MONTH($A1316),DAY($A1316)),$A:$A,0))=""),"",R1316/INDEX(R:R,MATCH(DATE(YEAR($A1316)-1,MONTH($A1316),DAY($A1316)),$A:$A,0))-1),"")</f>
        <v/>
      </c>
      <c r="V1316" s="23">
        <f>IF(OR(P1316="",P1315=""),"",P1316/P1315-1)</f>
        <v/>
      </c>
      <c r="W1316" s="23">
        <f>IF(OR(Q1316="",Q1315=""),"",Q1316/Q1315-1)</f>
        <v/>
      </c>
      <c r="X1316" s="23">
        <f>IF(OR(R1316="",R1315=""),"",R1316/R1315-1)</f>
        <v/>
      </c>
      <c r="Y1316" s="23">
        <f>IF(R1316="","",P1316/R1316)</f>
        <v/>
      </c>
      <c r="Z1316" s="23">
        <f>IF(R1316="","",Q1316/R1316)</f>
        <v/>
      </c>
      <c r="AA1316" s="24">
        <f>IF(SUMIFS('Daily NSE Equity Options'!$M:$M,'Daily NSE Equity Options'!$A:$A,$A1316)=0,"",SUMIFS('Daily NSE Equity Options'!$M:$M,'Daily NSE Equity Options'!$A:$A,$A1316))</f>
        <v/>
      </c>
      <c r="AB1316" s="9">
        <f>IF(SUMIFS('Daily BSE Equity Options'!$M:$M,'Daily BSE Equity Options'!$A:$A,$A1316)=0,"",SUMIFS('Daily BSE Equity Options'!$M:$M,'Daily BSE Equity Options'!$A:$A,$A1316))</f>
        <v/>
      </c>
      <c r="AC1316" s="9">
        <f>IF(OR(AA1316="",AB1316=""),"",AA1316+AB1316)</f>
        <v/>
      </c>
      <c r="AD1316" s="26">
        <f>IFERROR(IF(OR(AA1316="",INDEX(AA:AA,MATCH(DATE(YEAR($A1316)-1,MONTH($A1316),DAY($A1316)),$A:$A,0))=""),"",AA1316/INDEX(AA:AA,MATCH(DATE(YEAR($A1316)-1,MONTH($A1316),DAY($A1316)),$A:$A,0))-1),"")</f>
        <v/>
      </c>
      <c r="AE1316" s="26">
        <f>IFERROR(IF(OR(AB1316="",INDEX(AB:AB,MATCH(DATE(YEAR($A1316)-1,MONTH($A1316),DAY($A1316)),$A:$A,0))=""),"",AB1316/INDEX(AB:AB,MATCH(DATE(YEAR($A1316)-1,MONTH($A1316),DAY($A1316)),$A:$A,0))-1),"")</f>
        <v/>
      </c>
      <c r="AF1316" s="26">
        <f>IFERROR(IF(OR(AC1316="",INDEX(AC:AC,MATCH(DATE(YEAR($A1316)-1,MONTH($A1316),DAY($A1316)),$A:$A,0))=""),"",AC1316/INDEX(AC:AC,MATCH(DATE(YEAR($A1316)-1,MONTH($A1316),DAY($A1316)),$A:$A,0))-1),"")</f>
        <v/>
      </c>
      <c r="AG1316" s="26">
        <f>IF(OR(AA1316="",AA1315=""),"",AA1316/AA1315-1)</f>
        <v/>
      </c>
      <c r="AH1316" s="26">
        <f>IF(OR(AB1316="",AB1315=""),"",AB1316/AB1315-1)</f>
        <v/>
      </c>
      <c r="AI1316" s="26">
        <f>IF(OR(AC1316="",AC1315=""),"",AC1316/AC1315-1)</f>
        <v/>
      </c>
      <c r="AJ1316" s="26">
        <f>IF(AC1316="","",AA1316/AC1316)</f>
        <v/>
      </c>
      <c r="AK1316" s="26">
        <f>IF(AC1316="","",AB1316/AC1316)</f>
        <v/>
      </c>
      <c r="AL1316" s="29" t="n">
        <v>11.24</v>
      </c>
      <c r="AM1316" s="30" t="n">
        <v>11.5425</v>
      </c>
      <c r="AN1316" s="30" t="n">
        <v>10.7275</v>
      </c>
      <c r="AO1316" s="30" t="n">
        <v>11.24</v>
      </c>
      <c r="AP1316" s="31" t="n">
        <v>0</v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18">
        <f>IF(SUMIFS('Daily NSE Equity Options'!$K:$K,'Daily NSE Equity Options'!$A:$A,$A1317)=0,"",SUMIFS('Daily NSE Equity Options'!$K:$K,'Daily NSE Equity Options'!$A:$A,$A1317))</f>
        <v/>
      </c>
      <c r="F1317" s="7">
        <f>IF(SUMIFS('Daily BSE Equity Options'!$K:$K,'Daily BSE Equity Options'!$A:$A,$A1317)=0,"",SUMIFS('Daily BSE Equity Options'!$K:$K,'Daily BSE Equity Options'!$A:$A,$A1317))</f>
        <v/>
      </c>
      <c r="G1317" s="7">
        <f>IF(OR(E1317="",F1317=""),"",E1317+F1317)</f>
        <v/>
      </c>
      <c r="H1317" s="20">
        <f>IFERROR(IF(OR(E1317="",INDEX(E:E,MATCH(DATE(YEAR($A1317)-1,MONTH($A1317),DAY($A1317)),$A:$A,0))=""),"",E1317/INDEX(E:E,MATCH(DATE(YEAR($A1317)-1,MONTH($A1317),DAY($A1317)),$A:$A,0))-1),"")</f>
        <v/>
      </c>
      <c r="I1317" s="20">
        <f>IFERROR(IF(OR(F1317="",INDEX(F:F,MATCH(DATE(YEAR($A1317)-1,MONTH($A1317),DAY($A1317)),$A:$A,0))=""),"",F1317/INDEX(F:F,MATCH(DATE(YEAR($A1317)-1,MONTH($A1317),DAY($A1317)),$A:$A,0))-1),"")</f>
        <v/>
      </c>
      <c r="J1317" s="20">
        <f>IFERROR(IF(OR(G1317="",INDEX(G:G,MATCH(DATE(YEAR($A1317)-1,MONTH($A1317),DAY($A1317)),$A:$A,0))=""),"",G1317/INDEX(G:G,MATCH(DATE(YEAR($A1317)-1,MONTH($A1317),DAY($A1317)),$A:$A,0))-1),"")</f>
        <v/>
      </c>
      <c r="K1317" s="20">
        <f>IF(OR(E1317="",E1316=""),"",E1317/E1316-1)</f>
        <v/>
      </c>
      <c r="L1317" s="20">
        <f>IF(OR(F1317="",F1316=""),"",F1317/F1316-1)</f>
        <v/>
      </c>
      <c r="M1317" s="20">
        <f>IF(OR(G1317="",G1316=""),"",G1317/G1316-1)</f>
        <v/>
      </c>
      <c r="N1317" s="20">
        <f>IF(G1317="","",E1317/G1317)</f>
        <v/>
      </c>
      <c r="O1317" s="20">
        <f>IF(G1317="","",F1317/G1317)</f>
        <v/>
      </c>
      <c r="P1317" s="21">
        <f>IF(SUMIFS('Daily NSE Equity Options'!$L:$L,'Daily NSE Equity Options'!$A:$A,$A1317)=0,"",SUMIFS('Daily NSE Equity Options'!$L:$L,'Daily NSE Equity Options'!$A:$A,$A1317))</f>
        <v/>
      </c>
      <c r="Q1317" s="8">
        <f>IF(SUMIFS('Daily BSE Equity Options'!$L:$L,'Daily BSE Equity Options'!$A:$A,$A1317)=0,"",SUMIFS('Daily BSE Equity Options'!$L:$L,'Daily BSE Equity Options'!$A:$A,$A1317))</f>
        <v/>
      </c>
      <c r="R1317" s="8">
        <f>IF(OR(P1317="",Q1317=""),"",P1317+Q1317)</f>
        <v/>
      </c>
      <c r="S1317" s="23">
        <f>IFERROR(IF(OR(P1317="",INDEX(P:P,MATCH(DATE(YEAR($A1317)-1,MONTH($A1317),DAY($A1317)),$A:$A,0))=""),"",P1317/INDEX(P:P,MATCH(DATE(YEAR($A1317)-1,MONTH($A1317),DAY($A1317)),$A:$A,0))-1),"")</f>
        <v/>
      </c>
      <c r="T1317" s="23">
        <f>IFERROR(IF(OR(Q1317="",INDEX(Q:Q,MATCH(DATE(YEAR($A1317)-1,MONTH($A1317),DAY($A1317)),$A:$A,0))=""),"",Q1317/INDEX(Q:Q,MATCH(DATE(YEAR($A1317)-1,MONTH($A1317),DAY($A1317)),$A:$A,0))-1),"")</f>
        <v/>
      </c>
      <c r="U1317" s="23">
        <f>IFERROR(IF(OR(R1317="",INDEX(R:R,MATCH(DATE(YEAR($A1317)-1,MONTH($A1317),DAY($A1317)),$A:$A,0))=""),"",R1317/INDEX(R:R,MATCH(DATE(YEAR($A1317)-1,MONTH($A1317),DAY($A1317)),$A:$A,0))-1),"")</f>
        <v/>
      </c>
      <c r="V1317" s="23">
        <f>IF(OR(P1317="",P1316=""),"",P1317/P1316-1)</f>
        <v/>
      </c>
      <c r="W1317" s="23">
        <f>IF(OR(Q1317="",Q1316=""),"",Q1317/Q1316-1)</f>
        <v/>
      </c>
      <c r="X1317" s="23">
        <f>IF(OR(R1317="",R1316=""),"",R1317/R1316-1)</f>
        <v/>
      </c>
      <c r="Y1317" s="23">
        <f>IF(R1317="","",P1317/R1317)</f>
        <v/>
      </c>
      <c r="Z1317" s="23">
        <f>IF(R1317="","",Q1317/R1317)</f>
        <v/>
      </c>
      <c r="AA1317" s="24">
        <f>IF(SUMIFS('Daily NSE Equity Options'!$M:$M,'Daily NSE Equity Options'!$A:$A,$A1317)=0,"",SUMIFS('Daily NSE Equity Options'!$M:$M,'Daily NSE Equity Options'!$A:$A,$A1317))</f>
        <v/>
      </c>
      <c r="AB1317" s="9">
        <f>IF(SUMIFS('Daily BSE Equity Options'!$M:$M,'Daily BSE Equity Options'!$A:$A,$A1317)=0,"",SUMIFS('Daily BSE Equity Options'!$M:$M,'Daily BSE Equity Options'!$A:$A,$A1317))</f>
        <v/>
      </c>
      <c r="AC1317" s="9">
        <f>IF(OR(AA1317="",AB1317=""),"",AA1317+AB1317)</f>
        <v/>
      </c>
      <c r="AD1317" s="26">
        <f>IFERROR(IF(OR(AA1317="",INDEX(AA:AA,MATCH(DATE(YEAR($A1317)-1,MONTH($A1317),DAY($A1317)),$A:$A,0))=""),"",AA1317/INDEX(AA:AA,MATCH(DATE(YEAR($A1317)-1,MONTH($A1317),DAY($A1317)),$A:$A,0))-1),"")</f>
        <v/>
      </c>
      <c r="AE1317" s="26">
        <f>IFERROR(IF(OR(AB1317="",INDEX(AB:AB,MATCH(DATE(YEAR($A1317)-1,MONTH($A1317),DAY($A1317)),$A:$A,0))=""),"",AB1317/INDEX(AB:AB,MATCH(DATE(YEAR($A1317)-1,MONTH($A1317),DAY($A1317)),$A:$A,0))-1),"")</f>
        <v/>
      </c>
      <c r="AF1317" s="26">
        <f>IFERROR(IF(OR(AC1317="",INDEX(AC:AC,MATCH(DATE(YEAR($A1317)-1,MONTH($A1317),DAY($A1317)),$A:$A,0))=""),"",AC1317/INDEX(AC:AC,MATCH(DATE(YEAR($A1317)-1,MONTH($A1317),DAY($A1317)),$A:$A,0))-1),"")</f>
        <v/>
      </c>
      <c r="AG1317" s="26">
        <f>IF(OR(AA1317="",AA1316=""),"",AA1317/AA1316-1)</f>
        <v/>
      </c>
      <c r="AH1317" s="26">
        <f>IF(OR(AB1317="",AB1316=""),"",AB1317/AB1316-1)</f>
        <v/>
      </c>
      <c r="AI1317" s="26">
        <f>IF(OR(AC1317="",AC1316=""),"",AC1317/AC1316-1)</f>
        <v/>
      </c>
      <c r="AJ1317" s="26">
        <f>IF(AC1317="","",AA1317/AC1317)</f>
        <v/>
      </c>
      <c r="AK1317" s="26">
        <f>IF(AC1317="","",AB1317/AC1317)</f>
        <v/>
      </c>
      <c r="AL1317" s="29" t="n">
        <v>11.2425</v>
      </c>
      <c r="AM1317" s="30" t="n">
        <v>11.86</v>
      </c>
      <c r="AN1317" s="30" t="n">
        <v>9.9</v>
      </c>
      <c r="AO1317" s="30" t="n">
        <v>11.39</v>
      </c>
      <c r="AP1317" s="31" t="n">
        <v>0.0131</v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18">
        <f>IF(SUMIFS('Daily NSE Equity Options'!$K:$K,'Daily NSE Equity Options'!$A:$A,$A1318)=0,"",SUMIFS('Daily NSE Equity Options'!$K:$K,'Daily NSE Equity Options'!$A:$A,$A1318))</f>
        <v/>
      </c>
      <c r="F1318" s="7">
        <f>IF(SUMIFS('Daily BSE Equity Options'!$K:$K,'Daily BSE Equity Options'!$A:$A,$A1318)=0,"",SUMIFS('Daily BSE Equity Options'!$K:$K,'Daily BSE Equity Options'!$A:$A,$A1318))</f>
        <v/>
      </c>
      <c r="G1318" s="7">
        <f>IF(OR(E1318="",F1318=""),"",E1318+F1318)</f>
        <v/>
      </c>
      <c r="H1318" s="20">
        <f>IFERROR(IF(OR(E1318="",INDEX(E:E,MATCH(DATE(YEAR($A1318)-1,MONTH($A1318),DAY($A1318)),$A:$A,0))=""),"",E1318/INDEX(E:E,MATCH(DATE(YEAR($A1318)-1,MONTH($A1318),DAY($A1318)),$A:$A,0))-1),"")</f>
        <v/>
      </c>
      <c r="I1318" s="20">
        <f>IFERROR(IF(OR(F1318="",INDEX(F:F,MATCH(DATE(YEAR($A1318)-1,MONTH($A1318),DAY($A1318)),$A:$A,0))=""),"",F1318/INDEX(F:F,MATCH(DATE(YEAR($A1318)-1,MONTH($A1318),DAY($A1318)),$A:$A,0))-1),"")</f>
        <v/>
      </c>
      <c r="J1318" s="20">
        <f>IFERROR(IF(OR(G1318="",INDEX(G:G,MATCH(DATE(YEAR($A1318)-1,MONTH($A1318),DAY($A1318)),$A:$A,0))=""),"",G1318/INDEX(G:G,MATCH(DATE(YEAR($A1318)-1,MONTH($A1318),DAY($A1318)),$A:$A,0))-1),"")</f>
        <v/>
      </c>
      <c r="K1318" s="20">
        <f>IF(OR(E1318="",E1317=""),"",E1318/E1317-1)</f>
        <v/>
      </c>
      <c r="L1318" s="20">
        <f>IF(OR(F1318="",F1317=""),"",F1318/F1317-1)</f>
        <v/>
      </c>
      <c r="M1318" s="20">
        <f>IF(OR(G1318="",G1317=""),"",G1318/G1317-1)</f>
        <v/>
      </c>
      <c r="N1318" s="20">
        <f>IF(G1318="","",E1318/G1318)</f>
        <v/>
      </c>
      <c r="O1318" s="20">
        <f>IF(G1318="","",F1318/G1318)</f>
        <v/>
      </c>
      <c r="P1318" s="21">
        <f>IF(SUMIFS('Daily NSE Equity Options'!$L:$L,'Daily NSE Equity Options'!$A:$A,$A1318)=0,"",SUMIFS('Daily NSE Equity Options'!$L:$L,'Daily NSE Equity Options'!$A:$A,$A1318))</f>
        <v/>
      </c>
      <c r="Q1318" s="8">
        <f>IF(SUMIFS('Daily BSE Equity Options'!$L:$L,'Daily BSE Equity Options'!$A:$A,$A1318)=0,"",SUMIFS('Daily BSE Equity Options'!$L:$L,'Daily BSE Equity Options'!$A:$A,$A1318))</f>
        <v/>
      </c>
      <c r="R1318" s="8">
        <f>IF(OR(P1318="",Q1318=""),"",P1318+Q1318)</f>
        <v/>
      </c>
      <c r="S1318" s="23">
        <f>IFERROR(IF(OR(P1318="",INDEX(P:P,MATCH(DATE(YEAR($A1318)-1,MONTH($A1318),DAY($A1318)),$A:$A,0))=""),"",P1318/INDEX(P:P,MATCH(DATE(YEAR($A1318)-1,MONTH($A1318),DAY($A1318)),$A:$A,0))-1),"")</f>
        <v/>
      </c>
      <c r="T1318" s="23">
        <f>IFERROR(IF(OR(Q1318="",INDEX(Q:Q,MATCH(DATE(YEAR($A1318)-1,MONTH($A1318),DAY($A1318)),$A:$A,0))=""),"",Q1318/INDEX(Q:Q,MATCH(DATE(YEAR($A1318)-1,MONTH($A1318),DAY($A1318)),$A:$A,0))-1),"")</f>
        <v/>
      </c>
      <c r="U1318" s="23">
        <f>IFERROR(IF(OR(R1318="",INDEX(R:R,MATCH(DATE(YEAR($A1318)-1,MONTH($A1318),DAY($A1318)),$A:$A,0))=""),"",R1318/INDEX(R:R,MATCH(DATE(YEAR($A1318)-1,MONTH($A1318),DAY($A1318)),$A:$A,0))-1),"")</f>
        <v/>
      </c>
      <c r="V1318" s="23">
        <f>IF(OR(P1318="",P1317=""),"",P1318/P1317-1)</f>
        <v/>
      </c>
      <c r="W1318" s="23">
        <f>IF(OR(Q1318="",Q1317=""),"",Q1318/Q1317-1)</f>
        <v/>
      </c>
      <c r="X1318" s="23">
        <f>IF(OR(R1318="",R1317=""),"",R1318/R1317-1)</f>
        <v/>
      </c>
      <c r="Y1318" s="23">
        <f>IF(R1318="","",P1318/R1318)</f>
        <v/>
      </c>
      <c r="Z1318" s="23">
        <f>IF(R1318="","",Q1318/R1318)</f>
        <v/>
      </c>
      <c r="AA1318" s="24">
        <f>IF(SUMIFS('Daily NSE Equity Options'!$M:$M,'Daily NSE Equity Options'!$A:$A,$A1318)=0,"",SUMIFS('Daily NSE Equity Options'!$M:$M,'Daily NSE Equity Options'!$A:$A,$A1318))</f>
        <v/>
      </c>
      <c r="AB1318" s="9">
        <f>IF(SUMIFS('Daily BSE Equity Options'!$M:$M,'Daily BSE Equity Options'!$A:$A,$A1318)=0,"",SUMIFS('Daily BSE Equity Options'!$M:$M,'Daily BSE Equity Options'!$A:$A,$A1318))</f>
        <v/>
      </c>
      <c r="AC1318" s="9">
        <f>IF(OR(AA1318="",AB1318=""),"",AA1318+AB1318)</f>
        <v/>
      </c>
      <c r="AD1318" s="26">
        <f>IFERROR(IF(OR(AA1318="",INDEX(AA:AA,MATCH(DATE(YEAR($A1318)-1,MONTH($A1318),DAY($A1318)),$A:$A,0))=""),"",AA1318/INDEX(AA:AA,MATCH(DATE(YEAR($A1318)-1,MONTH($A1318),DAY($A1318)),$A:$A,0))-1),"")</f>
        <v/>
      </c>
      <c r="AE1318" s="26">
        <f>IFERROR(IF(OR(AB1318="",INDEX(AB:AB,MATCH(DATE(YEAR($A1318)-1,MONTH($A1318),DAY($A1318)),$A:$A,0))=""),"",AB1318/INDEX(AB:AB,MATCH(DATE(YEAR($A1318)-1,MONTH($A1318),DAY($A1318)),$A:$A,0))-1),"")</f>
        <v/>
      </c>
      <c r="AF1318" s="26">
        <f>IFERROR(IF(OR(AC1318="",INDEX(AC:AC,MATCH(DATE(YEAR($A1318)-1,MONTH($A1318),DAY($A1318)),$A:$A,0))=""),"",AC1318/INDEX(AC:AC,MATCH(DATE(YEAR($A1318)-1,MONTH($A1318),DAY($A1318)),$A:$A,0))-1),"")</f>
        <v/>
      </c>
      <c r="AG1318" s="26">
        <f>IF(OR(AA1318="",AA1317=""),"",AA1318/AA1317-1)</f>
        <v/>
      </c>
      <c r="AH1318" s="26">
        <f>IF(OR(AB1318="",AB1317=""),"",AB1318/AB1317-1)</f>
        <v/>
      </c>
      <c r="AI1318" s="26">
        <f>IF(OR(AC1318="",AC1317=""),"",AC1318/AC1317-1)</f>
        <v/>
      </c>
      <c r="AJ1318" s="26">
        <f>IF(AC1318="","",AA1318/AC1318)</f>
        <v/>
      </c>
      <c r="AK1318" s="26">
        <f>IF(AC1318="","",AB1318/AC1318)</f>
        <v/>
      </c>
      <c r="AL1318" s="29" t="n">
        <v>11.3925</v>
      </c>
      <c r="AM1318" s="30" t="n">
        <v>11.9425</v>
      </c>
      <c r="AN1318" s="30" t="n">
        <v>11.0875</v>
      </c>
      <c r="AO1318" s="30" t="n">
        <v>11.2</v>
      </c>
      <c r="AP1318" s="31" t="n">
        <v>-0.0169</v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18">
        <f>IF(SUMIFS('Daily NSE Equity Options'!$K:$K,'Daily NSE Equity Options'!$A:$A,$A1319)=0,"",SUMIFS('Daily NSE Equity Options'!$K:$K,'Daily NSE Equity Options'!$A:$A,$A1319))</f>
        <v/>
      </c>
      <c r="F1319" s="7">
        <f>IF(SUMIFS('Daily BSE Equity Options'!$K:$K,'Daily BSE Equity Options'!$A:$A,$A1319)=0,"",SUMIFS('Daily BSE Equity Options'!$K:$K,'Daily BSE Equity Options'!$A:$A,$A1319))</f>
        <v/>
      </c>
      <c r="G1319" s="7">
        <f>IF(OR(E1319="",F1319=""),"",E1319+F1319)</f>
        <v/>
      </c>
      <c r="H1319" s="20">
        <f>IFERROR(IF(OR(E1319="",INDEX(E:E,MATCH(DATE(YEAR($A1319)-1,MONTH($A1319),DAY($A1319)),$A:$A,0))=""),"",E1319/INDEX(E:E,MATCH(DATE(YEAR($A1319)-1,MONTH($A1319),DAY($A1319)),$A:$A,0))-1),"")</f>
        <v/>
      </c>
      <c r="I1319" s="20">
        <f>IFERROR(IF(OR(F1319="",INDEX(F:F,MATCH(DATE(YEAR($A1319)-1,MONTH($A1319),DAY($A1319)),$A:$A,0))=""),"",F1319/INDEX(F:F,MATCH(DATE(YEAR($A1319)-1,MONTH($A1319),DAY($A1319)),$A:$A,0))-1),"")</f>
        <v/>
      </c>
      <c r="J1319" s="20">
        <f>IFERROR(IF(OR(G1319="",INDEX(G:G,MATCH(DATE(YEAR($A1319)-1,MONTH($A1319),DAY($A1319)),$A:$A,0))=""),"",G1319/INDEX(G:G,MATCH(DATE(YEAR($A1319)-1,MONTH($A1319),DAY($A1319)),$A:$A,0))-1),"")</f>
        <v/>
      </c>
      <c r="K1319" s="20">
        <f>IF(OR(E1319="",E1318=""),"",E1319/E1318-1)</f>
        <v/>
      </c>
      <c r="L1319" s="20">
        <f>IF(OR(F1319="",F1318=""),"",F1319/F1318-1)</f>
        <v/>
      </c>
      <c r="M1319" s="20">
        <f>IF(OR(G1319="",G1318=""),"",G1319/G1318-1)</f>
        <v/>
      </c>
      <c r="N1319" s="20">
        <f>IF(G1319="","",E1319/G1319)</f>
        <v/>
      </c>
      <c r="O1319" s="20">
        <f>IF(G1319="","",F1319/G1319)</f>
        <v/>
      </c>
      <c r="P1319" s="21">
        <f>IF(SUMIFS('Daily NSE Equity Options'!$L:$L,'Daily NSE Equity Options'!$A:$A,$A1319)=0,"",SUMIFS('Daily NSE Equity Options'!$L:$L,'Daily NSE Equity Options'!$A:$A,$A1319))</f>
        <v/>
      </c>
      <c r="Q1319" s="8">
        <f>IF(SUMIFS('Daily BSE Equity Options'!$L:$L,'Daily BSE Equity Options'!$A:$A,$A1319)=0,"",SUMIFS('Daily BSE Equity Options'!$L:$L,'Daily BSE Equity Options'!$A:$A,$A1319))</f>
        <v/>
      </c>
      <c r="R1319" s="8">
        <f>IF(OR(P1319="",Q1319=""),"",P1319+Q1319)</f>
        <v/>
      </c>
      <c r="S1319" s="23">
        <f>IFERROR(IF(OR(P1319="",INDEX(P:P,MATCH(DATE(YEAR($A1319)-1,MONTH($A1319),DAY($A1319)),$A:$A,0))=""),"",P1319/INDEX(P:P,MATCH(DATE(YEAR($A1319)-1,MONTH($A1319),DAY($A1319)),$A:$A,0))-1),"")</f>
        <v/>
      </c>
      <c r="T1319" s="23">
        <f>IFERROR(IF(OR(Q1319="",INDEX(Q:Q,MATCH(DATE(YEAR($A1319)-1,MONTH($A1319),DAY($A1319)),$A:$A,0))=""),"",Q1319/INDEX(Q:Q,MATCH(DATE(YEAR($A1319)-1,MONTH($A1319),DAY($A1319)),$A:$A,0))-1),"")</f>
        <v/>
      </c>
      <c r="U1319" s="23">
        <f>IFERROR(IF(OR(R1319="",INDEX(R:R,MATCH(DATE(YEAR($A1319)-1,MONTH($A1319),DAY($A1319)),$A:$A,0))=""),"",R1319/INDEX(R:R,MATCH(DATE(YEAR($A1319)-1,MONTH($A1319),DAY($A1319)),$A:$A,0))-1),"")</f>
        <v/>
      </c>
      <c r="V1319" s="23">
        <f>IF(OR(P1319="",P1318=""),"",P1319/P1318-1)</f>
        <v/>
      </c>
      <c r="W1319" s="23">
        <f>IF(OR(Q1319="",Q1318=""),"",Q1319/Q1318-1)</f>
        <v/>
      </c>
      <c r="X1319" s="23">
        <f>IF(OR(R1319="",R1318=""),"",R1319/R1318-1)</f>
        <v/>
      </c>
      <c r="Y1319" s="23">
        <f>IF(R1319="","",P1319/R1319)</f>
        <v/>
      </c>
      <c r="Z1319" s="23">
        <f>IF(R1319="","",Q1319/R1319)</f>
        <v/>
      </c>
      <c r="AA1319" s="24">
        <f>IF(SUMIFS('Daily NSE Equity Options'!$M:$M,'Daily NSE Equity Options'!$A:$A,$A1319)=0,"",SUMIFS('Daily NSE Equity Options'!$M:$M,'Daily NSE Equity Options'!$A:$A,$A1319))</f>
        <v/>
      </c>
      <c r="AB1319" s="9">
        <f>IF(SUMIFS('Daily BSE Equity Options'!$M:$M,'Daily BSE Equity Options'!$A:$A,$A1319)=0,"",SUMIFS('Daily BSE Equity Options'!$M:$M,'Daily BSE Equity Options'!$A:$A,$A1319))</f>
        <v/>
      </c>
      <c r="AC1319" s="9">
        <f>IF(OR(AA1319="",AB1319=""),"",AA1319+AB1319)</f>
        <v/>
      </c>
      <c r="AD1319" s="26">
        <f>IFERROR(IF(OR(AA1319="",INDEX(AA:AA,MATCH(DATE(YEAR($A1319)-1,MONTH($A1319),DAY($A1319)),$A:$A,0))=""),"",AA1319/INDEX(AA:AA,MATCH(DATE(YEAR($A1319)-1,MONTH($A1319),DAY($A1319)),$A:$A,0))-1),"")</f>
        <v/>
      </c>
      <c r="AE1319" s="26">
        <f>IFERROR(IF(OR(AB1319="",INDEX(AB:AB,MATCH(DATE(YEAR($A1319)-1,MONTH($A1319),DAY($A1319)),$A:$A,0))=""),"",AB1319/INDEX(AB:AB,MATCH(DATE(YEAR($A1319)-1,MONTH($A1319),DAY($A1319)),$A:$A,0))-1),"")</f>
        <v/>
      </c>
      <c r="AF1319" s="26">
        <f>IFERROR(IF(OR(AC1319="",INDEX(AC:AC,MATCH(DATE(YEAR($A1319)-1,MONTH($A1319),DAY($A1319)),$A:$A,0))=""),"",AC1319/INDEX(AC:AC,MATCH(DATE(YEAR($A1319)-1,MONTH($A1319),DAY($A1319)),$A:$A,0))-1),"")</f>
        <v/>
      </c>
      <c r="AG1319" s="26">
        <f>IF(OR(AA1319="",AA1318=""),"",AA1319/AA1318-1)</f>
        <v/>
      </c>
      <c r="AH1319" s="26">
        <f>IF(OR(AB1319="",AB1318=""),"",AB1319/AB1318-1)</f>
        <v/>
      </c>
      <c r="AI1319" s="26">
        <f>IF(OR(AC1319="",AC1318=""),"",AC1319/AC1318-1)</f>
        <v/>
      </c>
      <c r="AJ1319" s="26">
        <f>IF(AC1319="","",AA1319/AC1319)</f>
        <v/>
      </c>
      <c r="AK1319" s="26">
        <f>IF(AC1319="","",AB1319/AC1319)</f>
        <v/>
      </c>
      <c r="AL1319" s="29" t="n">
        <v>11.2025</v>
      </c>
      <c r="AM1319" s="30" t="n">
        <v>11.2275</v>
      </c>
      <c r="AN1319" s="30" t="n">
        <v>10.6875</v>
      </c>
      <c r="AO1319" s="30" t="n">
        <v>10.75</v>
      </c>
      <c r="AP1319" s="31" t="n">
        <v>-0.0404</v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18">
        <f>IF(SUMIFS('Daily NSE Equity Options'!$K:$K,'Daily NSE Equity Options'!$A:$A,$A1320)=0,"",SUMIFS('Daily NSE Equity Options'!$K:$K,'Daily NSE Equity Options'!$A:$A,$A1320))</f>
        <v/>
      </c>
      <c r="F1320" s="7">
        <f>IF(SUMIFS('Daily BSE Equity Options'!$K:$K,'Daily BSE Equity Options'!$A:$A,$A1320)=0,"",SUMIFS('Daily BSE Equity Options'!$K:$K,'Daily BSE Equity Options'!$A:$A,$A1320))</f>
        <v/>
      </c>
      <c r="G1320" s="7">
        <f>IF(OR(E1320="",F1320=""),"",E1320+F1320)</f>
        <v/>
      </c>
      <c r="H1320" s="20">
        <f>IFERROR(IF(OR(E1320="",INDEX(E:E,MATCH(DATE(YEAR($A1320)-1,MONTH($A1320),DAY($A1320)),$A:$A,0))=""),"",E1320/INDEX(E:E,MATCH(DATE(YEAR($A1320)-1,MONTH($A1320),DAY($A1320)),$A:$A,0))-1),"")</f>
        <v/>
      </c>
      <c r="I1320" s="20">
        <f>IFERROR(IF(OR(F1320="",INDEX(F:F,MATCH(DATE(YEAR($A1320)-1,MONTH($A1320),DAY($A1320)),$A:$A,0))=""),"",F1320/INDEX(F:F,MATCH(DATE(YEAR($A1320)-1,MONTH($A1320),DAY($A1320)),$A:$A,0))-1),"")</f>
        <v/>
      </c>
      <c r="J1320" s="20">
        <f>IFERROR(IF(OR(G1320="",INDEX(G:G,MATCH(DATE(YEAR($A1320)-1,MONTH($A1320),DAY($A1320)),$A:$A,0))=""),"",G1320/INDEX(G:G,MATCH(DATE(YEAR($A1320)-1,MONTH($A1320),DAY($A1320)),$A:$A,0))-1),"")</f>
        <v/>
      </c>
      <c r="K1320" s="20">
        <f>IF(OR(E1320="",E1319=""),"",E1320/E1319-1)</f>
        <v/>
      </c>
      <c r="L1320" s="20">
        <f>IF(OR(F1320="",F1319=""),"",F1320/F1319-1)</f>
        <v/>
      </c>
      <c r="M1320" s="20">
        <f>IF(OR(G1320="",G1319=""),"",G1320/G1319-1)</f>
        <v/>
      </c>
      <c r="N1320" s="20">
        <f>IF(G1320="","",E1320/G1320)</f>
        <v/>
      </c>
      <c r="O1320" s="20">
        <f>IF(G1320="","",F1320/G1320)</f>
        <v/>
      </c>
      <c r="P1320" s="21">
        <f>IF(SUMIFS('Daily NSE Equity Options'!$L:$L,'Daily NSE Equity Options'!$A:$A,$A1320)=0,"",SUMIFS('Daily NSE Equity Options'!$L:$L,'Daily NSE Equity Options'!$A:$A,$A1320))</f>
        <v/>
      </c>
      <c r="Q1320" s="8">
        <f>IF(SUMIFS('Daily BSE Equity Options'!$L:$L,'Daily BSE Equity Options'!$A:$A,$A1320)=0,"",SUMIFS('Daily BSE Equity Options'!$L:$L,'Daily BSE Equity Options'!$A:$A,$A1320))</f>
        <v/>
      </c>
      <c r="R1320" s="8">
        <f>IF(OR(P1320="",Q1320=""),"",P1320+Q1320)</f>
        <v/>
      </c>
      <c r="S1320" s="23">
        <f>IFERROR(IF(OR(P1320="",INDEX(P:P,MATCH(DATE(YEAR($A1320)-1,MONTH($A1320),DAY($A1320)),$A:$A,0))=""),"",P1320/INDEX(P:P,MATCH(DATE(YEAR($A1320)-1,MONTH($A1320),DAY($A1320)),$A:$A,0))-1),"")</f>
        <v/>
      </c>
      <c r="T1320" s="23">
        <f>IFERROR(IF(OR(Q1320="",INDEX(Q:Q,MATCH(DATE(YEAR($A1320)-1,MONTH($A1320),DAY($A1320)),$A:$A,0))=""),"",Q1320/INDEX(Q:Q,MATCH(DATE(YEAR($A1320)-1,MONTH($A1320),DAY($A1320)),$A:$A,0))-1),"")</f>
        <v/>
      </c>
      <c r="U1320" s="23">
        <f>IFERROR(IF(OR(R1320="",INDEX(R:R,MATCH(DATE(YEAR($A1320)-1,MONTH($A1320),DAY($A1320)),$A:$A,0))=""),"",R1320/INDEX(R:R,MATCH(DATE(YEAR($A1320)-1,MONTH($A1320),DAY($A1320)),$A:$A,0))-1),"")</f>
        <v/>
      </c>
      <c r="V1320" s="23">
        <f>IF(OR(P1320="",P1319=""),"",P1320/P1319-1)</f>
        <v/>
      </c>
      <c r="W1320" s="23">
        <f>IF(OR(Q1320="",Q1319=""),"",Q1320/Q1319-1)</f>
        <v/>
      </c>
      <c r="X1320" s="23">
        <f>IF(OR(R1320="",R1319=""),"",R1320/R1319-1)</f>
        <v/>
      </c>
      <c r="Y1320" s="23">
        <f>IF(R1320="","",P1320/R1320)</f>
        <v/>
      </c>
      <c r="Z1320" s="23">
        <f>IF(R1320="","",Q1320/R1320)</f>
        <v/>
      </c>
      <c r="AA1320" s="24">
        <f>IF(SUMIFS('Daily NSE Equity Options'!$M:$M,'Daily NSE Equity Options'!$A:$A,$A1320)=0,"",SUMIFS('Daily NSE Equity Options'!$M:$M,'Daily NSE Equity Options'!$A:$A,$A1320))</f>
        <v/>
      </c>
      <c r="AB1320" s="9">
        <f>IF(SUMIFS('Daily BSE Equity Options'!$M:$M,'Daily BSE Equity Options'!$A:$A,$A1320)=0,"",SUMIFS('Daily BSE Equity Options'!$M:$M,'Daily BSE Equity Options'!$A:$A,$A1320))</f>
        <v/>
      </c>
      <c r="AC1320" s="9">
        <f>IF(OR(AA1320="",AB1320=""),"",AA1320+AB1320)</f>
        <v/>
      </c>
      <c r="AD1320" s="26">
        <f>IFERROR(IF(OR(AA1320="",INDEX(AA:AA,MATCH(DATE(YEAR($A1320)-1,MONTH($A1320),DAY($A1320)),$A:$A,0))=""),"",AA1320/INDEX(AA:AA,MATCH(DATE(YEAR($A1320)-1,MONTH($A1320),DAY($A1320)),$A:$A,0))-1),"")</f>
        <v/>
      </c>
      <c r="AE1320" s="26">
        <f>IFERROR(IF(OR(AB1320="",INDEX(AB:AB,MATCH(DATE(YEAR($A1320)-1,MONTH($A1320),DAY($A1320)),$A:$A,0))=""),"",AB1320/INDEX(AB:AB,MATCH(DATE(YEAR($A1320)-1,MONTH($A1320),DAY($A1320)),$A:$A,0))-1),"")</f>
        <v/>
      </c>
      <c r="AF1320" s="26">
        <f>IFERROR(IF(OR(AC1320="",INDEX(AC:AC,MATCH(DATE(YEAR($A1320)-1,MONTH($A1320),DAY($A1320)),$A:$A,0))=""),"",AC1320/INDEX(AC:AC,MATCH(DATE(YEAR($A1320)-1,MONTH($A1320),DAY($A1320)),$A:$A,0))-1),"")</f>
        <v/>
      </c>
      <c r="AG1320" s="26">
        <f>IF(OR(AA1320="",AA1319=""),"",AA1320/AA1319-1)</f>
        <v/>
      </c>
      <c r="AH1320" s="26">
        <f>IF(OR(AB1320="",AB1319=""),"",AB1320/AB1319-1)</f>
        <v/>
      </c>
      <c r="AI1320" s="26">
        <f>IF(OR(AC1320="",AC1319=""),"",AC1320/AC1319-1)</f>
        <v/>
      </c>
      <c r="AJ1320" s="26">
        <f>IF(AC1320="","",AA1320/AC1320)</f>
        <v/>
      </c>
      <c r="AK1320" s="26">
        <f>IF(AC1320="","",AB1320/AC1320)</f>
        <v/>
      </c>
      <c r="AL1320" s="29" t="n">
        <v>10.7525</v>
      </c>
      <c r="AM1320" s="30" t="n">
        <v>10.7525</v>
      </c>
      <c r="AN1320" s="30" t="n">
        <v>10.22</v>
      </c>
      <c r="AO1320" s="30" t="n">
        <v>10.52</v>
      </c>
      <c r="AP1320" s="31" t="n">
        <v>-0.0216</v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18">
        <f>IF(SUMIFS('Daily NSE Equity Options'!$K:$K,'Daily NSE Equity Options'!$A:$A,$A1321)=0,"",SUMIFS('Daily NSE Equity Options'!$K:$K,'Daily NSE Equity Options'!$A:$A,$A1321))</f>
        <v/>
      </c>
      <c r="F1321" s="7">
        <f>IF(SUMIFS('Daily BSE Equity Options'!$K:$K,'Daily BSE Equity Options'!$A:$A,$A1321)=0,"",SUMIFS('Daily BSE Equity Options'!$K:$K,'Daily BSE Equity Options'!$A:$A,$A1321))</f>
        <v/>
      </c>
      <c r="G1321" s="7">
        <f>IF(OR(E1321="",F1321=""),"",E1321+F1321)</f>
        <v/>
      </c>
      <c r="H1321" s="20">
        <f>IFERROR(IF(OR(E1321="",INDEX(E:E,MATCH(DATE(YEAR($A1321)-1,MONTH($A1321),DAY($A1321)),$A:$A,0))=""),"",E1321/INDEX(E:E,MATCH(DATE(YEAR($A1321)-1,MONTH($A1321),DAY($A1321)),$A:$A,0))-1),"")</f>
        <v/>
      </c>
      <c r="I1321" s="20">
        <f>IFERROR(IF(OR(F1321="",INDEX(F:F,MATCH(DATE(YEAR($A1321)-1,MONTH($A1321),DAY($A1321)),$A:$A,0))=""),"",F1321/INDEX(F:F,MATCH(DATE(YEAR($A1321)-1,MONTH($A1321),DAY($A1321)),$A:$A,0))-1),"")</f>
        <v/>
      </c>
      <c r="J1321" s="20">
        <f>IFERROR(IF(OR(G1321="",INDEX(G:G,MATCH(DATE(YEAR($A1321)-1,MONTH($A1321),DAY($A1321)),$A:$A,0))=""),"",G1321/INDEX(G:G,MATCH(DATE(YEAR($A1321)-1,MONTH($A1321),DAY($A1321)),$A:$A,0))-1),"")</f>
        <v/>
      </c>
      <c r="K1321" s="20">
        <f>IF(OR(E1321="",E1320=""),"",E1321/E1320-1)</f>
        <v/>
      </c>
      <c r="L1321" s="20">
        <f>IF(OR(F1321="",F1320=""),"",F1321/F1320-1)</f>
        <v/>
      </c>
      <c r="M1321" s="20">
        <f>IF(OR(G1321="",G1320=""),"",G1321/G1320-1)</f>
        <v/>
      </c>
      <c r="N1321" s="20">
        <f>IF(G1321="","",E1321/G1321)</f>
        <v/>
      </c>
      <c r="O1321" s="20">
        <f>IF(G1321="","",F1321/G1321)</f>
        <v/>
      </c>
      <c r="P1321" s="21">
        <f>IF(SUMIFS('Daily NSE Equity Options'!$L:$L,'Daily NSE Equity Options'!$A:$A,$A1321)=0,"",SUMIFS('Daily NSE Equity Options'!$L:$L,'Daily NSE Equity Options'!$A:$A,$A1321))</f>
        <v/>
      </c>
      <c r="Q1321" s="8">
        <f>IF(SUMIFS('Daily BSE Equity Options'!$L:$L,'Daily BSE Equity Options'!$A:$A,$A1321)=0,"",SUMIFS('Daily BSE Equity Options'!$L:$L,'Daily BSE Equity Options'!$A:$A,$A1321))</f>
        <v/>
      </c>
      <c r="R1321" s="8">
        <f>IF(OR(P1321="",Q1321=""),"",P1321+Q1321)</f>
        <v/>
      </c>
      <c r="S1321" s="23">
        <f>IFERROR(IF(OR(P1321="",INDEX(P:P,MATCH(DATE(YEAR($A1321)-1,MONTH($A1321),DAY($A1321)),$A:$A,0))=""),"",P1321/INDEX(P:P,MATCH(DATE(YEAR($A1321)-1,MONTH($A1321),DAY($A1321)),$A:$A,0))-1),"")</f>
        <v/>
      </c>
      <c r="T1321" s="23">
        <f>IFERROR(IF(OR(Q1321="",INDEX(Q:Q,MATCH(DATE(YEAR($A1321)-1,MONTH($A1321),DAY($A1321)),$A:$A,0))=""),"",Q1321/INDEX(Q:Q,MATCH(DATE(YEAR($A1321)-1,MONTH($A1321),DAY($A1321)),$A:$A,0))-1),"")</f>
        <v/>
      </c>
      <c r="U1321" s="23">
        <f>IFERROR(IF(OR(R1321="",INDEX(R:R,MATCH(DATE(YEAR($A1321)-1,MONTH($A1321),DAY($A1321)),$A:$A,0))=""),"",R1321/INDEX(R:R,MATCH(DATE(YEAR($A1321)-1,MONTH($A1321),DAY($A1321)),$A:$A,0))-1),"")</f>
        <v/>
      </c>
      <c r="V1321" s="23">
        <f>IF(OR(P1321="",P1320=""),"",P1321/P1320-1)</f>
        <v/>
      </c>
      <c r="W1321" s="23">
        <f>IF(OR(Q1321="",Q1320=""),"",Q1321/Q1320-1)</f>
        <v/>
      </c>
      <c r="X1321" s="23">
        <f>IF(OR(R1321="",R1320=""),"",R1321/R1320-1)</f>
        <v/>
      </c>
      <c r="Y1321" s="23">
        <f>IF(R1321="","",P1321/R1321)</f>
        <v/>
      </c>
      <c r="Z1321" s="23">
        <f>IF(R1321="","",Q1321/R1321)</f>
        <v/>
      </c>
      <c r="AA1321" s="24">
        <f>IF(SUMIFS('Daily NSE Equity Options'!$M:$M,'Daily NSE Equity Options'!$A:$A,$A1321)=0,"",SUMIFS('Daily NSE Equity Options'!$M:$M,'Daily NSE Equity Options'!$A:$A,$A1321))</f>
        <v/>
      </c>
      <c r="AB1321" s="9">
        <f>IF(SUMIFS('Daily BSE Equity Options'!$M:$M,'Daily BSE Equity Options'!$A:$A,$A1321)=0,"",SUMIFS('Daily BSE Equity Options'!$M:$M,'Daily BSE Equity Options'!$A:$A,$A1321))</f>
        <v/>
      </c>
      <c r="AC1321" s="9">
        <f>IF(OR(AA1321="",AB1321=""),"",AA1321+AB1321)</f>
        <v/>
      </c>
      <c r="AD1321" s="26">
        <f>IFERROR(IF(OR(AA1321="",INDEX(AA:AA,MATCH(DATE(YEAR($A1321)-1,MONTH($A1321),DAY($A1321)),$A:$A,0))=""),"",AA1321/INDEX(AA:AA,MATCH(DATE(YEAR($A1321)-1,MONTH($A1321),DAY($A1321)),$A:$A,0))-1),"")</f>
        <v/>
      </c>
      <c r="AE1321" s="26">
        <f>IFERROR(IF(OR(AB1321="",INDEX(AB:AB,MATCH(DATE(YEAR($A1321)-1,MONTH($A1321),DAY($A1321)),$A:$A,0))=""),"",AB1321/INDEX(AB:AB,MATCH(DATE(YEAR($A1321)-1,MONTH($A1321),DAY($A1321)),$A:$A,0))-1),"")</f>
        <v/>
      </c>
      <c r="AF1321" s="26">
        <f>IFERROR(IF(OR(AC1321="",INDEX(AC:AC,MATCH(DATE(YEAR($A1321)-1,MONTH($A1321),DAY($A1321)),$A:$A,0))=""),"",AC1321/INDEX(AC:AC,MATCH(DATE(YEAR($A1321)-1,MONTH($A1321),DAY($A1321)),$A:$A,0))-1),"")</f>
        <v/>
      </c>
      <c r="AG1321" s="26">
        <f>IF(OR(AA1321="",AA1320=""),"",AA1321/AA1320-1)</f>
        <v/>
      </c>
      <c r="AH1321" s="26">
        <f>IF(OR(AB1321="",AB1320=""),"",AB1321/AB1320-1)</f>
        <v/>
      </c>
      <c r="AI1321" s="26">
        <f>IF(OR(AC1321="",AC1320=""),"",AC1321/AC1320-1)</f>
        <v/>
      </c>
      <c r="AJ1321" s="26">
        <f>IF(AC1321="","",AA1321/AC1321)</f>
        <v/>
      </c>
      <c r="AK1321" s="26">
        <f>IF(AC1321="","",AB1321/AC1321)</f>
        <v/>
      </c>
      <c r="AL1321" s="29" t="n">
        <v>10.515</v>
      </c>
      <c r="AM1321" s="30" t="n">
        <v>11.105</v>
      </c>
      <c r="AN1321" s="30" t="n">
        <v>9.8675</v>
      </c>
      <c r="AO1321" s="30" t="n">
        <v>10.72</v>
      </c>
      <c r="AP1321" s="31" t="n">
        <v>0.0195</v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18">
        <f>IF(SUMIFS('Daily NSE Equity Options'!$K:$K,'Daily NSE Equity Options'!$A:$A,$A1322)=0,"",SUMIFS('Daily NSE Equity Options'!$K:$K,'Daily NSE Equity Options'!$A:$A,$A1322))</f>
        <v/>
      </c>
      <c r="F1322" s="7">
        <f>IF(SUMIFS('Daily BSE Equity Options'!$K:$K,'Daily BSE Equity Options'!$A:$A,$A1322)=0,"",SUMIFS('Daily BSE Equity Options'!$K:$K,'Daily BSE Equity Options'!$A:$A,$A1322))</f>
        <v/>
      </c>
      <c r="G1322" s="7">
        <f>IF(OR(E1322="",F1322=""),"",E1322+F1322)</f>
        <v/>
      </c>
      <c r="H1322" s="20">
        <f>IFERROR(IF(OR(E1322="",INDEX(E:E,MATCH(DATE(YEAR($A1322)-1,MONTH($A1322),DAY($A1322)),$A:$A,0))=""),"",E1322/INDEX(E:E,MATCH(DATE(YEAR($A1322)-1,MONTH($A1322),DAY($A1322)),$A:$A,0))-1),"")</f>
        <v/>
      </c>
      <c r="I1322" s="20">
        <f>IFERROR(IF(OR(F1322="",INDEX(F:F,MATCH(DATE(YEAR($A1322)-1,MONTH($A1322),DAY($A1322)),$A:$A,0))=""),"",F1322/INDEX(F:F,MATCH(DATE(YEAR($A1322)-1,MONTH($A1322),DAY($A1322)),$A:$A,0))-1),"")</f>
        <v/>
      </c>
      <c r="J1322" s="20">
        <f>IFERROR(IF(OR(G1322="",INDEX(G:G,MATCH(DATE(YEAR($A1322)-1,MONTH($A1322),DAY($A1322)),$A:$A,0))=""),"",G1322/INDEX(G:G,MATCH(DATE(YEAR($A1322)-1,MONTH($A1322),DAY($A1322)),$A:$A,0))-1),"")</f>
        <v/>
      </c>
      <c r="K1322" s="20">
        <f>IF(OR(E1322="",E1321=""),"",E1322/E1321-1)</f>
        <v/>
      </c>
      <c r="L1322" s="20">
        <f>IF(OR(F1322="",F1321=""),"",F1322/F1321-1)</f>
        <v/>
      </c>
      <c r="M1322" s="20">
        <f>IF(OR(G1322="",G1321=""),"",G1322/G1321-1)</f>
        <v/>
      </c>
      <c r="N1322" s="20">
        <f>IF(G1322="","",E1322/G1322)</f>
        <v/>
      </c>
      <c r="O1322" s="20">
        <f>IF(G1322="","",F1322/G1322)</f>
        <v/>
      </c>
      <c r="P1322" s="21">
        <f>IF(SUMIFS('Daily NSE Equity Options'!$L:$L,'Daily NSE Equity Options'!$A:$A,$A1322)=0,"",SUMIFS('Daily NSE Equity Options'!$L:$L,'Daily NSE Equity Options'!$A:$A,$A1322))</f>
        <v/>
      </c>
      <c r="Q1322" s="8">
        <f>IF(SUMIFS('Daily BSE Equity Options'!$L:$L,'Daily BSE Equity Options'!$A:$A,$A1322)=0,"",SUMIFS('Daily BSE Equity Options'!$L:$L,'Daily BSE Equity Options'!$A:$A,$A1322))</f>
        <v/>
      </c>
      <c r="R1322" s="8">
        <f>IF(OR(P1322="",Q1322=""),"",P1322+Q1322)</f>
        <v/>
      </c>
      <c r="S1322" s="23">
        <f>IFERROR(IF(OR(P1322="",INDEX(P:P,MATCH(DATE(YEAR($A1322)-1,MONTH($A1322),DAY($A1322)),$A:$A,0))=""),"",P1322/INDEX(P:P,MATCH(DATE(YEAR($A1322)-1,MONTH($A1322),DAY($A1322)),$A:$A,0))-1),"")</f>
        <v/>
      </c>
      <c r="T1322" s="23">
        <f>IFERROR(IF(OR(Q1322="",INDEX(Q:Q,MATCH(DATE(YEAR($A1322)-1,MONTH($A1322),DAY($A1322)),$A:$A,0))=""),"",Q1322/INDEX(Q:Q,MATCH(DATE(YEAR($A1322)-1,MONTH($A1322),DAY($A1322)),$A:$A,0))-1),"")</f>
        <v/>
      </c>
      <c r="U1322" s="23">
        <f>IFERROR(IF(OR(R1322="",INDEX(R:R,MATCH(DATE(YEAR($A1322)-1,MONTH($A1322),DAY($A1322)),$A:$A,0))=""),"",R1322/INDEX(R:R,MATCH(DATE(YEAR($A1322)-1,MONTH($A1322),DAY($A1322)),$A:$A,0))-1),"")</f>
        <v/>
      </c>
      <c r="V1322" s="23">
        <f>IF(OR(P1322="",P1321=""),"",P1322/P1321-1)</f>
        <v/>
      </c>
      <c r="W1322" s="23">
        <f>IF(OR(Q1322="",Q1321=""),"",Q1322/Q1321-1)</f>
        <v/>
      </c>
      <c r="X1322" s="23">
        <f>IF(OR(R1322="",R1321=""),"",R1322/R1321-1)</f>
        <v/>
      </c>
      <c r="Y1322" s="23">
        <f>IF(R1322="","",P1322/R1322)</f>
        <v/>
      </c>
      <c r="Z1322" s="23">
        <f>IF(R1322="","",Q1322/R1322)</f>
        <v/>
      </c>
      <c r="AA1322" s="24">
        <f>IF(SUMIFS('Daily NSE Equity Options'!$M:$M,'Daily NSE Equity Options'!$A:$A,$A1322)=0,"",SUMIFS('Daily NSE Equity Options'!$M:$M,'Daily NSE Equity Options'!$A:$A,$A1322))</f>
        <v/>
      </c>
      <c r="AB1322" s="9">
        <f>IF(SUMIFS('Daily BSE Equity Options'!$M:$M,'Daily BSE Equity Options'!$A:$A,$A1322)=0,"",SUMIFS('Daily BSE Equity Options'!$M:$M,'Daily BSE Equity Options'!$A:$A,$A1322))</f>
        <v/>
      </c>
      <c r="AC1322" s="9">
        <f>IF(OR(AA1322="",AB1322=""),"",AA1322+AB1322)</f>
        <v/>
      </c>
      <c r="AD1322" s="26">
        <f>IFERROR(IF(OR(AA1322="",INDEX(AA:AA,MATCH(DATE(YEAR($A1322)-1,MONTH($A1322),DAY($A1322)),$A:$A,0))=""),"",AA1322/INDEX(AA:AA,MATCH(DATE(YEAR($A1322)-1,MONTH($A1322),DAY($A1322)),$A:$A,0))-1),"")</f>
        <v/>
      </c>
      <c r="AE1322" s="26">
        <f>IFERROR(IF(OR(AB1322="",INDEX(AB:AB,MATCH(DATE(YEAR($A1322)-1,MONTH($A1322),DAY($A1322)),$A:$A,0))=""),"",AB1322/INDEX(AB:AB,MATCH(DATE(YEAR($A1322)-1,MONTH($A1322),DAY($A1322)),$A:$A,0))-1),"")</f>
        <v/>
      </c>
      <c r="AF1322" s="26">
        <f>IFERROR(IF(OR(AC1322="",INDEX(AC:AC,MATCH(DATE(YEAR($A1322)-1,MONTH($A1322),DAY($A1322)),$A:$A,0))=""),"",AC1322/INDEX(AC:AC,MATCH(DATE(YEAR($A1322)-1,MONTH($A1322),DAY($A1322)),$A:$A,0))-1),"")</f>
        <v/>
      </c>
      <c r="AG1322" s="26">
        <f>IF(OR(AA1322="",AA1321=""),"",AA1322/AA1321-1)</f>
        <v/>
      </c>
      <c r="AH1322" s="26">
        <f>IF(OR(AB1322="",AB1321=""),"",AB1322/AB1321-1)</f>
        <v/>
      </c>
      <c r="AI1322" s="26">
        <f>IF(OR(AC1322="",AC1321=""),"",AC1322/AC1321-1)</f>
        <v/>
      </c>
      <c r="AJ1322" s="26">
        <f>IF(AC1322="","",AA1322/AC1322)</f>
        <v/>
      </c>
      <c r="AK1322" s="26">
        <f>IF(AC1322="","",AB1322/AC1322)</f>
        <v/>
      </c>
      <c r="AL1322" s="29" t="n">
        <v>10.7225</v>
      </c>
      <c r="AM1322" s="30" t="n">
        <v>11.5825</v>
      </c>
      <c r="AN1322" s="30" t="n">
        <v>10.6125</v>
      </c>
      <c r="AO1322" s="30" t="n">
        <v>11.28</v>
      </c>
      <c r="AP1322" s="31" t="n">
        <v>0.052</v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18">
        <f>IF(SUMIFS('Daily NSE Equity Options'!$K:$K,'Daily NSE Equity Options'!$A:$A,$A1323)=0,"",SUMIFS('Daily NSE Equity Options'!$K:$K,'Daily NSE Equity Options'!$A:$A,$A1323))</f>
        <v/>
      </c>
      <c r="F1323" s="7">
        <f>IF(SUMIFS('Daily BSE Equity Options'!$K:$K,'Daily BSE Equity Options'!$A:$A,$A1323)=0,"",SUMIFS('Daily BSE Equity Options'!$K:$K,'Daily BSE Equity Options'!$A:$A,$A1323))</f>
        <v/>
      </c>
      <c r="G1323" s="7">
        <f>IF(OR(E1323="",F1323=""),"",E1323+F1323)</f>
        <v/>
      </c>
      <c r="H1323" s="20">
        <f>IFERROR(IF(OR(E1323="",INDEX(E:E,MATCH(DATE(YEAR($A1323)-1,MONTH($A1323),DAY($A1323)),$A:$A,0))=""),"",E1323/INDEX(E:E,MATCH(DATE(YEAR($A1323)-1,MONTH($A1323),DAY($A1323)),$A:$A,0))-1),"")</f>
        <v/>
      </c>
      <c r="I1323" s="20">
        <f>IFERROR(IF(OR(F1323="",INDEX(F:F,MATCH(DATE(YEAR($A1323)-1,MONTH($A1323),DAY($A1323)),$A:$A,0))=""),"",F1323/INDEX(F:F,MATCH(DATE(YEAR($A1323)-1,MONTH($A1323),DAY($A1323)),$A:$A,0))-1),"")</f>
        <v/>
      </c>
      <c r="J1323" s="20">
        <f>IFERROR(IF(OR(G1323="",INDEX(G:G,MATCH(DATE(YEAR($A1323)-1,MONTH($A1323),DAY($A1323)),$A:$A,0))=""),"",G1323/INDEX(G:G,MATCH(DATE(YEAR($A1323)-1,MONTH($A1323),DAY($A1323)),$A:$A,0))-1),"")</f>
        <v/>
      </c>
      <c r="K1323" s="20">
        <f>IF(OR(E1323="",E1322=""),"",E1323/E1322-1)</f>
        <v/>
      </c>
      <c r="L1323" s="20">
        <f>IF(OR(F1323="",F1322=""),"",F1323/F1322-1)</f>
        <v/>
      </c>
      <c r="M1323" s="20">
        <f>IF(OR(G1323="",G1322=""),"",G1323/G1322-1)</f>
        <v/>
      </c>
      <c r="N1323" s="20">
        <f>IF(G1323="","",E1323/G1323)</f>
        <v/>
      </c>
      <c r="O1323" s="20">
        <f>IF(G1323="","",F1323/G1323)</f>
        <v/>
      </c>
      <c r="P1323" s="21">
        <f>IF(SUMIFS('Daily NSE Equity Options'!$L:$L,'Daily NSE Equity Options'!$A:$A,$A1323)=0,"",SUMIFS('Daily NSE Equity Options'!$L:$L,'Daily NSE Equity Options'!$A:$A,$A1323))</f>
        <v/>
      </c>
      <c r="Q1323" s="8">
        <f>IF(SUMIFS('Daily BSE Equity Options'!$L:$L,'Daily BSE Equity Options'!$A:$A,$A1323)=0,"",SUMIFS('Daily BSE Equity Options'!$L:$L,'Daily BSE Equity Options'!$A:$A,$A1323))</f>
        <v/>
      </c>
      <c r="R1323" s="8">
        <f>IF(OR(P1323="",Q1323=""),"",P1323+Q1323)</f>
        <v/>
      </c>
      <c r="S1323" s="23">
        <f>IFERROR(IF(OR(P1323="",INDEX(P:P,MATCH(DATE(YEAR($A1323)-1,MONTH($A1323),DAY($A1323)),$A:$A,0))=""),"",P1323/INDEX(P:P,MATCH(DATE(YEAR($A1323)-1,MONTH($A1323),DAY($A1323)),$A:$A,0))-1),"")</f>
        <v/>
      </c>
      <c r="T1323" s="23">
        <f>IFERROR(IF(OR(Q1323="",INDEX(Q:Q,MATCH(DATE(YEAR($A1323)-1,MONTH($A1323),DAY($A1323)),$A:$A,0))=""),"",Q1323/INDEX(Q:Q,MATCH(DATE(YEAR($A1323)-1,MONTH($A1323),DAY($A1323)),$A:$A,0))-1),"")</f>
        <v/>
      </c>
      <c r="U1323" s="23">
        <f>IFERROR(IF(OR(R1323="",INDEX(R:R,MATCH(DATE(YEAR($A1323)-1,MONTH($A1323),DAY($A1323)),$A:$A,0))=""),"",R1323/INDEX(R:R,MATCH(DATE(YEAR($A1323)-1,MONTH($A1323),DAY($A1323)),$A:$A,0))-1),"")</f>
        <v/>
      </c>
      <c r="V1323" s="23">
        <f>IF(OR(P1323="",P1322=""),"",P1323/P1322-1)</f>
        <v/>
      </c>
      <c r="W1323" s="23">
        <f>IF(OR(Q1323="",Q1322=""),"",Q1323/Q1322-1)</f>
        <v/>
      </c>
      <c r="X1323" s="23">
        <f>IF(OR(R1323="",R1322=""),"",R1323/R1322-1)</f>
        <v/>
      </c>
      <c r="Y1323" s="23">
        <f>IF(R1323="","",P1323/R1323)</f>
        <v/>
      </c>
      <c r="Z1323" s="23">
        <f>IF(R1323="","",Q1323/R1323)</f>
        <v/>
      </c>
      <c r="AA1323" s="24">
        <f>IF(SUMIFS('Daily NSE Equity Options'!$M:$M,'Daily NSE Equity Options'!$A:$A,$A1323)=0,"",SUMIFS('Daily NSE Equity Options'!$M:$M,'Daily NSE Equity Options'!$A:$A,$A1323))</f>
        <v/>
      </c>
      <c r="AB1323" s="9">
        <f>IF(SUMIFS('Daily BSE Equity Options'!$M:$M,'Daily BSE Equity Options'!$A:$A,$A1323)=0,"",SUMIFS('Daily BSE Equity Options'!$M:$M,'Daily BSE Equity Options'!$A:$A,$A1323))</f>
        <v/>
      </c>
      <c r="AC1323" s="9">
        <f>IF(OR(AA1323="",AB1323=""),"",AA1323+AB1323)</f>
        <v/>
      </c>
      <c r="AD1323" s="26">
        <f>IFERROR(IF(OR(AA1323="",INDEX(AA:AA,MATCH(DATE(YEAR($A1323)-1,MONTH($A1323),DAY($A1323)),$A:$A,0))=""),"",AA1323/INDEX(AA:AA,MATCH(DATE(YEAR($A1323)-1,MONTH($A1323),DAY($A1323)),$A:$A,0))-1),"")</f>
        <v/>
      </c>
      <c r="AE1323" s="26">
        <f>IFERROR(IF(OR(AB1323="",INDEX(AB:AB,MATCH(DATE(YEAR($A1323)-1,MONTH($A1323),DAY($A1323)),$A:$A,0))=""),"",AB1323/INDEX(AB:AB,MATCH(DATE(YEAR($A1323)-1,MONTH($A1323),DAY($A1323)),$A:$A,0))-1),"")</f>
        <v/>
      </c>
      <c r="AF1323" s="26">
        <f>IFERROR(IF(OR(AC1323="",INDEX(AC:AC,MATCH(DATE(YEAR($A1323)-1,MONTH($A1323),DAY($A1323)),$A:$A,0))=""),"",AC1323/INDEX(AC:AC,MATCH(DATE(YEAR($A1323)-1,MONTH($A1323),DAY($A1323)),$A:$A,0))-1),"")</f>
        <v/>
      </c>
      <c r="AG1323" s="26">
        <f>IF(OR(AA1323="",AA1322=""),"",AA1323/AA1322-1)</f>
        <v/>
      </c>
      <c r="AH1323" s="26">
        <f>IF(OR(AB1323="",AB1322=""),"",AB1323/AB1322-1)</f>
        <v/>
      </c>
      <c r="AI1323" s="26">
        <f>IF(OR(AC1323="",AC1322=""),"",AC1323/AC1322-1)</f>
        <v/>
      </c>
      <c r="AJ1323" s="26">
        <f>IF(AC1323="","",AA1323/AC1323)</f>
        <v/>
      </c>
      <c r="AK1323" s="26">
        <f>IF(AC1323="","",AB1323/AC1323)</f>
        <v/>
      </c>
      <c r="AL1323" s="29" t="n">
        <v>11.275</v>
      </c>
      <c r="AM1323" s="30" t="n">
        <v>12.23</v>
      </c>
      <c r="AN1323" s="30" t="n">
        <v>10.325</v>
      </c>
      <c r="AO1323" s="30" t="n">
        <v>12.06</v>
      </c>
      <c r="AP1323" s="31" t="n">
        <v>0.0696</v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18">
        <f>IF(SUMIFS('Daily NSE Equity Options'!$K:$K,'Daily NSE Equity Options'!$A:$A,$A1324)=0,"",SUMIFS('Daily NSE Equity Options'!$K:$K,'Daily NSE Equity Options'!$A:$A,$A1324))</f>
        <v/>
      </c>
      <c r="F1324" s="7">
        <f>IF(SUMIFS('Daily BSE Equity Options'!$K:$K,'Daily BSE Equity Options'!$A:$A,$A1324)=0,"",SUMIFS('Daily BSE Equity Options'!$K:$K,'Daily BSE Equity Options'!$A:$A,$A1324))</f>
        <v/>
      </c>
      <c r="G1324" s="7">
        <f>IF(OR(E1324="",F1324=""),"",E1324+F1324)</f>
        <v/>
      </c>
      <c r="H1324" s="20">
        <f>IFERROR(IF(OR(E1324="",INDEX(E:E,MATCH(DATE(YEAR($A1324)-1,MONTH($A1324),DAY($A1324)),$A:$A,0))=""),"",E1324/INDEX(E:E,MATCH(DATE(YEAR($A1324)-1,MONTH($A1324),DAY($A1324)),$A:$A,0))-1),"")</f>
        <v/>
      </c>
      <c r="I1324" s="20">
        <f>IFERROR(IF(OR(F1324="",INDEX(F:F,MATCH(DATE(YEAR($A1324)-1,MONTH($A1324),DAY($A1324)),$A:$A,0))=""),"",F1324/INDEX(F:F,MATCH(DATE(YEAR($A1324)-1,MONTH($A1324),DAY($A1324)),$A:$A,0))-1),"")</f>
        <v/>
      </c>
      <c r="J1324" s="20">
        <f>IFERROR(IF(OR(G1324="",INDEX(G:G,MATCH(DATE(YEAR($A1324)-1,MONTH($A1324),DAY($A1324)),$A:$A,0))=""),"",G1324/INDEX(G:G,MATCH(DATE(YEAR($A1324)-1,MONTH($A1324),DAY($A1324)),$A:$A,0))-1),"")</f>
        <v/>
      </c>
      <c r="K1324" s="20">
        <f>IF(OR(E1324="",E1323=""),"",E1324/E1323-1)</f>
        <v/>
      </c>
      <c r="L1324" s="20">
        <f>IF(OR(F1324="",F1323=""),"",F1324/F1323-1)</f>
        <v/>
      </c>
      <c r="M1324" s="20">
        <f>IF(OR(G1324="",G1323=""),"",G1324/G1323-1)</f>
        <v/>
      </c>
      <c r="N1324" s="20">
        <f>IF(G1324="","",E1324/G1324)</f>
        <v/>
      </c>
      <c r="O1324" s="20">
        <f>IF(G1324="","",F1324/G1324)</f>
        <v/>
      </c>
      <c r="P1324" s="21">
        <f>IF(SUMIFS('Daily NSE Equity Options'!$L:$L,'Daily NSE Equity Options'!$A:$A,$A1324)=0,"",SUMIFS('Daily NSE Equity Options'!$L:$L,'Daily NSE Equity Options'!$A:$A,$A1324))</f>
        <v/>
      </c>
      <c r="Q1324" s="8">
        <f>IF(SUMIFS('Daily BSE Equity Options'!$L:$L,'Daily BSE Equity Options'!$A:$A,$A1324)=0,"",SUMIFS('Daily BSE Equity Options'!$L:$L,'Daily BSE Equity Options'!$A:$A,$A1324))</f>
        <v/>
      </c>
      <c r="R1324" s="8">
        <f>IF(OR(P1324="",Q1324=""),"",P1324+Q1324)</f>
        <v/>
      </c>
      <c r="S1324" s="23">
        <f>IFERROR(IF(OR(P1324="",INDEX(P:P,MATCH(DATE(YEAR($A1324)-1,MONTH($A1324),DAY($A1324)),$A:$A,0))=""),"",P1324/INDEX(P:P,MATCH(DATE(YEAR($A1324)-1,MONTH($A1324),DAY($A1324)),$A:$A,0))-1),"")</f>
        <v/>
      </c>
      <c r="T1324" s="23">
        <f>IFERROR(IF(OR(Q1324="",INDEX(Q:Q,MATCH(DATE(YEAR($A1324)-1,MONTH($A1324),DAY($A1324)),$A:$A,0))=""),"",Q1324/INDEX(Q:Q,MATCH(DATE(YEAR($A1324)-1,MONTH($A1324),DAY($A1324)),$A:$A,0))-1),"")</f>
        <v/>
      </c>
      <c r="U1324" s="23">
        <f>IFERROR(IF(OR(R1324="",INDEX(R:R,MATCH(DATE(YEAR($A1324)-1,MONTH($A1324),DAY($A1324)),$A:$A,0))=""),"",R1324/INDEX(R:R,MATCH(DATE(YEAR($A1324)-1,MONTH($A1324),DAY($A1324)),$A:$A,0))-1),"")</f>
        <v/>
      </c>
      <c r="V1324" s="23">
        <f>IF(OR(P1324="",P1323=""),"",P1324/P1323-1)</f>
        <v/>
      </c>
      <c r="W1324" s="23">
        <f>IF(OR(Q1324="",Q1323=""),"",Q1324/Q1323-1)</f>
        <v/>
      </c>
      <c r="X1324" s="23">
        <f>IF(OR(R1324="",R1323=""),"",R1324/R1323-1)</f>
        <v/>
      </c>
      <c r="Y1324" s="23">
        <f>IF(R1324="","",P1324/R1324)</f>
        <v/>
      </c>
      <c r="Z1324" s="23">
        <f>IF(R1324="","",Q1324/R1324)</f>
        <v/>
      </c>
      <c r="AA1324" s="24">
        <f>IF(SUMIFS('Daily NSE Equity Options'!$M:$M,'Daily NSE Equity Options'!$A:$A,$A1324)=0,"",SUMIFS('Daily NSE Equity Options'!$M:$M,'Daily NSE Equity Options'!$A:$A,$A1324))</f>
        <v/>
      </c>
      <c r="AB1324" s="9">
        <f>IF(SUMIFS('Daily BSE Equity Options'!$M:$M,'Daily BSE Equity Options'!$A:$A,$A1324)=0,"",SUMIFS('Daily BSE Equity Options'!$M:$M,'Daily BSE Equity Options'!$A:$A,$A1324))</f>
        <v/>
      </c>
      <c r="AC1324" s="9">
        <f>IF(OR(AA1324="",AB1324=""),"",AA1324+AB1324)</f>
        <v/>
      </c>
      <c r="AD1324" s="26">
        <f>IFERROR(IF(OR(AA1324="",INDEX(AA:AA,MATCH(DATE(YEAR($A1324)-1,MONTH($A1324),DAY($A1324)),$A:$A,0))=""),"",AA1324/INDEX(AA:AA,MATCH(DATE(YEAR($A1324)-1,MONTH($A1324),DAY($A1324)),$A:$A,0))-1),"")</f>
        <v/>
      </c>
      <c r="AE1324" s="26">
        <f>IFERROR(IF(OR(AB1324="",INDEX(AB:AB,MATCH(DATE(YEAR($A1324)-1,MONTH($A1324),DAY($A1324)),$A:$A,0))=""),"",AB1324/INDEX(AB:AB,MATCH(DATE(YEAR($A1324)-1,MONTH($A1324),DAY($A1324)),$A:$A,0))-1),"")</f>
        <v/>
      </c>
      <c r="AF1324" s="26">
        <f>IFERROR(IF(OR(AC1324="",INDEX(AC:AC,MATCH(DATE(YEAR($A1324)-1,MONTH($A1324),DAY($A1324)),$A:$A,0))=""),"",AC1324/INDEX(AC:AC,MATCH(DATE(YEAR($A1324)-1,MONTH($A1324),DAY($A1324)),$A:$A,0))-1),"")</f>
        <v/>
      </c>
      <c r="AG1324" s="26">
        <f>IF(OR(AA1324="",AA1323=""),"",AA1324/AA1323-1)</f>
        <v/>
      </c>
      <c r="AH1324" s="26">
        <f>IF(OR(AB1324="",AB1323=""),"",AB1324/AB1323-1)</f>
        <v/>
      </c>
      <c r="AI1324" s="26">
        <f>IF(OR(AC1324="",AC1323=""),"",AC1324/AC1323-1)</f>
        <v/>
      </c>
      <c r="AJ1324" s="26">
        <f>IF(AC1324="","",AA1324/AC1324)</f>
        <v/>
      </c>
      <c r="AK1324" s="26">
        <f>IF(AC1324="","",AB1324/AC1324)</f>
        <v/>
      </c>
      <c r="AL1324" s="29" t="n">
        <v>12.0625</v>
      </c>
      <c r="AM1324" s="30" t="n">
        <v>12.3</v>
      </c>
      <c r="AN1324" s="30" t="n">
        <v>11.4</v>
      </c>
      <c r="AO1324" s="30" t="n">
        <v>11.53</v>
      </c>
      <c r="AP1324" s="31" t="n">
        <v>-0.0441</v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18">
        <f>IF(SUMIFS('Daily NSE Equity Options'!$K:$K,'Daily NSE Equity Options'!$A:$A,$A1325)=0,"",SUMIFS('Daily NSE Equity Options'!$K:$K,'Daily NSE Equity Options'!$A:$A,$A1325))</f>
        <v/>
      </c>
      <c r="F1325" s="7">
        <f>IF(SUMIFS('Daily BSE Equity Options'!$K:$K,'Daily BSE Equity Options'!$A:$A,$A1325)=0,"",SUMIFS('Daily BSE Equity Options'!$K:$K,'Daily BSE Equity Options'!$A:$A,$A1325))</f>
        <v/>
      </c>
      <c r="G1325" s="7">
        <f>IF(OR(E1325="",F1325=""),"",E1325+F1325)</f>
        <v/>
      </c>
      <c r="H1325" s="20">
        <f>IFERROR(IF(OR(E1325="",INDEX(E:E,MATCH(DATE(YEAR($A1325)-1,MONTH($A1325),DAY($A1325)),$A:$A,0))=""),"",E1325/INDEX(E:E,MATCH(DATE(YEAR($A1325)-1,MONTH($A1325),DAY($A1325)),$A:$A,0))-1),"")</f>
        <v/>
      </c>
      <c r="I1325" s="20">
        <f>IFERROR(IF(OR(F1325="",INDEX(F:F,MATCH(DATE(YEAR($A1325)-1,MONTH($A1325),DAY($A1325)),$A:$A,0))=""),"",F1325/INDEX(F:F,MATCH(DATE(YEAR($A1325)-1,MONTH($A1325),DAY($A1325)),$A:$A,0))-1),"")</f>
        <v/>
      </c>
      <c r="J1325" s="20">
        <f>IFERROR(IF(OR(G1325="",INDEX(G:G,MATCH(DATE(YEAR($A1325)-1,MONTH($A1325),DAY($A1325)),$A:$A,0))=""),"",G1325/INDEX(G:G,MATCH(DATE(YEAR($A1325)-1,MONTH($A1325),DAY($A1325)),$A:$A,0))-1),"")</f>
        <v/>
      </c>
      <c r="K1325" s="20">
        <f>IF(OR(E1325="",E1324=""),"",E1325/E1324-1)</f>
        <v/>
      </c>
      <c r="L1325" s="20">
        <f>IF(OR(F1325="",F1324=""),"",F1325/F1324-1)</f>
        <v/>
      </c>
      <c r="M1325" s="20">
        <f>IF(OR(G1325="",G1324=""),"",G1325/G1324-1)</f>
        <v/>
      </c>
      <c r="N1325" s="20">
        <f>IF(G1325="","",E1325/G1325)</f>
        <v/>
      </c>
      <c r="O1325" s="20">
        <f>IF(G1325="","",F1325/G1325)</f>
        <v/>
      </c>
      <c r="P1325" s="21">
        <f>IF(SUMIFS('Daily NSE Equity Options'!$L:$L,'Daily NSE Equity Options'!$A:$A,$A1325)=0,"",SUMIFS('Daily NSE Equity Options'!$L:$L,'Daily NSE Equity Options'!$A:$A,$A1325))</f>
        <v/>
      </c>
      <c r="Q1325" s="8">
        <f>IF(SUMIFS('Daily BSE Equity Options'!$L:$L,'Daily BSE Equity Options'!$A:$A,$A1325)=0,"",SUMIFS('Daily BSE Equity Options'!$L:$L,'Daily BSE Equity Options'!$A:$A,$A1325))</f>
        <v/>
      </c>
      <c r="R1325" s="8">
        <f>IF(OR(P1325="",Q1325=""),"",P1325+Q1325)</f>
        <v/>
      </c>
      <c r="S1325" s="23">
        <f>IFERROR(IF(OR(P1325="",INDEX(P:P,MATCH(DATE(YEAR($A1325)-1,MONTH($A1325),DAY($A1325)),$A:$A,0))=""),"",P1325/INDEX(P:P,MATCH(DATE(YEAR($A1325)-1,MONTH($A1325),DAY($A1325)),$A:$A,0))-1),"")</f>
        <v/>
      </c>
      <c r="T1325" s="23">
        <f>IFERROR(IF(OR(Q1325="",INDEX(Q:Q,MATCH(DATE(YEAR($A1325)-1,MONTH($A1325),DAY($A1325)),$A:$A,0))=""),"",Q1325/INDEX(Q:Q,MATCH(DATE(YEAR($A1325)-1,MONTH($A1325),DAY($A1325)),$A:$A,0))-1),"")</f>
        <v/>
      </c>
      <c r="U1325" s="23">
        <f>IFERROR(IF(OR(R1325="",INDEX(R:R,MATCH(DATE(YEAR($A1325)-1,MONTH($A1325),DAY($A1325)),$A:$A,0))=""),"",R1325/INDEX(R:R,MATCH(DATE(YEAR($A1325)-1,MONTH($A1325),DAY($A1325)),$A:$A,0))-1),"")</f>
        <v/>
      </c>
      <c r="V1325" s="23">
        <f>IF(OR(P1325="",P1324=""),"",P1325/P1324-1)</f>
        <v/>
      </c>
      <c r="W1325" s="23">
        <f>IF(OR(Q1325="",Q1324=""),"",Q1325/Q1324-1)</f>
        <v/>
      </c>
      <c r="X1325" s="23">
        <f>IF(OR(R1325="",R1324=""),"",R1325/R1324-1)</f>
        <v/>
      </c>
      <c r="Y1325" s="23">
        <f>IF(R1325="","",P1325/R1325)</f>
        <v/>
      </c>
      <c r="Z1325" s="23">
        <f>IF(R1325="","",Q1325/R1325)</f>
        <v/>
      </c>
      <c r="AA1325" s="24">
        <f>IF(SUMIFS('Daily NSE Equity Options'!$M:$M,'Daily NSE Equity Options'!$A:$A,$A1325)=0,"",SUMIFS('Daily NSE Equity Options'!$M:$M,'Daily NSE Equity Options'!$A:$A,$A1325))</f>
        <v/>
      </c>
      <c r="AB1325" s="9">
        <f>IF(SUMIFS('Daily BSE Equity Options'!$M:$M,'Daily BSE Equity Options'!$A:$A,$A1325)=0,"",SUMIFS('Daily BSE Equity Options'!$M:$M,'Daily BSE Equity Options'!$A:$A,$A1325))</f>
        <v/>
      </c>
      <c r="AC1325" s="9">
        <f>IF(OR(AA1325="",AB1325=""),"",AA1325+AB1325)</f>
        <v/>
      </c>
      <c r="AD1325" s="26">
        <f>IFERROR(IF(OR(AA1325="",INDEX(AA:AA,MATCH(DATE(YEAR($A1325)-1,MONTH($A1325),DAY($A1325)),$A:$A,0))=""),"",AA1325/INDEX(AA:AA,MATCH(DATE(YEAR($A1325)-1,MONTH($A1325),DAY($A1325)),$A:$A,0))-1),"")</f>
        <v/>
      </c>
      <c r="AE1325" s="26">
        <f>IFERROR(IF(OR(AB1325="",INDEX(AB:AB,MATCH(DATE(YEAR($A1325)-1,MONTH($A1325),DAY($A1325)),$A:$A,0))=""),"",AB1325/INDEX(AB:AB,MATCH(DATE(YEAR($A1325)-1,MONTH($A1325),DAY($A1325)),$A:$A,0))-1),"")</f>
        <v/>
      </c>
      <c r="AF1325" s="26">
        <f>IFERROR(IF(OR(AC1325="",INDEX(AC:AC,MATCH(DATE(YEAR($A1325)-1,MONTH($A1325),DAY($A1325)),$A:$A,0))=""),"",AC1325/INDEX(AC:AC,MATCH(DATE(YEAR($A1325)-1,MONTH($A1325),DAY($A1325)),$A:$A,0))-1),"")</f>
        <v/>
      </c>
      <c r="AG1325" s="26">
        <f>IF(OR(AA1325="",AA1324=""),"",AA1325/AA1324-1)</f>
        <v/>
      </c>
      <c r="AH1325" s="26">
        <f>IF(OR(AB1325="",AB1324=""),"",AB1325/AB1324-1)</f>
        <v/>
      </c>
      <c r="AI1325" s="26">
        <f>IF(OR(AC1325="",AC1324=""),"",AC1325/AC1324-1)</f>
        <v/>
      </c>
      <c r="AJ1325" s="26">
        <f>IF(AC1325="","",AA1325/AC1325)</f>
        <v/>
      </c>
      <c r="AK1325" s="26">
        <f>IF(AC1325="","",AB1325/AC1325)</f>
        <v/>
      </c>
      <c r="AL1325" s="29" t="n">
        <v>11.525</v>
      </c>
      <c r="AM1325" s="30" t="n">
        <v>11.775</v>
      </c>
      <c r="AN1325" s="30" t="n">
        <v>10.6125</v>
      </c>
      <c r="AO1325" s="30" t="n">
        <v>11.21</v>
      </c>
      <c r="AP1325" s="31" t="n">
        <v>-0.0273</v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18">
        <f>IF(SUMIFS('Daily NSE Equity Options'!$K:$K,'Daily NSE Equity Options'!$A:$A,$A1326)=0,"",SUMIFS('Daily NSE Equity Options'!$K:$K,'Daily NSE Equity Options'!$A:$A,$A1326))</f>
        <v/>
      </c>
      <c r="F1326" s="7">
        <f>IF(SUMIFS('Daily BSE Equity Options'!$K:$K,'Daily BSE Equity Options'!$A:$A,$A1326)=0,"",SUMIFS('Daily BSE Equity Options'!$K:$K,'Daily BSE Equity Options'!$A:$A,$A1326))</f>
        <v/>
      </c>
      <c r="G1326" s="7">
        <f>IF(OR(E1326="",F1326=""),"",E1326+F1326)</f>
        <v/>
      </c>
      <c r="H1326" s="20">
        <f>IFERROR(IF(OR(E1326="",INDEX(E:E,MATCH(DATE(YEAR($A1326)-1,MONTH($A1326),DAY($A1326)),$A:$A,0))=""),"",E1326/INDEX(E:E,MATCH(DATE(YEAR($A1326)-1,MONTH($A1326),DAY($A1326)),$A:$A,0))-1),"")</f>
        <v/>
      </c>
      <c r="I1326" s="20">
        <f>IFERROR(IF(OR(F1326="",INDEX(F:F,MATCH(DATE(YEAR($A1326)-1,MONTH($A1326),DAY($A1326)),$A:$A,0))=""),"",F1326/INDEX(F:F,MATCH(DATE(YEAR($A1326)-1,MONTH($A1326),DAY($A1326)),$A:$A,0))-1),"")</f>
        <v/>
      </c>
      <c r="J1326" s="20">
        <f>IFERROR(IF(OR(G1326="",INDEX(G:G,MATCH(DATE(YEAR($A1326)-1,MONTH($A1326),DAY($A1326)),$A:$A,0))=""),"",G1326/INDEX(G:G,MATCH(DATE(YEAR($A1326)-1,MONTH($A1326),DAY($A1326)),$A:$A,0))-1),"")</f>
        <v/>
      </c>
      <c r="K1326" s="20">
        <f>IF(OR(E1326="",E1325=""),"",E1326/E1325-1)</f>
        <v/>
      </c>
      <c r="L1326" s="20">
        <f>IF(OR(F1326="",F1325=""),"",F1326/F1325-1)</f>
        <v/>
      </c>
      <c r="M1326" s="20">
        <f>IF(OR(G1326="",G1325=""),"",G1326/G1325-1)</f>
        <v/>
      </c>
      <c r="N1326" s="20">
        <f>IF(G1326="","",E1326/G1326)</f>
        <v/>
      </c>
      <c r="O1326" s="20">
        <f>IF(G1326="","",F1326/G1326)</f>
        <v/>
      </c>
      <c r="P1326" s="21">
        <f>IF(SUMIFS('Daily NSE Equity Options'!$L:$L,'Daily NSE Equity Options'!$A:$A,$A1326)=0,"",SUMIFS('Daily NSE Equity Options'!$L:$L,'Daily NSE Equity Options'!$A:$A,$A1326))</f>
        <v/>
      </c>
      <c r="Q1326" s="8">
        <f>IF(SUMIFS('Daily BSE Equity Options'!$L:$L,'Daily BSE Equity Options'!$A:$A,$A1326)=0,"",SUMIFS('Daily BSE Equity Options'!$L:$L,'Daily BSE Equity Options'!$A:$A,$A1326))</f>
        <v/>
      </c>
      <c r="R1326" s="8">
        <f>IF(OR(P1326="",Q1326=""),"",P1326+Q1326)</f>
        <v/>
      </c>
      <c r="S1326" s="23">
        <f>IFERROR(IF(OR(P1326="",INDEX(P:P,MATCH(DATE(YEAR($A1326)-1,MONTH($A1326),DAY($A1326)),$A:$A,0))=""),"",P1326/INDEX(P:P,MATCH(DATE(YEAR($A1326)-1,MONTH($A1326),DAY($A1326)),$A:$A,0))-1),"")</f>
        <v/>
      </c>
      <c r="T1326" s="23">
        <f>IFERROR(IF(OR(Q1326="",INDEX(Q:Q,MATCH(DATE(YEAR($A1326)-1,MONTH($A1326),DAY($A1326)),$A:$A,0))=""),"",Q1326/INDEX(Q:Q,MATCH(DATE(YEAR($A1326)-1,MONTH($A1326),DAY($A1326)),$A:$A,0))-1),"")</f>
        <v/>
      </c>
      <c r="U1326" s="23">
        <f>IFERROR(IF(OR(R1326="",INDEX(R:R,MATCH(DATE(YEAR($A1326)-1,MONTH($A1326),DAY($A1326)),$A:$A,0))=""),"",R1326/INDEX(R:R,MATCH(DATE(YEAR($A1326)-1,MONTH($A1326),DAY($A1326)),$A:$A,0))-1),"")</f>
        <v/>
      </c>
      <c r="V1326" s="23">
        <f>IF(OR(P1326="",P1325=""),"",P1326/P1325-1)</f>
        <v/>
      </c>
      <c r="W1326" s="23">
        <f>IF(OR(Q1326="",Q1325=""),"",Q1326/Q1325-1)</f>
        <v/>
      </c>
      <c r="X1326" s="23">
        <f>IF(OR(R1326="",R1325=""),"",R1326/R1325-1)</f>
        <v/>
      </c>
      <c r="Y1326" s="23">
        <f>IF(R1326="","",P1326/R1326)</f>
        <v/>
      </c>
      <c r="Z1326" s="23">
        <f>IF(R1326="","",Q1326/R1326)</f>
        <v/>
      </c>
      <c r="AA1326" s="24">
        <f>IF(SUMIFS('Daily NSE Equity Options'!$M:$M,'Daily NSE Equity Options'!$A:$A,$A1326)=0,"",SUMIFS('Daily NSE Equity Options'!$M:$M,'Daily NSE Equity Options'!$A:$A,$A1326))</f>
        <v/>
      </c>
      <c r="AB1326" s="9">
        <f>IF(SUMIFS('Daily BSE Equity Options'!$M:$M,'Daily BSE Equity Options'!$A:$A,$A1326)=0,"",SUMIFS('Daily BSE Equity Options'!$M:$M,'Daily BSE Equity Options'!$A:$A,$A1326))</f>
        <v/>
      </c>
      <c r="AC1326" s="9">
        <f>IF(OR(AA1326="",AB1326=""),"",AA1326+AB1326)</f>
        <v/>
      </c>
      <c r="AD1326" s="26">
        <f>IFERROR(IF(OR(AA1326="",INDEX(AA:AA,MATCH(DATE(YEAR($A1326)-1,MONTH($A1326),DAY($A1326)),$A:$A,0))=""),"",AA1326/INDEX(AA:AA,MATCH(DATE(YEAR($A1326)-1,MONTH($A1326),DAY($A1326)),$A:$A,0))-1),"")</f>
        <v/>
      </c>
      <c r="AE1326" s="26">
        <f>IFERROR(IF(OR(AB1326="",INDEX(AB:AB,MATCH(DATE(YEAR($A1326)-1,MONTH($A1326),DAY($A1326)),$A:$A,0))=""),"",AB1326/INDEX(AB:AB,MATCH(DATE(YEAR($A1326)-1,MONTH($A1326),DAY($A1326)),$A:$A,0))-1),"")</f>
        <v/>
      </c>
      <c r="AF1326" s="26">
        <f>IFERROR(IF(OR(AC1326="",INDEX(AC:AC,MATCH(DATE(YEAR($A1326)-1,MONTH($A1326),DAY($A1326)),$A:$A,0))=""),"",AC1326/INDEX(AC:AC,MATCH(DATE(YEAR($A1326)-1,MONTH($A1326),DAY($A1326)),$A:$A,0))-1),"")</f>
        <v/>
      </c>
      <c r="AG1326" s="26">
        <f>IF(OR(AA1326="",AA1325=""),"",AA1326/AA1325-1)</f>
        <v/>
      </c>
      <c r="AH1326" s="26">
        <f>IF(OR(AB1326="",AB1325=""),"",AB1326/AB1325-1)</f>
        <v/>
      </c>
      <c r="AI1326" s="26">
        <f>IF(OR(AC1326="",AC1325=""),"",AC1326/AC1325-1)</f>
        <v/>
      </c>
      <c r="AJ1326" s="26">
        <f>IF(AC1326="","",AA1326/AC1326)</f>
        <v/>
      </c>
      <c r="AK1326" s="26">
        <f>IF(AC1326="","",AB1326/AC1326)</f>
        <v/>
      </c>
      <c r="AL1326" s="29" t="n">
        <v>11.205</v>
      </c>
      <c r="AM1326" s="30" t="n">
        <v>12.12</v>
      </c>
      <c r="AN1326" s="30" t="n">
        <v>11.205</v>
      </c>
      <c r="AO1326" s="30" t="n">
        <v>11.54</v>
      </c>
      <c r="AP1326" s="31" t="n">
        <v>0.0299</v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18">
        <f>IF(SUMIFS('Daily NSE Equity Options'!$K:$K,'Daily NSE Equity Options'!$A:$A,$A1327)=0,"",SUMIFS('Daily NSE Equity Options'!$K:$K,'Daily NSE Equity Options'!$A:$A,$A1327))</f>
        <v/>
      </c>
      <c r="F1327" s="7">
        <f>IF(SUMIFS('Daily BSE Equity Options'!$K:$K,'Daily BSE Equity Options'!$A:$A,$A1327)=0,"",SUMIFS('Daily BSE Equity Options'!$K:$K,'Daily BSE Equity Options'!$A:$A,$A1327))</f>
        <v/>
      </c>
      <c r="G1327" s="7">
        <f>IF(OR(E1327="",F1327=""),"",E1327+F1327)</f>
        <v/>
      </c>
      <c r="H1327" s="20">
        <f>IFERROR(IF(OR(E1327="",INDEX(E:E,MATCH(DATE(YEAR($A1327)-1,MONTH($A1327),DAY($A1327)),$A:$A,0))=""),"",E1327/INDEX(E:E,MATCH(DATE(YEAR($A1327)-1,MONTH($A1327),DAY($A1327)),$A:$A,0))-1),"")</f>
        <v/>
      </c>
      <c r="I1327" s="20">
        <f>IFERROR(IF(OR(F1327="",INDEX(F:F,MATCH(DATE(YEAR($A1327)-1,MONTH($A1327),DAY($A1327)),$A:$A,0))=""),"",F1327/INDEX(F:F,MATCH(DATE(YEAR($A1327)-1,MONTH($A1327),DAY($A1327)),$A:$A,0))-1),"")</f>
        <v/>
      </c>
      <c r="J1327" s="20">
        <f>IFERROR(IF(OR(G1327="",INDEX(G:G,MATCH(DATE(YEAR($A1327)-1,MONTH($A1327),DAY($A1327)),$A:$A,0))=""),"",G1327/INDEX(G:G,MATCH(DATE(YEAR($A1327)-1,MONTH($A1327),DAY($A1327)),$A:$A,0))-1),"")</f>
        <v/>
      </c>
      <c r="K1327" s="20">
        <f>IF(OR(E1327="",E1326=""),"",E1327/E1326-1)</f>
        <v/>
      </c>
      <c r="L1327" s="20">
        <f>IF(OR(F1327="",F1326=""),"",F1327/F1326-1)</f>
        <v/>
      </c>
      <c r="M1327" s="20">
        <f>IF(OR(G1327="",G1326=""),"",G1327/G1326-1)</f>
        <v/>
      </c>
      <c r="N1327" s="20">
        <f>IF(G1327="","",E1327/G1327)</f>
        <v/>
      </c>
      <c r="O1327" s="20">
        <f>IF(G1327="","",F1327/G1327)</f>
        <v/>
      </c>
      <c r="P1327" s="21">
        <f>IF(SUMIFS('Daily NSE Equity Options'!$L:$L,'Daily NSE Equity Options'!$A:$A,$A1327)=0,"",SUMIFS('Daily NSE Equity Options'!$L:$L,'Daily NSE Equity Options'!$A:$A,$A1327))</f>
        <v/>
      </c>
      <c r="Q1327" s="8">
        <f>IF(SUMIFS('Daily BSE Equity Options'!$L:$L,'Daily BSE Equity Options'!$A:$A,$A1327)=0,"",SUMIFS('Daily BSE Equity Options'!$L:$L,'Daily BSE Equity Options'!$A:$A,$A1327))</f>
        <v/>
      </c>
      <c r="R1327" s="8">
        <f>IF(OR(P1327="",Q1327=""),"",P1327+Q1327)</f>
        <v/>
      </c>
      <c r="S1327" s="23">
        <f>IFERROR(IF(OR(P1327="",INDEX(P:P,MATCH(DATE(YEAR($A1327)-1,MONTH($A1327),DAY($A1327)),$A:$A,0))=""),"",P1327/INDEX(P:P,MATCH(DATE(YEAR($A1327)-1,MONTH($A1327),DAY($A1327)),$A:$A,0))-1),"")</f>
        <v/>
      </c>
      <c r="T1327" s="23">
        <f>IFERROR(IF(OR(Q1327="",INDEX(Q:Q,MATCH(DATE(YEAR($A1327)-1,MONTH($A1327),DAY($A1327)),$A:$A,0))=""),"",Q1327/INDEX(Q:Q,MATCH(DATE(YEAR($A1327)-1,MONTH($A1327),DAY($A1327)),$A:$A,0))-1),"")</f>
        <v/>
      </c>
      <c r="U1327" s="23">
        <f>IFERROR(IF(OR(R1327="",INDEX(R:R,MATCH(DATE(YEAR($A1327)-1,MONTH($A1327),DAY($A1327)),$A:$A,0))=""),"",R1327/INDEX(R:R,MATCH(DATE(YEAR($A1327)-1,MONTH($A1327),DAY($A1327)),$A:$A,0))-1),"")</f>
        <v/>
      </c>
      <c r="V1327" s="23">
        <f>IF(OR(P1327="",P1326=""),"",P1327/P1326-1)</f>
        <v/>
      </c>
      <c r="W1327" s="23">
        <f>IF(OR(Q1327="",Q1326=""),"",Q1327/Q1326-1)</f>
        <v/>
      </c>
      <c r="X1327" s="23">
        <f>IF(OR(R1327="",R1326=""),"",R1327/R1326-1)</f>
        <v/>
      </c>
      <c r="Y1327" s="23">
        <f>IF(R1327="","",P1327/R1327)</f>
        <v/>
      </c>
      <c r="Z1327" s="23">
        <f>IF(R1327="","",Q1327/R1327)</f>
        <v/>
      </c>
      <c r="AA1327" s="24">
        <f>IF(SUMIFS('Daily NSE Equity Options'!$M:$M,'Daily NSE Equity Options'!$A:$A,$A1327)=0,"",SUMIFS('Daily NSE Equity Options'!$M:$M,'Daily NSE Equity Options'!$A:$A,$A1327))</f>
        <v/>
      </c>
      <c r="AB1327" s="9">
        <f>IF(SUMIFS('Daily BSE Equity Options'!$M:$M,'Daily BSE Equity Options'!$A:$A,$A1327)=0,"",SUMIFS('Daily BSE Equity Options'!$M:$M,'Daily BSE Equity Options'!$A:$A,$A1327))</f>
        <v/>
      </c>
      <c r="AC1327" s="9">
        <f>IF(OR(AA1327="",AB1327=""),"",AA1327+AB1327)</f>
        <v/>
      </c>
      <c r="AD1327" s="26">
        <f>IFERROR(IF(OR(AA1327="",INDEX(AA:AA,MATCH(DATE(YEAR($A1327)-1,MONTH($A1327),DAY($A1327)),$A:$A,0))=""),"",AA1327/INDEX(AA:AA,MATCH(DATE(YEAR($A1327)-1,MONTH($A1327),DAY($A1327)),$A:$A,0))-1),"")</f>
        <v/>
      </c>
      <c r="AE1327" s="26">
        <f>IFERROR(IF(OR(AB1327="",INDEX(AB:AB,MATCH(DATE(YEAR($A1327)-1,MONTH($A1327),DAY($A1327)),$A:$A,0))=""),"",AB1327/INDEX(AB:AB,MATCH(DATE(YEAR($A1327)-1,MONTH($A1327),DAY($A1327)),$A:$A,0))-1),"")</f>
        <v/>
      </c>
      <c r="AF1327" s="26">
        <f>IFERROR(IF(OR(AC1327="",INDEX(AC:AC,MATCH(DATE(YEAR($A1327)-1,MONTH($A1327),DAY($A1327)),$A:$A,0))=""),"",AC1327/INDEX(AC:AC,MATCH(DATE(YEAR($A1327)-1,MONTH($A1327),DAY($A1327)),$A:$A,0))-1),"")</f>
        <v/>
      </c>
      <c r="AG1327" s="26">
        <f>IF(OR(AA1327="",AA1326=""),"",AA1327/AA1326-1)</f>
        <v/>
      </c>
      <c r="AH1327" s="26">
        <f>IF(OR(AB1327="",AB1326=""),"",AB1327/AB1326-1)</f>
        <v/>
      </c>
      <c r="AI1327" s="26">
        <f>IF(OR(AC1327="",AC1326=""),"",AC1327/AC1326-1)</f>
        <v/>
      </c>
      <c r="AJ1327" s="26">
        <f>IF(AC1327="","",AA1327/AC1327)</f>
        <v/>
      </c>
      <c r="AK1327" s="26">
        <f>IF(AC1327="","",AB1327/AC1327)</f>
        <v/>
      </c>
      <c r="AL1327" s="29" t="n">
        <v>11.5425</v>
      </c>
      <c r="AM1327" s="30" t="n">
        <v>12.11</v>
      </c>
      <c r="AN1327" s="30" t="n">
        <v>11.4025</v>
      </c>
      <c r="AO1327" s="30" t="n">
        <v>11.98</v>
      </c>
      <c r="AP1327" s="31" t="n">
        <v>0.0379</v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18">
        <f>IF(SUMIFS('Daily NSE Equity Options'!$K:$K,'Daily NSE Equity Options'!$A:$A,$A1328)=0,"",SUMIFS('Daily NSE Equity Options'!$K:$K,'Daily NSE Equity Options'!$A:$A,$A1328))</f>
        <v/>
      </c>
      <c r="F1328" s="7">
        <f>IF(SUMIFS('Daily BSE Equity Options'!$K:$K,'Daily BSE Equity Options'!$A:$A,$A1328)=0,"",SUMIFS('Daily BSE Equity Options'!$K:$K,'Daily BSE Equity Options'!$A:$A,$A1328))</f>
        <v/>
      </c>
      <c r="G1328" s="7">
        <f>IF(OR(E1328="",F1328=""),"",E1328+F1328)</f>
        <v/>
      </c>
      <c r="H1328" s="20">
        <f>IFERROR(IF(OR(E1328="",INDEX(E:E,MATCH(DATE(YEAR($A1328)-1,MONTH($A1328),DAY($A1328)),$A:$A,0))=""),"",E1328/INDEX(E:E,MATCH(DATE(YEAR($A1328)-1,MONTH($A1328),DAY($A1328)),$A:$A,0))-1),"")</f>
        <v/>
      </c>
      <c r="I1328" s="20">
        <f>IFERROR(IF(OR(F1328="",INDEX(F:F,MATCH(DATE(YEAR($A1328)-1,MONTH($A1328),DAY($A1328)),$A:$A,0))=""),"",F1328/INDEX(F:F,MATCH(DATE(YEAR($A1328)-1,MONTH($A1328),DAY($A1328)),$A:$A,0))-1),"")</f>
        <v/>
      </c>
      <c r="J1328" s="20">
        <f>IFERROR(IF(OR(G1328="",INDEX(G:G,MATCH(DATE(YEAR($A1328)-1,MONTH($A1328),DAY($A1328)),$A:$A,0))=""),"",G1328/INDEX(G:G,MATCH(DATE(YEAR($A1328)-1,MONTH($A1328),DAY($A1328)),$A:$A,0))-1),"")</f>
        <v/>
      </c>
      <c r="K1328" s="20">
        <f>IF(OR(E1328="",E1327=""),"",E1328/E1327-1)</f>
        <v/>
      </c>
      <c r="L1328" s="20">
        <f>IF(OR(F1328="",F1327=""),"",F1328/F1327-1)</f>
        <v/>
      </c>
      <c r="M1328" s="20">
        <f>IF(OR(G1328="",G1327=""),"",G1328/G1327-1)</f>
        <v/>
      </c>
      <c r="N1328" s="20">
        <f>IF(G1328="","",E1328/G1328)</f>
        <v/>
      </c>
      <c r="O1328" s="20">
        <f>IF(G1328="","",F1328/G1328)</f>
        <v/>
      </c>
      <c r="P1328" s="21">
        <f>IF(SUMIFS('Daily NSE Equity Options'!$L:$L,'Daily NSE Equity Options'!$A:$A,$A1328)=0,"",SUMIFS('Daily NSE Equity Options'!$L:$L,'Daily NSE Equity Options'!$A:$A,$A1328))</f>
        <v/>
      </c>
      <c r="Q1328" s="8">
        <f>IF(SUMIFS('Daily BSE Equity Options'!$L:$L,'Daily BSE Equity Options'!$A:$A,$A1328)=0,"",SUMIFS('Daily BSE Equity Options'!$L:$L,'Daily BSE Equity Options'!$A:$A,$A1328))</f>
        <v/>
      </c>
      <c r="R1328" s="8">
        <f>IF(OR(P1328="",Q1328=""),"",P1328+Q1328)</f>
        <v/>
      </c>
      <c r="S1328" s="23">
        <f>IFERROR(IF(OR(P1328="",INDEX(P:P,MATCH(DATE(YEAR($A1328)-1,MONTH($A1328),DAY($A1328)),$A:$A,0))=""),"",P1328/INDEX(P:P,MATCH(DATE(YEAR($A1328)-1,MONTH($A1328),DAY($A1328)),$A:$A,0))-1),"")</f>
        <v/>
      </c>
      <c r="T1328" s="23">
        <f>IFERROR(IF(OR(Q1328="",INDEX(Q:Q,MATCH(DATE(YEAR($A1328)-1,MONTH($A1328),DAY($A1328)),$A:$A,0))=""),"",Q1328/INDEX(Q:Q,MATCH(DATE(YEAR($A1328)-1,MONTH($A1328),DAY($A1328)),$A:$A,0))-1),"")</f>
        <v/>
      </c>
      <c r="U1328" s="23">
        <f>IFERROR(IF(OR(R1328="",INDEX(R:R,MATCH(DATE(YEAR($A1328)-1,MONTH($A1328),DAY($A1328)),$A:$A,0))=""),"",R1328/INDEX(R:R,MATCH(DATE(YEAR($A1328)-1,MONTH($A1328),DAY($A1328)),$A:$A,0))-1),"")</f>
        <v/>
      </c>
      <c r="V1328" s="23">
        <f>IF(OR(P1328="",P1327=""),"",P1328/P1327-1)</f>
        <v/>
      </c>
      <c r="W1328" s="23">
        <f>IF(OR(Q1328="",Q1327=""),"",Q1328/Q1327-1)</f>
        <v/>
      </c>
      <c r="X1328" s="23">
        <f>IF(OR(R1328="",R1327=""),"",R1328/R1327-1)</f>
        <v/>
      </c>
      <c r="Y1328" s="23">
        <f>IF(R1328="","",P1328/R1328)</f>
        <v/>
      </c>
      <c r="Z1328" s="23">
        <f>IF(R1328="","",Q1328/R1328)</f>
        <v/>
      </c>
      <c r="AA1328" s="24">
        <f>IF(SUMIFS('Daily NSE Equity Options'!$M:$M,'Daily NSE Equity Options'!$A:$A,$A1328)=0,"",SUMIFS('Daily NSE Equity Options'!$M:$M,'Daily NSE Equity Options'!$A:$A,$A1328))</f>
        <v/>
      </c>
      <c r="AB1328" s="9">
        <f>IF(SUMIFS('Daily BSE Equity Options'!$M:$M,'Daily BSE Equity Options'!$A:$A,$A1328)=0,"",SUMIFS('Daily BSE Equity Options'!$M:$M,'Daily BSE Equity Options'!$A:$A,$A1328))</f>
        <v/>
      </c>
      <c r="AC1328" s="9">
        <f>IF(OR(AA1328="",AB1328=""),"",AA1328+AB1328)</f>
        <v/>
      </c>
      <c r="AD1328" s="26">
        <f>IFERROR(IF(OR(AA1328="",INDEX(AA:AA,MATCH(DATE(YEAR($A1328)-1,MONTH($A1328),DAY($A1328)),$A:$A,0))=""),"",AA1328/INDEX(AA:AA,MATCH(DATE(YEAR($A1328)-1,MONTH($A1328),DAY($A1328)),$A:$A,0))-1),"")</f>
        <v/>
      </c>
      <c r="AE1328" s="26">
        <f>IFERROR(IF(OR(AB1328="",INDEX(AB:AB,MATCH(DATE(YEAR($A1328)-1,MONTH($A1328),DAY($A1328)),$A:$A,0))=""),"",AB1328/INDEX(AB:AB,MATCH(DATE(YEAR($A1328)-1,MONTH($A1328),DAY($A1328)),$A:$A,0))-1),"")</f>
        <v/>
      </c>
      <c r="AF1328" s="26">
        <f>IFERROR(IF(OR(AC1328="",INDEX(AC:AC,MATCH(DATE(YEAR($A1328)-1,MONTH($A1328),DAY($A1328)),$A:$A,0))=""),"",AC1328/INDEX(AC:AC,MATCH(DATE(YEAR($A1328)-1,MONTH($A1328),DAY($A1328)),$A:$A,0))-1),"")</f>
        <v/>
      </c>
      <c r="AG1328" s="26">
        <f>IF(OR(AA1328="",AA1327=""),"",AA1328/AA1327-1)</f>
        <v/>
      </c>
      <c r="AH1328" s="26">
        <f>IF(OR(AB1328="",AB1327=""),"",AB1328/AB1327-1)</f>
        <v/>
      </c>
      <c r="AI1328" s="26">
        <f>IF(OR(AC1328="",AC1327=""),"",AC1328/AC1327-1)</f>
        <v/>
      </c>
      <c r="AJ1328" s="26">
        <f>IF(AC1328="","",AA1328/AC1328)</f>
        <v/>
      </c>
      <c r="AK1328" s="26">
        <f>IF(AC1328="","",AB1328/AC1328)</f>
        <v/>
      </c>
      <c r="AL1328" s="29" t="n">
        <v>11.975</v>
      </c>
      <c r="AM1328" s="30" t="n">
        <v>12.63</v>
      </c>
      <c r="AN1328" s="30" t="n">
        <v>11.8025</v>
      </c>
      <c r="AO1328" s="30" t="n">
        <v>11.97</v>
      </c>
      <c r="AP1328" s="31" t="n">
        <v>-0.0004</v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18">
        <f>IF(SUMIFS('Daily NSE Equity Options'!$K:$K,'Daily NSE Equity Options'!$A:$A,$A1329)=0,"",SUMIFS('Daily NSE Equity Options'!$K:$K,'Daily NSE Equity Options'!$A:$A,$A1329))</f>
        <v/>
      </c>
      <c r="F1329" s="7">
        <f>IF(SUMIFS('Daily BSE Equity Options'!$K:$K,'Daily BSE Equity Options'!$A:$A,$A1329)=0,"",SUMIFS('Daily BSE Equity Options'!$K:$K,'Daily BSE Equity Options'!$A:$A,$A1329))</f>
        <v/>
      </c>
      <c r="G1329" s="7">
        <f>IF(OR(E1329="",F1329=""),"",E1329+F1329)</f>
        <v/>
      </c>
      <c r="H1329" s="20">
        <f>IFERROR(IF(OR(E1329="",INDEX(E:E,MATCH(DATE(YEAR($A1329)-1,MONTH($A1329),DAY($A1329)),$A:$A,0))=""),"",E1329/INDEX(E:E,MATCH(DATE(YEAR($A1329)-1,MONTH($A1329),DAY($A1329)),$A:$A,0))-1),"")</f>
        <v/>
      </c>
      <c r="I1329" s="20">
        <f>IFERROR(IF(OR(F1329="",INDEX(F:F,MATCH(DATE(YEAR($A1329)-1,MONTH($A1329),DAY($A1329)),$A:$A,0))=""),"",F1329/INDEX(F:F,MATCH(DATE(YEAR($A1329)-1,MONTH($A1329),DAY($A1329)),$A:$A,0))-1),"")</f>
        <v/>
      </c>
      <c r="J1329" s="20">
        <f>IFERROR(IF(OR(G1329="",INDEX(G:G,MATCH(DATE(YEAR($A1329)-1,MONTH($A1329),DAY($A1329)),$A:$A,0))=""),"",G1329/INDEX(G:G,MATCH(DATE(YEAR($A1329)-1,MONTH($A1329),DAY($A1329)),$A:$A,0))-1),"")</f>
        <v/>
      </c>
      <c r="K1329" s="20">
        <f>IF(OR(E1329="",E1328=""),"",E1329/E1328-1)</f>
        <v/>
      </c>
      <c r="L1329" s="20">
        <f>IF(OR(F1329="",F1328=""),"",F1329/F1328-1)</f>
        <v/>
      </c>
      <c r="M1329" s="20">
        <f>IF(OR(G1329="",G1328=""),"",G1329/G1328-1)</f>
        <v/>
      </c>
      <c r="N1329" s="20">
        <f>IF(G1329="","",E1329/G1329)</f>
        <v/>
      </c>
      <c r="O1329" s="20">
        <f>IF(G1329="","",F1329/G1329)</f>
        <v/>
      </c>
      <c r="P1329" s="21">
        <f>IF(SUMIFS('Daily NSE Equity Options'!$L:$L,'Daily NSE Equity Options'!$A:$A,$A1329)=0,"",SUMIFS('Daily NSE Equity Options'!$L:$L,'Daily NSE Equity Options'!$A:$A,$A1329))</f>
        <v/>
      </c>
      <c r="Q1329" s="8">
        <f>IF(SUMIFS('Daily BSE Equity Options'!$L:$L,'Daily BSE Equity Options'!$A:$A,$A1329)=0,"",SUMIFS('Daily BSE Equity Options'!$L:$L,'Daily BSE Equity Options'!$A:$A,$A1329))</f>
        <v/>
      </c>
      <c r="R1329" s="8">
        <f>IF(OR(P1329="",Q1329=""),"",P1329+Q1329)</f>
        <v/>
      </c>
      <c r="S1329" s="23">
        <f>IFERROR(IF(OR(P1329="",INDEX(P:P,MATCH(DATE(YEAR($A1329)-1,MONTH($A1329),DAY($A1329)),$A:$A,0))=""),"",P1329/INDEX(P:P,MATCH(DATE(YEAR($A1329)-1,MONTH($A1329),DAY($A1329)),$A:$A,0))-1),"")</f>
        <v/>
      </c>
      <c r="T1329" s="23">
        <f>IFERROR(IF(OR(Q1329="",INDEX(Q:Q,MATCH(DATE(YEAR($A1329)-1,MONTH($A1329),DAY($A1329)),$A:$A,0))=""),"",Q1329/INDEX(Q:Q,MATCH(DATE(YEAR($A1329)-1,MONTH($A1329),DAY($A1329)),$A:$A,0))-1),"")</f>
        <v/>
      </c>
      <c r="U1329" s="23">
        <f>IFERROR(IF(OR(R1329="",INDEX(R:R,MATCH(DATE(YEAR($A1329)-1,MONTH($A1329),DAY($A1329)),$A:$A,0))=""),"",R1329/INDEX(R:R,MATCH(DATE(YEAR($A1329)-1,MONTH($A1329),DAY($A1329)),$A:$A,0))-1),"")</f>
        <v/>
      </c>
      <c r="V1329" s="23">
        <f>IF(OR(P1329="",P1328=""),"",P1329/P1328-1)</f>
        <v/>
      </c>
      <c r="W1329" s="23">
        <f>IF(OR(Q1329="",Q1328=""),"",Q1329/Q1328-1)</f>
        <v/>
      </c>
      <c r="X1329" s="23">
        <f>IF(OR(R1329="",R1328=""),"",R1329/R1328-1)</f>
        <v/>
      </c>
      <c r="Y1329" s="23">
        <f>IF(R1329="","",P1329/R1329)</f>
        <v/>
      </c>
      <c r="Z1329" s="23">
        <f>IF(R1329="","",Q1329/R1329)</f>
        <v/>
      </c>
      <c r="AA1329" s="24">
        <f>IF(SUMIFS('Daily NSE Equity Options'!$M:$M,'Daily NSE Equity Options'!$A:$A,$A1329)=0,"",SUMIFS('Daily NSE Equity Options'!$M:$M,'Daily NSE Equity Options'!$A:$A,$A1329))</f>
        <v/>
      </c>
      <c r="AB1329" s="9">
        <f>IF(SUMIFS('Daily BSE Equity Options'!$M:$M,'Daily BSE Equity Options'!$A:$A,$A1329)=0,"",SUMIFS('Daily BSE Equity Options'!$M:$M,'Daily BSE Equity Options'!$A:$A,$A1329))</f>
        <v/>
      </c>
      <c r="AC1329" s="9">
        <f>IF(OR(AA1329="",AB1329=""),"",AA1329+AB1329)</f>
        <v/>
      </c>
      <c r="AD1329" s="26">
        <f>IFERROR(IF(OR(AA1329="",INDEX(AA:AA,MATCH(DATE(YEAR($A1329)-1,MONTH($A1329),DAY($A1329)),$A:$A,0))=""),"",AA1329/INDEX(AA:AA,MATCH(DATE(YEAR($A1329)-1,MONTH($A1329),DAY($A1329)),$A:$A,0))-1),"")</f>
        <v/>
      </c>
      <c r="AE1329" s="26">
        <f>IFERROR(IF(OR(AB1329="",INDEX(AB:AB,MATCH(DATE(YEAR($A1329)-1,MONTH($A1329),DAY($A1329)),$A:$A,0))=""),"",AB1329/INDEX(AB:AB,MATCH(DATE(YEAR($A1329)-1,MONTH($A1329),DAY($A1329)),$A:$A,0))-1),"")</f>
        <v/>
      </c>
      <c r="AF1329" s="26">
        <f>IFERROR(IF(OR(AC1329="",INDEX(AC:AC,MATCH(DATE(YEAR($A1329)-1,MONTH($A1329),DAY($A1329)),$A:$A,0))=""),"",AC1329/INDEX(AC:AC,MATCH(DATE(YEAR($A1329)-1,MONTH($A1329),DAY($A1329)),$A:$A,0))-1),"")</f>
        <v/>
      </c>
      <c r="AG1329" s="26">
        <f>IF(OR(AA1329="",AA1328=""),"",AA1329/AA1328-1)</f>
        <v/>
      </c>
      <c r="AH1329" s="26">
        <f>IF(OR(AB1329="",AB1328=""),"",AB1329/AB1328-1)</f>
        <v/>
      </c>
      <c r="AI1329" s="26">
        <f>IF(OR(AC1329="",AC1328=""),"",AC1329/AC1328-1)</f>
        <v/>
      </c>
      <c r="AJ1329" s="26">
        <f>IF(AC1329="","",AA1329/AC1329)</f>
        <v/>
      </c>
      <c r="AK1329" s="26">
        <f>IF(AC1329="","",AB1329/AC1329)</f>
        <v/>
      </c>
      <c r="AL1329" s="29" t="n">
        <v>11.9675</v>
      </c>
      <c r="AM1329" s="30" t="n">
        <v>12.1775</v>
      </c>
      <c r="AN1329" s="30" t="n">
        <v>11.64</v>
      </c>
      <c r="AO1329" s="30" t="n">
        <v>11.71</v>
      </c>
      <c r="AP1329" s="31" t="n">
        <v>-0.0215</v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18">
        <f>IF(SUMIFS('Daily NSE Equity Options'!$K:$K,'Daily NSE Equity Options'!$A:$A,$A1330)=0,"",SUMIFS('Daily NSE Equity Options'!$K:$K,'Daily NSE Equity Options'!$A:$A,$A1330))</f>
        <v/>
      </c>
      <c r="F1330" s="7">
        <f>IF(SUMIFS('Daily BSE Equity Options'!$K:$K,'Daily BSE Equity Options'!$A:$A,$A1330)=0,"",SUMIFS('Daily BSE Equity Options'!$K:$K,'Daily BSE Equity Options'!$A:$A,$A1330))</f>
        <v/>
      </c>
      <c r="G1330" s="7">
        <f>IF(OR(E1330="",F1330=""),"",E1330+F1330)</f>
        <v/>
      </c>
      <c r="H1330" s="20">
        <f>IFERROR(IF(OR(E1330="",INDEX(E:E,MATCH(DATE(YEAR($A1330)-1,MONTH($A1330),DAY($A1330)),$A:$A,0))=""),"",E1330/INDEX(E:E,MATCH(DATE(YEAR($A1330)-1,MONTH($A1330),DAY($A1330)),$A:$A,0))-1),"")</f>
        <v/>
      </c>
      <c r="I1330" s="20">
        <f>IFERROR(IF(OR(F1330="",INDEX(F:F,MATCH(DATE(YEAR($A1330)-1,MONTH($A1330),DAY($A1330)),$A:$A,0))=""),"",F1330/INDEX(F:F,MATCH(DATE(YEAR($A1330)-1,MONTH($A1330),DAY($A1330)),$A:$A,0))-1),"")</f>
        <v/>
      </c>
      <c r="J1330" s="20">
        <f>IFERROR(IF(OR(G1330="",INDEX(G:G,MATCH(DATE(YEAR($A1330)-1,MONTH($A1330),DAY($A1330)),$A:$A,0))=""),"",G1330/INDEX(G:G,MATCH(DATE(YEAR($A1330)-1,MONTH($A1330),DAY($A1330)),$A:$A,0))-1),"")</f>
        <v/>
      </c>
      <c r="K1330" s="20">
        <f>IF(OR(E1330="",E1329=""),"",E1330/E1329-1)</f>
        <v/>
      </c>
      <c r="L1330" s="20">
        <f>IF(OR(F1330="",F1329=""),"",F1330/F1329-1)</f>
        <v/>
      </c>
      <c r="M1330" s="20">
        <f>IF(OR(G1330="",G1329=""),"",G1330/G1329-1)</f>
        <v/>
      </c>
      <c r="N1330" s="20">
        <f>IF(G1330="","",E1330/G1330)</f>
        <v/>
      </c>
      <c r="O1330" s="20">
        <f>IF(G1330="","",F1330/G1330)</f>
        <v/>
      </c>
      <c r="P1330" s="21">
        <f>IF(SUMIFS('Daily NSE Equity Options'!$L:$L,'Daily NSE Equity Options'!$A:$A,$A1330)=0,"",SUMIFS('Daily NSE Equity Options'!$L:$L,'Daily NSE Equity Options'!$A:$A,$A1330))</f>
        <v/>
      </c>
      <c r="Q1330" s="8">
        <f>IF(SUMIFS('Daily BSE Equity Options'!$L:$L,'Daily BSE Equity Options'!$A:$A,$A1330)=0,"",SUMIFS('Daily BSE Equity Options'!$L:$L,'Daily BSE Equity Options'!$A:$A,$A1330))</f>
        <v/>
      </c>
      <c r="R1330" s="8">
        <f>IF(OR(P1330="",Q1330=""),"",P1330+Q1330)</f>
        <v/>
      </c>
      <c r="S1330" s="23">
        <f>IFERROR(IF(OR(P1330="",INDEX(P:P,MATCH(DATE(YEAR($A1330)-1,MONTH($A1330),DAY($A1330)),$A:$A,0))=""),"",P1330/INDEX(P:P,MATCH(DATE(YEAR($A1330)-1,MONTH($A1330),DAY($A1330)),$A:$A,0))-1),"")</f>
        <v/>
      </c>
      <c r="T1330" s="23">
        <f>IFERROR(IF(OR(Q1330="",INDEX(Q:Q,MATCH(DATE(YEAR($A1330)-1,MONTH($A1330),DAY($A1330)),$A:$A,0))=""),"",Q1330/INDEX(Q:Q,MATCH(DATE(YEAR($A1330)-1,MONTH($A1330),DAY($A1330)),$A:$A,0))-1),"")</f>
        <v/>
      </c>
      <c r="U1330" s="23">
        <f>IFERROR(IF(OR(R1330="",INDEX(R:R,MATCH(DATE(YEAR($A1330)-1,MONTH($A1330),DAY($A1330)),$A:$A,0))=""),"",R1330/INDEX(R:R,MATCH(DATE(YEAR($A1330)-1,MONTH($A1330),DAY($A1330)),$A:$A,0))-1),"")</f>
        <v/>
      </c>
      <c r="V1330" s="23">
        <f>IF(OR(P1330="",P1329=""),"",P1330/P1329-1)</f>
        <v/>
      </c>
      <c r="W1330" s="23">
        <f>IF(OR(Q1330="",Q1329=""),"",Q1330/Q1329-1)</f>
        <v/>
      </c>
      <c r="X1330" s="23">
        <f>IF(OR(R1330="",R1329=""),"",R1330/R1329-1)</f>
        <v/>
      </c>
      <c r="Y1330" s="23">
        <f>IF(R1330="","",P1330/R1330)</f>
        <v/>
      </c>
      <c r="Z1330" s="23">
        <f>IF(R1330="","",Q1330/R1330)</f>
        <v/>
      </c>
      <c r="AA1330" s="24">
        <f>IF(SUMIFS('Daily NSE Equity Options'!$M:$M,'Daily NSE Equity Options'!$A:$A,$A1330)=0,"",SUMIFS('Daily NSE Equity Options'!$M:$M,'Daily NSE Equity Options'!$A:$A,$A1330))</f>
        <v/>
      </c>
      <c r="AB1330" s="9">
        <f>IF(SUMIFS('Daily BSE Equity Options'!$M:$M,'Daily BSE Equity Options'!$A:$A,$A1330)=0,"",SUMIFS('Daily BSE Equity Options'!$M:$M,'Daily BSE Equity Options'!$A:$A,$A1330))</f>
        <v/>
      </c>
      <c r="AC1330" s="9">
        <f>IF(OR(AA1330="",AB1330=""),"",AA1330+AB1330)</f>
        <v/>
      </c>
      <c r="AD1330" s="26">
        <f>IFERROR(IF(OR(AA1330="",INDEX(AA:AA,MATCH(DATE(YEAR($A1330)-1,MONTH($A1330),DAY($A1330)),$A:$A,0))=""),"",AA1330/INDEX(AA:AA,MATCH(DATE(YEAR($A1330)-1,MONTH($A1330),DAY($A1330)),$A:$A,0))-1),"")</f>
        <v/>
      </c>
      <c r="AE1330" s="26">
        <f>IFERROR(IF(OR(AB1330="",INDEX(AB:AB,MATCH(DATE(YEAR($A1330)-1,MONTH($A1330),DAY($A1330)),$A:$A,0))=""),"",AB1330/INDEX(AB:AB,MATCH(DATE(YEAR($A1330)-1,MONTH($A1330),DAY($A1330)),$A:$A,0))-1),"")</f>
        <v/>
      </c>
      <c r="AF1330" s="26">
        <f>IFERROR(IF(OR(AC1330="",INDEX(AC:AC,MATCH(DATE(YEAR($A1330)-1,MONTH($A1330),DAY($A1330)),$A:$A,0))=""),"",AC1330/INDEX(AC:AC,MATCH(DATE(YEAR($A1330)-1,MONTH($A1330),DAY($A1330)),$A:$A,0))-1),"")</f>
        <v/>
      </c>
      <c r="AG1330" s="26">
        <f>IF(OR(AA1330="",AA1329=""),"",AA1330/AA1329-1)</f>
        <v/>
      </c>
      <c r="AH1330" s="26">
        <f>IF(OR(AB1330="",AB1329=""),"",AB1330/AB1329-1)</f>
        <v/>
      </c>
      <c r="AI1330" s="26">
        <f>IF(OR(AC1330="",AC1329=""),"",AC1330/AC1329-1)</f>
        <v/>
      </c>
      <c r="AJ1330" s="26">
        <f>IF(AC1330="","",AA1330/AC1330)</f>
        <v/>
      </c>
      <c r="AK1330" s="26">
        <f>IF(AC1330="","",AB1330/AC1330)</f>
        <v/>
      </c>
      <c r="AL1330" s="29" t="n">
        <v>11.7125</v>
      </c>
      <c r="AM1330" s="30" t="n">
        <v>12.0475</v>
      </c>
      <c r="AN1330" s="30" t="n">
        <v>10.6575</v>
      </c>
      <c r="AO1330" s="30" t="n">
        <v>11.96</v>
      </c>
      <c r="AP1330" s="31" t="n">
        <v>0.0211</v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18">
        <f>IF(SUMIFS('Daily NSE Equity Options'!$K:$K,'Daily NSE Equity Options'!$A:$A,$A1331)=0,"",SUMIFS('Daily NSE Equity Options'!$K:$K,'Daily NSE Equity Options'!$A:$A,$A1331))</f>
        <v/>
      </c>
      <c r="F1331" s="7">
        <f>IF(SUMIFS('Daily BSE Equity Options'!$K:$K,'Daily BSE Equity Options'!$A:$A,$A1331)=0,"",SUMIFS('Daily BSE Equity Options'!$K:$K,'Daily BSE Equity Options'!$A:$A,$A1331))</f>
        <v/>
      </c>
      <c r="G1331" s="7">
        <f>IF(OR(E1331="",F1331=""),"",E1331+F1331)</f>
        <v/>
      </c>
      <c r="H1331" s="20">
        <f>IFERROR(IF(OR(E1331="",INDEX(E:E,MATCH(DATE(YEAR($A1331)-1,MONTH($A1331),DAY($A1331)),$A:$A,0))=""),"",E1331/INDEX(E:E,MATCH(DATE(YEAR($A1331)-1,MONTH($A1331),DAY($A1331)),$A:$A,0))-1),"")</f>
        <v/>
      </c>
      <c r="I1331" s="20">
        <f>IFERROR(IF(OR(F1331="",INDEX(F:F,MATCH(DATE(YEAR($A1331)-1,MONTH($A1331),DAY($A1331)),$A:$A,0))=""),"",F1331/INDEX(F:F,MATCH(DATE(YEAR($A1331)-1,MONTH($A1331),DAY($A1331)),$A:$A,0))-1),"")</f>
        <v/>
      </c>
      <c r="J1331" s="20">
        <f>IFERROR(IF(OR(G1331="",INDEX(G:G,MATCH(DATE(YEAR($A1331)-1,MONTH($A1331),DAY($A1331)),$A:$A,0))=""),"",G1331/INDEX(G:G,MATCH(DATE(YEAR($A1331)-1,MONTH($A1331),DAY($A1331)),$A:$A,0))-1),"")</f>
        <v/>
      </c>
      <c r="K1331" s="20">
        <f>IF(OR(E1331="",E1330=""),"",E1331/E1330-1)</f>
        <v/>
      </c>
      <c r="L1331" s="20">
        <f>IF(OR(F1331="",F1330=""),"",F1331/F1330-1)</f>
        <v/>
      </c>
      <c r="M1331" s="20">
        <f>IF(OR(G1331="",G1330=""),"",G1331/G1330-1)</f>
        <v/>
      </c>
      <c r="N1331" s="20">
        <f>IF(G1331="","",E1331/G1331)</f>
        <v/>
      </c>
      <c r="O1331" s="20">
        <f>IF(G1331="","",F1331/G1331)</f>
        <v/>
      </c>
      <c r="P1331" s="21">
        <f>IF(SUMIFS('Daily NSE Equity Options'!$L:$L,'Daily NSE Equity Options'!$A:$A,$A1331)=0,"",SUMIFS('Daily NSE Equity Options'!$L:$L,'Daily NSE Equity Options'!$A:$A,$A1331))</f>
        <v/>
      </c>
      <c r="Q1331" s="8">
        <f>IF(SUMIFS('Daily BSE Equity Options'!$L:$L,'Daily BSE Equity Options'!$A:$A,$A1331)=0,"",SUMIFS('Daily BSE Equity Options'!$L:$L,'Daily BSE Equity Options'!$A:$A,$A1331))</f>
        <v/>
      </c>
      <c r="R1331" s="8">
        <f>IF(OR(P1331="",Q1331=""),"",P1331+Q1331)</f>
        <v/>
      </c>
      <c r="S1331" s="23">
        <f>IFERROR(IF(OR(P1331="",INDEX(P:P,MATCH(DATE(YEAR($A1331)-1,MONTH($A1331),DAY($A1331)),$A:$A,0))=""),"",P1331/INDEX(P:P,MATCH(DATE(YEAR($A1331)-1,MONTH($A1331),DAY($A1331)),$A:$A,0))-1),"")</f>
        <v/>
      </c>
      <c r="T1331" s="23">
        <f>IFERROR(IF(OR(Q1331="",INDEX(Q:Q,MATCH(DATE(YEAR($A1331)-1,MONTH($A1331),DAY($A1331)),$A:$A,0))=""),"",Q1331/INDEX(Q:Q,MATCH(DATE(YEAR($A1331)-1,MONTH($A1331),DAY($A1331)),$A:$A,0))-1),"")</f>
        <v/>
      </c>
      <c r="U1331" s="23">
        <f>IFERROR(IF(OR(R1331="",INDEX(R:R,MATCH(DATE(YEAR($A1331)-1,MONTH($A1331),DAY($A1331)),$A:$A,0))=""),"",R1331/INDEX(R:R,MATCH(DATE(YEAR($A1331)-1,MONTH($A1331),DAY($A1331)),$A:$A,0))-1),"")</f>
        <v/>
      </c>
      <c r="V1331" s="23">
        <f>IF(OR(P1331="",P1330=""),"",P1331/P1330-1)</f>
        <v/>
      </c>
      <c r="W1331" s="23">
        <f>IF(OR(Q1331="",Q1330=""),"",Q1331/Q1330-1)</f>
        <v/>
      </c>
      <c r="X1331" s="23">
        <f>IF(OR(R1331="",R1330=""),"",R1331/R1330-1)</f>
        <v/>
      </c>
      <c r="Y1331" s="23">
        <f>IF(R1331="","",P1331/R1331)</f>
        <v/>
      </c>
      <c r="Z1331" s="23">
        <f>IF(R1331="","",Q1331/R1331)</f>
        <v/>
      </c>
      <c r="AA1331" s="24">
        <f>IF(SUMIFS('Daily NSE Equity Options'!$M:$M,'Daily NSE Equity Options'!$A:$A,$A1331)=0,"",SUMIFS('Daily NSE Equity Options'!$M:$M,'Daily NSE Equity Options'!$A:$A,$A1331))</f>
        <v/>
      </c>
      <c r="AB1331" s="9">
        <f>IF(SUMIFS('Daily BSE Equity Options'!$M:$M,'Daily BSE Equity Options'!$A:$A,$A1331)=0,"",SUMIFS('Daily BSE Equity Options'!$M:$M,'Daily BSE Equity Options'!$A:$A,$A1331))</f>
        <v/>
      </c>
      <c r="AC1331" s="9">
        <f>IF(OR(AA1331="",AB1331=""),"",AA1331+AB1331)</f>
        <v/>
      </c>
      <c r="AD1331" s="26">
        <f>IFERROR(IF(OR(AA1331="",INDEX(AA:AA,MATCH(DATE(YEAR($A1331)-1,MONTH($A1331),DAY($A1331)),$A:$A,0))=""),"",AA1331/INDEX(AA:AA,MATCH(DATE(YEAR($A1331)-1,MONTH($A1331),DAY($A1331)),$A:$A,0))-1),"")</f>
        <v/>
      </c>
      <c r="AE1331" s="26">
        <f>IFERROR(IF(OR(AB1331="",INDEX(AB:AB,MATCH(DATE(YEAR($A1331)-1,MONTH($A1331),DAY($A1331)),$A:$A,0))=""),"",AB1331/INDEX(AB:AB,MATCH(DATE(YEAR($A1331)-1,MONTH($A1331),DAY($A1331)),$A:$A,0))-1),"")</f>
        <v/>
      </c>
      <c r="AF1331" s="26">
        <f>IFERROR(IF(OR(AC1331="",INDEX(AC:AC,MATCH(DATE(YEAR($A1331)-1,MONTH($A1331),DAY($A1331)),$A:$A,0))=""),"",AC1331/INDEX(AC:AC,MATCH(DATE(YEAR($A1331)-1,MONTH($A1331),DAY($A1331)),$A:$A,0))-1),"")</f>
        <v/>
      </c>
      <c r="AG1331" s="26">
        <f>IF(OR(AA1331="",AA1330=""),"",AA1331/AA1330-1)</f>
        <v/>
      </c>
      <c r="AH1331" s="26">
        <f>IF(OR(AB1331="",AB1330=""),"",AB1331/AB1330-1)</f>
        <v/>
      </c>
      <c r="AI1331" s="26">
        <f>IF(OR(AC1331="",AC1330=""),"",AC1331/AC1330-1)</f>
        <v/>
      </c>
      <c r="AJ1331" s="26">
        <f>IF(AC1331="","",AA1331/AC1331)</f>
        <v/>
      </c>
      <c r="AK1331" s="26">
        <f>IF(AC1331="","",AB1331/AC1331)</f>
        <v/>
      </c>
      <c r="AL1331" s="29" t="n">
        <v>11.96</v>
      </c>
      <c r="AM1331" s="30" t="n">
        <v>12.3075</v>
      </c>
      <c r="AN1331" s="30" t="n">
        <v>11.555</v>
      </c>
      <c r="AO1331" s="30" t="n">
        <v>11.69</v>
      </c>
      <c r="AP1331" s="31" t="n">
        <v>-0.0226</v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18">
        <f>IF(SUMIFS('Daily NSE Equity Options'!$K:$K,'Daily NSE Equity Options'!$A:$A,$A1332)=0,"",SUMIFS('Daily NSE Equity Options'!$K:$K,'Daily NSE Equity Options'!$A:$A,$A1332))</f>
        <v/>
      </c>
      <c r="F1332" s="7">
        <f>IF(SUMIFS('Daily BSE Equity Options'!$K:$K,'Daily BSE Equity Options'!$A:$A,$A1332)=0,"",SUMIFS('Daily BSE Equity Options'!$K:$K,'Daily BSE Equity Options'!$A:$A,$A1332))</f>
        <v/>
      </c>
      <c r="G1332" s="7">
        <f>IF(OR(E1332="",F1332=""),"",E1332+F1332)</f>
        <v/>
      </c>
      <c r="H1332" s="20">
        <f>IFERROR(IF(OR(E1332="",INDEX(E:E,MATCH(DATE(YEAR($A1332)-1,MONTH($A1332),DAY($A1332)),$A:$A,0))=""),"",E1332/INDEX(E:E,MATCH(DATE(YEAR($A1332)-1,MONTH($A1332),DAY($A1332)),$A:$A,0))-1),"")</f>
        <v/>
      </c>
      <c r="I1332" s="20">
        <f>IFERROR(IF(OR(F1332="",INDEX(F:F,MATCH(DATE(YEAR($A1332)-1,MONTH($A1332),DAY($A1332)),$A:$A,0))=""),"",F1332/INDEX(F:F,MATCH(DATE(YEAR($A1332)-1,MONTH($A1332),DAY($A1332)),$A:$A,0))-1),"")</f>
        <v/>
      </c>
      <c r="J1332" s="20">
        <f>IFERROR(IF(OR(G1332="",INDEX(G:G,MATCH(DATE(YEAR($A1332)-1,MONTH($A1332),DAY($A1332)),$A:$A,0))=""),"",G1332/INDEX(G:G,MATCH(DATE(YEAR($A1332)-1,MONTH($A1332),DAY($A1332)),$A:$A,0))-1),"")</f>
        <v/>
      </c>
      <c r="K1332" s="20">
        <f>IF(OR(E1332="",E1331=""),"",E1332/E1331-1)</f>
        <v/>
      </c>
      <c r="L1332" s="20">
        <f>IF(OR(F1332="",F1331=""),"",F1332/F1331-1)</f>
        <v/>
      </c>
      <c r="M1332" s="20">
        <f>IF(OR(G1332="",G1331=""),"",G1332/G1331-1)</f>
        <v/>
      </c>
      <c r="N1332" s="20">
        <f>IF(G1332="","",E1332/G1332)</f>
        <v/>
      </c>
      <c r="O1332" s="20">
        <f>IF(G1332="","",F1332/G1332)</f>
        <v/>
      </c>
      <c r="P1332" s="21">
        <f>IF(SUMIFS('Daily NSE Equity Options'!$L:$L,'Daily NSE Equity Options'!$A:$A,$A1332)=0,"",SUMIFS('Daily NSE Equity Options'!$L:$L,'Daily NSE Equity Options'!$A:$A,$A1332))</f>
        <v/>
      </c>
      <c r="Q1332" s="8">
        <f>IF(SUMIFS('Daily BSE Equity Options'!$L:$L,'Daily BSE Equity Options'!$A:$A,$A1332)=0,"",SUMIFS('Daily BSE Equity Options'!$L:$L,'Daily BSE Equity Options'!$A:$A,$A1332))</f>
        <v/>
      </c>
      <c r="R1332" s="8">
        <f>IF(OR(P1332="",Q1332=""),"",P1332+Q1332)</f>
        <v/>
      </c>
      <c r="S1332" s="23">
        <f>IFERROR(IF(OR(P1332="",INDEX(P:P,MATCH(DATE(YEAR($A1332)-1,MONTH($A1332),DAY($A1332)),$A:$A,0))=""),"",P1332/INDEX(P:P,MATCH(DATE(YEAR($A1332)-1,MONTH($A1332),DAY($A1332)),$A:$A,0))-1),"")</f>
        <v/>
      </c>
      <c r="T1332" s="23">
        <f>IFERROR(IF(OR(Q1332="",INDEX(Q:Q,MATCH(DATE(YEAR($A1332)-1,MONTH($A1332),DAY($A1332)),$A:$A,0))=""),"",Q1332/INDEX(Q:Q,MATCH(DATE(YEAR($A1332)-1,MONTH($A1332),DAY($A1332)),$A:$A,0))-1),"")</f>
        <v/>
      </c>
      <c r="U1332" s="23">
        <f>IFERROR(IF(OR(R1332="",INDEX(R:R,MATCH(DATE(YEAR($A1332)-1,MONTH($A1332),DAY($A1332)),$A:$A,0))=""),"",R1332/INDEX(R:R,MATCH(DATE(YEAR($A1332)-1,MONTH($A1332),DAY($A1332)),$A:$A,0))-1),"")</f>
        <v/>
      </c>
      <c r="V1332" s="23">
        <f>IF(OR(P1332="",P1331=""),"",P1332/P1331-1)</f>
        <v/>
      </c>
      <c r="W1332" s="23">
        <f>IF(OR(Q1332="",Q1331=""),"",Q1332/Q1331-1)</f>
        <v/>
      </c>
      <c r="X1332" s="23">
        <f>IF(OR(R1332="",R1331=""),"",R1332/R1331-1)</f>
        <v/>
      </c>
      <c r="Y1332" s="23">
        <f>IF(R1332="","",P1332/R1332)</f>
        <v/>
      </c>
      <c r="Z1332" s="23">
        <f>IF(R1332="","",Q1332/R1332)</f>
        <v/>
      </c>
      <c r="AA1332" s="24">
        <f>IF(SUMIFS('Daily NSE Equity Options'!$M:$M,'Daily NSE Equity Options'!$A:$A,$A1332)=0,"",SUMIFS('Daily NSE Equity Options'!$M:$M,'Daily NSE Equity Options'!$A:$A,$A1332))</f>
        <v/>
      </c>
      <c r="AB1332" s="9">
        <f>IF(SUMIFS('Daily BSE Equity Options'!$M:$M,'Daily BSE Equity Options'!$A:$A,$A1332)=0,"",SUMIFS('Daily BSE Equity Options'!$M:$M,'Daily BSE Equity Options'!$A:$A,$A1332))</f>
        <v/>
      </c>
      <c r="AC1332" s="9">
        <f>IF(OR(AA1332="",AB1332=""),"",AA1332+AB1332)</f>
        <v/>
      </c>
      <c r="AD1332" s="26">
        <f>IFERROR(IF(OR(AA1332="",INDEX(AA:AA,MATCH(DATE(YEAR($A1332)-1,MONTH($A1332),DAY($A1332)),$A:$A,0))=""),"",AA1332/INDEX(AA:AA,MATCH(DATE(YEAR($A1332)-1,MONTH($A1332),DAY($A1332)),$A:$A,0))-1),"")</f>
        <v/>
      </c>
      <c r="AE1332" s="26">
        <f>IFERROR(IF(OR(AB1332="",INDEX(AB:AB,MATCH(DATE(YEAR($A1332)-1,MONTH($A1332),DAY($A1332)),$A:$A,0))=""),"",AB1332/INDEX(AB:AB,MATCH(DATE(YEAR($A1332)-1,MONTH($A1332),DAY($A1332)),$A:$A,0))-1),"")</f>
        <v/>
      </c>
      <c r="AF1332" s="26">
        <f>IFERROR(IF(OR(AC1332="",INDEX(AC:AC,MATCH(DATE(YEAR($A1332)-1,MONTH($A1332),DAY($A1332)),$A:$A,0))=""),"",AC1332/INDEX(AC:AC,MATCH(DATE(YEAR($A1332)-1,MONTH($A1332),DAY($A1332)),$A:$A,0))-1),"")</f>
        <v/>
      </c>
      <c r="AG1332" s="26">
        <f>IF(OR(AA1332="",AA1331=""),"",AA1332/AA1331-1)</f>
        <v/>
      </c>
      <c r="AH1332" s="26">
        <f>IF(OR(AB1332="",AB1331=""),"",AB1332/AB1331-1)</f>
        <v/>
      </c>
      <c r="AI1332" s="26">
        <f>IF(OR(AC1332="",AC1331=""),"",AC1332/AC1331-1)</f>
        <v/>
      </c>
      <c r="AJ1332" s="26">
        <f>IF(AC1332="","",AA1332/AC1332)</f>
        <v/>
      </c>
      <c r="AK1332" s="26">
        <f>IF(AC1332="","",AB1332/AC1332)</f>
        <v/>
      </c>
      <c r="AL1332" s="29" t="n">
        <v>11.6875</v>
      </c>
      <c r="AM1332" s="30" t="n">
        <v>12.1975</v>
      </c>
      <c r="AN1332" s="30" t="n">
        <v>10.8975</v>
      </c>
      <c r="AO1332" s="30" t="n">
        <v>12.03</v>
      </c>
      <c r="AP1332" s="31" t="n">
        <v>0.0293</v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18">
        <f>IF(SUMIFS('Daily NSE Equity Options'!$K:$K,'Daily NSE Equity Options'!$A:$A,$A1333)=0,"",SUMIFS('Daily NSE Equity Options'!$K:$K,'Daily NSE Equity Options'!$A:$A,$A1333))</f>
        <v/>
      </c>
      <c r="F1333" s="7">
        <f>IF(SUMIFS('Daily BSE Equity Options'!$K:$K,'Daily BSE Equity Options'!$A:$A,$A1333)=0,"",SUMIFS('Daily BSE Equity Options'!$K:$K,'Daily BSE Equity Options'!$A:$A,$A1333))</f>
        <v/>
      </c>
      <c r="G1333" s="7">
        <f>IF(OR(E1333="",F1333=""),"",E1333+F1333)</f>
        <v/>
      </c>
      <c r="H1333" s="20">
        <f>IFERROR(IF(OR(E1333="",INDEX(E:E,MATCH(DATE(YEAR($A1333)-1,MONTH($A1333),DAY($A1333)),$A:$A,0))=""),"",E1333/INDEX(E:E,MATCH(DATE(YEAR($A1333)-1,MONTH($A1333),DAY($A1333)),$A:$A,0))-1),"")</f>
        <v/>
      </c>
      <c r="I1333" s="20">
        <f>IFERROR(IF(OR(F1333="",INDEX(F:F,MATCH(DATE(YEAR($A1333)-1,MONTH($A1333),DAY($A1333)),$A:$A,0))=""),"",F1333/INDEX(F:F,MATCH(DATE(YEAR($A1333)-1,MONTH($A1333),DAY($A1333)),$A:$A,0))-1),"")</f>
        <v/>
      </c>
      <c r="J1333" s="20">
        <f>IFERROR(IF(OR(G1333="",INDEX(G:G,MATCH(DATE(YEAR($A1333)-1,MONTH($A1333),DAY($A1333)),$A:$A,0))=""),"",G1333/INDEX(G:G,MATCH(DATE(YEAR($A1333)-1,MONTH($A1333),DAY($A1333)),$A:$A,0))-1),"")</f>
        <v/>
      </c>
      <c r="K1333" s="20">
        <f>IF(OR(E1333="",E1332=""),"",E1333/E1332-1)</f>
        <v/>
      </c>
      <c r="L1333" s="20">
        <f>IF(OR(F1333="",F1332=""),"",F1333/F1332-1)</f>
        <v/>
      </c>
      <c r="M1333" s="20">
        <f>IF(OR(G1333="",G1332=""),"",G1333/G1332-1)</f>
        <v/>
      </c>
      <c r="N1333" s="20">
        <f>IF(G1333="","",E1333/G1333)</f>
        <v/>
      </c>
      <c r="O1333" s="20">
        <f>IF(G1333="","",F1333/G1333)</f>
        <v/>
      </c>
      <c r="P1333" s="21">
        <f>IF(SUMIFS('Daily NSE Equity Options'!$L:$L,'Daily NSE Equity Options'!$A:$A,$A1333)=0,"",SUMIFS('Daily NSE Equity Options'!$L:$L,'Daily NSE Equity Options'!$A:$A,$A1333))</f>
        <v/>
      </c>
      <c r="Q1333" s="8">
        <f>IF(SUMIFS('Daily BSE Equity Options'!$L:$L,'Daily BSE Equity Options'!$A:$A,$A1333)=0,"",SUMIFS('Daily BSE Equity Options'!$L:$L,'Daily BSE Equity Options'!$A:$A,$A1333))</f>
        <v/>
      </c>
      <c r="R1333" s="8">
        <f>IF(OR(P1333="",Q1333=""),"",P1333+Q1333)</f>
        <v/>
      </c>
      <c r="S1333" s="23">
        <f>IFERROR(IF(OR(P1333="",INDEX(P:P,MATCH(DATE(YEAR($A1333)-1,MONTH($A1333),DAY($A1333)),$A:$A,0))=""),"",P1333/INDEX(P:P,MATCH(DATE(YEAR($A1333)-1,MONTH($A1333),DAY($A1333)),$A:$A,0))-1),"")</f>
        <v/>
      </c>
      <c r="T1333" s="23">
        <f>IFERROR(IF(OR(Q1333="",INDEX(Q:Q,MATCH(DATE(YEAR($A1333)-1,MONTH($A1333),DAY($A1333)),$A:$A,0))=""),"",Q1333/INDEX(Q:Q,MATCH(DATE(YEAR($A1333)-1,MONTH($A1333),DAY($A1333)),$A:$A,0))-1),"")</f>
        <v/>
      </c>
      <c r="U1333" s="23">
        <f>IFERROR(IF(OR(R1333="",INDEX(R:R,MATCH(DATE(YEAR($A1333)-1,MONTH($A1333),DAY($A1333)),$A:$A,0))=""),"",R1333/INDEX(R:R,MATCH(DATE(YEAR($A1333)-1,MONTH($A1333),DAY($A1333)),$A:$A,0))-1),"")</f>
        <v/>
      </c>
      <c r="V1333" s="23">
        <f>IF(OR(P1333="",P1332=""),"",P1333/P1332-1)</f>
        <v/>
      </c>
      <c r="W1333" s="23">
        <f>IF(OR(Q1333="",Q1332=""),"",Q1333/Q1332-1)</f>
        <v/>
      </c>
      <c r="X1333" s="23">
        <f>IF(OR(R1333="",R1332=""),"",R1333/R1332-1)</f>
        <v/>
      </c>
      <c r="Y1333" s="23">
        <f>IF(R1333="","",P1333/R1333)</f>
        <v/>
      </c>
      <c r="Z1333" s="23">
        <f>IF(R1333="","",Q1333/R1333)</f>
        <v/>
      </c>
      <c r="AA1333" s="24">
        <f>IF(SUMIFS('Daily NSE Equity Options'!$M:$M,'Daily NSE Equity Options'!$A:$A,$A1333)=0,"",SUMIFS('Daily NSE Equity Options'!$M:$M,'Daily NSE Equity Options'!$A:$A,$A1333))</f>
        <v/>
      </c>
      <c r="AB1333" s="9">
        <f>IF(SUMIFS('Daily BSE Equity Options'!$M:$M,'Daily BSE Equity Options'!$A:$A,$A1333)=0,"",SUMIFS('Daily BSE Equity Options'!$M:$M,'Daily BSE Equity Options'!$A:$A,$A1333))</f>
        <v/>
      </c>
      <c r="AC1333" s="9">
        <f>IF(OR(AA1333="",AB1333=""),"",AA1333+AB1333)</f>
        <v/>
      </c>
      <c r="AD1333" s="26">
        <f>IFERROR(IF(OR(AA1333="",INDEX(AA:AA,MATCH(DATE(YEAR($A1333)-1,MONTH($A1333),DAY($A1333)),$A:$A,0))=""),"",AA1333/INDEX(AA:AA,MATCH(DATE(YEAR($A1333)-1,MONTH($A1333),DAY($A1333)),$A:$A,0))-1),"")</f>
        <v/>
      </c>
      <c r="AE1333" s="26">
        <f>IFERROR(IF(OR(AB1333="",INDEX(AB:AB,MATCH(DATE(YEAR($A1333)-1,MONTH($A1333),DAY($A1333)),$A:$A,0))=""),"",AB1333/INDEX(AB:AB,MATCH(DATE(YEAR($A1333)-1,MONTH($A1333),DAY($A1333)),$A:$A,0))-1),"")</f>
        <v/>
      </c>
      <c r="AF1333" s="26">
        <f>IFERROR(IF(OR(AC1333="",INDEX(AC:AC,MATCH(DATE(YEAR($A1333)-1,MONTH($A1333),DAY($A1333)),$A:$A,0))=""),"",AC1333/INDEX(AC:AC,MATCH(DATE(YEAR($A1333)-1,MONTH($A1333),DAY($A1333)),$A:$A,0))-1),"")</f>
        <v/>
      </c>
      <c r="AG1333" s="26">
        <f>IF(OR(AA1333="",AA1332=""),"",AA1333/AA1332-1)</f>
        <v/>
      </c>
      <c r="AH1333" s="26">
        <f>IF(OR(AB1333="",AB1332=""),"",AB1333/AB1332-1)</f>
        <v/>
      </c>
      <c r="AI1333" s="26">
        <f>IF(OR(AC1333="",AC1332=""),"",AC1333/AC1332-1)</f>
        <v/>
      </c>
      <c r="AJ1333" s="26">
        <f>IF(AC1333="","",AA1333/AC1333)</f>
        <v/>
      </c>
      <c r="AK1333" s="26">
        <f>IF(AC1333="","",AB1333/AC1333)</f>
        <v/>
      </c>
      <c r="AL1333" s="29" t="n">
        <v>12.0325</v>
      </c>
      <c r="AM1333" s="30" t="n">
        <v>12.73</v>
      </c>
      <c r="AN1333" s="30" t="n">
        <v>12.0325</v>
      </c>
      <c r="AO1333" s="30" t="n">
        <v>12.22</v>
      </c>
      <c r="AP1333" s="31" t="n">
        <v>0.0156</v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18">
        <f>IF(SUMIFS('Daily NSE Equity Options'!$K:$K,'Daily NSE Equity Options'!$A:$A,$A1334)=0,"",SUMIFS('Daily NSE Equity Options'!$K:$K,'Daily NSE Equity Options'!$A:$A,$A1334))</f>
        <v/>
      </c>
      <c r="F1334" s="7">
        <f>IF(SUMIFS('Daily BSE Equity Options'!$K:$K,'Daily BSE Equity Options'!$A:$A,$A1334)=0,"",SUMIFS('Daily BSE Equity Options'!$K:$K,'Daily BSE Equity Options'!$A:$A,$A1334))</f>
        <v/>
      </c>
      <c r="G1334" s="7">
        <f>IF(OR(E1334="",F1334=""),"",E1334+F1334)</f>
        <v/>
      </c>
      <c r="H1334" s="20">
        <f>IFERROR(IF(OR(E1334="",INDEX(E:E,MATCH(DATE(YEAR($A1334)-1,MONTH($A1334),DAY($A1334)),$A:$A,0))=""),"",E1334/INDEX(E:E,MATCH(DATE(YEAR($A1334)-1,MONTH($A1334),DAY($A1334)),$A:$A,0))-1),"")</f>
        <v/>
      </c>
      <c r="I1334" s="20">
        <f>IFERROR(IF(OR(F1334="",INDEX(F:F,MATCH(DATE(YEAR($A1334)-1,MONTH($A1334),DAY($A1334)),$A:$A,0))=""),"",F1334/INDEX(F:F,MATCH(DATE(YEAR($A1334)-1,MONTH($A1334),DAY($A1334)),$A:$A,0))-1),"")</f>
        <v/>
      </c>
      <c r="J1334" s="20">
        <f>IFERROR(IF(OR(G1334="",INDEX(G:G,MATCH(DATE(YEAR($A1334)-1,MONTH($A1334),DAY($A1334)),$A:$A,0))=""),"",G1334/INDEX(G:G,MATCH(DATE(YEAR($A1334)-1,MONTH($A1334),DAY($A1334)),$A:$A,0))-1),"")</f>
        <v/>
      </c>
      <c r="K1334" s="20">
        <f>IF(OR(E1334="",E1333=""),"",E1334/E1333-1)</f>
        <v/>
      </c>
      <c r="L1334" s="20">
        <f>IF(OR(F1334="",F1333=""),"",F1334/F1333-1)</f>
        <v/>
      </c>
      <c r="M1334" s="20">
        <f>IF(OR(G1334="",G1333=""),"",G1334/G1333-1)</f>
        <v/>
      </c>
      <c r="N1334" s="20">
        <f>IF(G1334="","",E1334/G1334)</f>
        <v/>
      </c>
      <c r="O1334" s="20">
        <f>IF(G1334="","",F1334/G1334)</f>
        <v/>
      </c>
      <c r="P1334" s="21">
        <f>IF(SUMIFS('Daily NSE Equity Options'!$L:$L,'Daily NSE Equity Options'!$A:$A,$A1334)=0,"",SUMIFS('Daily NSE Equity Options'!$L:$L,'Daily NSE Equity Options'!$A:$A,$A1334))</f>
        <v/>
      </c>
      <c r="Q1334" s="8">
        <f>IF(SUMIFS('Daily BSE Equity Options'!$L:$L,'Daily BSE Equity Options'!$A:$A,$A1334)=0,"",SUMIFS('Daily BSE Equity Options'!$L:$L,'Daily BSE Equity Options'!$A:$A,$A1334))</f>
        <v/>
      </c>
      <c r="R1334" s="8">
        <f>IF(OR(P1334="",Q1334=""),"",P1334+Q1334)</f>
        <v/>
      </c>
      <c r="S1334" s="23">
        <f>IFERROR(IF(OR(P1334="",INDEX(P:P,MATCH(DATE(YEAR($A1334)-1,MONTH($A1334),DAY($A1334)),$A:$A,0))=""),"",P1334/INDEX(P:P,MATCH(DATE(YEAR($A1334)-1,MONTH($A1334),DAY($A1334)),$A:$A,0))-1),"")</f>
        <v/>
      </c>
      <c r="T1334" s="23">
        <f>IFERROR(IF(OR(Q1334="",INDEX(Q:Q,MATCH(DATE(YEAR($A1334)-1,MONTH($A1334),DAY($A1334)),$A:$A,0))=""),"",Q1334/INDEX(Q:Q,MATCH(DATE(YEAR($A1334)-1,MONTH($A1334),DAY($A1334)),$A:$A,0))-1),"")</f>
        <v/>
      </c>
      <c r="U1334" s="23">
        <f>IFERROR(IF(OR(R1334="",INDEX(R:R,MATCH(DATE(YEAR($A1334)-1,MONTH($A1334),DAY($A1334)),$A:$A,0))=""),"",R1334/INDEX(R:R,MATCH(DATE(YEAR($A1334)-1,MONTH($A1334),DAY($A1334)),$A:$A,0))-1),"")</f>
        <v/>
      </c>
      <c r="V1334" s="23">
        <f>IF(OR(P1334="",P1333=""),"",P1334/P1333-1)</f>
        <v/>
      </c>
      <c r="W1334" s="23">
        <f>IF(OR(Q1334="",Q1333=""),"",Q1334/Q1333-1)</f>
        <v/>
      </c>
      <c r="X1334" s="23">
        <f>IF(OR(R1334="",R1333=""),"",R1334/R1333-1)</f>
        <v/>
      </c>
      <c r="Y1334" s="23">
        <f>IF(R1334="","",P1334/R1334)</f>
        <v/>
      </c>
      <c r="Z1334" s="23">
        <f>IF(R1334="","",Q1334/R1334)</f>
        <v/>
      </c>
      <c r="AA1334" s="24">
        <f>IF(SUMIFS('Daily NSE Equity Options'!$M:$M,'Daily NSE Equity Options'!$A:$A,$A1334)=0,"",SUMIFS('Daily NSE Equity Options'!$M:$M,'Daily NSE Equity Options'!$A:$A,$A1334))</f>
        <v/>
      </c>
      <c r="AB1334" s="9">
        <f>IF(SUMIFS('Daily BSE Equity Options'!$M:$M,'Daily BSE Equity Options'!$A:$A,$A1334)=0,"",SUMIFS('Daily BSE Equity Options'!$M:$M,'Daily BSE Equity Options'!$A:$A,$A1334))</f>
        <v/>
      </c>
      <c r="AC1334" s="9">
        <f>IF(OR(AA1334="",AB1334=""),"",AA1334+AB1334)</f>
        <v/>
      </c>
      <c r="AD1334" s="26">
        <f>IFERROR(IF(OR(AA1334="",INDEX(AA:AA,MATCH(DATE(YEAR($A1334)-1,MONTH($A1334),DAY($A1334)),$A:$A,0))=""),"",AA1334/INDEX(AA:AA,MATCH(DATE(YEAR($A1334)-1,MONTH($A1334),DAY($A1334)),$A:$A,0))-1),"")</f>
        <v/>
      </c>
      <c r="AE1334" s="26">
        <f>IFERROR(IF(OR(AB1334="",INDEX(AB:AB,MATCH(DATE(YEAR($A1334)-1,MONTH($A1334),DAY($A1334)),$A:$A,0))=""),"",AB1334/INDEX(AB:AB,MATCH(DATE(YEAR($A1334)-1,MONTH($A1334),DAY($A1334)),$A:$A,0))-1),"")</f>
        <v/>
      </c>
      <c r="AF1334" s="26">
        <f>IFERROR(IF(OR(AC1334="",INDEX(AC:AC,MATCH(DATE(YEAR($A1334)-1,MONTH($A1334),DAY($A1334)),$A:$A,0))=""),"",AC1334/INDEX(AC:AC,MATCH(DATE(YEAR($A1334)-1,MONTH($A1334),DAY($A1334)),$A:$A,0))-1),"")</f>
        <v/>
      </c>
      <c r="AG1334" s="26">
        <f>IF(OR(AA1334="",AA1333=""),"",AA1334/AA1333-1)</f>
        <v/>
      </c>
      <c r="AH1334" s="26">
        <f>IF(OR(AB1334="",AB1333=""),"",AB1334/AB1333-1)</f>
        <v/>
      </c>
      <c r="AI1334" s="26">
        <f>IF(OR(AC1334="",AC1333=""),"",AC1334/AC1333-1)</f>
        <v/>
      </c>
      <c r="AJ1334" s="26">
        <f>IF(AC1334="","",AA1334/AC1334)</f>
        <v/>
      </c>
      <c r="AK1334" s="26">
        <f>IF(AC1334="","",AB1334/AC1334)</f>
        <v/>
      </c>
      <c r="AL1334" s="29" t="n">
        <v>12.2175</v>
      </c>
      <c r="AM1334" s="30" t="n">
        <v>12.4225</v>
      </c>
      <c r="AN1334" s="30" t="n">
        <v>11.595</v>
      </c>
      <c r="AO1334" s="30" t="n">
        <v>12.23</v>
      </c>
      <c r="AP1334" s="31" t="n">
        <v>0.001</v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18">
        <f>IF(SUMIFS('Daily NSE Equity Options'!$K:$K,'Daily NSE Equity Options'!$A:$A,$A1335)=0,"",SUMIFS('Daily NSE Equity Options'!$K:$K,'Daily NSE Equity Options'!$A:$A,$A1335))</f>
        <v/>
      </c>
      <c r="F1335" s="7">
        <f>IF(SUMIFS('Daily BSE Equity Options'!$K:$K,'Daily BSE Equity Options'!$A:$A,$A1335)=0,"",SUMIFS('Daily BSE Equity Options'!$K:$K,'Daily BSE Equity Options'!$A:$A,$A1335))</f>
        <v/>
      </c>
      <c r="G1335" s="7">
        <f>IF(OR(E1335="",F1335=""),"",E1335+F1335)</f>
        <v/>
      </c>
      <c r="H1335" s="20">
        <f>IFERROR(IF(OR(E1335="",INDEX(E:E,MATCH(DATE(YEAR($A1335)-1,MONTH($A1335),DAY($A1335)),$A:$A,0))=""),"",E1335/INDEX(E:E,MATCH(DATE(YEAR($A1335)-1,MONTH($A1335),DAY($A1335)),$A:$A,0))-1),"")</f>
        <v/>
      </c>
      <c r="I1335" s="20">
        <f>IFERROR(IF(OR(F1335="",INDEX(F:F,MATCH(DATE(YEAR($A1335)-1,MONTH($A1335),DAY($A1335)),$A:$A,0))=""),"",F1335/INDEX(F:F,MATCH(DATE(YEAR($A1335)-1,MONTH($A1335),DAY($A1335)),$A:$A,0))-1),"")</f>
        <v/>
      </c>
      <c r="J1335" s="20">
        <f>IFERROR(IF(OR(G1335="",INDEX(G:G,MATCH(DATE(YEAR($A1335)-1,MONTH($A1335),DAY($A1335)),$A:$A,0))=""),"",G1335/INDEX(G:G,MATCH(DATE(YEAR($A1335)-1,MONTH($A1335),DAY($A1335)),$A:$A,0))-1),"")</f>
        <v/>
      </c>
      <c r="K1335" s="20">
        <f>IF(OR(E1335="",E1334=""),"",E1335/E1334-1)</f>
        <v/>
      </c>
      <c r="L1335" s="20">
        <f>IF(OR(F1335="",F1334=""),"",F1335/F1334-1)</f>
        <v/>
      </c>
      <c r="M1335" s="20">
        <f>IF(OR(G1335="",G1334=""),"",G1335/G1334-1)</f>
        <v/>
      </c>
      <c r="N1335" s="20">
        <f>IF(G1335="","",E1335/G1335)</f>
        <v/>
      </c>
      <c r="O1335" s="20">
        <f>IF(G1335="","",F1335/G1335)</f>
        <v/>
      </c>
      <c r="P1335" s="21">
        <f>IF(SUMIFS('Daily NSE Equity Options'!$L:$L,'Daily NSE Equity Options'!$A:$A,$A1335)=0,"",SUMIFS('Daily NSE Equity Options'!$L:$L,'Daily NSE Equity Options'!$A:$A,$A1335))</f>
        <v/>
      </c>
      <c r="Q1335" s="8">
        <f>IF(SUMIFS('Daily BSE Equity Options'!$L:$L,'Daily BSE Equity Options'!$A:$A,$A1335)=0,"",SUMIFS('Daily BSE Equity Options'!$L:$L,'Daily BSE Equity Options'!$A:$A,$A1335))</f>
        <v/>
      </c>
      <c r="R1335" s="8">
        <f>IF(OR(P1335="",Q1335=""),"",P1335+Q1335)</f>
        <v/>
      </c>
      <c r="S1335" s="23">
        <f>IFERROR(IF(OR(P1335="",INDEX(P:P,MATCH(DATE(YEAR($A1335)-1,MONTH($A1335),DAY($A1335)),$A:$A,0))=""),"",P1335/INDEX(P:P,MATCH(DATE(YEAR($A1335)-1,MONTH($A1335),DAY($A1335)),$A:$A,0))-1),"")</f>
        <v/>
      </c>
      <c r="T1335" s="23">
        <f>IFERROR(IF(OR(Q1335="",INDEX(Q:Q,MATCH(DATE(YEAR($A1335)-1,MONTH($A1335),DAY($A1335)),$A:$A,0))=""),"",Q1335/INDEX(Q:Q,MATCH(DATE(YEAR($A1335)-1,MONTH($A1335),DAY($A1335)),$A:$A,0))-1),"")</f>
        <v/>
      </c>
      <c r="U1335" s="23">
        <f>IFERROR(IF(OR(R1335="",INDEX(R:R,MATCH(DATE(YEAR($A1335)-1,MONTH($A1335),DAY($A1335)),$A:$A,0))=""),"",R1335/INDEX(R:R,MATCH(DATE(YEAR($A1335)-1,MONTH($A1335),DAY($A1335)),$A:$A,0))-1),"")</f>
        <v/>
      </c>
      <c r="V1335" s="23">
        <f>IF(OR(P1335="",P1334=""),"",P1335/P1334-1)</f>
        <v/>
      </c>
      <c r="W1335" s="23">
        <f>IF(OR(Q1335="",Q1334=""),"",Q1335/Q1334-1)</f>
        <v/>
      </c>
      <c r="X1335" s="23">
        <f>IF(OR(R1335="",R1334=""),"",R1335/R1334-1)</f>
        <v/>
      </c>
      <c r="Y1335" s="23">
        <f>IF(R1335="","",P1335/R1335)</f>
        <v/>
      </c>
      <c r="Z1335" s="23">
        <f>IF(R1335="","",Q1335/R1335)</f>
        <v/>
      </c>
      <c r="AA1335" s="24">
        <f>IF(SUMIFS('Daily NSE Equity Options'!$M:$M,'Daily NSE Equity Options'!$A:$A,$A1335)=0,"",SUMIFS('Daily NSE Equity Options'!$M:$M,'Daily NSE Equity Options'!$A:$A,$A1335))</f>
        <v/>
      </c>
      <c r="AB1335" s="9">
        <f>IF(SUMIFS('Daily BSE Equity Options'!$M:$M,'Daily BSE Equity Options'!$A:$A,$A1335)=0,"",SUMIFS('Daily BSE Equity Options'!$M:$M,'Daily BSE Equity Options'!$A:$A,$A1335))</f>
        <v/>
      </c>
      <c r="AC1335" s="9">
        <f>IF(OR(AA1335="",AB1335=""),"",AA1335+AB1335)</f>
        <v/>
      </c>
      <c r="AD1335" s="26">
        <f>IFERROR(IF(OR(AA1335="",INDEX(AA:AA,MATCH(DATE(YEAR($A1335)-1,MONTH($A1335),DAY($A1335)),$A:$A,0))=""),"",AA1335/INDEX(AA:AA,MATCH(DATE(YEAR($A1335)-1,MONTH($A1335),DAY($A1335)),$A:$A,0))-1),"")</f>
        <v/>
      </c>
      <c r="AE1335" s="26">
        <f>IFERROR(IF(OR(AB1335="",INDEX(AB:AB,MATCH(DATE(YEAR($A1335)-1,MONTH($A1335),DAY($A1335)),$A:$A,0))=""),"",AB1335/INDEX(AB:AB,MATCH(DATE(YEAR($A1335)-1,MONTH($A1335),DAY($A1335)),$A:$A,0))-1),"")</f>
        <v/>
      </c>
      <c r="AF1335" s="26">
        <f>IFERROR(IF(OR(AC1335="",INDEX(AC:AC,MATCH(DATE(YEAR($A1335)-1,MONTH($A1335),DAY($A1335)),$A:$A,0))=""),"",AC1335/INDEX(AC:AC,MATCH(DATE(YEAR($A1335)-1,MONTH($A1335),DAY($A1335)),$A:$A,0))-1),"")</f>
        <v/>
      </c>
      <c r="AG1335" s="26">
        <f>IF(OR(AA1335="",AA1334=""),"",AA1335/AA1334-1)</f>
        <v/>
      </c>
      <c r="AH1335" s="26">
        <f>IF(OR(AB1335="",AB1334=""),"",AB1335/AB1334-1)</f>
        <v/>
      </c>
      <c r="AI1335" s="26">
        <f>IF(OR(AC1335="",AC1334=""),"",AC1335/AC1334-1)</f>
        <v/>
      </c>
      <c r="AJ1335" s="26">
        <f>IF(AC1335="","",AA1335/AC1335)</f>
        <v/>
      </c>
      <c r="AK1335" s="26">
        <f>IF(AC1335="","",AB1335/AC1335)</f>
        <v/>
      </c>
      <c r="AL1335" s="29" t="n">
        <v>12.2325</v>
      </c>
      <c r="AM1335" s="30" t="n">
        <v>12.3525</v>
      </c>
      <c r="AN1335" s="30" t="n">
        <v>10.7775</v>
      </c>
      <c r="AO1335" s="30" t="n">
        <v>12.14</v>
      </c>
      <c r="AP1335" s="31" t="n">
        <v>-0.0076</v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18">
        <f>IF(SUMIFS('Daily NSE Equity Options'!$K:$K,'Daily NSE Equity Options'!$A:$A,$A1336)=0,"",SUMIFS('Daily NSE Equity Options'!$K:$K,'Daily NSE Equity Options'!$A:$A,$A1336))</f>
        <v/>
      </c>
      <c r="F1336" s="7">
        <f>IF(SUMIFS('Daily BSE Equity Options'!$K:$K,'Daily BSE Equity Options'!$A:$A,$A1336)=0,"",SUMIFS('Daily BSE Equity Options'!$K:$K,'Daily BSE Equity Options'!$A:$A,$A1336))</f>
        <v/>
      </c>
      <c r="G1336" s="7">
        <f>IF(OR(E1336="",F1336=""),"",E1336+F1336)</f>
        <v/>
      </c>
      <c r="H1336" s="20">
        <f>IFERROR(IF(OR(E1336="",INDEX(E:E,MATCH(DATE(YEAR($A1336)-1,MONTH($A1336),DAY($A1336)),$A:$A,0))=""),"",E1336/INDEX(E:E,MATCH(DATE(YEAR($A1336)-1,MONTH($A1336),DAY($A1336)),$A:$A,0))-1),"")</f>
        <v/>
      </c>
      <c r="I1336" s="20">
        <f>IFERROR(IF(OR(F1336="",INDEX(F:F,MATCH(DATE(YEAR($A1336)-1,MONTH($A1336),DAY($A1336)),$A:$A,0))=""),"",F1336/INDEX(F:F,MATCH(DATE(YEAR($A1336)-1,MONTH($A1336),DAY($A1336)),$A:$A,0))-1),"")</f>
        <v/>
      </c>
      <c r="J1336" s="20">
        <f>IFERROR(IF(OR(G1336="",INDEX(G:G,MATCH(DATE(YEAR($A1336)-1,MONTH($A1336),DAY($A1336)),$A:$A,0))=""),"",G1336/INDEX(G:G,MATCH(DATE(YEAR($A1336)-1,MONTH($A1336),DAY($A1336)),$A:$A,0))-1),"")</f>
        <v/>
      </c>
      <c r="K1336" s="20">
        <f>IF(OR(E1336="",E1335=""),"",E1336/E1335-1)</f>
        <v/>
      </c>
      <c r="L1336" s="20">
        <f>IF(OR(F1336="",F1335=""),"",F1336/F1335-1)</f>
        <v/>
      </c>
      <c r="M1336" s="20">
        <f>IF(OR(G1336="",G1335=""),"",G1336/G1335-1)</f>
        <v/>
      </c>
      <c r="N1336" s="20">
        <f>IF(G1336="","",E1336/G1336)</f>
        <v/>
      </c>
      <c r="O1336" s="20">
        <f>IF(G1336="","",F1336/G1336)</f>
        <v/>
      </c>
      <c r="P1336" s="21">
        <f>IF(SUMIFS('Daily NSE Equity Options'!$L:$L,'Daily NSE Equity Options'!$A:$A,$A1336)=0,"",SUMIFS('Daily NSE Equity Options'!$L:$L,'Daily NSE Equity Options'!$A:$A,$A1336))</f>
        <v/>
      </c>
      <c r="Q1336" s="8">
        <f>IF(SUMIFS('Daily BSE Equity Options'!$L:$L,'Daily BSE Equity Options'!$A:$A,$A1336)=0,"",SUMIFS('Daily BSE Equity Options'!$L:$L,'Daily BSE Equity Options'!$A:$A,$A1336))</f>
        <v/>
      </c>
      <c r="R1336" s="8">
        <f>IF(OR(P1336="",Q1336=""),"",P1336+Q1336)</f>
        <v/>
      </c>
      <c r="S1336" s="23">
        <f>IFERROR(IF(OR(P1336="",INDEX(P:P,MATCH(DATE(YEAR($A1336)-1,MONTH($A1336),DAY($A1336)),$A:$A,0))=""),"",P1336/INDEX(P:P,MATCH(DATE(YEAR($A1336)-1,MONTH($A1336),DAY($A1336)),$A:$A,0))-1),"")</f>
        <v/>
      </c>
      <c r="T1336" s="23">
        <f>IFERROR(IF(OR(Q1336="",INDEX(Q:Q,MATCH(DATE(YEAR($A1336)-1,MONTH($A1336),DAY($A1336)),$A:$A,0))=""),"",Q1336/INDEX(Q:Q,MATCH(DATE(YEAR($A1336)-1,MONTH($A1336),DAY($A1336)),$A:$A,0))-1),"")</f>
        <v/>
      </c>
      <c r="U1336" s="23">
        <f>IFERROR(IF(OR(R1336="",INDEX(R:R,MATCH(DATE(YEAR($A1336)-1,MONTH($A1336),DAY($A1336)),$A:$A,0))=""),"",R1336/INDEX(R:R,MATCH(DATE(YEAR($A1336)-1,MONTH($A1336),DAY($A1336)),$A:$A,0))-1),"")</f>
        <v/>
      </c>
      <c r="V1336" s="23">
        <f>IF(OR(P1336="",P1335=""),"",P1336/P1335-1)</f>
        <v/>
      </c>
      <c r="W1336" s="23">
        <f>IF(OR(Q1336="",Q1335=""),"",Q1336/Q1335-1)</f>
        <v/>
      </c>
      <c r="X1336" s="23">
        <f>IF(OR(R1336="",R1335=""),"",R1336/R1335-1)</f>
        <v/>
      </c>
      <c r="Y1336" s="23">
        <f>IF(R1336="","",P1336/R1336)</f>
        <v/>
      </c>
      <c r="Z1336" s="23">
        <f>IF(R1336="","",Q1336/R1336)</f>
        <v/>
      </c>
      <c r="AA1336" s="24">
        <f>IF(SUMIFS('Daily NSE Equity Options'!$M:$M,'Daily NSE Equity Options'!$A:$A,$A1336)=0,"",SUMIFS('Daily NSE Equity Options'!$M:$M,'Daily NSE Equity Options'!$A:$A,$A1336))</f>
        <v/>
      </c>
      <c r="AB1336" s="9">
        <f>IF(SUMIFS('Daily BSE Equity Options'!$M:$M,'Daily BSE Equity Options'!$A:$A,$A1336)=0,"",SUMIFS('Daily BSE Equity Options'!$M:$M,'Daily BSE Equity Options'!$A:$A,$A1336))</f>
        <v/>
      </c>
      <c r="AC1336" s="9">
        <f>IF(OR(AA1336="",AB1336=""),"",AA1336+AB1336)</f>
        <v/>
      </c>
      <c r="AD1336" s="26">
        <f>IFERROR(IF(OR(AA1336="",INDEX(AA:AA,MATCH(DATE(YEAR($A1336)-1,MONTH($A1336),DAY($A1336)),$A:$A,0))=""),"",AA1336/INDEX(AA:AA,MATCH(DATE(YEAR($A1336)-1,MONTH($A1336),DAY($A1336)),$A:$A,0))-1),"")</f>
        <v/>
      </c>
      <c r="AE1336" s="26">
        <f>IFERROR(IF(OR(AB1336="",INDEX(AB:AB,MATCH(DATE(YEAR($A1336)-1,MONTH($A1336),DAY($A1336)),$A:$A,0))=""),"",AB1336/INDEX(AB:AB,MATCH(DATE(YEAR($A1336)-1,MONTH($A1336),DAY($A1336)),$A:$A,0))-1),"")</f>
        <v/>
      </c>
      <c r="AF1336" s="26">
        <f>IFERROR(IF(OR(AC1336="",INDEX(AC:AC,MATCH(DATE(YEAR($A1336)-1,MONTH($A1336),DAY($A1336)),$A:$A,0))=""),"",AC1336/INDEX(AC:AC,MATCH(DATE(YEAR($A1336)-1,MONTH($A1336),DAY($A1336)),$A:$A,0))-1),"")</f>
        <v/>
      </c>
      <c r="AG1336" s="26">
        <f>IF(OR(AA1336="",AA1335=""),"",AA1336/AA1335-1)</f>
        <v/>
      </c>
      <c r="AH1336" s="26">
        <f>IF(OR(AB1336="",AB1335=""),"",AB1336/AB1335-1)</f>
        <v/>
      </c>
      <c r="AI1336" s="26">
        <f>IF(OR(AC1336="",AC1335=""),"",AC1336/AC1335-1)</f>
        <v/>
      </c>
      <c r="AJ1336" s="26">
        <f>IF(AC1336="","",AA1336/AC1336)</f>
        <v/>
      </c>
      <c r="AK1336" s="26">
        <f>IF(AC1336="","",AB1336/AC1336)</f>
        <v/>
      </c>
      <c r="AL1336" s="29" t="n">
        <v>12.14</v>
      </c>
      <c r="AM1336" s="30" t="n">
        <v>12.47</v>
      </c>
      <c r="AN1336" s="30" t="n">
        <v>11.4725</v>
      </c>
      <c r="AO1336" s="30" t="n">
        <v>12.36</v>
      </c>
      <c r="AP1336" s="31" t="n">
        <v>0.0181</v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18">
        <f>IF(SUMIFS('Daily NSE Equity Options'!$K:$K,'Daily NSE Equity Options'!$A:$A,$A1337)=0,"",SUMIFS('Daily NSE Equity Options'!$K:$K,'Daily NSE Equity Options'!$A:$A,$A1337))</f>
        <v/>
      </c>
      <c r="F1337" s="7">
        <f>IF(SUMIFS('Daily BSE Equity Options'!$K:$K,'Daily BSE Equity Options'!$A:$A,$A1337)=0,"",SUMIFS('Daily BSE Equity Options'!$K:$K,'Daily BSE Equity Options'!$A:$A,$A1337))</f>
        <v/>
      </c>
      <c r="G1337" s="7">
        <f>IF(OR(E1337="",F1337=""),"",E1337+F1337)</f>
        <v/>
      </c>
      <c r="H1337" s="20">
        <f>IFERROR(IF(OR(E1337="",INDEX(E:E,MATCH(DATE(YEAR($A1337)-1,MONTH($A1337),DAY($A1337)),$A:$A,0))=""),"",E1337/INDEX(E:E,MATCH(DATE(YEAR($A1337)-1,MONTH($A1337),DAY($A1337)),$A:$A,0))-1),"")</f>
        <v/>
      </c>
      <c r="I1337" s="20">
        <f>IFERROR(IF(OR(F1337="",INDEX(F:F,MATCH(DATE(YEAR($A1337)-1,MONTH($A1337),DAY($A1337)),$A:$A,0))=""),"",F1337/INDEX(F:F,MATCH(DATE(YEAR($A1337)-1,MONTH($A1337),DAY($A1337)),$A:$A,0))-1),"")</f>
        <v/>
      </c>
      <c r="J1337" s="20">
        <f>IFERROR(IF(OR(G1337="",INDEX(G:G,MATCH(DATE(YEAR($A1337)-1,MONTH($A1337),DAY($A1337)),$A:$A,0))=""),"",G1337/INDEX(G:G,MATCH(DATE(YEAR($A1337)-1,MONTH($A1337),DAY($A1337)),$A:$A,0))-1),"")</f>
        <v/>
      </c>
      <c r="K1337" s="20">
        <f>IF(OR(E1337="",E1336=""),"",E1337/E1336-1)</f>
        <v/>
      </c>
      <c r="L1337" s="20">
        <f>IF(OR(F1337="",F1336=""),"",F1337/F1336-1)</f>
        <v/>
      </c>
      <c r="M1337" s="20">
        <f>IF(OR(G1337="",G1336=""),"",G1337/G1336-1)</f>
        <v/>
      </c>
      <c r="N1337" s="20">
        <f>IF(G1337="","",E1337/G1337)</f>
        <v/>
      </c>
      <c r="O1337" s="20">
        <f>IF(G1337="","",F1337/G1337)</f>
        <v/>
      </c>
      <c r="P1337" s="21">
        <f>IF(SUMIFS('Daily NSE Equity Options'!$L:$L,'Daily NSE Equity Options'!$A:$A,$A1337)=0,"",SUMIFS('Daily NSE Equity Options'!$L:$L,'Daily NSE Equity Options'!$A:$A,$A1337))</f>
        <v/>
      </c>
      <c r="Q1337" s="8">
        <f>IF(SUMIFS('Daily BSE Equity Options'!$L:$L,'Daily BSE Equity Options'!$A:$A,$A1337)=0,"",SUMIFS('Daily BSE Equity Options'!$L:$L,'Daily BSE Equity Options'!$A:$A,$A1337))</f>
        <v/>
      </c>
      <c r="R1337" s="8">
        <f>IF(OR(P1337="",Q1337=""),"",P1337+Q1337)</f>
        <v/>
      </c>
      <c r="S1337" s="23">
        <f>IFERROR(IF(OR(P1337="",INDEX(P:P,MATCH(DATE(YEAR($A1337)-1,MONTH($A1337),DAY($A1337)),$A:$A,0))=""),"",P1337/INDEX(P:P,MATCH(DATE(YEAR($A1337)-1,MONTH($A1337),DAY($A1337)),$A:$A,0))-1),"")</f>
        <v/>
      </c>
      <c r="T1337" s="23">
        <f>IFERROR(IF(OR(Q1337="",INDEX(Q:Q,MATCH(DATE(YEAR($A1337)-1,MONTH($A1337),DAY($A1337)),$A:$A,0))=""),"",Q1337/INDEX(Q:Q,MATCH(DATE(YEAR($A1337)-1,MONTH($A1337),DAY($A1337)),$A:$A,0))-1),"")</f>
        <v/>
      </c>
      <c r="U1337" s="23">
        <f>IFERROR(IF(OR(R1337="",INDEX(R:R,MATCH(DATE(YEAR($A1337)-1,MONTH($A1337),DAY($A1337)),$A:$A,0))=""),"",R1337/INDEX(R:R,MATCH(DATE(YEAR($A1337)-1,MONTH($A1337),DAY($A1337)),$A:$A,0))-1),"")</f>
        <v/>
      </c>
      <c r="V1337" s="23">
        <f>IF(OR(P1337="",P1336=""),"",P1337/P1336-1)</f>
        <v/>
      </c>
      <c r="W1337" s="23">
        <f>IF(OR(Q1337="",Q1336=""),"",Q1337/Q1336-1)</f>
        <v/>
      </c>
      <c r="X1337" s="23">
        <f>IF(OR(R1337="",R1336=""),"",R1337/R1336-1)</f>
        <v/>
      </c>
      <c r="Y1337" s="23">
        <f>IF(R1337="","",P1337/R1337)</f>
        <v/>
      </c>
      <c r="Z1337" s="23">
        <f>IF(R1337="","",Q1337/R1337)</f>
        <v/>
      </c>
      <c r="AA1337" s="24">
        <f>IF(SUMIFS('Daily NSE Equity Options'!$M:$M,'Daily NSE Equity Options'!$A:$A,$A1337)=0,"",SUMIFS('Daily NSE Equity Options'!$M:$M,'Daily NSE Equity Options'!$A:$A,$A1337))</f>
        <v/>
      </c>
      <c r="AB1337" s="9">
        <f>IF(SUMIFS('Daily BSE Equity Options'!$M:$M,'Daily BSE Equity Options'!$A:$A,$A1337)=0,"",SUMIFS('Daily BSE Equity Options'!$M:$M,'Daily BSE Equity Options'!$A:$A,$A1337))</f>
        <v/>
      </c>
      <c r="AC1337" s="9">
        <f>IF(OR(AA1337="",AB1337=""),"",AA1337+AB1337)</f>
        <v/>
      </c>
      <c r="AD1337" s="26">
        <f>IFERROR(IF(OR(AA1337="",INDEX(AA:AA,MATCH(DATE(YEAR($A1337)-1,MONTH($A1337),DAY($A1337)),$A:$A,0))=""),"",AA1337/INDEX(AA:AA,MATCH(DATE(YEAR($A1337)-1,MONTH($A1337),DAY($A1337)),$A:$A,0))-1),"")</f>
        <v/>
      </c>
      <c r="AE1337" s="26">
        <f>IFERROR(IF(OR(AB1337="",INDEX(AB:AB,MATCH(DATE(YEAR($A1337)-1,MONTH($A1337),DAY($A1337)),$A:$A,0))=""),"",AB1337/INDEX(AB:AB,MATCH(DATE(YEAR($A1337)-1,MONTH($A1337),DAY($A1337)),$A:$A,0))-1),"")</f>
        <v/>
      </c>
      <c r="AF1337" s="26">
        <f>IFERROR(IF(OR(AC1337="",INDEX(AC:AC,MATCH(DATE(YEAR($A1337)-1,MONTH($A1337),DAY($A1337)),$A:$A,0))=""),"",AC1337/INDEX(AC:AC,MATCH(DATE(YEAR($A1337)-1,MONTH($A1337),DAY($A1337)),$A:$A,0))-1),"")</f>
        <v/>
      </c>
      <c r="AG1337" s="26">
        <f>IF(OR(AA1337="",AA1336=""),"",AA1337/AA1336-1)</f>
        <v/>
      </c>
      <c r="AH1337" s="26">
        <f>IF(OR(AB1337="",AB1336=""),"",AB1337/AB1336-1)</f>
        <v/>
      </c>
      <c r="AI1337" s="26">
        <f>IF(OR(AC1337="",AC1336=""),"",AC1337/AC1336-1)</f>
        <v/>
      </c>
      <c r="AJ1337" s="26">
        <f>IF(AC1337="","",AA1337/AC1337)</f>
        <v/>
      </c>
      <c r="AK1337" s="26">
        <f>IF(AC1337="","",AB1337/AC1337)</f>
        <v/>
      </c>
      <c r="AL1337" s="29" t="n">
        <v>12.355</v>
      </c>
      <c r="AM1337" s="30" t="n">
        <v>13.465</v>
      </c>
      <c r="AN1337" s="30" t="n">
        <v>11.75</v>
      </c>
      <c r="AO1337" s="30" t="n">
        <v>12.34</v>
      </c>
      <c r="AP1337" s="31" t="n">
        <v>-0.0012</v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18">
        <f>IF(SUMIFS('Daily NSE Equity Options'!$K:$K,'Daily NSE Equity Options'!$A:$A,$A1338)=0,"",SUMIFS('Daily NSE Equity Options'!$K:$K,'Daily NSE Equity Options'!$A:$A,$A1338))</f>
        <v/>
      </c>
      <c r="F1338" s="7">
        <f>IF(SUMIFS('Daily BSE Equity Options'!$K:$K,'Daily BSE Equity Options'!$A:$A,$A1338)=0,"",SUMIFS('Daily BSE Equity Options'!$K:$K,'Daily BSE Equity Options'!$A:$A,$A1338))</f>
        <v/>
      </c>
      <c r="G1338" s="7">
        <f>IF(OR(E1338="",F1338=""),"",E1338+F1338)</f>
        <v/>
      </c>
      <c r="H1338" s="20">
        <f>IFERROR(IF(OR(E1338="",INDEX(E:E,MATCH(DATE(YEAR($A1338)-1,MONTH($A1338),DAY($A1338)),$A:$A,0))=""),"",E1338/INDEX(E:E,MATCH(DATE(YEAR($A1338)-1,MONTH($A1338),DAY($A1338)),$A:$A,0))-1),"")</f>
        <v/>
      </c>
      <c r="I1338" s="20">
        <f>IFERROR(IF(OR(F1338="",INDEX(F:F,MATCH(DATE(YEAR($A1338)-1,MONTH($A1338),DAY($A1338)),$A:$A,0))=""),"",F1338/INDEX(F:F,MATCH(DATE(YEAR($A1338)-1,MONTH($A1338),DAY($A1338)),$A:$A,0))-1),"")</f>
        <v/>
      </c>
      <c r="J1338" s="20">
        <f>IFERROR(IF(OR(G1338="",INDEX(G:G,MATCH(DATE(YEAR($A1338)-1,MONTH($A1338),DAY($A1338)),$A:$A,0))=""),"",G1338/INDEX(G:G,MATCH(DATE(YEAR($A1338)-1,MONTH($A1338),DAY($A1338)),$A:$A,0))-1),"")</f>
        <v/>
      </c>
      <c r="K1338" s="20">
        <f>IF(OR(E1338="",E1337=""),"",E1338/E1337-1)</f>
        <v/>
      </c>
      <c r="L1338" s="20">
        <f>IF(OR(F1338="",F1337=""),"",F1338/F1337-1)</f>
        <v/>
      </c>
      <c r="M1338" s="20">
        <f>IF(OR(G1338="",G1337=""),"",G1338/G1337-1)</f>
        <v/>
      </c>
      <c r="N1338" s="20">
        <f>IF(G1338="","",E1338/G1338)</f>
        <v/>
      </c>
      <c r="O1338" s="20">
        <f>IF(G1338="","",F1338/G1338)</f>
        <v/>
      </c>
      <c r="P1338" s="21">
        <f>IF(SUMIFS('Daily NSE Equity Options'!$L:$L,'Daily NSE Equity Options'!$A:$A,$A1338)=0,"",SUMIFS('Daily NSE Equity Options'!$L:$L,'Daily NSE Equity Options'!$A:$A,$A1338))</f>
        <v/>
      </c>
      <c r="Q1338" s="8">
        <f>IF(SUMIFS('Daily BSE Equity Options'!$L:$L,'Daily BSE Equity Options'!$A:$A,$A1338)=0,"",SUMIFS('Daily BSE Equity Options'!$L:$L,'Daily BSE Equity Options'!$A:$A,$A1338))</f>
        <v/>
      </c>
      <c r="R1338" s="8">
        <f>IF(OR(P1338="",Q1338=""),"",P1338+Q1338)</f>
        <v/>
      </c>
      <c r="S1338" s="23">
        <f>IFERROR(IF(OR(P1338="",INDEX(P:P,MATCH(DATE(YEAR($A1338)-1,MONTH($A1338),DAY($A1338)),$A:$A,0))=""),"",P1338/INDEX(P:P,MATCH(DATE(YEAR($A1338)-1,MONTH($A1338),DAY($A1338)),$A:$A,0))-1),"")</f>
        <v/>
      </c>
      <c r="T1338" s="23">
        <f>IFERROR(IF(OR(Q1338="",INDEX(Q:Q,MATCH(DATE(YEAR($A1338)-1,MONTH($A1338),DAY($A1338)),$A:$A,0))=""),"",Q1338/INDEX(Q:Q,MATCH(DATE(YEAR($A1338)-1,MONTH($A1338),DAY($A1338)),$A:$A,0))-1),"")</f>
        <v/>
      </c>
      <c r="U1338" s="23">
        <f>IFERROR(IF(OR(R1338="",INDEX(R:R,MATCH(DATE(YEAR($A1338)-1,MONTH($A1338),DAY($A1338)),$A:$A,0))=""),"",R1338/INDEX(R:R,MATCH(DATE(YEAR($A1338)-1,MONTH($A1338),DAY($A1338)),$A:$A,0))-1),"")</f>
        <v/>
      </c>
      <c r="V1338" s="23">
        <f>IF(OR(P1338="",P1337=""),"",P1338/P1337-1)</f>
        <v/>
      </c>
      <c r="W1338" s="23">
        <f>IF(OR(Q1338="",Q1337=""),"",Q1338/Q1337-1)</f>
        <v/>
      </c>
      <c r="X1338" s="23">
        <f>IF(OR(R1338="",R1337=""),"",R1338/R1337-1)</f>
        <v/>
      </c>
      <c r="Y1338" s="23">
        <f>IF(R1338="","",P1338/R1338)</f>
        <v/>
      </c>
      <c r="Z1338" s="23">
        <f>IF(R1338="","",Q1338/R1338)</f>
        <v/>
      </c>
      <c r="AA1338" s="24">
        <f>IF(SUMIFS('Daily NSE Equity Options'!$M:$M,'Daily NSE Equity Options'!$A:$A,$A1338)=0,"",SUMIFS('Daily NSE Equity Options'!$M:$M,'Daily NSE Equity Options'!$A:$A,$A1338))</f>
        <v/>
      </c>
      <c r="AB1338" s="9">
        <f>IF(SUMIFS('Daily BSE Equity Options'!$M:$M,'Daily BSE Equity Options'!$A:$A,$A1338)=0,"",SUMIFS('Daily BSE Equity Options'!$M:$M,'Daily BSE Equity Options'!$A:$A,$A1338))</f>
        <v/>
      </c>
      <c r="AC1338" s="9">
        <f>IF(OR(AA1338="",AB1338=""),"",AA1338+AB1338)</f>
        <v/>
      </c>
      <c r="AD1338" s="26">
        <f>IFERROR(IF(OR(AA1338="",INDEX(AA:AA,MATCH(DATE(YEAR($A1338)-1,MONTH($A1338),DAY($A1338)),$A:$A,0))=""),"",AA1338/INDEX(AA:AA,MATCH(DATE(YEAR($A1338)-1,MONTH($A1338),DAY($A1338)),$A:$A,0))-1),"")</f>
        <v/>
      </c>
      <c r="AE1338" s="26">
        <f>IFERROR(IF(OR(AB1338="",INDEX(AB:AB,MATCH(DATE(YEAR($A1338)-1,MONTH($A1338),DAY($A1338)),$A:$A,0))=""),"",AB1338/INDEX(AB:AB,MATCH(DATE(YEAR($A1338)-1,MONTH($A1338),DAY($A1338)),$A:$A,0))-1),"")</f>
        <v/>
      </c>
      <c r="AF1338" s="26">
        <f>IFERROR(IF(OR(AC1338="",INDEX(AC:AC,MATCH(DATE(YEAR($A1338)-1,MONTH($A1338),DAY($A1338)),$A:$A,0))=""),"",AC1338/INDEX(AC:AC,MATCH(DATE(YEAR($A1338)-1,MONTH($A1338),DAY($A1338)),$A:$A,0))-1),"")</f>
        <v/>
      </c>
      <c r="AG1338" s="26">
        <f>IF(OR(AA1338="",AA1337=""),"",AA1338/AA1337-1)</f>
        <v/>
      </c>
      <c r="AH1338" s="26">
        <f>IF(OR(AB1338="",AB1337=""),"",AB1338/AB1337-1)</f>
        <v/>
      </c>
      <c r="AI1338" s="26">
        <f>IF(OR(AC1338="",AC1337=""),"",AC1338/AC1337-1)</f>
        <v/>
      </c>
      <c r="AJ1338" s="26">
        <f>IF(AC1338="","",AA1338/AC1338)</f>
        <v/>
      </c>
      <c r="AK1338" s="26">
        <f>IF(AC1338="","",AB1338/AC1338)</f>
        <v/>
      </c>
      <c r="AL1338" s="29" t="n">
        <v>12.34</v>
      </c>
      <c r="AM1338" s="30" t="n">
        <v>12.34</v>
      </c>
      <c r="AN1338" s="30" t="n">
        <v>11.76</v>
      </c>
      <c r="AO1338" s="30" t="n">
        <v>11.79</v>
      </c>
      <c r="AP1338" s="31" t="n">
        <v>-0.0446</v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18">
        <f>IF(SUMIFS('Daily NSE Equity Options'!$K:$K,'Daily NSE Equity Options'!$A:$A,$A1339)=0,"",SUMIFS('Daily NSE Equity Options'!$K:$K,'Daily NSE Equity Options'!$A:$A,$A1339))</f>
        <v/>
      </c>
      <c r="F1339" s="7">
        <f>IF(SUMIFS('Daily BSE Equity Options'!$K:$K,'Daily BSE Equity Options'!$A:$A,$A1339)=0,"",SUMIFS('Daily BSE Equity Options'!$K:$K,'Daily BSE Equity Options'!$A:$A,$A1339))</f>
        <v/>
      </c>
      <c r="G1339" s="7">
        <f>IF(OR(E1339="",F1339=""),"",E1339+F1339)</f>
        <v/>
      </c>
      <c r="H1339" s="20">
        <f>IFERROR(IF(OR(E1339="",INDEX(E:E,MATCH(DATE(YEAR($A1339)-1,MONTH($A1339),DAY($A1339)),$A:$A,0))=""),"",E1339/INDEX(E:E,MATCH(DATE(YEAR($A1339)-1,MONTH($A1339),DAY($A1339)),$A:$A,0))-1),"")</f>
        <v/>
      </c>
      <c r="I1339" s="20">
        <f>IFERROR(IF(OR(F1339="",INDEX(F:F,MATCH(DATE(YEAR($A1339)-1,MONTH($A1339),DAY($A1339)),$A:$A,0))=""),"",F1339/INDEX(F:F,MATCH(DATE(YEAR($A1339)-1,MONTH($A1339),DAY($A1339)),$A:$A,0))-1),"")</f>
        <v/>
      </c>
      <c r="J1339" s="20">
        <f>IFERROR(IF(OR(G1339="",INDEX(G:G,MATCH(DATE(YEAR($A1339)-1,MONTH($A1339),DAY($A1339)),$A:$A,0))=""),"",G1339/INDEX(G:G,MATCH(DATE(YEAR($A1339)-1,MONTH($A1339),DAY($A1339)),$A:$A,0))-1),"")</f>
        <v/>
      </c>
      <c r="K1339" s="20">
        <f>IF(OR(E1339="",E1338=""),"",E1339/E1338-1)</f>
        <v/>
      </c>
      <c r="L1339" s="20">
        <f>IF(OR(F1339="",F1338=""),"",F1339/F1338-1)</f>
        <v/>
      </c>
      <c r="M1339" s="20">
        <f>IF(OR(G1339="",G1338=""),"",G1339/G1338-1)</f>
        <v/>
      </c>
      <c r="N1339" s="20">
        <f>IF(G1339="","",E1339/G1339)</f>
        <v/>
      </c>
      <c r="O1339" s="20">
        <f>IF(G1339="","",F1339/G1339)</f>
        <v/>
      </c>
      <c r="P1339" s="21">
        <f>IF(SUMIFS('Daily NSE Equity Options'!$L:$L,'Daily NSE Equity Options'!$A:$A,$A1339)=0,"",SUMIFS('Daily NSE Equity Options'!$L:$L,'Daily NSE Equity Options'!$A:$A,$A1339))</f>
        <v/>
      </c>
      <c r="Q1339" s="8">
        <f>IF(SUMIFS('Daily BSE Equity Options'!$L:$L,'Daily BSE Equity Options'!$A:$A,$A1339)=0,"",SUMIFS('Daily BSE Equity Options'!$L:$L,'Daily BSE Equity Options'!$A:$A,$A1339))</f>
        <v/>
      </c>
      <c r="R1339" s="8">
        <f>IF(OR(P1339="",Q1339=""),"",P1339+Q1339)</f>
        <v/>
      </c>
      <c r="S1339" s="23">
        <f>IFERROR(IF(OR(P1339="",INDEX(P:P,MATCH(DATE(YEAR($A1339)-1,MONTH($A1339),DAY($A1339)),$A:$A,0))=""),"",P1339/INDEX(P:P,MATCH(DATE(YEAR($A1339)-1,MONTH($A1339),DAY($A1339)),$A:$A,0))-1),"")</f>
        <v/>
      </c>
      <c r="T1339" s="23">
        <f>IFERROR(IF(OR(Q1339="",INDEX(Q:Q,MATCH(DATE(YEAR($A1339)-1,MONTH($A1339),DAY($A1339)),$A:$A,0))=""),"",Q1339/INDEX(Q:Q,MATCH(DATE(YEAR($A1339)-1,MONTH($A1339),DAY($A1339)),$A:$A,0))-1),"")</f>
        <v/>
      </c>
      <c r="U1339" s="23">
        <f>IFERROR(IF(OR(R1339="",INDEX(R:R,MATCH(DATE(YEAR($A1339)-1,MONTH($A1339),DAY($A1339)),$A:$A,0))=""),"",R1339/INDEX(R:R,MATCH(DATE(YEAR($A1339)-1,MONTH($A1339),DAY($A1339)),$A:$A,0))-1),"")</f>
        <v/>
      </c>
      <c r="V1339" s="23">
        <f>IF(OR(P1339="",P1338=""),"",P1339/P1338-1)</f>
        <v/>
      </c>
      <c r="W1339" s="23">
        <f>IF(OR(Q1339="",Q1338=""),"",Q1339/Q1338-1)</f>
        <v/>
      </c>
      <c r="X1339" s="23">
        <f>IF(OR(R1339="",R1338=""),"",R1339/R1338-1)</f>
        <v/>
      </c>
      <c r="Y1339" s="23">
        <f>IF(R1339="","",P1339/R1339)</f>
        <v/>
      </c>
      <c r="Z1339" s="23">
        <f>IF(R1339="","",Q1339/R1339)</f>
        <v/>
      </c>
      <c r="AA1339" s="24">
        <f>IF(SUMIFS('Daily NSE Equity Options'!$M:$M,'Daily NSE Equity Options'!$A:$A,$A1339)=0,"",SUMIFS('Daily NSE Equity Options'!$M:$M,'Daily NSE Equity Options'!$A:$A,$A1339))</f>
        <v/>
      </c>
      <c r="AB1339" s="9">
        <f>IF(SUMIFS('Daily BSE Equity Options'!$M:$M,'Daily BSE Equity Options'!$A:$A,$A1339)=0,"",SUMIFS('Daily BSE Equity Options'!$M:$M,'Daily BSE Equity Options'!$A:$A,$A1339))</f>
        <v/>
      </c>
      <c r="AC1339" s="9">
        <f>IF(OR(AA1339="",AB1339=""),"",AA1339+AB1339)</f>
        <v/>
      </c>
      <c r="AD1339" s="26">
        <f>IFERROR(IF(OR(AA1339="",INDEX(AA:AA,MATCH(DATE(YEAR($A1339)-1,MONTH($A1339),DAY($A1339)),$A:$A,0))=""),"",AA1339/INDEX(AA:AA,MATCH(DATE(YEAR($A1339)-1,MONTH($A1339),DAY($A1339)),$A:$A,0))-1),"")</f>
        <v/>
      </c>
      <c r="AE1339" s="26">
        <f>IFERROR(IF(OR(AB1339="",INDEX(AB:AB,MATCH(DATE(YEAR($A1339)-1,MONTH($A1339),DAY($A1339)),$A:$A,0))=""),"",AB1339/INDEX(AB:AB,MATCH(DATE(YEAR($A1339)-1,MONTH($A1339),DAY($A1339)),$A:$A,0))-1),"")</f>
        <v/>
      </c>
      <c r="AF1339" s="26">
        <f>IFERROR(IF(OR(AC1339="",INDEX(AC:AC,MATCH(DATE(YEAR($A1339)-1,MONTH($A1339),DAY($A1339)),$A:$A,0))=""),"",AC1339/INDEX(AC:AC,MATCH(DATE(YEAR($A1339)-1,MONTH($A1339),DAY($A1339)),$A:$A,0))-1),"")</f>
        <v/>
      </c>
      <c r="AG1339" s="26">
        <f>IF(OR(AA1339="",AA1338=""),"",AA1339/AA1338-1)</f>
        <v/>
      </c>
      <c r="AH1339" s="26">
        <f>IF(OR(AB1339="",AB1338=""),"",AB1339/AB1338-1)</f>
        <v/>
      </c>
      <c r="AI1339" s="26">
        <f>IF(OR(AC1339="",AC1338=""),"",AC1339/AC1338-1)</f>
        <v/>
      </c>
      <c r="AJ1339" s="26">
        <f>IF(AC1339="","",AA1339/AC1339)</f>
        <v/>
      </c>
      <c r="AK1339" s="26">
        <f>IF(AC1339="","",AB1339/AC1339)</f>
        <v/>
      </c>
      <c r="AL1339" s="29" t="n">
        <v>11.79</v>
      </c>
      <c r="AM1339" s="30" t="n">
        <v>11.99</v>
      </c>
      <c r="AN1339" s="30" t="n">
        <v>10.185</v>
      </c>
      <c r="AO1339" s="30" t="n">
        <v>11.79</v>
      </c>
      <c r="AP1339" s="31" t="n">
        <v>0</v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18">
        <f>IF(SUMIFS('Daily NSE Equity Options'!$K:$K,'Daily NSE Equity Options'!$A:$A,$A1340)=0,"",SUMIFS('Daily NSE Equity Options'!$K:$K,'Daily NSE Equity Options'!$A:$A,$A1340))</f>
        <v/>
      </c>
      <c r="F1340" s="7">
        <f>IF(SUMIFS('Daily BSE Equity Options'!$K:$K,'Daily BSE Equity Options'!$A:$A,$A1340)=0,"",SUMIFS('Daily BSE Equity Options'!$K:$K,'Daily BSE Equity Options'!$A:$A,$A1340))</f>
        <v/>
      </c>
      <c r="G1340" s="7">
        <f>IF(OR(E1340="",F1340=""),"",E1340+F1340)</f>
        <v/>
      </c>
      <c r="H1340" s="20">
        <f>IFERROR(IF(OR(E1340="",INDEX(E:E,MATCH(DATE(YEAR($A1340)-1,MONTH($A1340),DAY($A1340)),$A:$A,0))=""),"",E1340/INDEX(E:E,MATCH(DATE(YEAR($A1340)-1,MONTH($A1340),DAY($A1340)),$A:$A,0))-1),"")</f>
        <v/>
      </c>
      <c r="I1340" s="20">
        <f>IFERROR(IF(OR(F1340="",INDEX(F:F,MATCH(DATE(YEAR($A1340)-1,MONTH($A1340),DAY($A1340)),$A:$A,0))=""),"",F1340/INDEX(F:F,MATCH(DATE(YEAR($A1340)-1,MONTH($A1340),DAY($A1340)),$A:$A,0))-1),"")</f>
        <v/>
      </c>
      <c r="J1340" s="20">
        <f>IFERROR(IF(OR(G1340="",INDEX(G:G,MATCH(DATE(YEAR($A1340)-1,MONTH($A1340),DAY($A1340)),$A:$A,0))=""),"",G1340/INDEX(G:G,MATCH(DATE(YEAR($A1340)-1,MONTH($A1340),DAY($A1340)),$A:$A,0))-1),"")</f>
        <v/>
      </c>
      <c r="K1340" s="20">
        <f>IF(OR(E1340="",E1339=""),"",E1340/E1339-1)</f>
        <v/>
      </c>
      <c r="L1340" s="20">
        <f>IF(OR(F1340="",F1339=""),"",F1340/F1339-1)</f>
        <v/>
      </c>
      <c r="M1340" s="20">
        <f>IF(OR(G1340="",G1339=""),"",G1340/G1339-1)</f>
        <v/>
      </c>
      <c r="N1340" s="20">
        <f>IF(G1340="","",E1340/G1340)</f>
        <v/>
      </c>
      <c r="O1340" s="20">
        <f>IF(G1340="","",F1340/G1340)</f>
        <v/>
      </c>
      <c r="P1340" s="21">
        <f>IF(SUMIFS('Daily NSE Equity Options'!$L:$L,'Daily NSE Equity Options'!$A:$A,$A1340)=0,"",SUMIFS('Daily NSE Equity Options'!$L:$L,'Daily NSE Equity Options'!$A:$A,$A1340))</f>
        <v/>
      </c>
      <c r="Q1340" s="8">
        <f>IF(SUMIFS('Daily BSE Equity Options'!$L:$L,'Daily BSE Equity Options'!$A:$A,$A1340)=0,"",SUMIFS('Daily BSE Equity Options'!$L:$L,'Daily BSE Equity Options'!$A:$A,$A1340))</f>
        <v/>
      </c>
      <c r="R1340" s="8">
        <f>IF(OR(P1340="",Q1340=""),"",P1340+Q1340)</f>
        <v/>
      </c>
      <c r="S1340" s="23">
        <f>IFERROR(IF(OR(P1340="",INDEX(P:P,MATCH(DATE(YEAR($A1340)-1,MONTH($A1340),DAY($A1340)),$A:$A,0))=""),"",P1340/INDEX(P:P,MATCH(DATE(YEAR($A1340)-1,MONTH($A1340),DAY($A1340)),$A:$A,0))-1),"")</f>
        <v/>
      </c>
      <c r="T1340" s="23">
        <f>IFERROR(IF(OR(Q1340="",INDEX(Q:Q,MATCH(DATE(YEAR($A1340)-1,MONTH($A1340),DAY($A1340)),$A:$A,0))=""),"",Q1340/INDEX(Q:Q,MATCH(DATE(YEAR($A1340)-1,MONTH($A1340),DAY($A1340)),$A:$A,0))-1),"")</f>
        <v/>
      </c>
      <c r="U1340" s="23">
        <f>IFERROR(IF(OR(R1340="",INDEX(R:R,MATCH(DATE(YEAR($A1340)-1,MONTH($A1340),DAY($A1340)),$A:$A,0))=""),"",R1340/INDEX(R:R,MATCH(DATE(YEAR($A1340)-1,MONTH($A1340),DAY($A1340)),$A:$A,0))-1),"")</f>
        <v/>
      </c>
      <c r="V1340" s="23">
        <f>IF(OR(P1340="",P1339=""),"",P1340/P1339-1)</f>
        <v/>
      </c>
      <c r="W1340" s="23">
        <f>IF(OR(Q1340="",Q1339=""),"",Q1340/Q1339-1)</f>
        <v/>
      </c>
      <c r="X1340" s="23">
        <f>IF(OR(R1340="",R1339=""),"",R1340/R1339-1)</f>
        <v/>
      </c>
      <c r="Y1340" s="23">
        <f>IF(R1340="","",P1340/R1340)</f>
        <v/>
      </c>
      <c r="Z1340" s="23">
        <f>IF(R1340="","",Q1340/R1340)</f>
        <v/>
      </c>
      <c r="AA1340" s="24">
        <f>IF(SUMIFS('Daily NSE Equity Options'!$M:$M,'Daily NSE Equity Options'!$A:$A,$A1340)=0,"",SUMIFS('Daily NSE Equity Options'!$M:$M,'Daily NSE Equity Options'!$A:$A,$A1340))</f>
        <v/>
      </c>
      <c r="AB1340" s="9">
        <f>IF(SUMIFS('Daily BSE Equity Options'!$M:$M,'Daily BSE Equity Options'!$A:$A,$A1340)=0,"",SUMIFS('Daily BSE Equity Options'!$M:$M,'Daily BSE Equity Options'!$A:$A,$A1340))</f>
        <v/>
      </c>
      <c r="AC1340" s="9">
        <f>IF(OR(AA1340="",AB1340=""),"",AA1340+AB1340)</f>
        <v/>
      </c>
      <c r="AD1340" s="26">
        <f>IFERROR(IF(OR(AA1340="",INDEX(AA:AA,MATCH(DATE(YEAR($A1340)-1,MONTH($A1340),DAY($A1340)),$A:$A,0))=""),"",AA1340/INDEX(AA:AA,MATCH(DATE(YEAR($A1340)-1,MONTH($A1340),DAY($A1340)),$A:$A,0))-1),"")</f>
        <v/>
      </c>
      <c r="AE1340" s="26">
        <f>IFERROR(IF(OR(AB1340="",INDEX(AB:AB,MATCH(DATE(YEAR($A1340)-1,MONTH($A1340),DAY($A1340)),$A:$A,0))=""),"",AB1340/INDEX(AB:AB,MATCH(DATE(YEAR($A1340)-1,MONTH($A1340),DAY($A1340)),$A:$A,0))-1),"")</f>
        <v/>
      </c>
      <c r="AF1340" s="26">
        <f>IFERROR(IF(OR(AC1340="",INDEX(AC:AC,MATCH(DATE(YEAR($A1340)-1,MONTH($A1340),DAY($A1340)),$A:$A,0))=""),"",AC1340/INDEX(AC:AC,MATCH(DATE(YEAR($A1340)-1,MONTH($A1340),DAY($A1340)),$A:$A,0))-1),"")</f>
        <v/>
      </c>
      <c r="AG1340" s="26">
        <f>IF(OR(AA1340="",AA1339=""),"",AA1340/AA1339-1)</f>
        <v/>
      </c>
      <c r="AH1340" s="26">
        <f>IF(OR(AB1340="",AB1339=""),"",AB1340/AB1339-1)</f>
        <v/>
      </c>
      <c r="AI1340" s="26">
        <f>IF(OR(AC1340="",AC1339=""),"",AC1340/AC1339-1)</f>
        <v/>
      </c>
      <c r="AJ1340" s="26">
        <f>IF(AC1340="","",AA1340/AC1340)</f>
        <v/>
      </c>
      <c r="AK1340" s="26">
        <f>IF(AC1340="","",AB1340/AC1340)</f>
        <v/>
      </c>
      <c r="AL1340" s="29" t="n">
        <v>11.785</v>
      </c>
      <c r="AM1340" s="30" t="n">
        <v>11.8925</v>
      </c>
      <c r="AN1340" s="30" t="n">
        <v>10.0875</v>
      </c>
      <c r="AO1340" s="30" t="n">
        <v>11.37</v>
      </c>
      <c r="AP1340" s="31" t="n">
        <v>-0.0352</v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18">
        <f>IF(SUMIFS('Daily NSE Equity Options'!$K:$K,'Daily NSE Equity Options'!$A:$A,$A1341)=0,"",SUMIFS('Daily NSE Equity Options'!$K:$K,'Daily NSE Equity Options'!$A:$A,$A1341))</f>
        <v/>
      </c>
      <c r="F1341" s="7">
        <f>IF(SUMIFS('Daily BSE Equity Options'!$K:$K,'Daily BSE Equity Options'!$A:$A,$A1341)=0,"",SUMIFS('Daily BSE Equity Options'!$K:$K,'Daily BSE Equity Options'!$A:$A,$A1341))</f>
        <v/>
      </c>
      <c r="G1341" s="7">
        <f>IF(OR(E1341="",F1341=""),"",E1341+F1341)</f>
        <v/>
      </c>
      <c r="H1341" s="20">
        <f>IFERROR(IF(OR(E1341="",INDEX(E:E,MATCH(DATE(YEAR($A1341)-1,MONTH($A1341),DAY($A1341)),$A:$A,0))=""),"",E1341/INDEX(E:E,MATCH(DATE(YEAR($A1341)-1,MONTH($A1341),DAY($A1341)),$A:$A,0))-1),"")</f>
        <v/>
      </c>
      <c r="I1341" s="20">
        <f>IFERROR(IF(OR(F1341="",INDEX(F:F,MATCH(DATE(YEAR($A1341)-1,MONTH($A1341),DAY($A1341)),$A:$A,0))=""),"",F1341/INDEX(F:F,MATCH(DATE(YEAR($A1341)-1,MONTH($A1341),DAY($A1341)),$A:$A,0))-1),"")</f>
        <v/>
      </c>
      <c r="J1341" s="20">
        <f>IFERROR(IF(OR(G1341="",INDEX(G:G,MATCH(DATE(YEAR($A1341)-1,MONTH($A1341),DAY($A1341)),$A:$A,0))=""),"",G1341/INDEX(G:G,MATCH(DATE(YEAR($A1341)-1,MONTH($A1341),DAY($A1341)),$A:$A,0))-1),"")</f>
        <v/>
      </c>
      <c r="K1341" s="20">
        <f>IF(OR(E1341="",E1340=""),"",E1341/E1340-1)</f>
        <v/>
      </c>
      <c r="L1341" s="20">
        <f>IF(OR(F1341="",F1340=""),"",F1341/F1340-1)</f>
        <v/>
      </c>
      <c r="M1341" s="20">
        <f>IF(OR(G1341="",G1340=""),"",G1341/G1340-1)</f>
        <v/>
      </c>
      <c r="N1341" s="20">
        <f>IF(G1341="","",E1341/G1341)</f>
        <v/>
      </c>
      <c r="O1341" s="20">
        <f>IF(G1341="","",F1341/G1341)</f>
        <v/>
      </c>
      <c r="P1341" s="21">
        <f>IF(SUMIFS('Daily NSE Equity Options'!$L:$L,'Daily NSE Equity Options'!$A:$A,$A1341)=0,"",SUMIFS('Daily NSE Equity Options'!$L:$L,'Daily NSE Equity Options'!$A:$A,$A1341))</f>
        <v/>
      </c>
      <c r="Q1341" s="8">
        <f>IF(SUMIFS('Daily BSE Equity Options'!$L:$L,'Daily BSE Equity Options'!$A:$A,$A1341)=0,"",SUMIFS('Daily BSE Equity Options'!$L:$L,'Daily BSE Equity Options'!$A:$A,$A1341))</f>
        <v/>
      </c>
      <c r="R1341" s="8">
        <f>IF(OR(P1341="",Q1341=""),"",P1341+Q1341)</f>
        <v/>
      </c>
      <c r="S1341" s="23">
        <f>IFERROR(IF(OR(P1341="",INDEX(P:P,MATCH(DATE(YEAR($A1341)-1,MONTH($A1341),DAY($A1341)),$A:$A,0))=""),"",P1341/INDEX(P:P,MATCH(DATE(YEAR($A1341)-1,MONTH($A1341),DAY($A1341)),$A:$A,0))-1),"")</f>
        <v/>
      </c>
      <c r="T1341" s="23">
        <f>IFERROR(IF(OR(Q1341="",INDEX(Q:Q,MATCH(DATE(YEAR($A1341)-1,MONTH($A1341),DAY($A1341)),$A:$A,0))=""),"",Q1341/INDEX(Q:Q,MATCH(DATE(YEAR($A1341)-1,MONTH($A1341),DAY($A1341)),$A:$A,0))-1),"")</f>
        <v/>
      </c>
      <c r="U1341" s="23">
        <f>IFERROR(IF(OR(R1341="",INDEX(R:R,MATCH(DATE(YEAR($A1341)-1,MONTH($A1341),DAY($A1341)),$A:$A,0))=""),"",R1341/INDEX(R:R,MATCH(DATE(YEAR($A1341)-1,MONTH($A1341),DAY($A1341)),$A:$A,0))-1),"")</f>
        <v/>
      </c>
      <c r="V1341" s="23">
        <f>IF(OR(P1341="",P1340=""),"",P1341/P1340-1)</f>
        <v/>
      </c>
      <c r="W1341" s="23">
        <f>IF(OR(Q1341="",Q1340=""),"",Q1341/Q1340-1)</f>
        <v/>
      </c>
      <c r="X1341" s="23">
        <f>IF(OR(R1341="",R1340=""),"",R1341/R1340-1)</f>
        <v/>
      </c>
      <c r="Y1341" s="23">
        <f>IF(R1341="","",P1341/R1341)</f>
        <v/>
      </c>
      <c r="Z1341" s="23">
        <f>IF(R1341="","",Q1341/R1341)</f>
        <v/>
      </c>
      <c r="AA1341" s="24">
        <f>IF(SUMIFS('Daily NSE Equity Options'!$M:$M,'Daily NSE Equity Options'!$A:$A,$A1341)=0,"",SUMIFS('Daily NSE Equity Options'!$M:$M,'Daily NSE Equity Options'!$A:$A,$A1341))</f>
        <v/>
      </c>
      <c r="AB1341" s="9">
        <f>IF(SUMIFS('Daily BSE Equity Options'!$M:$M,'Daily BSE Equity Options'!$A:$A,$A1341)=0,"",SUMIFS('Daily BSE Equity Options'!$M:$M,'Daily BSE Equity Options'!$A:$A,$A1341))</f>
        <v/>
      </c>
      <c r="AC1341" s="9">
        <f>IF(OR(AA1341="",AB1341=""),"",AA1341+AB1341)</f>
        <v/>
      </c>
      <c r="AD1341" s="26">
        <f>IFERROR(IF(OR(AA1341="",INDEX(AA:AA,MATCH(DATE(YEAR($A1341)-1,MONTH($A1341),DAY($A1341)),$A:$A,0))=""),"",AA1341/INDEX(AA:AA,MATCH(DATE(YEAR($A1341)-1,MONTH($A1341),DAY($A1341)),$A:$A,0))-1),"")</f>
        <v/>
      </c>
      <c r="AE1341" s="26">
        <f>IFERROR(IF(OR(AB1341="",INDEX(AB:AB,MATCH(DATE(YEAR($A1341)-1,MONTH($A1341),DAY($A1341)),$A:$A,0))=""),"",AB1341/INDEX(AB:AB,MATCH(DATE(YEAR($A1341)-1,MONTH($A1341),DAY($A1341)),$A:$A,0))-1),"")</f>
        <v/>
      </c>
      <c r="AF1341" s="26">
        <f>IFERROR(IF(OR(AC1341="",INDEX(AC:AC,MATCH(DATE(YEAR($A1341)-1,MONTH($A1341),DAY($A1341)),$A:$A,0))=""),"",AC1341/INDEX(AC:AC,MATCH(DATE(YEAR($A1341)-1,MONTH($A1341),DAY($A1341)),$A:$A,0))-1),"")</f>
        <v/>
      </c>
      <c r="AG1341" s="26">
        <f>IF(OR(AA1341="",AA1340=""),"",AA1341/AA1340-1)</f>
        <v/>
      </c>
      <c r="AH1341" s="26">
        <f>IF(OR(AB1341="",AB1340=""),"",AB1341/AB1340-1)</f>
        <v/>
      </c>
      <c r="AI1341" s="26">
        <f>IF(OR(AC1341="",AC1340=""),"",AC1341/AC1340-1)</f>
        <v/>
      </c>
      <c r="AJ1341" s="26">
        <f>IF(AC1341="","",AA1341/AC1341)</f>
        <v/>
      </c>
      <c r="AK1341" s="26">
        <f>IF(AC1341="","",AB1341/AC1341)</f>
        <v/>
      </c>
      <c r="AL1341" s="29" t="n">
        <v>11.3725</v>
      </c>
      <c r="AM1341" s="30" t="n">
        <v>11.785</v>
      </c>
      <c r="AN1341" s="30" t="n">
        <v>10.695</v>
      </c>
      <c r="AO1341" s="30" t="n">
        <v>11.73</v>
      </c>
      <c r="AP1341" s="31" t="n">
        <v>0.0314</v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18">
        <f>IF(SUMIFS('Daily NSE Equity Options'!$K:$K,'Daily NSE Equity Options'!$A:$A,$A1342)=0,"",SUMIFS('Daily NSE Equity Options'!$K:$K,'Daily NSE Equity Options'!$A:$A,$A1342))</f>
        <v/>
      </c>
      <c r="F1342" s="7">
        <f>IF(SUMIFS('Daily BSE Equity Options'!$K:$K,'Daily BSE Equity Options'!$A:$A,$A1342)=0,"",SUMIFS('Daily BSE Equity Options'!$K:$K,'Daily BSE Equity Options'!$A:$A,$A1342))</f>
        <v/>
      </c>
      <c r="G1342" s="7">
        <f>IF(OR(E1342="",F1342=""),"",E1342+F1342)</f>
        <v/>
      </c>
      <c r="H1342" s="20">
        <f>IFERROR(IF(OR(E1342="",INDEX(E:E,MATCH(DATE(YEAR($A1342)-1,MONTH($A1342),DAY($A1342)),$A:$A,0))=""),"",E1342/INDEX(E:E,MATCH(DATE(YEAR($A1342)-1,MONTH($A1342),DAY($A1342)),$A:$A,0))-1),"")</f>
        <v/>
      </c>
      <c r="I1342" s="20">
        <f>IFERROR(IF(OR(F1342="",INDEX(F:F,MATCH(DATE(YEAR($A1342)-1,MONTH($A1342),DAY($A1342)),$A:$A,0))=""),"",F1342/INDEX(F:F,MATCH(DATE(YEAR($A1342)-1,MONTH($A1342),DAY($A1342)),$A:$A,0))-1),"")</f>
        <v/>
      </c>
      <c r="J1342" s="20">
        <f>IFERROR(IF(OR(G1342="",INDEX(G:G,MATCH(DATE(YEAR($A1342)-1,MONTH($A1342),DAY($A1342)),$A:$A,0))=""),"",G1342/INDEX(G:G,MATCH(DATE(YEAR($A1342)-1,MONTH($A1342),DAY($A1342)),$A:$A,0))-1),"")</f>
        <v/>
      </c>
      <c r="K1342" s="20">
        <f>IF(OR(E1342="",E1341=""),"",E1342/E1341-1)</f>
        <v/>
      </c>
      <c r="L1342" s="20">
        <f>IF(OR(F1342="",F1341=""),"",F1342/F1341-1)</f>
        <v/>
      </c>
      <c r="M1342" s="20">
        <f>IF(OR(G1342="",G1341=""),"",G1342/G1341-1)</f>
        <v/>
      </c>
      <c r="N1342" s="20">
        <f>IF(G1342="","",E1342/G1342)</f>
        <v/>
      </c>
      <c r="O1342" s="20">
        <f>IF(G1342="","",F1342/G1342)</f>
        <v/>
      </c>
      <c r="P1342" s="21">
        <f>IF(SUMIFS('Daily NSE Equity Options'!$L:$L,'Daily NSE Equity Options'!$A:$A,$A1342)=0,"",SUMIFS('Daily NSE Equity Options'!$L:$L,'Daily NSE Equity Options'!$A:$A,$A1342))</f>
        <v/>
      </c>
      <c r="Q1342" s="8">
        <f>IF(SUMIFS('Daily BSE Equity Options'!$L:$L,'Daily BSE Equity Options'!$A:$A,$A1342)=0,"",SUMIFS('Daily BSE Equity Options'!$L:$L,'Daily BSE Equity Options'!$A:$A,$A1342))</f>
        <v/>
      </c>
      <c r="R1342" s="8">
        <f>IF(OR(P1342="",Q1342=""),"",P1342+Q1342)</f>
        <v/>
      </c>
      <c r="S1342" s="23">
        <f>IFERROR(IF(OR(P1342="",INDEX(P:P,MATCH(DATE(YEAR($A1342)-1,MONTH($A1342),DAY($A1342)),$A:$A,0))=""),"",P1342/INDEX(P:P,MATCH(DATE(YEAR($A1342)-1,MONTH($A1342),DAY($A1342)),$A:$A,0))-1),"")</f>
        <v/>
      </c>
      <c r="T1342" s="23">
        <f>IFERROR(IF(OR(Q1342="",INDEX(Q:Q,MATCH(DATE(YEAR($A1342)-1,MONTH($A1342),DAY($A1342)),$A:$A,0))=""),"",Q1342/INDEX(Q:Q,MATCH(DATE(YEAR($A1342)-1,MONTH($A1342),DAY($A1342)),$A:$A,0))-1),"")</f>
        <v/>
      </c>
      <c r="U1342" s="23">
        <f>IFERROR(IF(OR(R1342="",INDEX(R:R,MATCH(DATE(YEAR($A1342)-1,MONTH($A1342),DAY($A1342)),$A:$A,0))=""),"",R1342/INDEX(R:R,MATCH(DATE(YEAR($A1342)-1,MONTH($A1342),DAY($A1342)),$A:$A,0))-1),"")</f>
        <v/>
      </c>
      <c r="V1342" s="23">
        <f>IF(OR(P1342="",P1341=""),"",P1342/P1341-1)</f>
        <v/>
      </c>
      <c r="W1342" s="23">
        <f>IF(OR(Q1342="",Q1341=""),"",Q1342/Q1341-1)</f>
        <v/>
      </c>
      <c r="X1342" s="23">
        <f>IF(OR(R1342="",R1341=""),"",R1342/R1341-1)</f>
        <v/>
      </c>
      <c r="Y1342" s="23">
        <f>IF(R1342="","",P1342/R1342)</f>
        <v/>
      </c>
      <c r="Z1342" s="23">
        <f>IF(R1342="","",Q1342/R1342)</f>
        <v/>
      </c>
      <c r="AA1342" s="24">
        <f>IF(SUMIFS('Daily NSE Equity Options'!$M:$M,'Daily NSE Equity Options'!$A:$A,$A1342)=0,"",SUMIFS('Daily NSE Equity Options'!$M:$M,'Daily NSE Equity Options'!$A:$A,$A1342))</f>
        <v/>
      </c>
      <c r="AB1342" s="9">
        <f>IF(SUMIFS('Daily BSE Equity Options'!$M:$M,'Daily BSE Equity Options'!$A:$A,$A1342)=0,"",SUMIFS('Daily BSE Equity Options'!$M:$M,'Daily BSE Equity Options'!$A:$A,$A1342))</f>
        <v/>
      </c>
      <c r="AC1342" s="9">
        <f>IF(OR(AA1342="",AB1342=""),"",AA1342+AB1342)</f>
        <v/>
      </c>
      <c r="AD1342" s="26">
        <f>IFERROR(IF(OR(AA1342="",INDEX(AA:AA,MATCH(DATE(YEAR($A1342)-1,MONTH($A1342),DAY($A1342)),$A:$A,0))=""),"",AA1342/INDEX(AA:AA,MATCH(DATE(YEAR($A1342)-1,MONTH($A1342),DAY($A1342)),$A:$A,0))-1),"")</f>
        <v/>
      </c>
      <c r="AE1342" s="26">
        <f>IFERROR(IF(OR(AB1342="",INDEX(AB:AB,MATCH(DATE(YEAR($A1342)-1,MONTH($A1342),DAY($A1342)),$A:$A,0))=""),"",AB1342/INDEX(AB:AB,MATCH(DATE(YEAR($A1342)-1,MONTH($A1342),DAY($A1342)),$A:$A,0))-1),"")</f>
        <v/>
      </c>
      <c r="AF1342" s="26">
        <f>IFERROR(IF(OR(AC1342="",INDEX(AC:AC,MATCH(DATE(YEAR($A1342)-1,MONTH($A1342),DAY($A1342)),$A:$A,0))=""),"",AC1342/INDEX(AC:AC,MATCH(DATE(YEAR($A1342)-1,MONTH($A1342),DAY($A1342)),$A:$A,0))-1),"")</f>
        <v/>
      </c>
      <c r="AG1342" s="26">
        <f>IF(OR(AA1342="",AA1341=""),"",AA1342/AA1341-1)</f>
        <v/>
      </c>
      <c r="AH1342" s="26">
        <f>IF(OR(AB1342="",AB1341=""),"",AB1342/AB1341-1)</f>
        <v/>
      </c>
      <c r="AI1342" s="26">
        <f>IF(OR(AC1342="",AC1341=""),"",AC1342/AC1341-1)</f>
        <v/>
      </c>
      <c r="AJ1342" s="26">
        <f>IF(AC1342="","",AA1342/AC1342)</f>
        <v/>
      </c>
      <c r="AK1342" s="26">
        <f>IF(AC1342="","",AB1342/AC1342)</f>
        <v/>
      </c>
      <c r="AL1342" s="29" t="n">
        <v>11.7275</v>
      </c>
      <c r="AM1342" s="30" t="n">
        <v>12.3475</v>
      </c>
      <c r="AN1342" s="30" t="n">
        <v>11.545</v>
      </c>
      <c r="AO1342" s="30" t="n">
        <v>11.76</v>
      </c>
      <c r="AP1342" s="31" t="n">
        <v>0.0028</v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18">
        <f>IF(SUMIFS('Daily NSE Equity Options'!$K:$K,'Daily NSE Equity Options'!$A:$A,$A1343)=0,"",SUMIFS('Daily NSE Equity Options'!$K:$K,'Daily NSE Equity Options'!$A:$A,$A1343))</f>
        <v/>
      </c>
      <c r="F1343" s="7">
        <f>IF(SUMIFS('Daily BSE Equity Options'!$K:$K,'Daily BSE Equity Options'!$A:$A,$A1343)=0,"",SUMIFS('Daily BSE Equity Options'!$K:$K,'Daily BSE Equity Options'!$A:$A,$A1343))</f>
        <v/>
      </c>
      <c r="G1343" s="7">
        <f>IF(OR(E1343="",F1343=""),"",E1343+F1343)</f>
        <v/>
      </c>
      <c r="H1343" s="20">
        <f>IFERROR(IF(OR(E1343="",INDEX(E:E,MATCH(DATE(YEAR($A1343)-1,MONTH($A1343),DAY($A1343)),$A:$A,0))=""),"",E1343/INDEX(E:E,MATCH(DATE(YEAR($A1343)-1,MONTH($A1343),DAY($A1343)),$A:$A,0))-1),"")</f>
        <v/>
      </c>
      <c r="I1343" s="20">
        <f>IFERROR(IF(OR(F1343="",INDEX(F:F,MATCH(DATE(YEAR($A1343)-1,MONTH($A1343),DAY($A1343)),$A:$A,0))=""),"",F1343/INDEX(F:F,MATCH(DATE(YEAR($A1343)-1,MONTH($A1343),DAY($A1343)),$A:$A,0))-1),"")</f>
        <v/>
      </c>
      <c r="J1343" s="20">
        <f>IFERROR(IF(OR(G1343="",INDEX(G:G,MATCH(DATE(YEAR($A1343)-1,MONTH($A1343),DAY($A1343)),$A:$A,0))=""),"",G1343/INDEX(G:G,MATCH(DATE(YEAR($A1343)-1,MONTH($A1343),DAY($A1343)),$A:$A,0))-1),"")</f>
        <v/>
      </c>
      <c r="K1343" s="20">
        <f>IF(OR(E1343="",E1342=""),"",E1343/E1342-1)</f>
        <v/>
      </c>
      <c r="L1343" s="20">
        <f>IF(OR(F1343="",F1342=""),"",F1343/F1342-1)</f>
        <v/>
      </c>
      <c r="M1343" s="20">
        <f>IF(OR(G1343="",G1342=""),"",G1343/G1342-1)</f>
        <v/>
      </c>
      <c r="N1343" s="20">
        <f>IF(G1343="","",E1343/G1343)</f>
        <v/>
      </c>
      <c r="O1343" s="20">
        <f>IF(G1343="","",F1343/G1343)</f>
        <v/>
      </c>
      <c r="P1343" s="21">
        <f>IF(SUMIFS('Daily NSE Equity Options'!$L:$L,'Daily NSE Equity Options'!$A:$A,$A1343)=0,"",SUMIFS('Daily NSE Equity Options'!$L:$L,'Daily NSE Equity Options'!$A:$A,$A1343))</f>
        <v/>
      </c>
      <c r="Q1343" s="8">
        <f>IF(SUMIFS('Daily BSE Equity Options'!$L:$L,'Daily BSE Equity Options'!$A:$A,$A1343)=0,"",SUMIFS('Daily BSE Equity Options'!$L:$L,'Daily BSE Equity Options'!$A:$A,$A1343))</f>
        <v/>
      </c>
      <c r="R1343" s="8">
        <f>IF(OR(P1343="",Q1343=""),"",P1343+Q1343)</f>
        <v/>
      </c>
      <c r="S1343" s="23">
        <f>IFERROR(IF(OR(P1343="",INDEX(P:P,MATCH(DATE(YEAR($A1343)-1,MONTH($A1343),DAY($A1343)),$A:$A,0))=""),"",P1343/INDEX(P:P,MATCH(DATE(YEAR($A1343)-1,MONTH($A1343),DAY($A1343)),$A:$A,0))-1),"")</f>
        <v/>
      </c>
      <c r="T1343" s="23">
        <f>IFERROR(IF(OR(Q1343="",INDEX(Q:Q,MATCH(DATE(YEAR($A1343)-1,MONTH($A1343),DAY($A1343)),$A:$A,0))=""),"",Q1343/INDEX(Q:Q,MATCH(DATE(YEAR($A1343)-1,MONTH($A1343),DAY($A1343)),$A:$A,0))-1),"")</f>
        <v/>
      </c>
      <c r="U1343" s="23">
        <f>IFERROR(IF(OR(R1343="",INDEX(R:R,MATCH(DATE(YEAR($A1343)-1,MONTH($A1343),DAY($A1343)),$A:$A,0))=""),"",R1343/INDEX(R:R,MATCH(DATE(YEAR($A1343)-1,MONTH($A1343),DAY($A1343)),$A:$A,0))-1),"")</f>
        <v/>
      </c>
      <c r="V1343" s="23">
        <f>IF(OR(P1343="",P1342=""),"",P1343/P1342-1)</f>
        <v/>
      </c>
      <c r="W1343" s="23">
        <f>IF(OR(Q1343="",Q1342=""),"",Q1343/Q1342-1)</f>
        <v/>
      </c>
      <c r="X1343" s="23">
        <f>IF(OR(R1343="",R1342=""),"",R1343/R1342-1)</f>
        <v/>
      </c>
      <c r="Y1343" s="23">
        <f>IF(R1343="","",P1343/R1343)</f>
        <v/>
      </c>
      <c r="Z1343" s="23">
        <f>IF(R1343="","",Q1343/R1343)</f>
        <v/>
      </c>
      <c r="AA1343" s="24">
        <f>IF(SUMIFS('Daily NSE Equity Options'!$M:$M,'Daily NSE Equity Options'!$A:$A,$A1343)=0,"",SUMIFS('Daily NSE Equity Options'!$M:$M,'Daily NSE Equity Options'!$A:$A,$A1343))</f>
        <v/>
      </c>
      <c r="AB1343" s="9">
        <f>IF(SUMIFS('Daily BSE Equity Options'!$M:$M,'Daily BSE Equity Options'!$A:$A,$A1343)=0,"",SUMIFS('Daily BSE Equity Options'!$M:$M,'Daily BSE Equity Options'!$A:$A,$A1343))</f>
        <v/>
      </c>
      <c r="AC1343" s="9">
        <f>IF(OR(AA1343="",AB1343=""),"",AA1343+AB1343)</f>
        <v/>
      </c>
      <c r="AD1343" s="26">
        <f>IFERROR(IF(OR(AA1343="",INDEX(AA:AA,MATCH(DATE(YEAR($A1343)-1,MONTH($A1343),DAY($A1343)),$A:$A,0))=""),"",AA1343/INDEX(AA:AA,MATCH(DATE(YEAR($A1343)-1,MONTH($A1343),DAY($A1343)),$A:$A,0))-1),"")</f>
        <v/>
      </c>
      <c r="AE1343" s="26">
        <f>IFERROR(IF(OR(AB1343="",INDEX(AB:AB,MATCH(DATE(YEAR($A1343)-1,MONTH($A1343),DAY($A1343)),$A:$A,0))=""),"",AB1343/INDEX(AB:AB,MATCH(DATE(YEAR($A1343)-1,MONTH($A1343),DAY($A1343)),$A:$A,0))-1),"")</f>
        <v/>
      </c>
      <c r="AF1343" s="26">
        <f>IFERROR(IF(OR(AC1343="",INDEX(AC:AC,MATCH(DATE(YEAR($A1343)-1,MONTH($A1343),DAY($A1343)),$A:$A,0))=""),"",AC1343/INDEX(AC:AC,MATCH(DATE(YEAR($A1343)-1,MONTH($A1343),DAY($A1343)),$A:$A,0))-1),"")</f>
        <v/>
      </c>
      <c r="AG1343" s="26">
        <f>IF(OR(AA1343="",AA1342=""),"",AA1343/AA1342-1)</f>
        <v/>
      </c>
      <c r="AH1343" s="26">
        <f>IF(OR(AB1343="",AB1342=""),"",AB1343/AB1342-1)</f>
        <v/>
      </c>
      <c r="AI1343" s="26">
        <f>IF(OR(AC1343="",AC1342=""),"",AC1343/AC1342-1)</f>
        <v/>
      </c>
      <c r="AJ1343" s="26">
        <f>IF(AC1343="","",AA1343/AC1343)</f>
        <v/>
      </c>
      <c r="AK1343" s="26">
        <f>IF(AC1343="","",AB1343/AC1343)</f>
        <v/>
      </c>
      <c r="AL1343" s="29" t="n">
        <v>11.7575</v>
      </c>
      <c r="AM1343" s="30" t="n">
        <v>12.5475</v>
      </c>
      <c r="AN1343" s="30" t="n">
        <v>10.9275</v>
      </c>
      <c r="AO1343" s="30" t="n">
        <v>12.19</v>
      </c>
      <c r="AP1343" s="31" t="n">
        <v>0.0368</v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18">
        <f>IF(SUMIFS('Daily NSE Equity Options'!$K:$K,'Daily NSE Equity Options'!$A:$A,$A1344)=0,"",SUMIFS('Daily NSE Equity Options'!$K:$K,'Daily NSE Equity Options'!$A:$A,$A1344))</f>
        <v/>
      </c>
      <c r="F1344" s="7">
        <f>IF(SUMIFS('Daily BSE Equity Options'!$K:$K,'Daily BSE Equity Options'!$A:$A,$A1344)=0,"",SUMIFS('Daily BSE Equity Options'!$K:$K,'Daily BSE Equity Options'!$A:$A,$A1344))</f>
        <v/>
      </c>
      <c r="G1344" s="7">
        <f>IF(OR(E1344="",F1344=""),"",E1344+F1344)</f>
        <v/>
      </c>
      <c r="H1344" s="20">
        <f>IFERROR(IF(OR(E1344="",INDEX(E:E,MATCH(DATE(YEAR($A1344)-1,MONTH($A1344),DAY($A1344)),$A:$A,0))=""),"",E1344/INDEX(E:E,MATCH(DATE(YEAR($A1344)-1,MONTH($A1344),DAY($A1344)),$A:$A,0))-1),"")</f>
        <v/>
      </c>
      <c r="I1344" s="20">
        <f>IFERROR(IF(OR(F1344="",INDEX(F:F,MATCH(DATE(YEAR($A1344)-1,MONTH($A1344),DAY($A1344)),$A:$A,0))=""),"",F1344/INDEX(F:F,MATCH(DATE(YEAR($A1344)-1,MONTH($A1344),DAY($A1344)),$A:$A,0))-1),"")</f>
        <v/>
      </c>
      <c r="J1344" s="20">
        <f>IFERROR(IF(OR(G1344="",INDEX(G:G,MATCH(DATE(YEAR($A1344)-1,MONTH($A1344),DAY($A1344)),$A:$A,0))=""),"",G1344/INDEX(G:G,MATCH(DATE(YEAR($A1344)-1,MONTH($A1344),DAY($A1344)),$A:$A,0))-1),"")</f>
        <v/>
      </c>
      <c r="K1344" s="20">
        <f>IF(OR(E1344="",E1343=""),"",E1344/E1343-1)</f>
        <v/>
      </c>
      <c r="L1344" s="20">
        <f>IF(OR(F1344="",F1343=""),"",F1344/F1343-1)</f>
        <v/>
      </c>
      <c r="M1344" s="20">
        <f>IF(OR(G1344="",G1343=""),"",G1344/G1343-1)</f>
        <v/>
      </c>
      <c r="N1344" s="20">
        <f>IF(G1344="","",E1344/G1344)</f>
        <v/>
      </c>
      <c r="O1344" s="20">
        <f>IF(G1344="","",F1344/G1344)</f>
        <v/>
      </c>
      <c r="P1344" s="21">
        <f>IF(SUMIFS('Daily NSE Equity Options'!$L:$L,'Daily NSE Equity Options'!$A:$A,$A1344)=0,"",SUMIFS('Daily NSE Equity Options'!$L:$L,'Daily NSE Equity Options'!$A:$A,$A1344))</f>
        <v/>
      </c>
      <c r="Q1344" s="8">
        <f>IF(SUMIFS('Daily BSE Equity Options'!$L:$L,'Daily BSE Equity Options'!$A:$A,$A1344)=0,"",SUMIFS('Daily BSE Equity Options'!$L:$L,'Daily BSE Equity Options'!$A:$A,$A1344))</f>
        <v/>
      </c>
      <c r="R1344" s="8">
        <f>IF(OR(P1344="",Q1344=""),"",P1344+Q1344)</f>
        <v/>
      </c>
      <c r="S1344" s="23">
        <f>IFERROR(IF(OR(P1344="",INDEX(P:P,MATCH(DATE(YEAR($A1344)-1,MONTH($A1344),DAY($A1344)),$A:$A,0))=""),"",P1344/INDEX(P:P,MATCH(DATE(YEAR($A1344)-1,MONTH($A1344),DAY($A1344)),$A:$A,0))-1),"")</f>
        <v/>
      </c>
      <c r="T1344" s="23">
        <f>IFERROR(IF(OR(Q1344="",INDEX(Q:Q,MATCH(DATE(YEAR($A1344)-1,MONTH($A1344),DAY($A1344)),$A:$A,0))=""),"",Q1344/INDEX(Q:Q,MATCH(DATE(YEAR($A1344)-1,MONTH($A1344),DAY($A1344)),$A:$A,0))-1),"")</f>
        <v/>
      </c>
      <c r="U1344" s="23">
        <f>IFERROR(IF(OR(R1344="",INDEX(R:R,MATCH(DATE(YEAR($A1344)-1,MONTH($A1344),DAY($A1344)),$A:$A,0))=""),"",R1344/INDEX(R:R,MATCH(DATE(YEAR($A1344)-1,MONTH($A1344),DAY($A1344)),$A:$A,0))-1),"")</f>
        <v/>
      </c>
      <c r="V1344" s="23">
        <f>IF(OR(P1344="",P1343=""),"",P1344/P1343-1)</f>
        <v/>
      </c>
      <c r="W1344" s="23">
        <f>IF(OR(Q1344="",Q1343=""),"",Q1344/Q1343-1)</f>
        <v/>
      </c>
      <c r="X1344" s="23">
        <f>IF(OR(R1344="",R1343=""),"",R1344/R1343-1)</f>
        <v/>
      </c>
      <c r="Y1344" s="23">
        <f>IF(R1344="","",P1344/R1344)</f>
        <v/>
      </c>
      <c r="Z1344" s="23">
        <f>IF(R1344="","",Q1344/R1344)</f>
        <v/>
      </c>
      <c r="AA1344" s="24">
        <f>IF(SUMIFS('Daily NSE Equity Options'!$M:$M,'Daily NSE Equity Options'!$A:$A,$A1344)=0,"",SUMIFS('Daily NSE Equity Options'!$M:$M,'Daily NSE Equity Options'!$A:$A,$A1344))</f>
        <v/>
      </c>
      <c r="AB1344" s="9">
        <f>IF(SUMIFS('Daily BSE Equity Options'!$M:$M,'Daily BSE Equity Options'!$A:$A,$A1344)=0,"",SUMIFS('Daily BSE Equity Options'!$M:$M,'Daily BSE Equity Options'!$A:$A,$A1344))</f>
        <v/>
      </c>
      <c r="AC1344" s="9">
        <f>IF(OR(AA1344="",AB1344=""),"",AA1344+AB1344)</f>
        <v/>
      </c>
      <c r="AD1344" s="26">
        <f>IFERROR(IF(OR(AA1344="",INDEX(AA:AA,MATCH(DATE(YEAR($A1344)-1,MONTH($A1344),DAY($A1344)),$A:$A,0))=""),"",AA1344/INDEX(AA:AA,MATCH(DATE(YEAR($A1344)-1,MONTH($A1344),DAY($A1344)),$A:$A,0))-1),"")</f>
        <v/>
      </c>
      <c r="AE1344" s="26">
        <f>IFERROR(IF(OR(AB1344="",INDEX(AB:AB,MATCH(DATE(YEAR($A1344)-1,MONTH($A1344),DAY($A1344)),$A:$A,0))=""),"",AB1344/INDEX(AB:AB,MATCH(DATE(YEAR($A1344)-1,MONTH($A1344),DAY($A1344)),$A:$A,0))-1),"")</f>
        <v/>
      </c>
      <c r="AF1344" s="26">
        <f>IFERROR(IF(OR(AC1344="",INDEX(AC:AC,MATCH(DATE(YEAR($A1344)-1,MONTH($A1344),DAY($A1344)),$A:$A,0))=""),"",AC1344/INDEX(AC:AC,MATCH(DATE(YEAR($A1344)-1,MONTH($A1344),DAY($A1344)),$A:$A,0))-1),"")</f>
        <v/>
      </c>
      <c r="AG1344" s="26">
        <f>IF(OR(AA1344="",AA1343=""),"",AA1344/AA1343-1)</f>
        <v/>
      </c>
      <c r="AH1344" s="26">
        <f>IF(OR(AB1344="",AB1343=""),"",AB1344/AB1343-1)</f>
        <v/>
      </c>
      <c r="AI1344" s="26">
        <f>IF(OR(AC1344="",AC1343=""),"",AC1344/AC1343-1)</f>
        <v/>
      </c>
      <c r="AJ1344" s="26">
        <f>IF(AC1344="","",AA1344/AC1344)</f>
        <v/>
      </c>
      <c r="AK1344" s="26">
        <f>IF(AC1344="","",AB1344/AC1344)</f>
        <v/>
      </c>
      <c r="AL1344" s="29" t="n">
        <v>12.1925</v>
      </c>
      <c r="AM1344" s="30" t="n">
        <v>13.145</v>
      </c>
      <c r="AN1344" s="30" t="n">
        <v>11.575</v>
      </c>
      <c r="AO1344" s="30" t="n">
        <v>12.18</v>
      </c>
      <c r="AP1344" s="31" t="n">
        <v>-0.001</v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18">
        <f>IF(SUMIFS('Daily NSE Equity Options'!$K:$K,'Daily NSE Equity Options'!$A:$A,$A1345)=0,"",SUMIFS('Daily NSE Equity Options'!$K:$K,'Daily NSE Equity Options'!$A:$A,$A1345))</f>
        <v/>
      </c>
      <c r="F1345" s="7">
        <f>IF(SUMIFS('Daily BSE Equity Options'!$K:$K,'Daily BSE Equity Options'!$A:$A,$A1345)=0,"",SUMIFS('Daily BSE Equity Options'!$K:$K,'Daily BSE Equity Options'!$A:$A,$A1345))</f>
        <v/>
      </c>
      <c r="G1345" s="7">
        <f>IF(OR(E1345="",F1345=""),"",E1345+F1345)</f>
        <v/>
      </c>
      <c r="H1345" s="20">
        <f>IFERROR(IF(OR(E1345="",INDEX(E:E,MATCH(DATE(YEAR($A1345)-1,MONTH($A1345),DAY($A1345)),$A:$A,0))=""),"",E1345/INDEX(E:E,MATCH(DATE(YEAR($A1345)-1,MONTH($A1345),DAY($A1345)),$A:$A,0))-1),"")</f>
        <v/>
      </c>
      <c r="I1345" s="20">
        <f>IFERROR(IF(OR(F1345="",INDEX(F:F,MATCH(DATE(YEAR($A1345)-1,MONTH($A1345),DAY($A1345)),$A:$A,0))=""),"",F1345/INDEX(F:F,MATCH(DATE(YEAR($A1345)-1,MONTH($A1345),DAY($A1345)),$A:$A,0))-1),"")</f>
        <v/>
      </c>
      <c r="J1345" s="20">
        <f>IFERROR(IF(OR(G1345="",INDEX(G:G,MATCH(DATE(YEAR($A1345)-1,MONTH($A1345),DAY($A1345)),$A:$A,0))=""),"",G1345/INDEX(G:G,MATCH(DATE(YEAR($A1345)-1,MONTH($A1345),DAY($A1345)),$A:$A,0))-1),"")</f>
        <v/>
      </c>
      <c r="K1345" s="20">
        <f>IF(OR(E1345="",E1344=""),"",E1345/E1344-1)</f>
        <v/>
      </c>
      <c r="L1345" s="20">
        <f>IF(OR(F1345="",F1344=""),"",F1345/F1344-1)</f>
        <v/>
      </c>
      <c r="M1345" s="20">
        <f>IF(OR(G1345="",G1344=""),"",G1345/G1344-1)</f>
        <v/>
      </c>
      <c r="N1345" s="20">
        <f>IF(G1345="","",E1345/G1345)</f>
        <v/>
      </c>
      <c r="O1345" s="20">
        <f>IF(G1345="","",F1345/G1345)</f>
        <v/>
      </c>
      <c r="P1345" s="21">
        <f>IF(SUMIFS('Daily NSE Equity Options'!$L:$L,'Daily NSE Equity Options'!$A:$A,$A1345)=0,"",SUMIFS('Daily NSE Equity Options'!$L:$L,'Daily NSE Equity Options'!$A:$A,$A1345))</f>
        <v/>
      </c>
      <c r="Q1345" s="8">
        <f>IF(SUMIFS('Daily BSE Equity Options'!$L:$L,'Daily BSE Equity Options'!$A:$A,$A1345)=0,"",SUMIFS('Daily BSE Equity Options'!$L:$L,'Daily BSE Equity Options'!$A:$A,$A1345))</f>
        <v/>
      </c>
      <c r="R1345" s="8">
        <f>IF(OR(P1345="",Q1345=""),"",P1345+Q1345)</f>
        <v/>
      </c>
      <c r="S1345" s="23">
        <f>IFERROR(IF(OR(P1345="",INDEX(P:P,MATCH(DATE(YEAR($A1345)-1,MONTH($A1345),DAY($A1345)),$A:$A,0))=""),"",P1345/INDEX(P:P,MATCH(DATE(YEAR($A1345)-1,MONTH($A1345),DAY($A1345)),$A:$A,0))-1),"")</f>
        <v/>
      </c>
      <c r="T1345" s="23">
        <f>IFERROR(IF(OR(Q1345="",INDEX(Q:Q,MATCH(DATE(YEAR($A1345)-1,MONTH($A1345),DAY($A1345)),$A:$A,0))=""),"",Q1345/INDEX(Q:Q,MATCH(DATE(YEAR($A1345)-1,MONTH($A1345),DAY($A1345)),$A:$A,0))-1),"")</f>
        <v/>
      </c>
      <c r="U1345" s="23">
        <f>IFERROR(IF(OR(R1345="",INDEX(R:R,MATCH(DATE(YEAR($A1345)-1,MONTH($A1345),DAY($A1345)),$A:$A,0))=""),"",R1345/INDEX(R:R,MATCH(DATE(YEAR($A1345)-1,MONTH($A1345),DAY($A1345)),$A:$A,0))-1),"")</f>
        <v/>
      </c>
      <c r="V1345" s="23">
        <f>IF(OR(P1345="",P1344=""),"",P1345/P1344-1)</f>
        <v/>
      </c>
      <c r="W1345" s="23">
        <f>IF(OR(Q1345="",Q1344=""),"",Q1345/Q1344-1)</f>
        <v/>
      </c>
      <c r="X1345" s="23">
        <f>IF(OR(R1345="",R1344=""),"",R1345/R1344-1)</f>
        <v/>
      </c>
      <c r="Y1345" s="23">
        <f>IF(R1345="","",P1345/R1345)</f>
        <v/>
      </c>
      <c r="Z1345" s="23">
        <f>IF(R1345="","",Q1345/R1345)</f>
        <v/>
      </c>
      <c r="AA1345" s="24">
        <f>IF(SUMIFS('Daily NSE Equity Options'!$M:$M,'Daily NSE Equity Options'!$A:$A,$A1345)=0,"",SUMIFS('Daily NSE Equity Options'!$M:$M,'Daily NSE Equity Options'!$A:$A,$A1345))</f>
        <v/>
      </c>
      <c r="AB1345" s="9">
        <f>IF(SUMIFS('Daily BSE Equity Options'!$M:$M,'Daily BSE Equity Options'!$A:$A,$A1345)=0,"",SUMIFS('Daily BSE Equity Options'!$M:$M,'Daily BSE Equity Options'!$A:$A,$A1345))</f>
        <v/>
      </c>
      <c r="AC1345" s="9">
        <f>IF(OR(AA1345="",AB1345=""),"",AA1345+AB1345)</f>
        <v/>
      </c>
      <c r="AD1345" s="26">
        <f>IFERROR(IF(OR(AA1345="",INDEX(AA:AA,MATCH(DATE(YEAR($A1345)-1,MONTH($A1345),DAY($A1345)),$A:$A,0))=""),"",AA1345/INDEX(AA:AA,MATCH(DATE(YEAR($A1345)-1,MONTH($A1345),DAY($A1345)),$A:$A,0))-1),"")</f>
        <v/>
      </c>
      <c r="AE1345" s="26">
        <f>IFERROR(IF(OR(AB1345="",INDEX(AB:AB,MATCH(DATE(YEAR($A1345)-1,MONTH($A1345),DAY($A1345)),$A:$A,0))=""),"",AB1345/INDEX(AB:AB,MATCH(DATE(YEAR($A1345)-1,MONTH($A1345),DAY($A1345)),$A:$A,0))-1),"")</f>
        <v/>
      </c>
      <c r="AF1345" s="26">
        <f>IFERROR(IF(OR(AC1345="",INDEX(AC:AC,MATCH(DATE(YEAR($A1345)-1,MONTH($A1345),DAY($A1345)),$A:$A,0))=""),"",AC1345/INDEX(AC:AC,MATCH(DATE(YEAR($A1345)-1,MONTH($A1345),DAY($A1345)),$A:$A,0))-1),"")</f>
        <v/>
      </c>
      <c r="AG1345" s="26">
        <f>IF(OR(AA1345="",AA1344=""),"",AA1345/AA1344-1)</f>
        <v/>
      </c>
      <c r="AH1345" s="26">
        <f>IF(OR(AB1345="",AB1344=""),"",AB1345/AB1344-1)</f>
        <v/>
      </c>
      <c r="AI1345" s="26">
        <f>IF(OR(AC1345="",AC1344=""),"",AC1345/AC1344-1)</f>
        <v/>
      </c>
      <c r="AJ1345" s="26">
        <f>IF(AC1345="","",AA1345/AC1345)</f>
        <v/>
      </c>
      <c r="AK1345" s="26">
        <f>IF(AC1345="","",AB1345/AC1345)</f>
        <v/>
      </c>
      <c r="AL1345" s="29" t="n">
        <v>12.1775</v>
      </c>
      <c r="AM1345" s="30" t="n">
        <v>12.2025</v>
      </c>
      <c r="AN1345" s="30" t="n">
        <v>11.5925</v>
      </c>
      <c r="AO1345" s="30" t="n">
        <v>11.75</v>
      </c>
      <c r="AP1345" s="31" t="n">
        <v>-0.0351</v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18">
        <f>IF(SUMIFS('Daily NSE Equity Options'!$K:$K,'Daily NSE Equity Options'!$A:$A,$A1346)=0,"",SUMIFS('Daily NSE Equity Options'!$K:$K,'Daily NSE Equity Options'!$A:$A,$A1346))</f>
        <v/>
      </c>
      <c r="F1346" s="7">
        <f>IF(SUMIFS('Daily BSE Equity Options'!$K:$K,'Daily BSE Equity Options'!$A:$A,$A1346)=0,"",SUMIFS('Daily BSE Equity Options'!$K:$K,'Daily BSE Equity Options'!$A:$A,$A1346))</f>
        <v/>
      </c>
      <c r="G1346" s="7">
        <f>IF(OR(E1346="",F1346=""),"",E1346+F1346)</f>
        <v/>
      </c>
      <c r="H1346" s="20">
        <f>IFERROR(IF(OR(E1346="",INDEX(E:E,MATCH(DATE(YEAR($A1346)-1,MONTH($A1346),DAY($A1346)),$A:$A,0))=""),"",E1346/INDEX(E:E,MATCH(DATE(YEAR($A1346)-1,MONTH($A1346),DAY($A1346)),$A:$A,0))-1),"")</f>
        <v/>
      </c>
      <c r="I1346" s="20">
        <f>IFERROR(IF(OR(F1346="",INDEX(F:F,MATCH(DATE(YEAR($A1346)-1,MONTH($A1346),DAY($A1346)),$A:$A,0))=""),"",F1346/INDEX(F:F,MATCH(DATE(YEAR($A1346)-1,MONTH($A1346),DAY($A1346)),$A:$A,0))-1),"")</f>
        <v/>
      </c>
      <c r="J1346" s="20">
        <f>IFERROR(IF(OR(G1346="",INDEX(G:G,MATCH(DATE(YEAR($A1346)-1,MONTH($A1346),DAY($A1346)),$A:$A,0))=""),"",G1346/INDEX(G:G,MATCH(DATE(YEAR($A1346)-1,MONTH($A1346),DAY($A1346)),$A:$A,0))-1),"")</f>
        <v/>
      </c>
      <c r="K1346" s="20">
        <f>IF(OR(E1346="",E1345=""),"",E1346/E1345-1)</f>
        <v/>
      </c>
      <c r="L1346" s="20">
        <f>IF(OR(F1346="",F1345=""),"",F1346/F1345-1)</f>
        <v/>
      </c>
      <c r="M1346" s="20">
        <f>IF(OR(G1346="",G1345=""),"",G1346/G1345-1)</f>
        <v/>
      </c>
      <c r="N1346" s="20">
        <f>IF(G1346="","",E1346/G1346)</f>
        <v/>
      </c>
      <c r="O1346" s="20">
        <f>IF(G1346="","",F1346/G1346)</f>
        <v/>
      </c>
      <c r="P1346" s="21">
        <f>IF(SUMIFS('Daily NSE Equity Options'!$L:$L,'Daily NSE Equity Options'!$A:$A,$A1346)=0,"",SUMIFS('Daily NSE Equity Options'!$L:$L,'Daily NSE Equity Options'!$A:$A,$A1346))</f>
        <v/>
      </c>
      <c r="Q1346" s="8">
        <f>IF(SUMIFS('Daily BSE Equity Options'!$L:$L,'Daily BSE Equity Options'!$A:$A,$A1346)=0,"",SUMIFS('Daily BSE Equity Options'!$L:$L,'Daily BSE Equity Options'!$A:$A,$A1346))</f>
        <v/>
      </c>
      <c r="R1346" s="8">
        <f>IF(OR(P1346="",Q1346=""),"",P1346+Q1346)</f>
        <v/>
      </c>
      <c r="S1346" s="23">
        <f>IFERROR(IF(OR(P1346="",INDEX(P:P,MATCH(DATE(YEAR($A1346)-1,MONTH($A1346),DAY($A1346)),$A:$A,0))=""),"",P1346/INDEX(P:P,MATCH(DATE(YEAR($A1346)-1,MONTH($A1346),DAY($A1346)),$A:$A,0))-1),"")</f>
        <v/>
      </c>
      <c r="T1346" s="23">
        <f>IFERROR(IF(OR(Q1346="",INDEX(Q:Q,MATCH(DATE(YEAR($A1346)-1,MONTH($A1346),DAY($A1346)),$A:$A,0))=""),"",Q1346/INDEX(Q:Q,MATCH(DATE(YEAR($A1346)-1,MONTH($A1346),DAY($A1346)),$A:$A,0))-1),"")</f>
        <v/>
      </c>
      <c r="U1346" s="23">
        <f>IFERROR(IF(OR(R1346="",INDEX(R:R,MATCH(DATE(YEAR($A1346)-1,MONTH($A1346),DAY($A1346)),$A:$A,0))=""),"",R1346/INDEX(R:R,MATCH(DATE(YEAR($A1346)-1,MONTH($A1346),DAY($A1346)),$A:$A,0))-1),"")</f>
        <v/>
      </c>
      <c r="V1346" s="23">
        <f>IF(OR(P1346="",P1345=""),"",P1346/P1345-1)</f>
        <v/>
      </c>
      <c r="W1346" s="23">
        <f>IF(OR(Q1346="",Q1345=""),"",Q1346/Q1345-1)</f>
        <v/>
      </c>
      <c r="X1346" s="23">
        <f>IF(OR(R1346="",R1345=""),"",R1346/R1345-1)</f>
        <v/>
      </c>
      <c r="Y1346" s="23">
        <f>IF(R1346="","",P1346/R1346)</f>
        <v/>
      </c>
      <c r="Z1346" s="23">
        <f>IF(R1346="","",Q1346/R1346)</f>
        <v/>
      </c>
      <c r="AA1346" s="24">
        <f>IF(SUMIFS('Daily NSE Equity Options'!$M:$M,'Daily NSE Equity Options'!$A:$A,$A1346)=0,"",SUMIFS('Daily NSE Equity Options'!$M:$M,'Daily NSE Equity Options'!$A:$A,$A1346))</f>
        <v/>
      </c>
      <c r="AB1346" s="9">
        <f>IF(SUMIFS('Daily BSE Equity Options'!$M:$M,'Daily BSE Equity Options'!$A:$A,$A1346)=0,"",SUMIFS('Daily BSE Equity Options'!$M:$M,'Daily BSE Equity Options'!$A:$A,$A1346))</f>
        <v/>
      </c>
      <c r="AC1346" s="9">
        <f>IF(OR(AA1346="",AB1346=""),"",AA1346+AB1346)</f>
        <v/>
      </c>
      <c r="AD1346" s="26">
        <f>IFERROR(IF(OR(AA1346="",INDEX(AA:AA,MATCH(DATE(YEAR($A1346)-1,MONTH($A1346),DAY($A1346)),$A:$A,0))=""),"",AA1346/INDEX(AA:AA,MATCH(DATE(YEAR($A1346)-1,MONTH($A1346),DAY($A1346)),$A:$A,0))-1),"")</f>
        <v/>
      </c>
      <c r="AE1346" s="26">
        <f>IFERROR(IF(OR(AB1346="",INDEX(AB:AB,MATCH(DATE(YEAR($A1346)-1,MONTH($A1346),DAY($A1346)),$A:$A,0))=""),"",AB1346/INDEX(AB:AB,MATCH(DATE(YEAR($A1346)-1,MONTH($A1346),DAY($A1346)),$A:$A,0))-1),"")</f>
        <v/>
      </c>
      <c r="AF1346" s="26">
        <f>IFERROR(IF(OR(AC1346="",INDEX(AC:AC,MATCH(DATE(YEAR($A1346)-1,MONTH($A1346),DAY($A1346)),$A:$A,0))=""),"",AC1346/INDEX(AC:AC,MATCH(DATE(YEAR($A1346)-1,MONTH($A1346),DAY($A1346)),$A:$A,0))-1),"")</f>
        <v/>
      </c>
      <c r="AG1346" s="26">
        <f>IF(OR(AA1346="",AA1345=""),"",AA1346/AA1345-1)</f>
        <v/>
      </c>
      <c r="AH1346" s="26">
        <f>IF(OR(AB1346="",AB1345=""),"",AB1346/AB1345-1)</f>
        <v/>
      </c>
      <c r="AI1346" s="26">
        <f>IF(OR(AC1346="",AC1345=""),"",AC1346/AC1345-1)</f>
        <v/>
      </c>
      <c r="AJ1346" s="26">
        <f>IF(AC1346="","",AA1346/AC1346)</f>
        <v/>
      </c>
      <c r="AK1346" s="26">
        <f>IF(AC1346="","",AB1346/AC1346)</f>
        <v/>
      </c>
      <c r="AL1346" s="29" t="n">
        <v>11.7525</v>
      </c>
      <c r="AM1346" s="30" t="n">
        <v>12.195</v>
      </c>
      <c r="AN1346" s="30" t="n">
        <v>11.235</v>
      </c>
      <c r="AO1346" s="30" t="n">
        <v>11.29</v>
      </c>
      <c r="AP1346" s="31" t="n">
        <v>-0.0394</v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18">
        <f>IF(SUMIFS('Daily NSE Equity Options'!$K:$K,'Daily NSE Equity Options'!$A:$A,$A1347)=0,"",SUMIFS('Daily NSE Equity Options'!$K:$K,'Daily NSE Equity Options'!$A:$A,$A1347))</f>
        <v/>
      </c>
      <c r="F1347" s="7">
        <f>IF(SUMIFS('Daily BSE Equity Options'!$K:$K,'Daily BSE Equity Options'!$A:$A,$A1347)=0,"",SUMIFS('Daily BSE Equity Options'!$K:$K,'Daily BSE Equity Options'!$A:$A,$A1347))</f>
        <v/>
      </c>
      <c r="G1347" s="7">
        <f>IF(OR(E1347="",F1347=""),"",E1347+F1347)</f>
        <v/>
      </c>
      <c r="H1347" s="20">
        <f>IFERROR(IF(OR(E1347="",INDEX(E:E,MATCH(DATE(YEAR($A1347)-1,MONTH($A1347),DAY($A1347)),$A:$A,0))=""),"",E1347/INDEX(E:E,MATCH(DATE(YEAR($A1347)-1,MONTH($A1347),DAY($A1347)),$A:$A,0))-1),"")</f>
        <v/>
      </c>
      <c r="I1347" s="20">
        <f>IFERROR(IF(OR(F1347="",INDEX(F:F,MATCH(DATE(YEAR($A1347)-1,MONTH($A1347),DAY($A1347)),$A:$A,0))=""),"",F1347/INDEX(F:F,MATCH(DATE(YEAR($A1347)-1,MONTH($A1347),DAY($A1347)),$A:$A,0))-1),"")</f>
        <v/>
      </c>
      <c r="J1347" s="20">
        <f>IFERROR(IF(OR(G1347="",INDEX(G:G,MATCH(DATE(YEAR($A1347)-1,MONTH($A1347),DAY($A1347)),$A:$A,0))=""),"",G1347/INDEX(G:G,MATCH(DATE(YEAR($A1347)-1,MONTH($A1347),DAY($A1347)),$A:$A,0))-1),"")</f>
        <v/>
      </c>
      <c r="K1347" s="20">
        <f>IF(OR(E1347="",E1346=""),"",E1347/E1346-1)</f>
        <v/>
      </c>
      <c r="L1347" s="20">
        <f>IF(OR(F1347="",F1346=""),"",F1347/F1346-1)</f>
        <v/>
      </c>
      <c r="M1347" s="20">
        <f>IF(OR(G1347="",G1346=""),"",G1347/G1346-1)</f>
        <v/>
      </c>
      <c r="N1347" s="20">
        <f>IF(G1347="","",E1347/G1347)</f>
        <v/>
      </c>
      <c r="O1347" s="20">
        <f>IF(G1347="","",F1347/G1347)</f>
        <v/>
      </c>
      <c r="P1347" s="21">
        <f>IF(SUMIFS('Daily NSE Equity Options'!$L:$L,'Daily NSE Equity Options'!$A:$A,$A1347)=0,"",SUMIFS('Daily NSE Equity Options'!$L:$L,'Daily NSE Equity Options'!$A:$A,$A1347))</f>
        <v/>
      </c>
      <c r="Q1347" s="8">
        <f>IF(SUMIFS('Daily BSE Equity Options'!$L:$L,'Daily BSE Equity Options'!$A:$A,$A1347)=0,"",SUMIFS('Daily BSE Equity Options'!$L:$L,'Daily BSE Equity Options'!$A:$A,$A1347))</f>
        <v/>
      </c>
      <c r="R1347" s="8">
        <f>IF(OR(P1347="",Q1347=""),"",P1347+Q1347)</f>
        <v/>
      </c>
      <c r="S1347" s="23">
        <f>IFERROR(IF(OR(P1347="",INDEX(P:P,MATCH(DATE(YEAR($A1347)-1,MONTH($A1347),DAY($A1347)),$A:$A,0))=""),"",P1347/INDEX(P:P,MATCH(DATE(YEAR($A1347)-1,MONTH($A1347),DAY($A1347)),$A:$A,0))-1),"")</f>
        <v/>
      </c>
      <c r="T1347" s="23">
        <f>IFERROR(IF(OR(Q1347="",INDEX(Q:Q,MATCH(DATE(YEAR($A1347)-1,MONTH($A1347),DAY($A1347)),$A:$A,0))=""),"",Q1347/INDEX(Q:Q,MATCH(DATE(YEAR($A1347)-1,MONTH($A1347),DAY($A1347)),$A:$A,0))-1),"")</f>
        <v/>
      </c>
      <c r="U1347" s="23">
        <f>IFERROR(IF(OR(R1347="",INDEX(R:R,MATCH(DATE(YEAR($A1347)-1,MONTH($A1347),DAY($A1347)),$A:$A,0))=""),"",R1347/INDEX(R:R,MATCH(DATE(YEAR($A1347)-1,MONTH($A1347),DAY($A1347)),$A:$A,0))-1),"")</f>
        <v/>
      </c>
      <c r="V1347" s="23">
        <f>IF(OR(P1347="",P1346=""),"",P1347/P1346-1)</f>
        <v/>
      </c>
      <c r="W1347" s="23">
        <f>IF(OR(Q1347="",Q1346=""),"",Q1347/Q1346-1)</f>
        <v/>
      </c>
      <c r="X1347" s="23">
        <f>IF(OR(R1347="",R1346=""),"",R1347/R1346-1)</f>
        <v/>
      </c>
      <c r="Y1347" s="23">
        <f>IF(R1347="","",P1347/R1347)</f>
        <v/>
      </c>
      <c r="Z1347" s="23">
        <f>IF(R1347="","",Q1347/R1347)</f>
        <v/>
      </c>
      <c r="AA1347" s="24">
        <f>IF(SUMIFS('Daily NSE Equity Options'!$M:$M,'Daily NSE Equity Options'!$A:$A,$A1347)=0,"",SUMIFS('Daily NSE Equity Options'!$M:$M,'Daily NSE Equity Options'!$A:$A,$A1347))</f>
        <v/>
      </c>
      <c r="AB1347" s="9">
        <f>IF(SUMIFS('Daily BSE Equity Options'!$M:$M,'Daily BSE Equity Options'!$A:$A,$A1347)=0,"",SUMIFS('Daily BSE Equity Options'!$M:$M,'Daily BSE Equity Options'!$A:$A,$A1347))</f>
        <v/>
      </c>
      <c r="AC1347" s="9">
        <f>IF(OR(AA1347="",AB1347=""),"",AA1347+AB1347)</f>
        <v/>
      </c>
      <c r="AD1347" s="26">
        <f>IFERROR(IF(OR(AA1347="",INDEX(AA:AA,MATCH(DATE(YEAR($A1347)-1,MONTH($A1347),DAY($A1347)),$A:$A,0))=""),"",AA1347/INDEX(AA:AA,MATCH(DATE(YEAR($A1347)-1,MONTH($A1347),DAY($A1347)),$A:$A,0))-1),"")</f>
        <v/>
      </c>
      <c r="AE1347" s="26">
        <f>IFERROR(IF(OR(AB1347="",INDEX(AB:AB,MATCH(DATE(YEAR($A1347)-1,MONTH($A1347),DAY($A1347)),$A:$A,0))=""),"",AB1347/INDEX(AB:AB,MATCH(DATE(YEAR($A1347)-1,MONTH($A1347),DAY($A1347)),$A:$A,0))-1),"")</f>
        <v/>
      </c>
      <c r="AF1347" s="26">
        <f>IFERROR(IF(OR(AC1347="",INDEX(AC:AC,MATCH(DATE(YEAR($A1347)-1,MONTH($A1347),DAY($A1347)),$A:$A,0))=""),"",AC1347/INDEX(AC:AC,MATCH(DATE(YEAR($A1347)-1,MONTH($A1347),DAY($A1347)),$A:$A,0))-1),"")</f>
        <v/>
      </c>
      <c r="AG1347" s="26">
        <f>IF(OR(AA1347="",AA1346=""),"",AA1347/AA1346-1)</f>
        <v/>
      </c>
      <c r="AH1347" s="26">
        <f>IF(OR(AB1347="",AB1346=""),"",AB1347/AB1346-1)</f>
        <v/>
      </c>
      <c r="AI1347" s="26">
        <f>IF(OR(AC1347="",AC1346=""),"",AC1347/AC1346-1)</f>
        <v/>
      </c>
      <c r="AJ1347" s="26">
        <f>IF(AC1347="","",AA1347/AC1347)</f>
        <v/>
      </c>
      <c r="AK1347" s="26">
        <f>IF(AC1347="","",AB1347/AC1347)</f>
        <v/>
      </c>
      <c r="AL1347" s="29" t="n">
        <v>11.2925</v>
      </c>
      <c r="AM1347" s="30" t="n">
        <v>11.7825</v>
      </c>
      <c r="AN1347" s="30" t="n">
        <v>10.78</v>
      </c>
      <c r="AO1347" s="30" t="n">
        <v>11.4</v>
      </c>
      <c r="AP1347" s="31" t="n">
        <v>0.0095</v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18">
        <f>IF(SUMIFS('Daily NSE Equity Options'!$K:$K,'Daily NSE Equity Options'!$A:$A,$A1348)=0,"",SUMIFS('Daily NSE Equity Options'!$K:$K,'Daily NSE Equity Options'!$A:$A,$A1348))</f>
        <v/>
      </c>
      <c r="F1348" s="7">
        <f>IF(SUMIFS('Daily BSE Equity Options'!$K:$K,'Daily BSE Equity Options'!$A:$A,$A1348)=0,"",SUMIFS('Daily BSE Equity Options'!$K:$K,'Daily BSE Equity Options'!$A:$A,$A1348))</f>
        <v/>
      </c>
      <c r="G1348" s="7">
        <f>IF(OR(E1348="",F1348=""),"",E1348+F1348)</f>
        <v/>
      </c>
      <c r="H1348" s="20">
        <f>IFERROR(IF(OR(E1348="",INDEX(E:E,MATCH(DATE(YEAR($A1348)-1,MONTH($A1348),DAY($A1348)),$A:$A,0))=""),"",E1348/INDEX(E:E,MATCH(DATE(YEAR($A1348)-1,MONTH($A1348),DAY($A1348)),$A:$A,0))-1),"")</f>
        <v/>
      </c>
      <c r="I1348" s="20">
        <f>IFERROR(IF(OR(F1348="",INDEX(F:F,MATCH(DATE(YEAR($A1348)-1,MONTH($A1348),DAY($A1348)),$A:$A,0))=""),"",F1348/INDEX(F:F,MATCH(DATE(YEAR($A1348)-1,MONTH($A1348),DAY($A1348)),$A:$A,0))-1),"")</f>
        <v/>
      </c>
      <c r="J1348" s="20">
        <f>IFERROR(IF(OR(G1348="",INDEX(G:G,MATCH(DATE(YEAR($A1348)-1,MONTH($A1348),DAY($A1348)),$A:$A,0))=""),"",G1348/INDEX(G:G,MATCH(DATE(YEAR($A1348)-1,MONTH($A1348),DAY($A1348)),$A:$A,0))-1),"")</f>
        <v/>
      </c>
      <c r="K1348" s="20">
        <f>IF(OR(E1348="",E1347=""),"",E1348/E1347-1)</f>
        <v/>
      </c>
      <c r="L1348" s="20">
        <f>IF(OR(F1348="",F1347=""),"",F1348/F1347-1)</f>
        <v/>
      </c>
      <c r="M1348" s="20">
        <f>IF(OR(G1348="",G1347=""),"",G1348/G1347-1)</f>
        <v/>
      </c>
      <c r="N1348" s="20">
        <f>IF(G1348="","",E1348/G1348)</f>
        <v/>
      </c>
      <c r="O1348" s="20">
        <f>IF(G1348="","",F1348/G1348)</f>
        <v/>
      </c>
      <c r="P1348" s="21">
        <f>IF(SUMIFS('Daily NSE Equity Options'!$L:$L,'Daily NSE Equity Options'!$A:$A,$A1348)=0,"",SUMIFS('Daily NSE Equity Options'!$L:$L,'Daily NSE Equity Options'!$A:$A,$A1348))</f>
        <v/>
      </c>
      <c r="Q1348" s="8">
        <f>IF(SUMIFS('Daily BSE Equity Options'!$L:$L,'Daily BSE Equity Options'!$A:$A,$A1348)=0,"",SUMIFS('Daily BSE Equity Options'!$L:$L,'Daily BSE Equity Options'!$A:$A,$A1348))</f>
        <v/>
      </c>
      <c r="R1348" s="8">
        <f>IF(OR(P1348="",Q1348=""),"",P1348+Q1348)</f>
        <v/>
      </c>
      <c r="S1348" s="23">
        <f>IFERROR(IF(OR(P1348="",INDEX(P:P,MATCH(DATE(YEAR($A1348)-1,MONTH($A1348),DAY($A1348)),$A:$A,0))=""),"",P1348/INDEX(P:P,MATCH(DATE(YEAR($A1348)-1,MONTH($A1348),DAY($A1348)),$A:$A,0))-1),"")</f>
        <v/>
      </c>
      <c r="T1348" s="23">
        <f>IFERROR(IF(OR(Q1348="",INDEX(Q:Q,MATCH(DATE(YEAR($A1348)-1,MONTH($A1348),DAY($A1348)),$A:$A,0))=""),"",Q1348/INDEX(Q:Q,MATCH(DATE(YEAR($A1348)-1,MONTH($A1348),DAY($A1348)),$A:$A,0))-1),"")</f>
        <v/>
      </c>
      <c r="U1348" s="23">
        <f>IFERROR(IF(OR(R1348="",INDEX(R:R,MATCH(DATE(YEAR($A1348)-1,MONTH($A1348),DAY($A1348)),$A:$A,0))=""),"",R1348/INDEX(R:R,MATCH(DATE(YEAR($A1348)-1,MONTH($A1348),DAY($A1348)),$A:$A,0))-1),"")</f>
        <v/>
      </c>
      <c r="V1348" s="23">
        <f>IF(OR(P1348="",P1347=""),"",P1348/P1347-1)</f>
        <v/>
      </c>
      <c r="W1348" s="23">
        <f>IF(OR(Q1348="",Q1347=""),"",Q1348/Q1347-1)</f>
        <v/>
      </c>
      <c r="X1348" s="23">
        <f>IF(OR(R1348="",R1347=""),"",R1348/R1347-1)</f>
        <v/>
      </c>
      <c r="Y1348" s="23">
        <f>IF(R1348="","",P1348/R1348)</f>
        <v/>
      </c>
      <c r="Z1348" s="23">
        <f>IF(R1348="","",Q1348/R1348)</f>
        <v/>
      </c>
      <c r="AA1348" s="24">
        <f>IF(SUMIFS('Daily NSE Equity Options'!$M:$M,'Daily NSE Equity Options'!$A:$A,$A1348)=0,"",SUMIFS('Daily NSE Equity Options'!$M:$M,'Daily NSE Equity Options'!$A:$A,$A1348))</f>
        <v/>
      </c>
      <c r="AB1348" s="9">
        <f>IF(SUMIFS('Daily BSE Equity Options'!$M:$M,'Daily BSE Equity Options'!$A:$A,$A1348)=0,"",SUMIFS('Daily BSE Equity Options'!$M:$M,'Daily BSE Equity Options'!$A:$A,$A1348))</f>
        <v/>
      </c>
      <c r="AC1348" s="9">
        <f>IF(OR(AA1348="",AB1348=""),"",AA1348+AB1348)</f>
        <v/>
      </c>
      <c r="AD1348" s="26">
        <f>IFERROR(IF(OR(AA1348="",INDEX(AA:AA,MATCH(DATE(YEAR($A1348)-1,MONTH($A1348),DAY($A1348)),$A:$A,0))=""),"",AA1348/INDEX(AA:AA,MATCH(DATE(YEAR($A1348)-1,MONTH($A1348),DAY($A1348)),$A:$A,0))-1),"")</f>
        <v/>
      </c>
      <c r="AE1348" s="26">
        <f>IFERROR(IF(OR(AB1348="",INDEX(AB:AB,MATCH(DATE(YEAR($A1348)-1,MONTH($A1348),DAY($A1348)),$A:$A,0))=""),"",AB1348/INDEX(AB:AB,MATCH(DATE(YEAR($A1348)-1,MONTH($A1348),DAY($A1348)),$A:$A,0))-1),"")</f>
        <v/>
      </c>
      <c r="AF1348" s="26">
        <f>IFERROR(IF(OR(AC1348="",INDEX(AC:AC,MATCH(DATE(YEAR($A1348)-1,MONTH($A1348),DAY($A1348)),$A:$A,0))=""),"",AC1348/INDEX(AC:AC,MATCH(DATE(YEAR($A1348)-1,MONTH($A1348),DAY($A1348)),$A:$A,0))-1),"")</f>
        <v/>
      </c>
      <c r="AG1348" s="26">
        <f>IF(OR(AA1348="",AA1347=""),"",AA1348/AA1347-1)</f>
        <v/>
      </c>
      <c r="AH1348" s="26">
        <f>IF(OR(AB1348="",AB1347=""),"",AB1348/AB1347-1)</f>
        <v/>
      </c>
      <c r="AI1348" s="26">
        <f>IF(OR(AC1348="",AC1347=""),"",AC1348/AC1347-1)</f>
        <v/>
      </c>
      <c r="AJ1348" s="26">
        <f>IF(AC1348="","",AA1348/AC1348)</f>
        <v/>
      </c>
      <c r="AK1348" s="26">
        <f>IF(AC1348="","",AB1348/AC1348)</f>
        <v/>
      </c>
      <c r="AL1348" s="29" t="n">
        <v>11.4</v>
      </c>
      <c r="AM1348" s="30" t="n">
        <v>11.5775</v>
      </c>
      <c r="AN1348" s="30" t="n">
        <v>10.85</v>
      </c>
      <c r="AO1348" s="30" t="n">
        <v>10.93</v>
      </c>
      <c r="AP1348" s="31" t="n">
        <v>-0.0412</v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18">
        <f>IF(SUMIFS('Daily NSE Equity Options'!$K:$K,'Daily NSE Equity Options'!$A:$A,$A1349)=0,"",SUMIFS('Daily NSE Equity Options'!$K:$K,'Daily NSE Equity Options'!$A:$A,$A1349))</f>
        <v/>
      </c>
      <c r="F1349" s="7">
        <f>IF(SUMIFS('Daily BSE Equity Options'!$K:$K,'Daily BSE Equity Options'!$A:$A,$A1349)=0,"",SUMIFS('Daily BSE Equity Options'!$K:$K,'Daily BSE Equity Options'!$A:$A,$A1349))</f>
        <v/>
      </c>
      <c r="G1349" s="7">
        <f>IF(OR(E1349="",F1349=""),"",E1349+F1349)</f>
        <v/>
      </c>
      <c r="H1349" s="20">
        <f>IFERROR(IF(OR(E1349="",INDEX(E:E,MATCH(DATE(YEAR($A1349)-1,MONTH($A1349),DAY($A1349)),$A:$A,0))=""),"",E1349/INDEX(E:E,MATCH(DATE(YEAR($A1349)-1,MONTH($A1349),DAY($A1349)),$A:$A,0))-1),"")</f>
        <v/>
      </c>
      <c r="I1349" s="20">
        <f>IFERROR(IF(OR(F1349="",INDEX(F:F,MATCH(DATE(YEAR($A1349)-1,MONTH($A1349),DAY($A1349)),$A:$A,0))=""),"",F1349/INDEX(F:F,MATCH(DATE(YEAR($A1349)-1,MONTH($A1349),DAY($A1349)),$A:$A,0))-1),"")</f>
        <v/>
      </c>
      <c r="J1349" s="20">
        <f>IFERROR(IF(OR(G1349="",INDEX(G:G,MATCH(DATE(YEAR($A1349)-1,MONTH($A1349),DAY($A1349)),$A:$A,0))=""),"",G1349/INDEX(G:G,MATCH(DATE(YEAR($A1349)-1,MONTH($A1349),DAY($A1349)),$A:$A,0))-1),"")</f>
        <v/>
      </c>
      <c r="K1349" s="20">
        <f>IF(OR(E1349="",E1348=""),"",E1349/E1348-1)</f>
        <v/>
      </c>
      <c r="L1349" s="20">
        <f>IF(OR(F1349="",F1348=""),"",F1349/F1348-1)</f>
        <v/>
      </c>
      <c r="M1349" s="20">
        <f>IF(OR(G1349="",G1348=""),"",G1349/G1348-1)</f>
        <v/>
      </c>
      <c r="N1349" s="20">
        <f>IF(G1349="","",E1349/G1349)</f>
        <v/>
      </c>
      <c r="O1349" s="20">
        <f>IF(G1349="","",F1349/G1349)</f>
        <v/>
      </c>
      <c r="P1349" s="21">
        <f>IF(SUMIFS('Daily NSE Equity Options'!$L:$L,'Daily NSE Equity Options'!$A:$A,$A1349)=0,"",SUMIFS('Daily NSE Equity Options'!$L:$L,'Daily NSE Equity Options'!$A:$A,$A1349))</f>
        <v/>
      </c>
      <c r="Q1349" s="8">
        <f>IF(SUMIFS('Daily BSE Equity Options'!$L:$L,'Daily BSE Equity Options'!$A:$A,$A1349)=0,"",SUMIFS('Daily BSE Equity Options'!$L:$L,'Daily BSE Equity Options'!$A:$A,$A1349))</f>
        <v/>
      </c>
      <c r="R1349" s="8">
        <f>IF(OR(P1349="",Q1349=""),"",P1349+Q1349)</f>
        <v/>
      </c>
      <c r="S1349" s="23">
        <f>IFERROR(IF(OR(P1349="",INDEX(P:P,MATCH(DATE(YEAR($A1349)-1,MONTH($A1349),DAY($A1349)),$A:$A,0))=""),"",P1349/INDEX(P:P,MATCH(DATE(YEAR($A1349)-1,MONTH($A1349),DAY($A1349)),$A:$A,0))-1),"")</f>
        <v/>
      </c>
      <c r="T1349" s="23">
        <f>IFERROR(IF(OR(Q1349="",INDEX(Q:Q,MATCH(DATE(YEAR($A1349)-1,MONTH($A1349),DAY($A1349)),$A:$A,0))=""),"",Q1349/INDEX(Q:Q,MATCH(DATE(YEAR($A1349)-1,MONTH($A1349),DAY($A1349)),$A:$A,0))-1),"")</f>
        <v/>
      </c>
      <c r="U1349" s="23">
        <f>IFERROR(IF(OR(R1349="",INDEX(R:R,MATCH(DATE(YEAR($A1349)-1,MONTH($A1349),DAY($A1349)),$A:$A,0))=""),"",R1349/INDEX(R:R,MATCH(DATE(YEAR($A1349)-1,MONTH($A1349),DAY($A1349)),$A:$A,0))-1),"")</f>
        <v/>
      </c>
      <c r="V1349" s="23">
        <f>IF(OR(P1349="",P1348=""),"",P1349/P1348-1)</f>
        <v/>
      </c>
      <c r="W1349" s="23">
        <f>IF(OR(Q1349="",Q1348=""),"",Q1349/Q1348-1)</f>
        <v/>
      </c>
      <c r="X1349" s="23">
        <f>IF(OR(R1349="",R1348=""),"",R1349/R1348-1)</f>
        <v/>
      </c>
      <c r="Y1349" s="23">
        <f>IF(R1349="","",P1349/R1349)</f>
        <v/>
      </c>
      <c r="Z1349" s="23">
        <f>IF(R1349="","",Q1349/R1349)</f>
        <v/>
      </c>
      <c r="AA1349" s="24">
        <f>IF(SUMIFS('Daily NSE Equity Options'!$M:$M,'Daily NSE Equity Options'!$A:$A,$A1349)=0,"",SUMIFS('Daily NSE Equity Options'!$M:$M,'Daily NSE Equity Options'!$A:$A,$A1349))</f>
        <v/>
      </c>
      <c r="AB1349" s="9">
        <f>IF(SUMIFS('Daily BSE Equity Options'!$M:$M,'Daily BSE Equity Options'!$A:$A,$A1349)=0,"",SUMIFS('Daily BSE Equity Options'!$M:$M,'Daily BSE Equity Options'!$A:$A,$A1349))</f>
        <v/>
      </c>
      <c r="AC1349" s="9">
        <f>IF(OR(AA1349="",AB1349=""),"",AA1349+AB1349)</f>
        <v/>
      </c>
      <c r="AD1349" s="26">
        <f>IFERROR(IF(OR(AA1349="",INDEX(AA:AA,MATCH(DATE(YEAR($A1349)-1,MONTH($A1349),DAY($A1349)),$A:$A,0))=""),"",AA1349/INDEX(AA:AA,MATCH(DATE(YEAR($A1349)-1,MONTH($A1349),DAY($A1349)),$A:$A,0))-1),"")</f>
        <v/>
      </c>
      <c r="AE1349" s="26">
        <f>IFERROR(IF(OR(AB1349="",INDEX(AB:AB,MATCH(DATE(YEAR($A1349)-1,MONTH($A1349),DAY($A1349)),$A:$A,0))=""),"",AB1349/INDEX(AB:AB,MATCH(DATE(YEAR($A1349)-1,MONTH($A1349),DAY($A1349)),$A:$A,0))-1),"")</f>
        <v/>
      </c>
      <c r="AF1349" s="26">
        <f>IFERROR(IF(OR(AC1349="",INDEX(AC:AC,MATCH(DATE(YEAR($A1349)-1,MONTH($A1349),DAY($A1349)),$A:$A,0))=""),"",AC1349/INDEX(AC:AC,MATCH(DATE(YEAR($A1349)-1,MONTH($A1349),DAY($A1349)),$A:$A,0))-1),"")</f>
        <v/>
      </c>
      <c r="AG1349" s="26">
        <f>IF(OR(AA1349="",AA1348=""),"",AA1349/AA1348-1)</f>
        <v/>
      </c>
      <c r="AH1349" s="26">
        <f>IF(OR(AB1349="",AB1348=""),"",AB1349/AB1348-1)</f>
        <v/>
      </c>
      <c r="AI1349" s="26">
        <f>IF(OR(AC1349="",AC1348=""),"",AC1349/AC1348-1)</f>
        <v/>
      </c>
      <c r="AJ1349" s="26">
        <f>IF(AC1349="","",AA1349/AC1349)</f>
        <v/>
      </c>
      <c r="AK1349" s="26">
        <f>IF(AC1349="","",AB1349/AC1349)</f>
        <v/>
      </c>
      <c r="AL1349" s="29" t="n">
        <v>10.93</v>
      </c>
      <c r="AM1349" s="30" t="n">
        <v>11.2375</v>
      </c>
      <c r="AN1349" s="30" t="n">
        <v>10.4925</v>
      </c>
      <c r="AO1349" s="30" t="n">
        <v>10.85</v>
      </c>
      <c r="AP1349" s="31" t="n">
        <v>-0.0073</v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18">
        <f>IF(SUMIFS('Daily NSE Equity Options'!$K:$K,'Daily NSE Equity Options'!$A:$A,$A1350)=0,"",SUMIFS('Daily NSE Equity Options'!$K:$K,'Daily NSE Equity Options'!$A:$A,$A1350))</f>
        <v/>
      </c>
      <c r="F1350" s="7">
        <f>IF(SUMIFS('Daily BSE Equity Options'!$K:$K,'Daily BSE Equity Options'!$A:$A,$A1350)=0,"",SUMIFS('Daily BSE Equity Options'!$K:$K,'Daily BSE Equity Options'!$A:$A,$A1350))</f>
        <v/>
      </c>
      <c r="G1350" s="7">
        <f>IF(OR(E1350="",F1350=""),"",E1350+F1350)</f>
        <v/>
      </c>
      <c r="H1350" s="20">
        <f>IFERROR(IF(OR(E1350="",INDEX(E:E,MATCH(DATE(YEAR($A1350)-1,MONTH($A1350),DAY($A1350)),$A:$A,0))=""),"",E1350/INDEX(E:E,MATCH(DATE(YEAR($A1350)-1,MONTH($A1350),DAY($A1350)),$A:$A,0))-1),"")</f>
        <v/>
      </c>
      <c r="I1350" s="20">
        <f>IFERROR(IF(OR(F1350="",INDEX(F:F,MATCH(DATE(YEAR($A1350)-1,MONTH($A1350),DAY($A1350)),$A:$A,0))=""),"",F1350/INDEX(F:F,MATCH(DATE(YEAR($A1350)-1,MONTH($A1350),DAY($A1350)),$A:$A,0))-1),"")</f>
        <v/>
      </c>
      <c r="J1350" s="20">
        <f>IFERROR(IF(OR(G1350="",INDEX(G:G,MATCH(DATE(YEAR($A1350)-1,MONTH($A1350),DAY($A1350)),$A:$A,0))=""),"",G1350/INDEX(G:G,MATCH(DATE(YEAR($A1350)-1,MONTH($A1350),DAY($A1350)),$A:$A,0))-1),"")</f>
        <v/>
      </c>
      <c r="K1350" s="20">
        <f>IF(OR(E1350="",E1349=""),"",E1350/E1349-1)</f>
        <v/>
      </c>
      <c r="L1350" s="20">
        <f>IF(OR(F1350="",F1349=""),"",F1350/F1349-1)</f>
        <v/>
      </c>
      <c r="M1350" s="20">
        <f>IF(OR(G1350="",G1349=""),"",G1350/G1349-1)</f>
        <v/>
      </c>
      <c r="N1350" s="20">
        <f>IF(G1350="","",E1350/G1350)</f>
        <v/>
      </c>
      <c r="O1350" s="20">
        <f>IF(G1350="","",F1350/G1350)</f>
        <v/>
      </c>
      <c r="P1350" s="21">
        <f>IF(SUMIFS('Daily NSE Equity Options'!$L:$L,'Daily NSE Equity Options'!$A:$A,$A1350)=0,"",SUMIFS('Daily NSE Equity Options'!$L:$L,'Daily NSE Equity Options'!$A:$A,$A1350))</f>
        <v/>
      </c>
      <c r="Q1350" s="8">
        <f>IF(SUMIFS('Daily BSE Equity Options'!$L:$L,'Daily BSE Equity Options'!$A:$A,$A1350)=0,"",SUMIFS('Daily BSE Equity Options'!$L:$L,'Daily BSE Equity Options'!$A:$A,$A1350))</f>
        <v/>
      </c>
      <c r="R1350" s="8">
        <f>IF(OR(P1350="",Q1350=""),"",P1350+Q1350)</f>
        <v/>
      </c>
      <c r="S1350" s="23">
        <f>IFERROR(IF(OR(P1350="",INDEX(P:P,MATCH(DATE(YEAR($A1350)-1,MONTH($A1350),DAY($A1350)),$A:$A,0))=""),"",P1350/INDEX(P:P,MATCH(DATE(YEAR($A1350)-1,MONTH($A1350),DAY($A1350)),$A:$A,0))-1),"")</f>
        <v/>
      </c>
      <c r="T1350" s="23">
        <f>IFERROR(IF(OR(Q1350="",INDEX(Q:Q,MATCH(DATE(YEAR($A1350)-1,MONTH($A1350),DAY($A1350)),$A:$A,0))=""),"",Q1350/INDEX(Q:Q,MATCH(DATE(YEAR($A1350)-1,MONTH($A1350),DAY($A1350)),$A:$A,0))-1),"")</f>
        <v/>
      </c>
      <c r="U1350" s="23">
        <f>IFERROR(IF(OR(R1350="",INDEX(R:R,MATCH(DATE(YEAR($A1350)-1,MONTH($A1350),DAY($A1350)),$A:$A,0))=""),"",R1350/INDEX(R:R,MATCH(DATE(YEAR($A1350)-1,MONTH($A1350),DAY($A1350)),$A:$A,0))-1),"")</f>
        <v/>
      </c>
      <c r="V1350" s="23">
        <f>IF(OR(P1350="",P1349=""),"",P1350/P1349-1)</f>
        <v/>
      </c>
      <c r="W1350" s="23">
        <f>IF(OR(Q1350="",Q1349=""),"",Q1350/Q1349-1)</f>
        <v/>
      </c>
      <c r="X1350" s="23">
        <f>IF(OR(R1350="",R1349=""),"",R1350/R1349-1)</f>
        <v/>
      </c>
      <c r="Y1350" s="23">
        <f>IF(R1350="","",P1350/R1350)</f>
        <v/>
      </c>
      <c r="Z1350" s="23">
        <f>IF(R1350="","",Q1350/R1350)</f>
        <v/>
      </c>
      <c r="AA1350" s="24">
        <f>IF(SUMIFS('Daily NSE Equity Options'!$M:$M,'Daily NSE Equity Options'!$A:$A,$A1350)=0,"",SUMIFS('Daily NSE Equity Options'!$M:$M,'Daily NSE Equity Options'!$A:$A,$A1350))</f>
        <v/>
      </c>
      <c r="AB1350" s="9">
        <f>IF(SUMIFS('Daily BSE Equity Options'!$M:$M,'Daily BSE Equity Options'!$A:$A,$A1350)=0,"",SUMIFS('Daily BSE Equity Options'!$M:$M,'Daily BSE Equity Options'!$A:$A,$A1350))</f>
        <v/>
      </c>
      <c r="AC1350" s="9">
        <f>IF(OR(AA1350="",AB1350=""),"",AA1350+AB1350)</f>
        <v/>
      </c>
      <c r="AD1350" s="26">
        <f>IFERROR(IF(OR(AA1350="",INDEX(AA:AA,MATCH(DATE(YEAR($A1350)-1,MONTH($A1350),DAY($A1350)),$A:$A,0))=""),"",AA1350/INDEX(AA:AA,MATCH(DATE(YEAR($A1350)-1,MONTH($A1350),DAY($A1350)),$A:$A,0))-1),"")</f>
        <v/>
      </c>
      <c r="AE1350" s="26">
        <f>IFERROR(IF(OR(AB1350="",INDEX(AB:AB,MATCH(DATE(YEAR($A1350)-1,MONTH($A1350),DAY($A1350)),$A:$A,0))=""),"",AB1350/INDEX(AB:AB,MATCH(DATE(YEAR($A1350)-1,MONTH($A1350),DAY($A1350)),$A:$A,0))-1),"")</f>
        <v/>
      </c>
      <c r="AF1350" s="26">
        <f>IFERROR(IF(OR(AC1350="",INDEX(AC:AC,MATCH(DATE(YEAR($A1350)-1,MONTH($A1350),DAY($A1350)),$A:$A,0))=""),"",AC1350/INDEX(AC:AC,MATCH(DATE(YEAR($A1350)-1,MONTH($A1350),DAY($A1350)),$A:$A,0))-1),"")</f>
        <v/>
      </c>
      <c r="AG1350" s="26">
        <f>IF(OR(AA1350="",AA1349=""),"",AA1350/AA1349-1)</f>
        <v/>
      </c>
      <c r="AH1350" s="26">
        <f>IF(OR(AB1350="",AB1349=""),"",AB1350/AB1349-1)</f>
        <v/>
      </c>
      <c r="AI1350" s="26">
        <f>IF(OR(AC1350="",AC1349=""),"",AC1350/AC1349-1)</f>
        <v/>
      </c>
      <c r="AJ1350" s="26">
        <f>IF(AC1350="","",AA1350/AC1350)</f>
        <v/>
      </c>
      <c r="AK1350" s="26">
        <f>IF(AC1350="","",AB1350/AC1350)</f>
        <v/>
      </c>
      <c r="AL1350" s="29" t="n">
        <v>10.8525</v>
      </c>
      <c r="AM1350" s="30" t="n">
        <v>11.435</v>
      </c>
      <c r="AN1350" s="30" t="n">
        <v>9.952500000000001</v>
      </c>
      <c r="AO1350" s="30" t="n">
        <v>10.78</v>
      </c>
      <c r="AP1350" s="31" t="n">
        <v>-0.0067</v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18">
        <f>IF(SUMIFS('Daily NSE Equity Options'!$K:$K,'Daily NSE Equity Options'!$A:$A,$A1351)=0,"",SUMIFS('Daily NSE Equity Options'!$K:$K,'Daily NSE Equity Options'!$A:$A,$A1351))</f>
        <v/>
      </c>
      <c r="F1351" s="7">
        <f>IF(SUMIFS('Daily BSE Equity Options'!$K:$K,'Daily BSE Equity Options'!$A:$A,$A1351)=0,"",SUMIFS('Daily BSE Equity Options'!$K:$K,'Daily BSE Equity Options'!$A:$A,$A1351))</f>
        <v/>
      </c>
      <c r="G1351" s="7">
        <f>IF(OR(E1351="",F1351=""),"",E1351+F1351)</f>
        <v/>
      </c>
      <c r="H1351" s="20">
        <f>IFERROR(IF(OR(E1351="",INDEX(E:E,MATCH(DATE(YEAR($A1351)-1,MONTH($A1351),DAY($A1351)),$A:$A,0))=""),"",E1351/INDEX(E:E,MATCH(DATE(YEAR($A1351)-1,MONTH($A1351),DAY($A1351)),$A:$A,0))-1),"")</f>
        <v/>
      </c>
      <c r="I1351" s="20">
        <f>IFERROR(IF(OR(F1351="",INDEX(F:F,MATCH(DATE(YEAR($A1351)-1,MONTH($A1351),DAY($A1351)),$A:$A,0))=""),"",F1351/INDEX(F:F,MATCH(DATE(YEAR($A1351)-1,MONTH($A1351),DAY($A1351)),$A:$A,0))-1),"")</f>
        <v/>
      </c>
      <c r="J1351" s="20">
        <f>IFERROR(IF(OR(G1351="",INDEX(G:G,MATCH(DATE(YEAR($A1351)-1,MONTH($A1351),DAY($A1351)),$A:$A,0))=""),"",G1351/INDEX(G:G,MATCH(DATE(YEAR($A1351)-1,MONTH($A1351),DAY($A1351)),$A:$A,0))-1),"")</f>
        <v/>
      </c>
      <c r="K1351" s="20">
        <f>IF(OR(E1351="",E1350=""),"",E1351/E1350-1)</f>
        <v/>
      </c>
      <c r="L1351" s="20">
        <f>IF(OR(F1351="",F1350=""),"",F1351/F1350-1)</f>
        <v/>
      </c>
      <c r="M1351" s="20">
        <f>IF(OR(G1351="",G1350=""),"",G1351/G1350-1)</f>
        <v/>
      </c>
      <c r="N1351" s="20">
        <f>IF(G1351="","",E1351/G1351)</f>
        <v/>
      </c>
      <c r="O1351" s="20">
        <f>IF(G1351="","",F1351/G1351)</f>
        <v/>
      </c>
      <c r="P1351" s="21">
        <f>IF(SUMIFS('Daily NSE Equity Options'!$L:$L,'Daily NSE Equity Options'!$A:$A,$A1351)=0,"",SUMIFS('Daily NSE Equity Options'!$L:$L,'Daily NSE Equity Options'!$A:$A,$A1351))</f>
        <v/>
      </c>
      <c r="Q1351" s="8">
        <f>IF(SUMIFS('Daily BSE Equity Options'!$L:$L,'Daily BSE Equity Options'!$A:$A,$A1351)=0,"",SUMIFS('Daily BSE Equity Options'!$L:$L,'Daily BSE Equity Options'!$A:$A,$A1351))</f>
        <v/>
      </c>
      <c r="R1351" s="8">
        <f>IF(OR(P1351="",Q1351=""),"",P1351+Q1351)</f>
        <v/>
      </c>
      <c r="S1351" s="23">
        <f>IFERROR(IF(OR(P1351="",INDEX(P:P,MATCH(DATE(YEAR($A1351)-1,MONTH($A1351),DAY($A1351)),$A:$A,0))=""),"",P1351/INDEX(P:P,MATCH(DATE(YEAR($A1351)-1,MONTH($A1351),DAY($A1351)),$A:$A,0))-1),"")</f>
        <v/>
      </c>
      <c r="T1351" s="23">
        <f>IFERROR(IF(OR(Q1351="",INDEX(Q:Q,MATCH(DATE(YEAR($A1351)-1,MONTH($A1351),DAY($A1351)),$A:$A,0))=""),"",Q1351/INDEX(Q:Q,MATCH(DATE(YEAR($A1351)-1,MONTH($A1351),DAY($A1351)),$A:$A,0))-1),"")</f>
        <v/>
      </c>
      <c r="U1351" s="23">
        <f>IFERROR(IF(OR(R1351="",INDEX(R:R,MATCH(DATE(YEAR($A1351)-1,MONTH($A1351),DAY($A1351)),$A:$A,0))=""),"",R1351/INDEX(R:R,MATCH(DATE(YEAR($A1351)-1,MONTH($A1351),DAY($A1351)),$A:$A,0))-1),"")</f>
        <v/>
      </c>
      <c r="V1351" s="23">
        <f>IF(OR(P1351="",P1350=""),"",P1351/P1350-1)</f>
        <v/>
      </c>
      <c r="W1351" s="23">
        <f>IF(OR(Q1351="",Q1350=""),"",Q1351/Q1350-1)</f>
        <v/>
      </c>
      <c r="X1351" s="23">
        <f>IF(OR(R1351="",R1350=""),"",R1351/R1350-1)</f>
        <v/>
      </c>
      <c r="Y1351" s="23">
        <f>IF(R1351="","",P1351/R1351)</f>
        <v/>
      </c>
      <c r="Z1351" s="23">
        <f>IF(R1351="","",Q1351/R1351)</f>
        <v/>
      </c>
      <c r="AA1351" s="24">
        <f>IF(SUMIFS('Daily NSE Equity Options'!$M:$M,'Daily NSE Equity Options'!$A:$A,$A1351)=0,"",SUMIFS('Daily NSE Equity Options'!$M:$M,'Daily NSE Equity Options'!$A:$A,$A1351))</f>
        <v/>
      </c>
      <c r="AB1351" s="9">
        <f>IF(SUMIFS('Daily BSE Equity Options'!$M:$M,'Daily BSE Equity Options'!$A:$A,$A1351)=0,"",SUMIFS('Daily BSE Equity Options'!$M:$M,'Daily BSE Equity Options'!$A:$A,$A1351))</f>
        <v/>
      </c>
      <c r="AC1351" s="9">
        <f>IF(OR(AA1351="",AB1351=""),"",AA1351+AB1351)</f>
        <v/>
      </c>
      <c r="AD1351" s="26">
        <f>IFERROR(IF(OR(AA1351="",INDEX(AA:AA,MATCH(DATE(YEAR($A1351)-1,MONTH($A1351),DAY($A1351)),$A:$A,0))=""),"",AA1351/INDEX(AA:AA,MATCH(DATE(YEAR($A1351)-1,MONTH($A1351),DAY($A1351)),$A:$A,0))-1),"")</f>
        <v/>
      </c>
      <c r="AE1351" s="26">
        <f>IFERROR(IF(OR(AB1351="",INDEX(AB:AB,MATCH(DATE(YEAR($A1351)-1,MONTH($A1351),DAY($A1351)),$A:$A,0))=""),"",AB1351/INDEX(AB:AB,MATCH(DATE(YEAR($A1351)-1,MONTH($A1351),DAY($A1351)),$A:$A,0))-1),"")</f>
        <v/>
      </c>
      <c r="AF1351" s="26">
        <f>IFERROR(IF(OR(AC1351="",INDEX(AC:AC,MATCH(DATE(YEAR($A1351)-1,MONTH($A1351),DAY($A1351)),$A:$A,0))=""),"",AC1351/INDEX(AC:AC,MATCH(DATE(YEAR($A1351)-1,MONTH($A1351),DAY($A1351)),$A:$A,0))-1),"")</f>
        <v/>
      </c>
      <c r="AG1351" s="26">
        <f>IF(OR(AA1351="",AA1350=""),"",AA1351/AA1350-1)</f>
        <v/>
      </c>
      <c r="AH1351" s="26">
        <f>IF(OR(AB1351="",AB1350=""),"",AB1351/AB1350-1)</f>
        <v/>
      </c>
      <c r="AI1351" s="26">
        <f>IF(OR(AC1351="",AC1350=""),"",AC1351/AC1350-1)</f>
        <v/>
      </c>
      <c r="AJ1351" s="26">
        <f>IF(AC1351="","",AA1351/AC1351)</f>
        <v/>
      </c>
      <c r="AK1351" s="26">
        <f>IF(AC1351="","",AB1351/AC1351)</f>
        <v/>
      </c>
      <c r="AL1351" s="29" t="n">
        <v>10.78</v>
      </c>
      <c r="AM1351" s="30" t="n">
        <v>11.0825</v>
      </c>
      <c r="AN1351" s="30" t="n">
        <v>10.42</v>
      </c>
      <c r="AO1351" s="30" t="n">
        <v>10.84</v>
      </c>
      <c r="AP1351" s="31" t="n">
        <v>0.0056</v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18">
        <f>IF(SUMIFS('Daily NSE Equity Options'!$K:$K,'Daily NSE Equity Options'!$A:$A,$A1352)=0,"",SUMIFS('Daily NSE Equity Options'!$K:$K,'Daily NSE Equity Options'!$A:$A,$A1352))</f>
        <v/>
      </c>
      <c r="F1352" s="7">
        <f>IF(SUMIFS('Daily BSE Equity Options'!$K:$K,'Daily BSE Equity Options'!$A:$A,$A1352)=0,"",SUMIFS('Daily BSE Equity Options'!$K:$K,'Daily BSE Equity Options'!$A:$A,$A1352))</f>
        <v/>
      </c>
      <c r="G1352" s="7">
        <f>IF(OR(E1352="",F1352=""),"",E1352+F1352)</f>
        <v/>
      </c>
      <c r="H1352" s="20">
        <f>IFERROR(IF(OR(E1352="",INDEX(E:E,MATCH(DATE(YEAR($A1352)-1,MONTH($A1352),DAY($A1352)),$A:$A,0))=""),"",E1352/INDEX(E:E,MATCH(DATE(YEAR($A1352)-1,MONTH($A1352),DAY($A1352)),$A:$A,0))-1),"")</f>
        <v/>
      </c>
      <c r="I1352" s="20">
        <f>IFERROR(IF(OR(F1352="",INDEX(F:F,MATCH(DATE(YEAR($A1352)-1,MONTH($A1352),DAY($A1352)),$A:$A,0))=""),"",F1352/INDEX(F:F,MATCH(DATE(YEAR($A1352)-1,MONTH($A1352),DAY($A1352)),$A:$A,0))-1),"")</f>
        <v/>
      </c>
      <c r="J1352" s="20">
        <f>IFERROR(IF(OR(G1352="",INDEX(G:G,MATCH(DATE(YEAR($A1352)-1,MONTH($A1352),DAY($A1352)),$A:$A,0))=""),"",G1352/INDEX(G:G,MATCH(DATE(YEAR($A1352)-1,MONTH($A1352),DAY($A1352)),$A:$A,0))-1),"")</f>
        <v/>
      </c>
      <c r="K1352" s="20">
        <f>IF(OR(E1352="",E1351=""),"",E1352/E1351-1)</f>
        <v/>
      </c>
      <c r="L1352" s="20">
        <f>IF(OR(F1352="",F1351=""),"",F1352/F1351-1)</f>
        <v/>
      </c>
      <c r="M1352" s="20">
        <f>IF(OR(G1352="",G1351=""),"",G1352/G1351-1)</f>
        <v/>
      </c>
      <c r="N1352" s="20">
        <f>IF(G1352="","",E1352/G1352)</f>
        <v/>
      </c>
      <c r="O1352" s="20">
        <f>IF(G1352="","",F1352/G1352)</f>
        <v/>
      </c>
      <c r="P1352" s="21">
        <f>IF(SUMIFS('Daily NSE Equity Options'!$L:$L,'Daily NSE Equity Options'!$A:$A,$A1352)=0,"",SUMIFS('Daily NSE Equity Options'!$L:$L,'Daily NSE Equity Options'!$A:$A,$A1352))</f>
        <v/>
      </c>
      <c r="Q1352" s="8">
        <f>IF(SUMIFS('Daily BSE Equity Options'!$L:$L,'Daily BSE Equity Options'!$A:$A,$A1352)=0,"",SUMIFS('Daily BSE Equity Options'!$L:$L,'Daily BSE Equity Options'!$A:$A,$A1352))</f>
        <v/>
      </c>
      <c r="R1352" s="8">
        <f>IF(OR(P1352="",Q1352=""),"",P1352+Q1352)</f>
        <v/>
      </c>
      <c r="S1352" s="23">
        <f>IFERROR(IF(OR(P1352="",INDEX(P:P,MATCH(DATE(YEAR($A1352)-1,MONTH($A1352),DAY($A1352)),$A:$A,0))=""),"",P1352/INDEX(P:P,MATCH(DATE(YEAR($A1352)-1,MONTH($A1352),DAY($A1352)),$A:$A,0))-1),"")</f>
        <v/>
      </c>
      <c r="T1352" s="23">
        <f>IFERROR(IF(OR(Q1352="",INDEX(Q:Q,MATCH(DATE(YEAR($A1352)-1,MONTH($A1352),DAY($A1352)),$A:$A,0))=""),"",Q1352/INDEX(Q:Q,MATCH(DATE(YEAR($A1352)-1,MONTH($A1352),DAY($A1352)),$A:$A,0))-1),"")</f>
        <v/>
      </c>
      <c r="U1352" s="23">
        <f>IFERROR(IF(OR(R1352="",INDEX(R:R,MATCH(DATE(YEAR($A1352)-1,MONTH($A1352),DAY($A1352)),$A:$A,0))=""),"",R1352/INDEX(R:R,MATCH(DATE(YEAR($A1352)-1,MONTH($A1352),DAY($A1352)),$A:$A,0))-1),"")</f>
        <v/>
      </c>
      <c r="V1352" s="23">
        <f>IF(OR(P1352="",P1351=""),"",P1352/P1351-1)</f>
        <v/>
      </c>
      <c r="W1352" s="23">
        <f>IF(OR(Q1352="",Q1351=""),"",Q1352/Q1351-1)</f>
        <v/>
      </c>
      <c r="X1352" s="23">
        <f>IF(OR(R1352="",R1351=""),"",R1352/R1351-1)</f>
        <v/>
      </c>
      <c r="Y1352" s="23">
        <f>IF(R1352="","",P1352/R1352)</f>
        <v/>
      </c>
      <c r="Z1352" s="23">
        <f>IF(R1352="","",Q1352/R1352)</f>
        <v/>
      </c>
      <c r="AA1352" s="24">
        <f>IF(SUMIFS('Daily NSE Equity Options'!$M:$M,'Daily NSE Equity Options'!$A:$A,$A1352)=0,"",SUMIFS('Daily NSE Equity Options'!$M:$M,'Daily NSE Equity Options'!$A:$A,$A1352))</f>
        <v/>
      </c>
      <c r="AB1352" s="9">
        <f>IF(SUMIFS('Daily BSE Equity Options'!$M:$M,'Daily BSE Equity Options'!$A:$A,$A1352)=0,"",SUMIFS('Daily BSE Equity Options'!$M:$M,'Daily BSE Equity Options'!$A:$A,$A1352))</f>
        <v/>
      </c>
      <c r="AC1352" s="9">
        <f>IF(OR(AA1352="",AB1352=""),"",AA1352+AB1352)</f>
        <v/>
      </c>
      <c r="AD1352" s="26">
        <f>IFERROR(IF(OR(AA1352="",INDEX(AA:AA,MATCH(DATE(YEAR($A1352)-1,MONTH($A1352),DAY($A1352)),$A:$A,0))=""),"",AA1352/INDEX(AA:AA,MATCH(DATE(YEAR($A1352)-1,MONTH($A1352),DAY($A1352)),$A:$A,0))-1),"")</f>
        <v/>
      </c>
      <c r="AE1352" s="26">
        <f>IFERROR(IF(OR(AB1352="",INDEX(AB:AB,MATCH(DATE(YEAR($A1352)-1,MONTH($A1352),DAY($A1352)),$A:$A,0))=""),"",AB1352/INDEX(AB:AB,MATCH(DATE(YEAR($A1352)-1,MONTH($A1352),DAY($A1352)),$A:$A,0))-1),"")</f>
        <v/>
      </c>
      <c r="AF1352" s="26">
        <f>IFERROR(IF(OR(AC1352="",INDEX(AC:AC,MATCH(DATE(YEAR($A1352)-1,MONTH($A1352),DAY($A1352)),$A:$A,0))=""),"",AC1352/INDEX(AC:AC,MATCH(DATE(YEAR($A1352)-1,MONTH($A1352),DAY($A1352)),$A:$A,0))-1),"")</f>
        <v/>
      </c>
      <c r="AG1352" s="26">
        <f>IF(OR(AA1352="",AA1351=""),"",AA1352/AA1351-1)</f>
        <v/>
      </c>
      <c r="AH1352" s="26">
        <f>IF(OR(AB1352="",AB1351=""),"",AB1352/AB1351-1)</f>
        <v/>
      </c>
      <c r="AI1352" s="26">
        <f>IF(OR(AC1352="",AC1351=""),"",AC1352/AC1351-1)</f>
        <v/>
      </c>
      <c r="AJ1352" s="26">
        <f>IF(AC1352="","",AA1352/AC1352)</f>
        <v/>
      </c>
      <c r="AK1352" s="26">
        <f>IF(AC1352="","",AB1352/AC1352)</f>
        <v/>
      </c>
      <c r="AL1352" s="29" t="n">
        <v>10.8375</v>
      </c>
      <c r="AM1352" s="30" t="n">
        <v>11.45</v>
      </c>
      <c r="AN1352" s="30" t="n">
        <v>9.852499999999999</v>
      </c>
      <c r="AO1352" s="30" t="n">
        <v>10.69</v>
      </c>
      <c r="AP1352" s="31" t="n">
        <v>-0.0136</v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18">
        <f>IF(SUMIFS('Daily NSE Equity Options'!$K:$K,'Daily NSE Equity Options'!$A:$A,$A1353)=0,"",SUMIFS('Daily NSE Equity Options'!$K:$K,'Daily NSE Equity Options'!$A:$A,$A1353))</f>
        <v/>
      </c>
      <c r="F1353" s="7">
        <f>IF(SUMIFS('Daily BSE Equity Options'!$K:$K,'Daily BSE Equity Options'!$A:$A,$A1353)=0,"",SUMIFS('Daily BSE Equity Options'!$K:$K,'Daily BSE Equity Options'!$A:$A,$A1353))</f>
        <v/>
      </c>
      <c r="G1353" s="7">
        <f>IF(OR(E1353="",F1353=""),"",E1353+F1353)</f>
        <v/>
      </c>
      <c r="H1353" s="20">
        <f>IFERROR(IF(OR(E1353="",INDEX(E:E,MATCH(DATE(YEAR($A1353)-1,MONTH($A1353),DAY($A1353)),$A:$A,0))=""),"",E1353/INDEX(E:E,MATCH(DATE(YEAR($A1353)-1,MONTH($A1353),DAY($A1353)),$A:$A,0))-1),"")</f>
        <v/>
      </c>
      <c r="I1353" s="20">
        <f>IFERROR(IF(OR(F1353="",INDEX(F:F,MATCH(DATE(YEAR($A1353)-1,MONTH($A1353),DAY($A1353)),$A:$A,0))=""),"",F1353/INDEX(F:F,MATCH(DATE(YEAR($A1353)-1,MONTH($A1353),DAY($A1353)),$A:$A,0))-1),"")</f>
        <v/>
      </c>
      <c r="J1353" s="20">
        <f>IFERROR(IF(OR(G1353="",INDEX(G:G,MATCH(DATE(YEAR($A1353)-1,MONTH($A1353),DAY($A1353)),$A:$A,0))=""),"",G1353/INDEX(G:G,MATCH(DATE(YEAR($A1353)-1,MONTH($A1353),DAY($A1353)),$A:$A,0))-1),"")</f>
        <v/>
      </c>
      <c r="K1353" s="20">
        <f>IF(OR(E1353="",E1352=""),"",E1353/E1352-1)</f>
        <v/>
      </c>
      <c r="L1353" s="20">
        <f>IF(OR(F1353="",F1352=""),"",F1353/F1352-1)</f>
        <v/>
      </c>
      <c r="M1353" s="20">
        <f>IF(OR(G1353="",G1352=""),"",G1353/G1352-1)</f>
        <v/>
      </c>
      <c r="N1353" s="20">
        <f>IF(G1353="","",E1353/G1353)</f>
        <v/>
      </c>
      <c r="O1353" s="20">
        <f>IF(G1353="","",F1353/G1353)</f>
        <v/>
      </c>
      <c r="P1353" s="21">
        <f>IF(SUMIFS('Daily NSE Equity Options'!$L:$L,'Daily NSE Equity Options'!$A:$A,$A1353)=0,"",SUMIFS('Daily NSE Equity Options'!$L:$L,'Daily NSE Equity Options'!$A:$A,$A1353))</f>
        <v/>
      </c>
      <c r="Q1353" s="8">
        <f>IF(SUMIFS('Daily BSE Equity Options'!$L:$L,'Daily BSE Equity Options'!$A:$A,$A1353)=0,"",SUMIFS('Daily BSE Equity Options'!$L:$L,'Daily BSE Equity Options'!$A:$A,$A1353))</f>
        <v/>
      </c>
      <c r="R1353" s="8">
        <f>IF(OR(P1353="",Q1353=""),"",P1353+Q1353)</f>
        <v/>
      </c>
      <c r="S1353" s="23">
        <f>IFERROR(IF(OR(P1353="",INDEX(P:P,MATCH(DATE(YEAR($A1353)-1,MONTH($A1353),DAY($A1353)),$A:$A,0))=""),"",P1353/INDEX(P:P,MATCH(DATE(YEAR($A1353)-1,MONTH($A1353),DAY($A1353)),$A:$A,0))-1),"")</f>
        <v/>
      </c>
      <c r="T1353" s="23">
        <f>IFERROR(IF(OR(Q1353="",INDEX(Q:Q,MATCH(DATE(YEAR($A1353)-1,MONTH($A1353),DAY($A1353)),$A:$A,0))=""),"",Q1353/INDEX(Q:Q,MATCH(DATE(YEAR($A1353)-1,MONTH($A1353),DAY($A1353)),$A:$A,0))-1),"")</f>
        <v/>
      </c>
      <c r="U1353" s="23">
        <f>IFERROR(IF(OR(R1353="",INDEX(R:R,MATCH(DATE(YEAR($A1353)-1,MONTH($A1353),DAY($A1353)),$A:$A,0))=""),"",R1353/INDEX(R:R,MATCH(DATE(YEAR($A1353)-1,MONTH($A1353),DAY($A1353)),$A:$A,0))-1),"")</f>
        <v/>
      </c>
      <c r="V1353" s="23">
        <f>IF(OR(P1353="",P1352=""),"",P1353/P1352-1)</f>
        <v/>
      </c>
      <c r="W1353" s="23">
        <f>IF(OR(Q1353="",Q1352=""),"",Q1353/Q1352-1)</f>
        <v/>
      </c>
      <c r="X1353" s="23">
        <f>IF(OR(R1353="",R1352=""),"",R1353/R1352-1)</f>
        <v/>
      </c>
      <c r="Y1353" s="23">
        <f>IF(R1353="","",P1353/R1353)</f>
        <v/>
      </c>
      <c r="Z1353" s="23">
        <f>IF(R1353="","",Q1353/R1353)</f>
        <v/>
      </c>
      <c r="AA1353" s="24">
        <f>IF(SUMIFS('Daily NSE Equity Options'!$M:$M,'Daily NSE Equity Options'!$A:$A,$A1353)=0,"",SUMIFS('Daily NSE Equity Options'!$M:$M,'Daily NSE Equity Options'!$A:$A,$A1353))</f>
        <v/>
      </c>
      <c r="AB1353" s="9">
        <f>IF(SUMIFS('Daily BSE Equity Options'!$M:$M,'Daily BSE Equity Options'!$A:$A,$A1353)=0,"",SUMIFS('Daily BSE Equity Options'!$M:$M,'Daily BSE Equity Options'!$A:$A,$A1353))</f>
        <v/>
      </c>
      <c r="AC1353" s="9">
        <f>IF(OR(AA1353="",AB1353=""),"",AA1353+AB1353)</f>
        <v/>
      </c>
      <c r="AD1353" s="26">
        <f>IFERROR(IF(OR(AA1353="",INDEX(AA:AA,MATCH(DATE(YEAR($A1353)-1,MONTH($A1353),DAY($A1353)),$A:$A,0))=""),"",AA1353/INDEX(AA:AA,MATCH(DATE(YEAR($A1353)-1,MONTH($A1353),DAY($A1353)),$A:$A,0))-1),"")</f>
        <v/>
      </c>
      <c r="AE1353" s="26">
        <f>IFERROR(IF(OR(AB1353="",INDEX(AB:AB,MATCH(DATE(YEAR($A1353)-1,MONTH($A1353),DAY($A1353)),$A:$A,0))=""),"",AB1353/INDEX(AB:AB,MATCH(DATE(YEAR($A1353)-1,MONTH($A1353),DAY($A1353)),$A:$A,0))-1),"")</f>
        <v/>
      </c>
      <c r="AF1353" s="26">
        <f>IFERROR(IF(OR(AC1353="",INDEX(AC:AC,MATCH(DATE(YEAR($A1353)-1,MONTH($A1353),DAY($A1353)),$A:$A,0))=""),"",AC1353/INDEX(AC:AC,MATCH(DATE(YEAR($A1353)-1,MONTH($A1353),DAY($A1353)),$A:$A,0))-1),"")</f>
        <v/>
      </c>
      <c r="AG1353" s="26">
        <f>IF(OR(AA1353="",AA1352=""),"",AA1353/AA1352-1)</f>
        <v/>
      </c>
      <c r="AH1353" s="26">
        <f>IF(OR(AB1353="",AB1352=""),"",AB1353/AB1352-1)</f>
        <v/>
      </c>
      <c r="AI1353" s="26">
        <f>IF(OR(AC1353="",AC1352=""),"",AC1353/AC1352-1)</f>
        <v/>
      </c>
      <c r="AJ1353" s="26">
        <f>IF(AC1353="","",AA1353/AC1353)</f>
        <v/>
      </c>
      <c r="AK1353" s="26">
        <f>IF(AC1353="","",AB1353/AC1353)</f>
        <v/>
      </c>
      <c r="AL1353" s="29" t="n">
        <v>10.685</v>
      </c>
      <c r="AM1353" s="30" t="n">
        <v>10.84</v>
      </c>
      <c r="AN1353" s="30" t="n">
        <v>10.2475</v>
      </c>
      <c r="AO1353" s="30" t="n">
        <v>10.54</v>
      </c>
      <c r="AP1353" s="31" t="n">
        <v>-0.0136</v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18">
        <f>IF(SUMIFS('Daily NSE Equity Options'!$K:$K,'Daily NSE Equity Options'!$A:$A,$A1354)=0,"",SUMIFS('Daily NSE Equity Options'!$K:$K,'Daily NSE Equity Options'!$A:$A,$A1354))</f>
        <v/>
      </c>
      <c r="F1354" s="7">
        <f>IF(SUMIFS('Daily BSE Equity Options'!$K:$K,'Daily BSE Equity Options'!$A:$A,$A1354)=0,"",SUMIFS('Daily BSE Equity Options'!$K:$K,'Daily BSE Equity Options'!$A:$A,$A1354))</f>
        <v/>
      </c>
      <c r="G1354" s="7">
        <f>IF(OR(E1354="",F1354=""),"",E1354+F1354)</f>
        <v/>
      </c>
      <c r="H1354" s="20">
        <f>IFERROR(IF(OR(E1354="",INDEX(E:E,MATCH(DATE(YEAR($A1354)-1,MONTH($A1354),DAY($A1354)),$A:$A,0))=""),"",E1354/INDEX(E:E,MATCH(DATE(YEAR($A1354)-1,MONTH($A1354),DAY($A1354)),$A:$A,0))-1),"")</f>
        <v/>
      </c>
      <c r="I1354" s="20">
        <f>IFERROR(IF(OR(F1354="",INDEX(F:F,MATCH(DATE(YEAR($A1354)-1,MONTH($A1354),DAY($A1354)),$A:$A,0))=""),"",F1354/INDEX(F:F,MATCH(DATE(YEAR($A1354)-1,MONTH($A1354),DAY($A1354)),$A:$A,0))-1),"")</f>
        <v/>
      </c>
      <c r="J1354" s="20">
        <f>IFERROR(IF(OR(G1354="",INDEX(G:G,MATCH(DATE(YEAR($A1354)-1,MONTH($A1354),DAY($A1354)),$A:$A,0))=""),"",G1354/INDEX(G:G,MATCH(DATE(YEAR($A1354)-1,MONTH($A1354),DAY($A1354)),$A:$A,0))-1),"")</f>
        <v/>
      </c>
      <c r="K1354" s="20">
        <f>IF(OR(E1354="",E1353=""),"",E1354/E1353-1)</f>
        <v/>
      </c>
      <c r="L1354" s="20">
        <f>IF(OR(F1354="",F1353=""),"",F1354/F1353-1)</f>
        <v/>
      </c>
      <c r="M1354" s="20">
        <f>IF(OR(G1354="",G1353=""),"",G1354/G1353-1)</f>
        <v/>
      </c>
      <c r="N1354" s="20">
        <f>IF(G1354="","",E1354/G1354)</f>
        <v/>
      </c>
      <c r="O1354" s="20">
        <f>IF(G1354="","",F1354/G1354)</f>
        <v/>
      </c>
      <c r="P1354" s="21">
        <f>IF(SUMIFS('Daily NSE Equity Options'!$L:$L,'Daily NSE Equity Options'!$A:$A,$A1354)=0,"",SUMIFS('Daily NSE Equity Options'!$L:$L,'Daily NSE Equity Options'!$A:$A,$A1354))</f>
        <v/>
      </c>
      <c r="Q1354" s="8">
        <f>IF(SUMIFS('Daily BSE Equity Options'!$L:$L,'Daily BSE Equity Options'!$A:$A,$A1354)=0,"",SUMIFS('Daily BSE Equity Options'!$L:$L,'Daily BSE Equity Options'!$A:$A,$A1354))</f>
        <v/>
      </c>
      <c r="R1354" s="8">
        <f>IF(OR(P1354="",Q1354=""),"",P1354+Q1354)</f>
        <v/>
      </c>
      <c r="S1354" s="23">
        <f>IFERROR(IF(OR(P1354="",INDEX(P:P,MATCH(DATE(YEAR($A1354)-1,MONTH($A1354),DAY($A1354)),$A:$A,0))=""),"",P1354/INDEX(P:P,MATCH(DATE(YEAR($A1354)-1,MONTH($A1354),DAY($A1354)),$A:$A,0))-1),"")</f>
        <v/>
      </c>
      <c r="T1354" s="23">
        <f>IFERROR(IF(OR(Q1354="",INDEX(Q:Q,MATCH(DATE(YEAR($A1354)-1,MONTH($A1354),DAY($A1354)),$A:$A,0))=""),"",Q1354/INDEX(Q:Q,MATCH(DATE(YEAR($A1354)-1,MONTH($A1354),DAY($A1354)),$A:$A,0))-1),"")</f>
        <v/>
      </c>
      <c r="U1354" s="23">
        <f>IFERROR(IF(OR(R1354="",INDEX(R:R,MATCH(DATE(YEAR($A1354)-1,MONTH($A1354),DAY($A1354)),$A:$A,0))=""),"",R1354/INDEX(R:R,MATCH(DATE(YEAR($A1354)-1,MONTH($A1354),DAY($A1354)),$A:$A,0))-1),"")</f>
        <v/>
      </c>
      <c r="V1354" s="23">
        <f>IF(OR(P1354="",P1353=""),"",P1354/P1353-1)</f>
        <v/>
      </c>
      <c r="W1354" s="23">
        <f>IF(OR(Q1354="",Q1353=""),"",Q1354/Q1353-1)</f>
        <v/>
      </c>
      <c r="X1354" s="23">
        <f>IF(OR(R1354="",R1353=""),"",R1354/R1353-1)</f>
        <v/>
      </c>
      <c r="Y1354" s="23">
        <f>IF(R1354="","",P1354/R1354)</f>
        <v/>
      </c>
      <c r="Z1354" s="23">
        <f>IF(R1354="","",Q1354/R1354)</f>
        <v/>
      </c>
      <c r="AA1354" s="24">
        <f>IF(SUMIFS('Daily NSE Equity Options'!$M:$M,'Daily NSE Equity Options'!$A:$A,$A1354)=0,"",SUMIFS('Daily NSE Equity Options'!$M:$M,'Daily NSE Equity Options'!$A:$A,$A1354))</f>
        <v/>
      </c>
      <c r="AB1354" s="9">
        <f>IF(SUMIFS('Daily BSE Equity Options'!$M:$M,'Daily BSE Equity Options'!$A:$A,$A1354)=0,"",SUMIFS('Daily BSE Equity Options'!$M:$M,'Daily BSE Equity Options'!$A:$A,$A1354))</f>
        <v/>
      </c>
      <c r="AC1354" s="9">
        <f>IF(OR(AA1354="",AB1354=""),"",AA1354+AB1354)</f>
        <v/>
      </c>
      <c r="AD1354" s="26">
        <f>IFERROR(IF(OR(AA1354="",INDEX(AA:AA,MATCH(DATE(YEAR($A1354)-1,MONTH($A1354),DAY($A1354)),$A:$A,0))=""),"",AA1354/INDEX(AA:AA,MATCH(DATE(YEAR($A1354)-1,MONTH($A1354),DAY($A1354)),$A:$A,0))-1),"")</f>
        <v/>
      </c>
      <c r="AE1354" s="26">
        <f>IFERROR(IF(OR(AB1354="",INDEX(AB:AB,MATCH(DATE(YEAR($A1354)-1,MONTH($A1354),DAY($A1354)),$A:$A,0))=""),"",AB1354/INDEX(AB:AB,MATCH(DATE(YEAR($A1354)-1,MONTH($A1354),DAY($A1354)),$A:$A,0))-1),"")</f>
        <v/>
      </c>
      <c r="AF1354" s="26">
        <f>IFERROR(IF(OR(AC1354="",INDEX(AC:AC,MATCH(DATE(YEAR($A1354)-1,MONTH($A1354),DAY($A1354)),$A:$A,0))=""),"",AC1354/INDEX(AC:AC,MATCH(DATE(YEAR($A1354)-1,MONTH($A1354),DAY($A1354)),$A:$A,0))-1),"")</f>
        <v/>
      </c>
      <c r="AG1354" s="26">
        <f>IF(OR(AA1354="",AA1353=""),"",AA1354/AA1353-1)</f>
        <v/>
      </c>
      <c r="AH1354" s="26">
        <f>IF(OR(AB1354="",AB1353=""),"",AB1354/AB1353-1)</f>
        <v/>
      </c>
      <c r="AI1354" s="26">
        <f>IF(OR(AC1354="",AC1353=""),"",AC1354/AC1353-1)</f>
        <v/>
      </c>
      <c r="AJ1354" s="26">
        <f>IF(AC1354="","",AA1354/AC1354)</f>
        <v/>
      </c>
      <c r="AK1354" s="26">
        <f>IF(AC1354="","",AB1354/AC1354)</f>
        <v/>
      </c>
      <c r="AL1354" s="29" t="n">
        <v>10.5375</v>
      </c>
      <c r="AM1354" s="30" t="n">
        <v>10.7775</v>
      </c>
      <c r="AN1354" s="30" t="n">
        <v>10.1825</v>
      </c>
      <c r="AO1354" s="30" t="n">
        <v>10.36</v>
      </c>
      <c r="AP1354" s="31" t="n">
        <v>-0.0168</v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18">
        <f>IF(SUMIFS('Daily NSE Equity Options'!$K:$K,'Daily NSE Equity Options'!$A:$A,$A1355)=0,"",SUMIFS('Daily NSE Equity Options'!$K:$K,'Daily NSE Equity Options'!$A:$A,$A1355))</f>
        <v/>
      </c>
      <c r="F1355" s="7">
        <f>IF(SUMIFS('Daily BSE Equity Options'!$K:$K,'Daily BSE Equity Options'!$A:$A,$A1355)=0,"",SUMIFS('Daily BSE Equity Options'!$K:$K,'Daily BSE Equity Options'!$A:$A,$A1355))</f>
        <v/>
      </c>
      <c r="G1355" s="7">
        <f>IF(OR(E1355="",F1355=""),"",E1355+F1355)</f>
        <v/>
      </c>
      <c r="H1355" s="20">
        <f>IFERROR(IF(OR(E1355="",INDEX(E:E,MATCH(DATE(YEAR($A1355)-1,MONTH($A1355),DAY($A1355)),$A:$A,0))=""),"",E1355/INDEX(E:E,MATCH(DATE(YEAR($A1355)-1,MONTH($A1355),DAY($A1355)),$A:$A,0))-1),"")</f>
        <v/>
      </c>
      <c r="I1355" s="20">
        <f>IFERROR(IF(OR(F1355="",INDEX(F:F,MATCH(DATE(YEAR($A1355)-1,MONTH($A1355),DAY($A1355)),$A:$A,0))=""),"",F1355/INDEX(F:F,MATCH(DATE(YEAR($A1355)-1,MONTH($A1355),DAY($A1355)),$A:$A,0))-1),"")</f>
        <v/>
      </c>
      <c r="J1355" s="20">
        <f>IFERROR(IF(OR(G1355="",INDEX(G:G,MATCH(DATE(YEAR($A1355)-1,MONTH($A1355),DAY($A1355)),$A:$A,0))=""),"",G1355/INDEX(G:G,MATCH(DATE(YEAR($A1355)-1,MONTH($A1355),DAY($A1355)),$A:$A,0))-1),"")</f>
        <v/>
      </c>
      <c r="K1355" s="20">
        <f>IF(OR(E1355="",E1354=""),"",E1355/E1354-1)</f>
        <v/>
      </c>
      <c r="L1355" s="20">
        <f>IF(OR(F1355="",F1354=""),"",F1355/F1354-1)</f>
        <v/>
      </c>
      <c r="M1355" s="20">
        <f>IF(OR(G1355="",G1354=""),"",G1355/G1354-1)</f>
        <v/>
      </c>
      <c r="N1355" s="20">
        <f>IF(G1355="","",E1355/G1355)</f>
        <v/>
      </c>
      <c r="O1355" s="20">
        <f>IF(G1355="","",F1355/G1355)</f>
        <v/>
      </c>
      <c r="P1355" s="21">
        <f>IF(SUMIFS('Daily NSE Equity Options'!$L:$L,'Daily NSE Equity Options'!$A:$A,$A1355)=0,"",SUMIFS('Daily NSE Equity Options'!$L:$L,'Daily NSE Equity Options'!$A:$A,$A1355))</f>
        <v/>
      </c>
      <c r="Q1355" s="8">
        <f>IF(SUMIFS('Daily BSE Equity Options'!$L:$L,'Daily BSE Equity Options'!$A:$A,$A1355)=0,"",SUMIFS('Daily BSE Equity Options'!$L:$L,'Daily BSE Equity Options'!$A:$A,$A1355))</f>
        <v/>
      </c>
      <c r="R1355" s="8">
        <f>IF(OR(P1355="",Q1355=""),"",P1355+Q1355)</f>
        <v/>
      </c>
      <c r="S1355" s="23">
        <f>IFERROR(IF(OR(P1355="",INDEX(P:P,MATCH(DATE(YEAR($A1355)-1,MONTH($A1355),DAY($A1355)),$A:$A,0))=""),"",P1355/INDEX(P:P,MATCH(DATE(YEAR($A1355)-1,MONTH($A1355),DAY($A1355)),$A:$A,0))-1),"")</f>
        <v/>
      </c>
      <c r="T1355" s="23">
        <f>IFERROR(IF(OR(Q1355="",INDEX(Q:Q,MATCH(DATE(YEAR($A1355)-1,MONTH($A1355),DAY($A1355)),$A:$A,0))=""),"",Q1355/INDEX(Q:Q,MATCH(DATE(YEAR($A1355)-1,MONTH($A1355),DAY($A1355)),$A:$A,0))-1),"")</f>
        <v/>
      </c>
      <c r="U1355" s="23">
        <f>IFERROR(IF(OR(R1355="",INDEX(R:R,MATCH(DATE(YEAR($A1355)-1,MONTH($A1355),DAY($A1355)),$A:$A,0))=""),"",R1355/INDEX(R:R,MATCH(DATE(YEAR($A1355)-1,MONTH($A1355),DAY($A1355)),$A:$A,0))-1),"")</f>
        <v/>
      </c>
      <c r="V1355" s="23">
        <f>IF(OR(P1355="",P1354=""),"",P1355/P1354-1)</f>
        <v/>
      </c>
      <c r="W1355" s="23">
        <f>IF(OR(Q1355="",Q1354=""),"",Q1355/Q1354-1)</f>
        <v/>
      </c>
      <c r="X1355" s="23">
        <f>IF(OR(R1355="",R1354=""),"",R1355/R1354-1)</f>
        <v/>
      </c>
      <c r="Y1355" s="23">
        <f>IF(R1355="","",P1355/R1355)</f>
        <v/>
      </c>
      <c r="Z1355" s="23">
        <f>IF(R1355="","",Q1355/R1355)</f>
        <v/>
      </c>
      <c r="AA1355" s="24">
        <f>IF(SUMIFS('Daily NSE Equity Options'!$M:$M,'Daily NSE Equity Options'!$A:$A,$A1355)=0,"",SUMIFS('Daily NSE Equity Options'!$M:$M,'Daily NSE Equity Options'!$A:$A,$A1355))</f>
        <v/>
      </c>
      <c r="AB1355" s="9">
        <f>IF(SUMIFS('Daily BSE Equity Options'!$M:$M,'Daily BSE Equity Options'!$A:$A,$A1355)=0,"",SUMIFS('Daily BSE Equity Options'!$M:$M,'Daily BSE Equity Options'!$A:$A,$A1355))</f>
        <v/>
      </c>
      <c r="AC1355" s="9">
        <f>IF(OR(AA1355="",AB1355=""),"",AA1355+AB1355)</f>
        <v/>
      </c>
      <c r="AD1355" s="26">
        <f>IFERROR(IF(OR(AA1355="",INDEX(AA:AA,MATCH(DATE(YEAR($A1355)-1,MONTH($A1355),DAY($A1355)),$A:$A,0))=""),"",AA1355/INDEX(AA:AA,MATCH(DATE(YEAR($A1355)-1,MONTH($A1355),DAY($A1355)),$A:$A,0))-1),"")</f>
        <v/>
      </c>
      <c r="AE1355" s="26">
        <f>IFERROR(IF(OR(AB1355="",INDEX(AB:AB,MATCH(DATE(YEAR($A1355)-1,MONTH($A1355),DAY($A1355)),$A:$A,0))=""),"",AB1355/INDEX(AB:AB,MATCH(DATE(YEAR($A1355)-1,MONTH($A1355),DAY($A1355)),$A:$A,0))-1),"")</f>
        <v/>
      </c>
      <c r="AF1355" s="26">
        <f>IFERROR(IF(OR(AC1355="",INDEX(AC:AC,MATCH(DATE(YEAR($A1355)-1,MONTH($A1355),DAY($A1355)),$A:$A,0))=""),"",AC1355/INDEX(AC:AC,MATCH(DATE(YEAR($A1355)-1,MONTH($A1355),DAY($A1355)),$A:$A,0))-1),"")</f>
        <v/>
      </c>
      <c r="AG1355" s="26">
        <f>IF(OR(AA1355="",AA1354=""),"",AA1355/AA1354-1)</f>
        <v/>
      </c>
      <c r="AH1355" s="26">
        <f>IF(OR(AB1355="",AB1354=""),"",AB1355/AB1354-1)</f>
        <v/>
      </c>
      <c r="AI1355" s="26">
        <f>IF(OR(AC1355="",AC1354=""),"",AC1355/AC1354-1)</f>
        <v/>
      </c>
      <c r="AJ1355" s="26">
        <f>IF(AC1355="","",AA1355/AC1355)</f>
        <v/>
      </c>
      <c r="AK1355" s="26">
        <f>IF(AC1355="","",AB1355/AC1355)</f>
        <v/>
      </c>
      <c r="AL1355" s="29" t="n">
        <v>10.36</v>
      </c>
      <c r="AM1355" s="30" t="n">
        <v>10.36</v>
      </c>
      <c r="AN1355" s="30" t="n">
        <v>9.85</v>
      </c>
      <c r="AO1355" s="30" t="n">
        <v>10.12</v>
      </c>
      <c r="AP1355" s="31" t="n">
        <v>-0.0232</v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18">
        <f>IF(SUMIFS('Daily NSE Equity Options'!$K:$K,'Daily NSE Equity Options'!$A:$A,$A1356)=0,"",SUMIFS('Daily NSE Equity Options'!$K:$K,'Daily NSE Equity Options'!$A:$A,$A1356))</f>
        <v/>
      </c>
      <c r="F1356" s="7">
        <f>IF(SUMIFS('Daily BSE Equity Options'!$K:$K,'Daily BSE Equity Options'!$A:$A,$A1356)=0,"",SUMIFS('Daily BSE Equity Options'!$K:$K,'Daily BSE Equity Options'!$A:$A,$A1356))</f>
        <v/>
      </c>
      <c r="G1356" s="7">
        <f>IF(OR(E1356="",F1356=""),"",E1356+F1356)</f>
        <v/>
      </c>
      <c r="H1356" s="20">
        <f>IFERROR(IF(OR(E1356="",INDEX(E:E,MATCH(DATE(YEAR($A1356)-1,MONTH($A1356),DAY($A1356)),$A:$A,0))=""),"",E1356/INDEX(E:E,MATCH(DATE(YEAR($A1356)-1,MONTH($A1356),DAY($A1356)),$A:$A,0))-1),"")</f>
        <v/>
      </c>
      <c r="I1356" s="20">
        <f>IFERROR(IF(OR(F1356="",INDEX(F:F,MATCH(DATE(YEAR($A1356)-1,MONTH($A1356),DAY($A1356)),$A:$A,0))=""),"",F1356/INDEX(F:F,MATCH(DATE(YEAR($A1356)-1,MONTH($A1356),DAY($A1356)),$A:$A,0))-1),"")</f>
        <v/>
      </c>
      <c r="J1356" s="20">
        <f>IFERROR(IF(OR(G1356="",INDEX(G:G,MATCH(DATE(YEAR($A1356)-1,MONTH($A1356),DAY($A1356)),$A:$A,0))=""),"",G1356/INDEX(G:G,MATCH(DATE(YEAR($A1356)-1,MONTH($A1356),DAY($A1356)),$A:$A,0))-1),"")</f>
        <v/>
      </c>
      <c r="K1356" s="20">
        <f>IF(OR(E1356="",E1355=""),"",E1356/E1355-1)</f>
        <v/>
      </c>
      <c r="L1356" s="20">
        <f>IF(OR(F1356="",F1355=""),"",F1356/F1355-1)</f>
        <v/>
      </c>
      <c r="M1356" s="20">
        <f>IF(OR(G1356="",G1355=""),"",G1356/G1355-1)</f>
        <v/>
      </c>
      <c r="N1356" s="20">
        <f>IF(G1356="","",E1356/G1356)</f>
        <v/>
      </c>
      <c r="O1356" s="20">
        <f>IF(G1356="","",F1356/G1356)</f>
        <v/>
      </c>
      <c r="P1356" s="21">
        <f>IF(SUMIFS('Daily NSE Equity Options'!$L:$L,'Daily NSE Equity Options'!$A:$A,$A1356)=0,"",SUMIFS('Daily NSE Equity Options'!$L:$L,'Daily NSE Equity Options'!$A:$A,$A1356))</f>
        <v/>
      </c>
      <c r="Q1356" s="8">
        <f>IF(SUMIFS('Daily BSE Equity Options'!$L:$L,'Daily BSE Equity Options'!$A:$A,$A1356)=0,"",SUMIFS('Daily BSE Equity Options'!$L:$L,'Daily BSE Equity Options'!$A:$A,$A1356))</f>
        <v/>
      </c>
      <c r="R1356" s="8">
        <f>IF(OR(P1356="",Q1356=""),"",P1356+Q1356)</f>
        <v/>
      </c>
      <c r="S1356" s="23">
        <f>IFERROR(IF(OR(P1356="",INDEX(P:P,MATCH(DATE(YEAR($A1356)-1,MONTH($A1356),DAY($A1356)),$A:$A,0))=""),"",P1356/INDEX(P:P,MATCH(DATE(YEAR($A1356)-1,MONTH($A1356),DAY($A1356)),$A:$A,0))-1),"")</f>
        <v/>
      </c>
      <c r="T1356" s="23">
        <f>IFERROR(IF(OR(Q1356="",INDEX(Q:Q,MATCH(DATE(YEAR($A1356)-1,MONTH($A1356),DAY($A1356)),$A:$A,0))=""),"",Q1356/INDEX(Q:Q,MATCH(DATE(YEAR($A1356)-1,MONTH($A1356),DAY($A1356)),$A:$A,0))-1),"")</f>
        <v/>
      </c>
      <c r="U1356" s="23">
        <f>IFERROR(IF(OR(R1356="",INDEX(R:R,MATCH(DATE(YEAR($A1356)-1,MONTH($A1356),DAY($A1356)),$A:$A,0))=""),"",R1356/INDEX(R:R,MATCH(DATE(YEAR($A1356)-1,MONTH($A1356),DAY($A1356)),$A:$A,0))-1),"")</f>
        <v/>
      </c>
      <c r="V1356" s="23">
        <f>IF(OR(P1356="",P1355=""),"",P1356/P1355-1)</f>
        <v/>
      </c>
      <c r="W1356" s="23">
        <f>IF(OR(Q1356="",Q1355=""),"",Q1356/Q1355-1)</f>
        <v/>
      </c>
      <c r="X1356" s="23">
        <f>IF(OR(R1356="",R1355=""),"",R1356/R1355-1)</f>
        <v/>
      </c>
      <c r="Y1356" s="23">
        <f>IF(R1356="","",P1356/R1356)</f>
        <v/>
      </c>
      <c r="Z1356" s="23">
        <f>IF(R1356="","",Q1356/R1356)</f>
        <v/>
      </c>
      <c r="AA1356" s="24">
        <f>IF(SUMIFS('Daily NSE Equity Options'!$M:$M,'Daily NSE Equity Options'!$A:$A,$A1356)=0,"",SUMIFS('Daily NSE Equity Options'!$M:$M,'Daily NSE Equity Options'!$A:$A,$A1356))</f>
        <v/>
      </c>
      <c r="AB1356" s="9">
        <f>IF(SUMIFS('Daily BSE Equity Options'!$M:$M,'Daily BSE Equity Options'!$A:$A,$A1356)=0,"",SUMIFS('Daily BSE Equity Options'!$M:$M,'Daily BSE Equity Options'!$A:$A,$A1356))</f>
        <v/>
      </c>
      <c r="AC1356" s="9">
        <f>IF(OR(AA1356="",AB1356=""),"",AA1356+AB1356)</f>
        <v/>
      </c>
      <c r="AD1356" s="26">
        <f>IFERROR(IF(OR(AA1356="",INDEX(AA:AA,MATCH(DATE(YEAR($A1356)-1,MONTH($A1356),DAY($A1356)),$A:$A,0))=""),"",AA1356/INDEX(AA:AA,MATCH(DATE(YEAR($A1356)-1,MONTH($A1356),DAY($A1356)),$A:$A,0))-1),"")</f>
        <v/>
      </c>
      <c r="AE1356" s="26">
        <f>IFERROR(IF(OR(AB1356="",INDEX(AB:AB,MATCH(DATE(YEAR($A1356)-1,MONTH($A1356),DAY($A1356)),$A:$A,0))=""),"",AB1356/INDEX(AB:AB,MATCH(DATE(YEAR($A1356)-1,MONTH($A1356),DAY($A1356)),$A:$A,0))-1),"")</f>
        <v/>
      </c>
      <c r="AF1356" s="26">
        <f>IFERROR(IF(OR(AC1356="",INDEX(AC:AC,MATCH(DATE(YEAR($A1356)-1,MONTH($A1356),DAY($A1356)),$A:$A,0))=""),"",AC1356/INDEX(AC:AC,MATCH(DATE(YEAR($A1356)-1,MONTH($A1356),DAY($A1356)),$A:$A,0))-1),"")</f>
        <v/>
      </c>
      <c r="AG1356" s="26">
        <f>IF(OR(AA1356="",AA1355=""),"",AA1356/AA1355-1)</f>
        <v/>
      </c>
      <c r="AH1356" s="26">
        <f>IF(OR(AB1356="",AB1355=""),"",AB1356/AB1355-1)</f>
        <v/>
      </c>
      <c r="AI1356" s="26">
        <f>IF(OR(AC1356="",AC1355=""),"",AC1356/AC1355-1)</f>
        <v/>
      </c>
      <c r="AJ1356" s="26">
        <f>IF(AC1356="","",AA1356/AC1356)</f>
        <v/>
      </c>
      <c r="AK1356" s="26">
        <f>IF(AC1356="","",AB1356/AC1356)</f>
        <v/>
      </c>
      <c r="AL1356" s="29" t="n">
        <v>10.1225</v>
      </c>
      <c r="AM1356" s="30" t="n">
        <v>10.6825</v>
      </c>
      <c r="AN1356" s="30" t="n">
        <v>9.9025</v>
      </c>
      <c r="AO1356" s="30" t="n">
        <v>10.4</v>
      </c>
      <c r="AP1356" s="31" t="n">
        <v>0.0274</v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18">
        <f>IF(SUMIFS('Daily NSE Equity Options'!$K:$K,'Daily NSE Equity Options'!$A:$A,$A1357)=0,"",SUMIFS('Daily NSE Equity Options'!$K:$K,'Daily NSE Equity Options'!$A:$A,$A1357))</f>
        <v/>
      </c>
      <c r="F1357" s="7">
        <f>IF(SUMIFS('Daily BSE Equity Options'!$K:$K,'Daily BSE Equity Options'!$A:$A,$A1357)=0,"",SUMIFS('Daily BSE Equity Options'!$K:$K,'Daily BSE Equity Options'!$A:$A,$A1357))</f>
        <v/>
      </c>
      <c r="G1357" s="7">
        <f>IF(OR(E1357="",F1357=""),"",E1357+F1357)</f>
        <v/>
      </c>
      <c r="H1357" s="20">
        <f>IFERROR(IF(OR(E1357="",INDEX(E:E,MATCH(DATE(YEAR($A1357)-1,MONTH($A1357),DAY($A1357)),$A:$A,0))=""),"",E1357/INDEX(E:E,MATCH(DATE(YEAR($A1357)-1,MONTH($A1357),DAY($A1357)),$A:$A,0))-1),"")</f>
        <v/>
      </c>
      <c r="I1357" s="20">
        <f>IFERROR(IF(OR(F1357="",INDEX(F:F,MATCH(DATE(YEAR($A1357)-1,MONTH($A1357),DAY($A1357)),$A:$A,0))=""),"",F1357/INDEX(F:F,MATCH(DATE(YEAR($A1357)-1,MONTH($A1357),DAY($A1357)),$A:$A,0))-1),"")</f>
        <v/>
      </c>
      <c r="J1357" s="20">
        <f>IFERROR(IF(OR(G1357="",INDEX(G:G,MATCH(DATE(YEAR($A1357)-1,MONTH($A1357),DAY($A1357)),$A:$A,0))=""),"",G1357/INDEX(G:G,MATCH(DATE(YEAR($A1357)-1,MONTH($A1357),DAY($A1357)),$A:$A,0))-1),"")</f>
        <v/>
      </c>
      <c r="K1357" s="20">
        <f>IF(OR(E1357="",E1356=""),"",E1357/E1356-1)</f>
        <v/>
      </c>
      <c r="L1357" s="20">
        <f>IF(OR(F1357="",F1356=""),"",F1357/F1356-1)</f>
        <v/>
      </c>
      <c r="M1357" s="20">
        <f>IF(OR(G1357="",G1356=""),"",G1357/G1356-1)</f>
        <v/>
      </c>
      <c r="N1357" s="20">
        <f>IF(G1357="","",E1357/G1357)</f>
        <v/>
      </c>
      <c r="O1357" s="20">
        <f>IF(G1357="","",F1357/G1357)</f>
        <v/>
      </c>
      <c r="P1357" s="21">
        <f>IF(SUMIFS('Daily NSE Equity Options'!$L:$L,'Daily NSE Equity Options'!$A:$A,$A1357)=0,"",SUMIFS('Daily NSE Equity Options'!$L:$L,'Daily NSE Equity Options'!$A:$A,$A1357))</f>
        <v/>
      </c>
      <c r="Q1357" s="8">
        <f>IF(SUMIFS('Daily BSE Equity Options'!$L:$L,'Daily BSE Equity Options'!$A:$A,$A1357)=0,"",SUMIFS('Daily BSE Equity Options'!$L:$L,'Daily BSE Equity Options'!$A:$A,$A1357))</f>
        <v/>
      </c>
      <c r="R1357" s="8">
        <f>IF(OR(P1357="",Q1357=""),"",P1357+Q1357)</f>
        <v/>
      </c>
      <c r="S1357" s="23">
        <f>IFERROR(IF(OR(P1357="",INDEX(P:P,MATCH(DATE(YEAR($A1357)-1,MONTH($A1357),DAY($A1357)),$A:$A,0))=""),"",P1357/INDEX(P:P,MATCH(DATE(YEAR($A1357)-1,MONTH($A1357),DAY($A1357)),$A:$A,0))-1),"")</f>
        <v/>
      </c>
      <c r="T1357" s="23">
        <f>IFERROR(IF(OR(Q1357="",INDEX(Q:Q,MATCH(DATE(YEAR($A1357)-1,MONTH($A1357),DAY($A1357)),$A:$A,0))=""),"",Q1357/INDEX(Q:Q,MATCH(DATE(YEAR($A1357)-1,MONTH($A1357),DAY($A1357)),$A:$A,0))-1),"")</f>
        <v/>
      </c>
      <c r="U1357" s="23">
        <f>IFERROR(IF(OR(R1357="",INDEX(R:R,MATCH(DATE(YEAR($A1357)-1,MONTH($A1357),DAY($A1357)),$A:$A,0))=""),"",R1357/INDEX(R:R,MATCH(DATE(YEAR($A1357)-1,MONTH($A1357),DAY($A1357)),$A:$A,0))-1),"")</f>
        <v/>
      </c>
      <c r="V1357" s="23">
        <f>IF(OR(P1357="",P1356=""),"",P1357/P1356-1)</f>
        <v/>
      </c>
      <c r="W1357" s="23">
        <f>IF(OR(Q1357="",Q1356=""),"",Q1357/Q1356-1)</f>
        <v/>
      </c>
      <c r="X1357" s="23">
        <f>IF(OR(R1357="",R1356=""),"",R1357/R1356-1)</f>
        <v/>
      </c>
      <c r="Y1357" s="23">
        <f>IF(R1357="","",P1357/R1357)</f>
        <v/>
      </c>
      <c r="Z1357" s="23">
        <f>IF(R1357="","",Q1357/R1357)</f>
        <v/>
      </c>
      <c r="AA1357" s="24">
        <f>IF(SUMIFS('Daily NSE Equity Options'!$M:$M,'Daily NSE Equity Options'!$A:$A,$A1357)=0,"",SUMIFS('Daily NSE Equity Options'!$M:$M,'Daily NSE Equity Options'!$A:$A,$A1357))</f>
        <v/>
      </c>
      <c r="AB1357" s="9">
        <f>IF(SUMIFS('Daily BSE Equity Options'!$M:$M,'Daily BSE Equity Options'!$A:$A,$A1357)=0,"",SUMIFS('Daily BSE Equity Options'!$M:$M,'Daily BSE Equity Options'!$A:$A,$A1357))</f>
        <v/>
      </c>
      <c r="AC1357" s="9">
        <f>IF(OR(AA1357="",AB1357=""),"",AA1357+AB1357)</f>
        <v/>
      </c>
      <c r="AD1357" s="26">
        <f>IFERROR(IF(OR(AA1357="",INDEX(AA:AA,MATCH(DATE(YEAR($A1357)-1,MONTH($A1357),DAY($A1357)),$A:$A,0))=""),"",AA1357/INDEX(AA:AA,MATCH(DATE(YEAR($A1357)-1,MONTH($A1357),DAY($A1357)),$A:$A,0))-1),"")</f>
        <v/>
      </c>
      <c r="AE1357" s="26">
        <f>IFERROR(IF(OR(AB1357="",INDEX(AB:AB,MATCH(DATE(YEAR($A1357)-1,MONTH($A1357),DAY($A1357)),$A:$A,0))=""),"",AB1357/INDEX(AB:AB,MATCH(DATE(YEAR($A1357)-1,MONTH($A1357),DAY($A1357)),$A:$A,0))-1),"")</f>
        <v/>
      </c>
      <c r="AF1357" s="26">
        <f>IFERROR(IF(OR(AC1357="",INDEX(AC:AC,MATCH(DATE(YEAR($A1357)-1,MONTH($A1357),DAY($A1357)),$A:$A,0))=""),"",AC1357/INDEX(AC:AC,MATCH(DATE(YEAR($A1357)-1,MONTH($A1357),DAY($A1357)),$A:$A,0))-1),"")</f>
        <v/>
      </c>
      <c r="AG1357" s="26">
        <f>IF(OR(AA1357="",AA1356=""),"",AA1357/AA1356-1)</f>
        <v/>
      </c>
      <c r="AH1357" s="26">
        <f>IF(OR(AB1357="",AB1356=""),"",AB1357/AB1356-1)</f>
        <v/>
      </c>
      <c r="AI1357" s="26">
        <f>IF(OR(AC1357="",AC1356=""),"",AC1357/AC1356-1)</f>
        <v/>
      </c>
      <c r="AJ1357" s="26">
        <f>IF(AC1357="","",AA1357/AC1357)</f>
        <v/>
      </c>
      <c r="AK1357" s="26">
        <f>IF(AC1357="","",AB1357/AC1357)</f>
        <v/>
      </c>
      <c r="AL1357" s="29" t="n">
        <v>10.3975</v>
      </c>
      <c r="AM1357" s="30" t="n">
        <v>10.5</v>
      </c>
      <c r="AN1357" s="30" t="n">
        <v>9.755000000000001</v>
      </c>
      <c r="AO1357" s="30" t="n">
        <v>10.27</v>
      </c>
      <c r="AP1357" s="31" t="n">
        <v>-0.0123</v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18">
        <f>IF(SUMIFS('Daily NSE Equity Options'!$K:$K,'Daily NSE Equity Options'!$A:$A,$A1358)=0,"",SUMIFS('Daily NSE Equity Options'!$K:$K,'Daily NSE Equity Options'!$A:$A,$A1358))</f>
        <v/>
      </c>
      <c r="F1358" s="7">
        <f>IF(SUMIFS('Daily BSE Equity Options'!$K:$K,'Daily BSE Equity Options'!$A:$A,$A1358)=0,"",SUMIFS('Daily BSE Equity Options'!$K:$K,'Daily BSE Equity Options'!$A:$A,$A1358))</f>
        <v/>
      </c>
      <c r="G1358" s="7">
        <f>IF(OR(E1358="",F1358=""),"",E1358+F1358)</f>
        <v/>
      </c>
      <c r="H1358" s="20">
        <f>IFERROR(IF(OR(E1358="",INDEX(E:E,MATCH(DATE(YEAR($A1358)-1,MONTH($A1358),DAY($A1358)),$A:$A,0))=""),"",E1358/INDEX(E:E,MATCH(DATE(YEAR($A1358)-1,MONTH($A1358),DAY($A1358)),$A:$A,0))-1),"")</f>
        <v/>
      </c>
      <c r="I1358" s="20">
        <f>IFERROR(IF(OR(F1358="",INDEX(F:F,MATCH(DATE(YEAR($A1358)-1,MONTH($A1358),DAY($A1358)),$A:$A,0))=""),"",F1358/INDEX(F:F,MATCH(DATE(YEAR($A1358)-1,MONTH($A1358),DAY($A1358)),$A:$A,0))-1),"")</f>
        <v/>
      </c>
      <c r="J1358" s="20">
        <f>IFERROR(IF(OR(G1358="",INDEX(G:G,MATCH(DATE(YEAR($A1358)-1,MONTH($A1358),DAY($A1358)),$A:$A,0))=""),"",G1358/INDEX(G:G,MATCH(DATE(YEAR($A1358)-1,MONTH($A1358),DAY($A1358)),$A:$A,0))-1),"")</f>
        <v/>
      </c>
      <c r="K1358" s="20">
        <f>IF(OR(E1358="",E1357=""),"",E1358/E1357-1)</f>
        <v/>
      </c>
      <c r="L1358" s="20">
        <f>IF(OR(F1358="",F1357=""),"",F1358/F1357-1)</f>
        <v/>
      </c>
      <c r="M1358" s="20">
        <f>IF(OR(G1358="",G1357=""),"",G1358/G1357-1)</f>
        <v/>
      </c>
      <c r="N1358" s="20">
        <f>IF(G1358="","",E1358/G1358)</f>
        <v/>
      </c>
      <c r="O1358" s="20">
        <f>IF(G1358="","",F1358/G1358)</f>
        <v/>
      </c>
      <c r="P1358" s="21">
        <f>IF(SUMIFS('Daily NSE Equity Options'!$L:$L,'Daily NSE Equity Options'!$A:$A,$A1358)=0,"",SUMIFS('Daily NSE Equity Options'!$L:$L,'Daily NSE Equity Options'!$A:$A,$A1358))</f>
        <v/>
      </c>
      <c r="Q1358" s="8">
        <f>IF(SUMIFS('Daily BSE Equity Options'!$L:$L,'Daily BSE Equity Options'!$A:$A,$A1358)=0,"",SUMIFS('Daily BSE Equity Options'!$L:$L,'Daily BSE Equity Options'!$A:$A,$A1358))</f>
        <v/>
      </c>
      <c r="R1358" s="8">
        <f>IF(OR(P1358="",Q1358=""),"",P1358+Q1358)</f>
        <v/>
      </c>
      <c r="S1358" s="23">
        <f>IFERROR(IF(OR(P1358="",INDEX(P:P,MATCH(DATE(YEAR($A1358)-1,MONTH($A1358),DAY($A1358)),$A:$A,0))=""),"",P1358/INDEX(P:P,MATCH(DATE(YEAR($A1358)-1,MONTH($A1358),DAY($A1358)),$A:$A,0))-1),"")</f>
        <v/>
      </c>
      <c r="T1358" s="23">
        <f>IFERROR(IF(OR(Q1358="",INDEX(Q:Q,MATCH(DATE(YEAR($A1358)-1,MONTH($A1358),DAY($A1358)),$A:$A,0))=""),"",Q1358/INDEX(Q:Q,MATCH(DATE(YEAR($A1358)-1,MONTH($A1358),DAY($A1358)),$A:$A,0))-1),"")</f>
        <v/>
      </c>
      <c r="U1358" s="23">
        <f>IFERROR(IF(OR(R1358="",INDEX(R:R,MATCH(DATE(YEAR($A1358)-1,MONTH($A1358),DAY($A1358)),$A:$A,0))=""),"",R1358/INDEX(R:R,MATCH(DATE(YEAR($A1358)-1,MONTH($A1358),DAY($A1358)),$A:$A,0))-1),"")</f>
        <v/>
      </c>
      <c r="V1358" s="23">
        <f>IF(OR(P1358="",P1357=""),"",P1358/P1357-1)</f>
        <v/>
      </c>
      <c r="W1358" s="23">
        <f>IF(OR(Q1358="",Q1357=""),"",Q1358/Q1357-1)</f>
        <v/>
      </c>
      <c r="X1358" s="23">
        <f>IF(OR(R1358="",R1357=""),"",R1358/R1357-1)</f>
        <v/>
      </c>
      <c r="Y1358" s="23">
        <f>IF(R1358="","",P1358/R1358)</f>
        <v/>
      </c>
      <c r="Z1358" s="23">
        <f>IF(R1358="","",Q1358/R1358)</f>
        <v/>
      </c>
      <c r="AA1358" s="24">
        <f>IF(SUMIFS('Daily NSE Equity Options'!$M:$M,'Daily NSE Equity Options'!$A:$A,$A1358)=0,"",SUMIFS('Daily NSE Equity Options'!$M:$M,'Daily NSE Equity Options'!$A:$A,$A1358))</f>
        <v/>
      </c>
      <c r="AB1358" s="9">
        <f>IF(SUMIFS('Daily BSE Equity Options'!$M:$M,'Daily BSE Equity Options'!$A:$A,$A1358)=0,"",SUMIFS('Daily BSE Equity Options'!$M:$M,'Daily BSE Equity Options'!$A:$A,$A1358))</f>
        <v/>
      </c>
      <c r="AC1358" s="9">
        <f>IF(OR(AA1358="",AB1358=""),"",AA1358+AB1358)</f>
        <v/>
      </c>
      <c r="AD1358" s="26">
        <f>IFERROR(IF(OR(AA1358="",INDEX(AA:AA,MATCH(DATE(YEAR($A1358)-1,MONTH($A1358),DAY($A1358)),$A:$A,0))=""),"",AA1358/INDEX(AA:AA,MATCH(DATE(YEAR($A1358)-1,MONTH($A1358),DAY($A1358)),$A:$A,0))-1),"")</f>
        <v/>
      </c>
      <c r="AE1358" s="26">
        <f>IFERROR(IF(OR(AB1358="",INDEX(AB:AB,MATCH(DATE(YEAR($A1358)-1,MONTH($A1358),DAY($A1358)),$A:$A,0))=""),"",AB1358/INDEX(AB:AB,MATCH(DATE(YEAR($A1358)-1,MONTH($A1358),DAY($A1358)),$A:$A,0))-1),"")</f>
        <v/>
      </c>
      <c r="AF1358" s="26">
        <f>IFERROR(IF(OR(AC1358="",INDEX(AC:AC,MATCH(DATE(YEAR($A1358)-1,MONTH($A1358),DAY($A1358)),$A:$A,0))=""),"",AC1358/INDEX(AC:AC,MATCH(DATE(YEAR($A1358)-1,MONTH($A1358),DAY($A1358)),$A:$A,0))-1),"")</f>
        <v/>
      </c>
      <c r="AG1358" s="26">
        <f>IF(OR(AA1358="",AA1357=""),"",AA1358/AA1357-1)</f>
        <v/>
      </c>
      <c r="AH1358" s="26">
        <f>IF(OR(AB1358="",AB1357=""),"",AB1358/AB1357-1)</f>
        <v/>
      </c>
      <c r="AI1358" s="26">
        <f>IF(OR(AC1358="",AC1357=""),"",AC1358/AC1357-1)</f>
        <v/>
      </c>
      <c r="AJ1358" s="26">
        <f>IF(AC1358="","",AA1358/AC1358)</f>
        <v/>
      </c>
      <c r="AK1358" s="26">
        <f>IF(AC1358="","",AB1358/AC1358)</f>
        <v/>
      </c>
      <c r="AL1358" s="29" t="n">
        <v>10.2725</v>
      </c>
      <c r="AM1358" s="30" t="n">
        <v>10.3575</v>
      </c>
      <c r="AN1358" s="30" t="n">
        <v>9.615</v>
      </c>
      <c r="AO1358" s="30" t="n">
        <v>10.25</v>
      </c>
      <c r="AP1358" s="31" t="n">
        <v>-0.0022</v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18">
        <f>IF(SUMIFS('Daily NSE Equity Options'!$K:$K,'Daily NSE Equity Options'!$A:$A,$A1359)=0,"",SUMIFS('Daily NSE Equity Options'!$K:$K,'Daily NSE Equity Options'!$A:$A,$A1359))</f>
        <v/>
      </c>
      <c r="F1359" s="7">
        <f>IF(SUMIFS('Daily BSE Equity Options'!$K:$K,'Daily BSE Equity Options'!$A:$A,$A1359)=0,"",SUMIFS('Daily BSE Equity Options'!$K:$K,'Daily BSE Equity Options'!$A:$A,$A1359))</f>
        <v/>
      </c>
      <c r="G1359" s="7">
        <f>IF(OR(E1359="",F1359=""),"",E1359+F1359)</f>
        <v/>
      </c>
      <c r="H1359" s="20">
        <f>IFERROR(IF(OR(E1359="",INDEX(E:E,MATCH(DATE(YEAR($A1359)-1,MONTH($A1359),DAY($A1359)),$A:$A,0))=""),"",E1359/INDEX(E:E,MATCH(DATE(YEAR($A1359)-1,MONTH($A1359),DAY($A1359)),$A:$A,0))-1),"")</f>
        <v/>
      </c>
      <c r="I1359" s="20">
        <f>IFERROR(IF(OR(F1359="",INDEX(F:F,MATCH(DATE(YEAR($A1359)-1,MONTH($A1359),DAY($A1359)),$A:$A,0))=""),"",F1359/INDEX(F:F,MATCH(DATE(YEAR($A1359)-1,MONTH($A1359),DAY($A1359)),$A:$A,0))-1),"")</f>
        <v/>
      </c>
      <c r="J1359" s="20">
        <f>IFERROR(IF(OR(G1359="",INDEX(G:G,MATCH(DATE(YEAR($A1359)-1,MONTH($A1359),DAY($A1359)),$A:$A,0))=""),"",G1359/INDEX(G:G,MATCH(DATE(YEAR($A1359)-1,MONTH($A1359),DAY($A1359)),$A:$A,0))-1),"")</f>
        <v/>
      </c>
      <c r="K1359" s="20">
        <f>IF(OR(E1359="",E1358=""),"",E1359/E1358-1)</f>
        <v/>
      </c>
      <c r="L1359" s="20">
        <f>IF(OR(F1359="",F1358=""),"",F1359/F1358-1)</f>
        <v/>
      </c>
      <c r="M1359" s="20">
        <f>IF(OR(G1359="",G1358=""),"",G1359/G1358-1)</f>
        <v/>
      </c>
      <c r="N1359" s="20">
        <f>IF(G1359="","",E1359/G1359)</f>
        <v/>
      </c>
      <c r="O1359" s="20">
        <f>IF(G1359="","",F1359/G1359)</f>
        <v/>
      </c>
      <c r="P1359" s="21">
        <f>IF(SUMIFS('Daily NSE Equity Options'!$L:$L,'Daily NSE Equity Options'!$A:$A,$A1359)=0,"",SUMIFS('Daily NSE Equity Options'!$L:$L,'Daily NSE Equity Options'!$A:$A,$A1359))</f>
        <v/>
      </c>
      <c r="Q1359" s="8">
        <f>IF(SUMIFS('Daily BSE Equity Options'!$L:$L,'Daily BSE Equity Options'!$A:$A,$A1359)=0,"",SUMIFS('Daily BSE Equity Options'!$L:$L,'Daily BSE Equity Options'!$A:$A,$A1359))</f>
        <v/>
      </c>
      <c r="R1359" s="8">
        <f>IF(OR(P1359="",Q1359=""),"",P1359+Q1359)</f>
        <v/>
      </c>
      <c r="S1359" s="23">
        <f>IFERROR(IF(OR(P1359="",INDEX(P:P,MATCH(DATE(YEAR($A1359)-1,MONTH($A1359),DAY($A1359)),$A:$A,0))=""),"",P1359/INDEX(P:P,MATCH(DATE(YEAR($A1359)-1,MONTH($A1359),DAY($A1359)),$A:$A,0))-1),"")</f>
        <v/>
      </c>
      <c r="T1359" s="23">
        <f>IFERROR(IF(OR(Q1359="",INDEX(Q:Q,MATCH(DATE(YEAR($A1359)-1,MONTH($A1359),DAY($A1359)),$A:$A,0))=""),"",Q1359/INDEX(Q:Q,MATCH(DATE(YEAR($A1359)-1,MONTH($A1359),DAY($A1359)),$A:$A,0))-1),"")</f>
        <v/>
      </c>
      <c r="U1359" s="23">
        <f>IFERROR(IF(OR(R1359="",INDEX(R:R,MATCH(DATE(YEAR($A1359)-1,MONTH($A1359),DAY($A1359)),$A:$A,0))=""),"",R1359/INDEX(R:R,MATCH(DATE(YEAR($A1359)-1,MONTH($A1359),DAY($A1359)),$A:$A,0))-1),"")</f>
        <v/>
      </c>
      <c r="V1359" s="23">
        <f>IF(OR(P1359="",P1358=""),"",P1359/P1358-1)</f>
        <v/>
      </c>
      <c r="W1359" s="23">
        <f>IF(OR(Q1359="",Q1358=""),"",Q1359/Q1358-1)</f>
        <v/>
      </c>
      <c r="X1359" s="23">
        <f>IF(OR(R1359="",R1358=""),"",R1359/R1358-1)</f>
        <v/>
      </c>
      <c r="Y1359" s="23">
        <f>IF(R1359="","",P1359/R1359)</f>
        <v/>
      </c>
      <c r="Z1359" s="23">
        <f>IF(R1359="","",Q1359/R1359)</f>
        <v/>
      </c>
      <c r="AA1359" s="24">
        <f>IF(SUMIFS('Daily NSE Equity Options'!$M:$M,'Daily NSE Equity Options'!$A:$A,$A1359)=0,"",SUMIFS('Daily NSE Equity Options'!$M:$M,'Daily NSE Equity Options'!$A:$A,$A1359))</f>
        <v/>
      </c>
      <c r="AB1359" s="9">
        <f>IF(SUMIFS('Daily BSE Equity Options'!$M:$M,'Daily BSE Equity Options'!$A:$A,$A1359)=0,"",SUMIFS('Daily BSE Equity Options'!$M:$M,'Daily BSE Equity Options'!$A:$A,$A1359))</f>
        <v/>
      </c>
      <c r="AC1359" s="9">
        <f>IF(OR(AA1359="",AB1359=""),"",AA1359+AB1359)</f>
        <v/>
      </c>
      <c r="AD1359" s="26">
        <f>IFERROR(IF(OR(AA1359="",INDEX(AA:AA,MATCH(DATE(YEAR($A1359)-1,MONTH($A1359),DAY($A1359)),$A:$A,0))=""),"",AA1359/INDEX(AA:AA,MATCH(DATE(YEAR($A1359)-1,MONTH($A1359),DAY($A1359)),$A:$A,0))-1),"")</f>
        <v/>
      </c>
      <c r="AE1359" s="26">
        <f>IFERROR(IF(OR(AB1359="",INDEX(AB:AB,MATCH(DATE(YEAR($A1359)-1,MONTH($A1359),DAY($A1359)),$A:$A,0))=""),"",AB1359/INDEX(AB:AB,MATCH(DATE(YEAR($A1359)-1,MONTH($A1359),DAY($A1359)),$A:$A,0))-1),"")</f>
        <v/>
      </c>
      <c r="AF1359" s="26">
        <f>IFERROR(IF(OR(AC1359="",INDEX(AC:AC,MATCH(DATE(YEAR($A1359)-1,MONTH($A1359),DAY($A1359)),$A:$A,0))=""),"",AC1359/INDEX(AC:AC,MATCH(DATE(YEAR($A1359)-1,MONTH($A1359),DAY($A1359)),$A:$A,0))-1),"")</f>
        <v/>
      </c>
      <c r="AG1359" s="26">
        <f>IF(OR(AA1359="",AA1358=""),"",AA1359/AA1358-1)</f>
        <v/>
      </c>
      <c r="AH1359" s="26">
        <f>IF(OR(AB1359="",AB1358=""),"",AB1359/AB1358-1)</f>
        <v/>
      </c>
      <c r="AI1359" s="26">
        <f>IF(OR(AC1359="",AC1358=""),"",AC1359/AC1358-1)</f>
        <v/>
      </c>
      <c r="AJ1359" s="26">
        <f>IF(AC1359="","",AA1359/AC1359)</f>
        <v/>
      </c>
      <c r="AK1359" s="26">
        <f>IF(AC1359="","",AB1359/AC1359)</f>
        <v/>
      </c>
      <c r="AL1359" s="29" t="n">
        <v>10.2475</v>
      </c>
      <c r="AM1359" s="30" t="n">
        <v>10.2475</v>
      </c>
      <c r="AN1359" s="30" t="n">
        <v>9.4925</v>
      </c>
      <c r="AO1359" s="30" t="n">
        <v>9.890000000000001</v>
      </c>
      <c r="AP1359" s="31" t="n">
        <v>-0.0349</v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18">
        <f>IF(SUMIFS('Daily NSE Equity Options'!$K:$K,'Daily NSE Equity Options'!$A:$A,$A1360)=0,"",SUMIFS('Daily NSE Equity Options'!$K:$K,'Daily NSE Equity Options'!$A:$A,$A1360))</f>
        <v/>
      </c>
      <c r="F1360" s="7">
        <f>IF(SUMIFS('Daily BSE Equity Options'!$K:$K,'Daily BSE Equity Options'!$A:$A,$A1360)=0,"",SUMIFS('Daily BSE Equity Options'!$K:$K,'Daily BSE Equity Options'!$A:$A,$A1360))</f>
        <v/>
      </c>
      <c r="G1360" s="7">
        <f>IF(OR(E1360="",F1360=""),"",E1360+F1360)</f>
        <v/>
      </c>
      <c r="H1360" s="20">
        <f>IFERROR(IF(OR(E1360="",INDEX(E:E,MATCH(DATE(YEAR($A1360)-1,MONTH($A1360),DAY($A1360)),$A:$A,0))=""),"",E1360/INDEX(E:E,MATCH(DATE(YEAR($A1360)-1,MONTH($A1360),DAY($A1360)),$A:$A,0))-1),"")</f>
        <v/>
      </c>
      <c r="I1360" s="20">
        <f>IFERROR(IF(OR(F1360="",INDEX(F:F,MATCH(DATE(YEAR($A1360)-1,MONTH($A1360),DAY($A1360)),$A:$A,0))=""),"",F1360/INDEX(F:F,MATCH(DATE(YEAR($A1360)-1,MONTH($A1360),DAY($A1360)),$A:$A,0))-1),"")</f>
        <v/>
      </c>
      <c r="J1360" s="20">
        <f>IFERROR(IF(OR(G1360="",INDEX(G:G,MATCH(DATE(YEAR($A1360)-1,MONTH($A1360),DAY($A1360)),$A:$A,0))=""),"",G1360/INDEX(G:G,MATCH(DATE(YEAR($A1360)-1,MONTH($A1360),DAY($A1360)),$A:$A,0))-1),"")</f>
        <v/>
      </c>
      <c r="K1360" s="20">
        <f>IF(OR(E1360="",E1359=""),"",E1360/E1359-1)</f>
        <v/>
      </c>
      <c r="L1360" s="20">
        <f>IF(OR(F1360="",F1359=""),"",F1360/F1359-1)</f>
        <v/>
      </c>
      <c r="M1360" s="20">
        <f>IF(OR(G1360="",G1359=""),"",G1360/G1359-1)</f>
        <v/>
      </c>
      <c r="N1360" s="20">
        <f>IF(G1360="","",E1360/G1360)</f>
        <v/>
      </c>
      <c r="O1360" s="20">
        <f>IF(G1360="","",F1360/G1360)</f>
        <v/>
      </c>
      <c r="P1360" s="21">
        <f>IF(SUMIFS('Daily NSE Equity Options'!$L:$L,'Daily NSE Equity Options'!$A:$A,$A1360)=0,"",SUMIFS('Daily NSE Equity Options'!$L:$L,'Daily NSE Equity Options'!$A:$A,$A1360))</f>
        <v/>
      </c>
      <c r="Q1360" s="8">
        <f>IF(SUMIFS('Daily BSE Equity Options'!$L:$L,'Daily BSE Equity Options'!$A:$A,$A1360)=0,"",SUMIFS('Daily BSE Equity Options'!$L:$L,'Daily BSE Equity Options'!$A:$A,$A1360))</f>
        <v/>
      </c>
      <c r="R1360" s="8">
        <f>IF(OR(P1360="",Q1360=""),"",P1360+Q1360)</f>
        <v/>
      </c>
      <c r="S1360" s="23">
        <f>IFERROR(IF(OR(P1360="",INDEX(P:P,MATCH(DATE(YEAR($A1360)-1,MONTH($A1360),DAY($A1360)),$A:$A,0))=""),"",P1360/INDEX(P:P,MATCH(DATE(YEAR($A1360)-1,MONTH($A1360),DAY($A1360)),$A:$A,0))-1),"")</f>
        <v/>
      </c>
      <c r="T1360" s="23">
        <f>IFERROR(IF(OR(Q1360="",INDEX(Q:Q,MATCH(DATE(YEAR($A1360)-1,MONTH($A1360),DAY($A1360)),$A:$A,0))=""),"",Q1360/INDEX(Q:Q,MATCH(DATE(YEAR($A1360)-1,MONTH($A1360),DAY($A1360)),$A:$A,0))-1),"")</f>
        <v/>
      </c>
      <c r="U1360" s="23">
        <f>IFERROR(IF(OR(R1360="",INDEX(R:R,MATCH(DATE(YEAR($A1360)-1,MONTH($A1360),DAY($A1360)),$A:$A,0))=""),"",R1360/INDEX(R:R,MATCH(DATE(YEAR($A1360)-1,MONTH($A1360),DAY($A1360)),$A:$A,0))-1),"")</f>
        <v/>
      </c>
      <c r="V1360" s="23">
        <f>IF(OR(P1360="",P1359=""),"",P1360/P1359-1)</f>
        <v/>
      </c>
      <c r="W1360" s="23">
        <f>IF(OR(Q1360="",Q1359=""),"",Q1360/Q1359-1)</f>
        <v/>
      </c>
      <c r="X1360" s="23">
        <f>IF(OR(R1360="",R1359=""),"",R1360/R1359-1)</f>
        <v/>
      </c>
      <c r="Y1360" s="23">
        <f>IF(R1360="","",P1360/R1360)</f>
        <v/>
      </c>
      <c r="Z1360" s="23">
        <f>IF(R1360="","",Q1360/R1360)</f>
        <v/>
      </c>
      <c r="AA1360" s="24">
        <f>IF(SUMIFS('Daily NSE Equity Options'!$M:$M,'Daily NSE Equity Options'!$A:$A,$A1360)=0,"",SUMIFS('Daily NSE Equity Options'!$M:$M,'Daily NSE Equity Options'!$A:$A,$A1360))</f>
        <v/>
      </c>
      <c r="AB1360" s="9">
        <f>IF(SUMIFS('Daily BSE Equity Options'!$M:$M,'Daily BSE Equity Options'!$A:$A,$A1360)=0,"",SUMIFS('Daily BSE Equity Options'!$M:$M,'Daily BSE Equity Options'!$A:$A,$A1360))</f>
        <v/>
      </c>
      <c r="AC1360" s="9">
        <f>IF(OR(AA1360="",AB1360=""),"",AA1360+AB1360)</f>
        <v/>
      </c>
      <c r="AD1360" s="26">
        <f>IFERROR(IF(OR(AA1360="",INDEX(AA:AA,MATCH(DATE(YEAR($A1360)-1,MONTH($A1360),DAY($A1360)),$A:$A,0))=""),"",AA1360/INDEX(AA:AA,MATCH(DATE(YEAR($A1360)-1,MONTH($A1360),DAY($A1360)),$A:$A,0))-1),"")</f>
        <v/>
      </c>
      <c r="AE1360" s="26">
        <f>IFERROR(IF(OR(AB1360="",INDEX(AB:AB,MATCH(DATE(YEAR($A1360)-1,MONTH($A1360),DAY($A1360)),$A:$A,0))=""),"",AB1360/INDEX(AB:AB,MATCH(DATE(YEAR($A1360)-1,MONTH($A1360),DAY($A1360)),$A:$A,0))-1),"")</f>
        <v/>
      </c>
      <c r="AF1360" s="26">
        <f>IFERROR(IF(OR(AC1360="",INDEX(AC:AC,MATCH(DATE(YEAR($A1360)-1,MONTH($A1360),DAY($A1360)),$A:$A,0))=""),"",AC1360/INDEX(AC:AC,MATCH(DATE(YEAR($A1360)-1,MONTH($A1360),DAY($A1360)),$A:$A,0))-1),"")</f>
        <v/>
      </c>
      <c r="AG1360" s="26">
        <f>IF(OR(AA1360="",AA1359=""),"",AA1360/AA1359-1)</f>
        <v/>
      </c>
      <c r="AH1360" s="26">
        <f>IF(OR(AB1360="",AB1359=""),"",AB1360/AB1359-1)</f>
        <v/>
      </c>
      <c r="AI1360" s="26">
        <f>IF(OR(AC1360="",AC1359=""),"",AC1360/AC1359-1)</f>
        <v/>
      </c>
      <c r="AJ1360" s="26">
        <f>IF(AC1360="","",AA1360/AC1360)</f>
        <v/>
      </c>
      <c r="AK1360" s="26">
        <f>IF(AC1360="","",AB1360/AC1360)</f>
        <v/>
      </c>
      <c r="AL1360" s="29" t="n">
        <v>9.885</v>
      </c>
      <c r="AM1360" s="30" t="n">
        <v>10.255</v>
      </c>
      <c r="AN1360" s="30" t="n">
        <v>9.397500000000001</v>
      </c>
      <c r="AO1360" s="30" t="n">
        <v>9.970000000000001</v>
      </c>
      <c r="AP1360" s="31" t="n">
        <v>0.0086</v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18">
        <f>IF(SUMIFS('Daily NSE Equity Options'!$K:$K,'Daily NSE Equity Options'!$A:$A,$A1361)=0,"",SUMIFS('Daily NSE Equity Options'!$K:$K,'Daily NSE Equity Options'!$A:$A,$A1361))</f>
        <v/>
      </c>
      <c r="F1361" s="7">
        <f>IF(SUMIFS('Daily BSE Equity Options'!$K:$K,'Daily BSE Equity Options'!$A:$A,$A1361)=0,"",SUMIFS('Daily BSE Equity Options'!$K:$K,'Daily BSE Equity Options'!$A:$A,$A1361))</f>
        <v/>
      </c>
      <c r="G1361" s="7">
        <f>IF(OR(E1361="",F1361=""),"",E1361+F1361)</f>
        <v/>
      </c>
      <c r="H1361" s="20">
        <f>IFERROR(IF(OR(E1361="",INDEX(E:E,MATCH(DATE(YEAR($A1361)-1,MONTH($A1361),DAY($A1361)),$A:$A,0))=""),"",E1361/INDEX(E:E,MATCH(DATE(YEAR($A1361)-1,MONTH($A1361),DAY($A1361)),$A:$A,0))-1),"")</f>
        <v/>
      </c>
      <c r="I1361" s="20">
        <f>IFERROR(IF(OR(F1361="",INDEX(F:F,MATCH(DATE(YEAR($A1361)-1,MONTH($A1361),DAY($A1361)),$A:$A,0))=""),"",F1361/INDEX(F:F,MATCH(DATE(YEAR($A1361)-1,MONTH($A1361),DAY($A1361)),$A:$A,0))-1),"")</f>
        <v/>
      </c>
      <c r="J1361" s="20">
        <f>IFERROR(IF(OR(G1361="",INDEX(G:G,MATCH(DATE(YEAR($A1361)-1,MONTH($A1361),DAY($A1361)),$A:$A,0))=""),"",G1361/INDEX(G:G,MATCH(DATE(YEAR($A1361)-1,MONTH($A1361),DAY($A1361)),$A:$A,0))-1),"")</f>
        <v/>
      </c>
      <c r="K1361" s="20">
        <f>IF(OR(E1361="",E1360=""),"",E1361/E1360-1)</f>
        <v/>
      </c>
      <c r="L1361" s="20">
        <f>IF(OR(F1361="",F1360=""),"",F1361/F1360-1)</f>
        <v/>
      </c>
      <c r="M1361" s="20">
        <f>IF(OR(G1361="",G1360=""),"",G1361/G1360-1)</f>
        <v/>
      </c>
      <c r="N1361" s="20">
        <f>IF(G1361="","",E1361/G1361)</f>
        <v/>
      </c>
      <c r="O1361" s="20">
        <f>IF(G1361="","",F1361/G1361)</f>
        <v/>
      </c>
      <c r="P1361" s="21">
        <f>IF(SUMIFS('Daily NSE Equity Options'!$L:$L,'Daily NSE Equity Options'!$A:$A,$A1361)=0,"",SUMIFS('Daily NSE Equity Options'!$L:$L,'Daily NSE Equity Options'!$A:$A,$A1361))</f>
        <v/>
      </c>
      <c r="Q1361" s="8">
        <f>IF(SUMIFS('Daily BSE Equity Options'!$L:$L,'Daily BSE Equity Options'!$A:$A,$A1361)=0,"",SUMIFS('Daily BSE Equity Options'!$L:$L,'Daily BSE Equity Options'!$A:$A,$A1361))</f>
        <v/>
      </c>
      <c r="R1361" s="8">
        <f>IF(OR(P1361="",Q1361=""),"",P1361+Q1361)</f>
        <v/>
      </c>
      <c r="S1361" s="23">
        <f>IFERROR(IF(OR(P1361="",INDEX(P:P,MATCH(DATE(YEAR($A1361)-1,MONTH($A1361),DAY($A1361)),$A:$A,0))=""),"",P1361/INDEX(P:P,MATCH(DATE(YEAR($A1361)-1,MONTH($A1361),DAY($A1361)),$A:$A,0))-1),"")</f>
        <v/>
      </c>
      <c r="T1361" s="23">
        <f>IFERROR(IF(OR(Q1361="",INDEX(Q:Q,MATCH(DATE(YEAR($A1361)-1,MONTH($A1361),DAY($A1361)),$A:$A,0))=""),"",Q1361/INDEX(Q:Q,MATCH(DATE(YEAR($A1361)-1,MONTH($A1361),DAY($A1361)),$A:$A,0))-1),"")</f>
        <v/>
      </c>
      <c r="U1361" s="23">
        <f>IFERROR(IF(OR(R1361="",INDEX(R:R,MATCH(DATE(YEAR($A1361)-1,MONTH($A1361),DAY($A1361)),$A:$A,0))=""),"",R1361/INDEX(R:R,MATCH(DATE(YEAR($A1361)-1,MONTH($A1361),DAY($A1361)),$A:$A,0))-1),"")</f>
        <v/>
      </c>
      <c r="V1361" s="23">
        <f>IF(OR(P1361="",P1360=""),"",P1361/P1360-1)</f>
        <v/>
      </c>
      <c r="W1361" s="23">
        <f>IF(OR(Q1361="",Q1360=""),"",Q1361/Q1360-1)</f>
        <v/>
      </c>
      <c r="X1361" s="23">
        <f>IF(OR(R1361="",R1360=""),"",R1361/R1360-1)</f>
        <v/>
      </c>
      <c r="Y1361" s="23">
        <f>IF(R1361="","",P1361/R1361)</f>
        <v/>
      </c>
      <c r="Z1361" s="23">
        <f>IF(R1361="","",Q1361/R1361)</f>
        <v/>
      </c>
      <c r="AA1361" s="24">
        <f>IF(SUMIFS('Daily NSE Equity Options'!$M:$M,'Daily NSE Equity Options'!$A:$A,$A1361)=0,"",SUMIFS('Daily NSE Equity Options'!$M:$M,'Daily NSE Equity Options'!$A:$A,$A1361))</f>
        <v/>
      </c>
      <c r="AB1361" s="9">
        <f>IF(SUMIFS('Daily BSE Equity Options'!$M:$M,'Daily BSE Equity Options'!$A:$A,$A1361)=0,"",SUMIFS('Daily BSE Equity Options'!$M:$M,'Daily BSE Equity Options'!$A:$A,$A1361))</f>
        <v/>
      </c>
      <c r="AC1361" s="9">
        <f>IF(OR(AA1361="",AB1361=""),"",AA1361+AB1361)</f>
        <v/>
      </c>
      <c r="AD1361" s="26">
        <f>IFERROR(IF(OR(AA1361="",INDEX(AA:AA,MATCH(DATE(YEAR($A1361)-1,MONTH($A1361),DAY($A1361)),$A:$A,0))=""),"",AA1361/INDEX(AA:AA,MATCH(DATE(YEAR($A1361)-1,MONTH($A1361),DAY($A1361)),$A:$A,0))-1),"")</f>
        <v/>
      </c>
      <c r="AE1361" s="26">
        <f>IFERROR(IF(OR(AB1361="",INDEX(AB:AB,MATCH(DATE(YEAR($A1361)-1,MONTH($A1361),DAY($A1361)),$A:$A,0))=""),"",AB1361/INDEX(AB:AB,MATCH(DATE(YEAR($A1361)-1,MONTH($A1361),DAY($A1361)),$A:$A,0))-1),"")</f>
        <v/>
      </c>
      <c r="AF1361" s="26">
        <f>IFERROR(IF(OR(AC1361="",INDEX(AC:AC,MATCH(DATE(YEAR($A1361)-1,MONTH($A1361),DAY($A1361)),$A:$A,0))=""),"",AC1361/INDEX(AC:AC,MATCH(DATE(YEAR($A1361)-1,MONTH($A1361),DAY($A1361)),$A:$A,0))-1),"")</f>
        <v/>
      </c>
      <c r="AG1361" s="26">
        <f>IF(OR(AA1361="",AA1360=""),"",AA1361/AA1360-1)</f>
        <v/>
      </c>
      <c r="AH1361" s="26">
        <f>IF(OR(AB1361="",AB1360=""),"",AB1361/AB1360-1)</f>
        <v/>
      </c>
      <c r="AI1361" s="26">
        <f>IF(OR(AC1361="",AC1360=""),"",AC1361/AC1360-1)</f>
        <v/>
      </c>
      <c r="AJ1361" s="26">
        <f>IF(AC1361="","",AA1361/AC1361)</f>
        <v/>
      </c>
      <c r="AK1361" s="26">
        <f>IF(AC1361="","",AB1361/AC1361)</f>
        <v/>
      </c>
      <c r="AL1361" s="29" t="n">
        <v>9.967499999999999</v>
      </c>
      <c r="AM1361" s="30" t="n">
        <v>10.7325</v>
      </c>
      <c r="AN1361" s="30" t="n">
        <v>9.967499999999999</v>
      </c>
      <c r="AO1361" s="30" t="n">
        <v>10.56</v>
      </c>
      <c r="AP1361" s="31" t="n">
        <v>0.0594</v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18">
        <f>IF(SUMIFS('Daily NSE Equity Options'!$K:$K,'Daily NSE Equity Options'!$A:$A,$A1362)=0,"",SUMIFS('Daily NSE Equity Options'!$K:$K,'Daily NSE Equity Options'!$A:$A,$A1362))</f>
        <v/>
      </c>
      <c r="F1362" s="7">
        <f>IF(SUMIFS('Daily BSE Equity Options'!$K:$K,'Daily BSE Equity Options'!$A:$A,$A1362)=0,"",SUMIFS('Daily BSE Equity Options'!$K:$K,'Daily BSE Equity Options'!$A:$A,$A1362))</f>
        <v/>
      </c>
      <c r="G1362" s="7">
        <f>IF(OR(E1362="",F1362=""),"",E1362+F1362)</f>
        <v/>
      </c>
      <c r="H1362" s="20">
        <f>IFERROR(IF(OR(E1362="",INDEX(E:E,MATCH(DATE(YEAR($A1362)-1,MONTH($A1362),DAY($A1362)),$A:$A,0))=""),"",E1362/INDEX(E:E,MATCH(DATE(YEAR($A1362)-1,MONTH($A1362),DAY($A1362)),$A:$A,0))-1),"")</f>
        <v/>
      </c>
      <c r="I1362" s="20">
        <f>IFERROR(IF(OR(F1362="",INDEX(F:F,MATCH(DATE(YEAR($A1362)-1,MONTH($A1362),DAY($A1362)),$A:$A,0))=""),"",F1362/INDEX(F:F,MATCH(DATE(YEAR($A1362)-1,MONTH($A1362),DAY($A1362)),$A:$A,0))-1),"")</f>
        <v/>
      </c>
      <c r="J1362" s="20">
        <f>IFERROR(IF(OR(G1362="",INDEX(G:G,MATCH(DATE(YEAR($A1362)-1,MONTH($A1362),DAY($A1362)),$A:$A,0))=""),"",G1362/INDEX(G:G,MATCH(DATE(YEAR($A1362)-1,MONTH($A1362),DAY($A1362)),$A:$A,0))-1),"")</f>
        <v/>
      </c>
      <c r="K1362" s="20">
        <f>IF(OR(E1362="",E1361=""),"",E1362/E1361-1)</f>
        <v/>
      </c>
      <c r="L1362" s="20">
        <f>IF(OR(F1362="",F1361=""),"",F1362/F1361-1)</f>
        <v/>
      </c>
      <c r="M1362" s="20">
        <f>IF(OR(G1362="",G1361=""),"",G1362/G1361-1)</f>
        <v/>
      </c>
      <c r="N1362" s="20">
        <f>IF(G1362="","",E1362/G1362)</f>
        <v/>
      </c>
      <c r="O1362" s="20">
        <f>IF(G1362="","",F1362/G1362)</f>
        <v/>
      </c>
      <c r="P1362" s="21">
        <f>IF(SUMIFS('Daily NSE Equity Options'!$L:$L,'Daily NSE Equity Options'!$A:$A,$A1362)=0,"",SUMIFS('Daily NSE Equity Options'!$L:$L,'Daily NSE Equity Options'!$A:$A,$A1362))</f>
        <v/>
      </c>
      <c r="Q1362" s="8">
        <f>IF(SUMIFS('Daily BSE Equity Options'!$L:$L,'Daily BSE Equity Options'!$A:$A,$A1362)=0,"",SUMIFS('Daily BSE Equity Options'!$L:$L,'Daily BSE Equity Options'!$A:$A,$A1362))</f>
        <v/>
      </c>
      <c r="R1362" s="8">
        <f>IF(OR(P1362="",Q1362=""),"",P1362+Q1362)</f>
        <v/>
      </c>
      <c r="S1362" s="23">
        <f>IFERROR(IF(OR(P1362="",INDEX(P:P,MATCH(DATE(YEAR($A1362)-1,MONTH($A1362),DAY($A1362)),$A:$A,0))=""),"",P1362/INDEX(P:P,MATCH(DATE(YEAR($A1362)-1,MONTH($A1362),DAY($A1362)),$A:$A,0))-1),"")</f>
        <v/>
      </c>
      <c r="T1362" s="23">
        <f>IFERROR(IF(OR(Q1362="",INDEX(Q:Q,MATCH(DATE(YEAR($A1362)-1,MONTH($A1362),DAY($A1362)),$A:$A,0))=""),"",Q1362/INDEX(Q:Q,MATCH(DATE(YEAR($A1362)-1,MONTH($A1362),DAY($A1362)),$A:$A,0))-1),"")</f>
        <v/>
      </c>
      <c r="U1362" s="23">
        <f>IFERROR(IF(OR(R1362="",INDEX(R:R,MATCH(DATE(YEAR($A1362)-1,MONTH($A1362),DAY($A1362)),$A:$A,0))=""),"",R1362/INDEX(R:R,MATCH(DATE(YEAR($A1362)-1,MONTH($A1362),DAY($A1362)),$A:$A,0))-1),"")</f>
        <v/>
      </c>
      <c r="V1362" s="23">
        <f>IF(OR(P1362="",P1361=""),"",P1362/P1361-1)</f>
        <v/>
      </c>
      <c r="W1362" s="23">
        <f>IF(OR(Q1362="",Q1361=""),"",Q1362/Q1361-1)</f>
        <v/>
      </c>
      <c r="X1362" s="23">
        <f>IF(OR(R1362="",R1361=""),"",R1362/R1361-1)</f>
        <v/>
      </c>
      <c r="Y1362" s="23">
        <f>IF(R1362="","",P1362/R1362)</f>
        <v/>
      </c>
      <c r="Z1362" s="23">
        <f>IF(R1362="","",Q1362/R1362)</f>
        <v/>
      </c>
      <c r="AA1362" s="24">
        <f>IF(SUMIFS('Daily NSE Equity Options'!$M:$M,'Daily NSE Equity Options'!$A:$A,$A1362)=0,"",SUMIFS('Daily NSE Equity Options'!$M:$M,'Daily NSE Equity Options'!$A:$A,$A1362))</f>
        <v/>
      </c>
      <c r="AB1362" s="9">
        <f>IF(SUMIFS('Daily BSE Equity Options'!$M:$M,'Daily BSE Equity Options'!$A:$A,$A1362)=0,"",SUMIFS('Daily BSE Equity Options'!$M:$M,'Daily BSE Equity Options'!$A:$A,$A1362))</f>
        <v/>
      </c>
      <c r="AC1362" s="9">
        <f>IF(OR(AA1362="",AB1362=""),"",AA1362+AB1362)</f>
        <v/>
      </c>
      <c r="AD1362" s="26">
        <f>IFERROR(IF(OR(AA1362="",INDEX(AA:AA,MATCH(DATE(YEAR($A1362)-1,MONTH($A1362),DAY($A1362)),$A:$A,0))=""),"",AA1362/INDEX(AA:AA,MATCH(DATE(YEAR($A1362)-1,MONTH($A1362),DAY($A1362)),$A:$A,0))-1),"")</f>
        <v/>
      </c>
      <c r="AE1362" s="26">
        <f>IFERROR(IF(OR(AB1362="",INDEX(AB:AB,MATCH(DATE(YEAR($A1362)-1,MONTH($A1362),DAY($A1362)),$A:$A,0))=""),"",AB1362/INDEX(AB:AB,MATCH(DATE(YEAR($A1362)-1,MONTH($A1362),DAY($A1362)),$A:$A,0))-1),"")</f>
        <v/>
      </c>
      <c r="AF1362" s="26">
        <f>IFERROR(IF(OR(AC1362="",INDEX(AC:AC,MATCH(DATE(YEAR($A1362)-1,MONTH($A1362),DAY($A1362)),$A:$A,0))=""),"",AC1362/INDEX(AC:AC,MATCH(DATE(YEAR($A1362)-1,MONTH($A1362),DAY($A1362)),$A:$A,0))-1),"")</f>
        <v/>
      </c>
      <c r="AG1362" s="26">
        <f>IF(OR(AA1362="",AA1361=""),"",AA1362/AA1361-1)</f>
        <v/>
      </c>
      <c r="AH1362" s="26">
        <f>IF(OR(AB1362="",AB1361=""),"",AB1362/AB1361-1)</f>
        <v/>
      </c>
      <c r="AI1362" s="26">
        <f>IF(OR(AC1362="",AC1361=""),"",AC1362/AC1361-1)</f>
        <v/>
      </c>
      <c r="AJ1362" s="26">
        <f>IF(AC1362="","",AA1362/AC1362)</f>
        <v/>
      </c>
      <c r="AK1362" s="26">
        <f>IF(AC1362="","",AB1362/AC1362)</f>
        <v/>
      </c>
      <c r="AL1362" s="29" t="n">
        <v>10.5575</v>
      </c>
      <c r="AM1362" s="30" t="n">
        <v>10.9025</v>
      </c>
      <c r="AN1362" s="30" t="n">
        <v>9.9625</v>
      </c>
      <c r="AO1362" s="30" t="n">
        <v>10.63</v>
      </c>
      <c r="AP1362" s="31" t="n">
        <v>0.0069</v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18">
        <f>IF(SUMIFS('Daily NSE Equity Options'!$K:$K,'Daily NSE Equity Options'!$A:$A,$A1363)=0,"",SUMIFS('Daily NSE Equity Options'!$K:$K,'Daily NSE Equity Options'!$A:$A,$A1363))</f>
        <v/>
      </c>
      <c r="F1363" s="7">
        <f>IF(SUMIFS('Daily BSE Equity Options'!$K:$K,'Daily BSE Equity Options'!$A:$A,$A1363)=0,"",SUMIFS('Daily BSE Equity Options'!$K:$K,'Daily BSE Equity Options'!$A:$A,$A1363))</f>
        <v/>
      </c>
      <c r="G1363" s="7">
        <f>IF(OR(E1363="",F1363=""),"",E1363+F1363)</f>
        <v/>
      </c>
      <c r="H1363" s="20">
        <f>IFERROR(IF(OR(E1363="",INDEX(E:E,MATCH(DATE(YEAR($A1363)-1,MONTH($A1363),DAY($A1363)),$A:$A,0))=""),"",E1363/INDEX(E:E,MATCH(DATE(YEAR($A1363)-1,MONTH($A1363),DAY($A1363)),$A:$A,0))-1),"")</f>
        <v/>
      </c>
      <c r="I1363" s="20">
        <f>IFERROR(IF(OR(F1363="",INDEX(F:F,MATCH(DATE(YEAR($A1363)-1,MONTH($A1363),DAY($A1363)),$A:$A,0))=""),"",F1363/INDEX(F:F,MATCH(DATE(YEAR($A1363)-1,MONTH($A1363),DAY($A1363)),$A:$A,0))-1),"")</f>
        <v/>
      </c>
      <c r="J1363" s="20">
        <f>IFERROR(IF(OR(G1363="",INDEX(G:G,MATCH(DATE(YEAR($A1363)-1,MONTH($A1363),DAY($A1363)),$A:$A,0))=""),"",G1363/INDEX(G:G,MATCH(DATE(YEAR($A1363)-1,MONTH($A1363),DAY($A1363)),$A:$A,0))-1),"")</f>
        <v/>
      </c>
      <c r="K1363" s="20">
        <f>IF(OR(E1363="",E1362=""),"",E1363/E1362-1)</f>
        <v/>
      </c>
      <c r="L1363" s="20">
        <f>IF(OR(F1363="",F1362=""),"",F1363/F1362-1)</f>
        <v/>
      </c>
      <c r="M1363" s="20">
        <f>IF(OR(G1363="",G1362=""),"",G1363/G1362-1)</f>
        <v/>
      </c>
      <c r="N1363" s="20">
        <f>IF(G1363="","",E1363/G1363)</f>
        <v/>
      </c>
      <c r="O1363" s="20">
        <f>IF(G1363="","",F1363/G1363)</f>
        <v/>
      </c>
      <c r="P1363" s="21">
        <f>IF(SUMIFS('Daily NSE Equity Options'!$L:$L,'Daily NSE Equity Options'!$A:$A,$A1363)=0,"",SUMIFS('Daily NSE Equity Options'!$L:$L,'Daily NSE Equity Options'!$A:$A,$A1363))</f>
        <v/>
      </c>
      <c r="Q1363" s="8">
        <f>IF(SUMIFS('Daily BSE Equity Options'!$L:$L,'Daily BSE Equity Options'!$A:$A,$A1363)=0,"",SUMIFS('Daily BSE Equity Options'!$L:$L,'Daily BSE Equity Options'!$A:$A,$A1363))</f>
        <v/>
      </c>
      <c r="R1363" s="8">
        <f>IF(OR(P1363="",Q1363=""),"",P1363+Q1363)</f>
        <v/>
      </c>
      <c r="S1363" s="23">
        <f>IFERROR(IF(OR(P1363="",INDEX(P:P,MATCH(DATE(YEAR($A1363)-1,MONTH($A1363),DAY($A1363)),$A:$A,0))=""),"",P1363/INDEX(P:P,MATCH(DATE(YEAR($A1363)-1,MONTH($A1363),DAY($A1363)),$A:$A,0))-1),"")</f>
        <v/>
      </c>
      <c r="T1363" s="23">
        <f>IFERROR(IF(OR(Q1363="",INDEX(Q:Q,MATCH(DATE(YEAR($A1363)-1,MONTH($A1363),DAY($A1363)),$A:$A,0))=""),"",Q1363/INDEX(Q:Q,MATCH(DATE(YEAR($A1363)-1,MONTH($A1363),DAY($A1363)),$A:$A,0))-1),"")</f>
        <v/>
      </c>
      <c r="U1363" s="23">
        <f>IFERROR(IF(OR(R1363="",INDEX(R:R,MATCH(DATE(YEAR($A1363)-1,MONTH($A1363),DAY($A1363)),$A:$A,0))=""),"",R1363/INDEX(R:R,MATCH(DATE(YEAR($A1363)-1,MONTH($A1363),DAY($A1363)),$A:$A,0))-1),"")</f>
        <v/>
      </c>
      <c r="V1363" s="23">
        <f>IF(OR(P1363="",P1362=""),"",P1363/P1362-1)</f>
        <v/>
      </c>
      <c r="W1363" s="23">
        <f>IF(OR(Q1363="",Q1362=""),"",Q1363/Q1362-1)</f>
        <v/>
      </c>
      <c r="X1363" s="23">
        <f>IF(OR(R1363="",R1362=""),"",R1363/R1362-1)</f>
        <v/>
      </c>
      <c r="Y1363" s="23">
        <f>IF(R1363="","",P1363/R1363)</f>
        <v/>
      </c>
      <c r="Z1363" s="23">
        <f>IF(R1363="","",Q1363/R1363)</f>
        <v/>
      </c>
      <c r="AA1363" s="24">
        <f>IF(SUMIFS('Daily NSE Equity Options'!$M:$M,'Daily NSE Equity Options'!$A:$A,$A1363)=0,"",SUMIFS('Daily NSE Equity Options'!$M:$M,'Daily NSE Equity Options'!$A:$A,$A1363))</f>
        <v/>
      </c>
      <c r="AB1363" s="9">
        <f>IF(SUMIFS('Daily BSE Equity Options'!$M:$M,'Daily BSE Equity Options'!$A:$A,$A1363)=0,"",SUMIFS('Daily BSE Equity Options'!$M:$M,'Daily BSE Equity Options'!$A:$A,$A1363))</f>
        <v/>
      </c>
      <c r="AC1363" s="9">
        <f>IF(OR(AA1363="",AB1363=""),"",AA1363+AB1363)</f>
        <v/>
      </c>
      <c r="AD1363" s="26">
        <f>IFERROR(IF(OR(AA1363="",INDEX(AA:AA,MATCH(DATE(YEAR($A1363)-1,MONTH($A1363),DAY($A1363)),$A:$A,0))=""),"",AA1363/INDEX(AA:AA,MATCH(DATE(YEAR($A1363)-1,MONTH($A1363),DAY($A1363)),$A:$A,0))-1),"")</f>
        <v/>
      </c>
      <c r="AE1363" s="26">
        <f>IFERROR(IF(OR(AB1363="",INDEX(AB:AB,MATCH(DATE(YEAR($A1363)-1,MONTH($A1363),DAY($A1363)),$A:$A,0))=""),"",AB1363/INDEX(AB:AB,MATCH(DATE(YEAR($A1363)-1,MONTH($A1363),DAY($A1363)),$A:$A,0))-1),"")</f>
        <v/>
      </c>
      <c r="AF1363" s="26">
        <f>IFERROR(IF(OR(AC1363="",INDEX(AC:AC,MATCH(DATE(YEAR($A1363)-1,MONTH($A1363),DAY($A1363)),$A:$A,0))=""),"",AC1363/INDEX(AC:AC,MATCH(DATE(YEAR($A1363)-1,MONTH($A1363),DAY($A1363)),$A:$A,0))-1),"")</f>
        <v/>
      </c>
      <c r="AG1363" s="26">
        <f>IF(OR(AA1363="",AA1362=""),"",AA1363/AA1362-1)</f>
        <v/>
      </c>
      <c r="AH1363" s="26">
        <f>IF(OR(AB1363="",AB1362=""),"",AB1363/AB1362-1)</f>
        <v/>
      </c>
      <c r="AI1363" s="26">
        <f>IF(OR(AC1363="",AC1362=""),"",AC1363/AC1362-1)</f>
        <v/>
      </c>
      <c r="AJ1363" s="26">
        <f>IF(AC1363="","",AA1363/AC1363)</f>
        <v/>
      </c>
      <c r="AK1363" s="26">
        <f>IF(AC1363="","",AB1363/AC1363)</f>
        <v/>
      </c>
      <c r="AL1363" s="29" t="n">
        <v>10.625</v>
      </c>
      <c r="AM1363" s="30" t="n">
        <v>10.8925</v>
      </c>
      <c r="AN1363" s="30" t="n">
        <v>10.1125</v>
      </c>
      <c r="AO1363" s="30" t="n">
        <v>10.52</v>
      </c>
      <c r="AP1363" s="31" t="n">
        <v>-0.009900000000000001</v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18">
        <f>IF(SUMIFS('Daily NSE Equity Options'!$K:$K,'Daily NSE Equity Options'!$A:$A,$A1364)=0,"",SUMIFS('Daily NSE Equity Options'!$K:$K,'Daily NSE Equity Options'!$A:$A,$A1364))</f>
        <v/>
      </c>
      <c r="F1364" s="7">
        <f>IF(SUMIFS('Daily BSE Equity Options'!$K:$K,'Daily BSE Equity Options'!$A:$A,$A1364)=0,"",SUMIFS('Daily BSE Equity Options'!$K:$K,'Daily BSE Equity Options'!$A:$A,$A1364))</f>
        <v/>
      </c>
      <c r="G1364" s="7">
        <f>IF(OR(E1364="",F1364=""),"",E1364+F1364)</f>
        <v/>
      </c>
      <c r="H1364" s="20">
        <f>IFERROR(IF(OR(E1364="",INDEX(E:E,MATCH(DATE(YEAR($A1364)-1,MONTH($A1364),DAY($A1364)),$A:$A,0))=""),"",E1364/INDEX(E:E,MATCH(DATE(YEAR($A1364)-1,MONTH($A1364),DAY($A1364)),$A:$A,0))-1),"")</f>
        <v/>
      </c>
      <c r="I1364" s="20">
        <f>IFERROR(IF(OR(F1364="",INDEX(F:F,MATCH(DATE(YEAR($A1364)-1,MONTH($A1364),DAY($A1364)),$A:$A,0))=""),"",F1364/INDEX(F:F,MATCH(DATE(YEAR($A1364)-1,MONTH($A1364),DAY($A1364)),$A:$A,0))-1),"")</f>
        <v/>
      </c>
      <c r="J1364" s="20">
        <f>IFERROR(IF(OR(G1364="",INDEX(G:G,MATCH(DATE(YEAR($A1364)-1,MONTH($A1364),DAY($A1364)),$A:$A,0))=""),"",G1364/INDEX(G:G,MATCH(DATE(YEAR($A1364)-1,MONTH($A1364),DAY($A1364)),$A:$A,0))-1),"")</f>
        <v/>
      </c>
      <c r="K1364" s="20">
        <f>IF(OR(E1364="",E1363=""),"",E1364/E1363-1)</f>
        <v/>
      </c>
      <c r="L1364" s="20">
        <f>IF(OR(F1364="",F1363=""),"",F1364/F1363-1)</f>
        <v/>
      </c>
      <c r="M1364" s="20">
        <f>IF(OR(G1364="",G1363=""),"",G1364/G1363-1)</f>
        <v/>
      </c>
      <c r="N1364" s="20">
        <f>IF(G1364="","",E1364/G1364)</f>
        <v/>
      </c>
      <c r="O1364" s="20">
        <f>IF(G1364="","",F1364/G1364)</f>
        <v/>
      </c>
      <c r="P1364" s="21">
        <f>IF(SUMIFS('Daily NSE Equity Options'!$L:$L,'Daily NSE Equity Options'!$A:$A,$A1364)=0,"",SUMIFS('Daily NSE Equity Options'!$L:$L,'Daily NSE Equity Options'!$A:$A,$A1364))</f>
        <v/>
      </c>
      <c r="Q1364" s="8">
        <f>IF(SUMIFS('Daily BSE Equity Options'!$L:$L,'Daily BSE Equity Options'!$A:$A,$A1364)=0,"",SUMIFS('Daily BSE Equity Options'!$L:$L,'Daily BSE Equity Options'!$A:$A,$A1364))</f>
        <v/>
      </c>
      <c r="R1364" s="8">
        <f>IF(OR(P1364="",Q1364=""),"",P1364+Q1364)</f>
        <v/>
      </c>
      <c r="S1364" s="23">
        <f>IFERROR(IF(OR(P1364="",INDEX(P:P,MATCH(DATE(YEAR($A1364)-1,MONTH($A1364),DAY($A1364)),$A:$A,0))=""),"",P1364/INDEX(P:P,MATCH(DATE(YEAR($A1364)-1,MONTH($A1364),DAY($A1364)),$A:$A,0))-1),"")</f>
        <v/>
      </c>
      <c r="T1364" s="23">
        <f>IFERROR(IF(OR(Q1364="",INDEX(Q:Q,MATCH(DATE(YEAR($A1364)-1,MONTH($A1364),DAY($A1364)),$A:$A,0))=""),"",Q1364/INDEX(Q:Q,MATCH(DATE(YEAR($A1364)-1,MONTH($A1364),DAY($A1364)),$A:$A,0))-1),"")</f>
        <v/>
      </c>
      <c r="U1364" s="23">
        <f>IFERROR(IF(OR(R1364="",INDEX(R:R,MATCH(DATE(YEAR($A1364)-1,MONTH($A1364),DAY($A1364)),$A:$A,0))=""),"",R1364/INDEX(R:R,MATCH(DATE(YEAR($A1364)-1,MONTH($A1364),DAY($A1364)),$A:$A,0))-1),"")</f>
        <v/>
      </c>
      <c r="V1364" s="23">
        <f>IF(OR(P1364="",P1363=""),"",P1364/P1363-1)</f>
        <v/>
      </c>
      <c r="W1364" s="23">
        <f>IF(OR(Q1364="",Q1363=""),"",Q1364/Q1363-1)</f>
        <v/>
      </c>
      <c r="X1364" s="23">
        <f>IF(OR(R1364="",R1363=""),"",R1364/R1363-1)</f>
        <v/>
      </c>
      <c r="Y1364" s="23">
        <f>IF(R1364="","",P1364/R1364)</f>
        <v/>
      </c>
      <c r="Z1364" s="23">
        <f>IF(R1364="","",Q1364/R1364)</f>
        <v/>
      </c>
      <c r="AA1364" s="24">
        <f>IF(SUMIFS('Daily NSE Equity Options'!$M:$M,'Daily NSE Equity Options'!$A:$A,$A1364)=0,"",SUMIFS('Daily NSE Equity Options'!$M:$M,'Daily NSE Equity Options'!$A:$A,$A1364))</f>
        <v/>
      </c>
      <c r="AB1364" s="9">
        <f>IF(SUMIFS('Daily BSE Equity Options'!$M:$M,'Daily BSE Equity Options'!$A:$A,$A1364)=0,"",SUMIFS('Daily BSE Equity Options'!$M:$M,'Daily BSE Equity Options'!$A:$A,$A1364))</f>
        <v/>
      </c>
      <c r="AC1364" s="9">
        <f>IF(OR(AA1364="",AB1364=""),"",AA1364+AB1364)</f>
        <v/>
      </c>
      <c r="AD1364" s="26">
        <f>IFERROR(IF(OR(AA1364="",INDEX(AA:AA,MATCH(DATE(YEAR($A1364)-1,MONTH($A1364),DAY($A1364)),$A:$A,0))=""),"",AA1364/INDEX(AA:AA,MATCH(DATE(YEAR($A1364)-1,MONTH($A1364),DAY($A1364)),$A:$A,0))-1),"")</f>
        <v/>
      </c>
      <c r="AE1364" s="26">
        <f>IFERROR(IF(OR(AB1364="",INDEX(AB:AB,MATCH(DATE(YEAR($A1364)-1,MONTH($A1364),DAY($A1364)),$A:$A,0))=""),"",AB1364/INDEX(AB:AB,MATCH(DATE(YEAR($A1364)-1,MONTH($A1364),DAY($A1364)),$A:$A,0))-1),"")</f>
        <v/>
      </c>
      <c r="AF1364" s="26">
        <f>IFERROR(IF(OR(AC1364="",INDEX(AC:AC,MATCH(DATE(YEAR($A1364)-1,MONTH($A1364),DAY($A1364)),$A:$A,0))=""),"",AC1364/INDEX(AC:AC,MATCH(DATE(YEAR($A1364)-1,MONTH($A1364),DAY($A1364)),$A:$A,0))-1),"")</f>
        <v/>
      </c>
      <c r="AG1364" s="26">
        <f>IF(OR(AA1364="",AA1363=""),"",AA1364/AA1363-1)</f>
        <v/>
      </c>
      <c r="AH1364" s="26">
        <f>IF(OR(AB1364="",AB1363=""),"",AB1364/AB1363-1)</f>
        <v/>
      </c>
      <c r="AI1364" s="26">
        <f>IF(OR(AC1364="",AC1363=""),"",AC1364/AC1363-1)</f>
        <v/>
      </c>
      <c r="AJ1364" s="26">
        <f>IF(AC1364="","",AA1364/AC1364)</f>
        <v/>
      </c>
      <c r="AK1364" s="26">
        <f>IF(AC1364="","",AB1364/AC1364)</f>
        <v/>
      </c>
      <c r="AL1364" s="29" t="n">
        <v>10.5225</v>
      </c>
      <c r="AM1364" s="30" t="n">
        <v>10.8975</v>
      </c>
      <c r="AN1364" s="30" t="n">
        <v>10.285</v>
      </c>
      <c r="AO1364" s="30" t="n">
        <v>10.78</v>
      </c>
      <c r="AP1364" s="31" t="n">
        <v>0.0245</v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18">
        <f>IF(SUMIFS('Daily NSE Equity Options'!$K:$K,'Daily NSE Equity Options'!$A:$A,$A1365)=0,"",SUMIFS('Daily NSE Equity Options'!$K:$K,'Daily NSE Equity Options'!$A:$A,$A1365))</f>
        <v/>
      </c>
      <c r="F1365" s="7">
        <f>IF(SUMIFS('Daily BSE Equity Options'!$K:$K,'Daily BSE Equity Options'!$A:$A,$A1365)=0,"",SUMIFS('Daily BSE Equity Options'!$K:$K,'Daily BSE Equity Options'!$A:$A,$A1365))</f>
        <v/>
      </c>
      <c r="G1365" s="7">
        <f>IF(OR(E1365="",F1365=""),"",E1365+F1365)</f>
        <v/>
      </c>
      <c r="H1365" s="20">
        <f>IFERROR(IF(OR(E1365="",INDEX(E:E,MATCH(DATE(YEAR($A1365)-1,MONTH($A1365),DAY($A1365)),$A:$A,0))=""),"",E1365/INDEX(E:E,MATCH(DATE(YEAR($A1365)-1,MONTH($A1365),DAY($A1365)),$A:$A,0))-1),"")</f>
        <v/>
      </c>
      <c r="I1365" s="20">
        <f>IFERROR(IF(OR(F1365="",INDEX(F:F,MATCH(DATE(YEAR($A1365)-1,MONTH($A1365),DAY($A1365)),$A:$A,0))=""),"",F1365/INDEX(F:F,MATCH(DATE(YEAR($A1365)-1,MONTH($A1365),DAY($A1365)),$A:$A,0))-1),"")</f>
        <v/>
      </c>
      <c r="J1365" s="20">
        <f>IFERROR(IF(OR(G1365="",INDEX(G:G,MATCH(DATE(YEAR($A1365)-1,MONTH($A1365),DAY($A1365)),$A:$A,0))=""),"",G1365/INDEX(G:G,MATCH(DATE(YEAR($A1365)-1,MONTH($A1365),DAY($A1365)),$A:$A,0))-1),"")</f>
        <v/>
      </c>
      <c r="K1365" s="20">
        <f>IF(OR(E1365="",E1364=""),"",E1365/E1364-1)</f>
        <v/>
      </c>
      <c r="L1365" s="20">
        <f>IF(OR(F1365="",F1364=""),"",F1365/F1364-1)</f>
        <v/>
      </c>
      <c r="M1365" s="20">
        <f>IF(OR(G1365="",G1364=""),"",G1365/G1364-1)</f>
        <v/>
      </c>
      <c r="N1365" s="20">
        <f>IF(G1365="","",E1365/G1365)</f>
        <v/>
      </c>
      <c r="O1365" s="20">
        <f>IF(G1365="","",F1365/G1365)</f>
        <v/>
      </c>
      <c r="P1365" s="21">
        <f>IF(SUMIFS('Daily NSE Equity Options'!$L:$L,'Daily NSE Equity Options'!$A:$A,$A1365)=0,"",SUMIFS('Daily NSE Equity Options'!$L:$L,'Daily NSE Equity Options'!$A:$A,$A1365))</f>
        <v/>
      </c>
      <c r="Q1365" s="8">
        <f>IF(SUMIFS('Daily BSE Equity Options'!$L:$L,'Daily BSE Equity Options'!$A:$A,$A1365)=0,"",SUMIFS('Daily BSE Equity Options'!$L:$L,'Daily BSE Equity Options'!$A:$A,$A1365))</f>
        <v/>
      </c>
      <c r="R1365" s="8">
        <f>IF(OR(P1365="",Q1365=""),"",P1365+Q1365)</f>
        <v/>
      </c>
      <c r="S1365" s="23">
        <f>IFERROR(IF(OR(P1365="",INDEX(P:P,MATCH(DATE(YEAR($A1365)-1,MONTH($A1365),DAY($A1365)),$A:$A,0))=""),"",P1365/INDEX(P:P,MATCH(DATE(YEAR($A1365)-1,MONTH($A1365),DAY($A1365)),$A:$A,0))-1),"")</f>
        <v/>
      </c>
      <c r="T1365" s="23">
        <f>IFERROR(IF(OR(Q1365="",INDEX(Q:Q,MATCH(DATE(YEAR($A1365)-1,MONTH($A1365),DAY($A1365)),$A:$A,0))=""),"",Q1365/INDEX(Q:Q,MATCH(DATE(YEAR($A1365)-1,MONTH($A1365),DAY($A1365)),$A:$A,0))-1),"")</f>
        <v/>
      </c>
      <c r="U1365" s="23">
        <f>IFERROR(IF(OR(R1365="",INDEX(R:R,MATCH(DATE(YEAR($A1365)-1,MONTH($A1365),DAY($A1365)),$A:$A,0))=""),"",R1365/INDEX(R:R,MATCH(DATE(YEAR($A1365)-1,MONTH($A1365),DAY($A1365)),$A:$A,0))-1),"")</f>
        <v/>
      </c>
      <c r="V1365" s="23">
        <f>IF(OR(P1365="",P1364=""),"",P1365/P1364-1)</f>
        <v/>
      </c>
      <c r="W1365" s="23">
        <f>IF(OR(Q1365="",Q1364=""),"",Q1365/Q1364-1)</f>
        <v/>
      </c>
      <c r="X1365" s="23">
        <f>IF(OR(R1365="",R1364=""),"",R1365/R1364-1)</f>
        <v/>
      </c>
      <c r="Y1365" s="23">
        <f>IF(R1365="","",P1365/R1365)</f>
        <v/>
      </c>
      <c r="Z1365" s="23">
        <f>IF(R1365="","",Q1365/R1365)</f>
        <v/>
      </c>
      <c r="AA1365" s="24">
        <f>IF(SUMIFS('Daily NSE Equity Options'!$M:$M,'Daily NSE Equity Options'!$A:$A,$A1365)=0,"",SUMIFS('Daily NSE Equity Options'!$M:$M,'Daily NSE Equity Options'!$A:$A,$A1365))</f>
        <v/>
      </c>
      <c r="AB1365" s="9">
        <f>IF(SUMIFS('Daily BSE Equity Options'!$M:$M,'Daily BSE Equity Options'!$A:$A,$A1365)=0,"",SUMIFS('Daily BSE Equity Options'!$M:$M,'Daily BSE Equity Options'!$A:$A,$A1365))</f>
        <v/>
      </c>
      <c r="AC1365" s="9">
        <f>IF(OR(AA1365="",AB1365=""),"",AA1365+AB1365)</f>
        <v/>
      </c>
      <c r="AD1365" s="26">
        <f>IFERROR(IF(OR(AA1365="",INDEX(AA:AA,MATCH(DATE(YEAR($A1365)-1,MONTH($A1365),DAY($A1365)),$A:$A,0))=""),"",AA1365/INDEX(AA:AA,MATCH(DATE(YEAR($A1365)-1,MONTH($A1365),DAY($A1365)),$A:$A,0))-1),"")</f>
        <v/>
      </c>
      <c r="AE1365" s="26">
        <f>IFERROR(IF(OR(AB1365="",INDEX(AB:AB,MATCH(DATE(YEAR($A1365)-1,MONTH($A1365),DAY($A1365)),$A:$A,0))=""),"",AB1365/INDEX(AB:AB,MATCH(DATE(YEAR($A1365)-1,MONTH($A1365),DAY($A1365)),$A:$A,0))-1),"")</f>
        <v/>
      </c>
      <c r="AF1365" s="26">
        <f>IFERROR(IF(OR(AC1365="",INDEX(AC:AC,MATCH(DATE(YEAR($A1365)-1,MONTH($A1365),DAY($A1365)),$A:$A,0))=""),"",AC1365/INDEX(AC:AC,MATCH(DATE(YEAR($A1365)-1,MONTH($A1365),DAY($A1365)),$A:$A,0))-1),"")</f>
        <v/>
      </c>
      <c r="AG1365" s="26">
        <f>IF(OR(AA1365="",AA1364=""),"",AA1365/AA1364-1)</f>
        <v/>
      </c>
      <c r="AH1365" s="26">
        <f>IF(OR(AB1365="",AB1364=""),"",AB1365/AB1364-1)</f>
        <v/>
      </c>
      <c r="AI1365" s="26">
        <f>IF(OR(AC1365="",AC1364=""),"",AC1365/AC1364-1)</f>
        <v/>
      </c>
      <c r="AJ1365" s="26">
        <f>IF(AC1365="","",AA1365/AC1365)</f>
        <v/>
      </c>
      <c r="AK1365" s="26">
        <f>IF(AC1365="","",AB1365/AC1365)</f>
        <v/>
      </c>
      <c r="AL1365" s="29" t="n">
        <v>10.7825</v>
      </c>
      <c r="AM1365" s="30" t="n">
        <v>11.6775</v>
      </c>
      <c r="AN1365" s="30" t="n">
        <v>10.17</v>
      </c>
      <c r="AO1365" s="30" t="n">
        <v>11.43</v>
      </c>
      <c r="AP1365" s="31" t="n">
        <v>0.0601</v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18">
        <f>IF(SUMIFS('Daily NSE Equity Options'!$K:$K,'Daily NSE Equity Options'!$A:$A,$A1366)=0,"",SUMIFS('Daily NSE Equity Options'!$K:$K,'Daily NSE Equity Options'!$A:$A,$A1366))</f>
        <v/>
      </c>
      <c r="F1366" s="7">
        <f>IF(SUMIFS('Daily BSE Equity Options'!$K:$K,'Daily BSE Equity Options'!$A:$A,$A1366)=0,"",SUMIFS('Daily BSE Equity Options'!$K:$K,'Daily BSE Equity Options'!$A:$A,$A1366))</f>
        <v/>
      </c>
      <c r="G1366" s="7">
        <f>IF(OR(E1366="",F1366=""),"",E1366+F1366)</f>
        <v/>
      </c>
      <c r="H1366" s="20">
        <f>IFERROR(IF(OR(E1366="",INDEX(E:E,MATCH(DATE(YEAR($A1366)-1,MONTH($A1366),DAY($A1366)),$A:$A,0))=""),"",E1366/INDEX(E:E,MATCH(DATE(YEAR($A1366)-1,MONTH($A1366),DAY($A1366)),$A:$A,0))-1),"")</f>
        <v/>
      </c>
      <c r="I1366" s="20">
        <f>IFERROR(IF(OR(F1366="",INDEX(F:F,MATCH(DATE(YEAR($A1366)-1,MONTH($A1366),DAY($A1366)),$A:$A,0))=""),"",F1366/INDEX(F:F,MATCH(DATE(YEAR($A1366)-1,MONTH($A1366),DAY($A1366)),$A:$A,0))-1),"")</f>
        <v/>
      </c>
      <c r="J1366" s="20">
        <f>IFERROR(IF(OR(G1366="",INDEX(G:G,MATCH(DATE(YEAR($A1366)-1,MONTH($A1366),DAY($A1366)),$A:$A,0))=""),"",G1366/INDEX(G:G,MATCH(DATE(YEAR($A1366)-1,MONTH($A1366),DAY($A1366)),$A:$A,0))-1),"")</f>
        <v/>
      </c>
      <c r="K1366" s="20">
        <f>IF(OR(E1366="",E1365=""),"",E1366/E1365-1)</f>
        <v/>
      </c>
      <c r="L1366" s="20">
        <f>IF(OR(F1366="",F1365=""),"",F1366/F1365-1)</f>
        <v/>
      </c>
      <c r="M1366" s="20">
        <f>IF(OR(G1366="",G1365=""),"",G1366/G1365-1)</f>
        <v/>
      </c>
      <c r="N1366" s="20">
        <f>IF(G1366="","",E1366/G1366)</f>
        <v/>
      </c>
      <c r="O1366" s="20">
        <f>IF(G1366="","",F1366/G1366)</f>
        <v/>
      </c>
      <c r="P1366" s="21">
        <f>IF(SUMIFS('Daily NSE Equity Options'!$L:$L,'Daily NSE Equity Options'!$A:$A,$A1366)=0,"",SUMIFS('Daily NSE Equity Options'!$L:$L,'Daily NSE Equity Options'!$A:$A,$A1366))</f>
        <v/>
      </c>
      <c r="Q1366" s="8">
        <f>IF(SUMIFS('Daily BSE Equity Options'!$L:$L,'Daily BSE Equity Options'!$A:$A,$A1366)=0,"",SUMIFS('Daily BSE Equity Options'!$L:$L,'Daily BSE Equity Options'!$A:$A,$A1366))</f>
        <v/>
      </c>
      <c r="R1366" s="8">
        <f>IF(OR(P1366="",Q1366=""),"",P1366+Q1366)</f>
        <v/>
      </c>
      <c r="S1366" s="23">
        <f>IFERROR(IF(OR(P1366="",INDEX(P:P,MATCH(DATE(YEAR($A1366)-1,MONTH($A1366),DAY($A1366)),$A:$A,0))=""),"",P1366/INDEX(P:P,MATCH(DATE(YEAR($A1366)-1,MONTH($A1366),DAY($A1366)),$A:$A,0))-1),"")</f>
        <v/>
      </c>
      <c r="T1366" s="23">
        <f>IFERROR(IF(OR(Q1366="",INDEX(Q:Q,MATCH(DATE(YEAR($A1366)-1,MONTH($A1366),DAY($A1366)),$A:$A,0))=""),"",Q1366/INDEX(Q:Q,MATCH(DATE(YEAR($A1366)-1,MONTH($A1366),DAY($A1366)),$A:$A,0))-1),"")</f>
        <v/>
      </c>
      <c r="U1366" s="23">
        <f>IFERROR(IF(OR(R1366="",INDEX(R:R,MATCH(DATE(YEAR($A1366)-1,MONTH($A1366),DAY($A1366)),$A:$A,0))=""),"",R1366/INDEX(R:R,MATCH(DATE(YEAR($A1366)-1,MONTH($A1366),DAY($A1366)),$A:$A,0))-1),"")</f>
        <v/>
      </c>
      <c r="V1366" s="23">
        <f>IF(OR(P1366="",P1365=""),"",P1366/P1365-1)</f>
        <v/>
      </c>
      <c r="W1366" s="23">
        <f>IF(OR(Q1366="",Q1365=""),"",Q1366/Q1365-1)</f>
        <v/>
      </c>
      <c r="X1366" s="23">
        <f>IF(OR(R1366="",R1365=""),"",R1366/R1365-1)</f>
        <v/>
      </c>
      <c r="Y1366" s="23">
        <f>IF(R1366="","",P1366/R1366)</f>
        <v/>
      </c>
      <c r="Z1366" s="23">
        <f>IF(R1366="","",Q1366/R1366)</f>
        <v/>
      </c>
      <c r="AA1366" s="24">
        <f>IF(SUMIFS('Daily NSE Equity Options'!$M:$M,'Daily NSE Equity Options'!$A:$A,$A1366)=0,"",SUMIFS('Daily NSE Equity Options'!$M:$M,'Daily NSE Equity Options'!$A:$A,$A1366))</f>
        <v/>
      </c>
      <c r="AB1366" s="9">
        <f>IF(SUMIFS('Daily BSE Equity Options'!$M:$M,'Daily BSE Equity Options'!$A:$A,$A1366)=0,"",SUMIFS('Daily BSE Equity Options'!$M:$M,'Daily BSE Equity Options'!$A:$A,$A1366))</f>
        <v/>
      </c>
      <c r="AC1366" s="9">
        <f>IF(OR(AA1366="",AB1366=""),"",AA1366+AB1366)</f>
        <v/>
      </c>
      <c r="AD1366" s="26">
        <f>IFERROR(IF(OR(AA1366="",INDEX(AA:AA,MATCH(DATE(YEAR($A1366)-1,MONTH($A1366),DAY($A1366)),$A:$A,0))=""),"",AA1366/INDEX(AA:AA,MATCH(DATE(YEAR($A1366)-1,MONTH($A1366),DAY($A1366)),$A:$A,0))-1),"")</f>
        <v/>
      </c>
      <c r="AE1366" s="26">
        <f>IFERROR(IF(OR(AB1366="",INDEX(AB:AB,MATCH(DATE(YEAR($A1366)-1,MONTH($A1366),DAY($A1366)),$A:$A,0))=""),"",AB1366/INDEX(AB:AB,MATCH(DATE(YEAR($A1366)-1,MONTH($A1366),DAY($A1366)),$A:$A,0))-1),"")</f>
        <v/>
      </c>
      <c r="AF1366" s="26">
        <f>IFERROR(IF(OR(AC1366="",INDEX(AC:AC,MATCH(DATE(YEAR($A1366)-1,MONTH($A1366),DAY($A1366)),$A:$A,0))=""),"",AC1366/INDEX(AC:AC,MATCH(DATE(YEAR($A1366)-1,MONTH($A1366),DAY($A1366)),$A:$A,0))-1),"")</f>
        <v/>
      </c>
      <c r="AG1366" s="26">
        <f>IF(OR(AA1366="",AA1365=""),"",AA1366/AA1365-1)</f>
        <v/>
      </c>
      <c r="AH1366" s="26">
        <f>IF(OR(AB1366="",AB1365=""),"",AB1366/AB1365-1)</f>
        <v/>
      </c>
      <c r="AI1366" s="26">
        <f>IF(OR(AC1366="",AC1365=""),"",AC1366/AC1365-1)</f>
        <v/>
      </c>
      <c r="AJ1366" s="26">
        <f>IF(AC1366="","",AA1366/AC1366)</f>
        <v/>
      </c>
      <c r="AK1366" s="26">
        <f>IF(AC1366="","",AB1366/AC1366)</f>
        <v/>
      </c>
      <c r="AL1366" s="29" t="n">
        <v>11.425</v>
      </c>
      <c r="AM1366" s="30" t="n">
        <v>11.725</v>
      </c>
      <c r="AN1366" s="30" t="n">
        <v>10.615</v>
      </c>
      <c r="AO1366" s="30" t="n">
        <v>11.37</v>
      </c>
      <c r="AP1366" s="31" t="n">
        <v>-0.0048</v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18">
        <f>IF(SUMIFS('Daily NSE Equity Options'!$K:$K,'Daily NSE Equity Options'!$A:$A,$A1367)=0,"",SUMIFS('Daily NSE Equity Options'!$K:$K,'Daily NSE Equity Options'!$A:$A,$A1367))</f>
        <v/>
      </c>
      <c r="F1367" s="7">
        <f>IF(SUMIFS('Daily BSE Equity Options'!$K:$K,'Daily BSE Equity Options'!$A:$A,$A1367)=0,"",SUMIFS('Daily BSE Equity Options'!$K:$K,'Daily BSE Equity Options'!$A:$A,$A1367))</f>
        <v/>
      </c>
      <c r="G1367" s="7">
        <f>IF(OR(E1367="",F1367=""),"",E1367+F1367)</f>
        <v/>
      </c>
      <c r="H1367" s="20">
        <f>IFERROR(IF(OR(E1367="",INDEX(E:E,MATCH(DATE(YEAR($A1367)-1,MONTH($A1367),DAY($A1367)),$A:$A,0))=""),"",E1367/INDEX(E:E,MATCH(DATE(YEAR($A1367)-1,MONTH($A1367),DAY($A1367)),$A:$A,0))-1),"")</f>
        <v/>
      </c>
      <c r="I1367" s="20">
        <f>IFERROR(IF(OR(F1367="",INDEX(F:F,MATCH(DATE(YEAR($A1367)-1,MONTH($A1367),DAY($A1367)),$A:$A,0))=""),"",F1367/INDEX(F:F,MATCH(DATE(YEAR($A1367)-1,MONTH($A1367),DAY($A1367)),$A:$A,0))-1),"")</f>
        <v/>
      </c>
      <c r="J1367" s="20">
        <f>IFERROR(IF(OR(G1367="",INDEX(G:G,MATCH(DATE(YEAR($A1367)-1,MONTH($A1367),DAY($A1367)),$A:$A,0))=""),"",G1367/INDEX(G:G,MATCH(DATE(YEAR($A1367)-1,MONTH($A1367),DAY($A1367)),$A:$A,0))-1),"")</f>
        <v/>
      </c>
      <c r="K1367" s="20">
        <f>IF(OR(E1367="",E1366=""),"",E1367/E1366-1)</f>
        <v/>
      </c>
      <c r="L1367" s="20">
        <f>IF(OR(F1367="",F1366=""),"",F1367/F1366-1)</f>
        <v/>
      </c>
      <c r="M1367" s="20">
        <f>IF(OR(G1367="",G1366=""),"",G1367/G1366-1)</f>
        <v/>
      </c>
      <c r="N1367" s="20">
        <f>IF(G1367="","",E1367/G1367)</f>
        <v/>
      </c>
      <c r="O1367" s="20">
        <f>IF(G1367="","",F1367/G1367)</f>
        <v/>
      </c>
      <c r="P1367" s="21">
        <f>IF(SUMIFS('Daily NSE Equity Options'!$L:$L,'Daily NSE Equity Options'!$A:$A,$A1367)=0,"",SUMIFS('Daily NSE Equity Options'!$L:$L,'Daily NSE Equity Options'!$A:$A,$A1367))</f>
        <v/>
      </c>
      <c r="Q1367" s="8">
        <f>IF(SUMIFS('Daily BSE Equity Options'!$L:$L,'Daily BSE Equity Options'!$A:$A,$A1367)=0,"",SUMIFS('Daily BSE Equity Options'!$L:$L,'Daily BSE Equity Options'!$A:$A,$A1367))</f>
        <v/>
      </c>
      <c r="R1367" s="8">
        <f>IF(OR(P1367="",Q1367=""),"",P1367+Q1367)</f>
        <v/>
      </c>
      <c r="S1367" s="23">
        <f>IFERROR(IF(OR(P1367="",INDEX(P:P,MATCH(DATE(YEAR($A1367)-1,MONTH($A1367),DAY($A1367)),$A:$A,0))=""),"",P1367/INDEX(P:P,MATCH(DATE(YEAR($A1367)-1,MONTH($A1367),DAY($A1367)),$A:$A,0))-1),"")</f>
        <v/>
      </c>
      <c r="T1367" s="23">
        <f>IFERROR(IF(OR(Q1367="",INDEX(Q:Q,MATCH(DATE(YEAR($A1367)-1,MONTH($A1367),DAY($A1367)),$A:$A,0))=""),"",Q1367/INDEX(Q:Q,MATCH(DATE(YEAR($A1367)-1,MONTH($A1367),DAY($A1367)),$A:$A,0))-1),"")</f>
        <v/>
      </c>
      <c r="U1367" s="23">
        <f>IFERROR(IF(OR(R1367="",INDEX(R:R,MATCH(DATE(YEAR($A1367)-1,MONTH($A1367),DAY($A1367)),$A:$A,0))=""),"",R1367/INDEX(R:R,MATCH(DATE(YEAR($A1367)-1,MONTH($A1367),DAY($A1367)),$A:$A,0))-1),"")</f>
        <v/>
      </c>
      <c r="V1367" s="23">
        <f>IF(OR(P1367="",P1366=""),"",P1367/P1366-1)</f>
        <v/>
      </c>
      <c r="W1367" s="23">
        <f>IF(OR(Q1367="",Q1366=""),"",Q1367/Q1366-1)</f>
        <v/>
      </c>
      <c r="X1367" s="23">
        <f>IF(OR(R1367="",R1366=""),"",R1367/R1366-1)</f>
        <v/>
      </c>
      <c r="Y1367" s="23">
        <f>IF(R1367="","",P1367/R1367)</f>
        <v/>
      </c>
      <c r="Z1367" s="23">
        <f>IF(R1367="","",Q1367/R1367)</f>
        <v/>
      </c>
      <c r="AA1367" s="24">
        <f>IF(SUMIFS('Daily NSE Equity Options'!$M:$M,'Daily NSE Equity Options'!$A:$A,$A1367)=0,"",SUMIFS('Daily NSE Equity Options'!$M:$M,'Daily NSE Equity Options'!$A:$A,$A1367))</f>
        <v/>
      </c>
      <c r="AB1367" s="9">
        <f>IF(SUMIFS('Daily BSE Equity Options'!$M:$M,'Daily BSE Equity Options'!$A:$A,$A1367)=0,"",SUMIFS('Daily BSE Equity Options'!$M:$M,'Daily BSE Equity Options'!$A:$A,$A1367))</f>
        <v/>
      </c>
      <c r="AC1367" s="9">
        <f>IF(OR(AA1367="",AB1367=""),"",AA1367+AB1367)</f>
        <v/>
      </c>
      <c r="AD1367" s="26">
        <f>IFERROR(IF(OR(AA1367="",INDEX(AA:AA,MATCH(DATE(YEAR($A1367)-1,MONTH($A1367),DAY($A1367)),$A:$A,0))=""),"",AA1367/INDEX(AA:AA,MATCH(DATE(YEAR($A1367)-1,MONTH($A1367),DAY($A1367)),$A:$A,0))-1),"")</f>
        <v/>
      </c>
      <c r="AE1367" s="26">
        <f>IFERROR(IF(OR(AB1367="",INDEX(AB:AB,MATCH(DATE(YEAR($A1367)-1,MONTH($A1367),DAY($A1367)),$A:$A,0))=""),"",AB1367/INDEX(AB:AB,MATCH(DATE(YEAR($A1367)-1,MONTH($A1367),DAY($A1367)),$A:$A,0))-1),"")</f>
        <v/>
      </c>
      <c r="AF1367" s="26">
        <f>IFERROR(IF(OR(AC1367="",INDEX(AC:AC,MATCH(DATE(YEAR($A1367)-1,MONTH($A1367),DAY($A1367)),$A:$A,0))=""),"",AC1367/INDEX(AC:AC,MATCH(DATE(YEAR($A1367)-1,MONTH($A1367),DAY($A1367)),$A:$A,0))-1),"")</f>
        <v/>
      </c>
      <c r="AG1367" s="26">
        <f>IF(OR(AA1367="",AA1366=""),"",AA1367/AA1366-1)</f>
        <v/>
      </c>
      <c r="AH1367" s="26">
        <f>IF(OR(AB1367="",AB1366=""),"",AB1367/AB1366-1)</f>
        <v/>
      </c>
      <c r="AI1367" s="26">
        <f>IF(OR(AC1367="",AC1366=""),"",AC1367/AC1366-1)</f>
        <v/>
      </c>
      <c r="AJ1367" s="26">
        <f>IF(AC1367="","",AA1367/AC1367)</f>
        <v/>
      </c>
      <c r="AK1367" s="26">
        <f>IF(AC1367="","",AB1367/AC1367)</f>
        <v/>
      </c>
      <c r="AL1367" s="29" t="n">
        <v>11.365</v>
      </c>
      <c r="AM1367" s="30" t="n">
        <v>11.7875</v>
      </c>
      <c r="AN1367" s="30" t="n">
        <v>10.93</v>
      </c>
      <c r="AO1367" s="30" t="n">
        <v>11.07</v>
      </c>
      <c r="AP1367" s="31" t="n">
        <v>-0.026</v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18">
        <f>IF(SUMIFS('Daily NSE Equity Options'!$K:$K,'Daily NSE Equity Options'!$A:$A,$A1368)=0,"",SUMIFS('Daily NSE Equity Options'!$K:$K,'Daily NSE Equity Options'!$A:$A,$A1368))</f>
        <v/>
      </c>
      <c r="F1368" s="7">
        <f>IF(SUMIFS('Daily BSE Equity Options'!$K:$K,'Daily BSE Equity Options'!$A:$A,$A1368)=0,"",SUMIFS('Daily BSE Equity Options'!$K:$K,'Daily BSE Equity Options'!$A:$A,$A1368))</f>
        <v/>
      </c>
      <c r="G1368" s="7">
        <f>IF(OR(E1368="",F1368=""),"",E1368+F1368)</f>
        <v/>
      </c>
      <c r="H1368" s="20">
        <f>IFERROR(IF(OR(E1368="",INDEX(E:E,MATCH(DATE(YEAR($A1368)-1,MONTH($A1368),DAY($A1368)),$A:$A,0))=""),"",E1368/INDEX(E:E,MATCH(DATE(YEAR($A1368)-1,MONTH($A1368),DAY($A1368)),$A:$A,0))-1),"")</f>
        <v/>
      </c>
      <c r="I1368" s="20">
        <f>IFERROR(IF(OR(F1368="",INDEX(F:F,MATCH(DATE(YEAR($A1368)-1,MONTH($A1368),DAY($A1368)),$A:$A,0))=""),"",F1368/INDEX(F:F,MATCH(DATE(YEAR($A1368)-1,MONTH($A1368),DAY($A1368)),$A:$A,0))-1),"")</f>
        <v/>
      </c>
      <c r="J1368" s="20">
        <f>IFERROR(IF(OR(G1368="",INDEX(G:G,MATCH(DATE(YEAR($A1368)-1,MONTH($A1368),DAY($A1368)),$A:$A,0))=""),"",G1368/INDEX(G:G,MATCH(DATE(YEAR($A1368)-1,MONTH($A1368),DAY($A1368)),$A:$A,0))-1),"")</f>
        <v/>
      </c>
      <c r="K1368" s="20">
        <f>IF(OR(E1368="",E1367=""),"",E1368/E1367-1)</f>
        <v/>
      </c>
      <c r="L1368" s="20">
        <f>IF(OR(F1368="",F1367=""),"",F1368/F1367-1)</f>
        <v/>
      </c>
      <c r="M1368" s="20">
        <f>IF(OR(G1368="",G1367=""),"",G1368/G1367-1)</f>
        <v/>
      </c>
      <c r="N1368" s="20">
        <f>IF(G1368="","",E1368/G1368)</f>
        <v/>
      </c>
      <c r="O1368" s="20">
        <f>IF(G1368="","",F1368/G1368)</f>
        <v/>
      </c>
      <c r="P1368" s="21">
        <f>IF(SUMIFS('Daily NSE Equity Options'!$L:$L,'Daily NSE Equity Options'!$A:$A,$A1368)=0,"",SUMIFS('Daily NSE Equity Options'!$L:$L,'Daily NSE Equity Options'!$A:$A,$A1368))</f>
        <v/>
      </c>
      <c r="Q1368" s="8">
        <f>IF(SUMIFS('Daily BSE Equity Options'!$L:$L,'Daily BSE Equity Options'!$A:$A,$A1368)=0,"",SUMIFS('Daily BSE Equity Options'!$L:$L,'Daily BSE Equity Options'!$A:$A,$A1368))</f>
        <v/>
      </c>
      <c r="R1368" s="8">
        <f>IF(OR(P1368="",Q1368=""),"",P1368+Q1368)</f>
        <v/>
      </c>
      <c r="S1368" s="23">
        <f>IFERROR(IF(OR(P1368="",INDEX(P:P,MATCH(DATE(YEAR($A1368)-1,MONTH($A1368),DAY($A1368)),$A:$A,0))=""),"",P1368/INDEX(P:P,MATCH(DATE(YEAR($A1368)-1,MONTH($A1368),DAY($A1368)),$A:$A,0))-1),"")</f>
        <v/>
      </c>
      <c r="T1368" s="23">
        <f>IFERROR(IF(OR(Q1368="",INDEX(Q:Q,MATCH(DATE(YEAR($A1368)-1,MONTH($A1368),DAY($A1368)),$A:$A,0))=""),"",Q1368/INDEX(Q:Q,MATCH(DATE(YEAR($A1368)-1,MONTH($A1368),DAY($A1368)),$A:$A,0))-1),"")</f>
        <v/>
      </c>
      <c r="U1368" s="23">
        <f>IFERROR(IF(OR(R1368="",INDEX(R:R,MATCH(DATE(YEAR($A1368)-1,MONTH($A1368),DAY($A1368)),$A:$A,0))=""),"",R1368/INDEX(R:R,MATCH(DATE(YEAR($A1368)-1,MONTH($A1368),DAY($A1368)),$A:$A,0))-1),"")</f>
        <v/>
      </c>
      <c r="V1368" s="23">
        <f>IF(OR(P1368="",P1367=""),"",P1368/P1367-1)</f>
        <v/>
      </c>
      <c r="W1368" s="23">
        <f>IF(OR(Q1368="",Q1367=""),"",Q1368/Q1367-1)</f>
        <v/>
      </c>
      <c r="X1368" s="23">
        <f>IF(OR(R1368="",R1367=""),"",R1368/R1367-1)</f>
        <v/>
      </c>
      <c r="Y1368" s="23">
        <f>IF(R1368="","",P1368/R1368)</f>
        <v/>
      </c>
      <c r="Z1368" s="23">
        <f>IF(R1368="","",Q1368/R1368)</f>
        <v/>
      </c>
      <c r="AA1368" s="24">
        <f>IF(SUMIFS('Daily NSE Equity Options'!$M:$M,'Daily NSE Equity Options'!$A:$A,$A1368)=0,"",SUMIFS('Daily NSE Equity Options'!$M:$M,'Daily NSE Equity Options'!$A:$A,$A1368))</f>
        <v/>
      </c>
      <c r="AB1368" s="9">
        <f>IF(SUMIFS('Daily BSE Equity Options'!$M:$M,'Daily BSE Equity Options'!$A:$A,$A1368)=0,"",SUMIFS('Daily BSE Equity Options'!$M:$M,'Daily BSE Equity Options'!$A:$A,$A1368))</f>
        <v/>
      </c>
      <c r="AC1368" s="9">
        <f>IF(OR(AA1368="",AB1368=""),"",AA1368+AB1368)</f>
        <v/>
      </c>
      <c r="AD1368" s="26">
        <f>IFERROR(IF(OR(AA1368="",INDEX(AA:AA,MATCH(DATE(YEAR($A1368)-1,MONTH($A1368),DAY($A1368)),$A:$A,0))=""),"",AA1368/INDEX(AA:AA,MATCH(DATE(YEAR($A1368)-1,MONTH($A1368),DAY($A1368)),$A:$A,0))-1),"")</f>
        <v/>
      </c>
      <c r="AE1368" s="26">
        <f>IFERROR(IF(OR(AB1368="",INDEX(AB:AB,MATCH(DATE(YEAR($A1368)-1,MONTH($A1368),DAY($A1368)),$A:$A,0))=""),"",AB1368/INDEX(AB:AB,MATCH(DATE(YEAR($A1368)-1,MONTH($A1368),DAY($A1368)),$A:$A,0))-1),"")</f>
        <v/>
      </c>
      <c r="AF1368" s="26">
        <f>IFERROR(IF(OR(AC1368="",INDEX(AC:AC,MATCH(DATE(YEAR($A1368)-1,MONTH($A1368),DAY($A1368)),$A:$A,0))=""),"",AC1368/INDEX(AC:AC,MATCH(DATE(YEAR($A1368)-1,MONTH($A1368),DAY($A1368)),$A:$A,0))-1),"")</f>
        <v/>
      </c>
      <c r="AG1368" s="26">
        <f>IF(OR(AA1368="",AA1367=""),"",AA1368/AA1367-1)</f>
        <v/>
      </c>
      <c r="AH1368" s="26">
        <f>IF(OR(AB1368="",AB1367=""),"",AB1368/AB1367-1)</f>
        <v/>
      </c>
      <c r="AI1368" s="26">
        <f>IF(OR(AC1368="",AC1367=""),"",AC1368/AC1367-1)</f>
        <v/>
      </c>
      <c r="AJ1368" s="26">
        <f>IF(AC1368="","",AA1368/AC1368)</f>
        <v/>
      </c>
      <c r="AK1368" s="26">
        <f>IF(AC1368="","",AB1368/AC1368)</f>
        <v/>
      </c>
      <c r="AL1368" s="29" t="n">
        <v>11.065</v>
      </c>
      <c r="AM1368" s="30" t="n">
        <v>11.255</v>
      </c>
      <c r="AN1368" s="30" t="n">
        <v>10.1525</v>
      </c>
      <c r="AO1368" s="30" t="n">
        <v>10.29</v>
      </c>
      <c r="AP1368" s="31" t="n">
        <v>-0.07000000000000001</v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18">
        <f>IF(SUMIFS('Daily NSE Equity Options'!$K:$K,'Daily NSE Equity Options'!$A:$A,$A1369)=0,"",SUMIFS('Daily NSE Equity Options'!$K:$K,'Daily NSE Equity Options'!$A:$A,$A1369))</f>
        <v/>
      </c>
      <c r="F1369" s="7">
        <f>IF(SUMIFS('Daily BSE Equity Options'!$K:$K,'Daily BSE Equity Options'!$A:$A,$A1369)=0,"",SUMIFS('Daily BSE Equity Options'!$K:$K,'Daily BSE Equity Options'!$A:$A,$A1369))</f>
        <v/>
      </c>
      <c r="G1369" s="7">
        <f>IF(OR(E1369="",F1369=""),"",E1369+F1369)</f>
        <v/>
      </c>
      <c r="H1369" s="20">
        <f>IFERROR(IF(OR(E1369="",INDEX(E:E,MATCH(DATE(YEAR($A1369)-1,MONTH($A1369),DAY($A1369)),$A:$A,0))=""),"",E1369/INDEX(E:E,MATCH(DATE(YEAR($A1369)-1,MONTH($A1369),DAY($A1369)),$A:$A,0))-1),"")</f>
        <v/>
      </c>
      <c r="I1369" s="20">
        <f>IFERROR(IF(OR(F1369="",INDEX(F:F,MATCH(DATE(YEAR($A1369)-1,MONTH($A1369),DAY($A1369)),$A:$A,0))=""),"",F1369/INDEX(F:F,MATCH(DATE(YEAR($A1369)-1,MONTH($A1369),DAY($A1369)),$A:$A,0))-1),"")</f>
        <v/>
      </c>
      <c r="J1369" s="20">
        <f>IFERROR(IF(OR(G1369="",INDEX(G:G,MATCH(DATE(YEAR($A1369)-1,MONTH($A1369),DAY($A1369)),$A:$A,0))=""),"",G1369/INDEX(G:G,MATCH(DATE(YEAR($A1369)-1,MONTH($A1369),DAY($A1369)),$A:$A,0))-1),"")</f>
        <v/>
      </c>
      <c r="K1369" s="20">
        <f>IF(OR(E1369="",E1368=""),"",E1369/E1368-1)</f>
        <v/>
      </c>
      <c r="L1369" s="20">
        <f>IF(OR(F1369="",F1368=""),"",F1369/F1368-1)</f>
        <v/>
      </c>
      <c r="M1369" s="20">
        <f>IF(OR(G1369="",G1368=""),"",G1369/G1368-1)</f>
        <v/>
      </c>
      <c r="N1369" s="20">
        <f>IF(G1369="","",E1369/G1369)</f>
        <v/>
      </c>
      <c r="O1369" s="20">
        <f>IF(G1369="","",F1369/G1369)</f>
        <v/>
      </c>
      <c r="P1369" s="21">
        <f>IF(SUMIFS('Daily NSE Equity Options'!$L:$L,'Daily NSE Equity Options'!$A:$A,$A1369)=0,"",SUMIFS('Daily NSE Equity Options'!$L:$L,'Daily NSE Equity Options'!$A:$A,$A1369))</f>
        <v/>
      </c>
      <c r="Q1369" s="8">
        <f>IF(SUMIFS('Daily BSE Equity Options'!$L:$L,'Daily BSE Equity Options'!$A:$A,$A1369)=0,"",SUMIFS('Daily BSE Equity Options'!$L:$L,'Daily BSE Equity Options'!$A:$A,$A1369))</f>
        <v/>
      </c>
      <c r="R1369" s="8">
        <f>IF(OR(P1369="",Q1369=""),"",P1369+Q1369)</f>
        <v/>
      </c>
      <c r="S1369" s="23">
        <f>IFERROR(IF(OR(P1369="",INDEX(P:P,MATCH(DATE(YEAR($A1369)-1,MONTH($A1369),DAY($A1369)),$A:$A,0))=""),"",P1369/INDEX(P:P,MATCH(DATE(YEAR($A1369)-1,MONTH($A1369),DAY($A1369)),$A:$A,0))-1),"")</f>
        <v/>
      </c>
      <c r="T1369" s="23">
        <f>IFERROR(IF(OR(Q1369="",INDEX(Q:Q,MATCH(DATE(YEAR($A1369)-1,MONTH($A1369),DAY($A1369)),$A:$A,0))=""),"",Q1369/INDEX(Q:Q,MATCH(DATE(YEAR($A1369)-1,MONTH($A1369),DAY($A1369)),$A:$A,0))-1),"")</f>
        <v/>
      </c>
      <c r="U1369" s="23">
        <f>IFERROR(IF(OR(R1369="",INDEX(R:R,MATCH(DATE(YEAR($A1369)-1,MONTH($A1369),DAY($A1369)),$A:$A,0))=""),"",R1369/INDEX(R:R,MATCH(DATE(YEAR($A1369)-1,MONTH($A1369),DAY($A1369)),$A:$A,0))-1),"")</f>
        <v/>
      </c>
      <c r="V1369" s="23">
        <f>IF(OR(P1369="",P1368=""),"",P1369/P1368-1)</f>
        <v/>
      </c>
      <c r="W1369" s="23">
        <f>IF(OR(Q1369="",Q1368=""),"",Q1369/Q1368-1)</f>
        <v/>
      </c>
      <c r="X1369" s="23">
        <f>IF(OR(R1369="",R1368=""),"",R1369/R1368-1)</f>
        <v/>
      </c>
      <c r="Y1369" s="23">
        <f>IF(R1369="","",P1369/R1369)</f>
        <v/>
      </c>
      <c r="Z1369" s="23">
        <f>IF(R1369="","",Q1369/R1369)</f>
        <v/>
      </c>
      <c r="AA1369" s="24">
        <f>IF(SUMIFS('Daily NSE Equity Options'!$M:$M,'Daily NSE Equity Options'!$A:$A,$A1369)=0,"",SUMIFS('Daily NSE Equity Options'!$M:$M,'Daily NSE Equity Options'!$A:$A,$A1369))</f>
        <v/>
      </c>
      <c r="AB1369" s="9">
        <f>IF(SUMIFS('Daily BSE Equity Options'!$M:$M,'Daily BSE Equity Options'!$A:$A,$A1369)=0,"",SUMIFS('Daily BSE Equity Options'!$M:$M,'Daily BSE Equity Options'!$A:$A,$A1369))</f>
        <v/>
      </c>
      <c r="AC1369" s="9">
        <f>IF(OR(AA1369="",AB1369=""),"",AA1369+AB1369)</f>
        <v/>
      </c>
      <c r="AD1369" s="26">
        <f>IFERROR(IF(OR(AA1369="",INDEX(AA:AA,MATCH(DATE(YEAR($A1369)-1,MONTH($A1369),DAY($A1369)),$A:$A,0))=""),"",AA1369/INDEX(AA:AA,MATCH(DATE(YEAR($A1369)-1,MONTH($A1369),DAY($A1369)),$A:$A,0))-1),"")</f>
        <v/>
      </c>
      <c r="AE1369" s="26">
        <f>IFERROR(IF(OR(AB1369="",INDEX(AB:AB,MATCH(DATE(YEAR($A1369)-1,MONTH($A1369),DAY($A1369)),$A:$A,0))=""),"",AB1369/INDEX(AB:AB,MATCH(DATE(YEAR($A1369)-1,MONTH($A1369),DAY($A1369)),$A:$A,0))-1),"")</f>
        <v/>
      </c>
      <c r="AF1369" s="26">
        <f>IFERROR(IF(OR(AC1369="",INDEX(AC:AC,MATCH(DATE(YEAR($A1369)-1,MONTH($A1369),DAY($A1369)),$A:$A,0))=""),"",AC1369/INDEX(AC:AC,MATCH(DATE(YEAR($A1369)-1,MONTH($A1369),DAY($A1369)),$A:$A,0))-1),"")</f>
        <v/>
      </c>
      <c r="AG1369" s="26">
        <f>IF(OR(AA1369="",AA1368=""),"",AA1369/AA1368-1)</f>
        <v/>
      </c>
      <c r="AH1369" s="26">
        <f>IF(OR(AB1369="",AB1368=""),"",AB1369/AB1368-1)</f>
        <v/>
      </c>
      <c r="AI1369" s="26">
        <f>IF(OR(AC1369="",AC1368=""),"",AC1369/AC1368-1)</f>
        <v/>
      </c>
      <c r="AJ1369" s="26">
        <f>IF(AC1369="","",AA1369/AC1369)</f>
        <v/>
      </c>
      <c r="AK1369" s="26">
        <f>IF(AC1369="","",AB1369/AC1369)</f>
        <v/>
      </c>
      <c r="AL1369" s="29" t="n">
        <v>10.2875</v>
      </c>
      <c r="AM1369" s="30" t="n">
        <v>10.6225</v>
      </c>
      <c r="AN1369" s="30" t="n">
        <v>9.945</v>
      </c>
      <c r="AO1369" s="30" t="n">
        <v>10.06</v>
      </c>
      <c r="AP1369" s="31" t="n">
        <v>-0.0221</v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18">
        <f>IF(SUMIFS('Daily NSE Equity Options'!$K:$K,'Daily NSE Equity Options'!$A:$A,$A1370)=0,"",SUMIFS('Daily NSE Equity Options'!$K:$K,'Daily NSE Equity Options'!$A:$A,$A1370))</f>
        <v/>
      </c>
      <c r="F1370" s="7">
        <f>IF(SUMIFS('Daily BSE Equity Options'!$K:$K,'Daily BSE Equity Options'!$A:$A,$A1370)=0,"",SUMIFS('Daily BSE Equity Options'!$K:$K,'Daily BSE Equity Options'!$A:$A,$A1370))</f>
        <v/>
      </c>
      <c r="G1370" s="7">
        <f>IF(OR(E1370="",F1370=""),"",E1370+F1370)</f>
        <v/>
      </c>
      <c r="H1370" s="20">
        <f>IFERROR(IF(OR(E1370="",INDEX(E:E,MATCH(DATE(YEAR($A1370)-1,MONTH($A1370),DAY($A1370)),$A:$A,0))=""),"",E1370/INDEX(E:E,MATCH(DATE(YEAR($A1370)-1,MONTH($A1370),DAY($A1370)),$A:$A,0))-1),"")</f>
        <v/>
      </c>
      <c r="I1370" s="20">
        <f>IFERROR(IF(OR(F1370="",INDEX(F:F,MATCH(DATE(YEAR($A1370)-1,MONTH($A1370),DAY($A1370)),$A:$A,0))=""),"",F1370/INDEX(F:F,MATCH(DATE(YEAR($A1370)-1,MONTH($A1370),DAY($A1370)),$A:$A,0))-1),"")</f>
        <v/>
      </c>
      <c r="J1370" s="20">
        <f>IFERROR(IF(OR(G1370="",INDEX(G:G,MATCH(DATE(YEAR($A1370)-1,MONTH($A1370),DAY($A1370)),$A:$A,0))=""),"",G1370/INDEX(G:G,MATCH(DATE(YEAR($A1370)-1,MONTH($A1370),DAY($A1370)),$A:$A,0))-1),"")</f>
        <v/>
      </c>
      <c r="K1370" s="20">
        <f>IF(OR(E1370="",E1369=""),"",E1370/E1369-1)</f>
        <v/>
      </c>
      <c r="L1370" s="20">
        <f>IF(OR(F1370="",F1369=""),"",F1370/F1369-1)</f>
        <v/>
      </c>
      <c r="M1370" s="20">
        <f>IF(OR(G1370="",G1369=""),"",G1370/G1369-1)</f>
        <v/>
      </c>
      <c r="N1370" s="20">
        <f>IF(G1370="","",E1370/G1370)</f>
        <v/>
      </c>
      <c r="O1370" s="20">
        <f>IF(G1370="","",F1370/G1370)</f>
        <v/>
      </c>
      <c r="P1370" s="21">
        <f>IF(SUMIFS('Daily NSE Equity Options'!$L:$L,'Daily NSE Equity Options'!$A:$A,$A1370)=0,"",SUMIFS('Daily NSE Equity Options'!$L:$L,'Daily NSE Equity Options'!$A:$A,$A1370))</f>
        <v/>
      </c>
      <c r="Q1370" s="8">
        <f>IF(SUMIFS('Daily BSE Equity Options'!$L:$L,'Daily BSE Equity Options'!$A:$A,$A1370)=0,"",SUMIFS('Daily BSE Equity Options'!$L:$L,'Daily BSE Equity Options'!$A:$A,$A1370))</f>
        <v/>
      </c>
      <c r="R1370" s="8">
        <f>IF(OR(P1370="",Q1370=""),"",P1370+Q1370)</f>
        <v/>
      </c>
      <c r="S1370" s="23">
        <f>IFERROR(IF(OR(P1370="",INDEX(P:P,MATCH(DATE(YEAR($A1370)-1,MONTH($A1370),DAY($A1370)),$A:$A,0))=""),"",P1370/INDEX(P:P,MATCH(DATE(YEAR($A1370)-1,MONTH($A1370),DAY($A1370)),$A:$A,0))-1),"")</f>
        <v/>
      </c>
      <c r="T1370" s="23">
        <f>IFERROR(IF(OR(Q1370="",INDEX(Q:Q,MATCH(DATE(YEAR($A1370)-1,MONTH($A1370),DAY($A1370)),$A:$A,0))=""),"",Q1370/INDEX(Q:Q,MATCH(DATE(YEAR($A1370)-1,MONTH($A1370),DAY($A1370)),$A:$A,0))-1),"")</f>
        <v/>
      </c>
      <c r="U1370" s="23">
        <f>IFERROR(IF(OR(R1370="",INDEX(R:R,MATCH(DATE(YEAR($A1370)-1,MONTH($A1370),DAY($A1370)),$A:$A,0))=""),"",R1370/INDEX(R:R,MATCH(DATE(YEAR($A1370)-1,MONTH($A1370),DAY($A1370)),$A:$A,0))-1),"")</f>
        <v/>
      </c>
      <c r="V1370" s="23">
        <f>IF(OR(P1370="",P1369=""),"",P1370/P1369-1)</f>
        <v/>
      </c>
      <c r="W1370" s="23">
        <f>IF(OR(Q1370="",Q1369=""),"",Q1370/Q1369-1)</f>
        <v/>
      </c>
      <c r="X1370" s="23">
        <f>IF(OR(R1370="",R1369=""),"",R1370/R1369-1)</f>
        <v/>
      </c>
      <c r="Y1370" s="23">
        <f>IF(R1370="","",P1370/R1370)</f>
        <v/>
      </c>
      <c r="Z1370" s="23">
        <f>IF(R1370="","",Q1370/R1370)</f>
        <v/>
      </c>
      <c r="AA1370" s="24">
        <f>IF(SUMIFS('Daily NSE Equity Options'!$M:$M,'Daily NSE Equity Options'!$A:$A,$A1370)=0,"",SUMIFS('Daily NSE Equity Options'!$M:$M,'Daily NSE Equity Options'!$A:$A,$A1370))</f>
        <v/>
      </c>
      <c r="AB1370" s="9">
        <f>IF(SUMIFS('Daily BSE Equity Options'!$M:$M,'Daily BSE Equity Options'!$A:$A,$A1370)=0,"",SUMIFS('Daily BSE Equity Options'!$M:$M,'Daily BSE Equity Options'!$A:$A,$A1370))</f>
        <v/>
      </c>
      <c r="AC1370" s="9">
        <f>IF(OR(AA1370="",AB1370=""),"",AA1370+AB1370)</f>
        <v/>
      </c>
      <c r="AD1370" s="26">
        <f>IFERROR(IF(OR(AA1370="",INDEX(AA:AA,MATCH(DATE(YEAR($A1370)-1,MONTH($A1370),DAY($A1370)),$A:$A,0))=""),"",AA1370/INDEX(AA:AA,MATCH(DATE(YEAR($A1370)-1,MONTH($A1370),DAY($A1370)),$A:$A,0))-1),"")</f>
        <v/>
      </c>
      <c r="AE1370" s="26">
        <f>IFERROR(IF(OR(AB1370="",INDEX(AB:AB,MATCH(DATE(YEAR($A1370)-1,MONTH($A1370),DAY($A1370)),$A:$A,0))=""),"",AB1370/INDEX(AB:AB,MATCH(DATE(YEAR($A1370)-1,MONTH($A1370),DAY($A1370)),$A:$A,0))-1),"")</f>
        <v/>
      </c>
      <c r="AF1370" s="26">
        <f>IFERROR(IF(OR(AC1370="",INDEX(AC:AC,MATCH(DATE(YEAR($A1370)-1,MONTH($A1370),DAY($A1370)),$A:$A,0))=""),"",AC1370/INDEX(AC:AC,MATCH(DATE(YEAR($A1370)-1,MONTH($A1370),DAY($A1370)),$A:$A,0))-1),"")</f>
        <v/>
      </c>
      <c r="AG1370" s="26">
        <f>IF(OR(AA1370="",AA1369=""),"",AA1370/AA1369-1)</f>
        <v/>
      </c>
      <c r="AH1370" s="26">
        <f>IF(OR(AB1370="",AB1369=""),"",AB1370/AB1369-1)</f>
        <v/>
      </c>
      <c r="AI1370" s="26">
        <f>IF(OR(AC1370="",AC1369=""),"",AC1370/AC1369-1)</f>
        <v/>
      </c>
      <c r="AJ1370" s="26">
        <f>IF(AC1370="","",AA1370/AC1370)</f>
        <v/>
      </c>
      <c r="AK1370" s="26">
        <f>IF(AC1370="","",AB1370/AC1370)</f>
        <v/>
      </c>
      <c r="AL1370" s="29" t="n">
        <v>10.06</v>
      </c>
      <c r="AM1370" s="30" t="n">
        <v>10.5375</v>
      </c>
      <c r="AN1370" s="30" t="n">
        <v>9.657500000000001</v>
      </c>
      <c r="AO1370" s="30" t="n">
        <v>10.19</v>
      </c>
      <c r="AP1370" s="31" t="n">
        <v>0.0129</v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18">
        <f>IF(SUMIFS('Daily NSE Equity Options'!$K:$K,'Daily NSE Equity Options'!$A:$A,$A1371)=0,"",SUMIFS('Daily NSE Equity Options'!$K:$K,'Daily NSE Equity Options'!$A:$A,$A1371))</f>
        <v/>
      </c>
      <c r="F1371" s="7">
        <f>IF(SUMIFS('Daily BSE Equity Options'!$K:$K,'Daily BSE Equity Options'!$A:$A,$A1371)=0,"",SUMIFS('Daily BSE Equity Options'!$K:$K,'Daily BSE Equity Options'!$A:$A,$A1371))</f>
        <v/>
      </c>
      <c r="G1371" s="7">
        <f>IF(OR(E1371="",F1371=""),"",E1371+F1371)</f>
        <v/>
      </c>
      <c r="H1371" s="20">
        <f>IFERROR(IF(OR(E1371="",INDEX(E:E,MATCH(DATE(YEAR($A1371)-1,MONTH($A1371),DAY($A1371)),$A:$A,0))=""),"",E1371/INDEX(E:E,MATCH(DATE(YEAR($A1371)-1,MONTH($A1371),DAY($A1371)),$A:$A,0))-1),"")</f>
        <v/>
      </c>
      <c r="I1371" s="20">
        <f>IFERROR(IF(OR(F1371="",INDEX(F:F,MATCH(DATE(YEAR($A1371)-1,MONTH($A1371),DAY($A1371)),$A:$A,0))=""),"",F1371/INDEX(F:F,MATCH(DATE(YEAR($A1371)-1,MONTH($A1371),DAY($A1371)),$A:$A,0))-1),"")</f>
        <v/>
      </c>
      <c r="J1371" s="20">
        <f>IFERROR(IF(OR(G1371="",INDEX(G:G,MATCH(DATE(YEAR($A1371)-1,MONTH($A1371),DAY($A1371)),$A:$A,0))=""),"",G1371/INDEX(G:G,MATCH(DATE(YEAR($A1371)-1,MONTH($A1371),DAY($A1371)),$A:$A,0))-1),"")</f>
        <v/>
      </c>
      <c r="K1371" s="20">
        <f>IF(OR(E1371="",E1370=""),"",E1371/E1370-1)</f>
        <v/>
      </c>
      <c r="L1371" s="20">
        <f>IF(OR(F1371="",F1370=""),"",F1371/F1370-1)</f>
        <v/>
      </c>
      <c r="M1371" s="20">
        <f>IF(OR(G1371="",G1370=""),"",G1371/G1370-1)</f>
        <v/>
      </c>
      <c r="N1371" s="20">
        <f>IF(G1371="","",E1371/G1371)</f>
        <v/>
      </c>
      <c r="O1371" s="20">
        <f>IF(G1371="","",F1371/G1371)</f>
        <v/>
      </c>
      <c r="P1371" s="21">
        <f>IF(SUMIFS('Daily NSE Equity Options'!$L:$L,'Daily NSE Equity Options'!$A:$A,$A1371)=0,"",SUMIFS('Daily NSE Equity Options'!$L:$L,'Daily NSE Equity Options'!$A:$A,$A1371))</f>
        <v/>
      </c>
      <c r="Q1371" s="8">
        <f>IF(SUMIFS('Daily BSE Equity Options'!$L:$L,'Daily BSE Equity Options'!$A:$A,$A1371)=0,"",SUMIFS('Daily BSE Equity Options'!$L:$L,'Daily BSE Equity Options'!$A:$A,$A1371))</f>
        <v/>
      </c>
      <c r="R1371" s="8">
        <f>IF(OR(P1371="",Q1371=""),"",P1371+Q1371)</f>
        <v/>
      </c>
      <c r="S1371" s="23">
        <f>IFERROR(IF(OR(P1371="",INDEX(P:P,MATCH(DATE(YEAR($A1371)-1,MONTH($A1371),DAY($A1371)),$A:$A,0))=""),"",P1371/INDEX(P:P,MATCH(DATE(YEAR($A1371)-1,MONTH($A1371),DAY($A1371)),$A:$A,0))-1),"")</f>
        <v/>
      </c>
      <c r="T1371" s="23">
        <f>IFERROR(IF(OR(Q1371="",INDEX(Q:Q,MATCH(DATE(YEAR($A1371)-1,MONTH($A1371),DAY($A1371)),$A:$A,0))=""),"",Q1371/INDEX(Q:Q,MATCH(DATE(YEAR($A1371)-1,MONTH($A1371),DAY($A1371)),$A:$A,0))-1),"")</f>
        <v/>
      </c>
      <c r="U1371" s="23">
        <f>IFERROR(IF(OR(R1371="",INDEX(R:R,MATCH(DATE(YEAR($A1371)-1,MONTH($A1371),DAY($A1371)),$A:$A,0))=""),"",R1371/INDEX(R:R,MATCH(DATE(YEAR($A1371)-1,MONTH($A1371),DAY($A1371)),$A:$A,0))-1),"")</f>
        <v/>
      </c>
      <c r="V1371" s="23">
        <f>IF(OR(P1371="",P1370=""),"",P1371/P1370-1)</f>
        <v/>
      </c>
      <c r="W1371" s="23">
        <f>IF(OR(Q1371="",Q1370=""),"",Q1371/Q1370-1)</f>
        <v/>
      </c>
      <c r="X1371" s="23">
        <f>IF(OR(R1371="",R1370=""),"",R1371/R1370-1)</f>
        <v/>
      </c>
      <c r="Y1371" s="23">
        <f>IF(R1371="","",P1371/R1371)</f>
        <v/>
      </c>
      <c r="Z1371" s="23">
        <f>IF(R1371="","",Q1371/R1371)</f>
        <v/>
      </c>
      <c r="AA1371" s="24">
        <f>IF(SUMIFS('Daily NSE Equity Options'!$M:$M,'Daily NSE Equity Options'!$A:$A,$A1371)=0,"",SUMIFS('Daily NSE Equity Options'!$M:$M,'Daily NSE Equity Options'!$A:$A,$A1371))</f>
        <v/>
      </c>
      <c r="AB1371" s="9">
        <f>IF(SUMIFS('Daily BSE Equity Options'!$M:$M,'Daily BSE Equity Options'!$A:$A,$A1371)=0,"",SUMIFS('Daily BSE Equity Options'!$M:$M,'Daily BSE Equity Options'!$A:$A,$A1371))</f>
        <v/>
      </c>
      <c r="AC1371" s="9">
        <f>IF(OR(AA1371="",AB1371=""),"",AA1371+AB1371)</f>
        <v/>
      </c>
      <c r="AD1371" s="26">
        <f>IFERROR(IF(OR(AA1371="",INDEX(AA:AA,MATCH(DATE(YEAR($A1371)-1,MONTH($A1371),DAY($A1371)),$A:$A,0))=""),"",AA1371/INDEX(AA:AA,MATCH(DATE(YEAR($A1371)-1,MONTH($A1371),DAY($A1371)),$A:$A,0))-1),"")</f>
        <v/>
      </c>
      <c r="AE1371" s="26">
        <f>IFERROR(IF(OR(AB1371="",INDEX(AB:AB,MATCH(DATE(YEAR($A1371)-1,MONTH($A1371),DAY($A1371)),$A:$A,0))=""),"",AB1371/INDEX(AB:AB,MATCH(DATE(YEAR($A1371)-1,MONTH($A1371),DAY($A1371)),$A:$A,0))-1),"")</f>
        <v/>
      </c>
      <c r="AF1371" s="26">
        <f>IFERROR(IF(OR(AC1371="",INDEX(AC:AC,MATCH(DATE(YEAR($A1371)-1,MONTH($A1371),DAY($A1371)),$A:$A,0))=""),"",AC1371/INDEX(AC:AC,MATCH(DATE(YEAR($A1371)-1,MONTH($A1371),DAY($A1371)),$A:$A,0))-1),"")</f>
        <v/>
      </c>
      <c r="AG1371" s="26">
        <f>IF(OR(AA1371="",AA1370=""),"",AA1371/AA1370-1)</f>
        <v/>
      </c>
      <c r="AH1371" s="26">
        <f>IF(OR(AB1371="",AB1370=""),"",AB1371/AB1370-1)</f>
        <v/>
      </c>
      <c r="AI1371" s="26">
        <f>IF(OR(AC1371="",AC1370=""),"",AC1371/AC1370-1)</f>
        <v/>
      </c>
      <c r="AJ1371" s="26">
        <f>IF(AC1371="","",AA1371/AC1371)</f>
        <v/>
      </c>
      <c r="AK1371" s="26">
        <f>IF(AC1371="","",AB1371/AC1371)</f>
        <v/>
      </c>
      <c r="AL1371" s="29" t="n">
        <v>10.1925</v>
      </c>
      <c r="AM1371" s="30" t="n">
        <v>10.45</v>
      </c>
      <c r="AN1371" s="30" t="n">
        <v>10</v>
      </c>
      <c r="AO1371" s="30" t="n">
        <v>10.05</v>
      </c>
      <c r="AP1371" s="31" t="n">
        <v>-0.014</v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18">
        <f>IF(SUMIFS('Daily NSE Equity Options'!$K:$K,'Daily NSE Equity Options'!$A:$A,$A1372)=0,"",SUMIFS('Daily NSE Equity Options'!$K:$K,'Daily NSE Equity Options'!$A:$A,$A1372))</f>
        <v/>
      </c>
      <c r="F1372" s="7">
        <f>IF(SUMIFS('Daily BSE Equity Options'!$K:$K,'Daily BSE Equity Options'!$A:$A,$A1372)=0,"",SUMIFS('Daily BSE Equity Options'!$K:$K,'Daily BSE Equity Options'!$A:$A,$A1372))</f>
        <v/>
      </c>
      <c r="G1372" s="7">
        <f>IF(OR(E1372="",F1372=""),"",E1372+F1372)</f>
        <v/>
      </c>
      <c r="H1372" s="20">
        <f>IFERROR(IF(OR(E1372="",INDEX(E:E,MATCH(DATE(YEAR($A1372)-1,MONTH($A1372),DAY($A1372)),$A:$A,0))=""),"",E1372/INDEX(E:E,MATCH(DATE(YEAR($A1372)-1,MONTH($A1372),DAY($A1372)),$A:$A,0))-1),"")</f>
        <v/>
      </c>
      <c r="I1372" s="20">
        <f>IFERROR(IF(OR(F1372="",INDEX(F:F,MATCH(DATE(YEAR($A1372)-1,MONTH($A1372),DAY($A1372)),$A:$A,0))=""),"",F1372/INDEX(F:F,MATCH(DATE(YEAR($A1372)-1,MONTH($A1372),DAY($A1372)),$A:$A,0))-1),"")</f>
        <v/>
      </c>
      <c r="J1372" s="20">
        <f>IFERROR(IF(OR(G1372="",INDEX(G:G,MATCH(DATE(YEAR($A1372)-1,MONTH($A1372),DAY($A1372)),$A:$A,0))=""),"",G1372/INDEX(G:G,MATCH(DATE(YEAR($A1372)-1,MONTH($A1372),DAY($A1372)),$A:$A,0))-1),"")</f>
        <v/>
      </c>
      <c r="K1372" s="20">
        <f>IF(OR(E1372="",E1371=""),"",E1372/E1371-1)</f>
        <v/>
      </c>
      <c r="L1372" s="20">
        <f>IF(OR(F1372="",F1371=""),"",F1372/F1371-1)</f>
        <v/>
      </c>
      <c r="M1372" s="20">
        <f>IF(OR(G1372="",G1371=""),"",G1372/G1371-1)</f>
        <v/>
      </c>
      <c r="N1372" s="20">
        <f>IF(G1372="","",E1372/G1372)</f>
        <v/>
      </c>
      <c r="O1372" s="20">
        <f>IF(G1372="","",F1372/G1372)</f>
        <v/>
      </c>
      <c r="P1372" s="21">
        <f>IF(SUMIFS('Daily NSE Equity Options'!$L:$L,'Daily NSE Equity Options'!$A:$A,$A1372)=0,"",SUMIFS('Daily NSE Equity Options'!$L:$L,'Daily NSE Equity Options'!$A:$A,$A1372))</f>
        <v/>
      </c>
      <c r="Q1372" s="8">
        <f>IF(SUMIFS('Daily BSE Equity Options'!$L:$L,'Daily BSE Equity Options'!$A:$A,$A1372)=0,"",SUMIFS('Daily BSE Equity Options'!$L:$L,'Daily BSE Equity Options'!$A:$A,$A1372))</f>
        <v/>
      </c>
      <c r="R1372" s="8">
        <f>IF(OR(P1372="",Q1372=""),"",P1372+Q1372)</f>
        <v/>
      </c>
      <c r="S1372" s="23">
        <f>IFERROR(IF(OR(P1372="",INDEX(P:P,MATCH(DATE(YEAR($A1372)-1,MONTH($A1372),DAY($A1372)),$A:$A,0))=""),"",P1372/INDEX(P:P,MATCH(DATE(YEAR($A1372)-1,MONTH($A1372),DAY($A1372)),$A:$A,0))-1),"")</f>
        <v/>
      </c>
      <c r="T1372" s="23">
        <f>IFERROR(IF(OR(Q1372="",INDEX(Q:Q,MATCH(DATE(YEAR($A1372)-1,MONTH($A1372),DAY($A1372)),$A:$A,0))=""),"",Q1372/INDEX(Q:Q,MATCH(DATE(YEAR($A1372)-1,MONTH($A1372),DAY($A1372)),$A:$A,0))-1),"")</f>
        <v/>
      </c>
      <c r="U1372" s="23">
        <f>IFERROR(IF(OR(R1372="",INDEX(R:R,MATCH(DATE(YEAR($A1372)-1,MONTH($A1372),DAY($A1372)),$A:$A,0))=""),"",R1372/INDEX(R:R,MATCH(DATE(YEAR($A1372)-1,MONTH($A1372),DAY($A1372)),$A:$A,0))-1),"")</f>
        <v/>
      </c>
      <c r="V1372" s="23">
        <f>IF(OR(P1372="",P1371=""),"",P1372/P1371-1)</f>
        <v/>
      </c>
      <c r="W1372" s="23">
        <f>IF(OR(Q1372="",Q1371=""),"",Q1372/Q1371-1)</f>
        <v/>
      </c>
      <c r="X1372" s="23">
        <f>IF(OR(R1372="",R1371=""),"",R1372/R1371-1)</f>
        <v/>
      </c>
      <c r="Y1372" s="23">
        <f>IF(R1372="","",P1372/R1372)</f>
        <v/>
      </c>
      <c r="Z1372" s="23">
        <f>IF(R1372="","",Q1372/R1372)</f>
        <v/>
      </c>
      <c r="AA1372" s="24">
        <f>IF(SUMIFS('Daily NSE Equity Options'!$M:$M,'Daily NSE Equity Options'!$A:$A,$A1372)=0,"",SUMIFS('Daily NSE Equity Options'!$M:$M,'Daily NSE Equity Options'!$A:$A,$A1372))</f>
        <v/>
      </c>
      <c r="AB1372" s="9">
        <f>IF(SUMIFS('Daily BSE Equity Options'!$M:$M,'Daily BSE Equity Options'!$A:$A,$A1372)=0,"",SUMIFS('Daily BSE Equity Options'!$M:$M,'Daily BSE Equity Options'!$A:$A,$A1372))</f>
        <v/>
      </c>
      <c r="AC1372" s="9">
        <f>IF(OR(AA1372="",AB1372=""),"",AA1372+AB1372)</f>
        <v/>
      </c>
      <c r="AD1372" s="26">
        <f>IFERROR(IF(OR(AA1372="",INDEX(AA:AA,MATCH(DATE(YEAR($A1372)-1,MONTH($A1372),DAY($A1372)),$A:$A,0))=""),"",AA1372/INDEX(AA:AA,MATCH(DATE(YEAR($A1372)-1,MONTH($A1372),DAY($A1372)),$A:$A,0))-1),"")</f>
        <v/>
      </c>
      <c r="AE1372" s="26">
        <f>IFERROR(IF(OR(AB1372="",INDEX(AB:AB,MATCH(DATE(YEAR($A1372)-1,MONTH($A1372),DAY($A1372)),$A:$A,0))=""),"",AB1372/INDEX(AB:AB,MATCH(DATE(YEAR($A1372)-1,MONTH($A1372),DAY($A1372)),$A:$A,0))-1),"")</f>
        <v/>
      </c>
      <c r="AF1372" s="26">
        <f>IFERROR(IF(OR(AC1372="",INDEX(AC:AC,MATCH(DATE(YEAR($A1372)-1,MONTH($A1372),DAY($A1372)),$A:$A,0))=""),"",AC1372/INDEX(AC:AC,MATCH(DATE(YEAR($A1372)-1,MONTH($A1372),DAY($A1372)),$A:$A,0))-1),"")</f>
        <v/>
      </c>
      <c r="AG1372" s="26">
        <f>IF(OR(AA1372="",AA1371=""),"",AA1372/AA1371-1)</f>
        <v/>
      </c>
      <c r="AH1372" s="26">
        <f>IF(OR(AB1372="",AB1371=""),"",AB1372/AB1371-1)</f>
        <v/>
      </c>
      <c r="AI1372" s="26">
        <f>IF(OR(AC1372="",AC1371=""),"",AC1372/AC1371-1)</f>
        <v/>
      </c>
      <c r="AJ1372" s="26">
        <f>IF(AC1372="","",AA1372/AC1372)</f>
        <v/>
      </c>
      <c r="AK1372" s="26">
        <f>IF(AC1372="","",AB1372/AC1372)</f>
        <v/>
      </c>
      <c r="AL1372" s="29" t="n">
        <v>10.05</v>
      </c>
      <c r="AM1372" s="30" t="n">
        <v>10.5225</v>
      </c>
      <c r="AN1372" s="30" t="n">
        <v>9.6875</v>
      </c>
      <c r="AO1372" s="30" t="n">
        <v>10.31</v>
      </c>
      <c r="AP1372" s="31" t="n">
        <v>0.0259</v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18">
        <f>IF(SUMIFS('Daily NSE Equity Options'!$K:$K,'Daily NSE Equity Options'!$A:$A,$A1373)=0,"",SUMIFS('Daily NSE Equity Options'!$K:$K,'Daily NSE Equity Options'!$A:$A,$A1373))</f>
        <v/>
      </c>
      <c r="F1373" s="7">
        <f>IF(SUMIFS('Daily BSE Equity Options'!$K:$K,'Daily BSE Equity Options'!$A:$A,$A1373)=0,"",SUMIFS('Daily BSE Equity Options'!$K:$K,'Daily BSE Equity Options'!$A:$A,$A1373))</f>
        <v/>
      </c>
      <c r="G1373" s="7">
        <f>IF(OR(E1373="",F1373=""),"",E1373+F1373)</f>
        <v/>
      </c>
      <c r="H1373" s="20">
        <f>IFERROR(IF(OR(E1373="",INDEX(E:E,MATCH(DATE(YEAR($A1373)-1,MONTH($A1373),DAY($A1373)),$A:$A,0))=""),"",E1373/INDEX(E:E,MATCH(DATE(YEAR($A1373)-1,MONTH($A1373),DAY($A1373)),$A:$A,0))-1),"")</f>
        <v/>
      </c>
      <c r="I1373" s="20">
        <f>IFERROR(IF(OR(F1373="",INDEX(F:F,MATCH(DATE(YEAR($A1373)-1,MONTH($A1373),DAY($A1373)),$A:$A,0))=""),"",F1373/INDEX(F:F,MATCH(DATE(YEAR($A1373)-1,MONTH($A1373),DAY($A1373)),$A:$A,0))-1),"")</f>
        <v/>
      </c>
      <c r="J1373" s="20">
        <f>IFERROR(IF(OR(G1373="",INDEX(G:G,MATCH(DATE(YEAR($A1373)-1,MONTH($A1373),DAY($A1373)),$A:$A,0))=""),"",G1373/INDEX(G:G,MATCH(DATE(YEAR($A1373)-1,MONTH($A1373),DAY($A1373)),$A:$A,0))-1),"")</f>
        <v/>
      </c>
      <c r="K1373" s="20">
        <f>IF(OR(E1373="",E1372=""),"",E1373/E1372-1)</f>
        <v/>
      </c>
      <c r="L1373" s="20">
        <f>IF(OR(F1373="",F1372=""),"",F1373/F1372-1)</f>
        <v/>
      </c>
      <c r="M1373" s="20">
        <f>IF(OR(G1373="",G1372=""),"",G1373/G1372-1)</f>
        <v/>
      </c>
      <c r="N1373" s="20">
        <f>IF(G1373="","",E1373/G1373)</f>
        <v/>
      </c>
      <c r="O1373" s="20">
        <f>IF(G1373="","",F1373/G1373)</f>
        <v/>
      </c>
      <c r="P1373" s="21">
        <f>IF(SUMIFS('Daily NSE Equity Options'!$L:$L,'Daily NSE Equity Options'!$A:$A,$A1373)=0,"",SUMIFS('Daily NSE Equity Options'!$L:$L,'Daily NSE Equity Options'!$A:$A,$A1373))</f>
        <v/>
      </c>
      <c r="Q1373" s="8">
        <f>IF(SUMIFS('Daily BSE Equity Options'!$L:$L,'Daily BSE Equity Options'!$A:$A,$A1373)=0,"",SUMIFS('Daily BSE Equity Options'!$L:$L,'Daily BSE Equity Options'!$A:$A,$A1373))</f>
        <v/>
      </c>
      <c r="R1373" s="8">
        <f>IF(OR(P1373="",Q1373=""),"",P1373+Q1373)</f>
        <v/>
      </c>
      <c r="S1373" s="23">
        <f>IFERROR(IF(OR(P1373="",INDEX(P:P,MATCH(DATE(YEAR($A1373)-1,MONTH($A1373),DAY($A1373)),$A:$A,0))=""),"",P1373/INDEX(P:P,MATCH(DATE(YEAR($A1373)-1,MONTH($A1373),DAY($A1373)),$A:$A,0))-1),"")</f>
        <v/>
      </c>
      <c r="T1373" s="23">
        <f>IFERROR(IF(OR(Q1373="",INDEX(Q:Q,MATCH(DATE(YEAR($A1373)-1,MONTH($A1373),DAY($A1373)),$A:$A,0))=""),"",Q1373/INDEX(Q:Q,MATCH(DATE(YEAR($A1373)-1,MONTH($A1373),DAY($A1373)),$A:$A,0))-1),"")</f>
        <v/>
      </c>
      <c r="U1373" s="23">
        <f>IFERROR(IF(OR(R1373="",INDEX(R:R,MATCH(DATE(YEAR($A1373)-1,MONTH($A1373),DAY($A1373)),$A:$A,0))=""),"",R1373/INDEX(R:R,MATCH(DATE(YEAR($A1373)-1,MONTH($A1373),DAY($A1373)),$A:$A,0))-1),"")</f>
        <v/>
      </c>
      <c r="V1373" s="23">
        <f>IF(OR(P1373="",P1372=""),"",P1373/P1372-1)</f>
        <v/>
      </c>
      <c r="W1373" s="23">
        <f>IF(OR(Q1373="",Q1372=""),"",Q1373/Q1372-1)</f>
        <v/>
      </c>
      <c r="X1373" s="23">
        <f>IF(OR(R1373="",R1372=""),"",R1373/R1372-1)</f>
        <v/>
      </c>
      <c r="Y1373" s="23">
        <f>IF(R1373="","",P1373/R1373)</f>
        <v/>
      </c>
      <c r="Z1373" s="23">
        <f>IF(R1373="","",Q1373/R1373)</f>
        <v/>
      </c>
      <c r="AA1373" s="24">
        <f>IF(SUMIFS('Daily NSE Equity Options'!$M:$M,'Daily NSE Equity Options'!$A:$A,$A1373)=0,"",SUMIFS('Daily NSE Equity Options'!$M:$M,'Daily NSE Equity Options'!$A:$A,$A1373))</f>
        <v/>
      </c>
      <c r="AB1373" s="9">
        <f>IF(SUMIFS('Daily BSE Equity Options'!$M:$M,'Daily BSE Equity Options'!$A:$A,$A1373)=0,"",SUMIFS('Daily BSE Equity Options'!$M:$M,'Daily BSE Equity Options'!$A:$A,$A1373))</f>
        <v/>
      </c>
      <c r="AC1373" s="9">
        <f>IF(OR(AA1373="",AB1373=""),"",AA1373+AB1373)</f>
        <v/>
      </c>
      <c r="AD1373" s="26">
        <f>IFERROR(IF(OR(AA1373="",INDEX(AA:AA,MATCH(DATE(YEAR($A1373)-1,MONTH($A1373),DAY($A1373)),$A:$A,0))=""),"",AA1373/INDEX(AA:AA,MATCH(DATE(YEAR($A1373)-1,MONTH($A1373),DAY($A1373)),$A:$A,0))-1),"")</f>
        <v/>
      </c>
      <c r="AE1373" s="26">
        <f>IFERROR(IF(OR(AB1373="",INDEX(AB:AB,MATCH(DATE(YEAR($A1373)-1,MONTH($A1373),DAY($A1373)),$A:$A,0))=""),"",AB1373/INDEX(AB:AB,MATCH(DATE(YEAR($A1373)-1,MONTH($A1373),DAY($A1373)),$A:$A,0))-1),"")</f>
        <v/>
      </c>
      <c r="AF1373" s="26">
        <f>IFERROR(IF(OR(AC1373="",INDEX(AC:AC,MATCH(DATE(YEAR($A1373)-1,MONTH($A1373),DAY($A1373)),$A:$A,0))=""),"",AC1373/INDEX(AC:AC,MATCH(DATE(YEAR($A1373)-1,MONTH($A1373),DAY($A1373)),$A:$A,0))-1),"")</f>
        <v/>
      </c>
      <c r="AG1373" s="26">
        <f>IF(OR(AA1373="",AA1372=""),"",AA1373/AA1372-1)</f>
        <v/>
      </c>
      <c r="AH1373" s="26">
        <f>IF(OR(AB1373="",AB1372=""),"",AB1373/AB1372-1)</f>
        <v/>
      </c>
      <c r="AI1373" s="26">
        <f>IF(OR(AC1373="",AC1372=""),"",AC1373/AC1372-1)</f>
        <v/>
      </c>
      <c r="AJ1373" s="26">
        <f>IF(AC1373="","",AA1373/AC1373)</f>
        <v/>
      </c>
      <c r="AK1373" s="26">
        <f>IF(AC1373="","",AB1373/AC1373)</f>
        <v/>
      </c>
      <c r="AL1373" s="29" t="n">
        <v>10.3125</v>
      </c>
      <c r="AM1373" s="30" t="n">
        <v>10.565</v>
      </c>
      <c r="AN1373" s="30" t="n">
        <v>9.9975</v>
      </c>
      <c r="AO1373" s="30" t="n">
        <v>10.12</v>
      </c>
      <c r="AP1373" s="31" t="n">
        <v>-0.0187</v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18">
        <f>IF(SUMIFS('Daily NSE Equity Options'!$K:$K,'Daily NSE Equity Options'!$A:$A,$A1374)=0,"",SUMIFS('Daily NSE Equity Options'!$K:$K,'Daily NSE Equity Options'!$A:$A,$A1374))</f>
        <v/>
      </c>
      <c r="F1374" s="7">
        <f>IF(SUMIFS('Daily BSE Equity Options'!$K:$K,'Daily BSE Equity Options'!$A:$A,$A1374)=0,"",SUMIFS('Daily BSE Equity Options'!$K:$K,'Daily BSE Equity Options'!$A:$A,$A1374))</f>
        <v/>
      </c>
      <c r="G1374" s="7">
        <f>IF(OR(E1374="",F1374=""),"",E1374+F1374)</f>
        <v/>
      </c>
      <c r="H1374" s="20">
        <f>IFERROR(IF(OR(E1374="",INDEX(E:E,MATCH(DATE(YEAR($A1374)-1,MONTH($A1374),DAY($A1374)),$A:$A,0))=""),"",E1374/INDEX(E:E,MATCH(DATE(YEAR($A1374)-1,MONTH($A1374),DAY($A1374)),$A:$A,0))-1),"")</f>
        <v/>
      </c>
      <c r="I1374" s="20">
        <f>IFERROR(IF(OR(F1374="",INDEX(F:F,MATCH(DATE(YEAR($A1374)-1,MONTH($A1374),DAY($A1374)),$A:$A,0))=""),"",F1374/INDEX(F:F,MATCH(DATE(YEAR($A1374)-1,MONTH($A1374),DAY($A1374)),$A:$A,0))-1),"")</f>
        <v/>
      </c>
      <c r="J1374" s="20">
        <f>IFERROR(IF(OR(G1374="",INDEX(G:G,MATCH(DATE(YEAR($A1374)-1,MONTH($A1374),DAY($A1374)),$A:$A,0))=""),"",G1374/INDEX(G:G,MATCH(DATE(YEAR($A1374)-1,MONTH($A1374),DAY($A1374)),$A:$A,0))-1),"")</f>
        <v/>
      </c>
      <c r="K1374" s="20">
        <f>IF(OR(E1374="",E1373=""),"",E1374/E1373-1)</f>
        <v/>
      </c>
      <c r="L1374" s="20">
        <f>IF(OR(F1374="",F1373=""),"",F1374/F1373-1)</f>
        <v/>
      </c>
      <c r="M1374" s="20">
        <f>IF(OR(G1374="",G1373=""),"",G1374/G1373-1)</f>
        <v/>
      </c>
      <c r="N1374" s="20">
        <f>IF(G1374="","",E1374/G1374)</f>
        <v/>
      </c>
      <c r="O1374" s="20">
        <f>IF(G1374="","",F1374/G1374)</f>
        <v/>
      </c>
      <c r="P1374" s="21">
        <f>IF(SUMIFS('Daily NSE Equity Options'!$L:$L,'Daily NSE Equity Options'!$A:$A,$A1374)=0,"",SUMIFS('Daily NSE Equity Options'!$L:$L,'Daily NSE Equity Options'!$A:$A,$A1374))</f>
        <v/>
      </c>
      <c r="Q1374" s="8">
        <f>IF(SUMIFS('Daily BSE Equity Options'!$L:$L,'Daily BSE Equity Options'!$A:$A,$A1374)=0,"",SUMIFS('Daily BSE Equity Options'!$L:$L,'Daily BSE Equity Options'!$A:$A,$A1374))</f>
        <v/>
      </c>
      <c r="R1374" s="8">
        <f>IF(OR(P1374="",Q1374=""),"",P1374+Q1374)</f>
        <v/>
      </c>
      <c r="S1374" s="23">
        <f>IFERROR(IF(OR(P1374="",INDEX(P:P,MATCH(DATE(YEAR($A1374)-1,MONTH($A1374),DAY($A1374)),$A:$A,0))=""),"",P1374/INDEX(P:P,MATCH(DATE(YEAR($A1374)-1,MONTH($A1374),DAY($A1374)),$A:$A,0))-1),"")</f>
        <v/>
      </c>
      <c r="T1374" s="23">
        <f>IFERROR(IF(OR(Q1374="",INDEX(Q:Q,MATCH(DATE(YEAR($A1374)-1,MONTH($A1374),DAY($A1374)),$A:$A,0))=""),"",Q1374/INDEX(Q:Q,MATCH(DATE(YEAR($A1374)-1,MONTH($A1374),DAY($A1374)),$A:$A,0))-1),"")</f>
        <v/>
      </c>
      <c r="U1374" s="23">
        <f>IFERROR(IF(OR(R1374="",INDEX(R:R,MATCH(DATE(YEAR($A1374)-1,MONTH($A1374),DAY($A1374)),$A:$A,0))=""),"",R1374/INDEX(R:R,MATCH(DATE(YEAR($A1374)-1,MONTH($A1374),DAY($A1374)),$A:$A,0))-1),"")</f>
        <v/>
      </c>
      <c r="V1374" s="23">
        <f>IF(OR(P1374="",P1373=""),"",P1374/P1373-1)</f>
        <v/>
      </c>
      <c r="W1374" s="23">
        <f>IF(OR(Q1374="",Q1373=""),"",Q1374/Q1373-1)</f>
        <v/>
      </c>
      <c r="X1374" s="23">
        <f>IF(OR(R1374="",R1373=""),"",R1374/R1373-1)</f>
        <v/>
      </c>
      <c r="Y1374" s="23">
        <f>IF(R1374="","",P1374/R1374)</f>
        <v/>
      </c>
      <c r="Z1374" s="23">
        <f>IF(R1374="","",Q1374/R1374)</f>
        <v/>
      </c>
      <c r="AA1374" s="24">
        <f>IF(SUMIFS('Daily NSE Equity Options'!$M:$M,'Daily NSE Equity Options'!$A:$A,$A1374)=0,"",SUMIFS('Daily NSE Equity Options'!$M:$M,'Daily NSE Equity Options'!$A:$A,$A1374))</f>
        <v/>
      </c>
      <c r="AB1374" s="9">
        <f>IF(SUMIFS('Daily BSE Equity Options'!$M:$M,'Daily BSE Equity Options'!$A:$A,$A1374)=0,"",SUMIFS('Daily BSE Equity Options'!$M:$M,'Daily BSE Equity Options'!$A:$A,$A1374))</f>
        <v/>
      </c>
      <c r="AC1374" s="9">
        <f>IF(OR(AA1374="",AB1374=""),"",AA1374+AB1374)</f>
        <v/>
      </c>
      <c r="AD1374" s="26">
        <f>IFERROR(IF(OR(AA1374="",INDEX(AA:AA,MATCH(DATE(YEAR($A1374)-1,MONTH($A1374),DAY($A1374)),$A:$A,0))=""),"",AA1374/INDEX(AA:AA,MATCH(DATE(YEAR($A1374)-1,MONTH($A1374),DAY($A1374)),$A:$A,0))-1),"")</f>
        <v/>
      </c>
      <c r="AE1374" s="26">
        <f>IFERROR(IF(OR(AB1374="",INDEX(AB:AB,MATCH(DATE(YEAR($A1374)-1,MONTH($A1374),DAY($A1374)),$A:$A,0))=""),"",AB1374/INDEX(AB:AB,MATCH(DATE(YEAR($A1374)-1,MONTH($A1374),DAY($A1374)),$A:$A,0))-1),"")</f>
        <v/>
      </c>
      <c r="AF1374" s="26">
        <f>IFERROR(IF(OR(AC1374="",INDEX(AC:AC,MATCH(DATE(YEAR($A1374)-1,MONTH($A1374),DAY($A1374)),$A:$A,0))=""),"",AC1374/INDEX(AC:AC,MATCH(DATE(YEAR($A1374)-1,MONTH($A1374),DAY($A1374)),$A:$A,0))-1),"")</f>
        <v/>
      </c>
      <c r="AG1374" s="26">
        <f>IF(OR(AA1374="",AA1373=""),"",AA1374/AA1373-1)</f>
        <v/>
      </c>
      <c r="AH1374" s="26">
        <f>IF(OR(AB1374="",AB1373=""),"",AB1374/AB1373-1)</f>
        <v/>
      </c>
      <c r="AI1374" s="26">
        <f>IF(OR(AC1374="",AC1373=""),"",AC1374/AC1373-1)</f>
        <v/>
      </c>
      <c r="AJ1374" s="26">
        <f>IF(AC1374="","",AA1374/AC1374)</f>
        <v/>
      </c>
      <c r="AK1374" s="26">
        <f>IF(AC1374="","",AB1374/AC1374)</f>
        <v/>
      </c>
      <c r="AL1374" s="29" t="n">
        <v>10.12</v>
      </c>
      <c r="AM1374" s="30" t="n">
        <v>10.3425</v>
      </c>
      <c r="AN1374" s="30" t="n">
        <v>9.710000000000001</v>
      </c>
      <c r="AO1374" s="30" t="n">
        <v>10.1</v>
      </c>
      <c r="AP1374" s="31" t="n">
        <v>-0.002</v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18">
        <f>IF(SUMIFS('Daily NSE Equity Options'!$K:$K,'Daily NSE Equity Options'!$A:$A,$A1375)=0,"",SUMIFS('Daily NSE Equity Options'!$K:$K,'Daily NSE Equity Options'!$A:$A,$A1375))</f>
        <v/>
      </c>
      <c r="F1375" s="7">
        <f>IF(SUMIFS('Daily BSE Equity Options'!$K:$K,'Daily BSE Equity Options'!$A:$A,$A1375)=0,"",SUMIFS('Daily BSE Equity Options'!$K:$K,'Daily BSE Equity Options'!$A:$A,$A1375))</f>
        <v/>
      </c>
      <c r="G1375" s="7">
        <f>IF(OR(E1375="",F1375=""),"",E1375+F1375)</f>
        <v/>
      </c>
      <c r="H1375" s="20">
        <f>IFERROR(IF(OR(E1375="",INDEX(E:E,MATCH(DATE(YEAR($A1375)-1,MONTH($A1375),DAY($A1375)),$A:$A,0))=""),"",E1375/INDEX(E:E,MATCH(DATE(YEAR($A1375)-1,MONTH($A1375),DAY($A1375)),$A:$A,0))-1),"")</f>
        <v/>
      </c>
      <c r="I1375" s="20">
        <f>IFERROR(IF(OR(F1375="",INDEX(F:F,MATCH(DATE(YEAR($A1375)-1,MONTH($A1375),DAY($A1375)),$A:$A,0))=""),"",F1375/INDEX(F:F,MATCH(DATE(YEAR($A1375)-1,MONTH($A1375),DAY($A1375)),$A:$A,0))-1),"")</f>
        <v/>
      </c>
      <c r="J1375" s="20">
        <f>IFERROR(IF(OR(G1375="",INDEX(G:G,MATCH(DATE(YEAR($A1375)-1,MONTH($A1375),DAY($A1375)),$A:$A,0))=""),"",G1375/INDEX(G:G,MATCH(DATE(YEAR($A1375)-1,MONTH($A1375),DAY($A1375)),$A:$A,0))-1),"")</f>
        <v/>
      </c>
      <c r="K1375" s="20">
        <f>IF(OR(E1375="",E1374=""),"",E1375/E1374-1)</f>
        <v/>
      </c>
      <c r="L1375" s="20">
        <f>IF(OR(F1375="",F1374=""),"",F1375/F1374-1)</f>
        <v/>
      </c>
      <c r="M1375" s="20">
        <f>IF(OR(G1375="",G1374=""),"",G1375/G1374-1)</f>
        <v/>
      </c>
      <c r="N1375" s="20">
        <f>IF(G1375="","",E1375/G1375)</f>
        <v/>
      </c>
      <c r="O1375" s="20">
        <f>IF(G1375="","",F1375/G1375)</f>
        <v/>
      </c>
      <c r="P1375" s="21">
        <f>IF(SUMIFS('Daily NSE Equity Options'!$L:$L,'Daily NSE Equity Options'!$A:$A,$A1375)=0,"",SUMIFS('Daily NSE Equity Options'!$L:$L,'Daily NSE Equity Options'!$A:$A,$A1375))</f>
        <v/>
      </c>
      <c r="Q1375" s="8">
        <f>IF(SUMIFS('Daily BSE Equity Options'!$L:$L,'Daily BSE Equity Options'!$A:$A,$A1375)=0,"",SUMIFS('Daily BSE Equity Options'!$L:$L,'Daily BSE Equity Options'!$A:$A,$A1375))</f>
        <v/>
      </c>
      <c r="R1375" s="8">
        <f>IF(OR(P1375="",Q1375=""),"",P1375+Q1375)</f>
        <v/>
      </c>
      <c r="S1375" s="23">
        <f>IFERROR(IF(OR(P1375="",INDEX(P:P,MATCH(DATE(YEAR($A1375)-1,MONTH($A1375),DAY($A1375)),$A:$A,0))=""),"",P1375/INDEX(P:P,MATCH(DATE(YEAR($A1375)-1,MONTH($A1375),DAY($A1375)),$A:$A,0))-1),"")</f>
        <v/>
      </c>
      <c r="T1375" s="23">
        <f>IFERROR(IF(OR(Q1375="",INDEX(Q:Q,MATCH(DATE(YEAR($A1375)-1,MONTH($A1375),DAY($A1375)),$A:$A,0))=""),"",Q1375/INDEX(Q:Q,MATCH(DATE(YEAR($A1375)-1,MONTH($A1375),DAY($A1375)),$A:$A,0))-1),"")</f>
        <v/>
      </c>
      <c r="U1375" s="23">
        <f>IFERROR(IF(OR(R1375="",INDEX(R:R,MATCH(DATE(YEAR($A1375)-1,MONTH($A1375),DAY($A1375)),$A:$A,0))=""),"",R1375/INDEX(R:R,MATCH(DATE(YEAR($A1375)-1,MONTH($A1375),DAY($A1375)),$A:$A,0))-1),"")</f>
        <v/>
      </c>
      <c r="V1375" s="23">
        <f>IF(OR(P1375="",P1374=""),"",P1375/P1374-1)</f>
        <v/>
      </c>
      <c r="W1375" s="23">
        <f>IF(OR(Q1375="",Q1374=""),"",Q1375/Q1374-1)</f>
        <v/>
      </c>
      <c r="X1375" s="23">
        <f>IF(OR(R1375="",R1374=""),"",R1375/R1374-1)</f>
        <v/>
      </c>
      <c r="Y1375" s="23">
        <f>IF(R1375="","",P1375/R1375)</f>
        <v/>
      </c>
      <c r="Z1375" s="23">
        <f>IF(R1375="","",Q1375/R1375)</f>
        <v/>
      </c>
      <c r="AA1375" s="24">
        <f>IF(SUMIFS('Daily NSE Equity Options'!$M:$M,'Daily NSE Equity Options'!$A:$A,$A1375)=0,"",SUMIFS('Daily NSE Equity Options'!$M:$M,'Daily NSE Equity Options'!$A:$A,$A1375))</f>
        <v/>
      </c>
      <c r="AB1375" s="9">
        <f>IF(SUMIFS('Daily BSE Equity Options'!$M:$M,'Daily BSE Equity Options'!$A:$A,$A1375)=0,"",SUMIFS('Daily BSE Equity Options'!$M:$M,'Daily BSE Equity Options'!$A:$A,$A1375))</f>
        <v/>
      </c>
      <c r="AC1375" s="9">
        <f>IF(OR(AA1375="",AB1375=""),"",AA1375+AB1375)</f>
        <v/>
      </c>
      <c r="AD1375" s="26">
        <f>IFERROR(IF(OR(AA1375="",INDEX(AA:AA,MATCH(DATE(YEAR($A1375)-1,MONTH($A1375),DAY($A1375)),$A:$A,0))=""),"",AA1375/INDEX(AA:AA,MATCH(DATE(YEAR($A1375)-1,MONTH($A1375),DAY($A1375)),$A:$A,0))-1),"")</f>
        <v/>
      </c>
      <c r="AE1375" s="26">
        <f>IFERROR(IF(OR(AB1375="",INDEX(AB:AB,MATCH(DATE(YEAR($A1375)-1,MONTH($A1375),DAY($A1375)),$A:$A,0))=""),"",AB1375/INDEX(AB:AB,MATCH(DATE(YEAR($A1375)-1,MONTH($A1375),DAY($A1375)),$A:$A,0))-1),"")</f>
        <v/>
      </c>
      <c r="AF1375" s="26">
        <f>IFERROR(IF(OR(AC1375="",INDEX(AC:AC,MATCH(DATE(YEAR($A1375)-1,MONTH($A1375),DAY($A1375)),$A:$A,0))=""),"",AC1375/INDEX(AC:AC,MATCH(DATE(YEAR($A1375)-1,MONTH($A1375),DAY($A1375)),$A:$A,0))-1),"")</f>
        <v/>
      </c>
      <c r="AG1375" s="26">
        <f>IF(OR(AA1375="",AA1374=""),"",AA1375/AA1374-1)</f>
        <v/>
      </c>
      <c r="AH1375" s="26">
        <f>IF(OR(AB1375="",AB1374=""),"",AB1375/AB1374-1)</f>
        <v/>
      </c>
      <c r="AI1375" s="26">
        <f>IF(OR(AC1375="",AC1374=""),"",AC1375/AC1374-1)</f>
        <v/>
      </c>
      <c r="AJ1375" s="26">
        <f>IF(AC1375="","",AA1375/AC1375)</f>
        <v/>
      </c>
      <c r="AK1375" s="26">
        <f>IF(AC1375="","",AB1375/AC1375)</f>
        <v/>
      </c>
      <c r="AL1375" s="29" t="n">
        <v>10.1025</v>
      </c>
      <c r="AM1375" s="30" t="n">
        <v>11.2575</v>
      </c>
      <c r="AN1375" s="30" t="n">
        <v>9.7775</v>
      </c>
      <c r="AO1375" s="30" t="n">
        <v>11.01</v>
      </c>
      <c r="AP1375" s="31" t="n">
        <v>0.0898</v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18">
        <f>IF(SUMIFS('Daily NSE Equity Options'!$K:$K,'Daily NSE Equity Options'!$A:$A,$A1376)=0,"",SUMIFS('Daily NSE Equity Options'!$K:$K,'Daily NSE Equity Options'!$A:$A,$A1376))</f>
        <v/>
      </c>
      <c r="F1376" s="7">
        <f>IF(SUMIFS('Daily BSE Equity Options'!$K:$K,'Daily BSE Equity Options'!$A:$A,$A1376)=0,"",SUMIFS('Daily BSE Equity Options'!$K:$K,'Daily BSE Equity Options'!$A:$A,$A1376))</f>
        <v/>
      </c>
      <c r="G1376" s="7">
        <f>IF(OR(E1376="",F1376=""),"",E1376+F1376)</f>
        <v/>
      </c>
      <c r="H1376" s="20">
        <f>IFERROR(IF(OR(E1376="",INDEX(E:E,MATCH(DATE(YEAR($A1376)-1,MONTH($A1376),DAY($A1376)),$A:$A,0))=""),"",E1376/INDEX(E:E,MATCH(DATE(YEAR($A1376)-1,MONTH($A1376),DAY($A1376)),$A:$A,0))-1),"")</f>
        <v/>
      </c>
      <c r="I1376" s="20">
        <f>IFERROR(IF(OR(F1376="",INDEX(F:F,MATCH(DATE(YEAR($A1376)-1,MONTH($A1376),DAY($A1376)),$A:$A,0))=""),"",F1376/INDEX(F:F,MATCH(DATE(YEAR($A1376)-1,MONTH($A1376),DAY($A1376)),$A:$A,0))-1),"")</f>
        <v/>
      </c>
      <c r="J1376" s="20">
        <f>IFERROR(IF(OR(G1376="",INDEX(G:G,MATCH(DATE(YEAR($A1376)-1,MONTH($A1376),DAY($A1376)),$A:$A,0))=""),"",G1376/INDEX(G:G,MATCH(DATE(YEAR($A1376)-1,MONTH($A1376),DAY($A1376)),$A:$A,0))-1),"")</f>
        <v/>
      </c>
      <c r="K1376" s="20">
        <f>IF(OR(E1376="",E1375=""),"",E1376/E1375-1)</f>
        <v/>
      </c>
      <c r="L1376" s="20">
        <f>IF(OR(F1376="",F1375=""),"",F1376/F1375-1)</f>
        <v/>
      </c>
      <c r="M1376" s="20">
        <f>IF(OR(G1376="",G1375=""),"",G1376/G1375-1)</f>
        <v/>
      </c>
      <c r="N1376" s="20">
        <f>IF(G1376="","",E1376/G1376)</f>
        <v/>
      </c>
      <c r="O1376" s="20">
        <f>IF(G1376="","",F1376/G1376)</f>
        <v/>
      </c>
      <c r="P1376" s="21">
        <f>IF(SUMIFS('Daily NSE Equity Options'!$L:$L,'Daily NSE Equity Options'!$A:$A,$A1376)=0,"",SUMIFS('Daily NSE Equity Options'!$L:$L,'Daily NSE Equity Options'!$A:$A,$A1376))</f>
        <v/>
      </c>
      <c r="Q1376" s="8">
        <f>IF(SUMIFS('Daily BSE Equity Options'!$L:$L,'Daily BSE Equity Options'!$A:$A,$A1376)=0,"",SUMIFS('Daily BSE Equity Options'!$L:$L,'Daily BSE Equity Options'!$A:$A,$A1376))</f>
        <v/>
      </c>
      <c r="R1376" s="8">
        <f>IF(OR(P1376="",Q1376=""),"",P1376+Q1376)</f>
        <v/>
      </c>
      <c r="S1376" s="23">
        <f>IFERROR(IF(OR(P1376="",INDEX(P:P,MATCH(DATE(YEAR($A1376)-1,MONTH($A1376),DAY($A1376)),$A:$A,0))=""),"",P1376/INDEX(P:P,MATCH(DATE(YEAR($A1376)-1,MONTH($A1376),DAY($A1376)),$A:$A,0))-1),"")</f>
        <v/>
      </c>
      <c r="T1376" s="23">
        <f>IFERROR(IF(OR(Q1376="",INDEX(Q:Q,MATCH(DATE(YEAR($A1376)-1,MONTH($A1376),DAY($A1376)),$A:$A,0))=""),"",Q1376/INDEX(Q:Q,MATCH(DATE(YEAR($A1376)-1,MONTH($A1376),DAY($A1376)),$A:$A,0))-1),"")</f>
        <v/>
      </c>
      <c r="U1376" s="23">
        <f>IFERROR(IF(OR(R1376="",INDEX(R:R,MATCH(DATE(YEAR($A1376)-1,MONTH($A1376),DAY($A1376)),$A:$A,0))=""),"",R1376/INDEX(R:R,MATCH(DATE(YEAR($A1376)-1,MONTH($A1376),DAY($A1376)),$A:$A,0))-1),"")</f>
        <v/>
      </c>
      <c r="V1376" s="23">
        <f>IF(OR(P1376="",P1375=""),"",P1376/P1375-1)</f>
        <v/>
      </c>
      <c r="W1376" s="23">
        <f>IF(OR(Q1376="",Q1375=""),"",Q1376/Q1375-1)</f>
        <v/>
      </c>
      <c r="X1376" s="23">
        <f>IF(OR(R1376="",R1375=""),"",R1376/R1375-1)</f>
        <v/>
      </c>
      <c r="Y1376" s="23">
        <f>IF(R1376="","",P1376/R1376)</f>
        <v/>
      </c>
      <c r="Z1376" s="23">
        <f>IF(R1376="","",Q1376/R1376)</f>
        <v/>
      </c>
      <c r="AA1376" s="24">
        <f>IF(SUMIFS('Daily NSE Equity Options'!$M:$M,'Daily NSE Equity Options'!$A:$A,$A1376)=0,"",SUMIFS('Daily NSE Equity Options'!$M:$M,'Daily NSE Equity Options'!$A:$A,$A1376))</f>
        <v/>
      </c>
      <c r="AB1376" s="9">
        <f>IF(SUMIFS('Daily BSE Equity Options'!$M:$M,'Daily BSE Equity Options'!$A:$A,$A1376)=0,"",SUMIFS('Daily BSE Equity Options'!$M:$M,'Daily BSE Equity Options'!$A:$A,$A1376))</f>
        <v/>
      </c>
      <c r="AC1376" s="9">
        <f>IF(OR(AA1376="",AB1376=""),"",AA1376+AB1376)</f>
        <v/>
      </c>
      <c r="AD1376" s="26">
        <f>IFERROR(IF(OR(AA1376="",INDEX(AA:AA,MATCH(DATE(YEAR($A1376)-1,MONTH($A1376),DAY($A1376)),$A:$A,0))=""),"",AA1376/INDEX(AA:AA,MATCH(DATE(YEAR($A1376)-1,MONTH($A1376),DAY($A1376)),$A:$A,0))-1),"")</f>
        <v/>
      </c>
      <c r="AE1376" s="26">
        <f>IFERROR(IF(OR(AB1376="",INDEX(AB:AB,MATCH(DATE(YEAR($A1376)-1,MONTH($A1376),DAY($A1376)),$A:$A,0))=""),"",AB1376/INDEX(AB:AB,MATCH(DATE(YEAR($A1376)-1,MONTH($A1376),DAY($A1376)),$A:$A,0))-1),"")</f>
        <v/>
      </c>
      <c r="AF1376" s="26">
        <f>IFERROR(IF(OR(AC1376="",INDEX(AC:AC,MATCH(DATE(YEAR($A1376)-1,MONTH($A1376),DAY($A1376)),$A:$A,0))=""),"",AC1376/INDEX(AC:AC,MATCH(DATE(YEAR($A1376)-1,MONTH($A1376),DAY($A1376)),$A:$A,0))-1),"")</f>
        <v/>
      </c>
      <c r="AG1376" s="26">
        <f>IF(OR(AA1376="",AA1375=""),"",AA1376/AA1375-1)</f>
        <v/>
      </c>
      <c r="AH1376" s="26">
        <f>IF(OR(AB1376="",AB1375=""),"",AB1376/AB1375-1)</f>
        <v/>
      </c>
      <c r="AI1376" s="26">
        <f>IF(OR(AC1376="",AC1375=""),"",AC1376/AC1375-1)</f>
        <v/>
      </c>
      <c r="AJ1376" s="26">
        <f>IF(AC1376="","",AA1376/AC1376)</f>
        <v/>
      </c>
      <c r="AK1376" s="26">
        <f>IF(AC1376="","",AB1376/AC1376)</f>
        <v/>
      </c>
      <c r="AL1376" s="29" t="n">
        <v>11.0075</v>
      </c>
      <c r="AM1376" s="30" t="n">
        <v>11.6675</v>
      </c>
      <c r="AN1376" s="30" t="n">
        <v>10.0125</v>
      </c>
      <c r="AO1376" s="30" t="n">
        <v>11.16</v>
      </c>
      <c r="AP1376" s="31" t="n">
        <v>0.0139</v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18">
        <f>IF(SUMIFS('Daily NSE Equity Options'!$K:$K,'Daily NSE Equity Options'!$A:$A,$A1377)=0,"",SUMIFS('Daily NSE Equity Options'!$K:$K,'Daily NSE Equity Options'!$A:$A,$A1377))</f>
        <v/>
      </c>
      <c r="F1377" s="7">
        <f>IF(SUMIFS('Daily BSE Equity Options'!$K:$K,'Daily BSE Equity Options'!$A:$A,$A1377)=0,"",SUMIFS('Daily BSE Equity Options'!$K:$K,'Daily BSE Equity Options'!$A:$A,$A1377))</f>
        <v/>
      </c>
      <c r="G1377" s="7">
        <f>IF(OR(E1377="",F1377=""),"",E1377+F1377)</f>
        <v/>
      </c>
      <c r="H1377" s="20">
        <f>IFERROR(IF(OR(E1377="",INDEX(E:E,MATCH(DATE(YEAR($A1377)-1,MONTH($A1377),DAY($A1377)),$A:$A,0))=""),"",E1377/INDEX(E:E,MATCH(DATE(YEAR($A1377)-1,MONTH($A1377),DAY($A1377)),$A:$A,0))-1),"")</f>
        <v/>
      </c>
      <c r="I1377" s="20">
        <f>IFERROR(IF(OR(F1377="",INDEX(F:F,MATCH(DATE(YEAR($A1377)-1,MONTH($A1377),DAY($A1377)),$A:$A,0))=""),"",F1377/INDEX(F:F,MATCH(DATE(YEAR($A1377)-1,MONTH($A1377),DAY($A1377)),$A:$A,0))-1),"")</f>
        <v/>
      </c>
      <c r="J1377" s="20">
        <f>IFERROR(IF(OR(G1377="",INDEX(G:G,MATCH(DATE(YEAR($A1377)-1,MONTH($A1377),DAY($A1377)),$A:$A,0))=""),"",G1377/INDEX(G:G,MATCH(DATE(YEAR($A1377)-1,MONTH($A1377),DAY($A1377)),$A:$A,0))-1),"")</f>
        <v/>
      </c>
      <c r="K1377" s="20">
        <f>IF(OR(E1377="",E1376=""),"",E1377/E1376-1)</f>
        <v/>
      </c>
      <c r="L1377" s="20">
        <f>IF(OR(F1377="",F1376=""),"",F1377/F1376-1)</f>
        <v/>
      </c>
      <c r="M1377" s="20">
        <f>IF(OR(G1377="",G1376=""),"",G1377/G1376-1)</f>
        <v/>
      </c>
      <c r="N1377" s="20">
        <f>IF(G1377="","",E1377/G1377)</f>
        <v/>
      </c>
      <c r="O1377" s="20">
        <f>IF(G1377="","",F1377/G1377)</f>
        <v/>
      </c>
      <c r="P1377" s="21">
        <f>IF(SUMIFS('Daily NSE Equity Options'!$L:$L,'Daily NSE Equity Options'!$A:$A,$A1377)=0,"",SUMIFS('Daily NSE Equity Options'!$L:$L,'Daily NSE Equity Options'!$A:$A,$A1377))</f>
        <v/>
      </c>
      <c r="Q1377" s="8">
        <f>IF(SUMIFS('Daily BSE Equity Options'!$L:$L,'Daily BSE Equity Options'!$A:$A,$A1377)=0,"",SUMIFS('Daily BSE Equity Options'!$L:$L,'Daily BSE Equity Options'!$A:$A,$A1377))</f>
        <v/>
      </c>
      <c r="R1377" s="8">
        <f>IF(OR(P1377="",Q1377=""),"",P1377+Q1377)</f>
        <v/>
      </c>
      <c r="S1377" s="23">
        <f>IFERROR(IF(OR(P1377="",INDEX(P:P,MATCH(DATE(YEAR($A1377)-1,MONTH($A1377),DAY($A1377)),$A:$A,0))=""),"",P1377/INDEX(P:P,MATCH(DATE(YEAR($A1377)-1,MONTH($A1377),DAY($A1377)),$A:$A,0))-1),"")</f>
        <v/>
      </c>
      <c r="T1377" s="23">
        <f>IFERROR(IF(OR(Q1377="",INDEX(Q:Q,MATCH(DATE(YEAR($A1377)-1,MONTH($A1377),DAY($A1377)),$A:$A,0))=""),"",Q1377/INDEX(Q:Q,MATCH(DATE(YEAR($A1377)-1,MONTH($A1377),DAY($A1377)),$A:$A,0))-1),"")</f>
        <v/>
      </c>
      <c r="U1377" s="23">
        <f>IFERROR(IF(OR(R1377="",INDEX(R:R,MATCH(DATE(YEAR($A1377)-1,MONTH($A1377),DAY($A1377)),$A:$A,0))=""),"",R1377/INDEX(R:R,MATCH(DATE(YEAR($A1377)-1,MONTH($A1377),DAY($A1377)),$A:$A,0))-1),"")</f>
        <v/>
      </c>
      <c r="V1377" s="23">
        <f>IF(OR(P1377="",P1376=""),"",P1377/P1376-1)</f>
        <v/>
      </c>
      <c r="W1377" s="23">
        <f>IF(OR(Q1377="",Q1376=""),"",Q1377/Q1376-1)</f>
        <v/>
      </c>
      <c r="X1377" s="23">
        <f>IF(OR(R1377="",R1376=""),"",R1377/R1376-1)</f>
        <v/>
      </c>
      <c r="Y1377" s="23">
        <f>IF(R1377="","",P1377/R1377)</f>
        <v/>
      </c>
      <c r="Z1377" s="23">
        <f>IF(R1377="","",Q1377/R1377)</f>
        <v/>
      </c>
      <c r="AA1377" s="24">
        <f>IF(SUMIFS('Daily NSE Equity Options'!$M:$M,'Daily NSE Equity Options'!$A:$A,$A1377)=0,"",SUMIFS('Daily NSE Equity Options'!$M:$M,'Daily NSE Equity Options'!$A:$A,$A1377))</f>
        <v/>
      </c>
      <c r="AB1377" s="9">
        <f>IF(SUMIFS('Daily BSE Equity Options'!$M:$M,'Daily BSE Equity Options'!$A:$A,$A1377)=0,"",SUMIFS('Daily BSE Equity Options'!$M:$M,'Daily BSE Equity Options'!$A:$A,$A1377))</f>
        <v/>
      </c>
      <c r="AC1377" s="9">
        <f>IF(OR(AA1377="",AB1377=""),"",AA1377+AB1377)</f>
        <v/>
      </c>
      <c r="AD1377" s="26">
        <f>IFERROR(IF(OR(AA1377="",INDEX(AA:AA,MATCH(DATE(YEAR($A1377)-1,MONTH($A1377),DAY($A1377)),$A:$A,0))=""),"",AA1377/INDEX(AA:AA,MATCH(DATE(YEAR($A1377)-1,MONTH($A1377),DAY($A1377)),$A:$A,0))-1),"")</f>
        <v/>
      </c>
      <c r="AE1377" s="26">
        <f>IFERROR(IF(OR(AB1377="",INDEX(AB:AB,MATCH(DATE(YEAR($A1377)-1,MONTH($A1377),DAY($A1377)),$A:$A,0))=""),"",AB1377/INDEX(AB:AB,MATCH(DATE(YEAR($A1377)-1,MONTH($A1377),DAY($A1377)),$A:$A,0))-1),"")</f>
        <v/>
      </c>
      <c r="AF1377" s="26">
        <f>IFERROR(IF(OR(AC1377="",INDEX(AC:AC,MATCH(DATE(YEAR($A1377)-1,MONTH($A1377),DAY($A1377)),$A:$A,0))=""),"",AC1377/INDEX(AC:AC,MATCH(DATE(YEAR($A1377)-1,MONTH($A1377),DAY($A1377)),$A:$A,0))-1),"")</f>
        <v/>
      </c>
      <c r="AG1377" s="26">
        <f>IF(OR(AA1377="",AA1376=""),"",AA1377/AA1376-1)</f>
        <v/>
      </c>
      <c r="AH1377" s="26">
        <f>IF(OR(AB1377="",AB1376=""),"",AB1377/AB1376-1)</f>
        <v/>
      </c>
      <c r="AI1377" s="26">
        <f>IF(OR(AC1377="",AC1376=""),"",AC1377/AC1376-1)</f>
        <v/>
      </c>
      <c r="AJ1377" s="26">
        <f>IF(AC1377="","",AA1377/AC1377)</f>
        <v/>
      </c>
      <c r="AK1377" s="26">
        <f>IF(AC1377="","",AB1377/AC1377)</f>
        <v/>
      </c>
      <c r="AL1377" s="29" t="n">
        <v>11.155</v>
      </c>
      <c r="AM1377" s="30" t="n">
        <v>11.155</v>
      </c>
      <c r="AN1377" s="30" t="n">
        <v>10.4325</v>
      </c>
      <c r="AO1377" s="30" t="n">
        <v>10.53</v>
      </c>
      <c r="AP1377" s="31" t="n">
        <v>-0.056</v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18">
        <f>IF(SUMIFS('Daily NSE Equity Options'!$K:$K,'Daily NSE Equity Options'!$A:$A,$A1378)=0,"",SUMIFS('Daily NSE Equity Options'!$K:$K,'Daily NSE Equity Options'!$A:$A,$A1378))</f>
        <v/>
      </c>
      <c r="F1378" s="7">
        <f>IF(SUMIFS('Daily BSE Equity Options'!$K:$K,'Daily BSE Equity Options'!$A:$A,$A1378)=0,"",SUMIFS('Daily BSE Equity Options'!$K:$K,'Daily BSE Equity Options'!$A:$A,$A1378))</f>
        <v/>
      </c>
      <c r="G1378" s="7">
        <f>IF(OR(E1378="",F1378=""),"",E1378+F1378)</f>
        <v/>
      </c>
      <c r="H1378" s="20">
        <f>IFERROR(IF(OR(E1378="",INDEX(E:E,MATCH(DATE(YEAR($A1378)-1,MONTH($A1378),DAY($A1378)),$A:$A,0))=""),"",E1378/INDEX(E:E,MATCH(DATE(YEAR($A1378)-1,MONTH($A1378),DAY($A1378)),$A:$A,0))-1),"")</f>
        <v/>
      </c>
      <c r="I1378" s="20">
        <f>IFERROR(IF(OR(F1378="",INDEX(F:F,MATCH(DATE(YEAR($A1378)-1,MONTH($A1378),DAY($A1378)),$A:$A,0))=""),"",F1378/INDEX(F:F,MATCH(DATE(YEAR($A1378)-1,MONTH($A1378),DAY($A1378)),$A:$A,0))-1),"")</f>
        <v/>
      </c>
      <c r="J1378" s="20">
        <f>IFERROR(IF(OR(G1378="",INDEX(G:G,MATCH(DATE(YEAR($A1378)-1,MONTH($A1378),DAY($A1378)),$A:$A,0))=""),"",G1378/INDEX(G:G,MATCH(DATE(YEAR($A1378)-1,MONTH($A1378),DAY($A1378)),$A:$A,0))-1),"")</f>
        <v/>
      </c>
      <c r="K1378" s="20">
        <f>IF(OR(E1378="",E1377=""),"",E1378/E1377-1)</f>
        <v/>
      </c>
      <c r="L1378" s="20">
        <f>IF(OR(F1378="",F1377=""),"",F1378/F1377-1)</f>
        <v/>
      </c>
      <c r="M1378" s="20">
        <f>IF(OR(G1378="",G1377=""),"",G1378/G1377-1)</f>
        <v/>
      </c>
      <c r="N1378" s="20">
        <f>IF(G1378="","",E1378/G1378)</f>
        <v/>
      </c>
      <c r="O1378" s="20">
        <f>IF(G1378="","",F1378/G1378)</f>
        <v/>
      </c>
      <c r="P1378" s="21">
        <f>IF(SUMIFS('Daily NSE Equity Options'!$L:$L,'Daily NSE Equity Options'!$A:$A,$A1378)=0,"",SUMIFS('Daily NSE Equity Options'!$L:$L,'Daily NSE Equity Options'!$A:$A,$A1378))</f>
        <v/>
      </c>
      <c r="Q1378" s="8">
        <f>IF(SUMIFS('Daily BSE Equity Options'!$L:$L,'Daily BSE Equity Options'!$A:$A,$A1378)=0,"",SUMIFS('Daily BSE Equity Options'!$L:$L,'Daily BSE Equity Options'!$A:$A,$A1378))</f>
        <v/>
      </c>
      <c r="R1378" s="8">
        <f>IF(OR(P1378="",Q1378=""),"",P1378+Q1378)</f>
        <v/>
      </c>
      <c r="S1378" s="23">
        <f>IFERROR(IF(OR(P1378="",INDEX(P:P,MATCH(DATE(YEAR($A1378)-1,MONTH($A1378),DAY($A1378)),$A:$A,0))=""),"",P1378/INDEX(P:P,MATCH(DATE(YEAR($A1378)-1,MONTH($A1378),DAY($A1378)),$A:$A,0))-1),"")</f>
        <v/>
      </c>
      <c r="T1378" s="23">
        <f>IFERROR(IF(OR(Q1378="",INDEX(Q:Q,MATCH(DATE(YEAR($A1378)-1,MONTH($A1378),DAY($A1378)),$A:$A,0))=""),"",Q1378/INDEX(Q:Q,MATCH(DATE(YEAR($A1378)-1,MONTH($A1378),DAY($A1378)),$A:$A,0))-1),"")</f>
        <v/>
      </c>
      <c r="U1378" s="23">
        <f>IFERROR(IF(OR(R1378="",INDEX(R:R,MATCH(DATE(YEAR($A1378)-1,MONTH($A1378),DAY($A1378)),$A:$A,0))=""),"",R1378/INDEX(R:R,MATCH(DATE(YEAR($A1378)-1,MONTH($A1378),DAY($A1378)),$A:$A,0))-1),"")</f>
        <v/>
      </c>
      <c r="V1378" s="23">
        <f>IF(OR(P1378="",P1377=""),"",P1378/P1377-1)</f>
        <v/>
      </c>
      <c r="W1378" s="23">
        <f>IF(OR(Q1378="",Q1377=""),"",Q1378/Q1377-1)</f>
        <v/>
      </c>
      <c r="X1378" s="23">
        <f>IF(OR(R1378="",R1377=""),"",R1378/R1377-1)</f>
        <v/>
      </c>
      <c r="Y1378" s="23">
        <f>IF(R1378="","",P1378/R1378)</f>
        <v/>
      </c>
      <c r="Z1378" s="23">
        <f>IF(R1378="","",Q1378/R1378)</f>
        <v/>
      </c>
      <c r="AA1378" s="24">
        <f>IF(SUMIFS('Daily NSE Equity Options'!$M:$M,'Daily NSE Equity Options'!$A:$A,$A1378)=0,"",SUMIFS('Daily NSE Equity Options'!$M:$M,'Daily NSE Equity Options'!$A:$A,$A1378))</f>
        <v/>
      </c>
      <c r="AB1378" s="9">
        <f>IF(SUMIFS('Daily BSE Equity Options'!$M:$M,'Daily BSE Equity Options'!$A:$A,$A1378)=0,"",SUMIFS('Daily BSE Equity Options'!$M:$M,'Daily BSE Equity Options'!$A:$A,$A1378))</f>
        <v/>
      </c>
      <c r="AC1378" s="9">
        <f>IF(OR(AA1378="",AB1378=""),"",AA1378+AB1378)</f>
        <v/>
      </c>
      <c r="AD1378" s="26">
        <f>IFERROR(IF(OR(AA1378="",INDEX(AA:AA,MATCH(DATE(YEAR($A1378)-1,MONTH($A1378),DAY($A1378)),$A:$A,0))=""),"",AA1378/INDEX(AA:AA,MATCH(DATE(YEAR($A1378)-1,MONTH($A1378),DAY($A1378)),$A:$A,0))-1),"")</f>
        <v/>
      </c>
      <c r="AE1378" s="26">
        <f>IFERROR(IF(OR(AB1378="",INDEX(AB:AB,MATCH(DATE(YEAR($A1378)-1,MONTH($A1378),DAY($A1378)),$A:$A,0))=""),"",AB1378/INDEX(AB:AB,MATCH(DATE(YEAR($A1378)-1,MONTH($A1378),DAY($A1378)),$A:$A,0))-1),"")</f>
        <v/>
      </c>
      <c r="AF1378" s="26">
        <f>IFERROR(IF(OR(AC1378="",INDEX(AC:AC,MATCH(DATE(YEAR($A1378)-1,MONTH($A1378),DAY($A1378)),$A:$A,0))=""),"",AC1378/INDEX(AC:AC,MATCH(DATE(YEAR($A1378)-1,MONTH($A1378),DAY($A1378)),$A:$A,0))-1),"")</f>
        <v/>
      </c>
      <c r="AG1378" s="26">
        <f>IF(OR(AA1378="",AA1377=""),"",AA1378/AA1377-1)</f>
        <v/>
      </c>
      <c r="AH1378" s="26">
        <f>IF(OR(AB1378="",AB1377=""),"",AB1378/AB1377-1)</f>
        <v/>
      </c>
      <c r="AI1378" s="26">
        <f>IF(OR(AC1378="",AC1377=""),"",AC1378/AC1377-1)</f>
        <v/>
      </c>
      <c r="AJ1378" s="26">
        <f>IF(AC1378="","",AA1378/AC1378)</f>
        <v/>
      </c>
      <c r="AK1378" s="26">
        <f>IF(AC1378="","",AB1378/AC1378)</f>
        <v/>
      </c>
      <c r="AL1378" s="29" t="n">
        <v>10.53</v>
      </c>
      <c r="AM1378" s="30" t="n">
        <v>11.0575</v>
      </c>
      <c r="AN1378" s="30" t="n">
        <v>10.3825</v>
      </c>
      <c r="AO1378" s="30" t="n">
        <v>10.87</v>
      </c>
      <c r="AP1378" s="31" t="n">
        <v>0.0323</v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18">
        <f>IF(SUMIFS('Daily NSE Equity Options'!$K:$K,'Daily NSE Equity Options'!$A:$A,$A1379)=0,"",SUMIFS('Daily NSE Equity Options'!$K:$K,'Daily NSE Equity Options'!$A:$A,$A1379))</f>
        <v/>
      </c>
      <c r="F1379" s="7">
        <f>IF(SUMIFS('Daily BSE Equity Options'!$K:$K,'Daily BSE Equity Options'!$A:$A,$A1379)=0,"",SUMIFS('Daily BSE Equity Options'!$K:$K,'Daily BSE Equity Options'!$A:$A,$A1379))</f>
        <v/>
      </c>
      <c r="G1379" s="7">
        <f>IF(OR(E1379="",F1379=""),"",E1379+F1379)</f>
        <v/>
      </c>
      <c r="H1379" s="20">
        <f>IFERROR(IF(OR(E1379="",INDEX(E:E,MATCH(DATE(YEAR($A1379)-1,MONTH($A1379),DAY($A1379)),$A:$A,0))=""),"",E1379/INDEX(E:E,MATCH(DATE(YEAR($A1379)-1,MONTH($A1379),DAY($A1379)),$A:$A,0))-1),"")</f>
        <v/>
      </c>
      <c r="I1379" s="20">
        <f>IFERROR(IF(OR(F1379="",INDEX(F:F,MATCH(DATE(YEAR($A1379)-1,MONTH($A1379),DAY($A1379)),$A:$A,0))=""),"",F1379/INDEX(F:F,MATCH(DATE(YEAR($A1379)-1,MONTH($A1379),DAY($A1379)),$A:$A,0))-1),"")</f>
        <v/>
      </c>
      <c r="J1379" s="20">
        <f>IFERROR(IF(OR(G1379="",INDEX(G:G,MATCH(DATE(YEAR($A1379)-1,MONTH($A1379),DAY($A1379)),$A:$A,0))=""),"",G1379/INDEX(G:G,MATCH(DATE(YEAR($A1379)-1,MONTH($A1379),DAY($A1379)),$A:$A,0))-1),"")</f>
        <v/>
      </c>
      <c r="K1379" s="20">
        <f>IF(OR(E1379="",E1378=""),"",E1379/E1378-1)</f>
        <v/>
      </c>
      <c r="L1379" s="20">
        <f>IF(OR(F1379="",F1378=""),"",F1379/F1378-1)</f>
        <v/>
      </c>
      <c r="M1379" s="20">
        <f>IF(OR(G1379="",G1378=""),"",G1379/G1378-1)</f>
        <v/>
      </c>
      <c r="N1379" s="20">
        <f>IF(G1379="","",E1379/G1379)</f>
        <v/>
      </c>
      <c r="O1379" s="20">
        <f>IF(G1379="","",F1379/G1379)</f>
        <v/>
      </c>
      <c r="P1379" s="21">
        <f>IF(SUMIFS('Daily NSE Equity Options'!$L:$L,'Daily NSE Equity Options'!$A:$A,$A1379)=0,"",SUMIFS('Daily NSE Equity Options'!$L:$L,'Daily NSE Equity Options'!$A:$A,$A1379))</f>
        <v/>
      </c>
      <c r="Q1379" s="8">
        <f>IF(SUMIFS('Daily BSE Equity Options'!$L:$L,'Daily BSE Equity Options'!$A:$A,$A1379)=0,"",SUMIFS('Daily BSE Equity Options'!$L:$L,'Daily BSE Equity Options'!$A:$A,$A1379))</f>
        <v/>
      </c>
      <c r="R1379" s="8">
        <f>IF(OR(P1379="",Q1379=""),"",P1379+Q1379)</f>
        <v/>
      </c>
      <c r="S1379" s="23">
        <f>IFERROR(IF(OR(P1379="",INDEX(P:P,MATCH(DATE(YEAR($A1379)-1,MONTH($A1379),DAY($A1379)),$A:$A,0))=""),"",P1379/INDEX(P:P,MATCH(DATE(YEAR($A1379)-1,MONTH($A1379),DAY($A1379)),$A:$A,0))-1),"")</f>
        <v/>
      </c>
      <c r="T1379" s="23">
        <f>IFERROR(IF(OR(Q1379="",INDEX(Q:Q,MATCH(DATE(YEAR($A1379)-1,MONTH($A1379),DAY($A1379)),$A:$A,0))=""),"",Q1379/INDEX(Q:Q,MATCH(DATE(YEAR($A1379)-1,MONTH($A1379),DAY($A1379)),$A:$A,0))-1),"")</f>
        <v/>
      </c>
      <c r="U1379" s="23">
        <f>IFERROR(IF(OR(R1379="",INDEX(R:R,MATCH(DATE(YEAR($A1379)-1,MONTH($A1379),DAY($A1379)),$A:$A,0))=""),"",R1379/INDEX(R:R,MATCH(DATE(YEAR($A1379)-1,MONTH($A1379),DAY($A1379)),$A:$A,0))-1),"")</f>
        <v/>
      </c>
      <c r="V1379" s="23">
        <f>IF(OR(P1379="",P1378=""),"",P1379/P1378-1)</f>
        <v/>
      </c>
      <c r="W1379" s="23">
        <f>IF(OR(Q1379="",Q1378=""),"",Q1379/Q1378-1)</f>
        <v/>
      </c>
      <c r="X1379" s="23">
        <f>IF(OR(R1379="",R1378=""),"",R1379/R1378-1)</f>
        <v/>
      </c>
      <c r="Y1379" s="23">
        <f>IF(R1379="","",P1379/R1379)</f>
        <v/>
      </c>
      <c r="Z1379" s="23">
        <f>IF(R1379="","",Q1379/R1379)</f>
        <v/>
      </c>
      <c r="AA1379" s="24">
        <f>IF(SUMIFS('Daily NSE Equity Options'!$M:$M,'Daily NSE Equity Options'!$A:$A,$A1379)=0,"",SUMIFS('Daily NSE Equity Options'!$M:$M,'Daily NSE Equity Options'!$A:$A,$A1379))</f>
        <v/>
      </c>
      <c r="AB1379" s="9">
        <f>IF(SUMIFS('Daily BSE Equity Options'!$M:$M,'Daily BSE Equity Options'!$A:$A,$A1379)=0,"",SUMIFS('Daily BSE Equity Options'!$M:$M,'Daily BSE Equity Options'!$A:$A,$A1379))</f>
        <v/>
      </c>
      <c r="AC1379" s="9">
        <f>IF(OR(AA1379="",AB1379=""),"",AA1379+AB1379)</f>
        <v/>
      </c>
      <c r="AD1379" s="26">
        <f>IFERROR(IF(OR(AA1379="",INDEX(AA:AA,MATCH(DATE(YEAR($A1379)-1,MONTH($A1379),DAY($A1379)),$A:$A,0))=""),"",AA1379/INDEX(AA:AA,MATCH(DATE(YEAR($A1379)-1,MONTH($A1379),DAY($A1379)),$A:$A,0))-1),"")</f>
        <v/>
      </c>
      <c r="AE1379" s="26">
        <f>IFERROR(IF(OR(AB1379="",INDEX(AB:AB,MATCH(DATE(YEAR($A1379)-1,MONTH($A1379),DAY($A1379)),$A:$A,0))=""),"",AB1379/INDEX(AB:AB,MATCH(DATE(YEAR($A1379)-1,MONTH($A1379),DAY($A1379)),$A:$A,0))-1),"")</f>
        <v/>
      </c>
      <c r="AF1379" s="26">
        <f>IFERROR(IF(OR(AC1379="",INDEX(AC:AC,MATCH(DATE(YEAR($A1379)-1,MONTH($A1379),DAY($A1379)),$A:$A,0))=""),"",AC1379/INDEX(AC:AC,MATCH(DATE(YEAR($A1379)-1,MONTH($A1379),DAY($A1379)),$A:$A,0))-1),"")</f>
        <v/>
      </c>
      <c r="AG1379" s="26">
        <f>IF(OR(AA1379="",AA1378=""),"",AA1379/AA1378-1)</f>
        <v/>
      </c>
      <c r="AH1379" s="26">
        <f>IF(OR(AB1379="",AB1378=""),"",AB1379/AB1378-1)</f>
        <v/>
      </c>
      <c r="AI1379" s="26">
        <f>IF(OR(AC1379="",AC1378=""),"",AC1379/AC1378-1)</f>
        <v/>
      </c>
      <c r="AJ1379" s="26">
        <f>IF(AC1379="","",AA1379/AC1379)</f>
        <v/>
      </c>
      <c r="AK1379" s="26">
        <f>IF(AC1379="","",AB1379/AC1379)</f>
        <v/>
      </c>
      <c r="AL1379" s="29" t="n">
        <v>10.865</v>
      </c>
      <c r="AM1379" s="30" t="n">
        <v>11.81</v>
      </c>
      <c r="AN1379" s="30" t="n">
        <v>9.775</v>
      </c>
      <c r="AO1379" s="30" t="n">
        <v>11.63</v>
      </c>
      <c r="AP1379" s="31" t="n">
        <v>0.0704</v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18">
        <f>IF(SUMIFS('Daily NSE Equity Options'!$K:$K,'Daily NSE Equity Options'!$A:$A,$A1380)=0,"",SUMIFS('Daily NSE Equity Options'!$K:$K,'Daily NSE Equity Options'!$A:$A,$A1380))</f>
        <v/>
      </c>
      <c r="F1380" s="7">
        <f>IF(SUMIFS('Daily BSE Equity Options'!$K:$K,'Daily BSE Equity Options'!$A:$A,$A1380)=0,"",SUMIFS('Daily BSE Equity Options'!$K:$K,'Daily BSE Equity Options'!$A:$A,$A1380))</f>
        <v/>
      </c>
      <c r="G1380" s="7">
        <f>IF(OR(E1380="",F1380=""),"",E1380+F1380)</f>
        <v/>
      </c>
      <c r="H1380" s="20">
        <f>IFERROR(IF(OR(E1380="",INDEX(E:E,MATCH(DATE(YEAR($A1380)-1,MONTH($A1380),DAY($A1380)),$A:$A,0))=""),"",E1380/INDEX(E:E,MATCH(DATE(YEAR($A1380)-1,MONTH($A1380),DAY($A1380)),$A:$A,0))-1),"")</f>
        <v/>
      </c>
      <c r="I1380" s="20">
        <f>IFERROR(IF(OR(F1380="",INDEX(F:F,MATCH(DATE(YEAR($A1380)-1,MONTH($A1380),DAY($A1380)),$A:$A,0))=""),"",F1380/INDEX(F:F,MATCH(DATE(YEAR($A1380)-1,MONTH($A1380),DAY($A1380)),$A:$A,0))-1),"")</f>
        <v/>
      </c>
      <c r="J1380" s="20">
        <f>IFERROR(IF(OR(G1380="",INDEX(G:G,MATCH(DATE(YEAR($A1380)-1,MONTH($A1380),DAY($A1380)),$A:$A,0))=""),"",G1380/INDEX(G:G,MATCH(DATE(YEAR($A1380)-1,MONTH($A1380),DAY($A1380)),$A:$A,0))-1),"")</f>
        <v/>
      </c>
      <c r="K1380" s="20">
        <f>IF(OR(E1380="",E1379=""),"",E1380/E1379-1)</f>
        <v/>
      </c>
      <c r="L1380" s="20">
        <f>IF(OR(F1380="",F1379=""),"",F1380/F1379-1)</f>
        <v/>
      </c>
      <c r="M1380" s="20">
        <f>IF(OR(G1380="",G1379=""),"",G1380/G1379-1)</f>
        <v/>
      </c>
      <c r="N1380" s="20">
        <f>IF(G1380="","",E1380/G1380)</f>
        <v/>
      </c>
      <c r="O1380" s="20">
        <f>IF(G1380="","",F1380/G1380)</f>
        <v/>
      </c>
      <c r="P1380" s="21">
        <f>IF(SUMIFS('Daily NSE Equity Options'!$L:$L,'Daily NSE Equity Options'!$A:$A,$A1380)=0,"",SUMIFS('Daily NSE Equity Options'!$L:$L,'Daily NSE Equity Options'!$A:$A,$A1380))</f>
        <v/>
      </c>
      <c r="Q1380" s="8">
        <f>IF(SUMIFS('Daily BSE Equity Options'!$L:$L,'Daily BSE Equity Options'!$A:$A,$A1380)=0,"",SUMIFS('Daily BSE Equity Options'!$L:$L,'Daily BSE Equity Options'!$A:$A,$A1380))</f>
        <v/>
      </c>
      <c r="R1380" s="8">
        <f>IF(OR(P1380="",Q1380=""),"",P1380+Q1380)</f>
        <v/>
      </c>
      <c r="S1380" s="23">
        <f>IFERROR(IF(OR(P1380="",INDEX(P:P,MATCH(DATE(YEAR($A1380)-1,MONTH($A1380),DAY($A1380)),$A:$A,0))=""),"",P1380/INDEX(P:P,MATCH(DATE(YEAR($A1380)-1,MONTH($A1380),DAY($A1380)),$A:$A,0))-1),"")</f>
        <v/>
      </c>
      <c r="T1380" s="23">
        <f>IFERROR(IF(OR(Q1380="",INDEX(Q:Q,MATCH(DATE(YEAR($A1380)-1,MONTH($A1380),DAY($A1380)),$A:$A,0))=""),"",Q1380/INDEX(Q:Q,MATCH(DATE(YEAR($A1380)-1,MONTH($A1380),DAY($A1380)),$A:$A,0))-1),"")</f>
        <v/>
      </c>
      <c r="U1380" s="23">
        <f>IFERROR(IF(OR(R1380="",INDEX(R:R,MATCH(DATE(YEAR($A1380)-1,MONTH($A1380),DAY($A1380)),$A:$A,0))=""),"",R1380/INDEX(R:R,MATCH(DATE(YEAR($A1380)-1,MONTH($A1380),DAY($A1380)),$A:$A,0))-1),"")</f>
        <v/>
      </c>
      <c r="V1380" s="23">
        <f>IF(OR(P1380="",P1379=""),"",P1380/P1379-1)</f>
        <v/>
      </c>
      <c r="W1380" s="23">
        <f>IF(OR(Q1380="",Q1379=""),"",Q1380/Q1379-1)</f>
        <v/>
      </c>
      <c r="X1380" s="23">
        <f>IF(OR(R1380="",R1379=""),"",R1380/R1379-1)</f>
        <v/>
      </c>
      <c r="Y1380" s="23">
        <f>IF(R1380="","",P1380/R1380)</f>
        <v/>
      </c>
      <c r="Z1380" s="23">
        <f>IF(R1380="","",Q1380/R1380)</f>
        <v/>
      </c>
      <c r="AA1380" s="24">
        <f>IF(SUMIFS('Daily NSE Equity Options'!$M:$M,'Daily NSE Equity Options'!$A:$A,$A1380)=0,"",SUMIFS('Daily NSE Equity Options'!$M:$M,'Daily NSE Equity Options'!$A:$A,$A1380))</f>
        <v/>
      </c>
      <c r="AB1380" s="9">
        <f>IF(SUMIFS('Daily BSE Equity Options'!$M:$M,'Daily BSE Equity Options'!$A:$A,$A1380)=0,"",SUMIFS('Daily BSE Equity Options'!$M:$M,'Daily BSE Equity Options'!$A:$A,$A1380))</f>
        <v/>
      </c>
      <c r="AC1380" s="9">
        <f>IF(OR(AA1380="",AB1380=""),"",AA1380+AB1380)</f>
        <v/>
      </c>
      <c r="AD1380" s="26">
        <f>IFERROR(IF(OR(AA1380="",INDEX(AA:AA,MATCH(DATE(YEAR($A1380)-1,MONTH($A1380),DAY($A1380)),$A:$A,0))=""),"",AA1380/INDEX(AA:AA,MATCH(DATE(YEAR($A1380)-1,MONTH($A1380),DAY($A1380)),$A:$A,0))-1),"")</f>
        <v/>
      </c>
      <c r="AE1380" s="26">
        <f>IFERROR(IF(OR(AB1380="",INDEX(AB:AB,MATCH(DATE(YEAR($A1380)-1,MONTH($A1380),DAY($A1380)),$A:$A,0))=""),"",AB1380/INDEX(AB:AB,MATCH(DATE(YEAR($A1380)-1,MONTH($A1380),DAY($A1380)),$A:$A,0))-1),"")</f>
        <v/>
      </c>
      <c r="AF1380" s="26">
        <f>IFERROR(IF(OR(AC1380="",INDEX(AC:AC,MATCH(DATE(YEAR($A1380)-1,MONTH($A1380),DAY($A1380)),$A:$A,0))=""),"",AC1380/INDEX(AC:AC,MATCH(DATE(YEAR($A1380)-1,MONTH($A1380),DAY($A1380)),$A:$A,0))-1),"")</f>
        <v/>
      </c>
      <c r="AG1380" s="26">
        <f>IF(OR(AA1380="",AA1379=""),"",AA1380/AA1379-1)</f>
        <v/>
      </c>
      <c r="AH1380" s="26">
        <f>IF(OR(AB1380="",AB1379=""),"",AB1380/AB1379-1)</f>
        <v/>
      </c>
      <c r="AI1380" s="26">
        <f>IF(OR(AC1380="",AC1379=""),"",AC1380/AC1379-1)</f>
        <v/>
      </c>
      <c r="AJ1380" s="26">
        <f>IF(AC1380="","",AA1380/AC1380)</f>
        <v/>
      </c>
      <c r="AK1380" s="26">
        <f>IF(AC1380="","",AB1380/AC1380)</f>
        <v/>
      </c>
      <c r="AL1380" s="29" t="n">
        <v>11.625</v>
      </c>
      <c r="AM1380" s="30" t="n">
        <v>11.8775</v>
      </c>
      <c r="AN1380" s="30" t="n">
        <v>10.6675</v>
      </c>
      <c r="AO1380" s="30" t="n">
        <v>11.36</v>
      </c>
      <c r="AP1380" s="31" t="n">
        <v>-0.0228</v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18">
        <f>IF(SUMIFS('Daily NSE Equity Options'!$K:$K,'Daily NSE Equity Options'!$A:$A,$A1381)=0,"",SUMIFS('Daily NSE Equity Options'!$K:$K,'Daily NSE Equity Options'!$A:$A,$A1381))</f>
        <v/>
      </c>
      <c r="F1381" s="7">
        <f>IF(SUMIFS('Daily BSE Equity Options'!$K:$K,'Daily BSE Equity Options'!$A:$A,$A1381)=0,"",SUMIFS('Daily BSE Equity Options'!$K:$K,'Daily BSE Equity Options'!$A:$A,$A1381))</f>
        <v/>
      </c>
      <c r="G1381" s="7">
        <f>IF(OR(E1381="",F1381=""),"",E1381+F1381)</f>
        <v/>
      </c>
      <c r="H1381" s="20">
        <f>IFERROR(IF(OR(E1381="",INDEX(E:E,MATCH(DATE(YEAR($A1381)-1,MONTH($A1381),DAY($A1381)),$A:$A,0))=""),"",E1381/INDEX(E:E,MATCH(DATE(YEAR($A1381)-1,MONTH($A1381),DAY($A1381)),$A:$A,0))-1),"")</f>
        <v/>
      </c>
      <c r="I1381" s="20">
        <f>IFERROR(IF(OR(F1381="",INDEX(F:F,MATCH(DATE(YEAR($A1381)-1,MONTH($A1381),DAY($A1381)),$A:$A,0))=""),"",F1381/INDEX(F:F,MATCH(DATE(YEAR($A1381)-1,MONTH($A1381),DAY($A1381)),$A:$A,0))-1),"")</f>
        <v/>
      </c>
      <c r="J1381" s="20">
        <f>IFERROR(IF(OR(G1381="",INDEX(G:G,MATCH(DATE(YEAR($A1381)-1,MONTH($A1381),DAY($A1381)),$A:$A,0))=""),"",G1381/INDEX(G:G,MATCH(DATE(YEAR($A1381)-1,MONTH($A1381),DAY($A1381)),$A:$A,0))-1),"")</f>
        <v/>
      </c>
      <c r="K1381" s="20">
        <f>IF(OR(E1381="",E1380=""),"",E1381/E1380-1)</f>
        <v/>
      </c>
      <c r="L1381" s="20">
        <f>IF(OR(F1381="",F1380=""),"",F1381/F1380-1)</f>
        <v/>
      </c>
      <c r="M1381" s="20">
        <f>IF(OR(G1381="",G1380=""),"",G1381/G1380-1)</f>
        <v/>
      </c>
      <c r="N1381" s="20">
        <f>IF(G1381="","",E1381/G1381)</f>
        <v/>
      </c>
      <c r="O1381" s="20">
        <f>IF(G1381="","",F1381/G1381)</f>
        <v/>
      </c>
      <c r="P1381" s="21">
        <f>IF(SUMIFS('Daily NSE Equity Options'!$L:$L,'Daily NSE Equity Options'!$A:$A,$A1381)=0,"",SUMIFS('Daily NSE Equity Options'!$L:$L,'Daily NSE Equity Options'!$A:$A,$A1381))</f>
        <v/>
      </c>
      <c r="Q1381" s="8">
        <f>IF(SUMIFS('Daily BSE Equity Options'!$L:$L,'Daily BSE Equity Options'!$A:$A,$A1381)=0,"",SUMIFS('Daily BSE Equity Options'!$L:$L,'Daily BSE Equity Options'!$A:$A,$A1381))</f>
        <v/>
      </c>
      <c r="R1381" s="8">
        <f>IF(OR(P1381="",Q1381=""),"",P1381+Q1381)</f>
        <v/>
      </c>
      <c r="S1381" s="23">
        <f>IFERROR(IF(OR(P1381="",INDEX(P:P,MATCH(DATE(YEAR($A1381)-1,MONTH($A1381),DAY($A1381)),$A:$A,0))=""),"",P1381/INDEX(P:P,MATCH(DATE(YEAR($A1381)-1,MONTH($A1381),DAY($A1381)),$A:$A,0))-1),"")</f>
        <v/>
      </c>
      <c r="T1381" s="23">
        <f>IFERROR(IF(OR(Q1381="",INDEX(Q:Q,MATCH(DATE(YEAR($A1381)-1,MONTH($A1381),DAY($A1381)),$A:$A,0))=""),"",Q1381/INDEX(Q:Q,MATCH(DATE(YEAR($A1381)-1,MONTH($A1381),DAY($A1381)),$A:$A,0))-1),"")</f>
        <v/>
      </c>
      <c r="U1381" s="23">
        <f>IFERROR(IF(OR(R1381="",INDEX(R:R,MATCH(DATE(YEAR($A1381)-1,MONTH($A1381),DAY($A1381)),$A:$A,0))=""),"",R1381/INDEX(R:R,MATCH(DATE(YEAR($A1381)-1,MONTH($A1381),DAY($A1381)),$A:$A,0))-1),"")</f>
        <v/>
      </c>
      <c r="V1381" s="23">
        <f>IF(OR(P1381="",P1380=""),"",P1381/P1380-1)</f>
        <v/>
      </c>
      <c r="W1381" s="23">
        <f>IF(OR(Q1381="",Q1380=""),"",Q1381/Q1380-1)</f>
        <v/>
      </c>
      <c r="X1381" s="23">
        <f>IF(OR(R1381="",R1380=""),"",R1381/R1380-1)</f>
        <v/>
      </c>
      <c r="Y1381" s="23">
        <f>IF(R1381="","",P1381/R1381)</f>
        <v/>
      </c>
      <c r="Z1381" s="23">
        <f>IF(R1381="","",Q1381/R1381)</f>
        <v/>
      </c>
      <c r="AA1381" s="24">
        <f>IF(SUMIFS('Daily NSE Equity Options'!$M:$M,'Daily NSE Equity Options'!$A:$A,$A1381)=0,"",SUMIFS('Daily NSE Equity Options'!$M:$M,'Daily NSE Equity Options'!$A:$A,$A1381))</f>
        <v/>
      </c>
      <c r="AB1381" s="9">
        <f>IF(SUMIFS('Daily BSE Equity Options'!$M:$M,'Daily BSE Equity Options'!$A:$A,$A1381)=0,"",SUMIFS('Daily BSE Equity Options'!$M:$M,'Daily BSE Equity Options'!$A:$A,$A1381))</f>
        <v/>
      </c>
      <c r="AC1381" s="9">
        <f>IF(OR(AA1381="",AB1381=""),"",AA1381+AB1381)</f>
        <v/>
      </c>
      <c r="AD1381" s="26">
        <f>IFERROR(IF(OR(AA1381="",INDEX(AA:AA,MATCH(DATE(YEAR($A1381)-1,MONTH($A1381),DAY($A1381)),$A:$A,0))=""),"",AA1381/INDEX(AA:AA,MATCH(DATE(YEAR($A1381)-1,MONTH($A1381),DAY($A1381)),$A:$A,0))-1),"")</f>
        <v/>
      </c>
      <c r="AE1381" s="26">
        <f>IFERROR(IF(OR(AB1381="",INDEX(AB:AB,MATCH(DATE(YEAR($A1381)-1,MONTH($A1381),DAY($A1381)),$A:$A,0))=""),"",AB1381/INDEX(AB:AB,MATCH(DATE(YEAR($A1381)-1,MONTH($A1381),DAY($A1381)),$A:$A,0))-1),"")</f>
        <v/>
      </c>
      <c r="AF1381" s="26">
        <f>IFERROR(IF(OR(AC1381="",INDEX(AC:AC,MATCH(DATE(YEAR($A1381)-1,MONTH($A1381),DAY($A1381)),$A:$A,0))=""),"",AC1381/INDEX(AC:AC,MATCH(DATE(YEAR($A1381)-1,MONTH($A1381),DAY($A1381)),$A:$A,0))-1),"")</f>
        <v/>
      </c>
      <c r="AG1381" s="26">
        <f>IF(OR(AA1381="",AA1380=""),"",AA1381/AA1380-1)</f>
        <v/>
      </c>
      <c r="AH1381" s="26">
        <f>IF(OR(AB1381="",AB1380=""),"",AB1381/AB1380-1)</f>
        <v/>
      </c>
      <c r="AI1381" s="26">
        <f>IF(OR(AC1381="",AC1380=""),"",AC1381/AC1380-1)</f>
        <v/>
      </c>
      <c r="AJ1381" s="26">
        <f>IF(AC1381="","",AA1381/AC1381)</f>
        <v/>
      </c>
      <c r="AK1381" s="26">
        <f>IF(AC1381="","",AB1381/AC1381)</f>
        <v/>
      </c>
      <c r="AL1381" s="29" t="n">
        <v>11.355</v>
      </c>
      <c r="AM1381" s="30" t="n">
        <v>11.595</v>
      </c>
      <c r="AN1381" s="30" t="n">
        <v>10.7</v>
      </c>
      <c r="AO1381" s="30" t="n">
        <v>11.3</v>
      </c>
      <c r="AP1381" s="31" t="n">
        <v>-0.0048</v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18">
        <f>IF(SUMIFS('Daily NSE Equity Options'!$K:$K,'Daily NSE Equity Options'!$A:$A,$A1382)=0,"",SUMIFS('Daily NSE Equity Options'!$K:$K,'Daily NSE Equity Options'!$A:$A,$A1382))</f>
        <v/>
      </c>
      <c r="F1382" s="7">
        <f>IF(SUMIFS('Daily BSE Equity Options'!$K:$K,'Daily BSE Equity Options'!$A:$A,$A1382)=0,"",SUMIFS('Daily BSE Equity Options'!$K:$K,'Daily BSE Equity Options'!$A:$A,$A1382))</f>
        <v/>
      </c>
      <c r="G1382" s="7">
        <f>IF(OR(E1382="",F1382=""),"",E1382+F1382)</f>
        <v/>
      </c>
      <c r="H1382" s="20">
        <f>IFERROR(IF(OR(E1382="",INDEX(E:E,MATCH(DATE(YEAR($A1382)-1,MONTH($A1382),DAY($A1382)),$A:$A,0))=""),"",E1382/INDEX(E:E,MATCH(DATE(YEAR($A1382)-1,MONTH($A1382),DAY($A1382)),$A:$A,0))-1),"")</f>
        <v/>
      </c>
      <c r="I1382" s="20">
        <f>IFERROR(IF(OR(F1382="",INDEX(F:F,MATCH(DATE(YEAR($A1382)-1,MONTH($A1382),DAY($A1382)),$A:$A,0))=""),"",F1382/INDEX(F:F,MATCH(DATE(YEAR($A1382)-1,MONTH($A1382),DAY($A1382)),$A:$A,0))-1),"")</f>
        <v/>
      </c>
      <c r="J1382" s="20">
        <f>IFERROR(IF(OR(G1382="",INDEX(G:G,MATCH(DATE(YEAR($A1382)-1,MONTH($A1382),DAY($A1382)),$A:$A,0))=""),"",G1382/INDEX(G:G,MATCH(DATE(YEAR($A1382)-1,MONTH($A1382),DAY($A1382)),$A:$A,0))-1),"")</f>
        <v/>
      </c>
      <c r="K1382" s="20">
        <f>IF(OR(E1382="",E1381=""),"",E1382/E1381-1)</f>
        <v/>
      </c>
      <c r="L1382" s="20">
        <f>IF(OR(F1382="",F1381=""),"",F1382/F1381-1)</f>
        <v/>
      </c>
      <c r="M1382" s="20">
        <f>IF(OR(G1382="",G1381=""),"",G1382/G1381-1)</f>
        <v/>
      </c>
      <c r="N1382" s="20">
        <f>IF(G1382="","",E1382/G1382)</f>
        <v/>
      </c>
      <c r="O1382" s="20">
        <f>IF(G1382="","",F1382/G1382)</f>
        <v/>
      </c>
      <c r="P1382" s="21">
        <f>IF(SUMIFS('Daily NSE Equity Options'!$L:$L,'Daily NSE Equity Options'!$A:$A,$A1382)=0,"",SUMIFS('Daily NSE Equity Options'!$L:$L,'Daily NSE Equity Options'!$A:$A,$A1382))</f>
        <v/>
      </c>
      <c r="Q1382" s="8">
        <f>IF(SUMIFS('Daily BSE Equity Options'!$L:$L,'Daily BSE Equity Options'!$A:$A,$A1382)=0,"",SUMIFS('Daily BSE Equity Options'!$L:$L,'Daily BSE Equity Options'!$A:$A,$A1382))</f>
        <v/>
      </c>
      <c r="R1382" s="8">
        <f>IF(OR(P1382="",Q1382=""),"",P1382+Q1382)</f>
        <v/>
      </c>
      <c r="S1382" s="23">
        <f>IFERROR(IF(OR(P1382="",INDEX(P:P,MATCH(DATE(YEAR($A1382)-1,MONTH($A1382),DAY($A1382)),$A:$A,0))=""),"",P1382/INDEX(P:P,MATCH(DATE(YEAR($A1382)-1,MONTH($A1382),DAY($A1382)),$A:$A,0))-1),"")</f>
        <v/>
      </c>
      <c r="T1382" s="23">
        <f>IFERROR(IF(OR(Q1382="",INDEX(Q:Q,MATCH(DATE(YEAR($A1382)-1,MONTH($A1382),DAY($A1382)),$A:$A,0))=""),"",Q1382/INDEX(Q:Q,MATCH(DATE(YEAR($A1382)-1,MONTH($A1382),DAY($A1382)),$A:$A,0))-1),"")</f>
        <v/>
      </c>
      <c r="U1382" s="23">
        <f>IFERROR(IF(OR(R1382="",INDEX(R:R,MATCH(DATE(YEAR($A1382)-1,MONTH($A1382),DAY($A1382)),$A:$A,0))=""),"",R1382/INDEX(R:R,MATCH(DATE(YEAR($A1382)-1,MONTH($A1382),DAY($A1382)),$A:$A,0))-1),"")</f>
        <v/>
      </c>
      <c r="V1382" s="23">
        <f>IF(OR(P1382="",P1381=""),"",P1382/P1381-1)</f>
        <v/>
      </c>
      <c r="W1382" s="23">
        <f>IF(OR(Q1382="",Q1381=""),"",Q1382/Q1381-1)</f>
        <v/>
      </c>
      <c r="X1382" s="23">
        <f>IF(OR(R1382="",R1381=""),"",R1382/R1381-1)</f>
        <v/>
      </c>
      <c r="Y1382" s="23">
        <f>IF(R1382="","",P1382/R1382)</f>
        <v/>
      </c>
      <c r="Z1382" s="23">
        <f>IF(R1382="","",Q1382/R1382)</f>
        <v/>
      </c>
      <c r="AA1382" s="24">
        <f>IF(SUMIFS('Daily NSE Equity Options'!$M:$M,'Daily NSE Equity Options'!$A:$A,$A1382)=0,"",SUMIFS('Daily NSE Equity Options'!$M:$M,'Daily NSE Equity Options'!$A:$A,$A1382))</f>
        <v/>
      </c>
      <c r="AB1382" s="9">
        <f>IF(SUMIFS('Daily BSE Equity Options'!$M:$M,'Daily BSE Equity Options'!$A:$A,$A1382)=0,"",SUMIFS('Daily BSE Equity Options'!$M:$M,'Daily BSE Equity Options'!$A:$A,$A1382))</f>
        <v/>
      </c>
      <c r="AC1382" s="9">
        <f>IF(OR(AA1382="",AB1382=""),"",AA1382+AB1382)</f>
        <v/>
      </c>
      <c r="AD1382" s="26">
        <f>IFERROR(IF(OR(AA1382="",INDEX(AA:AA,MATCH(DATE(YEAR($A1382)-1,MONTH($A1382),DAY($A1382)),$A:$A,0))=""),"",AA1382/INDEX(AA:AA,MATCH(DATE(YEAR($A1382)-1,MONTH($A1382),DAY($A1382)),$A:$A,0))-1),"")</f>
        <v/>
      </c>
      <c r="AE1382" s="26">
        <f>IFERROR(IF(OR(AB1382="",INDEX(AB:AB,MATCH(DATE(YEAR($A1382)-1,MONTH($A1382),DAY($A1382)),$A:$A,0))=""),"",AB1382/INDEX(AB:AB,MATCH(DATE(YEAR($A1382)-1,MONTH($A1382),DAY($A1382)),$A:$A,0))-1),"")</f>
        <v/>
      </c>
      <c r="AF1382" s="26">
        <f>IFERROR(IF(OR(AC1382="",INDEX(AC:AC,MATCH(DATE(YEAR($A1382)-1,MONTH($A1382),DAY($A1382)),$A:$A,0))=""),"",AC1382/INDEX(AC:AC,MATCH(DATE(YEAR($A1382)-1,MONTH($A1382),DAY($A1382)),$A:$A,0))-1),"")</f>
        <v/>
      </c>
      <c r="AG1382" s="26">
        <f>IF(OR(AA1382="",AA1381=""),"",AA1382/AA1381-1)</f>
        <v/>
      </c>
      <c r="AH1382" s="26">
        <f>IF(OR(AB1382="",AB1381=""),"",AB1382/AB1381-1)</f>
        <v/>
      </c>
      <c r="AI1382" s="26">
        <f>IF(OR(AC1382="",AC1381=""),"",AC1382/AC1381-1)</f>
        <v/>
      </c>
      <c r="AJ1382" s="26">
        <f>IF(AC1382="","",AA1382/AC1382)</f>
        <v/>
      </c>
      <c r="AK1382" s="26">
        <f>IF(AC1382="","",AB1382/AC1382)</f>
        <v/>
      </c>
      <c r="AL1382" s="29" t="n">
        <v>11.2975</v>
      </c>
      <c r="AM1382" s="30" t="n">
        <v>12.05</v>
      </c>
      <c r="AN1382" s="30" t="n">
        <v>10.7375</v>
      </c>
      <c r="AO1382" s="30" t="n">
        <v>11.73</v>
      </c>
      <c r="AP1382" s="31" t="n">
        <v>0.0383</v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18">
        <f>IF(SUMIFS('Daily NSE Equity Options'!$K:$K,'Daily NSE Equity Options'!$A:$A,$A1383)=0,"",SUMIFS('Daily NSE Equity Options'!$K:$K,'Daily NSE Equity Options'!$A:$A,$A1383))</f>
        <v/>
      </c>
      <c r="F1383" s="7">
        <f>IF(SUMIFS('Daily BSE Equity Options'!$K:$K,'Daily BSE Equity Options'!$A:$A,$A1383)=0,"",SUMIFS('Daily BSE Equity Options'!$K:$K,'Daily BSE Equity Options'!$A:$A,$A1383))</f>
        <v/>
      </c>
      <c r="G1383" s="7">
        <f>IF(OR(E1383="",F1383=""),"",E1383+F1383)</f>
        <v/>
      </c>
      <c r="H1383" s="20">
        <f>IFERROR(IF(OR(E1383="",INDEX(E:E,MATCH(DATE(YEAR($A1383)-1,MONTH($A1383),DAY($A1383)),$A:$A,0))=""),"",E1383/INDEX(E:E,MATCH(DATE(YEAR($A1383)-1,MONTH($A1383),DAY($A1383)),$A:$A,0))-1),"")</f>
        <v/>
      </c>
      <c r="I1383" s="20">
        <f>IFERROR(IF(OR(F1383="",INDEX(F:F,MATCH(DATE(YEAR($A1383)-1,MONTH($A1383),DAY($A1383)),$A:$A,0))=""),"",F1383/INDEX(F:F,MATCH(DATE(YEAR($A1383)-1,MONTH($A1383),DAY($A1383)),$A:$A,0))-1),"")</f>
        <v/>
      </c>
      <c r="J1383" s="20">
        <f>IFERROR(IF(OR(G1383="",INDEX(G:G,MATCH(DATE(YEAR($A1383)-1,MONTH($A1383),DAY($A1383)),$A:$A,0))=""),"",G1383/INDEX(G:G,MATCH(DATE(YEAR($A1383)-1,MONTH($A1383),DAY($A1383)),$A:$A,0))-1),"")</f>
        <v/>
      </c>
      <c r="K1383" s="20">
        <f>IF(OR(E1383="",E1382=""),"",E1383/E1382-1)</f>
        <v/>
      </c>
      <c r="L1383" s="20">
        <f>IF(OR(F1383="",F1382=""),"",F1383/F1382-1)</f>
        <v/>
      </c>
      <c r="M1383" s="20">
        <f>IF(OR(G1383="",G1382=""),"",G1383/G1382-1)</f>
        <v/>
      </c>
      <c r="N1383" s="20">
        <f>IF(G1383="","",E1383/G1383)</f>
        <v/>
      </c>
      <c r="O1383" s="20">
        <f>IF(G1383="","",F1383/G1383)</f>
        <v/>
      </c>
      <c r="P1383" s="21">
        <f>IF(SUMIFS('Daily NSE Equity Options'!$L:$L,'Daily NSE Equity Options'!$A:$A,$A1383)=0,"",SUMIFS('Daily NSE Equity Options'!$L:$L,'Daily NSE Equity Options'!$A:$A,$A1383))</f>
        <v/>
      </c>
      <c r="Q1383" s="8">
        <f>IF(SUMIFS('Daily BSE Equity Options'!$L:$L,'Daily BSE Equity Options'!$A:$A,$A1383)=0,"",SUMIFS('Daily BSE Equity Options'!$L:$L,'Daily BSE Equity Options'!$A:$A,$A1383))</f>
        <v/>
      </c>
      <c r="R1383" s="8">
        <f>IF(OR(P1383="",Q1383=""),"",P1383+Q1383)</f>
        <v/>
      </c>
      <c r="S1383" s="23">
        <f>IFERROR(IF(OR(P1383="",INDEX(P:P,MATCH(DATE(YEAR($A1383)-1,MONTH($A1383),DAY($A1383)),$A:$A,0))=""),"",P1383/INDEX(P:P,MATCH(DATE(YEAR($A1383)-1,MONTH($A1383),DAY($A1383)),$A:$A,0))-1),"")</f>
        <v/>
      </c>
      <c r="T1383" s="23">
        <f>IFERROR(IF(OR(Q1383="",INDEX(Q:Q,MATCH(DATE(YEAR($A1383)-1,MONTH($A1383),DAY($A1383)),$A:$A,0))=""),"",Q1383/INDEX(Q:Q,MATCH(DATE(YEAR($A1383)-1,MONTH($A1383),DAY($A1383)),$A:$A,0))-1),"")</f>
        <v/>
      </c>
      <c r="U1383" s="23">
        <f>IFERROR(IF(OR(R1383="",INDEX(R:R,MATCH(DATE(YEAR($A1383)-1,MONTH($A1383),DAY($A1383)),$A:$A,0))=""),"",R1383/INDEX(R:R,MATCH(DATE(YEAR($A1383)-1,MONTH($A1383),DAY($A1383)),$A:$A,0))-1),"")</f>
        <v/>
      </c>
      <c r="V1383" s="23">
        <f>IF(OR(P1383="",P1382=""),"",P1383/P1382-1)</f>
        <v/>
      </c>
      <c r="W1383" s="23">
        <f>IF(OR(Q1383="",Q1382=""),"",Q1383/Q1382-1)</f>
        <v/>
      </c>
      <c r="X1383" s="23">
        <f>IF(OR(R1383="",R1382=""),"",R1383/R1382-1)</f>
        <v/>
      </c>
      <c r="Y1383" s="23">
        <f>IF(R1383="","",P1383/R1383)</f>
        <v/>
      </c>
      <c r="Z1383" s="23">
        <f>IF(R1383="","",Q1383/R1383)</f>
        <v/>
      </c>
      <c r="AA1383" s="24">
        <f>IF(SUMIFS('Daily NSE Equity Options'!$M:$M,'Daily NSE Equity Options'!$A:$A,$A1383)=0,"",SUMIFS('Daily NSE Equity Options'!$M:$M,'Daily NSE Equity Options'!$A:$A,$A1383))</f>
        <v/>
      </c>
      <c r="AB1383" s="9">
        <f>IF(SUMIFS('Daily BSE Equity Options'!$M:$M,'Daily BSE Equity Options'!$A:$A,$A1383)=0,"",SUMIFS('Daily BSE Equity Options'!$M:$M,'Daily BSE Equity Options'!$A:$A,$A1383))</f>
        <v/>
      </c>
      <c r="AC1383" s="9">
        <f>IF(OR(AA1383="",AB1383=""),"",AA1383+AB1383)</f>
        <v/>
      </c>
      <c r="AD1383" s="26">
        <f>IFERROR(IF(OR(AA1383="",INDEX(AA:AA,MATCH(DATE(YEAR($A1383)-1,MONTH($A1383),DAY($A1383)),$A:$A,0))=""),"",AA1383/INDEX(AA:AA,MATCH(DATE(YEAR($A1383)-1,MONTH($A1383),DAY($A1383)),$A:$A,0))-1),"")</f>
        <v/>
      </c>
      <c r="AE1383" s="26">
        <f>IFERROR(IF(OR(AB1383="",INDEX(AB:AB,MATCH(DATE(YEAR($A1383)-1,MONTH($A1383),DAY($A1383)),$A:$A,0))=""),"",AB1383/INDEX(AB:AB,MATCH(DATE(YEAR($A1383)-1,MONTH($A1383),DAY($A1383)),$A:$A,0))-1),"")</f>
        <v/>
      </c>
      <c r="AF1383" s="26">
        <f>IFERROR(IF(OR(AC1383="",INDEX(AC:AC,MATCH(DATE(YEAR($A1383)-1,MONTH($A1383),DAY($A1383)),$A:$A,0))=""),"",AC1383/INDEX(AC:AC,MATCH(DATE(YEAR($A1383)-1,MONTH($A1383),DAY($A1383)),$A:$A,0))-1),"")</f>
        <v/>
      </c>
      <c r="AG1383" s="26">
        <f>IF(OR(AA1383="",AA1382=""),"",AA1383/AA1382-1)</f>
        <v/>
      </c>
      <c r="AH1383" s="26">
        <f>IF(OR(AB1383="",AB1382=""),"",AB1383/AB1382-1)</f>
        <v/>
      </c>
      <c r="AI1383" s="26">
        <f>IF(OR(AC1383="",AC1382=""),"",AC1383/AC1382-1)</f>
        <v/>
      </c>
      <c r="AJ1383" s="26">
        <f>IF(AC1383="","",AA1383/AC1383)</f>
        <v/>
      </c>
      <c r="AK1383" s="26">
        <f>IF(AC1383="","",AB1383/AC1383)</f>
        <v/>
      </c>
      <c r="AL1383" s="29" t="n">
        <v>11.7325</v>
      </c>
      <c r="AM1383" s="30" t="n">
        <v>11.94</v>
      </c>
      <c r="AN1383" s="30" t="n">
        <v>11.4375</v>
      </c>
      <c r="AO1383" s="30" t="n">
        <v>11.59</v>
      </c>
      <c r="AP1383" s="31" t="n">
        <v>-0.0121</v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18">
        <f>IF(SUMIFS('Daily NSE Equity Options'!$K:$K,'Daily NSE Equity Options'!$A:$A,$A1384)=0,"",SUMIFS('Daily NSE Equity Options'!$K:$K,'Daily NSE Equity Options'!$A:$A,$A1384))</f>
        <v/>
      </c>
      <c r="F1384" s="7">
        <f>IF(SUMIFS('Daily BSE Equity Options'!$K:$K,'Daily BSE Equity Options'!$A:$A,$A1384)=0,"",SUMIFS('Daily BSE Equity Options'!$K:$K,'Daily BSE Equity Options'!$A:$A,$A1384))</f>
        <v/>
      </c>
      <c r="G1384" s="7">
        <f>IF(OR(E1384="",F1384=""),"",E1384+F1384)</f>
        <v/>
      </c>
      <c r="H1384" s="20">
        <f>IFERROR(IF(OR(E1384="",INDEX(E:E,MATCH(DATE(YEAR($A1384)-1,MONTH($A1384),DAY($A1384)),$A:$A,0))=""),"",E1384/INDEX(E:E,MATCH(DATE(YEAR($A1384)-1,MONTH($A1384),DAY($A1384)),$A:$A,0))-1),"")</f>
        <v/>
      </c>
      <c r="I1384" s="20">
        <f>IFERROR(IF(OR(F1384="",INDEX(F:F,MATCH(DATE(YEAR($A1384)-1,MONTH($A1384),DAY($A1384)),$A:$A,0))=""),"",F1384/INDEX(F:F,MATCH(DATE(YEAR($A1384)-1,MONTH($A1384),DAY($A1384)),$A:$A,0))-1),"")</f>
        <v/>
      </c>
      <c r="J1384" s="20">
        <f>IFERROR(IF(OR(G1384="",INDEX(G:G,MATCH(DATE(YEAR($A1384)-1,MONTH($A1384),DAY($A1384)),$A:$A,0))=""),"",G1384/INDEX(G:G,MATCH(DATE(YEAR($A1384)-1,MONTH($A1384),DAY($A1384)),$A:$A,0))-1),"")</f>
        <v/>
      </c>
      <c r="K1384" s="20">
        <f>IF(OR(E1384="",E1383=""),"",E1384/E1383-1)</f>
        <v/>
      </c>
      <c r="L1384" s="20">
        <f>IF(OR(F1384="",F1383=""),"",F1384/F1383-1)</f>
        <v/>
      </c>
      <c r="M1384" s="20">
        <f>IF(OR(G1384="",G1383=""),"",G1384/G1383-1)</f>
        <v/>
      </c>
      <c r="N1384" s="20">
        <f>IF(G1384="","",E1384/G1384)</f>
        <v/>
      </c>
      <c r="O1384" s="20">
        <f>IF(G1384="","",F1384/G1384)</f>
        <v/>
      </c>
      <c r="P1384" s="21">
        <f>IF(SUMIFS('Daily NSE Equity Options'!$L:$L,'Daily NSE Equity Options'!$A:$A,$A1384)=0,"",SUMIFS('Daily NSE Equity Options'!$L:$L,'Daily NSE Equity Options'!$A:$A,$A1384))</f>
        <v/>
      </c>
      <c r="Q1384" s="8">
        <f>IF(SUMIFS('Daily BSE Equity Options'!$L:$L,'Daily BSE Equity Options'!$A:$A,$A1384)=0,"",SUMIFS('Daily BSE Equity Options'!$L:$L,'Daily BSE Equity Options'!$A:$A,$A1384))</f>
        <v/>
      </c>
      <c r="R1384" s="8">
        <f>IF(OR(P1384="",Q1384=""),"",P1384+Q1384)</f>
        <v/>
      </c>
      <c r="S1384" s="23">
        <f>IFERROR(IF(OR(P1384="",INDEX(P:P,MATCH(DATE(YEAR($A1384)-1,MONTH($A1384),DAY($A1384)),$A:$A,0))=""),"",P1384/INDEX(P:P,MATCH(DATE(YEAR($A1384)-1,MONTH($A1384),DAY($A1384)),$A:$A,0))-1),"")</f>
        <v/>
      </c>
      <c r="T1384" s="23">
        <f>IFERROR(IF(OR(Q1384="",INDEX(Q:Q,MATCH(DATE(YEAR($A1384)-1,MONTH($A1384),DAY($A1384)),$A:$A,0))=""),"",Q1384/INDEX(Q:Q,MATCH(DATE(YEAR($A1384)-1,MONTH($A1384),DAY($A1384)),$A:$A,0))-1),"")</f>
        <v/>
      </c>
      <c r="U1384" s="23">
        <f>IFERROR(IF(OR(R1384="",INDEX(R:R,MATCH(DATE(YEAR($A1384)-1,MONTH($A1384),DAY($A1384)),$A:$A,0))=""),"",R1384/INDEX(R:R,MATCH(DATE(YEAR($A1384)-1,MONTH($A1384),DAY($A1384)),$A:$A,0))-1),"")</f>
        <v/>
      </c>
      <c r="V1384" s="23">
        <f>IF(OR(P1384="",P1383=""),"",P1384/P1383-1)</f>
        <v/>
      </c>
      <c r="W1384" s="23">
        <f>IF(OR(Q1384="",Q1383=""),"",Q1384/Q1383-1)</f>
        <v/>
      </c>
      <c r="X1384" s="23">
        <f>IF(OR(R1384="",R1383=""),"",R1384/R1383-1)</f>
        <v/>
      </c>
      <c r="Y1384" s="23">
        <f>IF(R1384="","",P1384/R1384)</f>
        <v/>
      </c>
      <c r="Z1384" s="23">
        <f>IF(R1384="","",Q1384/R1384)</f>
        <v/>
      </c>
      <c r="AA1384" s="24">
        <f>IF(SUMIFS('Daily NSE Equity Options'!$M:$M,'Daily NSE Equity Options'!$A:$A,$A1384)=0,"",SUMIFS('Daily NSE Equity Options'!$M:$M,'Daily NSE Equity Options'!$A:$A,$A1384))</f>
        <v/>
      </c>
      <c r="AB1384" s="9">
        <f>IF(SUMIFS('Daily BSE Equity Options'!$M:$M,'Daily BSE Equity Options'!$A:$A,$A1384)=0,"",SUMIFS('Daily BSE Equity Options'!$M:$M,'Daily BSE Equity Options'!$A:$A,$A1384))</f>
        <v/>
      </c>
      <c r="AC1384" s="9">
        <f>IF(OR(AA1384="",AB1384=""),"",AA1384+AB1384)</f>
        <v/>
      </c>
      <c r="AD1384" s="26">
        <f>IFERROR(IF(OR(AA1384="",INDEX(AA:AA,MATCH(DATE(YEAR($A1384)-1,MONTH($A1384),DAY($A1384)),$A:$A,0))=""),"",AA1384/INDEX(AA:AA,MATCH(DATE(YEAR($A1384)-1,MONTH($A1384),DAY($A1384)),$A:$A,0))-1),"")</f>
        <v/>
      </c>
      <c r="AE1384" s="26">
        <f>IFERROR(IF(OR(AB1384="",INDEX(AB:AB,MATCH(DATE(YEAR($A1384)-1,MONTH($A1384),DAY($A1384)),$A:$A,0))=""),"",AB1384/INDEX(AB:AB,MATCH(DATE(YEAR($A1384)-1,MONTH($A1384),DAY($A1384)),$A:$A,0))-1),"")</f>
        <v/>
      </c>
      <c r="AF1384" s="26">
        <f>IFERROR(IF(OR(AC1384="",INDEX(AC:AC,MATCH(DATE(YEAR($A1384)-1,MONTH($A1384),DAY($A1384)),$A:$A,0))=""),"",AC1384/INDEX(AC:AC,MATCH(DATE(YEAR($A1384)-1,MONTH($A1384),DAY($A1384)),$A:$A,0))-1),"")</f>
        <v/>
      </c>
      <c r="AG1384" s="26">
        <f>IF(OR(AA1384="",AA1383=""),"",AA1384/AA1383-1)</f>
        <v/>
      </c>
      <c r="AH1384" s="26">
        <f>IF(OR(AB1384="",AB1383=""),"",AB1384/AB1383-1)</f>
        <v/>
      </c>
      <c r="AI1384" s="26">
        <f>IF(OR(AC1384="",AC1383=""),"",AC1384/AC1383-1)</f>
        <v/>
      </c>
      <c r="AJ1384" s="26">
        <f>IF(AC1384="","",AA1384/AC1384)</f>
        <v/>
      </c>
      <c r="AK1384" s="26">
        <f>IF(AC1384="","",AB1384/AC1384)</f>
        <v/>
      </c>
      <c r="AL1384" s="29" t="n">
        <v>11.59</v>
      </c>
      <c r="AM1384" s="30" t="n">
        <v>12.7275</v>
      </c>
      <c r="AN1384" s="30" t="n">
        <v>11.2775</v>
      </c>
      <c r="AO1384" s="30" t="n">
        <v>11.86</v>
      </c>
      <c r="AP1384" s="31" t="n">
        <v>0.0233</v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18">
        <f>IF(SUMIFS('Daily NSE Equity Options'!$K:$K,'Daily NSE Equity Options'!$A:$A,$A1385)=0,"",SUMIFS('Daily NSE Equity Options'!$K:$K,'Daily NSE Equity Options'!$A:$A,$A1385))</f>
        <v/>
      </c>
      <c r="F1385" s="7">
        <f>IF(SUMIFS('Daily BSE Equity Options'!$K:$K,'Daily BSE Equity Options'!$A:$A,$A1385)=0,"",SUMIFS('Daily BSE Equity Options'!$K:$K,'Daily BSE Equity Options'!$A:$A,$A1385))</f>
        <v/>
      </c>
      <c r="G1385" s="7">
        <f>IF(OR(E1385="",F1385=""),"",E1385+F1385)</f>
        <v/>
      </c>
      <c r="H1385" s="20">
        <f>IFERROR(IF(OR(E1385="",INDEX(E:E,MATCH(DATE(YEAR($A1385)-1,MONTH($A1385),DAY($A1385)),$A:$A,0))=""),"",E1385/INDEX(E:E,MATCH(DATE(YEAR($A1385)-1,MONTH($A1385),DAY($A1385)),$A:$A,0))-1),"")</f>
        <v/>
      </c>
      <c r="I1385" s="20">
        <f>IFERROR(IF(OR(F1385="",INDEX(F:F,MATCH(DATE(YEAR($A1385)-1,MONTH($A1385),DAY($A1385)),$A:$A,0))=""),"",F1385/INDEX(F:F,MATCH(DATE(YEAR($A1385)-1,MONTH($A1385),DAY($A1385)),$A:$A,0))-1),"")</f>
        <v/>
      </c>
      <c r="J1385" s="20">
        <f>IFERROR(IF(OR(G1385="",INDEX(G:G,MATCH(DATE(YEAR($A1385)-1,MONTH($A1385),DAY($A1385)),$A:$A,0))=""),"",G1385/INDEX(G:G,MATCH(DATE(YEAR($A1385)-1,MONTH($A1385),DAY($A1385)),$A:$A,0))-1),"")</f>
        <v/>
      </c>
      <c r="K1385" s="20">
        <f>IF(OR(E1385="",E1384=""),"",E1385/E1384-1)</f>
        <v/>
      </c>
      <c r="L1385" s="20">
        <f>IF(OR(F1385="",F1384=""),"",F1385/F1384-1)</f>
        <v/>
      </c>
      <c r="M1385" s="20">
        <f>IF(OR(G1385="",G1384=""),"",G1385/G1384-1)</f>
        <v/>
      </c>
      <c r="N1385" s="20">
        <f>IF(G1385="","",E1385/G1385)</f>
        <v/>
      </c>
      <c r="O1385" s="20">
        <f>IF(G1385="","",F1385/G1385)</f>
        <v/>
      </c>
      <c r="P1385" s="21">
        <f>IF(SUMIFS('Daily NSE Equity Options'!$L:$L,'Daily NSE Equity Options'!$A:$A,$A1385)=0,"",SUMIFS('Daily NSE Equity Options'!$L:$L,'Daily NSE Equity Options'!$A:$A,$A1385))</f>
        <v/>
      </c>
      <c r="Q1385" s="8">
        <f>IF(SUMIFS('Daily BSE Equity Options'!$L:$L,'Daily BSE Equity Options'!$A:$A,$A1385)=0,"",SUMIFS('Daily BSE Equity Options'!$L:$L,'Daily BSE Equity Options'!$A:$A,$A1385))</f>
        <v/>
      </c>
      <c r="R1385" s="8">
        <f>IF(OR(P1385="",Q1385=""),"",P1385+Q1385)</f>
        <v/>
      </c>
      <c r="S1385" s="23">
        <f>IFERROR(IF(OR(P1385="",INDEX(P:P,MATCH(DATE(YEAR($A1385)-1,MONTH($A1385),DAY($A1385)),$A:$A,0))=""),"",P1385/INDEX(P:P,MATCH(DATE(YEAR($A1385)-1,MONTH($A1385),DAY($A1385)),$A:$A,0))-1),"")</f>
        <v/>
      </c>
      <c r="T1385" s="23">
        <f>IFERROR(IF(OR(Q1385="",INDEX(Q:Q,MATCH(DATE(YEAR($A1385)-1,MONTH($A1385),DAY($A1385)),$A:$A,0))=""),"",Q1385/INDEX(Q:Q,MATCH(DATE(YEAR($A1385)-1,MONTH($A1385),DAY($A1385)),$A:$A,0))-1),"")</f>
        <v/>
      </c>
      <c r="U1385" s="23">
        <f>IFERROR(IF(OR(R1385="",INDEX(R:R,MATCH(DATE(YEAR($A1385)-1,MONTH($A1385),DAY($A1385)),$A:$A,0))=""),"",R1385/INDEX(R:R,MATCH(DATE(YEAR($A1385)-1,MONTH($A1385),DAY($A1385)),$A:$A,0))-1),"")</f>
        <v/>
      </c>
      <c r="V1385" s="23">
        <f>IF(OR(P1385="",P1384=""),"",P1385/P1384-1)</f>
        <v/>
      </c>
      <c r="W1385" s="23">
        <f>IF(OR(Q1385="",Q1384=""),"",Q1385/Q1384-1)</f>
        <v/>
      </c>
      <c r="X1385" s="23">
        <f>IF(OR(R1385="",R1384=""),"",R1385/R1384-1)</f>
        <v/>
      </c>
      <c r="Y1385" s="23">
        <f>IF(R1385="","",P1385/R1385)</f>
        <v/>
      </c>
      <c r="Z1385" s="23">
        <f>IF(R1385="","",Q1385/R1385)</f>
        <v/>
      </c>
      <c r="AA1385" s="24">
        <f>IF(SUMIFS('Daily NSE Equity Options'!$M:$M,'Daily NSE Equity Options'!$A:$A,$A1385)=0,"",SUMIFS('Daily NSE Equity Options'!$M:$M,'Daily NSE Equity Options'!$A:$A,$A1385))</f>
        <v/>
      </c>
      <c r="AB1385" s="9">
        <f>IF(SUMIFS('Daily BSE Equity Options'!$M:$M,'Daily BSE Equity Options'!$A:$A,$A1385)=0,"",SUMIFS('Daily BSE Equity Options'!$M:$M,'Daily BSE Equity Options'!$A:$A,$A1385))</f>
        <v/>
      </c>
      <c r="AC1385" s="9">
        <f>IF(OR(AA1385="",AB1385=""),"",AA1385+AB1385)</f>
        <v/>
      </c>
      <c r="AD1385" s="26">
        <f>IFERROR(IF(OR(AA1385="",INDEX(AA:AA,MATCH(DATE(YEAR($A1385)-1,MONTH($A1385),DAY($A1385)),$A:$A,0))=""),"",AA1385/INDEX(AA:AA,MATCH(DATE(YEAR($A1385)-1,MONTH($A1385),DAY($A1385)),$A:$A,0))-1),"")</f>
        <v/>
      </c>
      <c r="AE1385" s="26">
        <f>IFERROR(IF(OR(AB1385="",INDEX(AB:AB,MATCH(DATE(YEAR($A1385)-1,MONTH($A1385),DAY($A1385)),$A:$A,0))=""),"",AB1385/INDEX(AB:AB,MATCH(DATE(YEAR($A1385)-1,MONTH($A1385),DAY($A1385)),$A:$A,0))-1),"")</f>
        <v/>
      </c>
      <c r="AF1385" s="26">
        <f>IFERROR(IF(OR(AC1385="",INDEX(AC:AC,MATCH(DATE(YEAR($A1385)-1,MONTH($A1385),DAY($A1385)),$A:$A,0))=""),"",AC1385/INDEX(AC:AC,MATCH(DATE(YEAR($A1385)-1,MONTH($A1385),DAY($A1385)),$A:$A,0))-1),"")</f>
        <v/>
      </c>
      <c r="AG1385" s="26">
        <f>IF(OR(AA1385="",AA1384=""),"",AA1385/AA1384-1)</f>
        <v/>
      </c>
      <c r="AH1385" s="26">
        <f>IF(OR(AB1385="",AB1384=""),"",AB1385/AB1384-1)</f>
        <v/>
      </c>
      <c r="AI1385" s="26">
        <f>IF(OR(AC1385="",AC1384=""),"",AC1385/AC1384-1)</f>
        <v/>
      </c>
      <c r="AJ1385" s="26">
        <f>IF(AC1385="","",AA1385/AC1385)</f>
        <v/>
      </c>
      <c r="AK1385" s="26">
        <f>IF(AC1385="","",AB1385/AC1385)</f>
        <v/>
      </c>
      <c r="AL1385" s="29" t="n">
        <v>11.8575</v>
      </c>
      <c r="AM1385" s="30" t="n">
        <v>12.635</v>
      </c>
      <c r="AN1385" s="30" t="n">
        <v>10.705</v>
      </c>
      <c r="AO1385" s="30" t="n">
        <v>11.95</v>
      </c>
      <c r="AP1385" s="31" t="n">
        <v>0.0078</v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18">
        <f>IF(SUMIFS('Daily NSE Equity Options'!$K:$K,'Daily NSE Equity Options'!$A:$A,$A1386)=0,"",SUMIFS('Daily NSE Equity Options'!$K:$K,'Daily NSE Equity Options'!$A:$A,$A1386))</f>
        <v/>
      </c>
      <c r="F1386" s="7">
        <f>IF(SUMIFS('Daily BSE Equity Options'!$K:$K,'Daily BSE Equity Options'!$A:$A,$A1386)=0,"",SUMIFS('Daily BSE Equity Options'!$K:$K,'Daily BSE Equity Options'!$A:$A,$A1386))</f>
        <v/>
      </c>
      <c r="G1386" s="7">
        <f>IF(OR(E1386="",F1386=""),"",E1386+F1386)</f>
        <v/>
      </c>
      <c r="H1386" s="20">
        <f>IFERROR(IF(OR(E1386="",INDEX(E:E,MATCH(DATE(YEAR($A1386)-1,MONTH($A1386),DAY($A1386)),$A:$A,0))=""),"",E1386/INDEX(E:E,MATCH(DATE(YEAR($A1386)-1,MONTH($A1386),DAY($A1386)),$A:$A,0))-1),"")</f>
        <v/>
      </c>
      <c r="I1386" s="20">
        <f>IFERROR(IF(OR(F1386="",INDEX(F:F,MATCH(DATE(YEAR($A1386)-1,MONTH($A1386),DAY($A1386)),$A:$A,0))=""),"",F1386/INDEX(F:F,MATCH(DATE(YEAR($A1386)-1,MONTH($A1386),DAY($A1386)),$A:$A,0))-1),"")</f>
        <v/>
      </c>
      <c r="J1386" s="20">
        <f>IFERROR(IF(OR(G1386="",INDEX(G:G,MATCH(DATE(YEAR($A1386)-1,MONTH($A1386),DAY($A1386)),$A:$A,0))=""),"",G1386/INDEX(G:G,MATCH(DATE(YEAR($A1386)-1,MONTH($A1386),DAY($A1386)),$A:$A,0))-1),"")</f>
        <v/>
      </c>
      <c r="K1386" s="20">
        <f>IF(OR(E1386="",E1385=""),"",E1386/E1385-1)</f>
        <v/>
      </c>
      <c r="L1386" s="20">
        <f>IF(OR(F1386="",F1385=""),"",F1386/F1385-1)</f>
        <v/>
      </c>
      <c r="M1386" s="20">
        <f>IF(OR(G1386="",G1385=""),"",G1386/G1385-1)</f>
        <v/>
      </c>
      <c r="N1386" s="20">
        <f>IF(G1386="","",E1386/G1386)</f>
        <v/>
      </c>
      <c r="O1386" s="20">
        <f>IF(G1386="","",F1386/G1386)</f>
        <v/>
      </c>
      <c r="P1386" s="21">
        <f>IF(SUMIFS('Daily NSE Equity Options'!$L:$L,'Daily NSE Equity Options'!$A:$A,$A1386)=0,"",SUMIFS('Daily NSE Equity Options'!$L:$L,'Daily NSE Equity Options'!$A:$A,$A1386))</f>
        <v/>
      </c>
      <c r="Q1386" s="8">
        <f>IF(SUMIFS('Daily BSE Equity Options'!$L:$L,'Daily BSE Equity Options'!$A:$A,$A1386)=0,"",SUMIFS('Daily BSE Equity Options'!$L:$L,'Daily BSE Equity Options'!$A:$A,$A1386))</f>
        <v/>
      </c>
      <c r="R1386" s="8">
        <f>IF(OR(P1386="",Q1386=""),"",P1386+Q1386)</f>
        <v/>
      </c>
      <c r="S1386" s="23">
        <f>IFERROR(IF(OR(P1386="",INDEX(P:P,MATCH(DATE(YEAR($A1386)-1,MONTH($A1386),DAY($A1386)),$A:$A,0))=""),"",P1386/INDEX(P:P,MATCH(DATE(YEAR($A1386)-1,MONTH($A1386),DAY($A1386)),$A:$A,0))-1),"")</f>
        <v/>
      </c>
      <c r="T1386" s="23">
        <f>IFERROR(IF(OR(Q1386="",INDEX(Q:Q,MATCH(DATE(YEAR($A1386)-1,MONTH($A1386),DAY($A1386)),$A:$A,0))=""),"",Q1386/INDEX(Q:Q,MATCH(DATE(YEAR($A1386)-1,MONTH($A1386),DAY($A1386)),$A:$A,0))-1),"")</f>
        <v/>
      </c>
      <c r="U1386" s="23">
        <f>IFERROR(IF(OR(R1386="",INDEX(R:R,MATCH(DATE(YEAR($A1386)-1,MONTH($A1386),DAY($A1386)),$A:$A,0))=""),"",R1386/INDEX(R:R,MATCH(DATE(YEAR($A1386)-1,MONTH($A1386),DAY($A1386)),$A:$A,0))-1),"")</f>
        <v/>
      </c>
      <c r="V1386" s="23">
        <f>IF(OR(P1386="",P1385=""),"",P1386/P1385-1)</f>
        <v/>
      </c>
      <c r="W1386" s="23">
        <f>IF(OR(Q1386="",Q1385=""),"",Q1386/Q1385-1)</f>
        <v/>
      </c>
      <c r="X1386" s="23">
        <f>IF(OR(R1386="",R1385=""),"",R1386/R1385-1)</f>
        <v/>
      </c>
      <c r="Y1386" s="23">
        <f>IF(R1386="","",P1386/R1386)</f>
        <v/>
      </c>
      <c r="Z1386" s="23">
        <f>IF(R1386="","",Q1386/R1386)</f>
        <v/>
      </c>
      <c r="AA1386" s="24">
        <f>IF(SUMIFS('Daily NSE Equity Options'!$M:$M,'Daily NSE Equity Options'!$A:$A,$A1386)=0,"",SUMIFS('Daily NSE Equity Options'!$M:$M,'Daily NSE Equity Options'!$A:$A,$A1386))</f>
        <v/>
      </c>
      <c r="AB1386" s="9">
        <f>IF(SUMIFS('Daily BSE Equity Options'!$M:$M,'Daily BSE Equity Options'!$A:$A,$A1386)=0,"",SUMIFS('Daily BSE Equity Options'!$M:$M,'Daily BSE Equity Options'!$A:$A,$A1386))</f>
        <v/>
      </c>
      <c r="AC1386" s="9">
        <f>IF(OR(AA1386="",AB1386=""),"",AA1386+AB1386)</f>
        <v/>
      </c>
      <c r="AD1386" s="26">
        <f>IFERROR(IF(OR(AA1386="",INDEX(AA:AA,MATCH(DATE(YEAR($A1386)-1,MONTH($A1386),DAY($A1386)),$A:$A,0))=""),"",AA1386/INDEX(AA:AA,MATCH(DATE(YEAR($A1386)-1,MONTH($A1386),DAY($A1386)),$A:$A,0))-1),"")</f>
        <v/>
      </c>
      <c r="AE1386" s="26">
        <f>IFERROR(IF(OR(AB1386="",INDEX(AB:AB,MATCH(DATE(YEAR($A1386)-1,MONTH($A1386),DAY($A1386)),$A:$A,0))=""),"",AB1386/INDEX(AB:AB,MATCH(DATE(YEAR($A1386)-1,MONTH($A1386),DAY($A1386)),$A:$A,0))-1),"")</f>
        <v/>
      </c>
      <c r="AF1386" s="26">
        <f>IFERROR(IF(OR(AC1386="",INDEX(AC:AC,MATCH(DATE(YEAR($A1386)-1,MONTH($A1386),DAY($A1386)),$A:$A,0))=""),"",AC1386/INDEX(AC:AC,MATCH(DATE(YEAR($A1386)-1,MONTH($A1386),DAY($A1386)),$A:$A,0))-1),"")</f>
        <v/>
      </c>
      <c r="AG1386" s="26">
        <f>IF(OR(AA1386="",AA1385=""),"",AA1386/AA1385-1)</f>
        <v/>
      </c>
      <c r="AH1386" s="26">
        <f>IF(OR(AB1386="",AB1385=""),"",AB1386/AB1385-1)</f>
        <v/>
      </c>
      <c r="AI1386" s="26">
        <f>IF(OR(AC1386="",AC1385=""),"",AC1386/AC1385-1)</f>
        <v/>
      </c>
      <c r="AJ1386" s="26">
        <f>IF(AC1386="","",AA1386/AC1386)</f>
        <v/>
      </c>
      <c r="AK1386" s="26">
        <f>IF(AC1386="","",AB1386/AC1386)</f>
        <v/>
      </c>
      <c r="AL1386" s="29" t="n">
        <v>11.9525</v>
      </c>
      <c r="AM1386" s="30" t="n">
        <v>12.1025</v>
      </c>
      <c r="AN1386" s="30" t="n">
        <v>11.2275</v>
      </c>
      <c r="AO1386" s="30" t="n">
        <v>11.97</v>
      </c>
      <c r="AP1386" s="31" t="n">
        <v>0.0015</v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18">
        <f>IF(SUMIFS('Daily NSE Equity Options'!$K:$K,'Daily NSE Equity Options'!$A:$A,$A1387)=0,"",SUMIFS('Daily NSE Equity Options'!$K:$K,'Daily NSE Equity Options'!$A:$A,$A1387))</f>
        <v/>
      </c>
      <c r="F1387" s="7">
        <f>IF(SUMIFS('Daily BSE Equity Options'!$K:$K,'Daily BSE Equity Options'!$A:$A,$A1387)=0,"",SUMIFS('Daily BSE Equity Options'!$K:$K,'Daily BSE Equity Options'!$A:$A,$A1387))</f>
        <v/>
      </c>
      <c r="G1387" s="7">
        <f>IF(OR(E1387="",F1387=""),"",E1387+F1387)</f>
        <v/>
      </c>
      <c r="H1387" s="20">
        <f>IFERROR(IF(OR(E1387="",INDEX(E:E,MATCH(DATE(YEAR($A1387)-1,MONTH($A1387),DAY($A1387)),$A:$A,0))=""),"",E1387/INDEX(E:E,MATCH(DATE(YEAR($A1387)-1,MONTH($A1387),DAY($A1387)),$A:$A,0))-1),"")</f>
        <v/>
      </c>
      <c r="I1387" s="20">
        <f>IFERROR(IF(OR(F1387="",INDEX(F:F,MATCH(DATE(YEAR($A1387)-1,MONTH($A1387),DAY($A1387)),$A:$A,0))=""),"",F1387/INDEX(F:F,MATCH(DATE(YEAR($A1387)-1,MONTH($A1387),DAY($A1387)),$A:$A,0))-1),"")</f>
        <v/>
      </c>
      <c r="J1387" s="20">
        <f>IFERROR(IF(OR(G1387="",INDEX(G:G,MATCH(DATE(YEAR($A1387)-1,MONTH($A1387),DAY($A1387)),$A:$A,0))=""),"",G1387/INDEX(G:G,MATCH(DATE(YEAR($A1387)-1,MONTH($A1387),DAY($A1387)),$A:$A,0))-1),"")</f>
        <v/>
      </c>
      <c r="K1387" s="20">
        <f>IF(OR(E1387="",E1386=""),"",E1387/E1386-1)</f>
        <v/>
      </c>
      <c r="L1387" s="20">
        <f>IF(OR(F1387="",F1386=""),"",F1387/F1386-1)</f>
        <v/>
      </c>
      <c r="M1387" s="20">
        <f>IF(OR(G1387="",G1386=""),"",G1387/G1386-1)</f>
        <v/>
      </c>
      <c r="N1387" s="20">
        <f>IF(G1387="","",E1387/G1387)</f>
        <v/>
      </c>
      <c r="O1387" s="20">
        <f>IF(G1387="","",F1387/G1387)</f>
        <v/>
      </c>
      <c r="P1387" s="21">
        <f>IF(SUMIFS('Daily NSE Equity Options'!$L:$L,'Daily NSE Equity Options'!$A:$A,$A1387)=0,"",SUMIFS('Daily NSE Equity Options'!$L:$L,'Daily NSE Equity Options'!$A:$A,$A1387))</f>
        <v/>
      </c>
      <c r="Q1387" s="8">
        <f>IF(SUMIFS('Daily BSE Equity Options'!$L:$L,'Daily BSE Equity Options'!$A:$A,$A1387)=0,"",SUMIFS('Daily BSE Equity Options'!$L:$L,'Daily BSE Equity Options'!$A:$A,$A1387))</f>
        <v/>
      </c>
      <c r="R1387" s="8">
        <f>IF(OR(P1387="",Q1387=""),"",P1387+Q1387)</f>
        <v/>
      </c>
      <c r="S1387" s="23">
        <f>IFERROR(IF(OR(P1387="",INDEX(P:P,MATCH(DATE(YEAR($A1387)-1,MONTH($A1387),DAY($A1387)),$A:$A,0))=""),"",P1387/INDEX(P:P,MATCH(DATE(YEAR($A1387)-1,MONTH($A1387),DAY($A1387)),$A:$A,0))-1),"")</f>
        <v/>
      </c>
      <c r="T1387" s="23">
        <f>IFERROR(IF(OR(Q1387="",INDEX(Q:Q,MATCH(DATE(YEAR($A1387)-1,MONTH($A1387),DAY($A1387)),$A:$A,0))=""),"",Q1387/INDEX(Q:Q,MATCH(DATE(YEAR($A1387)-1,MONTH($A1387),DAY($A1387)),$A:$A,0))-1),"")</f>
        <v/>
      </c>
      <c r="U1387" s="23">
        <f>IFERROR(IF(OR(R1387="",INDEX(R:R,MATCH(DATE(YEAR($A1387)-1,MONTH($A1387),DAY($A1387)),$A:$A,0))=""),"",R1387/INDEX(R:R,MATCH(DATE(YEAR($A1387)-1,MONTH($A1387),DAY($A1387)),$A:$A,0))-1),"")</f>
        <v/>
      </c>
      <c r="V1387" s="23">
        <f>IF(OR(P1387="",P1386=""),"",P1387/P1386-1)</f>
        <v/>
      </c>
      <c r="W1387" s="23">
        <f>IF(OR(Q1387="",Q1386=""),"",Q1387/Q1386-1)</f>
        <v/>
      </c>
      <c r="X1387" s="23">
        <f>IF(OR(R1387="",R1386=""),"",R1387/R1386-1)</f>
        <v/>
      </c>
      <c r="Y1387" s="23">
        <f>IF(R1387="","",P1387/R1387)</f>
        <v/>
      </c>
      <c r="Z1387" s="23">
        <f>IF(R1387="","",Q1387/R1387)</f>
        <v/>
      </c>
      <c r="AA1387" s="24">
        <f>IF(SUMIFS('Daily NSE Equity Options'!$M:$M,'Daily NSE Equity Options'!$A:$A,$A1387)=0,"",SUMIFS('Daily NSE Equity Options'!$M:$M,'Daily NSE Equity Options'!$A:$A,$A1387))</f>
        <v/>
      </c>
      <c r="AB1387" s="9">
        <f>IF(SUMIFS('Daily BSE Equity Options'!$M:$M,'Daily BSE Equity Options'!$A:$A,$A1387)=0,"",SUMIFS('Daily BSE Equity Options'!$M:$M,'Daily BSE Equity Options'!$A:$A,$A1387))</f>
        <v/>
      </c>
      <c r="AC1387" s="9">
        <f>IF(OR(AA1387="",AB1387=""),"",AA1387+AB1387)</f>
        <v/>
      </c>
      <c r="AD1387" s="26">
        <f>IFERROR(IF(OR(AA1387="",INDEX(AA:AA,MATCH(DATE(YEAR($A1387)-1,MONTH($A1387),DAY($A1387)),$A:$A,0))=""),"",AA1387/INDEX(AA:AA,MATCH(DATE(YEAR($A1387)-1,MONTH($A1387),DAY($A1387)),$A:$A,0))-1),"")</f>
        <v/>
      </c>
      <c r="AE1387" s="26">
        <f>IFERROR(IF(OR(AB1387="",INDEX(AB:AB,MATCH(DATE(YEAR($A1387)-1,MONTH($A1387),DAY($A1387)),$A:$A,0))=""),"",AB1387/INDEX(AB:AB,MATCH(DATE(YEAR($A1387)-1,MONTH($A1387),DAY($A1387)),$A:$A,0))-1),"")</f>
        <v/>
      </c>
      <c r="AF1387" s="26">
        <f>IFERROR(IF(OR(AC1387="",INDEX(AC:AC,MATCH(DATE(YEAR($A1387)-1,MONTH($A1387),DAY($A1387)),$A:$A,0))=""),"",AC1387/INDEX(AC:AC,MATCH(DATE(YEAR($A1387)-1,MONTH($A1387),DAY($A1387)),$A:$A,0))-1),"")</f>
        <v/>
      </c>
      <c r="AG1387" s="26">
        <f>IF(OR(AA1387="",AA1386=""),"",AA1387/AA1386-1)</f>
        <v/>
      </c>
      <c r="AH1387" s="26">
        <f>IF(OR(AB1387="",AB1386=""),"",AB1387/AB1386-1)</f>
        <v/>
      </c>
      <c r="AI1387" s="26">
        <f>IF(OR(AC1387="",AC1386=""),"",AC1387/AC1386-1)</f>
        <v/>
      </c>
      <c r="AJ1387" s="26">
        <f>IF(AC1387="","",AA1387/AC1387)</f>
        <v/>
      </c>
      <c r="AK1387" s="26">
        <f>IF(AC1387="","",AB1387/AC1387)</f>
        <v/>
      </c>
      <c r="AL1387" s="29" t="n">
        <v>11.9725</v>
      </c>
      <c r="AM1387" s="30" t="n">
        <v>12.2725</v>
      </c>
      <c r="AN1387" s="30" t="n">
        <v>11.705</v>
      </c>
      <c r="AO1387" s="30" t="n">
        <v>12.07</v>
      </c>
      <c r="AP1387" s="31" t="n">
        <v>0.0081</v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18">
        <f>IF(SUMIFS('Daily NSE Equity Options'!$K:$K,'Daily NSE Equity Options'!$A:$A,$A1388)=0,"",SUMIFS('Daily NSE Equity Options'!$K:$K,'Daily NSE Equity Options'!$A:$A,$A1388))</f>
        <v/>
      </c>
      <c r="F1388" s="7">
        <f>IF(SUMIFS('Daily BSE Equity Options'!$K:$K,'Daily BSE Equity Options'!$A:$A,$A1388)=0,"",SUMIFS('Daily BSE Equity Options'!$K:$K,'Daily BSE Equity Options'!$A:$A,$A1388))</f>
        <v/>
      </c>
      <c r="G1388" s="7">
        <f>IF(OR(E1388="",F1388=""),"",E1388+F1388)</f>
        <v/>
      </c>
      <c r="H1388" s="20">
        <f>IFERROR(IF(OR(E1388="",INDEX(E:E,MATCH(DATE(YEAR($A1388)-1,MONTH($A1388),DAY($A1388)),$A:$A,0))=""),"",E1388/INDEX(E:E,MATCH(DATE(YEAR($A1388)-1,MONTH($A1388),DAY($A1388)),$A:$A,0))-1),"")</f>
        <v/>
      </c>
      <c r="I1388" s="20">
        <f>IFERROR(IF(OR(F1388="",INDEX(F:F,MATCH(DATE(YEAR($A1388)-1,MONTH($A1388),DAY($A1388)),$A:$A,0))=""),"",F1388/INDEX(F:F,MATCH(DATE(YEAR($A1388)-1,MONTH($A1388),DAY($A1388)),$A:$A,0))-1),"")</f>
        <v/>
      </c>
      <c r="J1388" s="20">
        <f>IFERROR(IF(OR(G1388="",INDEX(G:G,MATCH(DATE(YEAR($A1388)-1,MONTH($A1388),DAY($A1388)),$A:$A,0))=""),"",G1388/INDEX(G:G,MATCH(DATE(YEAR($A1388)-1,MONTH($A1388),DAY($A1388)),$A:$A,0))-1),"")</f>
        <v/>
      </c>
      <c r="K1388" s="20">
        <f>IF(OR(E1388="",E1387=""),"",E1388/E1387-1)</f>
        <v/>
      </c>
      <c r="L1388" s="20">
        <f>IF(OR(F1388="",F1387=""),"",F1388/F1387-1)</f>
        <v/>
      </c>
      <c r="M1388" s="20">
        <f>IF(OR(G1388="",G1387=""),"",G1388/G1387-1)</f>
        <v/>
      </c>
      <c r="N1388" s="20">
        <f>IF(G1388="","",E1388/G1388)</f>
        <v/>
      </c>
      <c r="O1388" s="20">
        <f>IF(G1388="","",F1388/G1388)</f>
        <v/>
      </c>
      <c r="P1388" s="21">
        <f>IF(SUMIFS('Daily NSE Equity Options'!$L:$L,'Daily NSE Equity Options'!$A:$A,$A1388)=0,"",SUMIFS('Daily NSE Equity Options'!$L:$L,'Daily NSE Equity Options'!$A:$A,$A1388))</f>
        <v/>
      </c>
      <c r="Q1388" s="8">
        <f>IF(SUMIFS('Daily BSE Equity Options'!$L:$L,'Daily BSE Equity Options'!$A:$A,$A1388)=0,"",SUMIFS('Daily BSE Equity Options'!$L:$L,'Daily BSE Equity Options'!$A:$A,$A1388))</f>
        <v/>
      </c>
      <c r="R1388" s="8">
        <f>IF(OR(P1388="",Q1388=""),"",P1388+Q1388)</f>
        <v/>
      </c>
      <c r="S1388" s="23">
        <f>IFERROR(IF(OR(P1388="",INDEX(P:P,MATCH(DATE(YEAR($A1388)-1,MONTH($A1388),DAY($A1388)),$A:$A,0))=""),"",P1388/INDEX(P:P,MATCH(DATE(YEAR($A1388)-1,MONTH($A1388),DAY($A1388)),$A:$A,0))-1),"")</f>
        <v/>
      </c>
      <c r="T1388" s="23">
        <f>IFERROR(IF(OR(Q1388="",INDEX(Q:Q,MATCH(DATE(YEAR($A1388)-1,MONTH($A1388),DAY($A1388)),$A:$A,0))=""),"",Q1388/INDEX(Q:Q,MATCH(DATE(YEAR($A1388)-1,MONTH($A1388),DAY($A1388)),$A:$A,0))-1),"")</f>
        <v/>
      </c>
      <c r="U1388" s="23">
        <f>IFERROR(IF(OR(R1388="",INDEX(R:R,MATCH(DATE(YEAR($A1388)-1,MONTH($A1388),DAY($A1388)),$A:$A,0))=""),"",R1388/INDEX(R:R,MATCH(DATE(YEAR($A1388)-1,MONTH($A1388),DAY($A1388)),$A:$A,0))-1),"")</f>
        <v/>
      </c>
      <c r="V1388" s="23">
        <f>IF(OR(P1388="",P1387=""),"",P1388/P1387-1)</f>
        <v/>
      </c>
      <c r="W1388" s="23">
        <f>IF(OR(Q1388="",Q1387=""),"",Q1388/Q1387-1)</f>
        <v/>
      </c>
      <c r="X1388" s="23">
        <f>IF(OR(R1388="",R1387=""),"",R1388/R1387-1)</f>
        <v/>
      </c>
      <c r="Y1388" s="23">
        <f>IF(R1388="","",P1388/R1388)</f>
        <v/>
      </c>
      <c r="Z1388" s="23">
        <f>IF(R1388="","",Q1388/R1388)</f>
        <v/>
      </c>
      <c r="AA1388" s="24">
        <f>IF(SUMIFS('Daily NSE Equity Options'!$M:$M,'Daily NSE Equity Options'!$A:$A,$A1388)=0,"",SUMIFS('Daily NSE Equity Options'!$M:$M,'Daily NSE Equity Options'!$A:$A,$A1388))</f>
        <v/>
      </c>
      <c r="AB1388" s="9">
        <f>IF(SUMIFS('Daily BSE Equity Options'!$M:$M,'Daily BSE Equity Options'!$A:$A,$A1388)=0,"",SUMIFS('Daily BSE Equity Options'!$M:$M,'Daily BSE Equity Options'!$A:$A,$A1388))</f>
        <v/>
      </c>
      <c r="AC1388" s="9">
        <f>IF(OR(AA1388="",AB1388=""),"",AA1388+AB1388)</f>
        <v/>
      </c>
      <c r="AD1388" s="26">
        <f>IFERROR(IF(OR(AA1388="",INDEX(AA:AA,MATCH(DATE(YEAR($A1388)-1,MONTH($A1388),DAY($A1388)),$A:$A,0))=""),"",AA1388/INDEX(AA:AA,MATCH(DATE(YEAR($A1388)-1,MONTH($A1388),DAY($A1388)),$A:$A,0))-1),"")</f>
        <v/>
      </c>
      <c r="AE1388" s="26">
        <f>IFERROR(IF(OR(AB1388="",INDEX(AB:AB,MATCH(DATE(YEAR($A1388)-1,MONTH($A1388),DAY($A1388)),$A:$A,0))=""),"",AB1388/INDEX(AB:AB,MATCH(DATE(YEAR($A1388)-1,MONTH($A1388),DAY($A1388)),$A:$A,0))-1),"")</f>
        <v/>
      </c>
      <c r="AF1388" s="26">
        <f>IFERROR(IF(OR(AC1388="",INDEX(AC:AC,MATCH(DATE(YEAR($A1388)-1,MONTH($A1388),DAY($A1388)),$A:$A,0))=""),"",AC1388/INDEX(AC:AC,MATCH(DATE(YEAR($A1388)-1,MONTH($A1388),DAY($A1388)),$A:$A,0))-1),"")</f>
        <v/>
      </c>
      <c r="AG1388" s="26">
        <f>IF(OR(AA1388="",AA1387=""),"",AA1388/AA1387-1)</f>
        <v/>
      </c>
      <c r="AH1388" s="26">
        <f>IF(OR(AB1388="",AB1387=""),"",AB1388/AB1387-1)</f>
        <v/>
      </c>
      <c r="AI1388" s="26">
        <f>IF(OR(AC1388="",AC1387=""),"",AC1388/AC1387-1)</f>
        <v/>
      </c>
      <c r="AJ1388" s="26">
        <f>IF(AC1388="","",AA1388/AC1388)</f>
        <v/>
      </c>
      <c r="AK1388" s="26">
        <f>IF(AC1388="","",AB1388/AC1388)</f>
        <v/>
      </c>
      <c r="AL1388" s="29" t="n">
        <v>12.0675</v>
      </c>
      <c r="AM1388" s="30" t="n">
        <v>12.2875</v>
      </c>
      <c r="AN1388" s="30" t="n">
        <v>11.77</v>
      </c>
      <c r="AO1388" s="30" t="n">
        <v>12.15</v>
      </c>
      <c r="AP1388" s="31" t="n">
        <v>0.0068</v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18">
        <f>IF(SUMIFS('Daily NSE Equity Options'!$K:$K,'Daily NSE Equity Options'!$A:$A,$A1389)=0,"",SUMIFS('Daily NSE Equity Options'!$K:$K,'Daily NSE Equity Options'!$A:$A,$A1389))</f>
        <v/>
      </c>
      <c r="F1389" s="7">
        <f>IF(SUMIFS('Daily BSE Equity Options'!$K:$K,'Daily BSE Equity Options'!$A:$A,$A1389)=0,"",SUMIFS('Daily BSE Equity Options'!$K:$K,'Daily BSE Equity Options'!$A:$A,$A1389))</f>
        <v/>
      </c>
      <c r="G1389" s="7">
        <f>IF(OR(E1389="",F1389=""),"",E1389+F1389)</f>
        <v/>
      </c>
      <c r="H1389" s="20">
        <f>IFERROR(IF(OR(E1389="",INDEX(E:E,MATCH(DATE(YEAR($A1389)-1,MONTH($A1389),DAY($A1389)),$A:$A,0))=""),"",E1389/INDEX(E:E,MATCH(DATE(YEAR($A1389)-1,MONTH($A1389),DAY($A1389)),$A:$A,0))-1),"")</f>
        <v/>
      </c>
      <c r="I1389" s="20">
        <f>IFERROR(IF(OR(F1389="",INDEX(F:F,MATCH(DATE(YEAR($A1389)-1,MONTH($A1389),DAY($A1389)),$A:$A,0))=""),"",F1389/INDEX(F:F,MATCH(DATE(YEAR($A1389)-1,MONTH($A1389),DAY($A1389)),$A:$A,0))-1),"")</f>
        <v/>
      </c>
      <c r="J1389" s="20">
        <f>IFERROR(IF(OR(G1389="",INDEX(G:G,MATCH(DATE(YEAR($A1389)-1,MONTH($A1389),DAY($A1389)),$A:$A,0))=""),"",G1389/INDEX(G:G,MATCH(DATE(YEAR($A1389)-1,MONTH($A1389),DAY($A1389)),$A:$A,0))-1),"")</f>
        <v/>
      </c>
      <c r="K1389" s="20">
        <f>IF(OR(E1389="",E1388=""),"",E1389/E1388-1)</f>
        <v/>
      </c>
      <c r="L1389" s="20">
        <f>IF(OR(F1389="",F1388=""),"",F1389/F1388-1)</f>
        <v/>
      </c>
      <c r="M1389" s="20">
        <f>IF(OR(G1389="",G1388=""),"",G1389/G1388-1)</f>
        <v/>
      </c>
      <c r="N1389" s="20">
        <f>IF(G1389="","",E1389/G1389)</f>
        <v/>
      </c>
      <c r="O1389" s="20">
        <f>IF(G1389="","",F1389/G1389)</f>
        <v/>
      </c>
      <c r="P1389" s="21">
        <f>IF(SUMIFS('Daily NSE Equity Options'!$L:$L,'Daily NSE Equity Options'!$A:$A,$A1389)=0,"",SUMIFS('Daily NSE Equity Options'!$L:$L,'Daily NSE Equity Options'!$A:$A,$A1389))</f>
        <v/>
      </c>
      <c r="Q1389" s="8">
        <f>IF(SUMIFS('Daily BSE Equity Options'!$L:$L,'Daily BSE Equity Options'!$A:$A,$A1389)=0,"",SUMIFS('Daily BSE Equity Options'!$L:$L,'Daily BSE Equity Options'!$A:$A,$A1389))</f>
        <v/>
      </c>
      <c r="R1389" s="8">
        <f>IF(OR(P1389="",Q1389=""),"",P1389+Q1389)</f>
        <v/>
      </c>
      <c r="S1389" s="23">
        <f>IFERROR(IF(OR(P1389="",INDEX(P:P,MATCH(DATE(YEAR($A1389)-1,MONTH($A1389),DAY($A1389)),$A:$A,0))=""),"",P1389/INDEX(P:P,MATCH(DATE(YEAR($A1389)-1,MONTH($A1389),DAY($A1389)),$A:$A,0))-1),"")</f>
        <v/>
      </c>
      <c r="T1389" s="23">
        <f>IFERROR(IF(OR(Q1389="",INDEX(Q:Q,MATCH(DATE(YEAR($A1389)-1,MONTH($A1389),DAY($A1389)),$A:$A,0))=""),"",Q1389/INDEX(Q:Q,MATCH(DATE(YEAR($A1389)-1,MONTH($A1389),DAY($A1389)),$A:$A,0))-1),"")</f>
        <v/>
      </c>
      <c r="U1389" s="23">
        <f>IFERROR(IF(OR(R1389="",INDEX(R:R,MATCH(DATE(YEAR($A1389)-1,MONTH($A1389),DAY($A1389)),$A:$A,0))=""),"",R1389/INDEX(R:R,MATCH(DATE(YEAR($A1389)-1,MONTH($A1389),DAY($A1389)),$A:$A,0))-1),"")</f>
        <v/>
      </c>
      <c r="V1389" s="23">
        <f>IF(OR(P1389="",P1388=""),"",P1389/P1388-1)</f>
        <v/>
      </c>
      <c r="W1389" s="23">
        <f>IF(OR(Q1389="",Q1388=""),"",Q1389/Q1388-1)</f>
        <v/>
      </c>
      <c r="X1389" s="23">
        <f>IF(OR(R1389="",R1388=""),"",R1389/R1388-1)</f>
        <v/>
      </c>
      <c r="Y1389" s="23">
        <f>IF(R1389="","",P1389/R1389)</f>
        <v/>
      </c>
      <c r="Z1389" s="23">
        <f>IF(R1389="","",Q1389/R1389)</f>
        <v/>
      </c>
      <c r="AA1389" s="24">
        <f>IF(SUMIFS('Daily NSE Equity Options'!$M:$M,'Daily NSE Equity Options'!$A:$A,$A1389)=0,"",SUMIFS('Daily NSE Equity Options'!$M:$M,'Daily NSE Equity Options'!$A:$A,$A1389))</f>
        <v/>
      </c>
      <c r="AB1389" s="9">
        <f>IF(SUMIFS('Daily BSE Equity Options'!$M:$M,'Daily BSE Equity Options'!$A:$A,$A1389)=0,"",SUMIFS('Daily BSE Equity Options'!$M:$M,'Daily BSE Equity Options'!$A:$A,$A1389))</f>
        <v/>
      </c>
      <c r="AC1389" s="9">
        <f>IF(OR(AA1389="",AB1389=""),"",AA1389+AB1389)</f>
        <v/>
      </c>
      <c r="AD1389" s="26">
        <f>IFERROR(IF(OR(AA1389="",INDEX(AA:AA,MATCH(DATE(YEAR($A1389)-1,MONTH($A1389),DAY($A1389)),$A:$A,0))=""),"",AA1389/INDEX(AA:AA,MATCH(DATE(YEAR($A1389)-1,MONTH($A1389),DAY($A1389)),$A:$A,0))-1),"")</f>
        <v/>
      </c>
      <c r="AE1389" s="26">
        <f>IFERROR(IF(OR(AB1389="",INDEX(AB:AB,MATCH(DATE(YEAR($A1389)-1,MONTH($A1389),DAY($A1389)),$A:$A,0))=""),"",AB1389/INDEX(AB:AB,MATCH(DATE(YEAR($A1389)-1,MONTH($A1389),DAY($A1389)),$A:$A,0))-1),"")</f>
        <v/>
      </c>
      <c r="AF1389" s="26">
        <f>IFERROR(IF(OR(AC1389="",INDEX(AC:AC,MATCH(DATE(YEAR($A1389)-1,MONTH($A1389),DAY($A1389)),$A:$A,0))=""),"",AC1389/INDEX(AC:AC,MATCH(DATE(YEAR($A1389)-1,MONTH($A1389),DAY($A1389)),$A:$A,0))-1),"")</f>
        <v/>
      </c>
      <c r="AG1389" s="26">
        <f>IF(OR(AA1389="",AA1388=""),"",AA1389/AA1388-1)</f>
        <v/>
      </c>
      <c r="AH1389" s="26">
        <f>IF(OR(AB1389="",AB1388=""),"",AB1389/AB1388-1)</f>
        <v/>
      </c>
      <c r="AI1389" s="26">
        <f>IF(OR(AC1389="",AC1388=""),"",AC1389/AC1388-1)</f>
        <v/>
      </c>
      <c r="AJ1389" s="26">
        <f>IF(AC1389="","",AA1389/AC1389)</f>
        <v/>
      </c>
      <c r="AK1389" s="26">
        <f>IF(AC1389="","",AB1389/AC1389)</f>
        <v/>
      </c>
      <c r="AL1389" s="29" t="n">
        <v>12.1525</v>
      </c>
      <c r="AM1389" s="30" t="n">
        <v>12.94</v>
      </c>
      <c r="AN1389" s="30" t="n">
        <v>11.7875</v>
      </c>
      <c r="AO1389" s="30" t="n">
        <v>12.67</v>
      </c>
      <c r="AP1389" s="31" t="n">
        <v>0.0426</v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18">
        <f>IF(SUMIFS('Daily NSE Equity Options'!$K:$K,'Daily NSE Equity Options'!$A:$A,$A1390)=0,"",SUMIFS('Daily NSE Equity Options'!$K:$K,'Daily NSE Equity Options'!$A:$A,$A1390))</f>
        <v/>
      </c>
      <c r="F1390" s="7">
        <f>IF(SUMIFS('Daily BSE Equity Options'!$K:$K,'Daily BSE Equity Options'!$A:$A,$A1390)=0,"",SUMIFS('Daily BSE Equity Options'!$K:$K,'Daily BSE Equity Options'!$A:$A,$A1390))</f>
        <v/>
      </c>
      <c r="G1390" s="7">
        <f>IF(OR(E1390="",F1390=""),"",E1390+F1390)</f>
        <v/>
      </c>
      <c r="H1390" s="20">
        <f>IFERROR(IF(OR(E1390="",INDEX(E:E,MATCH(DATE(YEAR($A1390)-1,MONTH($A1390),DAY($A1390)),$A:$A,0))=""),"",E1390/INDEX(E:E,MATCH(DATE(YEAR($A1390)-1,MONTH($A1390),DAY($A1390)),$A:$A,0))-1),"")</f>
        <v/>
      </c>
      <c r="I1390" s="20">
        <f>IFERROR(IF(OR(F1390="",INDEX(F:F,MATCH(DATE(YEAR($A1390)-1,MONTH($A1390),DAY($A1390)),$A:$A,0))=""),"",F1390/INDEX(F:F,MATCH(DATE(YEAR($A1390)-1,MONTH($A1390),DAY($A1390)),$A:$A,0))-1),"")</f>
        <v/>
      </c>
      <c r="J1390" s="20">
        <f>IFERROR(IF(OR(G1390="",INDEX(G:G,MATCH(DATE(YEAR($A1390)-1,MONTH($A1390),DAY($A1390)),$A:$A,0))=""),"",G1390/INDEX(G:G,MATCH(DATE(YEAR($A1390)-1,MONTH($A1390),DAY($A1390)),$A:$A,0))-1),"")</f>
        <v/>
      </c>
      <c r="K1390" s="20">
        <f>IF(OR(E1390="",E1389=""),"",E1390/E1389-1)</f>
        <v/>
      </c>
      <c r="L1390" s="20">
        <f>IF(OR(F1390="",F1389=""),"",F1390/F1389-1)</f>
        <v/>
      </c>
      <c r="M1390" s="20">
        <f>IF(OR(G1390="",G1389=""),"",G1390/G1389-1)</f>
        <v/>
      </c>
      <c r="N1390" s="20">
        <f>IF(G1390="","",E1390/G1390)</f>
        <v/>
      </c>
      <c r="O1390" s="20">
        <f>IF(G1390="","",F1390/G1390)</f>
        <v/>
      </c>
      <c r="P1390" s="21">
        <f>IF(SUMIFS('Daily NSE Equity Options'!$L:$L,'Daily NSE Equity Options'!$A:$A,$A1390)=0,"",SUMIFS('Daily NSE Equity Options'!$L:$L,'Daily NSE Equity Options'!$A:$A,$A1390))</f>
        <v/>
      </c>
      <c r="Q1390" s="8">
        <f>IF(SUMIFS('Daily BSE Equity Options'!$L:$L,'Daily BSE Equity Options'!$A:$A,$A1390)=0,"",SUMIFS('Daily BSE Equity Options'!$L:$L,'Daily BSE Equity Options'!$A:$A,$A1390))</f>
        <v/>
      </c>
      <c r="R1390" s="8">
        <f>IF(OR(P1390="",Q1390=""),"",P1390+Q1390)</f>
        <v/>
      </c>
      <c r="S1390" s="23">
        <f>IFERROR(IF(OR(P1390="",INDEX(P:P,MATCH(DATE(YEAR($A1390)-1,MONTH($A1390),DAY($A1390)),$A:$A,0))=""),"",P1390/INDEX(P:P,MATCH(DATE(YEAR($A1390)-1,MONTH($A1390),DAY($A1390)),$A:$A,0))-1),"")</f>
        <v/>
      </c>
      <c r="T1390" s="23">
        <f>IFERROR(IF(OR(Q1390="",INDEX(Q:Q,MATCH(DATE(YEAR($A1390)-1,MONTH($A1390),DAY($A1390)),$A:$A,0))=""),"",Q1390/INDEX(Q:Q,MATCH(DATE(YEAR($A1390)-1,MONTH($A1390),DAY($A1390)),$A:$A,0))-1),"")</f>
        <v/>
      </c>
      <c r="U1390" s="23">
        <f>IFERROR(IF(OR(R1390="",INDEX(R:R,MATCH(DATE(YEAR($A1390)-1,MONTH($A1390),DAY($A1390)),$A:$A,0))=""),"",R1390/INDEX(R:R,MATCH(DATE(YEAR($A1390)-1,MONTH($A1390),DAY($A1390)),$A:$A,0))-1),"")</f>
        <v/>
      </c>
      <c r="V1390" s="23">
        <f>IF(OR(P1390="",P1389=""),"",P1390/P1389-1)</f>
        <v/>
      </c>
      <c r="W1390" s="23">
        <f>IF(OR(Q1390="",Q1389=""),"",Q1390/Q1389-1)</f>
        <v/>
      </c>
      <c r="X1390" s="23">
        <f>IF(OR(R1390="",R1389=""),"",R1390/R1389-1)</f>
        <v/>
      </c>
      <c r="Y1390" s="23">
        <f>IF(R1390="","",P1390/R1390)</f>
        <v/>
      </c>
      <c r="Z1390" s="23">
        <f>IF(R1390="","",Q1390/R1390)</f>
        <v/>
      </c>
      <c r="AA1390" s="24">
        <f>IF(SUMIFS('Daily NSE Equity Options'!$M:$M,'Daily NSE Equity Options'!$A:$A,$A1390)=0,"",SUMIFS('Daily NSE Equity Options'!$M:$M,'Daily NSE Equity Options'!$A:$A,$A1390))</f>
        <v/>
      </c>
      <c r="AB1390" s="9">
        <f>IF(SUMIFS('Daily BSE Equity Options'!$M:$M,'Daily BSE Equity Options'!$A:$A,$A1390)=0,"",SUMIFS('Daily BSE Equity Options'!$M:$M,'Daily BSE Equity Options'!$A:$A,$A1390))</f>
        <v/>
      </c>
      <c r="AC1390" s="9">
        <f>IF(OR(AA1390="",AB1390=""),"",AA1390+AB1390)</f>
        <v/>
      </c>
      <c r="AD1390" s="26">
        <f>IFERROR(IF(OR(AA1390="",INDEX(AA:AA,MATCH(DATE(YEAR($A1390)-1,MONTH($A1390),DAY($A1390)),$A:$A,0))=""),"",AA1390/INDEX(AA:AA,MATCH(DATE(YEAR($A1390)-1,MONTH($A1390),DAY($A1390)),$A:$A,0))-1),"")</f>
        <v/>
      </c>
      <c r="AE1390" s="26">
        <f>IFERROR(IF(OR(AB1390="",INDEX(AB:AB,MATCH(DATE(YEAR($A1390)-1,MONTH($A1390),DAY($A1390)),$A:$A,0))=""),"",AB1390/INDEX(AB:AB,MATCH(DATE(YEAR($A1390)-1,MONTH($A1390),DAY($A1390)),$A:$A,0))-1),"")</f>
        <v/>
      </c>
      <c r="AF1390" s="26">
        <f>IFERROR(IF(OR(AC1390="",INDEX(AC:AC,MATCH(DATE(YEAR($A1390)-1,MONTH($A1390),DAY($A1390)),$A:$A,0))=""),"",AC1390/INDEX(AC:AC,MATCH(DATE(YEAR($A1390)-1,MONTH($A1390),DAY($A1390)),$A:$A,0))-1),"")</f>
        <v/>
      </c>
      <c r="AG1390" s="26">
        <f>IF(OR(AA1390="",AA1389=""),"",AA1390/AA1389-1)</f>
        <v/>
      </c>
      <c r="AH1390" s="26">
        <f>IF(OR(AB1390="",AB1389=""),"",AB1390/AB1389-1)</f>
        <v/>
      </c>
      <c r="AI1390" s="26">
        <f>IF(OR(AC1390="",AC1389=""),"",AC1390/AC1389-1)</f>
        <v/>
      </c>
      <c r="AJ1390" s="26">
        <f>IF(AC1390="","",AA1390/AC1390)</f>
        <v/>
      </c>
      <c r="AK1390" s="26">
        <f>IF(AC1390="","",AB1390/AC1390)</f>
        <v/>
      </c>
      <c r="AL1390" s="29" t="n">
        <v>12.665</v>
      </c>
      <c r="AM1390" s="30" t="n">
        <v>12.935</v>
      </c>
      <c r="AN1390" s="30" t="n">
        <v>10.98</v>
      </c>
      <c r="AO1390" s="30" t="n">
        <v>12.65</v>
      </c>
      <c r="AP1390" s="31" t="n">
        <v>-0.0012</v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18">
        <f>IF(SUMIFS('Daily NSE Equity Options'!$K:$K,'Daily NSE Equity Options'!$A:$A,$A1391)=0,"",SUMIFS('Daily NSE Equity Options'!$K:$K,'Daily NSE Equity Options'!$A:$A,$A1391))</f>
        <v/>
      </c>
      <c r="F1391" s="7">
        <f>IF(SUMIFS('Daily BSE Equity Options'!$K:$K,'Daily BSE Equity Options'!$A:$A,$A1391)=0,"",SUMIFS('Daily BSE Equity Options'!$K:$K,'Daily BSE Equity Options'!$A:$A,$A1391))</f>
        <v/>
      </c>
      <c r="G1391" s="7">
        <f>IF(OR(E1391="",F1391=""),"",E1391+F1391)</f>
        <v/>
      </c>
      <c r="H1391" s="20">
        <f>IFERROR(IF(OR(E1391="",INDEX(E:E,MATCH(DATE(YEAR($A1391)-1,MONTH($A1391),DAY($A1391)),$A:$A,0))=""),"",E1391/INDEX(E:E,MATCH(DATE(YEAR($A1391)-1,MONTH($A1391),DAY($A1391)),$A:$A,0))-1),"")</f>
        <v/>
      </c>
      <c r="I1391" s="20">
        <f>IFERROR(IF(OR(F1391="",INDEX(F:F,MATCH(DATE(YEAR($A1391)-1,MONTH($A1391),DAY($A1391)),$A:$A,0))=""),"",F1391/INDEX(F:F,MATCH(DATE(YEAR($A1391)-1,MONTH($A1391),DAY($A1391)),$A:$A,0))-1),"")</f>
        <v/>
      </c>
      <c r="J1391" s="20">
        <f>IFERROR(IF(OR(G1391="",INDEX(G:G,MATCH(DATE(YEAR($A1391)-1,MONTH($A1391),DAY($A1391)),$A:$A,0))=""),"",G1391/INDEX(G:G,MATCH(DATE(YEAR($A1391)-1,MONTH($A1391),DAY($A1391)),$A:$A,0))-1),"")</f>
        <v/>
      </c>
      <c r="K1391" s="20">
        <f>IF(OR(E1391="",E1390=""),"",E1391/E1390-1)</f>
        <v/>
      </c>
      <c r="L1391" s="20">
        <f>IF(OR(F1391="",F1390=""),"",F1391/F1390-1)</f>
        <v/>
      </c>
      <c r="M1391" s="20">
        <f>IF(OR(G1391="",G1390=""),"",G1391/G1390-1)</f>
        <v/>
      </c>
      <c r="N1391" s="20">
        <f>IF(G1391="","",E1391/G1391)</f>
        <v/>
      </c>
      <c r="O1391" s="20">
        <f>IF(G1391="","",F1391/G1391)</f>
        <v/>
      </c>
      <c r="P1391" s="21">
        <f>IF(SUMIFS('Daily NSE Equity Options'!$L:$L,'Daily NSE Equity Options'!$A:$A,$A1391)=0,"",SUMIFS('Daily NSE Equity Options'!$L:$L,'Daily NSE Equity Options'!$A:$A,$A1391))</f>
        <v/>
      </c>
      <c r="Q1391" s="8">
        <f>IF(SUMIFS('Daily BSE Equity Options'!$L:$L,'Daily BSE Equity Options'!$A:$A,$A1391)=0,"",SUMIFS('Daily BSE Equity Options'!$L:$L,'Daily BSE Equity Options'!$A:$A,$A1391))</f>
        <v/>
      </c>
      <c r="R1391" s="8">
        <f>IF(OR(P1391="",Q1391=""),"",P1391+Q1391)</f>
        <v/>
      </c>
      <c r="S1391" s="23">
        <f>IFERROR(IF(OR(P1391="",INDEX(P:P,MATCH(DATE(YEAR($A1391)-1,MONTH($A1391),DAY($A1391)),$A:$A,0))=""),"",P1391/INDEX(P:P,MATCH(DATE(YEAR($A1391)-1,MONTH($A1391),DAY($A1391)),$A:$A,0))-1),"")</f>
        <v/>
      </c>
      <c r="T1391" s="23">
        <f>IFERROR(IF(OR(Q1391="",INDEX(Q:Q,MATCH(DATE(YEAR($A1391)-1,MONTH($A1391),DAY($A1391)),$A:$A,0))=""),"",Q1391/INDEX(Q:Q,MATCH(DATE(YEAR($A1391)-1,MONTH($A1391),DAY($A1391)),$A:$A,0))-1),"")</f>
        <v/>
      </c>
      <c r="U1391" s="23">
        <f>IFERROR(IF(OR(R1391="",INDEX(R:R,MATCH(DATE(YEAR($A1391)-1,MONTH($A1391),DAY($A1391)),$A:$A,0))=""),"",R1391/INDEX(R:R,MATCH(DATE(YEAR($A1391)-1,MONTH($A1391),DAY($A1391)),$A:$A,0))-1),"")</f>
        <v/>
      </c>
      <c r="V1391" s="23">
        <f>IF(OR(P1391="",P1390=""),"",P1391/P1390-1)</f>
        <v/>
      </c>
      <c r="W1391" s="23">
        <f>IF(OR(Q1391="",Q1390=""),"",Q1391/Q1390-1)</f>
        <v/>
      </c>
      <c r="X1391" s="23">
        <f>IF(OR(R1391="",R1390=""),"",R1391/R1390-1)</f>
        <v/>
      </c>
      <c r="Y1391" s="23">
        <f>IF(R1391="","",P1391/R1391)</f>
        <v/>
      </c>
      <c r="Z1391" s="23">
        <f>IF(R1391="","",Q1391/R1391)</f>
        <v/>
      </c>
      <c r="AA1391" s="24">
        <f>IF(SUMIFS('Daily NSE Equity Options'!$M:$M,'Daily NSE Equity Options'!$A:$A,$A1391)=0,"",SUMIFS('Daily NSE Equity Options'!$M:$M,'Daily NSE Equity Options'!$A:$A,$A1391))</f>
        <v/>
      </c>
      <c r="AB1391" s="9">
        <f>IF(SUMIFS('Daily BSE Equity Options'!$M:$M,'Daily BSE Equity Options'!$A:$A,$A1391)=0,"",SUMIFS('Daily BSE Equity Options'!$M:$M,'Daily BSE Equity Options'!$A:$A,$A1391))</f>
        <v/>
      </c>
      <c r="AC1391" s="9">
        <f>IF(OR(AA1391="",AB1391=""),"",AA1391+AB1391)</f>
        <v/>
      </c>
      <c r="AD1391" s="26">
        <f>IFERROR(IF(OR(AA1391="",INDEX(AA:AA,MATCH(DATE(YEAR($A1391)-1,MONTH($A1391),DAY($A1391)),$A:$A,0))=""),"",AA1391/INDEX(AA:AA,MATCH(DATE(YEAR($A1391)-1,MONTH($A1391),DAY($A1391)),$A:$A,0))-1),"")</f>
        <v/>
      </c>
      <c r="AE1391" s="26">
        <f>IFERROR(IF(OR(AB1391="",INDEX(AB:AB,MATCH(DATE(YEAR($A1391)-1,MONTH($A1391),DAY($A1391)),$A:$A,0))=""),"",AB1391/INDEX(AB:AB,MATCH(DATE(YEAR($A1391)-1,MONTH($A1391),DAY($A1391)),$A:$A,0))-1),"")</f>
        <v/>
      </c>
      <c r="AF1391" s="26">
        <f>IFERROR(IF(OR(AC1391="",INDEX(AC:AC,MATCH(DATE(YEAR($A1391)-1,MONTH($A1391),DAY($A1391)),$A:$A,0))=""),"",AC1391/INDEX(AC:AC,MATCH(DATE(YEAR($A1391)-1,MONTH($A1391),DAY($A1391)),$A:$A,0))-1),"")</f>
        <v/>
      </c>
      <c r="AG1391" s="26">
        <f>IF(OR(AA1391="",AA1390=""),"",AA1391/AA1390-1)</f>
        <v/>
      </c>
      <c r="AH1391" s="26">
        <f>IF(OR(AB1391="",AB1390=""),"",AB1391/AB1390-1)</f>
        <v/>
      </c>
      <c r="AI1391" s="26">
        <f>IF(OR(AC1391="",AC1390=""),"",AC1391/AC1390-1)</f>
        <v/>
      </c>
      <c r="AJ1391" s="26">
        <f>IF(AC1391="","",AA1391/AC1391)</f>
        <v/>
      </c>
      <c r="AK1391" s="26">
        <f>IF(AC1391="","",AB1391/AC1391)</f>
        <v/>
      </c>
      <c r="AL1391" s="29" t="n">
        <v>12.6525</v>
      </c>
      <c r="AM1391" s="30" t="n">
        <v>12.865</v>
      </c>
      <c r="AN1391" s="30" t="n">
        <v>12.0575</v>
      </c>
      <c r="AO1391" s="30" t="n">
        <v>12.41</v>
      </c>
      <c r="AP1391" s="31" t="n">
        <v>-0.0192</v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18">
        <f>IF(SUMIFS('Daily NSE Equity Options'!$K:$K,'Daily NSE Equity Options'!$A:$A,$A1392)=0,"",SUMIFS('Daily NSE Equity Options'!$K:$K,'Daily NSE Equity Options'!$A:$A,$A1392))</f>
        <v/>
      </c>
      <c r="F1392" s="7">
        <f>IF(SUMIFS('Daily BSE Equity Options'!$K:$K,'Daily BSE Equity Options'!$A:$A,$A1392)=0,"",SUMIFS('Daily BSE Equity Options'!$K:$K,'Daily BSE Equity Options'!$A:$A,$A1392))</f>
        <v/>
      </c>
      <c r="G1392" s="7">
        <f>IF(OR(E1392="",F1392=""),"",E1392+F1392)</f>
        <v/>
      </c>
      <c r="H1392" s="20">
        <f>IFERROR(IF(OR(E1392="",INDEX(E:E,MATCH(DATE(YEAR($A1392)-1,MONTH($A1392),DAY($A1392)),$A:$A,0))=""),"",E1392/INDEX(E:E,MATCH(DATE(YEAR($A1392)-1,MONTH($A1392),DAY($A1392)),$A:$A,0))-1),"")</f>
        <v/>
      </c>
      <c r="I1392" s="20">
        <f>IFERROR(IF(OR(F1392="",INDEX(F:F,MATCH(DATE(YEAR($A1392)-1,MONTH($A1392),DAY($A1392)),$A:$A,0))=""),"",F1392/INDEX(F:F,MATCH(DATE(YEAR($A1392)-1,MONTH($A1392),DAY($A1392)),$A:$A,0))-1),"")</f>
        <v/>
      </c>
      <c r="J1392" s="20">
        <f>IFERROR(IF(OR(G1392="",INDEX(G:G,MATCH(DATE(YEAR($A1392)-1,MONTH($A1392),DAY($A1392)),$A:$A,0))=""),"",G1392/INDEX(G:G,MATCH(DATE(YEAR($A1392)-1,MONTH($A1392),DAY($A1392)),$A:$A,0))-1),"")</f>
        <v/>
      </c>
      <c r="K1392" s="20">
        <f>IF(OR(E1392="",E1391=""),"",E1392/E1391-1)</f>
        <v/>
      </c>
      <c r="L1392" s="20">
        <f>IF(OR(F1392="",F1391=""),"",F1392/F1391-1)</f>
        <v/>
      </c>
      <c r="M1392" s="20">
        <f>IF(OR(G1392="",G1391=""),"",G1392/G1391-1)</f>
        <v/>
      </c>
      <c r="N1392" s="20">
        <f>IF(G1392="","",E1392/G1392)</f>
        <v/>
      </c>
      <c r="O1392" s="20">
        <f>IF(G1392="","",F1392/G1392)</f>
        <v/>
      </c>
      <c r="P1392" s="21">
        <f>IF(SUMIFS('Daily NSE Equity Options'!$L:$L,'Daily NSE Equity Options'!$A:$A,$A1392)=0,"",SUMIFS('Daily NSE Equity Options'!$L:$L,'Daily NSE Equity Options'!$A:$A,$A1392))</f>
        <v/>
      </c>
      <c r="Q1392" s="8">
        <f>IF(SUMIFS('Daily BSE Equity Options'!$L:$L,'Daily BSE Equity Options'!$A:$A,$A1392)=0,"",SUMIFS('Daily BSE Equity Options'!$L:$L,'Daily BSE Equity Options'!$A:$A,$A1392))</f>
        <v/>
      </c>
      <c r="R1392" s="8">
        <f>IF(OR(P1392="",Q1392=""),"",P1392+Q1392)</f>
        <v/>
      </c>
      <c r="S1392" s="23">
        <f>IFERROR(IF(OR(P1392="",INDEX(P:P,MATCH(DATE(YEAR($A1392)-1,MONTH($A1392),DAY($A1392)),$A:$A,0))=""),"",P1392/INDEX(P:P,MATCH(DATE(YEAR($A1392)-1,MONTH($A1392),DAY($A1392)),$A:$A,0))-1),"")</f>
        <v/>
      </c>
      <c r="T1392" s="23">
        <f>IFERROR(IF(OR(Q1392="",INDEX(Q:Q,MATCH(DATE(YEAR($A1392)-1,MONTH($A1392),DAY($A1392)),$A:$A,0))=""),"",Q1392/INDEX(Q:Q,MATCH(DATE(YEAR($A1392)-1,MONTH($A1392),DAY($A1392)),$A:$A,0))-1),"")</f>
        <v/>
      </c>
      <c r="U1392" s="23">
        <f>IFERROR(IF(OR(R1392="",INDEX(R:R,MATCH(DATE(YEAR($A1392)-1,MONTH($A1392),DAY($A1392)),$A:$A,0))=""),"",R1392/INDEX(R:R,MATCH(DATE(YEAR($A1392)-1,MONTH($A1392),DAY($A1392)),$A:$A,0))-1),"")</f>
        <v/>
      </c>
      <c r="V1392" s="23">
        <f>IF(OR(P1392="",P1391=""),"",P1392/P1391-1)</f>
        <v/>
      </c>
      <c r="W1392" s="23">
        <f>IF(OR(Q1392="",Q1391=""),"",Q1392/Q1391-1)</f>
        <v/>
      </c>
      <c r="X1392" s="23">
        <f>IF(OR(R1392="",R1391=""),"",R1392/R1391-1)</f>
        <v/>
      </c>
      <c r="Y1392" s="23">
        <f>IF(R1392="","",P1392/R1392)</f>
        <v/>
      </c>
      <c r="Z1392" s="23">
        <f>IF(R1392="","",Q1392/R1392)</f>
        <v/>
      </c>
      <c r="AA1392" s="24">
        <f>IF(SUMIFS('Daily NSE Equity Options'!$M:$M,'Daily NSE Equity Options'!$A:$A,$A1392)=0,"",SUMIFS('Daily NSE Equity Options'!$M:$M,'Daily NSE Equity Options'!$A:$A,$A1392))</f>
        <v/>
      </c>
      <c r="AB1392" s="9">
        <f>IF(SUMIFS('Daily BSE Equity Options'!$M:$M,'Daily BSE Equity Options'!$A:$A,$A1392)=0,"",SUMIFS('Daily BSE Equity Options'!$M:$M,'Daily BSE Equity Options'!$A:$A,$A1392))</f>
        <v/>
      </c>
      <c r="AC1392" s="9">
        <f>IF(OR(AA1392="",AB1392=""),"",AA1392+AB1392)</f>
        <v/>
      </c>
      <c r="AD1392" s="26">
        <f>IFERROR(IF(OR(AA1392="",INDEX(AA:AA,MATCH(DATE(YEAR($A1392)-1,MONTH($A1392),DAY($A1392)),$A:$A,0))=""),"",AA1392/INDEX(AA:AA,MATCH(DATE(YEAR($A1392)-1,MONTH($A1392),DAY($A1392)),$A:$A,0))-1),"")</f>
        <v/>
      </c>
      <c r="AE1392" s="26">
        <f>IFERROR(IF(OR(AB1392="",INDEX(AB:AB,MATCH(DATE(YEAR($A1392)-1,MONTH($A1392),DAY($A1392)),$A:$A,0))=""),"",AB1392/INDEX(AB:AB,MATCH(DATE(YEAR($A1392)-1,MONTH($A1392),DAY($A1392)),$A:$A,0))-1),"")</f>
        <v/>
      </c>
      <c r="AF1392" s="26">
        <f>IFERROR(IF(OR(AC1392="",INDEX(AC:AC,MATCH(DATE(YEAR($A1392)-1,MONTH($A1392),DAY($A1392)),$A:$A,0))=""),"",AC1392/INDEX(AC:AC,MATCH(DATE(YEAR($A1392)-1,MONTH($A1392),DAY($A1392)),$A:$A,0))-1),"")</f>
        <v/>
      </c>
      <c r="AG1392" s="26">
        <f>IF(OR(AA1392="",AA1391=""),"",AA1392/AA1391-1)</f>
        <v/>
      </c>
      <c r="AH1392" s="26">
        <f>IF(OR(AB1392="",AB1391=""),"",AB1392/AB1391-1)</f>
        <v/>
      </c>
      <c r="AI1392" s="26">
        <f>IF(OR(AC1392="",AC1391=""),"",AC1392/AC1391-1)</f>
        <v/>
      </c>
      <c r="AJ1392" s="26">
        <f>IF(AC1392="","",AA1392/AC1392)</f>
        <v/>
      </c>
      <c r="AK1392" s="26">
        <f>IF(AC1392="","",AB1392/AC1392)</f>
        <v/>
      </c>
      <c r="AL1392" s="29" t="n">
        <v>12.41</v>
      </c>
      <c r="AM1392" s="30" t="n">
        <v>12.6675</v>
      </c>
      <c r="AN1392" s="30" t="n">
        <v>11.9575</v>
      </c>
      <c r="AO1392" s="30" t="n">
        <v>12.56</v>
      </c>
      <c r="AP1392" s="31" t="n">
        <v>0.0121</v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18">
        <f>IF(SUMIFS('Daily NSE Equity Options'!$K:$K,'Daily NSE Equity Options'!$A:$A,$A1393)=0,"",SUMIFS('Daily NSE Equity Options'!$K:$K,'Daily NSE Equity Options'!$A:$A,$A1393))</f>
        <v/>
      </c>
      <c r="F1393" s="7">
        <f>IF(SUMIFS('Daily BSE Equity Options'!$K:$K,'Daily BSE Equity Options'!$A:$A,$A1393)=0,"",SUMIFS('Daily BSE Equity Options'!$K:$K,'Daily BSE Equity Options'!$A:$A,$A1393))</f>
        <v/>
      </c>
      <c r="G1393" s="7">
        <f>IF(OR(E1393="",F1393=""),"",E1393+F1393)</f>
        <v/>
      </c>
      <c r="H1393" s="20">
        <f>IFERROR(IF(OR(E1393="",INDEX(E:E,MATCH(DATE(YEAR($A1393)-1,MONTH($A1393),DAY($A1393)),$A:$A,0))=""),"",E1393/INDEX(E:E,MATCH(DATE(YEAR($A1393)-1,MONTH($A1393),DAY($A1393)),$A:$A,0))-1),"")</f>
        <v/>
      </c>
      <c r="I1393" s="20">
        <f>IFERROR(IF(OR(F1393="",INDEX(F:F,MATCH(DATE(YEAR($A1393)-1,MONTH($A1393),DAY($A1393)),$A:$A,0))=""),"",F1393/INDEX(F:F,MATCH(DATE(YEAR($A1393)-1,MONTH($A1393),DAY($A1393)),$A:$A,0))-1),"")</f>
        <v/>
      </c>
      <c r="J1393" s="20">
        <f>IFERROR(IF(OR(G1393="",INDEX(G:G,MATCH(DATE(YEAR($A1393)-1,MONTH($A1393),DAY($A1393)),$A:$A,0))=""),"",G1393/INDEX(G:G,MATCH(DATE(YEAR($A1393)-1,MONTH($A1393),DAY($A1393)),$A:$A,0))-1),"")</f>
        <v/>
      </c>
      <c r="K1393" s="20">
        <f>IF(OR(E1393="",E1392=""),"",E1393/E1392-1)</f>
        <v/>
      </c>
      <c r="L1393" s="20">
        <f>IF(OR(F1393="",F1392=""),"",F1393/F1392-1)</f>
        <v/>
      </c>
      <c r="M1393" s="20">
        <f>IF(OR(G1393="",G1392=""),"",G1393/G1392-1)</f>
        <v/>
      </c>
      <c r="N1393" s="20">
        <f>IF(G1393="","",E1393/G1393)</f>
        <v/>
      </c>
      <c r="O1393" s="20">
        <f>IF(G1393="","",F1393/G1393)</f>
        <v/>
      </c>
      <c r="P1393" s="21">
        <f>IF(SUMIFS('Daily NSE Equity Options'!$L:$L,'Daily NSE Equity Options'!$A:$A,$A1393)=0,"",SUMIFS('Daily NSE Equity Options'!$L:$L,'Daily NSE Equity Options'!$A:$A,$A1393))</f>
        <v/>
      </c>
      <c r="Q1393" s="8">
        <f>IF(SUMIFS('Daily BSE Equity Options'!$L:$L,'Daily BSE Equity Options'!$A:$A,$A1393)=0,"",SUMIFS('Daily BSE Equity Options'!$L:$L,'Daily BSE Equity Options'!$A:$A,$A1393))</f>
        <v/>
      </c>
      <c r="R1393" s="8">
        <f>IF(OR(P1393="",Q1393=""),"",P1393+Q1393)</f>
        <v/>
      </c>
      <c r="S1393" s="23">
        <f>IFERROR(IF(OR(P1393="",INDEX(P:P,MATCH(DATE(YEAR($A1393)-1,MONTH($A1393),DAY($A1393)),$A:$A,0))=""),"",P1393/INDEX(P:P,MATCH(DATE(YEAR($A1393)-1,MONTH($A1393),DAY($A1393)),$A:$A,0))-1),"")</f>
        <v/>
      </c>
      <c r="T1393" s="23">
        <f>IFERROR(IF(OR(Q1393="",INDEX(Q:Q,MATCH(DATE(YEAR($A1393)-1,MONTH($A1393),DAY($A1393)),$A:$A,0))=""),"",Q1393/INDEX(Q:Q,MATCH(DATE(YEAR($A1393)-1,MONTH($A1393),DAY($A1393)),$A:$A,0))-1),"")</f>
        <v/>
      </c>
      <c r="U1393" s="23">
        <f>IFERROR(IF(OR(R1393="",INDEX(R:R,MATCH(DATE(YEAR($A1393)-1,MONTH($A1393),DAY($A1393)),$A:$A,0))=""),"",R1393/INDEX(R:R,MATCH(DATE(YEAR($A1393)-1,MONTH($A1393),DAY($A1393)),$A:$A,0))-1),"")</f>
        <v/>
      </c>
      <c r="V1393" s="23">
        <f>IF(OR(P1393="",P1392=""),"",P1393/P1392-1)</f>
        <v/>
      </c>
      <c r="W1393" s="23">
        <f>IF(OR(Q1393="",Q1392=""),"",Q1393/Q1392-1)</f>
        <v/>
      </c>
      <c r="X1393" s="23">
        <f>IF(OR(R1393="",R1392=""),"",R1393/R1392-1)</f>
        <v/>
      </c>
      <c r="Y1393" s="23">
        <f>IF(R1393="","",P1393/R1393)</f>
        <v/>
      </c>
      <c r="Z1393" s="23">
        <f>IF(R1393="","",Q1393/R1393)</f>
        <v/>
      </c>
      <c r="AA1393" s="24">
        <f>IF(SUMIFS('Daily NSE Equity Options'!$M:$M,'Daily NSE Equity Options'!$A:$A,$A1393)=0,"",SUMIFS('Daily NSE Equity Options'!$M:$M,'Daily NSE Equity Options'!$A:$A,$A1393))</f>
        <v/>
      </c>
      <c r="AB1393" s="9">
        <f>IF(SUMIFS('Daily BSE Equity Options'!$M:$M,'Daily BSE Equity Options'!$A:$A,$A1393)=0,"",SUMIFS('Daily BSE Equity Options'!$M:$M,'Daily BSE Equity Options'!$A:$A,$A1393))</f>
        <v/>
      </c>
      <c r="AC1393" s="9">
        <f>IF(OR(AA1393="",AB1393=""),"",AA1393+AB1393)</f>
        <v/>
      </c>
      <c r="AD1393" s="26">
        <f>IFERROR(IF(OR(AA1393="",INDEX(AA:AA,MATCH(DATE(YEAR($A1393)-1,MONTH($A1393),DAY($A1393)),$A:$A,0))=""),"",AA1393/INDEX(AA:AA,MATCH(DATE(YEAR($A1393)-1,MONTH($A1393),DAY($A1393)),$A:$A,0))-1),"")</f>
        <v/>
      </c>
      <c r="AE1393" s="26">
        <f>IFERROR(IF(OR(AB1393="",INDEX(AB:AB,MATCH(DATE(YEAR($A1393)-1,MONTH($A1393),DAY($A1393)),$A:$A,0))=""),"",AB1393/INDEX(AB:AB,MATCH(DATE(YEAR($A1393)-1,MONTH($A1393),DAY($A1393)),$A:$A,0))-1),"")</f>
        <v/>
      </c>
      <c r="AF1393" s="26">
        <f>IFERROR(IF(OR(AC1393="",INDEX(AC:AC,MATCH(DATE(YEAR($A1393)-1,MONTH($A1393),DAY($A1393)),$A:$A,0))=""),"",AC1393/INDEX(AC:AC,MATCH(DATE(YEAR($A1393)-1,MONTH($A1393),DAY($A1393)),$A:$A,0))-1),"")</f>
        <v/>
      </c>
      <c r="AG1393" s="26">
        <f>IF(OR(AA1393="",AA1392=""),"",AA1393/AA1392-1)</f>
        <v/>
      </c>
      <c r="AH1393" s="26">
        <f>IF(OR(AB1393="",AB1392=""),"",AB1393/AB1392-1)</f>
        <v/>
      </c>
      <c r="AI1393" s="26">
        <f>IF(OR(AC1393="",AC1392=""),"",AC1393/AC1392-1)</f>
        <v/>
      </c>
      <c r="AJ1393" s="26">
        <f>IF(AC1393="","",AA1393/AC1393)</f>
        <v/>
      </c>
      <c r="AK1393" s="26">
        <f>IF(AC1393="","",AB1393/AC1393)</f>
        <v/>
      </c>
      <c r="AL1393" s="29" t="n">
        <v>12.5575</v>
      </c>
      <c r="AM1393" s="30" t="n">
        <v>12.9275</v>
      </c>
      <c r="AN1393" s="30" t="n">
        <v>11.405</v>
      </c>
      <c r="AO1393" s="30" t="n">
        <v>12.3</v>
      </c>
      <c r="AP1393" s="31" t="n">
        <v>-0.0205</v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18">
        <f>IF(SUMIFS('Daily NSE Equity Options'!$K:$K,'Daily NSE Equity Options'!$A:$A,$A1394)=0,"",SUMIFS('Daily NSE Equity Options'!$K:$K,'Daily NSE Equity Options'!$A:$A,$A1394))</f>
        <v/>
      </c>
      <c r="F1394" s="7">
        <f>IF(SUMIFS('Daily BSE Equity Options'!$K:$K,'Daily BSE Equity Options'!$A:$A,$A1394)=0,"",SUMIFS('Daily BSE Equity Options'!$K:$K,'Daily BSE Equity Options'!$A:$A,$A1394))</f>
        <v/>
      </c>
      <c r="G1394" s="7">
        <f>IF(OR(E1394="",F1394=""),"",E1394+F1394)</f>
        <v/>
      </c>
      <c r="H1394" s="20">
        <f>IFERROR(IF(OR(E1394="",INDEX(E:E,MATCH(DATE(YEAR($A1394)-1,MONTH($A1394),DAY($A1394)),$A:$A,0))=""),"",E1394/INDEX(E:E,MATCH(DATE(YEAR($A1394)-1,MONTH($A1394),DAY($A1394)),$A:$A,0))-1),"")</f>
        <v/>
      </c>
      <c r="I1394" s="20">
        <f>IFERROR(IF(OR(F1394="",INDEX(F:F,MATCH(DATE(YEAR($A1394)-1,MONTH($A1394),DAY($A1394)),$A:$A,0))=""),"",F1394/INDEX(F:F,MATCH(DATE(YEAR($A1394)-1,MONTH($A1394),DAY($A1394)),$A:$A,0))-1),"")</f>
        <v/>
      </c>
      <c r="J1394" s="20">
        <f>IFERROR(IF(OR(G1394="",INDEX(G:G,MATCH(DATE(YEAR($A1394)-1,MONTH($A1394),DAY($A1394)),$A:$A,0))=""),"",G1394/INDEX(G:G,MATCH(DATE(YEAR($A1394)-1,MONTH($A1394),DAY($A1394)),$A:$A,0))-1),"")</f>
        <v/>
      </c>
      <c r="K1394" s="20">
        <f>IF(OR(E1394="",E1393=""),"",E1394/E1393-1)</f>
        <v/>
      </c>
      <c r="L1394" s="20">
        <f>IF(OR(F1394="",F1393=""),"",F1394/F1393-1)</f>
        <v/>
      </c>
      <c r="M1394" s="20">
        <f>IF(OR(G1394="",G1393=""),"",G1394/G1393-1)</f>
        <v/>
      </c>
      <c r="N1394" s="20">
        <f>IF(G1394="","",E1394/G1394)</f>
        <v/>
      </c>
      <c r="O1394" s="20">
        <f>IF(G1394="","",F1394/G1394)</f>
        <v/>
      </c>
      <c r="P1394" s="21">
        <f>IF(SUMIFS('Daily NSE Equity Options'!$L:$L,'Daily NSE Equity Options'!$A:$A,$A1394)=0,"",SUMIFS('Daily NSE Equity Options'!$L:$L,'Daily NSE Equity Options'!$A:$A,$A1394))</f>
        <v/>
      </c>
      <c r="Q1394" s="8">
        <f>IF(SUMIFS('Daily BSE Equity Options'!$L:$L,'Daily BSE Equity Options'!$A:$A,$A1394)=0,"",SUMIFS('Daily BSE Equity Options'!$L:$L,'Daily BSE Equity Options'!$A:$A,$A1394))</f>
        <v/>
      </c>
      <c r="R1394" s="8">
        <f>IF(OR(P1394="",Q1394=""),"",P1394+Q1394)</f>
        <v/>
      </c>
      <c r="S1394" s="23">
        <f>IFERROR(IF(OR(P1394="",INDEX(P:P,MATCH(DATE(YEAR($A1394)-1,MONTH($A1394),DAY($A1394)),$A:$A,0))=""),"",P1394/INDEX(P:P,MATCH(DATE(YEAR($A1394)-1,MONTH($A1394),DAY($A1394)),$A:$A,0))-1),"")</f>
        <v/>
      </c>
      <c r="T1394" s="23">
        <f>IFERROR(IF(OR(Q1394="",INDEX(Q:Q,MATCH(DATE(YEAR($A1394)-1,MONTH($A1394),DAY($A1394)),$A:$A,0))=""),"",Q1394/INDEX(Q:Q,MATCH(DATE(YEAR($A1394)-1,MONTH($A1394),DAY($A1394)),$A:$A,0))-1),"")</f>
        <v/>
      </c>
      <c r="U1394" s="23">
        <f>IFERROR(IF(OR(R1394="",INDEX(R:R,MATCH(DATE(YEAR($A1394)-1,MONTH($A1394),DAY($A1394)),$A:$A,0))=""),"",R1394/INDEX(R:R,MATCH(DATE(YEAR($A1394)-1,MONTH($A1394),DAY($A1394)),$A:$A,0))-1),"")</f>
        <v/>
      </c>
      <c r="V1394" s="23">
        <f>IF(OR(P1394="",P1393=""),"",P1394/P1393-1)</f>
        <v/>
      </c>
      <c r="W1394" s="23">
        <f>IF(OR(Q1394="",Q1393=""),"",Q1394/Q1393-1)</f>
        <v/>
      </c>
      <c r="X1394" s="23">
        <f>IF(OR(R1394="",R1393=""),"",R1394/R1393-1)</f>
        <v/>
      </c>
      <c r="Y1394" s="23">
        <f>IF(R1394="","",P1394/R1394)</f>
        <v/>
      </c>
      <c r="Z1394" s="23">
        <f>IF(R1394="","",Q1394/R1394)</f>
        <v/>
      </c>
      <c r="AA1394" s="24">
        <f>IF(SUMIFS('Daily NSE Equity Options'!$M:$M,'Daily NSE Equity Options'!$A:$A,$A1394)=0,"",SUMIFS('Daily NSE Equity Options'!$M:$M,'Daily NSE Equity Options'!$A:$A,$A1394))</f>
        <v/>
      </c>
      <c r="AB1394" s="9">
        <f>IF(SUMIFS('Daily BSE Equity Options'!$M:$M,'Daily BSE Equity Options'!$A:$A,$A1394)=0,"",SUMIFS('Daily BSE Equity Options'!$M:$M,'Daily BSE Equity Options'!$A:$A,$A1394))</f>
        <v/>
      </c>
      <c r="AC1394" s="9">
        <f>IF(OR(AA1394="",AB1394=""),"",AA1394+AB1394)</f>
        <v/>
      </c>
      <c r="AD1394" s="26">
        <f>IFERROR(IF(OR(AA1394="",INDEX(AA:AA,MATCH(DATE(YEAR($A1394)-1,MONTH($A1394),DAY($A1394)),$A:$A,0))=""),"",AA1394/INDEX(AA:AA,MATCH(DATE(YEAR($A1394)-1,MONTH($A1394),DAY($A1394)),$A:$A,0))-1),"")</f>
        <v/>
      </c>
      <c r="AE1394" s="26">
        <f>IFERROR(IF(OR(AB1394="",INDEX(AB:AB,MATCH(DATE(YEAR($A1394)-1,MONTH($A1394),DAY($A1394)),$A:$A,0))=""),"",AB1394/INDEX(AB:AB,MATCH(DATE(YEAR($A1394)-1,MONTH($A1394),DAY($A1394)),$A:$A,0))-1),"")</f>
        <v/>
      </c>
      <c r="AF1394" s="26">
        <f>IFERROR(IF(OR(AC1394="",INDEX(AC:AC,MATCH(DATE(YEAR($A1394)-1,MONTH($A1394),DAY($A1394)),$A:$A,0))=""),"",AC1394/INDEX(AC:AC,MATCH(DATE(YEAR($A1394)-1,MONTH($A1394),DAY($A1394)),$A:$A,0))-1),"")</f>
        <v/>
      </c>
      <c r="AG1394" s="26">
        <f>IF(OR(AA1394="",AA1393=""),"",AA1394/AA1393-1)</f>
        <v/>
      </c>
      <c r="AH1394" s="26">
        <f>IF(OR(AB1394="",AB1393=""),"",AB1394/AB1393-1)</f>
        <v/>
      </c>
      <c r="AI1394" s="26">
        <f>IF(OR(AC1394="",AC1393=""),"",AC1394/AC1393-1)</f>
        <v/>
      </c>
      <c r="AJ1394" s="26">
        <f>IF(AC1394="","",AA1394/AC1394)</f>
        <v/>
      </c>
      <c r="AK1394" s="26">
        <f>IF(AC1394="","",AB1394/AC1394)</f>
        <v/>
      </c>
      <c r="AL1394" s="29" t="n">
        <v>12.3</v>
      </c>
      <c r="AM1394" s="30" t="n">
        <v>13.005</v>
      </c>
      <c r="AN1394" s="30" t="n">
        <v>11.9925</v>
      </c>
      <c r="AO1394" s="30" t="n">
        <v>12.49</v>
      </c>
      <c r="AP1394" s="31" t="n">
        <v>0.0154</v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18">
        <f>IF(SUMIFS('Daily NSE Equity Options'!$K:$K,'Daily NSE Equity Options'!$A:$A,$A1395)=0,"",SUMIFS('Daily NSE Equity Options'!$K:$K,'Daily NSE Equity Options'!$A:$A,$A1395))</f>
        <v/>
      </c>
      <c r="F1395" s="7">
        <f>IF(SUMIFS('Daily BSE Equity Options'!$K:$K,'Daily BSE Equity Options'!$A:$A,$A1395)=0,"",SUMIFS('Daily BSE Equity Options'!$K:$K,'Daily BSE Equity Options'!$A:$A,$A1395))</f>
        <v/>
      </c>
      <c r="G1395" s="7">
        <f>IF(OR(E1395="",F1395=""),"",E1395+F1395)</f>
        <v/>
      </c>
      <c r="H1395" s="20">
        <f>IFERROR(IF(OR(E1395="",INDEX(E:E,MATCH(DATE(YEAR($A1395)-1,MONTH($A1395),DAY($A1395)),$A:$A,0))=""),"",E1395/INDEX(E:E,MATCH(DATE(YEAR($A1395)-1,MONTH($A1395),DAY($A1395)),$A:$A,0))-1),"")</f>
        <v/>
      </c>
      <c r="I1395" s="20">
        <f>IFERROR(IF(OR(F1395="",INDEX(F:F,MATCH(DATE(YEAR($A1395)-1,MONTH($A1395),DAY($A1395)),$A:$A,0))=""),"",F1395/INDEX(F:F,MATCH(DATE(YEAR($A1395)-1,MONTH($A1395),DAY($A1395)),$A:$A,0))-1),"")</f>
        <v/>
      </c>
      <c r="J1395" s="20">
        <f>IFERROR(IF(OR(G1395="",INDEX(G:G,MATCH(DATE(YEAR($A1395)-1,MONTH($A1395),DAY($A1395)),$A:$A,0))=""),"",G1395/INDEX(G:G,MATCH(DATE(YEAR($A1395)-1,MONTH($A1395),DAY($A1395)),$A:$A,0))-1),"")</f>
        <v/>
      </c>
      <c r="K1395" s="20">
        <f>IF(OR(E1395="",E1394=""),"",E1395/E1394-1)</f>
        <v/>
      </c>
      <c r="L1395" s="20">
        <f>IF(OR(F1395="",F1394=""),"",F1395/F1394-1)</f>
        <v/>
      </c>
      <c r="M1395" s="20">
        <f>IF(OR(G1395="",G1394=""),"",G1395/G1394-1)</f>
        <v/>
      </c>
      <c r="N1395" s="20">
        <f>IF(G1395="","",E1395/G1395)</f>
        <v/>
      </c>
      <c r="O1395" s="20">
        <f>IF(G1395="","",F1395/G1395)</f>
        <v/>
      </c>
      <c r="P1395" s="21">
        <f>IF(SUMIFS('Daily NSE Equity Options'!$L:$L,'Daily NSE Equity Options'!$A:$A,$A1395)=0,"",SUMIFS('Daily NSE Equity Options'!$L:$L,'Daily NSE Equity Options'!$A:$A,$A1395))</f>
        <v/>
      </c>
      <c r="Q1395" s="8">
        <f>IF(SUMIFS('Daily BSE Equity Options'!$L:$L,'Daily BSE Equity Options'!$A:$A,$A1395)=0,"",SUMIFS('Daily BSE Equity Options'!$L:$L,'Daily BSE Equity Options'!$A:$A,$A1395))</f>
        <v/>
      </c>
      <c r="R1395" s="8">
        <f>IF(OR(P1395="",Q1395=""),"",P1395+Q1395)</f>
        <v/>
      </c>
      <c r="S1395" s="23">
        <f>IFERROR(IF(OR(P1395="",INDEX(P:P,MATCH(DATE(YEAR($A1395)-1,MONTH($A1395),DAY($A1395)),$A:$A,0))=""),"",P1395/INDEX(P:P,MATCH(DATE(YEAR($A1395)-1,MONTH($A1395),DAY($A1395)),$A:$A,0))-1),"")</f>
        <v/>
      </c>
      <c r="T1395" s="23">
        <f>IFERROR(IF(OR(Q1395="",INDEX(Q:Q,MATCH(DATE(YEAR($A1395)-1,MONTH($A1395),DAY($A1395)),$A:$A,0))=""),"",Q1395/INDEX(Q:Q,MATCH(DATE(YEAR($A1395)-1,MONTH($A1395),DAY($A1395)),$A:$A,0))-1),"")</f>
        <v/>
      </c>
      <c r="U1395" s="23">
        <f>IFERROR(IF(OR(R1395="",INDEX(R:R,MATCH(DATE(YEAR($A1395)-1,MONTH($A1395),DAY($A1395)),$A:$A,0))=""),"",R1395/INDEX(R:R,MATCH(DATE(YEAR($A1395)-1,MONTH($A1395),DAY($A1395)),$A:$A,0))-1),"")</f>
        <v/>
      </c>
      <c r="V1395" s="23">
        <f>IF(OR(P1395="",P1394=""),"",P1395/P1394-1)</f>
        <v/>
      </c>
      <c r="W1395" s="23">
        <f>IF(OR(Q1395="",Q1394=""),"",Q1395/Q1394-1)</f>
        <v/>
      </c>
      <c r="X1395" s="23">
        <f>IF(OR(R1395="",R1394=""),"",R1395/R1394-1)</f>
        <v/>
      </c>
      <c r="Y1395" s="23">
        <f>IF(R1395="","",P1395/R1395)</f>
        <v/>
      </c>
      <c r="Z1395" s="23">
        <f>IF(R1395="","",Q1395/R1395)</f>
        <v/>
      </c>
      <c r="AA1395" s="24">
        <f>IF(SUMIFS('Daily NSE Equity Options'!$M:$M,'Daily NSE Equity Options'!$A:$A,$A1395)=0,"",SUMIFS('Daily NSE Equity Options'!$M:$M,'Daily NSE Equity Options'!$A:$A,$A1395))</f>
        <v/>
      </c>
      <c r="AB1395" s="9">
        <f>IF(SUMIFS('Daily BSE Equity Options'!$M:$M,'Daily BSE Equity Options'!$A:$A,$A1395)=0,"",SUMIFS('Daily BSE Equity Options'!$M:$M,'Daily BSE Equity Options'!$A:$A,$A1395))</f>
        <v/>
      </c>
      <c r="AC1395" s="9">
        <f>IF(OR(AA1395="",AB1395=""),"",AA1395+AB1395)</f>
        <v/>
      </c>
      <c r="AD1395" s="26">
        <f>IFERROR(IF(OR(AA1395="",INDEX(AA:AA,MATCH(DATE(YEAR($A1395)-1,MONTH($A1395),DAY($A1395)),$A:$A,0))=""),"",AA1395/INDEX(AA:AA,MATCH(DATE(YEAR($A1395)-1,MONTH($A1395),DAY($A1395)),$A:$A,0))-1),"")</f>
        <v/>
      </c>
      <c r="AE1395" s="26">
        <f>IFERROR(IF(OR(AB1395="",INDEX(AB:AB,MATCH(DATE(YEAR($A1395)-1,MONTH($A1395),DAY($A1395)),$A:$A,0))=""),"",AB1395/INDEX(AB:AB,MATCH(DATE(YEAR($A1395)-1,MONTH($A1395),DAY($A1395)),$A:$A,0))-1),"")</f>
        <v/>
      </c>
      <c r="AF1395" s="26">
        <f>IFERROR(IF(OR(AC1395="",INDEX(AC:AC,MATCH(DATE(YEAR($A1395)-1,MONTH($A1395),DAY($A1395)),$A:$A,0))=""),"",AC1395/INDEX(AC:AC,MATCH(DATE(YEAR($A1395)-1,MONTH($A1395),DAY($A1395)),$A:$A,0))-1),"")</f>
        <v/>
      </c>
      <c r="AG1395" s="26">
        <f>IF(OR(AA1395="",AA1394=""),"",AA1395/AA1394-1)</f>
        <v/>
      </c>
      <c r="AH1395" s="26">
        <f>IF(OR(AB1395="",AB1394=""),"",AB1395/AB1394-1)</f>
        <v/>
      </c>
      <c r="AI1395" s="26">
        <f>IF(OR(AC1395="",AC1394=""),"",AC1395/AC1394-1)</f>
        <v/>
      </c>
      <c r="AJ1395" s="26">
        <f>IF(AC1395="","",AA1395/AC1395)</f>
        <v/>
      </c>
      <c r="AK1395" s="26">
        <f>IF(AC1395="","",AB1395/AC1395)</f>
        <v/>
      </c>
      <c r="AL1395" s="29" t="n">
        <v>12.49</v>
      </c>
      <c r="AM1395" s="30" t="n">
        <v>12.7125</v>
      </c>
      <c r="AN1395" s="30" t="n">
        <v>11.4425</v>
      </c>
      <c r="AO1395" s="30" t="n">
        <v>12.11</v>
      </c>
      <c r="AP1395" s="31" t="n">
        <v>-0.0304</v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18">
        <f>IF(SUMIFS('Daily NSE Equity Options'!$K:$K,'Daily NSE Equity Options'!$A:$A,$A1396)=0,"",SUMIFS('Daily NSE Equity Options'!$K:$K,'Daily NSE Equity Options'!$A:$A,$A1396))</f>
        <v/>
      </c>
      <c r="F1396" s="7">
        <f>IF(SUMIFS('Daily BSE Equity Options'!$K:$K,'Daily BSE Equity Options'!$A:$A,$A1396)=0,"",SUMIFS('Daily BSE Equity Options'!$K:$K,'Daily BSE Equity Options'!$A:$A,$A1396))</f>
        <v/>
      </c>
      <c r="G1396" s="7">
        <f>IF(OR(E1396="",F1396=""),"",E1396+F1396)</f>
        <v/>
      </c>
      <c r="H1396" s="20">
        <f>IFERROR(IF(OR(E1396="",INDEX(E:E,MATCH(DATE(YEAR($A1396)-1,MONTH($A1396),DAY($A1396)),$A:$A,0))=""),"",E1396/INDEX(E:E,MATCH(DATE(YEAR($A1396)-1,MONTH($A1396),DAY($A1396)),$A:$A,0))-1),"")</f>
        <v/>
      </c>
      <c r="I1396" s="20">
        <f>IFERROR(IF(OR(F1396="",INDEX(F:F,MATCH(DATE(YEAR($A1396)-1,MONTH($A1396),DAY($A1396)),$A:$A,0))=""),"",F1396/INDEX(F:F,MATCH(DATE(YEAR($A1396)-1,MONTH($A1396),DAY($A1396)),$A:$A,0))-1),"")</f>
        <v/>
      </c>
      <c r="J1396" s="20">
        <f>IFERROR(IF(OR(G1396="",INDEX(G:G,MATCH(DATE(YEAR($A1396)-1,MONTH($A1396),DAY($A1396)),$A:$A,0))=""),"",G1396/INDEX(G:G,MATCH(DATE(YEAR($A1396)-1,MONTH($A1396),DAY($A1396)),$A:$A,0))-1),"")</f>
        <v/>
      </c>
      <c r="K1396" s="20">
        <f>IF(OR(E1396="",E1395=""),"",E1396/E1395-1)</f>
        <v/>
      </c>
      <c r="L1396" s="20">
        <f>IF(OR(F1396="",F1395=""),"",F1396/F1395-1)</f>
        <v/>
      </c>
      <c r="M1396" s="20">
        <f>IF(OR(G1396="",G1395=""),"",G1396/G1395-1)</f>
        <v/>
      </c>
      <c r="N1396" s="20">
        <f>IF(G1396="","",E1396/G1396)</f>
        <v/>
      </c>
      <c r="O1396" s="20">
        <f>IF(G1396="","",F1396/G1396)</f>
        <v/>
      </c>
      <c r="P1396" s="21">
        <f>IF(SUMIFS('Daily NSE Equity Options'!$L:$L,'Daily NSE Equity Options'!$A:$A,$A1396)=0,"",SUMIFS('Daily NSE Equity Options'!$L:$L,'Daily NSE Equity Options'!$A:$A,$A1396))</f>
        <v/>
      </c>
      <c r="Q1396" s="8">
        <f>IF(SUMIFS('Daily BSE Equity Options'!$L:$L,'Daily BSE Equity Options'!$A:$A,$A1396)=0,"",SUMIFS('Daily BSE Equity Options'!$L:$L,'Daily BSE Equity Options'!$A:$A,$A1396))</f>
        <v/>
      </c>
      <c r="R1396" s="8">
        <f>IF(OR(P1396="",Q1396=""),"",P1396+Q1396)</f>
        <v/>
      </c>
      <c r="S1396" s="23">
        <f>IFERROR(IF(OR(P1396="",INDEX(P:P,MATCH(DATE(YEAR($A1396)-1,MONTH($A1396),DAY($A1396)),$A:$A,0))=""),"",P1396/INDEX(P:P,MATCH(DATE(YEAR($A1396)-1,MONTH($A1396),DAY($A1396)),$A:$A,0))-1),"")</f>
        <v/>
      </c>
      <c r="T1396" s="23">
        <f>IFERROR(IF(OR(Q1396="",INDEX(Q:Q,MATCH(DATE(YEAR($A1396)-1,MONTH($A1396),DAY($A1396)),$A:$A,0))=""),"",Q1396/INDEX(Q:Q,MATCH(DATE(YEAR($A1396)-1,MONTH($A1396),DAY($A1396)),$A:$A,0))-1),"")</f>
        <v/>
      </c>
      <c r="U1396" s="23">
        <f>IFERROR(IF(OR(R1396="",INDEX(R:R,MATCH(DATE(YEAR($A1396)-1,MONTH($A1396),DAY($A1396)),$A:$A,0))=""),"",R1396/INDEX(R:R,MATCH(DATE(YEAR($A1396)-1,MONTH($A1396),DAY($A1396)),$A:$A,0))-1),"")</f>
        <v/>
      </c>
      <c r="V1396" s="23">
        <f>IF(OR(P1396="",P1395=""),"",P1396/P1395-1)</f>
        <v/>
      </c>
      <c r="W1396" s="23">
        <f>IF(OR(Q1396="",Q1395=""),"",Q1396/Q1395-1)</f>
        <v/>
      </c>
      <c r="X1396" s="23">
        <f>IF(OR(R1396="",R1395=""),"",R1396/R1395-1)</f>
        <v/>
      </c>
      <c r="Y1396" s="23">
        <f>IF(R1396="","",P1396/R1396)</f>
        <v/>
      </c>
      <c r="Z1396" s="23">
        <f>IF(R1396="","",Q1396/R1396)</f>
        <v/>
      </c>
      <c r="AA1396" s="24">
        <f>IF(SUMIFS('Daily NSE Equity Options'!$M:$M,'Daily NSE Equity Options'!$A:$A,$A1396)=0,"",SUMIFS('Daily NSE Equity Options'!$M:$M,'Daily NSE Equity Options'!$A:$A,$A1396))</f>
        <v/>
      </c>
      <c r="AB1396" s="9">
        <f>IF(SUMIFS('Daily BSE Equity Options'!$M:$M,'Daily BSE Equity Options'!$A:$A,$A1396)=0,"",SUMIFS('Daily BSE Equity Options'!$M:$M,'Daily BSE Equity Options'!$A:$A,$A1396))</f>
        <v/>
      </c>
      <c r="AC1396" s="9">
        <f>IF(OR(AA1396="",AB1396=""),"",AA1396+AB1396)</f>
        <v/>
      </c>
      <c r="AD1396" s="26">
        <f>IFERROR(IF(OR(AA1396="",INDEX(AA:AA,MATCH(DATE(YEAR($A1396)-1,MONTH($A1396),DAY($A1396)),$A:$A,0))=""),"",AA1396/INDEX(AA:AA,MATCH(DATE(YEAR($A1396)-1,MONTH($A1396),DAY($A1396)),$A:$A,0))-1),"")</f>
        <v/>
      </c>
      <c r="AE1396" s="26">
        <f>IFERROR(IF(OR(AB1396="",INDEX(AB:AB,MATCH(DATE(YEAR($A1396)-1,MONTH($A1396),DAY($A1396)),$A:$A,0))=""),"",AB1396/INDEX(AB:AB,MATCH(DATE(YEAR($A1396)-1,MONTH($A1396),DAY($A1396)),$A:$A,0))-1),"")</f>
        <v/>
      </c>
      <c r="AF1396" s="26">
        <f>IFERROR(IF(OR(AC1396="",INDEX(AC:AC,MATCH(DATE(YEAR($A1396)-1,MONTH($A1396),DAY($A1396)),$A:$A,0))=""),"",AC1396/INDEX(AC:AC,MATCH(DATE(YEAR($A1396)-1,MONTH($A1396),DAY($A1396)),$A:$A,0))-1),"")</f>
        <v/>
      </c>
      <c r="AG1396" s="26">
        <f>IF(OR(AA1396="",AA1395=""),"",AA1396/AA1395-1)</f>
        <v/>
      </c>
      <c r="AH1396" s="26">
        <f>IF(OR(AB1396="",AB1395=""),"",AB1396/AB1395-1)</f>
        <v/>
      </c>
      <c r="AI1396" s="26">
        <f>IF(OR(AC1396="",AC1395=""),"",AC1396/AC1395-1)</f>
        <v/>
      </c>
      <c r="AJ1396" s="26">
        <f>IF(AC1396="","",AA1396/AC1396)</f>
        <v/>
      </c>
      <c r="AK1396" s="26">
        <f>IF(AC1396="","",AB1396/AC1396)</f>
        <v/>
      </c>
      <c r="AL1396" s="29" t="n">
        <v>12.11</v>
      </c>
      <c r="AM1396" s="30" t="n">
        <v>12.2725</v>
      </c>
      <c r="AN1396" s="30" t="n">
        <v>11.23</v>
      </c>
      <c r="AO1396" s="30" t="n">
        <v>12.16</v>
      </c>
      <c r="AP1396" s="31" t="n">
        <v>0.0041</v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18">
        <f>IF(SUMIFS('Daily NSE Equity Options'!$K:$K,'Daily NSE Equity Options'!$A:$A,$A1397)=0,"",SUMIFS('Daily NSE Equity Options'!$K:$K,'Daily NSE Equity Options'!$A:$A,$A1397))</f>
        <v/>
      </c>
      <c r="F1397" s="7">
        <f>IF(SUMIFS('Daily BSE Equity Options'!$K:$K,'Daily BSE Equity Options'!$A:$A,$A1397)=0,"",SUMIFS('Daily BSE Equity Options'!$K:$K,'Daily BSE Equity Options'!$A:$A,$A1397))</f>
        <v/>
      </c>
      <c r="G1397" s="7">
        <f>IF(OR(E1397="",F1397=""),"",E1397+F1397)</f>
        <v/>
      </c>
      <c r="H1397" s="20">
        <f>IFERROR(IF(OR(E1397="",INDEX(E:E,MATCH(DATE(YEAR($A1397)-1,MONTH($A1397),DAY($A1397)),$A:$A,0))=""),"",E1397/INDEX(E:E,MATCH(DATE(YEAR($A1397)-1,MONTH($A1397),DAY($A1397)),$A:$A,0))-1),"")</f>
        <v/>
      </c>
      <c r="I1397" s="20">
        <f>IFERROR(IF(OR(F1397="",INDEX(F:F,MATCH(DATE(YEAR($A1397)-1,MONTH($A1397),DAY($A1397)),$A:$A,0))=""),"",F1397/INDEX(F:F,MATCH(DATE(YEAR($A1397)-1,MONTH($A1397),DAY($A1397)),$A:$A,0))-1),"")</f>
        <v/>
      </c>
      <c r="J1397" s="20">
        <f>IFERROR(IF(OR(G1397="",INDEX(G:G,MATCH(DATE(YEAR($A1397)-1,MONTH($A1397),DAY($A1397)),$A:$A,0))=""),"",G1397/INDEX(G:G,MATCH(DATE(YEAR($A1397)-1,MONTH($A1397),DAY($A1397)),$A:$A,0))-1),"")</f>
        <v/>
      </c>
      <c r="K1397" s="20">
        <f>IF(OR(E1397="",E1396=""),"",E1397/E1396-1)</f>
        <v/>
      </c>
      <c r="L1397" s="20">
        <f>IF(OR(F1397="",F1396=""),"",F1397/F1396-1)</f>
        <v/>
      </c>
      <c r="M1397" s="20">
        <f>IF(OR(G1397="",G1396=""),"",G1397/G1396-1)</f>
        <v/>
      </c>
      <c r="N1397" s="20">
        <f>IF(G1397="","",E1397/G1397)</f>
        <v/>
      </c>
      <c r="O1397" s="20">
        <f>IF(G1397="","",F1397/G1397)</f>
        <v/>
      </c>
      <c r="P1397" s="21">
        <f>IF(SUMIFS('Daily NSE Equity Options'!$L:$L,'Daily NSE Equity Options'!$A:$A,$A1397)=0,"",SUMIFS('Daily NSE Equity Options'!$L:$L,'Daily NSE Equity Options'!$A:$A,$A1397))</f>
        <v/>
      </c>
      <c r="Q1397" s="8">
        <f>IF(SUMIFS('Daily BSE Equity Options'!$L:$L,'Daily BSE Equity Options'!$A:$A,$A1397)=0,"",SUMIFS('Daily BSE Equity Options'!$L:$L,'Daily BSE Equity Options'!$A:$A,$A1397))</f>
        <v/>
      </c>
      <c r="R1397" s="8">
        <f>IF(OR(P1397="",Q1397=""),"",P1397+Q1397)</f>
        <v/>
      </c>
      <c r="S1397" s="23">
        <f>IFERROR(IF(OR(P1397="",INDEX(P:P,MATCH(DATE(YEAR($A1397)-1,MONTH($A1397),DAY($A1397)),$A:$A,0))=""),"",P1397/INDEX(P:P,MATCH(DATE(YEAR($A1397)-1,MONTH($A1397),DAY($A1397)),$A:$A,0))-1),"")</f>
        <v/>
      </c>
      <c r="T1397" s="23">
        <f>IFERROR(IF(OR(Q1397="",INDEX(Q:Q,MATCH(DATE(YEAR($A1397)-1,MONTH($A1397),DAY($A1397)),$A:$A,0))=""),"",Q1397/INDEX(Q:Q,MATCH(DATE(YEAR($A1397)-1,MONTH($A1397),DAY($A1397)),$A:$A,0))-1),"")</f>
        <v/>
      </c>
      <c r="U1397" s="23">
        <f>IFERROR(IF(OR(R1397="",INDEX(R:R,MATCH(DATE(YEAR($A1397)-1,MONTH($A1397),DAY($A1397)),$A:$A,0))=""),"",R1397/INDEX(R:R,MATCH(DATE(YEAR($A1397)-1,MONTH($A1397),DAY($A1397)),$A:$A,0))-1),"")</f>
        <v/>
      </c>
      <c r="V1397" s="23">
        <f>IF(OR(P1397="",P1396=""),"",P1397/P1396-1)</f>
        <v/>
      </c>
      <c r="W1397" s="23">
        <f>IF(OR(Q1397="",Q1396=""),"",Q1397/Q1396-1)</f>
        <v/>
      </c>
      <c r="X1397" s="23">
        <f>IF(OR(R1397="",R1396=""),"",R1397/R1396-1)</f>
        <v/>
      </c>
      <c r="Y1397" s="23">
        <f>IF(R1397="","",P1397/R1397)</f>
        <v/>
      </c>
      <c r="Z1397" s="23">
        <f>IF(R1397="","",Q1397/R1397)</f>
        <v/>
      </c>
      <c r="AA1397" s="24">
        <f>IF(SUMIFS('Daily NSE Equity Options'!$M:$M,'Daily NSE Equity Options'!$A:$A,$A1397)=0,"",SUMIFS('Daily NSE Equity Options'!$M:$M,'Daily NSE Equity Options'!$A:$A,$A1397))</f>
        <v/>
      </c>
      <c r="AB1397" s="9">
        <f>IF(SUMIFS('Daily BSE Equity Options'!$M:$M,'Daily BSE Equity Options'!$A:$A,$A1397)=0,"",SUMIFS('Daily BSE Equity Options'!$M:$M,'Daily BSE Equity Options'!$A:$A,$A1397))</f>
        <v/>
      </c>
      <c r="AC1397" s="9">
        <f>IF(OR(AA1397="",AB1397=""),"",AA1397+AB1397)</f>
        <v/>
      </c>
      <c r="AD1397" s="26">
        <f>IFERROR(IF(OR(AA1397="",INDEX(AA:AA,MATCH(DATE(YEAR($A1397)-1,MONTH($A1397),DAY($A1397)),$A:$A,0))=""),"",AA1397/INDEX(AA:AA,MATCH(DATE(YEAR($A1397)-1,MONTH($A1397),DAY($A1397)),$A:$A,0))-1),"")</f>
        <v/>
      </c>
      <c r="AE1397" s="26">
        <f>IFERROR(IF(OR(AB1397="",INDEX(AB:AB,MATCH(DATE(YEAR($A1397)-1,MONTH($A1397),DAY($A1397)),$A:$A,0))=""),"",AB1397/INDEX(AB:AB,MATCH(DATE(YEAR($A1397)-1,MONTH($A1397),DAY($A1397)),$A:$A,0))-1),"")</f>
        <v/>
      </c>
      <c r="AF1397" s="26">
        <f>IFERROR(IF(OR(AC1397="",INDEX(AC:AC,MATCH(DATE(YEAR($A1397)-1,MONTH($A1397),DAY($A1397)),$A:$A,0))=""),"",AC1397/INDEX(AC:AC,MATCH(DATE(YEAR($A1397)-1,MONTH($A1397),DAY($A1397)),$A:$A,0))-1),"")</f>
        <v/>
      </c>
      <c r="AG1397" s="26">
        <f>IF(OR(AA1397="",AA1396=""),"",AA1397/AA1396-1)</f>
        <v/>
      </c>
      <c r="AH1397" s="26">
        <f>IF(OR(AB1397="",AB1396=""),"",AB1397/AB1396-1)</f>
        <v/>
      </c>
      <c r="AI1397" s="26">
        <f>IF(OR(AC1397="",AC1396=""),"",AC1397/AC1396-1)</f>
        <v/>
      </c>
      <c r="AJ1397" s="26">
        <f>IF(AC1397="","",AA1397/AC1397)</f>
        <v/>
      </c>
      <c r="AK1397" s="26">
        <f>IF(AC1397="","",AB1397/AC1397)</f>
        <v/>
      </c>
      <c r="AL1397" s="29" t="n">
        <v>12.1625</v>
      </c>
      <c r="AM1397" s="30" t="n">
        <v>12.445</v>
      </c>
      <c r="AN1397" s="30" t="n">
        <v>11.8025</v>
      </c>
      <c r="AO1397" s="30" t="n">
        <v>11.94</v>
      </c>
      <c r="AP1397" s="31" t="n">
        <v>-0.0183</v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18">
        <f>IF(SUMIFS('Daily NSE Equity Options'!$K:$K,'Daily NSE Equity Options'!$A:$A,$A1398)=0,"",SUMIFS('Daily NSE Equity Options'!$K:$K,'Daily NSE Equity Options'!$A:$A,$A1398))</f>
        <v/>
      </c>
      <c r="F1398" s="7">
        <f>IF(SUMIFS('Daily BSE Equity Options'!$K:$K,'Daily BSE Equity Options'!$A:$A,$A1398)=0,"",SUMIFS('Daily BSE Equity Options'!$K:$K,'Daily BSE Equity Options'!$A:$A,$A1398))</f>
        <v/>
      </c>
      <c r="G1398" s="7">
        <f>IF(OR(E1398="",F1398=""),"",E1398+F1398)</f>
        <v/>
      </c>
      <c r="H1398" s="20">
        <f>IFERROR(IF(OR(E1398="",INDEX(E:E,MATCH(DATE(YEAR($A1398)-1,MONTH($A1398),DAY($A1398)),$A:$A,0))=""),"",E1398/INDEX(E:E,MATCH(DATE(YEAR($A1398)-1,MONTH($A1398),DAY($A1398)),$A:$A,0))-1),"")</f>
        <v/>
      </c>
      <c r="I1398" s="20">
        <f>IFERROR(IF(OR(F1398="",INDEX(F:F,MATCH(DATE(YEAR($A1398)-1,MONTH($A1398),DAY($A1398)),$A:$A,0))=""),"",F1398/INDEX(F:F,MATCH(DATE(YEAR($A1398)-1,MONTH($A1398),DAY($A1398)),$A:$A,0))-1),"")</f>
        <v/>
      </c>
      <c r="J1398" s="20">
        <f>IFERROR(IF(OR(G1398="",INDEX(G:G,MATCH(DATE(YEAR($A1398)-1,MONTH($A1398),DAY($A1398)),$A:$A,0))=""),"",G1398/INDEX(G:G,MATCH(DATE(YEAR($A1398)-1,MONTH($A1398),DAY($A1398)),$A:$A,0))-1),"")</f>
        <v/>
      </c>
      <c r="K1398" s="20">
        <f>IF(OR(E1398="",E1397=""),"",E1398/E1397-1)</f>
        <v/>
      </c>
      <c r="L1398" s="20">
        <f>IF(OR(F1398="",F1397=""),"",F1398/F1397-1)</f>
        <v/>
      </c>
      <c r="M1398" s="20">
        <f>IF(OR(G1398="",G1397=""),"",G1398/G1397-1)</f>
        <v/>
      </c>
      <c r="N1398" s="20">
        <f>IF(G1398="","",E1398/G1398)</f>
        <v/>
      </c>
      <c r="O1398" s="20">
        <f>IF(G1398="","",F1398/G1398)</f>
        <v/>
      </c>
      <c r="P1398" s="21">
        <f>IF(SUMIFS('Daily NSE Equity Options'!$L:$L,'Daily NSE Equity Options'!$A:$A,$A1398)=0,"",SUMIFS('Daily NSE Equity Options'!$L:$L,'Daily NSE Equity Options'!$A:$A,$A1398))</f>
        <v/>
      </c>
      <c r="Q1398" s="8">
        <f>IF(SUMIFS('Daily BSE Equity Options'!$L:$L,'Daily BSE Equity Options'!$A:$A,$A1398)=0,"",SUMIFS('Daily BSE Equity Options'!$L:$L,'Daily BSE Equity Options'!$A:$A,$A1398))</f>
        <v/>
      </c>
      <c r="R1398" s="8">
        <f>IF(OR(P1398="",Q1398=""),"",P1398+Q1398)</f>
        <v/>
      </c>
      <c r="S1398" s="23">
        <f>IFERROR(IF(OR(P1398="",INDEX(P:P,MATCH(DATE(YEAR($A1398)-1,MONTH($A1398),DAY($A1398)),$A:$A,0))=""),"",P1398/INDEX(P:P,MATCH(DATE(YEAR($A1398)-1,MONTH($A1398),DAY($A1398)),$A:$A,0))-1),"")</f>
        <v/>
      </c>
      <c r="T1398" s="23">
        <f>IFERROR(IF(OR(Q1398="",INDEX(Q:Q,MATCH(DATE(YEAR($A1398)-1,MONTH($A1398),DAY($A1398)),$A:$A,0))=""),"",Q1398/INDEX(Q:Q,MATCH(DATE(YEAR($A1398)-1,MONTH($A1398),DAY($A1398)),$A:$A,0))-1),"")</f>
        <v/>
      </c>
      <c r="U1398" s="23">
        <f>IFERROR(IF(OR(R1398="",INDEX(R:R,MATCH(DATE(YEAR($A1398)-1,MONTH($A1398),DAY($A1398)),$A:$A,0))=""),"",R1398/INDEX(R:R,MATCH(DATE(YEAR($A1398)-1,MONTH($A1398),DAY($A1398)),$A:$A,0))-1),"")</f>
        <v/>
      </c>
      <c r="V1398" s="23">
        <f>IF(OR(P1398="",P1397=""),"",P1398/P1397-1)</f>
        <v/>
      </c>
      <c r="W1398" s="23">
        <f>IF(OR(Q1398="",Q1397=""),"",Q1398/Q1397-1)</f>
        <v/>
      </c>
      <c r="X1398" s="23">
        <f>IF(OR(R1398="",R1397=""),"",R1398/R1397-1)</f>
        <v/>
      </c>
      <c r="Y1398" s="23">
        <f>IF(R1398="","",P1398/R1398)</f>
        <v/>
      </c>
      <c r="Z1398" s="23">
        <f>IF(R1398="","",Q1398/R1398)</f>
        <v/>
      </c>
      <c r="AA1398" s="24">
        <f>IF(SUMIFS('Daily NSE Equity Options'!$M:$M,'Daily NSE Equity Options'!$A:$A,$A1398)=0,"",SUMIFS('Daily NSE Equity Options'!$M:$M,'Daily NSE Equity Options'!$A:$A,$A1398))</f>
        <v/>
      </c>
      <c r="AB1398" s="9">
        <f>IF(SUMIFS('Daily BSE Equity Options'!$M:$M,'Daily BSE Equity Options'!$A:$A,$A1398)=0,"",SUMIFS('Daily BSE Equity Options'!$M:$M,'Daily BSE Equity Options'!$A:$A,$A1398))</f>
        <v/>
      </c>
      <c r="AC1398" s="9">
        <f>IF(OR(AA1398="",AB1398=""),"",AA1398+AB1398)</f>
        <v/>
      </c>
      <c r="AD1398" s="26">
        <f>IFERROR(IF(OR(AA1398="",INDEX(AA:AA,MATCH(DATE(YEAR($A1398)-1,MONTH($A1398),DAY($A1398)),$A:$A,0))=""),"",AA1398/INDEX(AA:AA,MATCH(DATE(YEAR($A1398)-1,MONTH($A1398),DAY($A1398)),$A:$A,0))-1),"")</f>
        <v/>
      </c>
      <c r="AE1398" s="26">
        <f>IFERROR(IF(OR(AB1398="",INDEX(AB:AB,MATCH(DATE(YEAR($A1398)-1,MONTH($A1398),DAY($A1398)),$A:$A,0))=""),"",AB1398/INDEX(AB:AB,MATCH(DATE(YEAR($A1398)-1,MONTH($A1398),DAY($A1398)),$A:$A,0))-1),"")</f>
        <v/>
      </c>
      <c r="AF1398" s="26">
        <f>IFERROR(IF(OR(AC1398="",INDEX(AC:AC,MATCH(DATE(YEAR($A1398)-1,MONTH($A1398),DAY($A1398)),$A:$A,0))=""),"",AC1398/INDEX(AC:AC,MATCH(DATE(YEAR($A1398)-1,MONTH($A1398),DAY($A1398)),$A:$A,0))-1),"")</f>
        <v/>
      </c>
      <c r="AG1398" s="26">
        <f>IF(OR(AA1398="",AA1397=""),"",AA1398/AA1397-1)</f>
        <v/>
      </c>
      <c r="AH1398" s="26">
        <f>IF(OR(AB1398="",AB1397=""),"",AB1398/AB1397-1)</f>
        <v/>
      </c>
      <c r="AI1398" s="26">
        <f>IF(OR(AC1398="",AC1397=""),"",AC1398/AC1397-1)</f>
        <v/>
      </c>
      <c r="AJ1398" s="26">
        <f>IF(AC1398="","",AA1398/AC1398)</f>
        <v/>
      </c>
      <c r="AK1398" s="26">
        <f>IF(AC1398="","",AB1398/AC1398)</f>
        <v/>
      </c>
      <c r="AL1398" s="29" t="n">
        <v>11.9375</v>
      </c>
      <c r="AM1398" s="30" t="n">
        <v>12.28</v>
      </c>
      <c r="AN1398" s="30" t="n">
        <v>10.895</v>
      </c>
      <c r="AO1398" s="30" t="n">
        <v>11.79</v>
      </c>
      <c r="AP1398" s="31" t="n">
        <v>-0.0124</v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18">
        <f>IF(SUMIFS('Daily NSE Equity Options'!$K:$K,'Daily NSE Equity Options'!$A:$A,$A1399)=0,"",SUMIFS('Daily NSE Equity Options'!$K:$K,'Daily NSE Equity Options'!$A:$A,$A1399))</f>
        <v/>
      </c>
      <c r="F1399" s="7">
        <f>IF(SUMIFS('Daily BSE Equity Options'!$K:$K,'Daily BSE Equity Options'!$A:$A,$A1399)=0,"",SUMIFS('Daily BSE Equity Options'!$K:$K,'Daily BSE Equity Options'!$A:$A,$A1399))</f>
        <v/>
      </c>
      <c r="G1399" s="7">
        <f>IF(OR(E1399="",F1399=""),"",E1399+F1399)</f>
        <v/>
      </c>
      <c r="H1399" s="20">
        <f>IFERROR(IF(OR(E1399="",INDEX(E:E,MATCH(DATE(YEAR($A1399)-1,MONTH($A1399),DAY($A1399)),$A:$A,0))=""),"",E1399/INDEX(E:E,MATCH(DATE(YEAR($A1399)-1,MONTH($A1399),DAY($A1399)),$A:$A,0))-1),"")</f>
        <v/>
      </c>
      <c r="I1399" s="20">
        <f>IFERROR(IF(OR(F1399="",INDEX(F:F,MATCH(DATE(YEAR($A1399)-1,MONTH($A1399),DAY($A1399)),$A:$A,0))=""),"",F1399/INDEX(F:F,MATCH(DATE(YEAR($A1399)-1,MONTH($A1399),DAY($A1399)),$A:$A,0))-1),"")</f>
        <v/>
      </c>
      <c r="J1399" s="20">
        <f>IFERROR(IF(OR(G1399="",INDEX(G:G,MATCH(DATE(YEAR($A1399)-1,MONTH($A1399),DAY($A1399)),$A:$A,0))=""),"",G1399/INDEX(G:G,MATCH(DATE(YEAR($A1399)-1,MONTH($A1399),DAY($A1399)),$A:$A,0))-1),"")</f>
        <v/>
      </c>
      <c r="K1399" s="20">
        <f>IF(OR(E1399="",E1398=""),"",E1399/E1398-1)</f>
        <v/>
      </c>
      <c r="L1399" s="20">
        <f>IF(OR(F1399="",F1398=""),"",F1399/F1398-1)</f>
        <v/>
      </c>
      <c r="M1399" s="20">
        <f>IF(OR(G1399="",G1398=""),"",G1399/G1398-1)</f>
        <v/>
      </c>
      <c r="N1399" s="20">
        <f>IF(G1399="","",E1399/G1399)</f>
        <v/>
      </c>
      <c r="O1399" s="20">
        <f>IF(G1399="","",F1399/G1399)</f>
        <v/>
      </c>
      <c r="P1399" s="21">
        <f>IF(SUMIFS('Daily NSE Equity Options'!$L:$L,'Daily NSE Equity Options'!$A:$A,$A1399)=0,"",SUMIFS('Daily NSE Equity Options'!$L:$L,'Daily NSE Equity Options'!$A:$A,$A1399))</f>
        <v/>
      </c>
      <c r="Q1399" s="8">
        <f>IF(SUMIFS('Daily BSE Equity Options'!$L:$L,'Daily BSE Equity Options'!$A:$A,$A1399)=0,"",SUMIFS('Daily BSE Equity Options'!$L:$L,'Daily BSE Equity Options'!$A:$A,$A1399))</f>
        <v/>
      </c>
      <c r="R1399" s="8">
        <f>IF(OR(P1399="",Q1399=""),"",P1399+Q1399)</f>
        <v/>
      </c>
      <c r="S1399" s="23">
        <f>IFERROR(IF(OR(P1399="",INDEX(P:P,MATCH(DATE(YEAR($A1399)-1,MONTH($A1399),DAY($A1399)),$A:$A,0))=""),"",P1399/INDEX(P:P,MATCH(DATE(YEAR($A1399)-1,MONTH($A1399),DAY($A1399)),$A:$A,0))-1),"")</f>
        <v/>
      </c>
      <c r="T1399" s="23">
        <f>IFERROR(IF(OR(Q1399="",INDEX(Q:Q,MATCH(DATE(YEAR($A1399)-1,MONTH($A1399),DAY($A1399)),$A:$A,0))=""),"",Q1399/INDEX(Q:Q,MATCH(DATE(YEAR($A1399)-1,MONTH($A1399),DAY($A1399)),$A:$A,0))-1),"")</f>
        <v/>
      </c>
      <c r="U1399" s="23">
        <f>IFERROR(IF(OR(R1399="",INDEX(R:R,MATCH(DATE(YEAR($A1399)-1,MONTH($A1399),DAY($A1399)),$A:$A,0))=""),"",R1399/INDEX(R:R,MATCH(DATE(YEAR($A1399)-1,MONTH($A1399),DAY($A1399)),$A:$A,0))-1),"")</f>
        <v/>
      </c>
      <c r="V1399" s="23">
        <f>IF(OR(P1399="",P1398=""),"",P1399/P1398-1)</f>
        <v/>
      </c>
      <c r="W1399" s="23">
        <f>IF(OR(Q1399="",Q1398=""),"",Q1399/Q1398-1)</f>
        <v/>
      </c>
      <c r="X1399" s="23">
        <f>IF(OR(R1399="",R1398=""),"",R1399/R1398-1)</f>
        <v/>
      </c>
      <c r="Y1399" s="23">
        <f>IF(R1399="","",P1399/R1399)</f>
        <v/>
      </c>
      <c r="Z1399" s="23">
        <f>IF(R1399="","",Q1399/R1399)</f>
        <v/>
      </c>
      <c r="AA1399" s="24">
        <f>IF(SUMIFS('Daily NSE Equity Options'!$M:$M,'Daily NSE Equity Options'!$A:$A,$A1399)=0,"",SUMIFS('Daily NSE Equity Options'!$M:$M,'Daily NSE Equity Options'!$A:$A,$A1399))</f>
        <v/>
      </c>
      <c r="AB1399" s="9">
        <f>IF(SUMIFS('Daily BSE Equity Options'!$M:$M,'Daily BSE Equity Options'!$A:$A,$A1399)=0,"",SUMIFS('Daily BSE Equity Options'!$M:$M,'Daily BSE Equity Options'!$A:$A,$A1399))</f>
        <v/>
      </c>
      <c r="AC1399" s="9">
        <f>IF(OR(AA1399="",AB1399=""),"",AA1399+AB1399)</f>
        <v/>
      </c>
      <c r="AD1399" s="26">
        <f>IFERROR(IF(OR(AA1399="",INDEX(AA:AA,MATCH(DATE(YEAR($A1399)-1,MONTH($A1399),DAY($A1399)),$A:$A,0))=""),"",AA1399/INDEX(AA:AA,MATCH(DATE(YEAR($A1399)-1,MONTH($A1399),DAY($A1399)),$A:$A,0))-1),"")</f>
        <v/>
      </c>
      <c r="AE1399" s="26">
        <f>IFERROR(IF(OR(AB1399="",INDEX(AB:AB,MATCH(DATE(YEAR($A1399)-1,MONTH($A1399),DAY($A1399)),$A:$A,0))=""),"",AB1399/INDEX(AB:AB,MATCH(DATE(YEAR($A1399)-1,MONTH($A1399),DAY($A1399)),$A:$A,0))-1),"")</f>
        <v/>
      </c>
      <c r="AF1399" s="26">
        <f>IFERROR(IF(OR(AC1399="",INDEX(AC:AC,MATCH(DATE(YEAR($A1399)-1,MONTH($A1399),DAY($A1399)),$A:$A,0))=""),"",AC1399/INDEX(AC:AC,MATCH(DATE(YEAR($A1399)-1,MONTH($A1399),DAY($A1399)),$A:$A,0))-1),"")</f>
        <v/>
      </c>
      <c r="AG1399" s="26">
        <f>IF(OR(AA1399="",AA1398=""),"",AA1399/AA1398-1)</f>
        <v/>
      </c>
      <c r="AH1399" s="26">
        <f>IF(OR(AB1399="",AB1398=""),"",AB1399/AB1398-1)</f>
        <v/>
      </c>
      <c r="AI1399" s="26">
        <f>IF(OR(AC1399="",AC1398=""),"",AC1399/AC1398-1)</f>
        <v/>
      </c>
      <c r="AJ1399" s="26">
        <f>IF(AC1399="","",AA1399/AC1399)</f>
        <v/>
      </c>
      <c r="AK1399" s="26">
        <f>IF(AC1399="","",AB1399/AC1399)</f>
        <v/>
      </c>
      <c r="AL1399" s="29" t="n">
        <v>11.7875</v>
      </c>
      <c r="AM1399" s="30" t="n">
        <v>12.29</v>
      </c>
      <c r="AN1399" s="30" t="n">
        <v>10.94</v>
      </c>
      <c r="AO1399" s="30" t="n">
        <v>12.1</v>
      </c>
      <c r="AP1399" s="31" t="n">
        <v>0.0265</v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18">
        <f>IF(SUMIFS('Daily NSE Equity Options'!$K:$K,'Daily NSE Equity Options'!$A:$A,$A1400)=0,"",SUMIFS('Daily NSE Equity Options'!$K:$K,'Daily NSE Equity Options'!$A:$A,$A1400))</f>
        <v/>
      </c>
      <c r="F1400" s="7">
        <f>IF(SUMIFS('Daily BSE Equity Options'!$K:$K,'Daily BSE Equity Options'!$A:$A,$A1400)=0,"",SUMIFS('Daily BSE Equity Options'!$K:$K,'Daily BSE Equity Options'!$A:$A,$A1400))</f>
        <v/>
      </c>
      <c r="G1400" s="7">
        <f>IF(OR(E1400="",F1400=""),"",E1400+F1400)</f>
        <v/>
      </c>
      <c r="H1400" s="20">
        <f>IFERROR(IF(OR(E1400="",INDEX(E:E,MATCH(DATE(YEAR($A1400)-1,MONTH($A1400),DAY($A1400)),$A:$A,0))=""),"",E1400/INDEX(E:E,MATCH(DATE(YEAR($A1400)-1,MONTH($A1400),DAY($A1400)),$A:$A,0))-1),"")</f>
        <v/>
      </c>
      <c r="I1400" s="20">
        <f>IFERROR(IF(OR(F1400="",INDEX(F:F,MATCH(DATE(YEAR($A1400)-1,MONTH($A1400),DAY($A1400)),$A:$A,0))=""),"",F1400/INDEX(F:F,MATCH(DATE(YEAR($A1400)-1,MONTH($A1400),DAY($A1400)),$A:$A,0))-1),"")</f>
        <v/>
      </c>
      <c r="J1400" s="20">
        <f>IFERROR(IF(OR(G1400="",INDEX(G:G,MATCH(DATE(YEAR($A1400)-1,MONTH($A1400),DAY($A1400)),$A:$A,0))=""),"",G1400/INDEX(G:G,MATCH(DATE(YEAR($A1400)-1,MONTH($A1400),DAY($A1400)),$A:$A,0))-1),"")</f>
        <v/>
      </c>
      <c r="K1400" s="20">
        <f>IF(OR(E1400="",E1399=""),"",E1400/E1399-1)</f>
        <v/>
      </c>
      <c r="L1400" s="20">
        <f>IF(OR(F1400="",F1399=""),"",F1400/F1399-1)</f>
        <v/>
      </c>
      <c r="M1400" s="20">
        <f>IF(OR(G1400="",G1399=""),"",G1400/G1399-1)</f>
        <v/>
      </c>
      <c r="N1400" s="20">
        <f>IF(G1400="","",E1400/G1400)</f>
        <v/>
      </c>
      <c r="O1400" s="20">
        <f>IF(G1400="","",F1400/G1400)</f>
        <v/>
      </c>
      <c r="P1400" s="21">
        <f>IF(SUMIFS('Daily NSE Equity Options'!$L:$L,'Daily NSE Equity Options'!$A:$A,$A1400)=0,"",SUMIFS('Daily NSE Equity Options'!$L:$L,'Daily NSE Equity Options'!$A:$A,$A1400))</f>
        <v/>
      </c>
      <c r="Q1400" s="8">
        <f>IF(SUMIFS('Daily BSE Equity Options'!$L:$L,'Daily BSE Equity Options'!$A:$A,$A1400)=0,"",SUMIFS('Daily BSE Equity Options'!$L:$L,'Daily BSE Equity Options'!$A:$A,$A1400))</f>
        <v/>
      </c>
      <c r="R1400" s="8">
        <f>IF(OR(P1400="",Q1400=""),"",P1400+Q1400)</f>
        <v/>
      </c>
      <c r="S1400" s="23">
        <f>IFERROR(IF(OR(P1400="",INDEX(P:P,MATCH(DATE(YEAR($A1400)-1,MONTH($A1400),DAY($A1400)),$A:$A,0))=""),"",P1400/INDEX(P:P,MATCH(DATE(YEAR($A1400)-1,MONTH($A1400),DAY($A1400)),$A:$A,0))-1),"")</f>
        <v/>
      </c>
      <c r="T1400" s="23">
        <f>IFERROR(IF(OR(Q1400="",INDEX(Q:Q,MATCH(DATE(YEAR($A1400)-1,MONTH($A1400),DAY($A1400)),$A:$A,0))=""),"",Q1400/INDEX(Q:Q,MATCH(DATE(YEAR($A1400)-1,MONTH($A1400),DAY($A1400)),$A:$A,0))-1),"")</f>
        <v/>
      </c>
      <c r="U1400" s="23">
        <f>IFERROR(IF(OR(R1400="",INDEX(R:R,MATCH(DATE(YEAR($A1400)-1,MONTH($A1400),DAY($A1400)),$A:$A,0))=""),"",R1400/INDEX(R:R,MATCH(DATE(YEAR($A1400)-1,MONTH($A1400),DAY($A1400)),$A:$A,0))-1),"")</f>
        <v/>
      </c>
      <c r="V1400" s="23">
        <f>IF(OR(P1400="",P1399=""),"",P1400/P1399-1)</f>
        <v/>
      </c>
      <c r="W1400" s="23">
        <f>IF(OR(Q1400="",Q1399=""),"",Q1400/Q1399-1)</f>
        <v/>
      </c>
      <c r="X1400" s="23">
        <f>IF(OR(R1400="",R1399=""),"",R1400/R1399-1)</f>
        <v/>
      </c>
      <c r="Y1400" s="23">
        <f>IF(R1400="","",P1400/R1400)</f>
        <v/>
      </c>
      <c r="Z1400" s="23">
        <f>IF(R1400="","",Q1400/R1400)</f>
        <v/>
      </c>
      <c r="AA1400" s="24">
        <f>IF(SUMIFS('Daily NSE Equity Options'!$M:$M,'Daily NSE Equity Options'!$A:$A,$A1400)=0,"",SUMIFS('Daily NSE Equity Options'!$M:$M,'Daily NSE Equity Options'!$A:$A,$A1400))</f>
        <v/>
      </c>
      <c r="AB1400" s="9">
        <f>IF(SUMIFS('Daily BSE Equity Options'!$M:$M,'Daily BSE Equity Options'!$A:$A,$A1400)=0,"",SUMIFS('Daily BSE Equity Options'!$M:$M,'Daily BSE Equity Options'!$A:$A,$A1400))</f>
        <v/>
      </c>
      <c r="AC1400" s="9">
        <f>IF(OR(AA1400="",AB1400=""),"",AA1400+AB1400)</f>
        <v/>
      </c>
      <c r="AD1400" s="26">
        <f>IFERROR(IF(OR(AA1400="",INDEX(AA:AA,MATCH(DATE(YEAR($A1400)-1,MONTH($A1400),DAY($A1400)),$A:$A,0))=""),"",AA1400/INDEX(AA:AA,MATCH(DATE(YEAR($A1400)-1,MONTH($A1400),DAY($A1400)),$A:$A,0))-1),"")</f>
        <v/>
      </c>
      <c r="AE1400" s="26">
        <f>IFERROR(IF(OR(AB1400="",INDEX(AB:AB,MATCH(DATE(YEAR($A1400)-1,MONTH($A1400),DAY($A1400)),$A:$A,0))=""),"",AB1400/INDEX(AB:AB,MATCH(DATE(YEAR($A1400)-1,MONTH($A1400),DAY($A1400)),$A:$A,0))-1),"")</f>
        <v/>
      </c>
      <c r="AF1400" s="26">
        <f>IFERROR(IF(OR(AC1400="",INDEX(AC:AC,MATCH(DATE(YEAR($A1400)-1,MONTH($A1400),DAY($A1400)),$A:$A,0))=""),"",AC1400/INDEX(AC:AC,MATCH(DATE(YEAR($A1400)-1,MONTH($A1400),DAY($A1400)),$A:$A,0))-1),"")</f>
        <v/>
      </c>
      <c r="AG1400" s="26">
        <f>IF(OR(AA1400="",AA1399=""),"",AA1400/AA1399-1)</f>
        <v/>
      </c>
      <c r="AH1400" s="26">
        <f>IF(OR(AB1400="",AB1399=""),"",AB1400/AB1399-1)</f>
        <v/>
      </c>
      <c r="AI1400" s="26">
        <f>IF(OR(AC1400="",AC1399=""),"",AC1400/AC1399-1)</f>
        <v/>
      </c>
      <c r="AJ1400" s="26">
        <f>IF(AC1400="","",AA1400/AC1400)</f>
        <v/>
      </c>
      <c r="AK1400" s="26">
        <f>IF(AC1400="","",AB1400/AC1400)</f>
        <v/>
      </c>
      <c r="AL1400" s="29" t="n">
        <v>12.095</v>
      </c>
      <c r="AM1400" s="30" t="n">
        <v>12.375</v>
      </c>
      <c r="AN1400" s="30" t="n">
        <v>10.765</v>
      </c>
      <c r="AO1400" s="30" t="n">
        <v>11.97</v>
      </c>
      <c r="AP1400" s="31" t="n">
        <v>-0.0103</v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18">
        <f>IF(SUMIFS('Daily NSE Equity Options'!$K:$K,'Daily NSE Equity Options'!$A:$A,$A1401)=0,"",SUMIFS('Daily NSE Equity Options'!$K:$K,'Daily NSE Equity Options'!$A:$A,$A1401))</f>
        <v/>
      </c>
      <c r="F1401" s="7">
        <f>IF(SUMIFS('Daily BSE Equity Options'!$K:$K,'Daily BSE Equity Options'!$A:$A,$A1401)=0,"",SUMIFS('Daily BSE Equity Options'!$K:$K,'Daily BSE Equity Options'!$A:$A,$A1401))</f>
        <v/>
      </c>
      <c r="G1401" s="7">
        <f>IF(OR(E1401="",F1401=""),"",E1401+F1401)</f>
        <v/>
      </c>
      <c r="H1401" s="20">
        <f>IFERROR(IF(OR(E1401="",INDEX(E:E,MATCH(DATE(YEAR($A1401)-1,MONTH($A1401),DAY($A1401)),$A:$A,0))=""),"",E1401/INDEX(E:E,MATCH(DATE(YEAR($A1401)-1,MONTH($A1401),DAY($A1401)),$A:$A,0))-1),"")</f>
        <v/>
      </c>
      <c r="I1401" s="20">
        <f>IFERROR(IF(OR(F1401="",INDEX(F:F,MATCH(DATE(YEAR($A1401)-1,MONTH($A1401),DAY($A1401)),$A:$A,0))=""),"",F1401/INDEX(F:F,MATCH(DATE(YEAR($A1401)-1,MONTH($A1401),DAY($A1401)),$A:$A,0))-1),"")</f>
        <v/>
      </c>
      <c r="J1401" s="20">
        <f>IFERROR(IF(OR(G1401="",INDEX(G:G,MATCH(DATE(YEAR($A1401)-1,MONTH($A1401),DAY($A1401)),$A:$A,0))=""),"",G1401/INDEX(G:G,MATCH(DATE(YEAR($A1401)-1,MONTH($A1401),DAY($A1401)),$A:$A,0))-1),"")</f>
        <v/>
      </c>
      <c r="K1401" s="20">
        <f>IF(OR(E1401="",E1400=""),"",E1401/E1400-1)</f>
        <v/>
      </c>
      <c r="L1401" s="20">
        <f>IF(OR(F1401="",F1400=""),"",F1401/F1400-1)</f>
        <v/>
      </c>
      <c r="M1401" s="20">
        <f>IF(OR(G1401="",G1400=""),"",G1401/G1400-1)</f>
        <v/>
      </c>
      <c r="N1401" s="20">
        <f>IF(G1401="","",E1401/G1401)</f>
        <v/>
      </c>
      <c r="O1401" s="20">
        <f>IF(G1401="","",F1401/G1401)</f>
        <v/>
      </c>
      <c r="P1401" s="21">
        <f>IF(SUMIFS('Daily NSE Equity Options'!$L:$L,'Daily NSE Equity Options'!$A:$A,$A1401)=0,"",SUMIFS('Daily NSE Equity Options'!$L:$L,'Daily NSE Equity Options'!$A:$A,$A1401))</f>
        <v/>
      </c>
      <c r="Q1401" s="8">
        <f>IF(SUMIFS('Daily BSE Equity Options'!$L:$L,'Daily BSE Equity Options'!$A:$A,$A1401)=0,"",SUMIFS('Daily BSE Equity Options'!$L:$L,'Daily BSE Equity Options'!$A:$A,$A1401))</f>
        <v/>
      </c>
      <c r="R1401" s="8">
        <f>IF(OR(P1401="",Q1401=""),"",P1401+Q1401)</f>
        <v/>
      </c>
      <c r="S1401" s="23">
        <f>IFERROR(IF(OR(P1401="",INDEX(P:P,MATCH(DATE(YEAR($A1401)-1,MONTH($A1401),DAY($A1401)),$A:$A,0))=""),"",P1401/INDEX(P:P,MATCH(DATE(YEAR($A1401)-1,MONTH($A1401),DAY($A1401)),$A:$A,0))-1),"")</f>
        <v/>
      </c>
      <c r="T1401" s="23">
        <f>IFERROR(IF(OR(Q1401="",INDEX(Q:Q,MATCH(DATE(YEAR($A1401)-1,MONTH($A1401),DAY($A1401)),$A:$A,0))=""),"",Q1401/INDEX(Q:Q,MATCH(DATE(YEAR($A1401)-1,MONTH($A1401),DAY($A1401)),$A:$A,0))-1),"")</f>
        <v/>
      </c>
      <c r="U1401" s="23">
        <f>IFERROR(IF(OR(R1401="",INDEX(R:R,MATCH(DATE(YEAR($A1401)-1,MONTH($A1401),DAY($A1401)),$A:$A,0))=""),"",R1401/INDEX(R:R,MATCH(DATE(YEAR($A1401)-1,MONTH($A1401),DAY($A1401)),$A:$A,0))-1),"")</f>
        <v/>
      </c>
      <c r="V1401" s="23">
        <f>IF(OR(P1401="",P1400=""),"",P1401/P1400-1)</f>
        <v/>
      </c>
      <c r="W1401" s="23">
        <f>IF(OR(Q1401="",Q1400=""),"",Q1401/Q1400-1)</f>
        <v/>
      </c>
      <c r="X1401" s="23">
        <f>IF(OR(R1401="",R1400=""),"",R1401/R1400-1)</f>
        <v/>
      </c>
      <c r="Y1401" s="23">
        <f>IF(R1401="","",P1401/R1401)</f>
        <v/>
      </c>
      <c r="Z1401" s="23">
        <f>IF(R1401="","",Q1401/R1401)</f>
        <v/>
      </c>
      <c r="AA1401" s="24">
        <f>IF(SUMIFS('Daily NSE Equity Options'!$M:$M,'Daily NSE Equity Options'!$A:$A,$A1401)=0,"",SUMIFS('Daily NSE Equity Options'!$M:$M,'Daily NSE Equity Options'!$A:$A,$A1401))</f>
        <v/>
      </c>
      <c r="AB1401" s="9">
        <f>IF(SUMIFS('Daily BSE Equity Options'!$M:$M,'Daily BSE Equity Options'!$A:$A,$A1401)=0,"",SUMIFS('Daily BSE Equity Options'!$M:$M,'Daily BSE Equity Options'!$A:$A,$A1401))</f>
        <v/>
      </c>
      <c r="AC1401" s="9">
        <f>IF(OR(AA1401="",AB1401=""),"",AA1401+AB1401)</f>
        <v/>
      </c>
      <c r="AD1401" s="26">
        <f>IFERROR(IF(OR(AA1401="",INDEX(AA:AA,MATCH(DATE(YEAR($A1401)-1,MONTH($A1401),DAY($A1401)),$A:$A,0))=""),"",AA1401/INDEX(AA:AA,MATCH(DATE(YEAR($A1401)-1,MONTH($A1401),DAY($A1401)),$A:$A,0))-1),"")</f>
        <v/>
      </c>
      <c r="AE1401" s="26">
        <f>IFERROR(IF(OR(AB1401="",INDEX(AB:AB,MATCH(DATE(YEAR($A1401)-1,MONTH($A1401),DAY($A1401)),$A:$A,0))=""),"",AB1401/INDEX(AB:AB,MATCH(DATE(YEAR($A1401)-1,MONTH($A1401),DAY($A1401)),$A:$A,0))-1),"")</f>
        <v/>
      </c>
      <c r="AF1401" s="26">
        <f>IFERROR(IF(OR(AC1401="",INDEX(AC:AC,MATCH(DATE(YEAR($A1401)-1,MONTH($A1401),DAY($A1401)),$A:$A,0))=""),"",AC1401/INDEX(AC:AC,MATCH(DATE(YEAR($A1401)-1,MONTH($A1401),DAY($A1401)),$A:$A,0))-1),"")</f>
        <v/>
      </c>
      <c r="AG1401" s="26">
        <f>IF(OR(AA1401="",AA1400=""),"",AA1401/AA1400-1)</f>
        <v/>
      </c>
      <c r="AH1401" s="26">
        <f>IF(OR(AB1401="",AB1400=""),"",AB1401/AB1400-1)</f>
        <v/>
      </c>
      <c r="AI1401" s="26">
        <f>IF(OR(AC1401="",AC1400=""),"",AC1401/AC1400-1)</f>
        <v/>
      </c>
      <c r="AJ1401" s="26">
        <f>IF(AC1401="","",AA1401/AC1401)</f>
        <v/>
      </c>
      <c r="AK1401" s="26">
        <f>IF(AC1401="","",AB1401/AC1401)</f>
        <v/>
      </c>
      <c r="AL1401" s="29" t="n">
        <v>11.9725</v>
      </c>
      <c r="AM1401" s="30" t="n">
        <v>12.3775</v>
      </c>
      <c r="AN1401" s="30" t="n">
        <v>11.055</v>
      </c>
      <c r="AO1401" s="30" t="n">
        <v>12.14</v>
      </c>
      <c r="AP1401" s="31" t="n">
        <v>0.014</v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18">
        <f>IF(SUMIFS('Daily NSE Equity Options'!$K:$K,'Daily NSE Equity Options'!$A:$A,$A1402)=0,"",SUMIFS('Daily NSE Equity Options'!$K:$K,'Daily NSE Equity Options'!$A:$A,$A1402))</f>
        <v/>
      </c>
      <c r="F1402" s="7">
        <f>IF(SUMIFS('Daily BSE Equity Options'!$K:$K,'Daily BSE Equity Options'!$A:$A,$A1402)=0,"",SUMIFS('Daily BSE Equity Options'!$K:$K,'Daily BSE Equity Options'!$A:$A,$A1402))</f>
        <v/>
      </c>
      <c r="G1402" s="7">
        <f>IF(OR(E1402="",F1402=""),"",E1402+F1402)</f>
        <v/>
      </c>
      <c r="H1402" s="20">
        <f>IFERROR(IF(OR(E1402="",INDEX(E:E,MATCH(DATE(YEAR($A1402)-1,MONTH($A1402),DAY($A1402)),$A:$A,0))=""),"",E1402/INDEX(E:E,MATCH(DATE(YEAR($A1402)-1,MONTH($A1402),DAY($A1402)),$A:$A,0))-1),"")</f>
        <v/>
      </c>
      <c r="I1402" s="20">
        <f>IFERROR(IF(OR(F1402="",INDEX(F:F,MATCH(DATE(YEAR($A1402)-1,MONTH($A1402),DAY($A1402)),$A:$A,0))=""),"",F1402/INDEX(F:F,MATCH(DATE(YEAR($A1402)-1,MONTH($A1402),DAY($A1402)),$A:$A,0))-1),"")</f>
        <v/>
      </c>
      <c r="J1402" s="20">
        <f>IFERROR(IF(OR(G1402="",INDEX(G:G,MATCH(DATE(YEAR($A1402)-1,MONTH($A1402),DAY($A1402)),$A:$A,0))=""),"",G1402/INDEX(G:G,MATCH(DATE(YEAR($A1402)-1,MONTH($A1402),DAY($A1402)),$A:$A,0))-1),"")</f>
        <v/>
      </c>
      <c r="K1402" s="20">
        <f>IF(OR(E1402="",E1401=""),"",E1402/E1401-1)</f>
        <v/>
      </c>
      <c r="L1402" s="20">
        <f>IF(OR(F1402="",F1401=""),"",F1402/F1401-1)</f>
        <v/>
      </c>
      <c r="M1402" s="20">
        <f>IF(OR(G1402="",G1401=""),"",G1402/G1401-1)</f>
        <v/>
      </c>
      <c r="N1402" s="20">
        <f>IF(G1402="","",E1402/G1402)</f>
        <v/>
      </c>
      <c r="O1402" s="20">
        <f>IF(G1402="","",F1402/G1402)</f>
        <v/>
      </c>
      <c r="P1402" s="21">
        <f>IF(SUMIFS('Daily NSE Equity Options'!$L:$L,'Daily NSE Equity Options'!$A:$A,$A1402)=0,"",SUMIFS('Daily NSE Equity Options'!$L:$L,'Daily NSE Equity Options'!$A:$A,$A1402))</f>
        <v/>
      </c>
      <c r="Q1402" s="8">
        <f>IF(SUMIFS('Daily BSE Equity Options'!$L:$L,'Daily BSE Equity Options'!$A:$A,$A1402)=0,"",SUMIFS('Daily BSE Equity Options'!$L:$L,'Daily BSE Equity Options'!$A:$A,$A1402))</f>
        <v/>
      </c>
      <c r="R1402" s="8">
        <f>IF(OR(P1402="",Q1402=""),"",P1402+Q1402)</f>
        <v/>
      </c>
      <c r="S1402" s="23">
        <f>IFERROR(IF(OR(P1402="",INDEX(P:P,MATCH(DATE(YEAR($A1402)-1,MONTH($A1402),DAY($A1402)),$A:$A,0))=""),"",P1402/INDEX(P:P,MATCH(DATE(YEAR($A1402)-1,MONTH($A1402),DAY($A1402)),$A:$A,0))-1),"")</f>
        <v/>
      </c>
      <c r="T1402" s="23">
        <f>IFERROR(IF(OR(Q1402="",INDEX(Q:Q,MATCH(DATE(YEAR($A1402)-1,MONTH($A1402),DAY($A1402)),$A:$A,0))=""),"",Q1402/INDEX(Q:Q,MATCH(DATE(YEAR($A1402)-1,MONTH($A1402),DAY($A1402)),$A:$A,0))-1),"")</f>
        <v/>
      </c>
      <c r="U1402" s="23">
        <f>IFERROR(IF(OR(R1402="",INDEX(R:R,MATCH(DATE(YEAR($A1402)-1,MONTH($A1402),DAY($A1402)),$A:$A,0))=""),"",R1402/INDEX(R:R,MATCH(DATE(YEAR($A1402)-1,MONTH($A1402),DAY($A1402)),$A:$A,0))-1),"")</f>
        <v/>
      </c>
      <c r="V1402" s="23">
        <f>IF(OR(P1402="",P1401=""),"",P1402/P1401-1)</f>
        <v/>
      </c>
      <c r="W1402" s="23">
        <f>IF(OR(Q1402="",Q1401=""),"",Q1402/Q1401-1)</f>
        <v/>
      </c>
      <c r="X1402" s="23">
        <f>IF(OR(R1402="",R1401=""),"",R1402/R1401-1)</f>
        <v/>
      </c>
      <c r="Y1402" s="23">
        <f>IF(R1402="","",P1402/R1402)</f>
        <v/>
      </c>
      <c r="Z1402" s="23">
        <f>IF(R1402="","",Q1402/R1402)</f>
        <v/>
      </c>
      <c r="AA1402" s="24">
        <f>IF(SUMIFS('Daily NSE Equity Options'!$M:$M,'Daily NSE Equity Options'!$A:$A,$A1402)=0,"",SUMIFS('Daily NSE Equity Options'!$M:$M,'Daily NSE Equity Options'!$A:$A,$A1402))</f>
        <v/>
      </c>
      <c r="AB1402" s="9">
        <f>IF(SUMIFS('Daily BSE Equity Options'!$M:$M,'Daily BSE Equity Options'!$A:$A,$A1402)=0,"",SUMIFS('Daily BSE Equity Options'!$M:$M,'Daily BSE Equity Options'!$A:$A,$A1402))</f>
        <v/>
      </c>
      <c r="AC1402" s="9">
        <f>IF(OR(AA1402="",AB1402=""),"",AA1402+AB1402)</f>
        <v/>
      </c>
      <c r="AD1402" s="26">
        <f>IFERROR(IF(OR(AA1402="",INDEX(AA:AA,MATCH(DATE(YEAR($A1402)-1,MONTH($A1402),DAY($A1402)),$A:$A,0))=""),"",AA1402/INDEX(AA:AA,MATCH(DATE(YEAR($A1402)-1,MONTH($A1402),DAY($A1402)),$A:$A,0))-1),"")</f>
        <v/>
      </c>
      <c r="AE1402" s="26">
        <f>IFERROR(IF(OR(AB1402="",INDEX(AB:AB,MATCH(DATE(YEAR($A1402)-1,MONTH($A1402),DAY($A1402)),$A:$A,0))=""),"",AB1402/INDEX(AB:AB,MATCH(DATE(YEAR($A1402)-1,MONTH($A1402),DAY($A1402)),$A:$A,0))-1),"")</f>
        <v/>
      </c>
      <c r="AF1402" s="26">
        <f>IFERROR(IF(OR(AC1402="",INDEX(AC:AC,MATCH(DATE(YEAR($A1402)-1,MONTH($A1402),DAY($A1402)),$A:$A,0))=""),"",AC1402/INDEX(AC:AC,MATCH(DATE(YEAR($A1402)-1,MONTH($A1402),DAY($A1402)),$A:$A,0))-1),"")</f>
        <v/>
      </c>
      <c r="AG1402" s="26">
        <f>IF(OR(AA1402="",AA1401=""),"",AA1402/AA1401-1)</f>
        <v/>
      </c>
      <c r="AH1402" s="26">
        <f>IF(OR(AB1402="",AB1401=""),"",AB1402/AB1401-1)</f>
        <v/>
      </c>
      <c r="AI1402" s="26">
        <f>IF(OR(AC1402="",AC1401=""),"",AC1402/AC1401-1)</f>
        <v/>
      </c>
      <c r="AJ1402" s="26">
        <f>IF(AC1402="","",AA1402/AC1402)</f>
        <v/>
      </c>
      <c r="AK1402" s="26">
        <f>IF(AC1402="","",AB1402/AC1402)</f>
        <v/>
      </c>
      <c r="AL1402" s="29" t="n">
        <v>12.135</v>
      </c>
      <c r="AM1402" s="30" t="n">
        <v>13.85</v>
      </c>
      <c r="AN1402" s="30" t="n">
        <v>12.135</v>
      </c>
      <c r="AO1402" s="30" t="n">
        <v>13.63</v>
      </c>
      <c r="AP1402" s="31" t="n">
        <v>0.1232</v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18">
        <f>IF(SUMIFS('Daily NSE Equity Options'!$K:$K,'Daily NSE Equity Options'!$A:$A,$A1403)=0,"",SUMIFS('Daily NSE Equity Options'!$K:$K,'Daily NSE Equity Options'!$A:$A,$A1403))</f>
        <v/>
      </c>
      <c r="F1403" s="7">
        <f>IF(SUMIFS('Daily BSE Equity Options'!$K:$K,'Daily BSE Equity Options'!$A:$A,$A1403)=0,"",SUMIFS('Daily BSE Equity Options'!$K:$K,'Daily BSE Equity Options'!$A:$A,$A1403))</f>
        <v/>
      </c>
      <c r="G1403" s="7">
        <f>IF(OR(E1403="",F1403=""),"",E1403+F1403)</f>
        <v/>
      </c>
      <c r="H1403" s="20">
        <f>IFERROR(IF(OR(E1403="",INDEX(E:E,MATCH(DATE(YEAR($A1403)-1,MONTH($A1403),DAY($A1403)),$A:$A,0))=""),"",E1403/INDEX(E:E,MATCH(DATE(YEAR($A1403)-1,MONTH($A1403),DAY($A1403)),$A:$A,0))-1),"")</f>
        <v/>
      </c>
      <c r="I1403" s="20">
        <f>IFERROR(IF(OR(F1403="",INDEX(F:F,MATCH(DATE(YEAR($A1403)-1,MONTH($A1403),DAY($A1403)),$A:$A,0))=""),"",F1403/INDEX(F:F,MATCH(DATE(YEAR($A1403)-1,MONTH($A1403),DAY($A1403)),$A:$A,0))-1),"")</f>
        <v/>
      </c>
      <c r="J1403" s="20">
        <f>IFERROR(IF(OR(G1403="",INDEX(G:G,MATCH(DATE(YEAR($A1403)-1,MONTH($A1403),DAY($A1403)),$A:$A,0))=""),"",G1403/INDEX(G:G,MATCH(DATE(YEAR($A1403)-1,MONTH($A1403),DAY($A1403)),$A:$A,0))-1),"")</f>
        <v/>
      </c>
      <c r="K1403" s="20">
        <f>IF(OR(E1403="",E1402=""),"",E1403/E1402-1)</f>
        <v/>
      </c>
      <c r="L1403" s="20">
        <f>IF(OR(F1403="",F1402=""),"",F1403/F1402-1)</f>
        <v/>
      </c>
      <c r="M1403" s="20">
        <f>IF(OR(G1403="",G1402=""),"",G1403/G1402-1)</f>
        <v/>
      </c>
      <c r="N1403" s="20">
        <f>IF(G1403="","",E1403/G1403)</f>
        <v/>
      </c>
      <c r="O1403" s="20">
        <f>IF(G1403="","",F1403/G1403)</f>
        <v/>
      </c>
      <c r="P1403" s="21">
        <f>IF(SUMIFS('Daily NSE Equity Options'!$L:$L,'Daily NSE Equity Options'!$A:$A,$A1403)=0,"",SUMIFS('Daily NSE Equity Options'!$L:$L,'Daily NSE Equity Options'!$A:$A,$A1403))</f>
        <v/>
      </c>
      <c r="Q1403" s="8">
        <f>IF(SUMIFS('Daily BSE Equity Options'!$L:$L,'Daily BSE Equity Options'!$A:$A,$A1403)=0,"",SUMIFS('Daily BSE Equity Options'!$L:$L,'Daily BSE Equity Options'!$A:$A,$A1403))</f>
        <v/>
      </c>
      <c r="R1403" s="8">
        <f>IF(OR(P1403="",Q1403=""),"",P1403+Q1403)</f>
        <v/>
      </c>
      <c r="S1403" s="23">
        <f>IFERROR(IF(OR(P1403="",INDEX(P:P,MATCH(DATE(YEAR($A1403)-1,MONTH($A1403),DAY($A1403)),$A:$A,0))=""),"",P1403/INDEX(P:P,MATCH(DATE(YEAR($A1403)-1,MONTH($A1403),DAY($A1403)),$A:$A,0))-1),"")</f>
        <v/>
      </c>
      <c r="T1403" s="23">
        <f>IFERROR(IF(OR(Q1403="",INDEX(Q:Q,MATCH(DATE(YEAR($A1403)-1,MONTH($A1403),DAY($A1403)),$A:$A,0))=""),"",Q1403/INDEX(Q:Q,MATCH(DATE(YEAR($A1403)-1,MONTH($A1403),DAY($A1403)),$A:$A,0))-1),"")</f>
        <v/>
      </c>
      <c r="U1403" s="23">
        <f>IFERROR(IF(OR(R1403="",INDEX(R:R,MATCH(DATE(YEAR($A1403)-1,MONTH($A1403),DAY($A1403)),$A:$A,0))=""),"",R1403/INDEX(R:R,MATCH(DATE(YEAR($A1403)-1,MONTH($A1403),DAY($A1403)),$A:$A,0))-1),"")</f>
        <v/>
      </c>
      <c r="V1403" s="23">
        <f>IF(OR(P1403="",P1402=""),"",P1403/P1402-1)</f>
        <v/>
      </c>
      <c r="W1403" s="23">
        <f>IF(OR(Q1403="",Q1402=""),"",Q1403/Q1402-1)</f>
        <v/>
      </c>
      <c r="X1403" s="23">
        <f>IF(OR(R1403="",R1402=""),"",R1403/R1402-1)</f>
        <v/>
      </c>
      <c r="Y1403" s="23">
        <f>IF(R1403="","",P1403/R1403)</f>
        <v/>
      </c>
      <c r="Z1403" s="23">
        <f>IF(R1403="","",Q1403/R1403)</f>
        <v/>
      </c>
      <c r="AA1403" s="24">
        <f>IF(SUMIFS('Daily NSE Equity Options'!$M:$M,'Daily NSE Equity Options'!$A:$A,$A1403)=0,"",SUMIFS('Daily NSE Equity Options'!$M:$M,'Daily NSE Equity Options'!$A:$A,$A1403))</f>
        <v/>
      </c>
      <c r="AB1403" s="9">
        <f>IF(SUMIFS('Daily BSE Equity Options'!$M:$M,'Daily BSE Equity Options'!$A:$A,$A1403)=0,"",SUMIFS('Daily BSE Equity Options'!$M:$M,'Daily BSE Equity Options'!$A:$A,$A1403))</f>
        <v/>
      </c>
      <c r="AC1403" s="9">
        <f>IF(OR(AA1403="",AB1403=""),"",AA1403+AB1403)</f>
        <v/>
      </c>
      <c r="AD1403" s="26">
        <f>IFERROR(IF(OR(AA1403="",INDEX(AA:AA,MATCH(DATE(YEAR($A1403)-1,MONTH($A1403),DAY($A1403)),$A:$A,0))=""),"",AA1403/INDEX(AA:AA,MATCH(DATE(YEAR($A1403)-1,MONTH($A1403),DAY($A1403)),$A:$A,0))-1),"")</f>
        <v/>
      </c>
      <c r="AE1403" s="26">
        <f>IFERROR(IF(OR(AB1403="",INDEX(AB:AB,MATCH(DATE(YEAR($A1403)-1,MONTH($A1403),DAY($A1403)),$A:$A,0))=""),"",AB1403/INDEX(AB:AB,MATCH(DATE(YEAR($A1403)-1,MONTH($A1403),DAY($A1403)),$A:$A,0))-1),"")</f>
        <v/>
      </c>
      <c r="AF1403" s="26">
        <f>IFERROR(IF(OR(AC1403="",INDEX(AC:AC,MATCH(DATE(YEAR($A1403)-1,MONTH($A1403),DAY($A1403)),$A:$A,0))=""),"",AC1403/INDEX(AC:AC,MATCH(DATE(YEAR($A1403)-1,MONTH($A1403),DAY($A1403)),$A:$A,0))-1),"")</f>
        <v/>
      </c>
      <c r="AG1403" s="26">
        <f>IF(OR(AA1403="",AA1402=""),"",AA1403/AA1402-1)</f>
        <v/>
      </c>
      <c r="AH1403" s="26">
        <f>IF(OR(AB1403="",AB1402=""),"",AB1403/AB1402-1)</f>
        <v/>
      </c>
      <c r="AI1403" s="26">
        <f>IF(OR(AC1403="",AC1402=""),"",AC1403/AC1402-1)</f>
        <v/>
      </c>
      <c r="AJ1403" s="26">
        <f>IF(AC1403="","",AA1403/AC1403)</f>
        <v/>
      </c>
      <c r="AK1403" s="26">
        <f>IF(AC1403="","",AB1403/AC1403)</f>
        <v/>
      </c>
      <c r="AL1403" s="29" t="n">
        <v>13.63</v>
      </c>
      <c r="AM1403" s="30" t="n">
        <v>13.63</v>
      </c>
      <c r="AN1403" s="30" t="n">
        <v>11.9375</v>
      </c>
      <c r="AO1403" s="30" t="n">
        <v>13.24</v>
      </c>
      <c r="AP1403" s="31" t="n">
        <v>-0.0286</v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18">
        <f>IF(SUMIFS('Daily NSE Equity Options'!$K:$K,'Daily NSE Equity Options'!$A:$A,$A1404)=0,"",SUMIFS('Daily NSE Equity Options'!$K:$K,'Daily NSE Equity Options'!$A:$A,$A1404))</f>
        <v/>
      </c>
      <c r="F1404" s="7">
        <f>IF(SUMIFS('Daily BSE Equity Options'!$K:$K,'Daily BSE Equity Options'!$A:$A,$A1404)=0,"",SUMIFS('Daily BSE Equity Options'!$K:$K,'Daily BSE Equity Options'!$A:$A,$A1404))</f>
        <v/>
      </c>
      <c r="G1404" s="7">
        <f>IF(OR(E1404="",F1404=""),"",E1404+F1404)</f>
        <v/>
      </c>
      <c r="H1404" s="20">
        <f>IFERROR(IF(OR(E1404="",INDEX(E:E,MATCH(DATE(YEAR($A1404)-1,MONTH($A1404),DAY($A1404)),$A:$A,0))=""),"",E1404/INDEX(E:E,MATCH(DATE(YEAR($A1404)-1,MONTH($A1404),DAY($A1404)),$A:$A,0))-1),"")</f>
        <v/>
      </c>
      <c r="I1404" s="20">
        <f>IFERROR(IF(OR(F1404="",INDEX(F:F,MATCH(DATE(YEAR($A1404)-1,MONTH($A1404),DAY($A1404)),$A:$A,0))=""),"",F1404/INDEX(F:F,MATCH(DATE(YEAR($A1404)-1,MONTH($A1404),DAY($A1404)),$A:$A,0))-1),"")</f>
        <v/>
      </c>
      <c r="J1404" s="20">
        <f>IFERROR(IF(OR(G1404="",INDEX(G:G,MATCH(DATE(YEAR($A1404)-1,MONTH($A1404),DAY($A1404)),$A:$A,0))=""),"",G1404/INDEX(G:G,MATCH(DATE(YEAR($A1404)-1,MONTH($A1404),DAY($A1404)),$A:$A,0))-1),"")</f>
        <v/>
      </c>
      <c r="K1404" s="20">
        <f>IF(OR(E1404="",E1403=""),"",E1404/E1403-1)</f>
        <v/>
      </c>
      <c r="L1404" s="20">
        <f>IF(OR(F1404="",F1403=""),"",F1404/F1403-1)</f>
        <v/>
      </c>
      <c r="M1404" s="20">
        <f>IF(OR(G1404="",G1403=""),"",G1404/G1403-1)</f>
        <v/>
      </c>
      <c r="N1404" s="20">
        <f>IF(G1404="","",E1404/G1404)</f>
        <v/>
      </c>
      <c r="O1404" s="20">
        <f>IF(G1404="","",F1404/G1404)</f>
        <v/>
      </c>
      <c r="P1404" s="21">
        <f>IF(SUMIFS('Daily NSE Equity Options'!$L:$L,'Daily NSE Equity Options'!$A:$A,$A1404)=0,"",SUMIFS('Daily NSE Equity Options'!$L:$L,'Daily NSE Equity Options'!$A:$A,$A1404))</f>
        <v/>
      </c>
      <c r="Q1404" s="8">
        <f>IF(SUMIFS('Daily BSE Equity Options'!$L:$L,'Daily BSE Equity Options'!$A:$A,$A1404)=0,"",SUMIFS('Daily BSE Equity Options'!$L:$L,'Daily BSE Equity Options'!$A:$A,$A1404))</f>
        <v/>
      </c>
      <c r="R1404" s="8">
        <f>IF(OR(P1404="",Q1404=""),"",P1404+Q1404)</f>
        <v/>
      </c>
      <c r="S1404" s="23">
        <f>IFERROR(IF(OR(P1404="",INDEX(P:P,MATCH(DATE(YEAR($A1404)-1,MONTH($A1404),DAY($A1404)),$A:$A,0))=""),"",P1404/INDEX(P:P,MATCH(DATE(YEAR($A1404)-1,MONTH($A1404),DAY($A1404)),$A:$A,0))-1),"")</f>
        <v/>
      </c>
      <c r="T1404" s="23">
        <f>IFERROR(IF(OR(Q1404="",INDEX(Q:Q,MATCH(DATE(YEAR($A1404)-1,MONTH($A1404),DAY($A1404)),$A:$A,0))=""),"",Q1404/INDEX(Q:Q,MATCH(DATE(YEAR($A1404)-1,MONTH($A1404),DAY($A1404)),$A:$A,0))-1),"")</f>
        <v/>
      </c>
      <c r="U1404" s="23">
        <f>IFERROR(IF(OR(R1404="",INDEX(R:R,MATCH(DATE(YEAR($A1404)-1,MONTH($A1404),DAY($A1404)),$A:$A,0))=""),"",R1404/INDEX(R:R,MATCH(DATE(YEAR($A1404)-1,MONTH($A1404),DAY($A1404)),$A:$A,0))-1),"")</f>
        <v/>
      </c>
      <c r="V1404" s="23">
        <f>IF(OR(P1404="",P1403=""),"",P1404/P1403-1)</f>
        <v/>
      </c>
      <c r="W1404" s="23">
        <f>IF(OR(Q1404="",Q1403=""),"",Q1404/Q1403-1)</f>
        <v/>
      </c>
      <c r="X1404" s="23">
        <f>IF(OR(R1404="",R1403=""),"",R1404/R1403-1)</f>
        <v/>
      </c>
      <c r="Y1404" s="23">
        <f>IF(R1404="","",P1404/R1404)</f>
        <v/>
      </c>
      <c r="Z1404" s="23">
        <f>IF(R1404="","",Q1404/R1404)</f>
        <v/>
      </c>
      <c r="AA1404" s="24">
        <f>IF(SUMIFS('Daily NSE Equity Options'!$M:$M,'Daily NSE Equity Options'!$A:$A,$A1404)=0,"",SUMIFS('Daily NSE Equity Options'!$M:$M,'Daily NSE Equity Options'!$A:$A,$A1404))</f>
        <v/>
      </c>
      <c r="AB1404" s="9">
        <f>IF(SUMIFS('Daily BSE Equity Options'!$M:$M,'Daily BSE Equity Options'!$A:$A,$A1404)=0,"",SUMIFS('Daily BSE Equity Options'!$M:$M,'Daily BSE Equity Options'!$A:$A,$A1404))</f>
        <v/>
      </c>
      <c r="AC1404" s="9">
        <f>IF(OR(AA1404="",AB1404=""),"",AA1404+AB1404)</f>
        <v/>
      </c>
      <c r="AD1404" s="26">
        <f>IFERROR(IF(OR(AA1404="",INDEX(AA:AA,MATCH(DATE(YEAR($A1404)-1,MONTH($A1404),DAY($A1404)),$A:$A,0))=""),"",AA1404/INDEX(AA:AA,MATCH(DATE(YEAR($A1404)-1,MONTH($A1404),DAY($A1404)),$A:$A,0))-1),"")</f>
        <v/>
      </c>
      <c r="AE1404" s="26">
        <f>IFERROR(IF(OR(AB1404="",INDEX(AB:AB,MATCH(DATE(YEAR($A1404)-1,MONTH($A1404),DAY($A1404)),$A:$A,0))=""),"",AB1404/INDEX(AB:AB,MATCH(DATE(YEAR($A1404)-1,MONTH($A1404),DAY($A1404)),$A:$A,0))-1),"")</f>
        <v/>
      </c>
      <c r="AF1404" s="26">
        <f>IFERROR(IF(OR(AC1404="",INDEX(AC:AC,MATCH(DATE(YEAR($A1404)-1,MONTH($A1404),DAY($A1404)),$A:$A,0))=""),"",AC1404/INDEX(AC:AC,MATCH(DATE(YEAR($A1404)-1,MONTH($A1404),DAY($A1404)),$A:$A,0))-1),"")</f>
        <v/>
      </c>
      <c r="AG1404" s="26">
        <f>IF(OR(AA1404="",AA1403=""),"",AA1404/AA1403-1)</f>
        <v/>
      </c>
      <c r="AH1404" s="26">
        <f>IF(OR(AB1404="",AB1403=""),"",AB1404/AB1403-1)</f>
        <v/>
      </c>
      <c r="AI1404" s="26">
        <f>IF(OR(AC1404="",AC1403=""),"",AC1404/AC1403-1)</f>
        <v/>
      </c>
      <c r="AJ1404" s="26">
        <f>IF(AC1404="","",AA1404/AC1404)</f>
        <v/>
      </c>
      <c r="AK1404" s="26">
        <f>IF(AC1404="","",AB1404/AC1404)</f>
        <v/>
      </c>
      <c r="AL1404" s="29" t="n">
        <v>13.235</v>
      </c>
      <c r="AM1404" s="30" t="n">
        <v>13.235</v>
      </c>
      <c r="AN1404" s="30" t="n">
        <v>10.855</v>
      </c>
      <c r="AO1404" s="30" t="n">
        <v>12.24</v>
      </c>
      <c r="AP1404" s="31" t="n">
        <v>-0.0752</v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18">
        <f>IF(SUMIFS('Daily NSE Equity Options'!$K:$K,'Daily NSE Equity Options'!$A:$A,$A1405)=0,"",SUMIFS('Daily NSE Equity Options'!$K:$K,'Daily NSE Equity Options'!$A:$A,$A1405))</f>
        <v/>
      </c>
      <c r="F1405" s="7">
        <f>IF(SUMIFS('Daily BSE Equity Options'!$K:$K,'Daily BSE Equity Options'!$A:$A,$A1405)=0,"",SUMIFS('Daily BSE Equity Options'!$K:$K,'Daily BSE Equity Options'!$A:$A,$A1405))</f>
        <v/>
      </c>
      <c r="G1405" s="7">
        <f>IF(OR(E1405="",F1405=""),"",E1405+F1405)</f>
        <v/>
      </c>
      <c r="H1405" s="20">
        <f>IFERROR(IF(OR(E1405="",INDEX(E:E,MATCH(DATE(YEAR($A1405)-1,MONTH($A1405),DAY($A1405)),$A:$A,0))=""),"",E1405/INDEX(E:E,MATCH(DATE(YEAR($A1405)-1,MONTH($A1405),DAY($A1405)),$A:$A,0))-1),"")</f>
        <v/>
      </c>
      <c r="I1405" s="20">
        <f>IFERROR(IF(OR(F1405="",INDEX(F:F,MATCH(DATE(YEAR($A1405)-1,MONTH($A1405),DAY($A1405)),$A:$A,0))=""),"",F1405/INDEX(F:F,MATCH(DATE(YEAR($A1405)-1,MONTH($A1405),DAY($A1405)),$A:$A,0))-1),"")</f>
        <v/>
      </c>
      <c r="J1405" s="20">
        <f>IFERROR(IF(OR(G1405="",INDEX(G:G,MATCH(DATE(YEAR($A1405)-1,MONTH($A1405),DAY($A1405)),$A:$A,0))=""),"",G1405/INDEX(G:G,MATCH(DATE(YEAR($A1405)-1,MONTH($A1405),DAY($A1405)),$A:$A,0))-1),"")</f>
        <v/>
      </c>
      <c r="K1405" s="20">
        <f>IF(OR(E1405="",E1404=""),"",E1405/E1404-1)</f>
        <v/>
      </c>
      <c r="L1405" s="20">
        <f>IF(OR(F1405="",F1404=""),"",F1405/F1404-1)</f>
        <v/>
      </c>
      <c r="M1405" s="20">
        <f>IF(OR(G1405="",G1404=""),"",G1405/G1404-1)</f>
        <v/>
      </c>
      <c r="N1405" s="20">
        <f>IF(G1405="","",E1405/G1405)</f>
        <v/>
      </c>
      <c r="O1405" s="20">
        <f>IF(G1405="","",F1405/G1405)</f>
        <v/>
      </c>
      <c r="P1405" s="21">
        <f>IF(SUMIFS('Daily NSE Equity Options'!$L:$L,'Daily NSE Equity Options'!$A:$A,$A1405)=0,"",SUMIFS('Daily NSE Equity Options'!$L:$L,'Daily NSE Equity Options'!$A:$A,$A1405))</f>
        <v/>
      </c>
      <c r="Q1405" s="8">
        <f>IF(SUMIFS('Daily BSE Equity Options'!$L:$L,'Daily BSE Equity Options'!$A:$A,$A1405)=0,"",SUMIFS('Daily BSE Equity Options'!$L:$L,'Daily BSE Equity Options'!$A:$A,$A1405))</f>
        <v/>
      </c>
      <c r="R1405" s="8">
        <f>IF(OR(P1405="",Q1405=""),"",P1405+Q1405)</f>
        <v/>
      </c>
      <c r="S1405" s="23">
        <f>IFERROR(IF(OR(P1405="",INDEX(P:P,MATCH(DATE(YEAR($A1405)-1,MONTH($A1405),DAY($A1405)),$A:$A,0))=""),"",P1405/INDEX(P:P,MATCH(DATE(YEAR($A1405)-1,MONTH($A1405),DAY($A1405)),$A:$A,0))-1),"")</f>
        <v/>
      </c>
      <c r="T1405" s="23">
        <f>IFERROR(IF(OR(Q1405="",INDEX(Q:Q,MATCH(DATE(YEAR($A1405)-1,MONTH($A1405),DAY($A1405)),$A:$A,0))=""),"",Q1405/INDEX(Q:Q,MATCH(DATE(YEAR($A1405)-1,MONTH($A1405),DAY($A1405)),$A:$A,0))-1),"")</f>
        <v/>
      </c>
      <c r="U1405" s="23">
        <f>IFERROR(IF(OR(R1405="",INDEX(R:R,MATCH(DATE(YEAR($A1405)-1,MONTH($A1405),DAY($A1405)),$A:$A,0))=""),"",R1405/INDEX(R:R,MATCH(DATE(YEAR($A1405)-1,MONTH($A1405),DAY($A1405)),$A:$A,0))-1),"")</f>
        <v/>
      </c>
      <c r="V1405" s="23">
        <f>IF(OR(P1405="",P1404=""),"",P1405/P1404-1)</f>
        <v/>
      </c>
      <c r="W1405" s="23">
        <f>IF(OR(Q1405="",Q1404=""),"",Q1405/Q1404-1)</f>
        <v/>
      </c>
      <c r="X1405" s="23">
        <f>IF(OR(R1405="",R1404=""),"",R1405/R1404-1)</f>
        <v/>
      </c>
      <c r="Y1405" s="23">
        <f>IF(R1405="","",P1405/R1405)</f>
        <v/>
      </c>
      <c r="Z1405" s="23">
        <f>IF(R1405="","",Q1405/R1405)</f>
        <v/>
      </c>
      <c r="AA1405" s="24">
        <f>IF(SUMIFS('Daily NSE Equity Options'!$M:$M,'Daily NSE Equity Options'!$A:$A,$A1405)=0,"",SUMIFS('Daily NSE Equity Options'!$M:$M,'Daily NSE Equity Options'!$A:$A,$A1405))</f>
        <v/>
      </c>
      <c r="AB1405" s="9">
        <f>IF(SUMIFS('Daily BSE Equity Options'!$M:$M,'Daily BSE Equity Options'!$A:$A,$A1405)=0,"",SUMIFS('Daily BSE Equity Options'!$M:$M,'Daily BSE Equity Options'!$A:$A,$A1405))</f>
        <v/>
      </c>
      <c r="AC1405" s="9">
        <f>IF(OR(AA1405="",AB1405=""),"",AA1405+AB1405)</f>
        <v/>
      </c>
      <c r="AD1405" s="26">
        <f>IFERROR(IF(OR(AA1405="",INDEX(AA:AA,MATCH(DATE(YEAR($A1405)-1,MONTH($A1405),DAY($A1405)),$A:$A,0))=""),"",AA1405/INDEX(AA:AA,MATCH(DATE(YEAR($A1405)-1,MONTH($A1405),DAY($A1405)),$A:$A,0))-1),"")</f>
        <v/>
      </c>
      <c r="AE1405" s="26">
        <f>IFERROR(IF(OR(AB1405="",INDEX(AB:AB,MATCH(DATE(YEAR($A1405)-1,MONTH($A1405),DAY($A1405)),$A:$A,0))=""),"",AB1405/INDEX(AB:AB,MATCH(DATE(YEAR($A1405)-1,MONTH($A1405),DAY($A1405)),$A:$A,0))-1),"")</f>
        <v/>
      </c>
      <c r="AF1405" s="26">
        <f>IFERROR(IF(OR(AC1405="",INDEX(AC:AC,MATCH(DATE(YEAR($A1405)-1,MONTH($A1405),DAY($A1405)),$A:$A,0))=""),"",AC1405/INDEX(AC:AC,MATCH(DATE(YEAR($A1405)-1,MONTH($A1405),DAY($A1405)),$A:$A,0))-1),"")</f>
        <v/>
      </c>
      <c r="AG1405" s="26">
        <f>IF(OR(AA1405="",AA1404=""),"",AA1405/AA1404-1)</f>
        <v/>
      </c>
      <c r="AH1405" s="26">
        <f>IF(OR(AB1405="",AB1404=""),"",AB1405/AB1404-1)</f>
        <v/>
      </c>
      <c r="AI1405" s="26">
        <f>IF(OR(AC1405="",AC1404=""),"",AC1405/AC1404-1)</f>
        <v/>
      </c>
      <c r="AJ1405" s="26">
        <f>IF(AC1405="","",AA1405/AC1405)</f>
        <v/>
      </c>
      <c r="AK1405" s="26">
        <f>IF(AC1405="","",AB1405/AC1405)</f>
        <v/>
      </c>
      <c r="AL1405" s="29" t="n">
        <v>12.2425</v>
      </c>
      <c r="AM1405" s="30" t="n">
        <v>12.5725</v>
      </c>
      <c r="AN1405" s="30" t="n">
        <v>11.585</v>
      </c>
      <c r="AO1405" s="30" t="n">
        <v>11.97</v>
      </c>
      <c r="AP1405" s="31" t="n">
        <v>-0.0223</v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18">
        <f>IF(SUMIFS('Daily NSE Equity Options'!$K:$K,'Daily NSE Equity Options'!$A:$A,$A1406)=0,"",SUMIFS('Daily NSE Equity Options'!$K:$K,'Daily NSE Equity Options'!$A:$A,$A1406))</f>
        <v/>
      </c>
      <c r="F1406" s="7">
        <f>IF(SUMIFS('Daily BSE Equity Options'!$K:$K,'Daily BSE Equity Options'!$A:$A,$A1406)=0,"",SUMIFS('Daily BSE Equity Options'!$K:$K,'Daily BSE Equity Options'!$A:$A,$A1406))</f>
        <v/>
      </c>
      <c r="G1406" s="7">
        <f>IF(OR(E1406="",F1406=""),"",E1406+F1406)</f>
        <v/>
      </c>
      <c r="H1406" s="20">
        <f>IFERROR(IF(OR(E1406="",INDEX(E:E,MATCH(DATE(YEAR($A1406)-1,MONTH($A1406),DAY($A1406)),$A:$A,0))=""),"",E1406/INDEX(E:E,MATCH(DATE(YEAR($A1406)-1,MONTH($A1406),DAY($A1406)),$A:$A,0))-1),"")</f>
        <v/>
      </c>
      <c r="I1406" s="20">
        <f>IFERROR(IF(OR(F1406="",INDEX(F:F,MATCH(DATE(YEAR($A1406)-1,MONTH($A1406),DAY($A1406)),$A:$A,0))=""),"",F1406/INDEX(F:F,MATCH(DATE(YEAR($A1406)-1,MONTH($A1406),DAY($A1406)),$A:$A,0))-1),"")</f>
        <v/>
      </c>
      <c r="J1406" s="20">
        <f>IFERROR(IF(OR(G1406="",INDEX(G:G,MATCH(DATE(YEAR($A1406)-1,MONTH($A1406),DAY($A1406)),$A:$A,0))=""),"",G1406/INDEX(G:G,MATCH(DATE(YEAR($A1406)-1,MONTH($A1406),DAY($A1406)),$A:$A,0))-1),"")</f>
        <v/>
      </c>
      <c r="K1406" s="20">
        <f>IF(OR(E1406="",E1405=""),"",E1406/E1405-1)</f>
        <v/>
      </c>
      <c r="L1406" s="20">
        <f>IF(OR(F1406="",F1405=""),"",F1406/F1405-1)</f>
        <v/>
      </c>
      <c r="M1406" s="20">
        <f>IF(OR(G1406="",G1405=""),"",G1406/G1405-1)</f>
        <v/>
      </c>
      <c r="N1406" s="20">
        <f>IF(G1406="","",E1406/G1406)</f>
        <v/>
      </c>
      <c r="O1406" s="20">
        <f>IF(G1406="","",F1406/G1406)</f>
        <v/>
      </c>
      <c r="P1406" s="21">
        <f>IF(SUMIFS('Daily NSE Equity Options'!$L:$L,'Daily NSE Equity Options'!$A:$A,$A1406)=0,"",SUMIFS('Daily NSE Equity Options'!$L:$L,'Daily NSE Equity Options'!$A:$A,$A1406))</f>
        <v/>
      </c>
      <c r="Q1406" s="8">
        <f>IF(SUMIFS('Daily BSE Equity Options'!$L:$L,'Daily BSE Equity Options'!$A:$A,$A1406)=0,"",SUMIFS('Daily BSE Equity Options'!$L:$L,'Daily BSE Equity Options'!$A:$A,$A1406))</f>
        <v/>
      </c>
      <c r="R1406" s="8">
        <f>IF(OR(P1406="",Q1406=""),"",P1406+Q1406)</f>
        <v/>
      </c>
      <c r="S1406" s="23">
        <f>IFERROR(IF(OR(P1406="",INDEX(P:P,MATCH(DATE(YEAR($A1406)-1,MONTH($A1406),DAY($A1406)),$A:$A,0))=""),"",P1406/INDEX(P:P,MATCH(DATE(YEAR($A1406)-1,MONTH($A1406),DAY($A1406)),$A:$A,0))-1),"")</f>
        <v/>
      </c>
      <c r="T1406" s="23">
        <f>IFERROR(IF(OR(Q1406="",INDEX(Q:Q,MATCH(DATE(YEAR($A1406)-1,MONTH($A1406),DAY($A1406)),$A:$A,0))=""),"",Q1406/INDEX(Q:Q,MATCH(DATE(YEAR($A1406)-1,MONTH($A1406),DAY($A1406)),$A:$A,0))-1),"")</f>
        <v/>
      </c>
      <c r="U1406" s="23">
        <f>IFERROR(IF(OR(R1406="",INDEX(R:R,MATCH(DATE(YEAR($A1406)-1,MONTH($A1406),DAY($A1406)),$A:$A,0))=""),"",R1406/INDEX(R:R,MATCH(DATE(YEAR($A1406)-1,MONTH($A1406),DAY($A1406)),$A:$A,0))-1),"")</f>
        <v/>
      </c>
      <c r="V1406" s="23">
        <f>IF(OR(P1406="",P1405=""),"",P1406/P1405-1)</f>
        <v/>
      </c>
      <c r="W1406" s="23">
        <f>IF(OR(Q1406="",Q1405=""),"",Q1406/Q1405-1)</f>
        <v/>
      </c>
      <c r="X1406" s="23">
        <f>IF(OR(R1406="",R1405=""),"",R1406/R1405-1)</f>
        <v/>
      </c>
      <c r="Y1406" s="23">
        <f>IF(R1406="","",P1406/R1406)</f>
        <v/>
      </c>
      <c r="Z1406" s="23">
        <f>IF(R1406="","",Q1406/R1406)</f>
        <v/>
      </c>
      <c r="AA1406" s="24">
        <f>IF(SUMIFS('Daily NSE Equity Options'!$M:$M,'Daily NSE Equity Options'!$A:$A,$A1406)=0,"",SUMIFS('Daily NSE Equity Options'!$M:$M,'Daily NSE Equity Options'!$A:$A,$A1406))</f>
        <v/>
      </c>
      <c r="AB1406" s="9">
        <f>IF(SUMIFS('Daily BSE Equity Options'!$M:$M,'Daily BSE Equity Options'!$A:$A,$A1406)=0,"",SUMIFS('Daily BSE Equity Options'!$M:$M,'Daily BSE Equity Options'!$A:$A,$A1406))</f>
        <v/>
      </c>
      <c r="AC1406" s="9">
        <f>IF(OR(AA1406="",AB1406=""),"",AA1406+AB1406)</f>
        <v/>
      </c>
      <c r="AD1406" s="26">
        <f>IFERROR(IF(OR(AA1406="",INDEX(AA:AA,MATCH(DATE(YEAR($A1406)-1,MONTH($A1406),DAY($A1406)),$A:$A,0))=""),"",AA1406/INDEX(AA:AA,MATCH(DATE(YEAR($A1406)-1,MONTH($A1406),DAY($A1406)),$A:$A,0))-1),"")</f>
        <v/>
      </c>
      <c r="AE1406" s="26">
        <f>IFERROR(IF(OR(AB1406="",INDEX(AB:AB,MATCH(DATE(YEAR($A1406)-1,MONTH($A1406),DAY($A1406)),$A:$A,0))=""),"",AB1406/INDEX(AB:AB,MATCH(DATE(YEAR($A1406)-1,MONTH($A1406),DAY($A1406)),$A:$A,0))-1),"")</f>
        <v/>
      </c>
      <c r="AF1406" s="26">
        <f>IFERROR(IF(OR(AC1406="",INDEX(AC:AC,MATCH(DATE(YEAR($A1406)-1,MONTH($A1406),DAY($A1406)),$A:$A,0))=""),"",AC1406/INDEX(AC:AC,MATCH(DATE(YEAR($A1406)-1,MONTH($A1406),DAY($A1406)),$A:$A,0))-1),"")</f>
        <v/>
      </c>
      <c r="AG1406" s="26">
        <f>IF(OR(AA1406="",AA1405=""),"",AA1406/AA1405-1)</f>
        <v/>
      </c>
      <c r="AH1406" s="26">
        <f>IF(OR(AB1406="",AB1405=""),"",AB1406/AB1405-1)</f>
        <v/>
      </c>
      <c r="AI1406" s="26">
        <f>IF(OR(AC1406="",AC1405=""),"",AC1406/AC1405-1)</f>
        <v/>
      </c>
      <c r="AJ1406" s="26">
        <f>IF(AC1406="","",AA1406/AC1406)</f>
        <v/>
      </c>
      <c r="AK1406" s="26">
        <f>IF(AC1406="","",AB1406/AC1406)</f>
        <v/>
      </c>
      <c r="AL1406" s="29" t="n">
        <v>11.9675</v>
      </c>
      <c r="AM1406" s="30" t="n">
        <v>12.2425</v>
      </c>
      <c r="AN1406" s="30" t="n">
        <v>11.5075</v>
      </c>
      <c r="AO1406" s="30" t="n">
        <v>11.79</v>
      </c>
      <c r="AP1406" s="31" t="n">
        <v>-0.0148</v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18">
        <f>IF(SUMIFS('Daily NSE Equity Options'!$K:$K,'Daily NSE Equity Options'!$A:$A,$A1407)=0,"",SUMIFS('Daily NSE Equity Options'!$K:$K,'Daily NSE Equity Options'!$A:$A,$A1407))</f>
        <v/>
      </c>
      <c r="F1407" s="7">
        <f>IF(SUMIFS('Daily BSE Equity Options'!$K:$K,'Daily BSE Equity Options'!$A:$A,$A1407)=0,"",SUMIFS('Daily BSE Equity Options'!$K:$K,'Daily BSE Equity Options'!$A:$A,$A1407))</f>
        <v/>
      </c>
      <c r="G1407" s="7">
        <f>IF(OR(E1407="",F1407=""),"",E1407+F1407)</f>
        <v/>
      </c>
      <c r="H1407" s="20">
        <f>IFERROR(IF(OR(E1407="",INDEX(E:E,MATCH(DATE(YEAR($A1407)-1,MONTH($A1407),DAY($A1407)),$A:$A,0))=""),"",E1407/INDEX(E:E,MATCH(DATE(YEAR($A1407)-1,MONTH($A1407),DAY($A1407)),$A:$A,0))-1),"")</f>
        <v/>
      </c>
      <c r="I1407" s="20">
        <f>IFERROR(IF(OR(F1407="",INDEX(F:F,MATCH(DATE(YEAR($A1407)-1,MONTH($A1407),DAY($A1407)),$A:$A,0))=""),"",F1407/INDEX(F:F,MATCH(DATE(YEAR($A1407)-1,MONTH($A1407),DAY($A1407)),$A:$A,0))-1),"")</f>
        <v/>
      </c>
      <c r="J1407" s="20">
        <f>IFERROR(IF(OR(G1407="",INDEX(G:G,MATCH(DATE(YEAR($A1407)-1,MONTH($A1407),DAY($A1407)),$A:$A,0))=""),"",G1407/INDEX(G:G,MATCH(DATE(YEAR($A1407)-1,MONTH($A1407),DAY($A1407)),$A:$A,0))-1),"")</f>
        <v/>
      </c>
      <c r="K1407" s="20">
        <f>IF(OR(E1407="",E1406=""),"",E1407/E1406-1)</f>
        <v/>
      </c>
      <c r="L1407" s="20">
        <f>IF(OR(F1407="",F1406=""),"",F1407/F1406-1)</f>
        <v/>
      </c>
      <c r="M1407" s="20">
        <f>IF(OR(G1407="",G1406=""),"",G1407/G1406-1)</f>
        <v/>
      </c>
      <c r="N1407" s="20">
        <f>IF(G1407="","",E1407/G1407)</f>
        <v/>
      </c>
      <c r="O1407" s="20">
        <f>IF(G1407="","",F1407/G1407)</f>
        <v/>
      </c>
      <c r="P1407" s="21">
        <f>IF(SUMIFS('Daily NSE Equity Options'!$L:$L,'Daily NSE Equity Options'!$A:$A,$A1407)=0,"",SUMIFS('Daily NSE Equity Options'!$L:$L,'Daily NSE Equity Options'!$A:$A,$A1407))</f>
        <v/>
      </c>
      <c r="Q1407" s="8">
        <f>IF(SUMIFS('Daily BSE Equity Options'!$L:$L,'Daily BSE Equity Options'!$A:$A,$A1407)=0,"",SUMIFS('Daily BSE Equity Options'!$L:$L,'Daily BSE Equity Options'!$A:$A,$A1407))</f>
        <v/>
      </c>
      <c r="R1407" s="8">
        <f>IF(OR(P1407="",Q1407=""),"",P1407+Q1407)</f>
        <v/>
      </c>
      <c r="S1407" s="23">
        <f>IFERROR(IF(OR(P1407="",INDEX(P:P,MATCH(DATE(YEAR($A1407)-1,MONTH($A1407),DAY($A1407)),$A:$A,0))=""),"",P1407/INDEX(P:P,MATCH(DATE(YEAR($A1407)-1,MONTH($A1407),DAY($A1407)),$A:$A,0))-1),"")</f>
        <v/>
      </c>
      <c r="T1407" s="23">
        <f>IFERROR(IF(OR(Q1407="",INDEX(Q:Q,MATCH(DATE(YEAR($A1407)-1,MONTH($A1407),DAY($A1407)),$A:$A,0))=""),"",Q1407/INDEX(Q:Q,MATCH(DATE(YEAR($A1407)-1,MONTH($A1407),DAY($A1407)),$A:$A,0))-1),"")</f>
        <v/>
      </c>
      <c r="U1407" s="23">
        <f>IFERROR(IF(OR(R1407="",INDEX(R:R,MATCH(DATE(YEAR($A1407)-1,MONTH($A1407),DAY($A1407)),$A:$A,0))=""),"",R1407/INDEX(R:R,MATCH(DATE(YEAR($A1407)-1,MONTH($A1407),DAY($A1407)),$A:$A,0))-1),"")</f>
        <v/>
      </c>
      <c r="V1407" s="23">
        <f>IF(OR(P1407="",P1406=""),"",P1407/P1406-1)</f>
        <v/>
      </c>
      <c r="W1407" s="23">
        <f>IF(OR(Q1407="",Q1406=""),"",Q1407/Q1406-1)</f>
        <v/>
      </c>
      <c r="X1407" s="23">
        <f>IF(OR(R1407="",R1406=""),"",R1407/R1406-1)</f>
        <v/>
      </c>
      <c r="Y1407" s="23">
        <f>IF(R1407="","",P1407/R1407)</f>
        <v/>
      </c>
      <c r="Z1407" s="23">
        <f>IF(R1407="","",Q1407/R1407)</f>
        <v/>
      </c>
      <c r="AA1407" s="24">
        <f>IF(SUMIFS('Daily NSE Equity Options'!$M:$M,'Daily NSE Equity Options'!$A:$A,$A1407)=0,"",SUMIFS('Daily NSE Equity Options'!$M:$M,'Daily NSE Equity Options'!$A:$A,$A1407))</f>
        <v/>
      </c>
      <c r="AB1407" s="9">
        <f>IF(SUMIFS('Daily BSE Equity Options'!$M:$M,'Daily BSE Equity Options'!$A:$A,$A1407)=0,"",SUMIFS('Daily BSE Equity Options'!$M:$M,'Daily BSE Equity Options'!$A:$A,$A1407))</f>
        <v/>
      </c>
      <c r="AC1407" s="9">
        <f>IF(OR(AA1407="",AB1407=""),"",AA1407+AB1407)</f>
        <v/>
      </c>
      <c r="AD1407" s="26">
        <f>IFERROR(IF(OR(AA1407="",INDEX(AA:AA,MATCH(DATE(YEAR($A1407)-1,MONTH($A1407),DAY($A1407)),$A:$A,0))=""),"",AA1407/INDEX(AA:AA,MATCH(DATE(YEAR($A1407)-1,MONTH($A1407),DAY($A1407)),$A:$A,0))-1),"")</f>
        <v/>
      </c>
      <c r="AE1407" s="26">
        <f>IFERROR(IF(OR(AB1407="",INDEX(AB:AB,MATCH(DATE(YEAR($A1407)-1,MONTH($A1407),DAY($A1407)),$A:$A,0))=""),"",AB1407/INDEX(AB:AB,MATCH(DATE(YEAR($A1407)-1,MONTH($A1407),DAY($A1407)),$A:$A,0))-1),"")</f>
        <v/>
      </c>
      <c r="AF1407" s="26">
        <f>IFERROR(IF(OR(AC1407="",INDEX(AC:AC,MATCH(DATE(YEAR($A1407)-1,MONTH($A1407),DAY($A1407)),$A:$A,0))=""),"",AC1407/INDEX(AC:AC,MATCH(DATE(YEAR($A1407)-1,MONTH($A1407),DAY($A1407)),$A:$A,0))-1),"")</f>
        <v/>
      </c>
      <c r="AG1407" s="26">
        <f>IF(OR(AA1407="",AA1406=""),"",AA1407/AA1406-1)</f>
        <v/>
      </c>
      <c r="AH1407" s="26">
        <f>IF(OR(AB1407="",AB1406=""),"",AB1407/AB1406-1)</f>
        <v/>
      </c>
      <c r="AI1407" s="26">
        <f>IF(OR(AC1407="",AC1406=""),"",AC1407/AC1406-1)</f>
        <v/>
      </c>
      <c r="AJ1407" s="26">
        <f>IF(AC1407="","",AA1407/AC1407)</f>
        <v/>
      </c>
      <c r="AK1407" s="26">
        <f>IF(AC1407="","",AB1407/AC1407)</f>
        <v/>
      </c>
      <c r="AL1407" s="29" t="n">
        <v>11.785</v>
      </c>
      <c r="AM1407" s="30" t="n">
        <v>11.785</v>
      </c>
      <c r="AN1407" s="30" t="n">
        <v>10.8175</v>
      </c>
      <c r="AO1407" s="30" t="n">
        <v>11.62</v>
      </c>
      <c r="AP1407" s="31" t="n">
        <v>-0.014</v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18">
        <f>IF(SUMIFS('Daily NSE Equity Options'!$K:$K,'Daily NSE Equity Options'!$A:$A,$A1408)=0,"",SUMIFS('Daily NSE Equity Options'!$K:$K,'Daily NSE Equity Options'!$A:$A,$A1408))</f>
        <v/>
      </c>
      <c r="F1408" s="7">
        <f>IF(SUMIFS('Daily BSE Equity Options'!$K:$K,'Daily BSE Equity Options'!$A:$A,$A1408)=0,"",SUMIFS('Daily BSE Equity Options'!$K:$K,'Daily BSE Equity Options'!$A:$A,$A1408))</f>
        <v/>
      </c>
      <c r="G1408" s="7">
        <f>IF(OR(E1408="",F1408=""),"",E1408+F1408)</f>
        <v/>
      </c>
      <c r="H1408" s="20">
        <f>IFERROR(IF(OR(E1408="",INDEX(E:E,MATCH(DATE(YEAR($A1408)-1,MONTH($A1408),DAY($A1408)),$A:$A,0))=""),"",E1408/INDEX(E:E,MATCH(DATE(YEAR($A1408)-1,MONTH($A1408),DAY($A1408)),$A:$A,0))-1),"")</f>
        <v/>
      </c>
      <c r="I1408" s="20">
        <f>IFERROR(IF(OR(F1408="",INDEX(F:F,MATCH(DATE(YEAR($A1408)-1,MONTH($A1408),DAY($A1408)),$A:$A,0))=""),"",F1408/INDEX(F:F,MATCH(DATE(YEAR($A1408)-1,MONTH($A1408),DAY($A1408)),$A:$A,0))-1),"")</f>
        <v/>
      </c>
      <c r="J1408" s="20">
        <f>IFERROR(IF(OR(G1408="",INDEX(G:G,MATCH(DATE(YEAR($A1408)-1,MONTH($A1408),DAY($A1408)),$A:$A,0))=""),"",G1408/INDEX(G:G,MATCH(DATE(YEAR($A1408)-1,MONTH($A1408),DAY($A1408)),$A:$A,0))-1),"")</f>
        <v/>
      </c>
      <c r="K1408" s="20">
        <f>IF(OR(E1408="",E1407=""),"",E1408/E1407-1)</f>
        <v/>
      </c>
      <c r="L1408" s="20">
        <f>IF(OR(F1408="",F1407=""),"",F1408/F1407-1)</f>
        <v/>
      </c>
      <c r="M1408" s="20">
        <f>IF(OR(G1408="",G1407=""),"",G1408/G1407-1)</f>
        <v/>
      </c>
      <c r="N1408" s="20">
        <f>IF(G1408="","",E1408/G1408)</f>
        <v/>
      </c>
      <c r="O1408" s="20">
        <f>IF(G1408="","",F1408/G1408)</f>
        <v/>
      </c>
      <c r="P1408" s="21">
        <f>IF(SUMIFS('Daily NSE Equity Options'!$L:$L,'Daily NSE Equity Options'!$A:$A,$A1408)=0,"",SUMIFS('Daily NSE Equity Options'!$L:$L,'Daily NSE Equity Options'!$A:$A,$A1408))</f>
        <v/>
      </c>
      <c r="Q1408" s="8">
        <f>IF(SUMIFS('Daily BSE Equity Options'!$L:$L,'Daily BSE Equity Options'!$A:$A,$A1408)=0,"",SUMIFS('Daily BSE Equity Options'!$L:$L,'Daily BSE Equity Options'!$A:$A,$A1408))</f>
        <v/>
      </c>
      <c r="R1408" s="8">
        <f>IF(OR(P1408="",Q1408=""),"",P1408+Q1408)</f>
        <v/>
      </c>
      <c r="S1408" s="23">
        <f>IFERROR(IF(OR(P1408="",INDEX(P:P,MATCH(DATE(YEAR($A1408)-1,MONTH($A1408),DAY($A1408)),$A:$A,0))=""),"",P1408/INDEX(P:P,MATCH(DATE(YEAR($A1408)-1,MONTH($A1408),DAY($A1408)),$A:$A,0))-1),"")</f>
        <v/>
      </c>
      <c r="T1408" s="23">
        <f>IFERROR(IF(OR(Q1408="",INDEX(Q:Q,MATCH(DATE(YEAR($A1408)-1,MONTH($A1408),DAY($A1408)),$A:$A,0))=""),"",Q1408/INDEX(Q:Q,MATCH(DATE(YEAR($A1408)-1,MONTH($A1408),DAY($A1408)),$A:$A,0))-1),"")</f>
        <v/>
      </c>
      <c r="U1408" s="23">
        <f>IFERROR(IF(OR(R1408="",INDEX(R:R,MATCH(DATE(YEAR($A1408)-1,MONTH($A1408),DAY($A1408)),$A:$A,0))=""),"",R1408/INDEX(R:R,MATCH(DATE(YEAR($A1408)-1,MONTH($A1408),DAY($A1408)),$A:$A,0))-1),"")</f>
        <v/>
      </c>
      <c r="V1408" s="23">
        <f>IF(OR(P1408="",P1407=""),"",P1408/P1407-1)</f>
        <v/>
      </c>
      <c r="W1408" s="23">
        <f>IF(OR(Q1408="",Q1407=""),"",Q1408/Q1407-1)</f>
        <v/>
      </c>
      <c r="X1408" s="23">
        <f>IF(OR(R1408="",R1407=""),"",R1408/R1407-1)</f>
        <v/>
      </c>
      <c r="Y1408" s="23">
        <f>IF(R1408="","",P1408/R1408)</f>
        <v/>
      </c>
      <c r="Z1408" s="23">
        <f>IF(R1408="","",Q1408/R1408)</f>
        <v/>
      </c>
      <c r="AA1408" s="24">
        <f>IF(SUMIFS('Daily NSE Equity Options'!$M:$M,'Daily NSE Equity Options'!$A:$A,$A1408)=0,"",SUMIFS('Daily NSE Equity Options'!$M:$M,'Daily NSE Equity Options'!$A:$A,$A1408))</f>
        <v/>
      </c>
      <c r="AB1408" s="9">
        <f>IF(SUMIFS('Daily BSE Equity Options'!$M:$M,'Daily BSE Equity Options'!$A:$A,$A1408)=0,"",SUMIFS('Daily BSE Equity Options'!$M:$M,'Daily BSE Equity Options'!$A:$A,$A1408))</f>
        <v/>
      </c>
      <c r="AC1408" s="9">
        <f>IF(OR(AA1408="",AB1408=""),"",AA1408+AB1408)</f>
        <v/>
      </c>
      <c r="AD1408" s="26">
        <f>IFERROR(IF(OR(AA1408="",INDEX(AA:AA,MATCH(DATE(YEAR($A1408)-1,MONTH($A1408),DAY($A1408)),$A:$A,0))=""),"",AA1408/INDEX(AA:AA,MATCH(DATE(YEAR($A1408)-1,MONTH($A1408),DAY($A1408)),$A:$A,0))-1),"")</f>
        <v/>
      </c>
      <c r="AE1408" s="26">
        <f>IFERROR(IF(OR(AB1408="",INDEX(AB:AB,MATCH(DATE(YEAR($A1408)-1,MONTH($A1408),DAY($A1408)),$A:$A,0))=""),"",AB1408/INDEX(AB:AB,MATCH(DATE(YEAR($A1408)-1,MONTH($A1408),DAY($A1408)),$A:$A,0))-1),"")</f>
        <v/>
      </c>
      <c r="AF1408" s="26">
        <f>IFERROR(IF(OR(AC1408="",INDEX(AC:AC,MATCH(DATE(YEAR($A1408)-1,MONTH($A1408),DAY($A1408)),$A:$A,0))=""),"",AC1408/INDEX(AC:AC,MATCH(DATE(YEAR($A1408)-1,MONTH($A1408),DAY($A1408)),$A:$A,0))-1),"")</f>
        <v/>
      </c>
      <c r="AG1408" s="26">
        <f>IF(OR(AA1408="",AA1407=""),"",AA1408/AA1407-1)</f>
        <v/>
      </c>
      <c r="AH1408" s="26">
        <f>IF(OR(AB1408="",AB1407=""),"",AB1408/AB1407-1)</f>
        <v/>
      </c>
      <c r="AI1408" s="26">
        <f>IF(OR(AC1408="",AC1407=""),"",AC1408/AC1407-1)</f>
        <v/>
      </c>
      <c r="AJ1408" s="26">
        <f>IF(AC1408="","",AA1408/AC1408)</f>
        <v/>
      </c>
      <c r="AK1408" s="26">
        <f>IF(AC1408="","",AB1408/AC1408)</f>
        <v/>
      </c>
      <c r="AL1408" s="29" t="n">
        <v>11.6175</v>
      </c>
      <c r="AM1408" s="30" t="n">
        <v>12.01</v>
      </c>
      <c r="AN1408" s="30" t="n">
        <v>10.9</v>
      </c>
      <c r="AO1408" s="30" t="n">
        <v>11.63</v>
      </c>
      <c r="AP1408" s="31" t="n">
        <v>0.0011</v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18">
        <f>IF(SUMIFS('Daily NSE Equity Options'!$K:$K,'Daily NSE Equity Options'!$A:$A,$A1409)=0,"",SUMIFS('Daily NSE Equity Options'!$K:$K,'Daily NSE Equity Options'!$A:$A,$A1409))</f>
        <v/>
      </c>
      <c r="F1409" s="7">
        <f>IF(SUMIFS('Daily BSE Equity Options'!$K:$K,'Daily BSE Equity Options'!$A:$A,$A1409)=0,"",SUMIFS('Daily BSE Equity Options'!$K:$K,'Daily BSE Equity Options'!$A:$A,$A1409))</f>
        <v/>
      </c>
      <c r="G1409" s="7">
        <f>IF(OR(E1409="",F1409=""),"",E1409+F1409)</f>
        <v/>
      </c>
      <c r="H1409" s="20">
        <f>IFERROR(IF(OR(E1409="",INDEX(E:E,MATCH(DATE(YEAR($A1409)-1,MONTH($A1409),DAY($A1409)),$A:$A,0))=""),"",E1409/INDEX(E:E,MATCH(DATE(YEAR($A1409)-1,MONTH($A1409),DAY($A1409)),$A:$A,0))-1),"")</f>
        <v/>
      </c>
      <c r="I1409" s="20">
        <f>IFERROR(IF(OR(F1409="",INDEX(F:F,MATCH(DATE(YEAR($A1409)-1,MONTH($A1409),DAY($A1409)),$A:$A,0))=""),"",F1409/INDEX(F:F,MATCH(DATE(YEAR($A1409)-1,MONTH($A1409),DAY($A1409)),$A:$A,0))-1),"")</f>
        <v/>
      </c>
      <c r="J1409" s="20">
        <f>IFERROR(IF(OR(G1409="",INDEX(G:G,MATCH(DATE(YEAR($A1409)-1,MONTH($A1409),DAY($A1409)),$A:$A,0))=""),"",G1409/INDEX(G:G,MATCH(DATE(YEAR($A1409)-1,MONTH($A1409),DAY($A1409)),$A:$A,0))-1),"")</f>
        <v/>
      </c>
      <c r="K1409" s="20">
        <f>IF(OR(E1409="",E1408=""),"",E1409/E1408-1)</f>
        <v/>
      </c>
      <c r="L1409" s="20">
        <f>IF(OR(F1409="",F1408=""),"",F1409/F1408-1)</f>
        <v/>
      </c>
      <c r="M1409" s="20">
        <f>IF(OR(G1409="",G1408=""),"",G1409/G1408-1)</f>
        <v/>
      </c>
      <c r="N1409" s="20">
        <f>IF(G1409="","",E1409/G1409)</f>
        <v/>
      </c>
      <c r="O1409" s="20">
        <f>IF(G1409="","",F1409/G1409)</f>
        <v/>
      </c>
      <c r="P1409" s="21">
        <f>IF(SUMIFS('Daily NSE Equity Options'!$L:$L,'Daily NSE Equity Options'!$A:$A,$A1409)=0,"",SUMIFS('Daily NSE Equity Options'!$L:$L,'Daily NSE Equity Options'!$A:$A,$A1409))</f>
        <v/>
      </c>
      <c r="Q1409" s="8">
        <f>IF(SUMIFS('Daily BSE Equity Options'!$L:$L,'Daily BSE Equity Options'!$A:$A,$A1409)=0,"",SUMIFS('Daily BSE Equity Options'!$L:$L,'Daily BSE Equity Options'!$A:$A,$A1409))</f>
        <v/>
      </c>
      <c r="R1409" s="8">
        <f>IF(OR(P1409="",Q1409=""),"",P1409+Q1409)</f>
        <v/>
      </c>
      <c r="S1409" s="23">
        <f>IFERROR(IF(OR(P1409="",INDEX(P:P,MATCH(DATE(YEAR($A1409)-1,MONTH($A1409),DAY($A1409)),$A:$A,0))=""),"",P1409/INDEX(P:P,MATCH(DATE(YEAR($A1409)-1,MONTH($A1409),DAY($A1409)),$A:$A,0))-1),"")</f>
        <v/>
      </c>
      <c r="T1409" s="23">
        <f>IFERROR(IF(OR(Q1409="",INDEX(Q:Q,MATCH(DATE(YEAR($A1409)-1,MONTH($A1409),DAY($A1409)),$A:$A,0))=""),"",Q1409/INDEX(Q:Q,MATCH(DATE(YEAR($A1409)-1,MONTH($A1409),DAY($A1409)),$A:$A,0))-1),"")</f>
        <v/>
      </c>
      <c r="U1409" s="23">
        <f>IFERROR(IF(OR(R1409="",INDEX(R:R,MATCH(DATE(YEAR($A1409)-1,MONTH($A1409),DAY($A1409)),$A:$A,0))=""),"",R1409/INDEX(R:R,MATCH(DATE(YEAR($A1409)-1,MONTH($A1409),DAY($A1409)),$A:$A,0))-1),"")</f>
        <v/>
      </c>
      <c r="V1409" s="23">
        <f>IF(OR(P1409="",P1408=""),"",P1409/P1408-1)</f>
        <v/>
      </c>
      <c r="W1409" s="23">
        <f>IF(OR(Q1409="",Q1408=""),"",Q1409/Q1408-1)</f>
        <v/>
      </c>
      <c r="X1409" s="23">
        <f>IF(OR(R1409="",R1408=""),"",R1409/R1408-1)</f>
        <v/>
      </c>
      <c r="Y1409" s="23">
        <f>IF(R1409="","",P1409/R1409)</f>
        <v/>
      </c>
      <c r="Z1409" s="23">
        <f>IF(R1409="","",Q1409/R1409)</f>
        <v/>
      </c>
      <c r="AA1409" s="24">
        <f>IF(SUMIFS('Daily NSE Equity Options'!$M:$M,'Daily NSE Equity Options'!$A:$A,$A1409)=0,"",SUMIFS('Daily NSE Equity Options'!$M:$M,'Daily NSE Equity Options'!$A:$A,$A1409))</f>
        <v/>
      </c>
      <c r="AB1409" s="9">
        <f>IF(SUMIFS('Daily BSE Equity Options'!$M:$M,'Daily BSE Equity Options'!$A:$A,$A1409)=0,"",SUMIFS('Daily BSE Equity Options'!$M:$M,'Daily BSE Equity Options'!$A:$A,$A1409))</f>
        <v/>
      </c>
      <c r="AC1409" s="9">
        <f>IF(OR(AA1409="",AB1409=""),"",AA1409+AB1409)</f>
        <v/>
      </c>
      <c r="AD1409" s="26">
        <f>IFERROR(IF(OR(AA1409="",INDEX(AA:AA,MATCH(DATE(YEAR($A1409)-1,MONTH($A1409),DAY($A1409)),$A:$A,0))=""),"",AA1409/INDEX(AA:AA,MATCH(DATE(YEAR($A1409)-1,MONTH($A1409),DAY($A1409)),$A:$A,0))-1),"")</f>
        <v/>
      </c>
      <c r="AE1409" s="26">
        <f>IFERROR(IF(OR(AB1409="",INDEX(AB:AB,MATCH(DATE(YEAR($A1409)-1,MONTH($A1409),DAY($A1409)),$A:$A,0))=""),"",AB1409/INDEX(AB:AB,MATCH(DATE(YEAR($A1409)-1,MONTH($A1409),DAY($A1409)),$A:$A,0))-1),"")</f>
        <v/>
      </c>
      <c r="AF1409" s="26">
        <f>IFERROR(IF(OR(AC1409="",INDEX(AC:AC,MATCH(DATE(YEAR($A1409)-1,MONTH($A1409),DAY($A1409)),$A:$A,0))=""),"",AC1409/INDEX(AC:AC,MATCH(DATE(YEAR($A1409)-1,MONTH($A1409),DAY($A1409)),$A:$A,0))-1),"")</f>
        <v/>
      </c>
      <c r="AG1409" s="26">
        <f>IF(OR(AA1409="",AA1408=""),"",AA1409/AA1408-1)</f>
        <v/>
      </c>
      <c r="AH1409" s="26">
        <f>IF(OR(AB1409="",AB1408=""),"",AB1409/AB1408-1)</f>
        <v/>
      </c>
      <c r="AI1409" s="26">
        <f>IF(OR(AC1409="",AC1408=""),"",AC1409/AC1408-1)</f>
        <v/>
      </c>
      <c r="AJ1409" s="26">
        <f>IF(AC1409="","",AA1409/AC1409)</f>
        <v/>
      </c>
      <c r="AK1409" s="26">
        <f>IF(AC1409="","",AB1409/AC1409)</f>
        <v/>
      </c>
      <c r="AL1409" s="29" t="n">
        <v>11.625</v>
      </c>
      <c r="AM1409" s="30" t="n">
        <v>11.94</v>
      </c>
      <c r="AN1409" s="30" t="n">
        <v>11.03</v>
      </c>
      <c r="AO1409" s="30" t="n">
        <v>11.23</v>
      </c>
      <c r="AP1409" s="31" t="n">
        <v>-0.034</v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18">
        <f>IF(SUMIFS('Daily NSE Equity Options'!$K:$K,'Daily NSE Equity Options'!$A:$A,$A1410)=0,"",SUMIFS('Daily NSE Equity Options'!$K:$K,'Daily NSE Equity Options'!$A:$A,$A1410))</f>
        <v/>
      </c>
      <c r="F1410" s="7">
        <f>IF(SUMIFS('Daily BSE Equity Options'!$K:$K,'Daily BSE Equity Options'!$A:$A,$A1410)=0,"",SUMIFS('Daily BSE Equity Options'!$K:$K,'Daily BSE Equity Options'!$A:$A,$A1410))</f>
        <v/>
      </c>
      <c r="G1410" s="7">
        <f>IF(OR(E1410="",F1410=""),"",E1410+F1410)</f>
        <v/>
      </c>
      <c r="H1410" s="20">
        <f>IFERROR(IF(OR(E1410="",INDEX(E:E,MATCH(DATE(YEAR($A1410)-1,MONTH($A1410),DAY($A1410)),$A:$A,0))=""),"",E1410/INDEX(E:E,MATCH(DATE(YEAR($A1410)-1,MONTH($A1410),DAY($A1410)),$A:$A,0))-1),"")</f>
        <v/>
      </c>
      <c r="I1410" s="20">
        <f>IFERROR(IF(OR(F1410="",INDEX(F:F,MATCH(DATE(YEAR($A1410)-1,MONTH($A1410),DAY($A1410)),$A:$A,0))=""),"",F1410/INDEX(F:F,MATCH(DATE(YEAR($A1410)-1,MONTH($A1410),DAY($A1410)),$A:$A,0))-1),"")</f>
        <v/>
      </c>
      <c r="J1410" s="20">
        <f>IFERROR(IF(OR(G1410="",INDEX(G:G,MATCH(DATE(YEAR($A1410)-1,MONTH($A1410),DAY($A1410)),$A:$A,0))=""),"",G1410/INDEX(G:G,MATCH(DATE(YEAR($A1410)-1,MONTH($A1410),DAY($A1410)),$A:$A,0))-1),"")</f>
        <v/>
      </c>
      <c r="K1410" s="20">
        <f>IF(OR(E1410="",E1409=""),"",E1410/E1409-1)</f>
        <v/>
      </c>
      <c r="L1410" s="20">
        <f>IF(OR(F1410="",F1409=""),"",F1410/F1409-1)</f>
        <v/>
      </c>
      <c r="M1410" s="20">
        <f>IF(OR(G1410="",G1409=""),"",G1410/G1409-1)</f>
        <v/>
      </c>
      <c r="N1410" s="20">
        <f>IF(G1410="","",E1410/G1410)</f>
        <v/>
      </c>
      <c r="O1410" s="20">
        <f>IF(G1410="","",F1410/G1410)</f>
        <v/>
      </c>
      <c r="P1410" s="21">
        <f>IF(SUMIFS('Daily NSE Equity Options'!$L:$L,'Daily NSE Equity Options'!$A:$A,$A1410)=0,"",SUMIFS('Daily NSE Equity Options'!$L:$L,'Daily NSE Equity Options'!$A:$A,$A1410))</f>
        <v/>
      </c>
      <c r="Q1410" s="8">
        <f>IF(SUMIFS('Daily BSE Equity Options'!$L:$L,'Daily BSE Equity Options'!$A:$A,$A1410)=0,"",SUMIFS('Daily BSE Equity Options'!$L:$L,'Daily BSE Equity Options'!$A:$A,$A1410))</f>
        <v/>
      </c>
      <c r="R1410" s="8">
        <f>IF(OR(P1410="",Q1410=""),"",P1410+Q1410)</f>
        <v/>
      </c>
      <c r="S1410" s="23">
        <f>IFERROR(IF(OR(P1410="",INDEX(P:P,MATCH(DATE(YEAR($A1410)-1,MONTH($A1410),DAY($A1410)),$A:$A,0))=""),"",P1410/INDEX(P:P,MATCH(DATE(YEAR($A1410)-1,MONTH($A1410),DAY($A1410)),$A:$A,0))-1),"")</f>
        <v/>
      </c>
      <c r="T1410" s="23">
        <f>IFERROR(IF(OR(Q1410="",INDEX(Q:Q,MATCH(DATE(YEAR($A1410)-1,MONTH($A1410),DAY($A1410)),$A:$A,0))=""),"",Q1410/INDEX(Q:Q,MATCH(DATE(YEAR($A1410)-1,MONTH($A1410),DAY($A1410)),$A:$A,0))-1),"")</f>
        <v/>
      </c>
      <c r="U1410" s="23">
        <f>IFERROR(IF(OR(R1410="",INDEX(R:R,MATCH(DATE(YEAR($A1410)-1,MONTH($A1410),DAY($A1410)),$A:$A,0))=""),"",R1410/INDEX(R:R,MATCH(DATE(YEAR($A1410)-1,MONTH($A1410),DAY($A1410)),$A:$A,0))-1),"")</f>
        <v/>
      </c>
      <c r="V1410" s="23">
        <f>IF(OR(P1410="",P1409=""),"",P1410/P1409-1)</f>
        <v/>
      </c>
      <c r="W1410" s="23">
        <f>IF(OR(Q1410="",Q1409=""),"",Q1410/Q1409-1)</f>
        <v/>
      </c>
      <c r="X1410" s="23">
        <f>IF(OR(R1410="",R1409=""),"",R1410/R1409-1)</f>
        <v/>
      </c>
      <c r="Y1410" s="23">
        <f>IF(R1410="","",P1410/R1410)</f>
        <v/>
      </c>
      <c r="Z1410" s="23">
        <f>IF(R1410="","",Q1410/R1410)</f>
        <v/>
      </c>
      <c r="AA1410" s="24">
        <f>IF(SUMIFS('Daily NSE Equity Options'!$M:$M,'Daily NSE Equity Options'!$A:$A,$A1410)=0,"",SUMIFS('Daily NSE Equity Options'!$M:$M,'Daily NSE Equity Options'!$A:$A,$A1410))</f>
        <v/>
      </c>
      <c r="AB1410" s="9">
        <f>IF(SUMIFS('Daily BSE Equity Options'!$M:$M,'Daily BSE Equity Options'!$A:$A,$A1410)=0,"",SUMIFS('Daily BSE Equity Options'!$M:$M,'Daily BSE Equity Options'!$A:$A,$A1410))</f>
        <v/>
      </c>
      <c r="AC1410" s="9">
        <f>IF(OR(AA1410="",AB1410=""),"",AA1410+AB1410)</f>
        <v/>
      </c>
      <c r="AD1410" s="26">
        <f>IFERROR(IF(OR(AA1410="",INDEX(AA:AA,MATCH(DATE(YEAR($A1410)-1,MONTH($A1410),DAY($A1410)),$A:$A,0))=""),"",AA1410/INDEX(AA:AA,MATCH(DATE(YEAR($A1410)-1,MONTH($A1410),DAY($A1410)),$A:$A,0))-1),"")</f>
        <v/>
      </c>
      <c r="AE1410" s="26">
        <f>IFERROR(IF(OR(AB1410="",INDEX(AB:AB,MATCH(DATE(YEAR($A1410)-1,MONTH($A1410),DAY($A1410)),$A:$A,0))=""),"",AB1410/INDEX(AB:AB,MATCH(DATE(YEAR($A1410)-1,MONTH($A1410),DAY($A1410)),$A:$A,0))-1),"")</f>
        <v/>
      </c>
      <c r="AF1410" s="26">
        <f>IFERROR(IF(OR(AC1410="",INDEX(AC:AC,MATCH(DATE(YEAR($A1410)-1,MONTH($A1410),DAY($A1410)),$A:$A,0))=""),"",AC1410/INDEX(AC:AC,MATCH(DATE(YEAR($A1410)-1,MONTH($A1410),DAY($A1410)),$A:$A,0))-1),"")</f>
        <v/>
      </c>
      <c r="AG1410" s="26">
        <f>IF(OR(AA1410="",AA1409=""),"",AA1410/AA1409-1)</f>
        <v/>
      </c>
      <c r="AH1410" s="26">
        <f>IF(OR(AB1410="",AB1409=""),"",AB1410/AB1409-1)</f>
        <v/>
      </c>
      <c r="AI1410" s="26">
        <f>IF(OR(AC1410="",AC1409=""),"",AC1410/AC1409-1)</f>
        <v/>
      </c>
      <c r="AJ1410" s="26">
        <f>IF(AC1410="","",AA1410/AC1410)</f>
        <v/>
      </c>
      <c r="AK1410" s="26">
        <f>IF(AC1410="","",AB1410/AC1410)</f>
        <v/>
      </c>
      <c r="AL1410" s="29" t="n">
        <v>11.2275</v>
      </c>
      <c r="AM1410" s="30" t="n">
        <v>11.3725</v>
      </c>
      <c r="AN1410" s="30" t="n">
        <v>10.915</v>
      </c>
      <c r="AO1410" s="30" t="n">
        <v>11.21</v>
      </c>
      <c r="AP1410" s="31" t="n">
        <v>-0.0016</v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18">
        <f>IF(SUMIFS('Daily NSE Equity Options'!$K:$K,'Daily NSE Equity Options'!$A:$A,$A1411)=0,"",SUMIFS('Daily NSE Equity Options'!$K:$K,'Daily NSE Equity Options'!$A:$A,$A1411))</f>
        <v/>
      </c>
      <c r="F1411" s="7">
        <f>IF(SUMIFS('Daily BSE Equity Options'!$K:$K,'Daily BSE Equity Options'!$A:$A,$A1411)=0,"",SUMIFS('Daily BSE Equity Options'!$K:$K,'Daily BSE Equity Options'!$A:$A,$A1411))</f>
        <v/>
      </c>
      <c r="G1411" s="7">
        <f>IF(OR(E1411="",F1411=""),"",E1411+F1411)</f>
        <v/>
      </c>
      <c r="H1411" s="20">
        <f>IFERROR(IF(OR(E1411="",INDEX(E:E,MATCH(DATE(YEAR($A1411)-1,MONTH($A1411),DAY($A1411)),$A:$A,0))=""),"",E1411/INDEX(E:E,MATCH(DATE(YEAR($A1411)-1,MONTH($A1411),DAY($A1411)),$A:$A,0))-1),"")</f>
        <v/>
      </c>
      <c r="I1411" s="20">
        <f>IFERROR(IF(OR(F1411="",INDEX(F:F,MATCH(DATE(YEAR($A1411)-1,MONTH($A1411),DAY($A1411)),$A:$A,0))=""),"",F1411/INDEX(F:F,MATCH(DATE(YEAR($A1411)-1,MONTH($A1411),DAY($A1411)),$A:$A,0))-1),"")</f>
        <v/>
      </c>
      <c r="J1411" s="20">
        <f>IFERROR(IF(OR(G1411="",INDEX(G:G,MATCH(DATE(YEAR($A1411)-1,MONTH($A1411),DAY($A1411)),$A:$A,0))=""),"",G1411/INDEX(G:G,MATCH(DATE(YEAR($A1411)-1,MONTH($A1411),DAY($A1411)),$A:$A,0))-1),"")</f>
        <v/>
      </c>
      <c r="K1411" s="20">
        <f>IF(OR(E1411="",E1410=""),"",E1411/E1410-1)</f>
        <v/>
      </c>
      <c r="L1411" s="20">
        <f>IF(OR(F1411="",F1410=""),"",F1411/F1410-1)</f>
        <v/>
      </c>
      <c r="M1411" s="20">
        <f>IF(OR(G1411="",G1410=""),"",G1411/G1410-1)</f>
        <v/>
      </c>
      <c r="N1411" s="20">
        <f>IF(G1411="","",E1411/G1411)</f>
        <v/>
      </c>
      <c r="O1411" s="20">
        <f>IF(G1411="","",F1411/G1411)</f>
        <v/>
      </c>
      <c r="P1411" s="21">
        <f>IF(SUMIFS('Daily NSE Equity Options'!$L:$L,'Daily NSE Equity Options'!$A:$A,$A1411)=0,"",SUMIFS('Daily NSE Equity Options'!$L:$L,'Daily NSE Equity Options'!$A:$A,$A1411))</f>
        <v/>
      </c>
      <c r="Q1411" s="8">
        <f>IF(SUMIFS('Daily BSE Equity Options'!$L:$L,'Daily BSE Equity Options'!$A:$A,$A1411)=0,"",SUMIFS('Daily BSE Equity Options'!$L:$L,'Daily BSE Equity Options'!$A:$A,$A1411))</f>
        <v/>
      </c>
      <c r="R1411" s="8">
        <f>IF(OR(P1411="",Q1411=""),"",P1411+Q1411)</f>
        <v/>
      </c>
      <c r="S1411" s="23">
        <f>IFERROR(IF(OR(P1411="",INDEX(P:P,MATCH(DATE(YEAR($A1411)-1,MONTH($A1411),DAY($A1411)),$A:$A,0))=""),"",P1411/INDEX(P:P,MATCH(DATE(YEAR($A1411)-1,MONTH($A1411),DAY($A1411)),$A:$A,0))-1),"")</f>
        <v/>
      </c>
      <c r="T1411" s="23">
        <f>IFERROR(IF(OR(Q1411="",INDEX(Q:Q,MATCH(DATE(YEAR($A1411)-1,MONTH($A1411),DAY($A1411)),$A:$A,0))=""),"",Q1411/INDEX(Q:Q,MATCH(DATE(YEAR($A1411)-1,MONTH($A1411),DAY($A1411)),$A:$A,0))-1),"")</f>
        <v/>
      </c>
      <c r="U1411" s="23">
        <f>IFERROR(IF(OR(R1411="",INDEX(R:R,MATCH(DATE(YEAR($A1411)-1,MONTH($A1411),DAY($A1411)),$A:$A,0))=""),"",R1411/INDEX(R:R,MATCH(DATE(YEAR($A1411)-1,MONTH($A1411),DAY($A1411)),$A:$A,0))-1),"")</f>
        <v/>
      </c>
      <c r="V1411" s="23">
        <f>IF(OR(P1411="",P1410=""),"",P1411/P1410-1)</f>
        <v/>
      </c>
      <c r="W1411" s="23">
        <f>IF(OR(Q1411="",Q1410=""),"",Q1411/Q1410-1)</f>
        <v/>
      </c>
      <c r="X1411" s="23">
        <f>IF(OR(R1411="",R1410=""),"",R1411/R1410-1)</f>
        <v/>
      </c>
      <c r="Y1411" s="23">
        <f>IF(R1411="","",P1411/R1411)</f>
        <v/>
      </c>
      <c r="Z1411" s="23">
        <f>IF(R1411="","",Q1411/R1411)</f>
        <v/>
      </c>
      <c r="AA1411" s="24">
        <f>IF(SUMIFS('Daily NSE Equity Options'!$M:$M,'Daily NSE Equity Options'!$A:$A,$A1411)=0,"",SUMIFS('Daily NSE Equity Options'!$M:$M,'Daily NSE Equity Options'!$A:$A,$A1411))</f>
        <v/>
      </c>
      <c r="AB1411" s="9">
        <f>IF(SUMIFS('Daily BSE Equity Options'!$M:$M,'Daily BSE Equity Options'!$A:$A,$A1411)=0,"",SUMIFS('Daily BSE Equity Options'!$M:$M,'Daily BSE Equity Options'!$A:$A,$A1411))</f>
        <v/>
      </c>
      <c r="AC1411" s="9">
        <f>IF(OR(AA1411="",AB1411=""),"",AA1411+AB1411)</f>
        <v/>
      </c>
      <c r="AD1411" s="26">
        <f>IFERROR(IF(OR(AA1411="",INDEX(AA:AA,MATCH(DATE(YEAR($A1411)-1,MONTH($A1411),DAY($A1411)),$A:$A,0))=""),"",AA1411/INDEX(AA:AA,MATCH(DATE(YEAR($A1411)-1,MONTH($A1411),DAY($A1411)),$A:$A,0))-1),"")</f>
        <v/>
      </c>
      <c r="AE1411" s="26">
        <f>IFERROR(IF(OR(AB1411="",INDEX(AB:AB,MATCH(DATE(YEAR($A1411)-1,MONTH($A1411),DAY($A1411)),$A:$A,0))=""),"",AB1411/INDEX(AB:AB,MATCH(DATE(YEAR($A1411)-1,MONTH($A1411),DAY($A1411)),$A:$A,0))-1),"")</f>
        <v/>
      </c>
      <c r="AF1411" s="26">
        <f>IFERROR(IF(OR(AC1411="",INDEX(AC:AC,MATCH(DATE(YEAR($A1411)-1,MONTH($A1411),DAY($A1411)),$A:$A,0))=""),"",AC1411/INDEX(AC:AC,MATCH(DATE(YEAR($A1411)-1,MONTH($A1411),DAY($A1411)),$A:$A,0))-1),"")</f>
        <v/>
      </c>
      <c r="AG1411" s="26">
        <f>IF(OR(AA1411="",AA1410=""),"",AA1411/AA1410-1)</f>
        <v/>
      </c>
      <c r="AH1411" s="26">
        <f>IF(OR(AB1411="",AB1410=""),"",AB1411/AB1410-1)</f>
        <v/>
      </c>
      <c r="AI1411" s="26">
        <f>IF(OR(AC1411="",AC1410=""),"",AC1411/AC1410-1)</f>
        <v/>
      </c>
      <c r="AJ1411" s="26">
        <f>IF(AC1411="","",AA1411/AC1411)</f>
        <v/>
      </c>
      <c r="AK1411" s="26">
        <f>IF(AC1411="","",AB1411/AC1411)</f>
        <v/>
      </c>
      <c r="AL1411" s="29" t="n">
        <v>11.2125</v>
      </c>
      <c r="AM1411" s="30" t="n">
        <v>11.27</v>
      </c>
      <c r="AN1411" s="30" t="n">
        <v>10.58</v>
      </c>
      <c r="AO1411" s="30" t="n">
        <v>10.82</v>
      </c>
      <c r="AP1411" s="31" t="n">
        <v>-0.035</v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18">
        <f>IF(SUMIFS('Daily NSE Equity Options'!$K:$K,'Daily NSE Equity Options'!$A:$A,$A1412)=0,"",SUMIFS('Daily NSE Equity Options'!$K:$K,'Daily NSE Equity Options'!$A:$A,$A1412))</f>
        <v/>
      </c>
      <c r="F1412" s="7">
        <f>IF(SUMIFS('Daily BSE Equity Options'!$K:$K,'Daily BSE Equity Options'!$A:$A,$A1412)=0,"",SUMIFS('Daily BSE Equity Options'!$K:$K,'Daily BSE Equity Options'!$A:$A,$A1412))</f>
        <v/>
      </c>
      <c r="G1412" s="7">
        <f>IF(OR(E1412="",F1412=""),"",E1412+F1412)</f>
        <v/>
      </c>
      <c r="H1412" s="20">
        <f>IFERROR(IF(OR(E1412="",INDEX(E:E,MATCH(DATE(YEAR($A1412)-1,MONTH($A1412),DAY($A1412)),$A:$A,0))=""),"",E1412/INDEX(E:E,MATCH(DATE(YEAR($A1412)-1,MONTH($A1412),DAY($A1412)),$A:$A,0))-1),"")</f>
        <v/>
      </c>
      <c r="I1412" s="20">
        <f>IFERROR(IF(OR(F1412="",INDEX(F:F,MATCH(DATE(YEAR($A1412)-1,MONTH($A1412),DAY($A1412)),$A:$A,0))=""),"",F1412/INDEX(F:F,MATCH(DATE(YEAR($A1412)-1,MONTH($A1412),DAY($A1412)),$A:$A,0))-1),"")</f>
        <v/>
      </c>
      <c r="J1412" s="20">
        <f>IFERROR(IF(OR(G1412="",INDEX(G:G,MATCH(DATE(YEAR($A1412)-1,MONTH($A1412),DAY($A1412)),$A:$A,0))=""),"",G1412/INDEX(G:G,MATCH(DATE(YEAR($A1412)-1,MONTH($A1412),DAY($A1412)),$A:$A,0))-1),"")</f>
        <v/>
      </c>
      <c r="K1412" s="20">
        <f>IF(OR(E1412="",E1411=""),"",E1412/E1411-1)</f>
        <v/>
      </c>
      <c r="L1412" s="20">
        <f>IF(OR(F1412="",F1411=""),"",F1412/F1411-1)</f>
        <v/>
      </c>
      <c r="M1412" s="20">
        <f>IF(OR(G1412="",G1411=""),"",G1412/G1411-1)</f>
        <v/>
      </c>
      <c r="N1412" s="20">
        <f>IF(G1412="","",E1412/G1412)</f>
        <v/>
      </c>
      <c r="O1412" s="20">
        <f>IF(G1412="","",F1412/G1412)</f>
        <v/>
      </c>
      <c r="P1412" s="21">
        <f>IF(SUMIFS('Daily NSE Equity Options'!$L:$L,'Daily NSE Equity Options'!$A:$A,$A1412)=0,"",SUMIFS('Daily NSE Equity Options'!$L:$L,'Daily NSE Equity Options'!$A:$A,$A1412))</f>
        <v/>
      </c>
      <c r="Q1412" s="8">
        <f>IF(SUMIFS('Daily BSE Equity Options'!$L:$L,'Daily BSE Equity Options'!$A:$A,$A1412)=0,"",SUMIFS('Daily BSE Equity Options'!$L:$L,'Daily BSE Equity Options'!$A:$A,$A1412))</f>
        <v/>
      </c>
      <c r="R1412" s="8">
        <f>IF(OR(P1412="",Q1412=""),"",P1412+Q1412)</f>
        <v/>
      </c>
      <c r="S1412" s="23">
        <f>IFERROR(IF(OR(P1412="",INDEX(P:P,MATCH(DATE(YEAR($A1412)-1,MONTH($A1412),DAY($A1412)),$A:$A,0))=""),"",P1412/INDEX(P:P,MATCH(DATE(YEAR($A1412)-1,MONTH($A1412),DAY($A1412)),$A:$A,0))-1),"")</f>
        <v/>
      </c>
      <c r="T1412" s="23">
        <f>IFERROR(IF(OR(Q1412="",INDEX(Q:Q,MATCH(DATE(YEAR($A1412)-1,MONTH($A1412),DAY($A1412)),$A:$A,0))=""),"",Q1412/INDEX(Q:Q,MATCH(DATE(YEAR($A1412)-1,MONTH($A1412),DAY($A1412)),$A:$A,0))-1),"")</f>
        <v/>
      </c>
      <c r="U1412" s="23">
        <f>IFERROR(IF(OR(R1412="",INDEX(R:R,MATCH(DATE(YEAR($A1412)-1,MONTH($A1412),DAY($A1412)),$A:$A,0))=""),"",R1412/INDEX(R:R,MATCH(DATE(YEAR($A1412)-1,MONTH($A1412),DAY($A1412)),$A:$A,0))-1),"")</f>
        <v/>
      </c>
      <c r="V1412" s="23">
        <f>IF(OR(P1412="",P1411=""),"",P1412/P1411-1)</f>
        <v/>
      </c>
      <c r="W1412" s="23">
        <f>IF(OR(Q1412="",Q1411=""),"",Q1412/Q1411-1)</f>
        <v/>
      </c>
      <c r="X1412" s="23">
        <f>IF(OR(R1412="",R1411=""),"",R1412/R1411-1)</f>
        <v/>
      </c>
      <c r="Y1412" s="23">
        <f>IF(R1412="","",P1412/R1412)</f>
        <v/>
      </c>
      <c r="Z1412" s="23">
        <f>IF(R1412="","",Q1412/R1412)</f>
        <v/>
      </c>
      <c r="AA1412" s="24">
        <f>IF(SUMIFS('Daily NSE Equity Options'!$M:$M,'Daily NSE Equity Options'!$A:$A,$A1412)=0,"",SUMIFS('Daily NSE Equity Options'!$M:$M,'Daily NSE Equity Options'!$A:$A,$A1412))</f>
        <v/>
      </c>
      <c r="AB1412" s="9">
        <f>IF(SUMIFS('Daily BSE Equity Options'!$M:$M,'Daily BSE Equity Options'!$A:$A,$A1412)=0,"",SUMIFS('Daily BSE Equity Options'!$M:$M,'Daily BSE Equity Options'!$A:$A,$A1412))</f>
        <v/>
      </c>
      <c r="AC1412" s="9">
        <f>IF(OR(AA1412="",AB1412=""),"",AA1412+AB1412)</f>
        <v/>
      </c>
      <c r="AD1412" s="26">
        <f>IFERROR(IF(OR(AA1412="",INDEX(AA:AA,MATCH(DATE(YEAR($A1412)-1,MONTH($A1412),DAY($A1412)),$A:$A,0))=""),"",AA1412/INDEX(AA:AA,MATCH(DATE(YEAR($A1412)-1,MONTH($A1412),DAY($A1412)),$A:$A,0))-1),"")</f>
        <v/>
      </c>
      <c r="AE1412" s="26">
        <f>IFERROR(IF(OR(AB1412="",INDEX(AB:AB,MATCH(DATE(YEAR($A1412)-1,MONTH($A1412),DAY($A1412)),$A:$A,0))=""),"",AB1412/INDEX(AB:AB,MATCH(DATE(YEAR($A1412)-1,MONTH($A1412),DAY($A1412)),$A:$A,0))-1),"")</f>
        <v/>
      </c>
      <c r="AF1412" s="26">
        <f>IFERROR(IF(OR(AC1412="",INDEX(AC:AC,MATCH(DATE(YEAR($A1412)-1,MONTH($A1412),DAY($A1412)),$A:$A,0))=""),"",AC1412/INDEX(AC:AC,MATCH(DATE(YEAR($A1412)-1,MONTH($A1412),DAY($A1412)),$A:$A,0))-1),"")</f>
        <v/>
      </c>
      <c r="AG1412" s="26">
        <f>IF(OR(AA1412="",AA1411=""),"",AA1412/AA1411-1)</f>
        <v/>
      </c>
      <c r="AH1412" s="26">
        <f>IF(OR(AB1412="",AB1411=""),"",AB1412/AB1411-1)</f>
        <v/>
      </c>
      <c r="AI1412" s="26">
        <f>IF(OR(AC1412="",AC1411=""),"",AC1412/AC1411-1)</f>
        <v/>
      </c>
      <c r="AJ1412" s="26">
        <f>IF(AC1412="","",AA1412/AC1412)</f>
        <v/>
      </c>
      <c r="AK1412" s="26">
        <f>IF(AC1412="","",AB1412/AC1412)</f>
        <v/>
      </c>
      <c r="AL1412" s="29" t="n">
        <v>10.8175</v>
      </c>
      <c r="AM1412" s="30" t="n">
        <v>10.8675</v>
      </c>
      <c r="AN1412" s="30" t="n">
        <v>10.1575</v>
      </c>
      <c r="AO1412" s="30" t="n">
        <v>10.32</v>
      </c>
      <c r="AP1412" s="31" t="n">
        <v>-0.046</v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18">
        <f>IF(SUMIFS('Daily NSE Equity Options'!$K:$K,'Daily NSE Equity Options'!$A:$A,$A1413)=0,"",SUMIFS('Daily NSE Equity Options'!$K:$K,'Daily NSE Equity Options'!$A:$A,$A1413))</f>
        <v/>
      </c>
      <c r="F1413" s="7">
        <f>IF(SUMIFS('Daily BSE Equity Options'!$K:$K,'Daily BSE Equity Options'!$A:$A,$A1413)=0,"",SUMIFS('Daily BSE Equity Options'!$K:$K,'Daily BSE Equity Options'!$A:$A,$A1413))</f>
        <v/>
      </c>
      <c r="G1413" s="7">
        <f>IF(OR(E1413="",F1413=""),"",E1413+F1413)</f>
        <v/>
      </c>
      <c r="H1413" s="20">
        <f>IFERROR(IF(OR(E1413="",INDEX(E:E,MATCH(DATE(YEAR($A1413)-1,MONTH($A1413),DAY($A1413)),$A:$A,0))=""),"",E1413/INDEX(E:E,MATCH(DATE(YEAR($A1413)-1,MONTH($A1413),DAY($A1413)),$A:$A,0))-1),"")</f>
        <v/>
      </c>
      <c r="I1413" s="20">
        <f>IFERROR(IF(OR(F1413="",INDEX(F:F,MATCH(DATE(YEAR($A1413)-1,MONTH($A1413),DAY($A1413)),$A:$A,0))=""),"",F1413/INDEX(F:F,MATCH(DATE(YEAR($A1413)-1,MONTH($A1413),DAY($A1413)),$A:$A,0))-1),"")</f>
        <v/>
      </c>
      <c r="J1413" s="20">
        <f>IFERROR(IF(OR(G1413="",INDEX(G:G,MATCH(DATE(YEAR($A1413)-1,MONTH($A1413),DAY($A1413)),$A:$A,0))=""),"",G1413/INDEX(G:G,MATCH(DATE(YEAR($A1413)-1,MONTH($A1413),DAY($A1413)),$A:$A,0))-1),"")</f>
        <v/>
      </c>
      <c r="K1413" s="20">
        <f>IF(OR(E1413="",E1412=""),"",E1413/E1412-1)</f>
        <v/>
      </c>
      <c r="L1413" s="20">
        <f>IF(OR(F1413="",F1412=""),"",F1413/F1412-1)</f>
        <v/>
      </c>
      <c r="M1413" s="20">
        <f>IF(OR(G1413="",G1412=""),"",G1413/G1412-1)</f>
        <v/>
      </c>
      <c r="N1413" s="20">
        <f>IF(G1413="","",E1413/G1413)</f>
        <v/>
      </c>
      <c r="O1413" s="20">
        <f>IF(G1413="","",F1413/G1413)</f>
        <v/>
      </c>
      <c r="P1413" s="21">
        <f>IF(SUMIFS('Daily NSE Equity Options'!$L:$L,'Daily NSE Equity Options'!$A:$A,$A1413)=0,"",SUMIFS('Daily NSE Equity Options'!$L:$L,'Daily NSE Equity Options'!$A:$A,$A1413))</f>
        <v/>
      </c>
      <c r="Q1413" s="8">
        <f>IF(SUMIFS('Daily BSE Equity Options'!$L:$L,'Daily BSE Equity Options'!$A:$A,$A1413)=0,"",SUMIFS('Daily BSE Equity Options'!$L:$L,'Daily BSE Equity Options'!$A:$A,$A1413))</f>
        <v/>
      </c>
      <c r="R1413" s="8">
        <f>IF(OR(P1413="",Q1413=""),"",P1413+Q1413)</f>
        <v/>
      </c>
      <c r="S1413" s="23">
        <f>IFERROR(IF(OR(P1413="",INDEX(P:P,MATCH(DATE(YEAR($A1413)-1,MONTH($A1413),DAY($A1413)),$A:$A,0))=""),"",P1413/INDEX(P:P,MATCH(DATE(YEAR($A1413)-1,MONTH($A1413),DAY($A1413)),$A:$A,0))-1),"")</f>
        <v/>
      </c>
      <c r="T1413" s="23">
        <f>IFERROR(IF(OR(Q1413="",INDEX(Q:Q,MATCH(DATE(YEAR($A1413)-1,MONTH($A1413),DAY($A1413)),$A:$A,0))=""),"",Q1413/INDEX(Q:Q,MATCH(DATE(YEAR($A1413)-1,MONTH($A1413),DAY($A1413)),$A:$A,0))-1),"")</f>
        <v/>
      </c>
      <c r="U1413" s="23">
        <f>IFERROR(IF(OR(R1413="",INDEX(R:R,MATCH(DATE(YEAR($A1413)-1,MONTH($A1413),DAY($A1413)),$A:$A,0))=""),"",R1413/INDEX(R:R,MATCH(DATE(YEAR($A1413)-1,MONTH($A1413),DAY($A1413)),$A:$A,0))-1),"")</f>
        <v/>
      </c>
      <c r="V1413" s="23">
        <f>IF(OR(P1413="",P1412=""),"",P1413/P1412-1)</f>
        <v/>
      </c>
      <c r="W1413" s="23">
        <f>IF(OR(Q1413="",Q1412=""),"",Q1413/Q1412-1)</f>
        <v/>
      </c>
      <c r="X1413" s="23">
        <f>IF(OR(R1413="",R1412=""),"",R1413/R1412-1)</f>
        <v/>
      </c>
      <c r="Y1413" s="23">
        <f>IF(R1413="","",P1413/R1413)</f>
        <v/>
      </c>
      <c r="Z1413" s="23">
        <f>IF(R1413="","",Q1413/R1413)</f>
        <v/>
      </c>
      <c r="AA1413" s="24">
        <f>IF(SUMIFS('Daily NSE Equity Options'!$M:$M,'Daily NSE Equity Options'!$A:$A,$A1413)=0,"",SUMIFS('Daily NSE Equity Options'!$M:$M,'Daily NSE Equity Options'!$A:$A,$A1413))</f>
        <v/>
      </c>
      <c r="AB1413" s="9">
        <f>IF(SUMIFS('Daily BSE Equity Options'!$M:$M,'Daily BSE Equity Options'!$A:$A,$A1413)=0,"",SUMIFS('Daily BSE Equity Options'!$M:$M,'Daily BSE Equity Options'!$A:$A,$A1413))</f>
        <v/>
      </c>
      <c r="AC1413" s="9">
        <f>IF(OR(AA1413="",AB1413=""),"",AA1413+AB1413)</f>
        <v/>
      </c>
      <c r="AD1413" s="26">
        <f>IFERROR(IF(OR(AA1413="",INDEX(AA:AA,MATCH(DATE(YEAR($A1413)-1,MONTH($A1413),DAY($A1413)),$A:$A,0))=""),"",AA1413/INDEX(AA:AA,MATCH(DATE(YEAR($A1413)-1,MONTH($A1413),DAY($A1413)),$A:$A,0))-1),"")</f>
        <v/>
      </c>
      <c r="AE1413" s="26">
        <f>IFERROR(IF(OR(AB1413="",INDEX(AB:AB,MATCH(DATE(YEAR($A1413)-1,MONTH($A1413),DAY($A1413)),$A:$A,0))=""),"",AB1413/INDEX(AB:AB,MATCH(DATE(YEAR($A1413)-1,MONTH($A1413),DAY($A1413)),$A:$A,0))-1),"")</f>
        <v/>
      </c>
      <c r="AF1413" s="26">
        <f>IFERROR(IF(OR(AC1413="",INDEX(AC:AC,MATCH(DATE(YEAR($A1413)-1,MONTH($A1413),DAY($A1413)),$A:$A,0))=""),"",AC1413/INDEX(AC:AC,MATCH(DATE(YEAR($A1413)-1,MONTH($A1413),DAY($A1413)),$A:$A,0))-1),"")</f>
        <v/>
      </c>
      <c r="AG1413" s="26">
        <f>IF(OR(AA1413="",AA1412=""),"",AA1413/AA1412-1)</f>
        <v/>
      </c>
      <c r="AH1413" s="26">
        <f>IF(OR(AB1413="",AB1412=""),"",AB1413/AB1412-1)</f>
        <v/>
      </c>
      <c r="AI1413" s="26">
        <f>IF(OR(AC1413="",AC1412=""),"",AC1413/AC1412-1)</f>
        <v/>
      </c>
      <c r="AJ1413" s="26">
        <f>IF(AC1413="","",AA1413/AC1413)</f>
        <v/>
      </c>
      <c r="AK1413" s="26">
        <f>IF(AC1413="","",AB1413/AC1413)</f>
        <v/>
      </c>
      <c r="AL1413" s="29" t="n">
        <v>10.315</v>
      </c>
      <c r="AM1413" s="30" t="n">
        <v>11.61</v>
      </c>
      <c r="AN1413" s="30" t="n">
        <v>10.135</v>
      </c>
      <c r="AO1413" s="30" t="n">
        <v>11.13</v>
      </c>
      <c r="AP1413" s="31" t="n">
        <v>0.079</v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18">
        <f>IF(SUMIFS('Daily NSE Equity Options'!$K:$K,'Daily NSE Equity Options'!$A:$A,$A1414)=0,"",SUMIFS('Daily NSE Equity Options'!$K:$K,'Daily NSE Equity Options'!$A:$A,$A1414))</f>
        <v/>
      </c>
      <c r="F1414" s="7">
        <f>IF(SUMIFS('Daily BSE Equity Options'!$K:$K,'Daily BSE Equity Options'!$A:$A,$A1414)=0,"",SUMIFS('Daily BSE Equity Options'!$K:$K,'Daily BSE Equity Options'!$A:$A,$A1414))</f>
        <v/>
      </c>
      <c r="G1414" s="7">
        <f>IF(OR(E1414="",F1414=""),"",E1414+F1414)</f>
        <v/>
      </c>
      <c r="H1414" s="20">
        <f>IFERROR(IF(OR(E1414="",INDEX(E:E,MATCH(DATE(YEAR($A1414)-1,MONTH($A1414),DAY($A1414)),$A:$A,0))=""),"",E1414/INDEX(E:E,MATCH(DATE(YEAR($A1414)-1,MONTH($A1414),DAY($A1414)),$A:$A,0))-1),"")</f>
        <v/>
      </c>
      <c r="I1414" s="20">
        <f>IFERROR(IF(OR(F1414="",INDEX(F:F,MATCH(DATE(YEAR($A1414)-1,MONTH($A1414),DAY($A1414)),$A:$A,0))=""),"",F1414/INDEX(F:F,MATCH(DATE(YEAR($A1414)-1,MONTH($A1414),DAY($A1414)),$A:$A,0))-1),"")</f>
        <v/>
      </c>
      <c r="J1414" s="20">
        <f>IFERROR(IF(OR(G1414="",INDEX(G:G,MATCH(DATE(YEAR($A1414)-1,MONTH($A1414),DAY($A1414)),$A:$A,0))=""),"",G1414/INDEX(G:G,MATCH(DATE(YEAR($A1414)-1,MONTH($A1414),DAY($A1414)),$A:$A,0))-1),"")</f>
        <v/>
      </c>
      <c r="K1414" s="20">
        <f>IF(OR(E1414="",E1413=""),"",E1414/E1413-1)</f>
        <v/>
      </c>
      <c r="L1414" s="20">
        <f>IF(OR(F1414="",F1413=""),"",F1414/F1413-1)</f>
        <v/>
      </c>
      <c r="M1414" s="20">
        <f>IF(OR(G1414="",G1413=""),"",G1414/G1413-1)</f>
        <v/>
      </c>
      <c r="N1414" s="20">
        <f>IF(G1414="","",E1414/G1414)</f>
        <v/>
      </c>
      <c r="O1414" s="20">
        <f>IF(G1414="","",F1414/G1414)</f>
        <v/>
      </c>
      <c r="P1414" s="21">
        <f>IF(SUMIFS('Daily NSE Equity Options'!$L:$L,'Daily NSE Equity Options'!$A:$A,$A1414)=0,"",SUMIFS('Daily NSE Equity Options'!$L:$L,'Daily NSE Equity Options'!$A:$A,$A1414))</f>
        <v/>
      </c>
      <c r="Q1414" s="8">
        <f>IF(SUMIFS('Daily BSE Equity Options'!$L:$L,'Daily BSE Equity Options'!$A:$A,$A1414)=0,"",SUMIFS('Daily BSE Equity Options'!$L:$L,'Daily BSE Equity Options'!$A:$A,$A1414))</f>
        <v/>
      </c>
      <c r="R1414" s="8">
        <f>IF(OR(P1414="",Q1414=""),"",P1414+Q1414)</f>
        <v/>
      </c>
      <c r="S1414" s="23">
        <f>IFERROR(IF(OR(P1414="",INDEX(P:P,MATCH(DATE(YEAR($A1414)-1,MONTH($A1414),DAY($A1414)),$A:$A,0))=""),"",P1414/INDEX(P:P,MATCH(DATE(YEAR($A1414)-1,MONTH($A1414),DAY($A1414)),$A:$A,0))-1),"")</f>
        <v/>
      </c>
      <c r="T1414" s="23">
        <f>IFERROR(IF(OR(Q1414="",INDEX(Q:Q,MATCH(DATE(YEAR($A1414)-1,MONTH($A1414),DAY($A1414)),$A:$A,0))=""),"",Q1414/INDEX(Q:Q,MATCH(DATE(YEAR($A1414)-1,MONTH($A1414),DAY($A1414)),$A:$A,0))-1),"")</f>
        <v/>
      </c>
      <c r="U1414" s="23">
        <f>IFERROR(IF(OR(R1414="",INDEX(R:R,MATCH(DATE(YEAR($A1414)-1,MONTH($A1414),DAY($A1414)),$A:$A,0))=""),"",R1414/INDEX(R:R,MATCH(DATE(YEAR($A1414)-1,MONTH($A1414),DAY($A1414)),$A:$A,0))-1),"")</f>
        <v/>
      </c>
      <c r="V1414" s="23">
        <f>IF(OR(P1414="",P1413=""),"",P1414/P1413-1)</f>
        <v/>
      </c>
      <c r="W1414" s="23">
        <f>IF(OR(Q1414="",Q1413=""),"",Q1414/Q1413-1)</f>
        <v/>
      </c>
      <c r="X1414" s="23">
        <f>IF(OR(R1414="",R1413=""),"",R1414/R1413-1)</f>
        <v/>
      </c>
      <c r="Y1414" s="23">
        <f>IF(R1414="","",P1414/R1414)</f>
        <v/>
      </c>
      <c r="Z1414" s="23">
        <f>IF(R1414="","",Q1414/R1414)</f>
        <v/>
      </c>
      <c r="AA1414" s="24">
        <f>IF(SUMIFS('Daily NSE Equity Options'!$M:$M,'Daily NSE Equity Options'!$A:$A,$A1414)=0,"",SUMIFS('Daily NSE Equity Options'!$M:$M,'Daily NSE Equity Options'!$A:$A,$A1414))</f>
        <v/>
      </c>
      <c r="AB1414" s="9">
        <f>IF(SUMIFS('Daily BSE Equity Options'!$M:$M,'Daily BSE Equity Options'!$A:$A,$A1414)=0,"",SUMIFS('Daily BSE Equity Options'!$M:$M,'Daily BSE Equity Options'!$A:$A,$A1414))</f>
        <v/>
      </c>
      <c r="AC1414" s="9">
        <f>IF(OR(AA1414="",AB1414=""),"",AA1414+AB1414)</f>
        <v/>
      </c>
      <c r="AD1414" s="26">
        <f>IFERROR(IF(OR(AA1414="",INDEX(AA:AA,MATCH(DATE(YEAR($A1414)-1,MONTH($A1414),DAY($A1414)),$A:$A,0))=""),"",AA1414/INDEX(AA:AA,MATCH(DATE(YEAR($A1414)-1,MONTH($A1414),DAY($A1414)),$A:$A,0))-1),"")</f>
        <v/>
      </c>
      <c r="AE1414" s="26">
        <f>IFERROR(IF(OR(AB1414="",INDEX(AB:AB,MATCH(DATE(YEAR($A1414)-1,MONTH($A1414),DAY($A1414)),$A:$A,0))=""),"",AB1414/INDEX(AB:AB,MATCH(DATE(YEAR($A1414)-1,MONTH($A1414),DAY($A1414)),$A:$A,0))-1),"")</f>
        <v/>
      </c>
      <c r="AF1414" s="26">
        <f>IFERROR(IF(OR(AC1414="",INDEX(AC:AC,MATCH(DATE(YEAR($A1414)-1,MONTH($A1414),DAY($A1414)),$A:$A,0))=""),"",AC1414/INDEX(AC:AC,MATCH(DATE(YEAR($A1414)-1,MONTH($A1414),DAY($A1414)),$A:$A,0))-1),"")</f>
        <v/>
      </c>
      <c r="AG1414" s="26">
        <f>IF(OR(AA1414="",AA1413=""),"",AA1414/AA1413-1)</f>
        <v/>
      </c>
      <c r="AH1414" s="26">
        <f>IF(OR(AB1414="",AB1413=""),"",AB1414/AB1413-1)</f>
        <v/>
      </c>
      <c r="AI1414" s="26">
        <f>IF(OR(AC1414="",AC1413=""),"",AC1414/AC1413-1)</f>
        <v/>
      </c>
      <c r="AJ1414" s="26">
        <f>IF(AC1414="","",AA1414/AC1414)</f>
        <v/>
      </c>
      <c r="AK1414" s="26">
        <f>IF(AC1414="","",AB1414/AC1414)</f>
        <v/>
      </c>
      <c r="AL1414" s="29" t="n">
        <v>11.125</v>
      </c>
      <c r="AM1414" s="30" t="n">
        <v>11.8825</v>
      </c>
      <c r="AN1414" s="30" t="n">
        <v>10.455</v>
      </c>
      <c r="AO1414" s="30" t="n">
        <v>10.95</v>
      </c>
      <c r="AP1414" s="31" t="n">
        <v>-0.0157</v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18">
        <f>IF(SUMIFS('Daily NSE Equity Options'!$K:$K,'Daily NSE Equity Options'!$A:$A,$A1415)=0,"",SUMIFS('Daily NSE Equity Options'!$K:$K,'Daily NSE Equity Options'!$A:$A,$A1415))</f>
        <v/>
      </c>
      <c r="F1415" s="7">
        <f>IF(SUMIFS('Daily BSE Equity Options'!$K:$K,'Daily BSE Equity Options'!$A:$A,$A1415)=0,"",SUMIFS('Daily BSE Equity Options'!$K:$K,'Daily BSE Equity Options'!$A:$A,$A1415))</f>
        <v/>
      </c>
      <c r="G1415" s="7">
        <f>IF(OR(E1415="",F1415=""),"",E1415+F1415)</f>
        <v/>
      </c>
      <c r="H1415" s="20">
        <f>IFERROR(IF(OR(E1415="",INDEX(E:E,MATCH(DATE(YEAR($A1415)-1,MONTH($A1415),DAY($A1415)),$A:$A,0))=""),"",E1415/INDEX(E:E,MATCH(DATE(YEAR($A1415)-1,MONTH($A1415),DAY($A1415)),$A:$A,0))-1),"")</f>
        <v/>
      </c>
      <c r="I1415" s="20">
        <f>IFERROR(IF(OR(F1415="",INDEX(F:F,MATCH(DATE(YEAR($A1415)-1,MONTH($A1415),DAY($A1415)),$A:$A,0))=""),"",F1415/INDEX(F:F,MATCH(DATE(YEAR($A1415)-1,MONTH($A1415),DAY($A1415)),$A:$A,0))-1),"")</f>
        <v/>
      </c>
      <c r="J1415" s="20">
        <f>IFERROR(IF(OR(G1415="",INDEX(G:G,MATCH(DATE(YEAR($A1415)-1,MONTH($A1415),DAY($A1415)),$A:$A,0))=""),"",G1415/INDEX(G:G,MATCH(DATE(YEAR($A1415)-1,MONTH($A1415),DAY($A1415)),$A:$A,0))-1),"")</f>
        <v/>
      </c>
      <c r="K1415" s="20">
        <f>IF(OR(E1415="",E1414=""),"",E1415/E1414-1)</f>
        <v/>
      </c>
      <c r="L1415" s="20">
        <f>IF(OR(F1415="",F1414=""),"",F1415/F1414-1)</f>
        <v/>
      </c>
      <c r="M1415" s="20">
        <f>IF(OR(G1415="",G1414=""),"",G1415/G1414-1)</f>
        <v/>
      </c>
      <c r="N1415" s="20">
        <f>IF(G1415="","",E1415/G1415)</f>
        <v/>
      </c>
      <c r="O1415" s="20">
        <f>IF(G1415="","",F1415/G1415)</f>
        <v/>
      </c>
      <c r="P1415" s="21">
        <f>IF(SUMIFS('Daily NSE Equity Options'!$L:$L,'Daily NSE Equity Options'!$A:$A,$A1415)=0,"",SUMIFS('Daily NSE Equity Options'!$L:$L,'Daily NSE Equity Options'!$A:$A,$A1415))</f>
        <v/>
      </c>
      <c r="Q1415" s="8">
        <f>IF(SUMIFS('Daily BSE Equity Options'!$L:$L,'Daily BSE Equity Options'!$A:$A,$A1415)=0,"",SUMIFS('Daily BSE Equity Options'!$L:$L,'Daily BSE Equity Options'!$A:$A,$A1415))</f>
        <v/>
      </c>
      <c r="R1415" s="8">
        <f>IF(OR(P1415="",Q1415=""),"",P1415+Q1415)</f>
        <v/>
      </c>
      <c r="S1415" s="23">
        <f>IFERROR(IF(OR(P1415="",INDEX(P:P,MATCH(DATE(YEAR($A1415)-1,MONTH($A1415),DAY($A1415)),$A:$A,0))=""),"",P1415/INDEX(P:P,MATCH(DATE(YEAR($A1415)-1,MONTH($A1415),DAY($A1415)),$A:$A,0))-1),"")</f>
        <v/>
      </c>
      <c r="T1415" s="23">
        <f>IFERROR(IF(OR(Q1415="",INDEX(Q:Q,MATCH(DATE(YEAR($A1415)-1,MONTH($A1415),DAY($A1415)),$A:$A,0))=""),"",Q1415/INDEX(Q:Q,MATCH(DATE(YEAR($A1415)-1,MONTH($A1415),DAY($A1415)),$A:$A,0))-1),"")</f>
        <v/>
      </c>
      <c r="U1415" s="23">
        <f>IFERROR(IF(OR(R1415="",INDEX(R:R,MATCH(DATE(YEAR($A1415)-1,MONTH($A1415),DAY($A1415)),$A:$A,0))=""),"",R1415/INDEX(R:R,MATCH(DATE(YEAR($A1415)-1,MONTH($A1415),DAY($A1415)),$A:$A,0))-1),"")</f>
        <v/>
      </c>
      <c r="V1415" s="23">
        <f>IF(OR(P1415="",P1414=""),"",P1415/P1414-1)</f>
        <v/>
      </c>
      <c r="W1415" s="23">
        <f>IF(OR(Q1415="",Q1414=""),"",Q1415/Q1414-1)</f>
        <v/>
      </c>
      <c r="X1415" s="23">
        <f>IF(OR(R1415="",R1414=""),"",R1415/R1414-1)</f>
        <v/>
      </c>
      <c r="Y1415" s="23">
        <f>IF(R1415="","",P1415/R1415)</f>
        <v/>
      </c>
      <c r="Z1415" s="23">
        <f>IF(R1415="","",Q1415/R1415)</f>
        <v/>
      </c>
      <c r="AA1415" s="24">
        <f>IF(SUMIFS('Daily NSE Equity Options'!$M:$M,'Daily NSE Equity Options'!$A:$A,$A1415)=0,"",SUMIFS('Daily NSE Equity Options'!$M:$M,'Daily NSE Equity Options'!$A:$A,$A1415))</f>
        <v/>
      </c>
      <c r="AB1415" s="9">
        <f>IF(SUMIFS('Daily BSE Equity Options'!$M:$M,'Daily BSE Equity Options'!$A:$A,$A1415)=0,"",SUMIFS('Daily BSE Equity Options'!$M:$M,'Daily BSE Equity Options'!$A:$A,$A1415))</f>
        <v/>
      </c>
      <c r="AC1415" s="9">
        <f>IF(OR(AA1415="",AB1415=""),"",AA1415+AB1415)</f>
        <v/>
      </c>
      <c r="AD1415" s="26">
        <f>IFERROR(IF(OR(AA1415="",INDEX(AA:AA,MATCH(DATE(YEAR($A1415)-1,MONTH($A1415),DAY($A1415)),$A:$A,0))=""),"",AA1415/INDEX(AA:AA,MATCH(DATE(YEAR($A1415)-1,MONTH($A1415),DAY($A1415)),$A:$A,0))-1),"")</f>
        <v/>
      </c>
      <c r="AE1415" s="26">
        <f>IFERROR(IF(OR(AB1415="",INDEX(AB:AB,MATCH(DATE(YEAR($A1415)-1,MONTH($A1415),DAY($A1415)),$A:$A,0))=""),"",AB1415/INDEX(AB:AB,MATCH(DATE(YEAR($A1415)-1,MONTH($A1415),DAY($A1415)),$A:$A,0))-1),"")</f>
        <v/>
      </c>
      <c r="AF1415" s="26">
        <f>IFERROR(IF(OR(AC1415="",INDEX(AC:AC,MATCH(DATE(YEAR($A1415)-1,MONTH($A1415),DAY($A1415)),$A:$A,0))=""),"",AC1415/INDEX(AC:AC,MATCH(DATE(YEAR($A1415)-1,MONTH($A1415),DAY($A1415)),$A:$A,0))-1),"")</f>
        <v/>
      </c>
      <c r="AG1415" s="26">
        <f>IF(OR(AA1415="",AA1414=""),"",AA1415/AA1414-1)</f>
        <v/>
      </c>
      <c r="AH1415" s="26">
        <f>IF(OR(AB1415="",AB1414=""),"",AB1415/AB1414-1)</f>
        <v/>
      </c>
      <c r="AI1415" s="26">
        <f>IF(OR(AC1415="",AC1414=""),"",AC1415/AC1414-1)</f>
        <v/>
      </c>
      <c r="AJ1415" s="26">
        <f>IF(AC1415="","",AA1415/AC1415)</f>
        <v/>
      </c>
      <c r="AK1415" s="26">
        <f>IF(AC1415="","",AB1415/AC1415)</f>
        <v/>
      </c>
      <c r="AL1415" s="29" t="n">
        <v>10.9525</v>
      </c>
      <c r="AM1415" s="30" t="n">
        <v>11.4225</v>
      </c>
      <c r="AN1415" s="30" t="n">
        <v>10.49</v>
      </c>
      <c r="AO1415" s="30" t="n">
        <v>10.91</v>
      </c>
      <c r="AP1415" s="31" t="n">
        <v>-0.0039</v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18">
        <f>IF(SUMIFS('Daily NSE Equity Options'!$K:$K,'Daily NSE Equity Options'!$A:$A,$A1416)=0,"",SUMIFS('Daily NSE Equity Options'!$K:$K,'Daily NSE Equity Options'!$A:$A,$A1416))</f>
        <v/>
      </c>
      <c r="F1416" s="7">
        <f>IF(SUMIFS('Daily BSE Equity Options'!$K:$K,'Daily BSE Equity Options'!$A:$A,$A1416)=0,"",SUMIFS('Daily BSE Equity Options'!$K:$K,'Daily BSE Equity Options'!$A:$A,$A1416))</f>
        <v/>
      </c>
      <c r="G1416" s="7">
        <f>IF(OR(E1416="",F1416=""),"",E1416+F1416)</f>
        <v/>
      </c>
      <c r="H1416" s="20">
        <f>IFERROR(IF(OR(E1416="",INDEX(E:E,MATCH(DATE(YEAR($A1416)-1,MONTH($A1416),DAY($A1416)),$A:$A,0))=""),"",E1416/INDEX(E:E,MATCH(DATE(YEAR($A1416)-1,MONTH($A1416),DAY($A1416)),$A:$A,0))-1),"")</f>
        <v/>
      </c>
      <c r="I1416" s="20">
        <f>IFERROR(IF(OR(F1416="",INDEX(F:F,MATCH(DATE(YEAR($A1416)-1,MONTH($A1416),DAY($A1416)),$A:$A,0))=""),"",F1416/INDEX(F:F,MATCH(DATE(YEAR($A1416)-1,MONTH($A1416),DAY($A1416)),$A:$A,0))-1),"")</f>
        <v/>
      </c>
      <c r="J1416" s="20">
        <f>IFERROR(IF(OR(G1416="",INDEX(G:G,MATCH(DATE(YEAR($A1416)-1,MONTH($A1416),DAY($A1416)),$A:$A,0))=""),"",G1416/INDEX(G:G,MATCH(DATE(YEAR($A1416)-1,MONTH($A1416),DAY($A1416)),$A:$A,0))-1),"")</f>
        <v/>
      </c>
      <c r="K1416" s="20">
        <f>IF(OR(E1416="",E1415=""),"",E1416/E1415-1)</f>
        <v/>
      </c>
      <c r="L1416" s="20">
        <f>IF(OR(F1416="",F1415=""),"",F1416/F1415-1)</f>
        <v/>
      </c>
      <c r="M1416" s="20">
        <f>IF(OR(G1416="",G1415=""),"",G1416/G1415-1)</f>
        <v/>
      </c>
      <c r="N1416" s="20">
        <f>IF(G1416="","",E1416/G1416)</f>
        <v/>
      </c>
      <c r="O1416" s="20">
        <f>IF(G1416="","",F1416/G1416)</f>
        <v/>
      </c>
      <c r="P1416" s="21">
        <f>IF(SUMIFS('Daily NSE Equity Options'!$L:$L,'Daily NSE Equity Options'!$A:$A,$A1416)=0,"",SUMIFS('Daily NSE Equity Options'!$L:$L,'Daily NSE Equity Options'!$A:$A,$A1416))</f>
        <v/>
      </c>
      <c r="Q1416" s="8">
        <f>IF(SUMIFS('Daily BSE Equity Options'!$L:$L,'Daily BSE Equity Options'!$A:$A,$A1416)=0,"",SUMIFS('Daily BSE Equity Options'!$L:$L,'Daily BSE Equity Options'!$A:$A,$A1416))</f>
        <v/>
      </c>
      <c r="R1416" s="8">
        <f>IF(OR(P1416="",Q1416=""),"",P1416+Q1416)</f>
        <v/>
      </c>
      <c r="S1416" s="23">
        <f>IFERROR(IF(OR(P1416="",INDEX(P:P,MATCH(DATE(YEAR($A1416)-1,MONTH($A1416),DAY($A1416)),$A:$A,0))=""),"",P1416/INDEX(P:P,MATCH(DATE(YEAR($A1416)-1,MONTH($A1416),DAY($A1416)),$A:$A,0))-1),"")</f>
        <v/>
      </c>
      <c r="T1416" s="23">
        <f>IFERROR(IF(OR(Q1416="",INDEX(Q:Q,MATCH(DATE(YEAR($A1416)-1,MONTH($A1416),DAY($A1416)),$A:$A,0))=""),"",Q1416/INDEX(Q:Q,MATCH(DATE(YEAR($A1416)-1,MONTH($A1416),DAY($A1416)),$A:$A,0))-1),"")</f>
        <v/>
      </c>
      <c r="U1416" s="23">
        <f>IFERROR(IF(OR(R1416="",INDEX(R:R,MATCH(DATE(YEAR($A1416)-1,MONTH($A1416),DAY($A1416)),$A:$A,0))=""),"",R1416/INDEX(R:R,MATCH(DATE(YEAR($A1416)-1,MONTH($A1416),DAY($A1416)),$A:$A,0))-1),"")</f>
        <v/>
      </c>
      <c r="V1416" s="23">
        <f>IF(OR(P1416="",P1415=""),"",P1416/P1415-1)</f>
        <v/>
      </c>
      <c r="W1416" s="23">
        <f>IF(OR(Q1416="",Q1415=""),"",Q1416/Q1415-1)</f>
        <v/>
      </c>
      <c r="X1416" s="23">
        <f>IF(OR(R1416="",R1415=""),"",R1416/R1415-1)</f>
        <v/>
      </c>
      <c r="Y1416" s="23">
        <f>IF(R1416="","",P1416/R1416)</f>
        <v/>
      </c>
      <c r="Z1416" s="23">
        <f>IF(R1416="","",Q1416/R1416)</f>
        <v/>
      </c>
      <c r="AA1416" s="24">
        <f>IF(SUMIFS('Daily NSE Equity Options'!$M:$M,'Daily NSE Equity Options'!$A:$A,$A1416)=0,"",SUMIFS('Daily NSE Equity Options'!$M:$M,'Daily NSE Equity Options'!$A:$A,$A1416))</f>
        <v/>
      </c>
      <c r="AB1416" s="9">
        <f>IF(SUMIFS('Daily BSE Equity Options'!$M:$M,'Daily BSE Equity Options'!$A:$A,$A1416)=0,"",SUMIFS('Daily BSE Equity Options'!$M:$M,'Daily BSE Equity Options'!$A:$A,$A1416))</f>
        <v/>
      </c>
      <c r="AC1416" s="9">
        <f>IF(OR(AA1416="",AB1416=""),"",AA1416+AB1416)</f>
        <v/>
      </c>
      <c r="AD1416" s="26">
        <f>IFERROR(IF(OR(AA1416="",INDEX(AA:AA,MATCH(DATE(YEAR($A1416)-1,MONTH($A1416),DAY($A1416)),$A:$A,0))=""),"",AA1416/INDEX(AA:AA,MATCH(DATE(YEAR($A1416)-1,MONTH($A1416),DAY($A1416)),$A:$A,0))-1),"")</f>
        <v/>
      </c>
      <c r="AE1416" s="26">
        <f>IFERROR(IF(OR(AB1416="",INDEX(AB:AB,MATCH(DATE(YEAR($A1416)-1,MONTH($A1416),DAY($A1416)),$A:$A,0))=""),"",AB1416/INDEX(AB:AB,MATCH(DATE(YEAR($A1416)-1,MONTH($A1416),DAY($A1416)),$A:$A,0))-1),"")</f>
        <v/>
      </c>
      <c r="AF1416" s="26">
        <f>IFERROR(IF(OR(AC1416="",INDEX(AC:AC,MATCH(DATE(YEAR($A1416)-1,MONTH($A1416),DAY($A1416)),$A:$A,0))=""),"",AC1416/INDEX(AC:AC,MATCH(DATE(YEAR($A1416)-1,MONTH($A1416),DAY($A1416)),$A:$A,0))-1),"")</f>
        <v/>
      </c>
      <c r="AG1416" s="26">
        <f>IF(OR(AA1416="",AA1415=""),"",AA1416/AA1415-1)</f>
        <v/>
      </c>
      <c r="AH1416" s="26">
        <f>IF(OR(AB1416="",AB1415=""),"",AB1416/AB1415-1)</f>
        <v/>
      </c>
      <c r="AI1416" s="26">
        <f>IF(OR(AC1416="",AC1415=""),"",AC1416/AC1415-1)</f>
        <v/>
      </c>
      <c r="AJ1416" s="26">
        <f>IF(AC1416="","",AA1416/AC1416)</f>
        <v/>
      </c>
      <c r="AK1416" s="26">
        <f>IF(AC1416="","",AB1416/AC1416)</f>
        <v/>
      </c>
      <c r="AL1416" s="29" t="n">
        <v>10.9125</v>
      </c>
      <c r="AM1416" s="30" t="n">
        <v>11.1925</v>
      </c>
      <c r="AN1416" s="30" t="n">
        <v>10.3175</v>
      </c>
      <c r="AO1416" s="30" t="n">
        <v>10.4</v>
      </c>
      <c r="AP1416" s="31" t="n">
        <v>-0.047</v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18">
        <f>IF(SUMIFS('Daily NSE Equity Options'!$K:$K,'Daily NSE Equity Options'!$A:$A,$A1417)=0,"",SUMIFS('Daily NSE Equity Options'!$K:$K,'Daily NSE Equity Options'!$A:$A,$A1417))</f>
        <v/>
      </c>
      <c r="F1417" s="7">
        <f>IF(SUMIFS('Daily BSE Equity Options'!$K:$K,'Daily BSE Equity Options'!$A:$A,$A1417)=0,"",SUMIFS('Daily BSE Equity Options'!$K:$K,'Daily BSE Equity Options'!$A:$A,$A1417))</f>
        <v/>
      </c>
      <c r="G1417" s="7">
        <f>IF(OR(E1417="",F1417=""),"",E1417+F1417)</f>
        <v/>
      </c>
      <c r="H1417" s="20">
        <f>IFERROR(IF(OR(E1417="",INDEX(E:E,MATCH(DATE(YEAR($A1417)-1,MONTH($A1417),DAY($A1417)),$A:$A,0))=""),"",E1417/INDEX(E:E,MATCH(DATE(YEAR($A1417)-1,MONTH($A1417),DAY($A1417)),$A:$A,0))-1),"")</f>
        <v/>
      </c>
      <c r="I1417" s="20">
        <f>IFERROR(IF(OR(F1417="",INDEX(F:F,MATCH(DATE(YEAR($A1417)-1,MONTH($A1417),DAY($A1417)),$A:$A,0))=""),"",F1417/INDEX(F:F,MATCH(DATE(YEAR($A1417)-1,MONTH($A1417),DAY($A1417)),$A:$A,0))-1),"")</f>
        <v/>
      </c>
      <c r="J1417" s="20">
        <f>IFERROR(IF(OR(G1417="",INDEX(G:G,MATCH(DATE(YEAR($A1417)-1,MONTH($A1417),DAY($A1417)),$A:$A,0))=""),"",G1417/INDEX(G:G,MATCH(DATE(YEAR($A1417)-1,MONTH($A1417),DAY($A1417)),$A:$A,0))-1),"")</f>
        <v/>
      </c>
      <c r="K1417" s="20">
        <f>IF(OR(E1417="",E1416=""),"",E1417/E1416-1)</f>
        <v/>
      </c>
      <c r="L1417" s="20">
        <f>IF(OR(F1417="",F1416=""),"",F1417/F1416-1)</f>
        <v/>
      </c>
      <c r="M1417" s="20">
        <f>IF(OR(G1417="",G1416=""),"",G1417/G1416-1)</f>
        <v/>
      </c>
      <c r="N1417" s="20">
        <f>IF(G1417="","",E1417/G1417)</f>
        <v/>
      </c>
      <c r="O1417" s="20">
        <f>IF(G1417="","",F1417/G1417)</f>
        <v/>
      </c>
      <c r="P1417" s="21">
        <f>IF(SUMIFS('Daily NSE Equity Options'!$L:$L,'Daily NSE Equity Options'!$A:$A,$A1417)=0,"",SUMIFS('Daily NSE Equity Options'!$L:$L,'Daily NSE Equity Options'!$A:$A,$A1417))</f>
        <v/>
      </c>
      <c r="Q1417" s="8">
        <f>IF(SUMIFS('Daily BSE Equity Options'!$L:$L,'Daily BSE Equity Options'!$A:$A,$A1417)=0,"",SUMIFS('Daily BSE Equity Options'!$L:$L,'Daily BSE Equity Options'!$A:$A,$A1417))</f>
        <v/>
      </c>
      <c r="R1417" s="8">
        <f>IF(OR(P1417="",Q1417=""),"",P1417+Q1417)</f>
        <v/>
      </c>
      <c r="S1417" s="23">
        <f>IFERROR(IF(OR(P1417="",INDEX(P:P,MATCH(DATE(YEAR($A1417)-1,MONTH($A1417),DAY($A1417)),$A:$A,0))=""),"",P1417/INDEX(P:P,MATCH(DATE(YEAR($A1417)-1,MONTH($A1417),DAY($A1417)),$A:$A,0))-1),"")</f>
        <v/>
      </c>
      <c r="T1417" s="23">
        <f>IFERROR(IF(OR(Q1417="",INDEX(Q:Q,MATCH(DATE(YEAR($A1417)-1,MONTH($A1417),DAY($A1417)),$A:$A,0))=""),"",Q1417/INDEX(Q:Q,MATCH(DATE(YEAR($A1417)-1,MONTH($A1417),DAY($A1417)),$A:$A,0))-1),"")</f>
        <v/>
      </c>
      <c r="U1417" s="23">
        <f>IFERROR(IF(OR(R1417="",INDEX(R:R,MATCH(DATE(YEAR($A1417)-1,MONTH($A1417),DAY($A1417)),$A:$A,0))=""),"",R1417/INDEX(R:R,MATCH(DATE(YEAR($A1417)-1,MONTH($A1417),DAY($A1417)),$A:$A,0))-1),"")</f>
        <v/>
      </c>
      <c r="V1417" s="23">
        <f>IF(OR(P1417="",P1416=""),"",P1417/P1416-1)</f>
        <v/>
      </c>
      <c r="W1417" s="23">
        <f>IF(OR(Q1417="",Q1416=""),"",Q1417/Q1416-1)</f>
        <v/>
      </c>
      <c r="X1417" s="23">
        <f>IF(OR(R1417="",R1416=""),"",R1417/R1416-1)</f>
        <v/>
      </c>
      <c r="Y1417" s="23">
        <f>IF(R1417="","",P1417/R1417)</f>
        <v/>
      </c>
      <c r="Z1417" s="23">
        <f>IF(R1417="","",Q1417/R1417)</f>
        <v/>
      </c>
      <c r="AA1417" s="24">
        <f>IF(SUMIFS('Daily NSE Equity Options'!$M:$M,'Daily NSE Equity Options'!$A:$A,$A1417)=0,"",SUMIFS('Daily NSE Equity Options'!$M:$M,'Daily NSE Equity Options'!$A:$A,$A1417))</f>
        <v/>
      </c>
      <c r="AB1417" s="9">
        <f>IF(SUMIFS('Daily BSE Equity Options'!$M:$M,'Daily BSE Equity Options'!$A:$A,$A1417)=0,"",SUMIFS('Daily BSE Equity Options'!$M:$M,'Daily BSE Equity Options'!$A:$A,$A1417))</f>
        <v/>
      </c>
      <c r="AC1417" s="9">
        <f>IF(OR(AA1417="",AB1417=""),"",AA1417+AB1417)</f>
        <v/>
      </c>
      <c r="AD1417" s="26">
        <f>IFERROR(IF(OR(AA1417="",INDEX(AA:AA,MATCH(DATE(YEAR($A1417)-1,MONTH($A1417),DAY($A1417)),$A:$A,0))=""),"",AA1417/INDEX(AA:AA,MATCH(DATE(YEAR($A1417)-1,MONTH($A1417),DAY($A1417)),$A:$A,0))-1),"")</f>
        <v/>
      </c>
      <c r="AE1417" s="26">
        <f>IFERROR(IF(OR(AB1417="",INDEX(AB:AB,MATCH(DATE(YEAR($A1417)-1,MONTH($A1417),DAY($A1417)),$A:$A,0))=""),"",AB1417/INDEX(AB:AB,MATCH(DATE(YEAR($A1417)-1,MONTH($A1417),DAY($A1417)),$A:$A,0))-1),"")</f>
        <v/>
      </c>
      <c r="AF1417" s="26">
        <f>IFERROR(IF(OR(AC1417="",INDEX(AC:AC,MATCH(DATE(YEAR($A1417)-1,MONTH($A1417),DAY($A1417)),$A:$A,0))=""),"",AC1417/INDEX(AC:AC,MATCH(DATE(YEAR($A1417)-1,MONTH($A1417),DAY($A1417)),$A:$A,0))-1),"")</f>
        <v/>
      </c>
      <c r="AG1417" s="26">
        <f>IF(OR(AA1417="",AA1416=""),"",AA1417/AA1416-1)</f>
        <v/>
      </c>
      <c r="AH1417" s="26">
        <f>IF(OR(AB1417="",AB1416=""),"",AB1417/AB1416-1)</f>
        <v/>
      </c>
      <c r="AI1417" s="26">
        <f>IF(OR(AC1417="",AC1416=""),"",AC1417/AC1416-1)</f>
        <v/>
      </c>
      <c r="AJ1417" s="26">
        <f>IF(AC1417="","",AA1417/AC1417)</f>
        <v/>
      </c>
      <c r="AK1417" s="26">
        <f>IF(AC1417="","",AB1417/AC1417)</f>
        <v/>
      </c>
      <c r="AL1417" s="29" t="n">
        <v>10.4</v>
      </c>
      <c r="AM1417" s="30" t="n">
        <v>10.4</v>
      </c>
      <c r="AN1417" s="30" t="n">
        <v>9.9625</v>
      </c>
      <c r="AO1417" s="30" t="n">
        <v>10.11</v>
      </c>
      <c r="AP1417" s="31" t="n">
        <v>-0.0279</v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18">
        <f>IF(SUMIFS('Daily NSE Equity Options'!$K:$K,'Daily NSE Equity Options'!$A:$A,$A1418)=0,"",SUMIFS('Daily NSE Equity Options'!$K:$K,'Daily NSE Equity Options'!$A:$A,$A1418))</f>
        <v/>
      </c>
      <c r="F1418" s="7">
        <f>IF(SUMIFS('Daily BSE Equity Options'!$K:$K,'Daily BSE Equity Options'!$A:$A,$A1418)=0,"",SUMIFS('Daily BSE Equity Options'!$K:$K,'Daily BSE Equity Options'!$A:$A,$A1418))</f>
        <v/>
      </c>
      <c r="G1418" s="7">
        <f>IF(OR(E1418="",F1418=""),"",E1418+F1418)</f>
        <v/>
      </c>
      <c r="H1418" s="20">
        <f>IFERROR(IF(OR(E1418="",INDEX(E:E,MATCH(DATE(YEAR($A1418)-1,MONTH($A1418),DAY($A1418)),$A:$A,0))=""),"",E1418/INDEX(E:E,MATCH(DATE(YEAR($A1418)-1,MONTH($A1418),DAY($A1418)),$A:$A,0))-1),"")</f>
        <v/>
      </c>
      <c r="I1418" s="20">
        <f>IFERROR(IF(OR(F1418="",INDEX(F:F,MATCH(DATE(YEAR($A1418)-1,MONTH($A1418),DAY($A1418)),$A:$A,0))=""),"",F1418/INDEX(F:F,MATCH(DATE(YEAR($A1418)-1,MONTH($A1418),DAY($A1418)),$A:$A,0))-1),"")</f>
        <v/>
      </c>
      <c r="J1418" s="20">
        <f>IFERROR(IF(OR(G1418="",INDEX(G:G,MATCH(DATE(YEAR($A1418)-1,MONTH($A1418),DAY($A1418)),$A:$A,0))=""),"",G1418/INDEX(G:G,MATCH(DATE(YEAR($A1418)-1,MONTH($A1418),DAY($A1418)),$A:$A,0))-1),"")</f>
        <v/>
      </c>
      <c r="K1418" s="20">
        <f>IF(OR(E1418="",E1417=""),"",E1418/E1417-1)</f>
        <v/>
      </c>
      <c r="L1418" s="20">
        <f>IF(OR(F1418="",F1417=""),"",F1418/F1417-1)</f>
        <v/>
      </c>
      <c r="M1418" s="20">
        <f>IF(OR(G1418="",G1417=""),"",G1418/G1417-1)</f>
        <v/>
      </c>
      <c r="N1418" s="20">
        <f>IF(G1418="","",E1418/G1418)</f>
        <v/>
      </c>
      <c r="O1418" s="20">
        <f>IF(G1418="","",F1418/G1418)</f>
        <v/>
      </c>
      <c r="P1418" s="21">
        <f>IF(SUMIFS('Daily NSE Equity Options'!$L:$L,'Daily NSE Equity Options'!$A:$A,$A1418)=0,"",SUMIFS('Daily NSE Equity Options'!$L:$L,'Daily NSE Equity Options'!$A:$A,$A1418))</f>
        <v/>
      </c>
      <c r="Q1418" s="8">
        <f>IF(SUMIFS('Daily BSE Equity Options'!$L:$L,'Daily BSE Equity Options'!$A:$A,$A1418)=0,"",SUMIFS('Daily BSE Equity Options'!$L:$L,'Daily BSE Equity Options'!$A:$A,$A1418))</f>
        <v/>
      </c>
      <c r="R1418" s="8">
        <f>IF(OR(P1418="",Q1418=""),"",P1418+Q1418)</f>
        <v/>
      </c>
      <c r="S1418" s="23">
        <f>IFERROR(IF(OR(P1418="",INDEX(P:P,MATCH(DATE(YEAR($A1418)-1,MONTH($A1418),DAY($A1418)),$A:$A,0))=""),"",P1418/INDEX(P:P,MATCH(DATE(YEAR($A1418)-1,MONTH($A1418),DAY($A1418)),$A:$A,0))-1),"")</f>
        <v/>
      </c>
      <c r="T1418" s="23">
        <f>IFERROR(IF(OR(Q1418="",INDEX(Q:Q,MATCH(DATE(YEAR($A1418)-1,MONTH($A1418),DAY($A1418)),$A:$A,0))=""),"",Q1418/INDEX(Q:Q,MATCH(DATE(YEAR($A1418)-1,MONTH($A1418),DAY($A1418)),$A:$A,0))-1),"")</f>
        <v/>
      </c>
      <c r="U1418" s="23">
        <f>IFERROR(IF(OR(R1418="",INDEX(R:R,MATCH(DATE(YEAR($A1418)-1,MONTH($A1418),DAY($A1418)),$A:$A,0))=""),"",R1418/INDEX(R:R,MATCH(DATE(YEAR($A1418)-1,MONTH($A1418),DAY($A1418)),$A:$A,0))-1),"")</f>
        <v/>
      </c>
      <c r="V1418" s="23">
        <f>IF(OR(P1418="",P1417=""),"",P1418/P1417-1)</f>
        <v/>
      </c>
      <c r="W1418" s="23">
        <f>IF(OR(Q1418="",Q1417=""),"",Q1418/Q1417-1)</f>
        <v/>
      </c>
      <c r="X1418" s="23">
        <f>IF(OR(R1418="",R1417=""),"",R1418/R1417-1)</f>
        <v/>
      </c>
      <c r="Y1418" s="23">
        <f>IF(R1418="","",P1418/R1418)</f>
        <v/>
      </c>
      <c r="Z1418" s="23">
        <f>IF(R1418="","",Q1418/R1418)</f>
        <v/>
      </c>
      <c r="AA1418" s="24">
        <f>IF(SUMIFS('Daily NSE Equity Options'!$M:$M,'Daily NSE Equity Options'!$A:$A,$A1418)=0,"",SUMIFS('Daily NSE Equity Options'!$M:$M,'Daily NSE Equity Options'!$A:$A,$A1418))</f>
        <v/>
      </c>
      <c r="AB1418" s="9">
        <f>IF(SUMIFS('Daily BSE Equity Options'!$M:$M,'Daily BSE Equity Options'!$A:$A,$A1418)=0,"",SUMIFS('Daily BSE Equity Options'!$M:$M,'Daily BSE Equity Options'!$A:$A,$A1418))</f>
        <v/>
      </c>
      <c r="AC1418" s="9">
        <f>IF(OR(AA1418="",AB1418=""),"",AA1418+AB1418)</f>
        <v/>
      </c>
      <c r="AD1418" s="26">
        <f>IFERROR(IF(OR(AA1418="",INDEX(AA:AA,MATCH(DATE(YEAR($A1418)-1,MONTH($A1418),DAY($A1418)),$A:$A,0))=""),"",AA1418/INDEX(AA:AA,MATCH(DATE(YEAR($A1418)-1,MONTH($A1418),DAY($A1418)),$A:$A,0))-1),"")</f>
        <v/>
      </c>
      <c r="AE1418" s="26">
        <f>IFERROR(IF(OR(AB1418="",INDEX(AB:AB,MATCH(DATE(YEAR($A1418)-1,MONTH($A1418),DAY($A1418)),$A:$A,0))=""),"",AB1418/INDEX(AB:AB,MATCH(DATE(YEAR($A1418)-1,MONTH($A1418),DAY($A1418)),$A:$A,0))-1),"")</f>
        <v/>
      </c>
      <c r="AF1418" s="26">
        <f>IFERROR(IF(OR(AC1418="",INDEX(AC:AC,MATCH(DATE(YEAR($A1418)-1,MONTH($A1418),DAY($A1418)),$A:$A,0))=""),"",AC1418/INDEX(AC:AC,MATCH(DATE(YEAR($A1418)-1,MONTH($A1418),DAY($A1418)),$A:$A,0))-1),"")</f>
        <v/>
      </c>
      <c r="AG1418" s="26">
        <f>IF(OR(AA1418="",AA1417=""),"",AA1418/AA1417-1)</f>
        <v/>
      </c>
      <c r="AH1418" s="26">
        <f>IF(OR(AB1418="",AB1417=""),"",AB1418/AB1417-1)</f>
        <v/>
      </c>
      <c r="AI1418" s="26">
        <f>IF(OR(AC1418="",AC1417=""),"",AC1418/AC1417-1)</f>
        <v/>
      </c>
      <c r="AJ1418" s="26">
        <f>IF(AC1418="","",AA1418/AC1418)</f>
        <v/>
      </c>
      <c r="AK1418" s="26">
        <f>IF(AC1418="","",AB1418/AC1418)</f>
        <v/>
      </c>
      <c r="AL1418" s="29" t="n">
        <v>10.1075</v>
      </c>
      <c r="AM1418" s="30" t="n">
        <v>10.8425</v>
      </c>
      <c r="AN1418" s="30" t="n">
        <v>10.0475</v>
      </c>
      <c r="AO1418" s="30" t="n">
        <v>10.25</v>
      </c>
      <c r="AP1418" s="31" t="n">
        <v>0.0141</v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18">
        <f>IF(SUMIFS('Daily NSE Equity Options'!$K:$K,'Daily NSE Equity Options'!$A:$A,$A1419)=0,"",SUMIFS('Daily NSE Equity Options'!$K:$K,'Daily NSE Equity Options'!$A:$A,$A1419))</f>
        <v/>
      </c>
      <c r="F1419" s="7">
        <f>IF(SUMIFS('Daily BSE Equity Options'!$K:$K,'Daily BSE Equity Options'!$A:$A,$A1419)=0,"",SUMIFS('Daily BSE Equity Options'!$K:$K,'Daily BSE Equity Options'!$A:$A,$A1419))</f>
        <v/>
      </c>
      <c r="G1419" s="7">
        <f>IF(OR(E1419="",F1419=""),"",E1419+F1419)</f>
        <v/>
      </c>
      <c r="H1419" s="20">
        <f>IFERROR(IF(OR(E1419="",INDEX(E:E,MATCH(DATE(YEAR($A1419)-1,MONTH($A1419),DAY($A1419)),$A:$A,0))=""),"",E1419/INDEX(E:E,MATCH(DATE(YEAR($A1419)-1,MONTH($A1419),DAY($A1419)),$A:$A,0))-1),"")</f>
        <v/>
      </c>
      <c r="I1419" s="20">
        <f>IFERROR(IF(OR(F1419="",INDEX(F:F,MATCH(DATE(YEAR($A1419)-1,MONTH($A1419),DAY($A1419)),$A:$A,0))=""),"",F1419/INDEX(F:F,MATCH(DATE(YEAR($A1419)-1,MONTH($A1419),DAY($A1419)),$A:$A,0))-1),"")</f>
        <v/>
      </c>
      <c r="J1419" s="20">
        <f>IFERROR(IF(OR(G1419="",INDEX(G:G,MATCH(DATE(YEAR($A1419)-1,MONTH($A1419),DAY($A1419)),$A:$A,0))=""),"",G1419/INDEX(G:G,MATCH(DATE(YEAR($A1419)-1,MONTH($A1419),DAY($A1419)),$A:$A,0))-1),"")</f>
        <v/>
      </c>
      <c r="K1419" s="20">
        <f>IF(OR(E1419="",E1418=""),"",E1419/E1418-1)</f>
        <v/>
      </c>
      <c r="L1419" s="20">
        <f>IF(OR(F1419="",F1418=""),"",F1419/F1418-1)</f>
        <v/>
      </c>
      <c r="M1419" s="20">
        <f>IF(OR(G1419="",G1418=""),"",G1419/G1418-1)</f>
        <v/>
      </c>
      <c r="N1419" s="20">
        <f>IF(G1419="","",E1419/G1419)</f>
        <v/>
      </c>
      <c r="O1419" s="20">
        <f>IF(G1419="","",F1419/G1419)</f>
        <v/>
      </c>
      <c r="P1419" s="21">
        <f>IF(SUMIFS('Daily NSE Equity Options'!$L:$L,'Daily NSE Equity Options'!$A:$A,$A1419)=0,"",SUMIFS('Daily NSE Equity Options'!$L:$L,'Daily NSE Equity Options'!$A:$A,$A1419))</f>
        <v/>
      </c>
      <c r="Q1419" s="8">
        <f>IF(SUMIFS('Daily BSE Equity Options'!$L:$L,'Daily BSE Equity Options'!$A:$A,$A1419)=0,"",SUMIFS('Daily BSE Equity Options'!$L:$L,'Daily BSE Equity Options'!$A:$A,$A1419))</f>
        <v/>
      </c>
      <c r="R1419" s="8">
        <f>IF(OR(P1419="",Q1419=""),"",P1419+Q1419)</f>
        <v/>
      </c>
      <c r="S1419" s="23">
        <f>IFERROR(IF(OR(P1419="",INDEX(P:P,MATCH(DATE(YEAR($A1419)-1,MONTH($A1419),DAY($A1419)),$A:$A,0))=""),"",P1419/INDEX(P:P,MATCH(DATE(YEAR($A1419)-1,MONTH($A1419),DAY($A1419)),$A:$A,0))-1),"")</f>
        <v/>
      </c>
      <c r="T1419" s="23">
        <f>IFERROR(IF(OR(Q1419="",INDEX(Q:Q,MATCH(DATE(YEAR($A1419)-1,MONTH($A1419),DAY($A1419)),$A:$A,0))=""),"",Q1419/INDEX(Q:Q,MATCH(DATE(YEAR($A1419)-1,MONTH($A1419),DAY($A1419)),$A:$A,0))-1),"")</f>
        <v/>
      </c>
      <c r="U1419" s="23">
        <f>IFERROR(IF(OR(R1419="",INDEX(R:R,MATCH(DATE(YEAR($A1419)-1,MONTH($A1419),DAY($A1419)),$A:$A,0))=""),"",R1419/INDEX(R:R,MATCH(DATE(YEAR($A1419)-1,MONTH($A1419),DAY($A1419)),$A:$A,0))-1),"")</f>
        <v/>
      </c>
      <c r="V1419" s="23">
        <f>IF(OR(P1419="",P1418=""),"",P1419/P1418-1)</f>
        <v/>
      </c>
      <c r="W1419" s="23">
        <f>IF(OR(Q1419="",Q1418=""),"",Q1419/Q1418-1)</f>
        <v/>
      </c>
      <c r="X1419" s="23">
        <f>IF(OR(R1419="",R1418=""),"",R1419/R1418-1)</f>
        <v/>
      </c>
      <c r="Y1419" s="23">
        <f>IF(R1419="","",P1419/R1419)</f>
        <v/>
      </c>
      <c r="Z1419" s="23">
        <f>IF(R1419="","",Q1419/R1419)</f>
        <v/>
      </c>
      <c r="AA1419" s="24">
        <f>IF(SUMIFS('Daily NSE Equity Options'!$M:$M,'Daily NSE Equity Options'!$A:$A,$A1419)=0,"",SUMIFS('Daily NSE Equity Options'!$M:$M,'Daily NSE Equity Options'!$A:$A,$A1419))</f>
        <v/>
      </c>
      <c r="AB1419" s="9">
        <f>IF(SUMIFS('Daily BSE Equity Options'!$M:$M,'Daily BSE Equity Options'!$A:$A,$A1419)=0,"",SUMIFS('Daily BSE Equity Options'!$M:$M,'Daily BSE Equity Options'!$A:$A,$A1419))</f>
        <v/>
      </c>
      <c r="AC1419" s="9">
        <f>IF(OR(AA1419="",AB1419=""),"",AA1419+AB1419)</f>
        <v/>
      </c>
      <c r="AD1419" s="26">
        <f>IFERROR(IF(OR(AA1419="",INDEX(AA:AA,MATCH(DATE(YEAR($A1419)-1,MONTH($A1419),DAY($A1419)),$A:$A,0))=""),"",AA1419/INDEX(AA:AA,MATCH(DATE(YEAR($A1419)-1,MONTH($A1419),DAY($A1419)),$A:$A,0))-1),"")</f>
        <v/>
      </c>
      <c r="AE1419" s="26">
        <f>IFERROR(IF(OR(AB1419="",INDEX(AB:AB,MATCH(DATE(YEAR($A1419)-1,MONTH($A1419),DAY($A1419)),$A:$A,0))=""),"",AB1419/INDEX(AB:AB,MATCH(DATE(YEAR($A1419)-1,MONTH($A1419),DAY($A1419)),$A:$A,0))-1),"")</f>
        <v/>
      </c>
      <c r="AF1419" s="26">
        <f>IFERROR(IF(OR(AC1419="",INDEX(AC:AC,MATCH(DATE(YEAR($A1419)-1,MONTH($A1419),DAY($A1419)),$A:$A,0))=""),"",AC1419/INDEX(AC:AC,MATCH(DATE(YEAR($A1419)-1,MONTH($A1419),DAY($A1419)),$A:$A,0))-1),"")</f>
        <v/>
      </c>
      <c r="AG1419" s="26">
        <f>IF(OR(AA1419="",AA1418=""),"",AA1419/AA1418-1)</f>
        <v/>
      </c>
      <c r="AH1419" s="26">
        <f>IF(OR(AB1419="",AB1418=""),"",AB1419/AB1418-1)</f>
        <v/>
      </c>
      <c r="AI1419" s="26">
        <f>IF(OR(AC1419="",AC1418=""),"",AC1419/AC1418-1)</f>
        <v/>
      </c>
      <c r="AJ1419" s="26">
        <f>IF(AC1419="","",AA1419/AC1419)</f>
        <v/>
      </c>
      <c r="AK1419" s="26">
        <f>IF(AC1419="","",AB1419/AC1419)</f>
        <v/>
      </c>
      <c r="AL1419" s="29" t="n">
        <v>10.25</v>
      </c>
      <c r="AM1419" s="30" t="n">
        <v>10.4275</v>
      </c>
      <c r="AN1419" s="30" t="n">
        <v>9.6625</v>
      </c>
      <c r="AO1419" s="30" t="n">
        <v>10.06</v>
      </c>
      <c r="AP1419" s="31" t="n">
        <v>-0.0185</v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18">
        <f>IF(SUMIFS('Daily NSE Equity Options'!$K:$K,'Daily NSE Equity Options'!$A:$A,$A1420)=0,"",SUMIFS('Daily NSE Equity Options'!$K:$K,'Daily NSE Equity Options'!$A:$A,$A1420))</f>
        <v/>
      </c>
      <c r="F1420" s="7">
        <f>IF(SUMIFS('Daily BSE Equity Options'!$K:$K,'Daily BSE Equity Options'!$A:$A,$A1420)=0,"",SUMIFS('Daily BSE Equity Options'!$K:$K,'Daily BSE Equity Options'!$A:$A,$A1420))</f>
        <v/>
      </c>
      <c r="G1420" s="7">
        <f>IF(OR(E1420="",F1420=""),"",E1420+F1420)</f>
        <v/>
      </c>
      <c r="H1420" s="20">
        <f>IFERROR(IF(OR(E1420="",INDEX(E:E,MATCH(DATE(YEAR($A1420)-1,MONTH($A1420),DAY($A1420)),$A:$A,0))=""),"",E1420/INDEX(E:E,MATCH(DATE(YEAR($A1420)-1,MONTH($A1420),DAY($A1420)),$A:$A,0))-1),"")</f>
        <v/>
      </c>
      <c r="I1420" s="20">
        <f>IFERROR(IF(OR(F1420="",INDEX(F:F,MATCH(DATE(YEAR($A1420)-1,MONTH($A1420),DAY($A1420)),$A:$A,0))=""),"",F1420/INDEX(F:F,MATCH(DATE(YEAR($A1420)-1,MONTH($A1420),DAY($A1420)),$A:$A,0))-1),"")</f>
        <v/>
      </c>
      <c r="J1420" s="20">
        <f>IFERROR(IF(OR(G1420="",INDEX(G:G,MATCH(DATE(YEAR($A1420)-1,MONTH($A1420),DAY($A1420)),$A:$A,0))=""),"",G1420/INDEX(G:G,MATCH(DATE(YEAR($A1420)-1,MONTH($A1420),DAY($A1420)),$A:$A,0))-1),"")</f>
        <v/>
      </c>
      <c r="K1420" s="20">
        <f>IF(OR(E1420="",E1419=""),"",E1420/E1419-1)</f>
        <v/>
      </c>
      <c r="L1420" s="20">
        <f>IF(OR(F1420="",F1419=""),"",F1420/F1419-1)</f>
        <v/>
      </c>
      <c r="M1420" s="20">
        <f>IF(OR(G1420="",G1419=""),"",G1420/G1419-1)</f>
        <v/>
      </c>
      <c r="N1420" s="20">
        <f>IF(G1420="","",E1420/G1420)</f>
        <v/>
      </c>
      <c r="O1420" s="20">
        <f>IF(G1420="","",F1420/G1420)</f>
        <v/>
      </c>
      <c r="P1420" s="21">
        <f>IF(SUMIFS('Daily NSE Equity Options'!$L:$L,'Daily NSE Equity Options'!$A:$A,$A1420)=0,"",SUMIFS('Daily NSE Equity Options'!$L:$L,'Daily NSE Equity Options'!$A:$A,$A1420))</f>
        <v/>
      </c>
      <c r="Q1420" s="8">
        <f>IF(SUMIFS('Daily BSE Equity Options'!$L:$L,'Daily BSE Equity Options'!$A:$A,$A1420)=0,"",SUMIFS('Daily BSE Equity Options'!$L:$L,'Daily BSE Equity Options'!$A:$A,$A1420))</f>
        <v/>
      </c>
      <c r="R1420" s="8">
        <f>IF(OR(P1420="",Q1420=""),"",P1420+Q1420)</f>
        <v/>
      </c>
      <c r="S1420" s="23">
        <f>IFERROR(IF(OR(P1420="",INDEX(P:P,MATCH(DATE(YEAR($A1420)-1,MONTH($A1420),DAY($A1420)),$A:$A,0))=""),"",P1420/INDEX(P:P,MATCH(DATE(YEAR($A1420)-1,MONTH($A1420),DAY($A1420)),$A:$A,0))-1),"")</f>
        <v/>
      </c>
      <c r="T1420" s="23">
        <f>IFERROR(IF(OR(Q1420="",INDEX(Q:Q,MATCH(DATE(YEAR($A1420)-1,MONTH($A1420),DAY($A1420)),$A:$A,0))=""),"",Q1420/INDEX(Q:Q,MATCH(DATE(YEAR($A1420)-1,MONTH($A1420),DAY($A1420)),$A:$A,0))-1),"")</f>
        <v/>
      </c>
      <c r="U1420" s="23">
        <f>IFERROR(IF(OR(R1420="",INDEX(R:R,MATCH(DATE(YEAR($A1420)-1,MONTH($A1420),DAY($A1420)),$A:$A,0))=""),"",R1420/INDEX(R:R,MATCH(DATE(YEAR($A1420)-1,MONTH($A1420),DAY($A1420)),$A:$A,0))-1),"")</f>
        <v/>
      </c>
      <c r="V1420" s="23">
        <f>IF(OR(P1420="",P1419=""),"",P1420/P1419-1)</f>
        <v/>
      </c>
      <c r="W1420" s="23">
        <f>IF(OR(Q1420="",Q1419=""),"",Q1420/Q1419-1)</f>
        <v/>
      </c>
      <c r="X1420" s="23">
        <f>IF(OR(R1420="",R1419=""),"",R1420/R1419-1)</f>
        <v/>
      </c>
      <c r="Y1420" s="23">
        <f>IF(R1420="","",P1420/R1420)</f>
        <v/>
      </c>
      <c r="Z1420" s="23">
        <f>IF(R1420="","",Q1420/R1420)</f>
        <v/>
      </c>
      <c r="AA1420" s="24">
        <f>IF(SUMIFS('Daily NSE Equity Options'!$M:$M,'Daily NSE Equity Options'!$A:$A,$A1420)=0,"",SUMIFS('Daily NSE Equity Options'!$M:$M,'Daily NSE Equity Options'!$A:$A,$A1420))</f>
        <v/>
      </c>
      <c r="AB1420" s="9">
        <f>IF(SUMIFS('Daily BSE Equity Options'!$M:$M,'Daily BSE Equity Options'!$A:$A,$A1420)=0,"",SUMIFS('Daily BSE Equity Options'!$M:$M,'Daily BSE Equity Options'!$A:$A,$A1420))</f>
        <v/>
      </c>
      <c r="AC1420" s="9">
        <f>IF(OR(AA1420="",AB1420=""),"",AA1420+AB1420)</f>
        <v/>
      </c>
      <c r="AD1420" s="26">
        <f>IFERROR(IF(OR(AA1420="",INDEX(AA:AA,MATCH(DATE(YEAR($A1420)-1,MONTH($A1420),DAY($A1420)),$A:$A,0))=""),"",AA1420/INDEX(AA:AA,MATCH(DATE(YEAR($A1420)-1,MONTH($A1420),DAY($A1420)),$A:$A,0))-1),"")</f>
        <v/>
      </c>
      <c r="AE1420" s="26">
        <f>IFERROR(IF(OR(AB1420="",INDEX(AB:AB,MATCH(DATE(YEAR($A1420)-1,MONTH($A1420),DAY($A1420)),$A:$A,0))=""),"",AB1420/INDEX(AB:AB,MATCH(DATE(YEAR($A1420)-1,MONTH($A1420),DAY($A1420)),$A:$A,0))-1),"")</f>
        <v/>
      </c>
      <c r="AF1420" s="26">
        <f>IFERROR(IF(OR(AC1420="",INDEX(AC:AC,MATCH(DATE(YEAR($A1420)-1,MONTH($A1420),DAY($A1420)),$A:$A,0))=""),"",AC1420/INDEX(AC:AC,MATCH(DATE(YEAR($A1420)-1,MONTH($A1420),DAY($A1420)),$A:$A,0))-1),"")</f>
        <v/>
      </c>
      <c r="AG1420" s="26">
        <f>IF(OR(AA1420="",AA1419=""),"",AA1420/AA1419-1)</f>
        <v/>
      </c>
      <c r="AH1420" s="26">
        <f>IF(OR(AB1420="",AB1419=""),"",AB1420/AB1419-1)</f>
        <v/>
      </c>
      <c r="AI1420" s="26">
        <f>IF(OR(AC1420="",AC1419=""),"",AC1420/AC1419-1)</f>
        <v/>
      </c>
      <c r="AJ1420" s="26">
        <f>IF(AC1420="","",AA1420/AC1420)</f>
        <v/>
      </c>
      <c r="AK1420" s="26">
        <f>IF(AC1420="","",AB1420/AC1420)</f>
        <v/>
      </c>
      <c r="AL1420" s="29" t="n">
        <v>10.0625</v>
      </c>
      <c r="AM1420" s="30" t="n">
        <v>10.1775</v>
      </c>
      <c r="AN1420" s="30" t="n">
        <v>9.4825</v>
      </c>
      <c r="AO1420" s="30" t="n">
        <v>9.84</v>
      </c>
      <c r="AP1420" s="31" t="n">
        <v>-0.0221</v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18">
        <f>IF(SUMIFS('Daily NSE Equity Options'!$K:$K,'Daily NSE Equity Options'!$A:$A,$A1421)=0,"",SUMIFS('Daily NSE Equity Options'!$K:$K,'Daily NSE Equity Options'!$A:$A,$A1421))</f>
        <v/>
      </c>
      <c r="F1421" s="7">
        <f>IF(SUMIFS('Daily BSE Equity Options'!$K:$K,'Daily BSE Equity Options'!$A:$A,$A1421)=0,"",SUMIFS('Daily BSE Equity Options'!$K:$K,'Daily BSE Equity Options'!$A:$A,$A1421))</f>
        <v/>
      </c>
      <c r="G1421" s="7">
        <f>IF(OR(E1421="",F1421=""),"",E1421+F1421)</f>
        <v/>
      </c>
      <c r="H1421" s="20">
        <f>IFERROR(IF(OR(E1421="",INDEX(E:E,MATCH(DATE(YEAR($A1421)-1,MONTH($A1421),DAY($A1421)),$A:$A,0))=""),"",E1421/INDEX(E:E,MATCH(DATE(YEAR($A1421)-1,MONTH($A1421),DAY($A1421)),$A:$A,0))-1),"")</f>
        <v/>
      </c>
      <c r="I1421" s="20">
        <f>IFERROR(IF(OR(F1421="",INDEX(F:F,MATCH(DATE(YEAR($A1421)-1,MONTH($A1421),DAY($A1421)),$A:$A,0))=""),"",F1421/INDEX(F:F,MATCH(DATE(YEAR($A1421)-1,MONTH($A1421),DAY($A1421)),$A:$A,0))-1),"")</f>
        <v/>
      </c>
      <c r="J1421" s="20">
        <f>IFERROR(IF(OR(G1421="",INDEX(G:G,MATCH(DATE(YEAR($A1421)-1,MONTH($A1421),DAY($A1421)),$A:$A,0))=""),"",G1421/INDEX(G:G,MATCH(DATE(YEAR($A1421)-1,MONTH($A1421),DAY($A1421)),$A:$A,0))-1),"")</f>
        <v/>
      </c>
      <c r="K1421" s="20">
        <f>IF(OR(E1421="",E1420=""),"",E1421/E1420-1)</f>
        <v/>
      </c>
      <c r="L1421" s="20">
        <f>IF(OR(F1421="",F1420=""),"",F1421/F1420-1)</f>
        <v/>
      </c>
      <c r="M1421" s="20">
        <f>IF(OR(G1421="",G1420=""),"",G1421/G1420-1)</f>
        <v/>
      </c>
      <c r="N1421" s="20">
        <f>IF(G1421="","",E1421/G1421)</f>
        <v/>
      </c>
      <c r="O1421" s="20">
        <f>IF(G1421="","",F1421/G1421)</f>
        <v/>
      </c>
      <c r="P1421" s="21">
        <f>IF(SUMIFS('Daily NSE Equity Options'!$L:$L,'Daily NSE Equity Options'!$A:$A,$A1421)=0,"",SUMIFS('Daily NSE Equity Options'!$L:$L,'Daily NSE Equity Options'!$A:$A,$A1421))</f>
        <v/>
      </c>
      <c r="Q1421" s="8">
        <f>IF(SUMIFS('Daily BSE Equity Options'!$L:$L,'Daily BSE Equity Options'!$A:$A,$A1421)=0,"",SUMIFS('Daily BSE Equity Options'!$L:$L,'Daily BSE Equity Options'!$A:$A,$A1421))</f>
        <v/>
      </c>
      <c r="R1421" s="8">
        <f>IF(OR(P1421="",Q1421=""),"",P1421+Q1421)</f>
        <v/>
      </c>
      <c r="S1421" s="23">
        <f>IFERROR(IF(OR(P1421="",INDEX(P:P,MATCH(DATE(YEAR($A1421)-1,MONTH($A1421),DAY($A1421)),$A:$A,0))=""),"",P1421/INDEX(P:P,MATCH(DATE(YEAR($A1421)-1,MONTH($A1421),DAY($A1421)),$A:$A,0))-1),"")</f>
        <v/>
      </c>
      <c r="T1421" s="23">
        <f>IFERROR(IF(OR(Q1421="",INDEX(Q:Q,MATCH(DATE(YEAR($A1421)-1,MONTH($A1421),DAY($A1421)),$A:$A,0))=""),"",Q1421/INDEX(Q:Q,MATCH(DATE(YEAR($A1421)-1,MONTH($A1421),DAY($A1421)),$A:$A,0))-1),"")</f>
        <v/>
      </c>
      <c r="U1421" s="23">
        <f>IFERROR(IF(OR(R1421="",INDEX(R:R,MATCH(DATE(YEAR($A1421)-1,MONTH($A1421),DAY($A1421)),$A:$A,0))=""),"",R1421/INDEX(R:R,MATCH(DATE(YEAR($A1421)-1,MONTH($A1421),DAY($A1421)),$A:$A,0))-1),"")</f>
        <v/>
      </c>
      <c r="V1421" s="23">
        <f>IF(OR(P1421="",P1420=""),"",P1421/P1420-1)</f>
        <v/>
      </c>
      <c r="W1421" s="23">
        <f>IF(OR(Q1421="",Q1420=""),"",Q1421/Q1420-1)</f>
        <v/>
      </c>
      <c r="X1421" s="23">
        <f>IF(OR(R1421="",R1420=""),"",R1421/R1420-1)</f>
        <v/>
      </c>
      <c r="Y1421" s="23">
        <f>IF(R1421="","",P1421/R1421)</f>
        <v/>
      </c>
      <c r="Z1421" s="23">
        <f>IF(R1421="","",Q1421/R1421)</f>
        <v/>
      </c>
      <c r="AA1421" s="24">
        <f>IF(SUMIFS('Daily NSE Equity Options'!$M:$M,'Daily NSE Equity Options'!$A:$A,$A1421)=0,"",SUMIFS('Daily NSE Equity Options'!$M:$M,'Daily NSE Equity Options'!$A:$A,$A1421))</f>
        <v/>
      </c>
      <c r="AB1421" s="9">
        <f>IF(SUMIFS('Daily BSE Equity Options'!$M:$M,'Daily BSE Equity Options'!$A:$A,$A1421)=0,"",SUMIFS('Daily BSE Equity Options'!$M:$M,'Daily BSE Equity Options'!$A:$A,$A1421))</f>
        <v/>
      </c>
      <c r="AC1421" s="9">
        <f>IF(OR(AA1421="",AB1421=""),"",AA1421+AB1421)</f>
        <v/>
      </c>
      <c r="AD1421" s="26">
        <f>IFERROR(IF(OR(AA1421="",INDEX(AA:AA,MATCH(DATE(YEAR($A1421)-1,MONTH($A1421),DAY($A1421)),$A:$A,0))=""),"",AA1421/INDEX(AA:AA,MATCH(DATE(YEAR($A1421)-1,MONTH($A1421),DAY($A1421)),$A:$A,0))-1),"")</f>
        <v/>
      </c>
      <c r="AE1421" s="26">
        <f>IFERROR(IF(OR(AB1421="",INDEX(AB:AB,MATCH(DATE(YEAR($A1421)-1,MONTH($A1421),DAY($A1421)),$A:$A,0))=""),"",AB1421/INDEX(AB:AB,MATCH(DATE(YEAR($A1421)-1,MONTH($A1421),DAY($A1421)),$A:$A,0))-1),"")</f>
        <v/>
      </c>
      <c r="AF1421" s="26">
        <f>IFERROR(IF(OR(AC1421="",INDEX(AC:AC,MATCH(DATE(YEAR($A1421)-1,MONTH($A1421),DAY($A1421)),$A:$A,0))=""),"",AC1421/INDEX(AC:AC,MATCH(DATE(YEAR($A1421)-1,MONTH($A1421),DAY($A1421)),$A:$A,0))-1),"")</f>
        <v/>
      </c>
      <c r="AG1421" s="26">
        <f>IF(OR(AA1421="",AA1420=""),"",AA1421/AA1420-1)</f>
        <v/>
      </c>
      <c r="AH1421" s="26">
        <f>IF(OR(AB1421="",AB1420=""),"",AB1421/AB1420-1)</f>
        <v/>
      </c>
      <c r="AI1421" s="26">
        <f>IF(OR(AC1421="",AC1420=""),"",AC1421/AC1420-1)</f>
        <v/>
      </c>
      <c r="AJ1421" s="26">
        <f>IF(AC1421="","",AA1421/AC1421)</f>
        <v/>
      </c>
      <c r="AK1421" s="26">
        <f>IF(AC1421="","",AB1421/AC1421)</f>
        <v/>
      </c>
      <c r="AL1421" s="29" t="n">
        <v>9.8375</v>
      </c>
      <c r="AM1421" s="30" t="n">
        <v>9.9475</v>
      </c>
      <c r="AN1421" s="30" t="n">
        <v>9.612500000000001</v>
      </c>
      <c r="AO1421" s="30" t="n">
        <v>9.710000000000001</v>
      </c>
      <c r="AP1421" s="31" t="n">
        <v>-0.013</v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18">
        <f>IF(SUMIFS('Daily NSE Equity Options'!$K:$K,'Daily NSE Equity Options'!$A:$A,$A1422)=0,"",SUMIFS('Daily NSE Equity Options'!$K:$K,'Daily NSE Equity Options'!$A:$A,$A1422))</f>
        <v/>
      </c>
      <c r="F1422" s="7">
        <f>IF(SUMIFS('Daily BSE Equity Options'!$K:$K,'Daily BSE Equity Options'!$A:$A,$A1422)=0,"",SUMIFS('Daily BSE Equity Options'!$K:$K,'Daily BSE Equity Options'!$A:$A,$A1422))</f>
        <v/>
      </c>
      <c r="G1422" s="7">
        <f>IF(OR(E1422="",F1422=""),"",E1422+F1422)</f>
        <v/>
      </c>
      <c r="H1422" s="20">
        <f>IFERROR(IF(OR(E1422="",INDEX(E:E,MATCH(DATE(YEAR($A1422)-1,MONTH($A1422),DAY($A1422)),$A:$A,0))=""),"",E1422/INDEX(E:E,MATCH(DATE(YEAR($A1422)-1,MONTH($A1422),DAY($A1422)),$A:$A,0))-1),"")</f>
        <v/>
      </c>
      <c r="I1422" s="20">
        <f>IFERROR(IF(OR(F1422="",INDEX(F:F,MATCH(DATE(YEAR($A1422)-1,MONTH($A1422),DAY($A1422)),$A:$A,0))=""),"",F1422/INDEX(F:F,MATCH(DATE(YEAR($A1422)-1,MONTH($A1422),DAY($A1422)),$A:$A,0))-1),"")</f>
        <v/>
      </c>
      <c r="J1422" s="20">
        <f>IFERROR(IF(OR(G1422="",INDEX(G:G,MATCH(DATE(YEAR($A1422)-1,MONTH($A1422),DAY($A1422)),$A:$A,0))=""),"",G1422/INDEX(G:G,MATCH(DATE(YEAR($A1422)-1,MONTH($A1422),DAY($A1422)),$A:$A,0))-1),"")</f>
        <v/>
      </c>
      <c r="K1422" s="20">
        <f>IF(OR(E1422="",E1421=""),"",E1422/E1421-1)</f>
        <v/>
      </c>
      <c r="L1422" s="20">
        <f>IF(OR(F1422="",F1421=""),"",F1422/F1421-1)</f>
        <v/>
      </c>
      <c r="M1422" s="20">
        <f>IF(OR(G1422="",G1421=""),"",G1422/G1421-1)</f>
        <v/>
      </c>
      <c r="N1422" s="20">
        <f>IF(G1422="","",E1422/G1422)</f>
        <v/>
      </c>
      <c r="O1422" s="20">
        <f>IF(G1422="","",F1422/G1422)</f>
        <v/>
      </c>
      <c r="P1422" s="21">
        <f>IF(SUMIFS('Daily NSE Equity Options'!$L:$L,'Daily NSE Equity Options'!$A:$A,$A1422)=0,"",SUMIFS('Daily NSE Equity Options'!$L:$L,'Daily NSE Equity Options'!$A:$A,$A1422))</f>
        <v/>
      </c>
      <c r="Q1422" s="8">
        <f>IF(SUMIFS('Daily BSE Equity Options'!$L:$L,'Daily BSE Equity Options'!$A:$A,$A1422)=0,"",SUMIFS('Daily BSE Equity Options'!$L:$L,'Daily BSE Equity Options'!$A:$A,$A1422))</f>
        <v/>
      </c>
      <c r="R1422" s="8">
        <f>IF(OR(P1422="",Q1422=""),"",P1422+Q1422)</f>
        <v/>
      </c>
      <c r="S1422" s="23">
        <f>IFERROR(IF(OR(P1422="",INDEX(P:P,MATCH(DATE(YEAR($A1422)-1,MONTH($A1422),DAY($A1422)),$A:$A,0))=""),"",P1422/INDEX(P:P,MATCH(DATE(YEAR($A1422)-1,MONTH($A1422),DAY($A1422)),$A:$A,0))-1),"")</f>
        <v/>
      </c>
      <c r="T1422" s="23">
        <f>IFERROR(IF(OR(Q1422="",INDEX(Q:Q,MATCH(DATE(YEAR($A1422)-1,MONTH($A1422),DAY($A1422)),$A:$A,0))=""),"",Q1422/INDEX(Q:Q,MATCH(DATE(YEAR($A1422)-1,MONTH($A1422),DAY($A1422)),$A:$A,0))-1),"")</f>
        <v/>
      </c>
      <c r="U1422" s="23">
        <f>IFERROR(IF(OR(R1422="",INDEX(R:R,MATCH(DATE(YEAR($A1422)-1,MONTH($A1422),DAY($A1422)),$A:$A,0))=""),"",R1422/INDEX(R:R,MATCH(DATE(YEAR($A1422)-1,MONTH($A1422),DAY($A1422)),$A:$A,0))-1),"")</f>
        <v/>
      </c>
      <c r="V1422" s="23">
        <f>IF(OR(P1422="",P1421=""),"",P1422/P1421-1)</f>
        <v/>
      </c>
      <c r="W1422" s="23">
        <f>IF(OR(Q1422="",Q1421=""),"",Q1422/Q1421-1)</f>
        <v/>
      </c>
      <c r="X1422" s="23">
        <f>IF(OR(R1422="",R1421=""),"",R1422/R1421-1)</f>
        <v/>
      </c>
      <c r="Y1422" s="23">
        <f>IF(R1422="","",P1422/R1422)</f>
        <v/>
      </c>
      <c r="Z1422" s="23">
        <f>IF(R1422="","",Q1422/R1422)</f>
        <v/>
      </c>
      <c r="AA1422" s="24">
        <f>IF(SUMIFS('Daily NSE Equity Options'!$M:$M,'Daily NSE Equity Options'!$A:$A,$A1422)=0,"",SUMIFS('Daily NSE Equity Options'!$M:$M,'Daily NSE Equity Options'!$A:$A,$A1422))</f>
        <v/>
      </c>
      <c r="AB1422" s="9">
        <f>IF(SUMIFS('Daily BSE Equity Options'!$M:$M,'Daily BSE Equity Options'!$A:$A,$A1422)=0,"",SUMIFS('Daily BSE Equity Options'!$M:$M,'Daily BSE Equity Options'!$A:$A,$A1422))</f>
        <v/>
      </c>
      <c r="AC1422" s="9">
        <f>IF(OR(AA1422="",AB1422=""),"",AA1422+AB1422)</f>
        <v/>
      </c>
      <c r="AD1422" s="26">
        <f>IFERROR(IF(OR(AA1422="",INDEX(AA:AA,MATCH(DATE(YEAR($A1422)-1,MONTH($A1422),DAY($A1422)),$A:$A,0))=""),"",AA1422/INDEX(AA:AA,MATCH(DATE(YEAR($A1422)-1,MONTH($A1422),DAY($A1422)),$A:$A,0))-1),"")</f>
        <v/>
      </c>
      <c r="AE1422" s="26">
        <f>IFERROR(IF(OR(AB1422="",INDEX(AB:AB,MATCH(DATE(YEAR($A1422)-1,MONTH($A1422),DAY($A1422)),$A:$A,0))=""),"",AB1422/INDEX(AB:AB,MATCH(DATE(YEAR($A1422)-1,MONTH($A1422),DAY($A1422)),$A:$A,0))-1),"")</f>
        <v/>
      </c>
      <c r="AF1422" s="26">
        <f>IFERROR(IF(OR(AC1422="",INDEX(AC:AC,MATCH(DATE(YEAR($A1422)-1,MONTH($A1422),DAY($A1422)),$A:$A,0))=""),"",AC1422/INDEX(AC:AC,MATCH(DATE(YEAR($A1422)-1,MONTH($A1422),DAY($A1422)),$A:$A,0))-1),"")</f>
        <v/>
      </c>
      <c r="AG1422" s="26">
        <f>IF(OR(AA1422="",AA1421=""),"",AA1422/AA1421-1)</f>
        <v/>
      </c>
      <c r="AH1422" s="26">
        <f>IF(OR(AB1422="",AB1421=""),"",AB1422/AB1421-1)</f>
        <v/>
      </c>
      <c r="AI1422" s="26">
        <f>IF(OR(AC1422="",AC1421=""),"",AC1422/AC1421-1)</f>
        <v/>
      </c>
      <c r="AJ1422" s="26">
        <f>IF(AC1422="","",AA1422/AC1422)</f>
        <v/>
      </c>
      <c r="AK1422" s="26">
        <f>IF(AC1422="","",AB1422/AC1422)</f>
        <v/>
      </c>
      <c r="AL1422" s="29" t="n">
        <v>9.7075</v>
      </c>
      <c r="AM1422" s="30" t="n">
        <v>10.3075</v>
      </c>
      <c r="AN1422" s="30" t="n">
        <v>9.435</v>
      </c>
      <c r="AO1422" s="30" t="n">
        <v>9.52</v>
      </c>
      <c r="AP1422" s="31" t="n">
        <v>-0.0193</v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18">
        <f>IF(SUMIFS('Daily NSE Equity Options'!$K:$K,'Daily NSE Equity Options'!$A:$A,$A1423)=0,"",SUMIFS('Daily NSE Equity Options'!$K:$K,'Daily NSE Equity Options'!$A:$A,$A1423))</f>
        <v/>
      </c>
      <c r="F1423" s="7">
        <f>IF(SUMIFS('Daily BSE Equity Options'!$K:$K,'Daily BSE Equity Options'!$A:$A,$A1423)=0,"",SUMIFS('Daily BSE Equity Options'!$K:$K,'Daily BSE Equity Options'!$A:$A,$A1423))</f>
        <v/>
      </c>
      <c r="G1423" s="7">
        <f>IF(OR(E1423="",F1423=""),"",E1423+F1423)</f>
        <v/>
      </c>
      <c r="H1423" s="20">
        <f>IFERROR(IF(OR(E1423="",INDEX(E:E,MATCH(DATE(YEAR($A1423)-1,MONTH($A1423),DAY($A1423)),$A:$A,0))=""),"",E1423/INDEX(E:E,MATCH(DATE(YEAR($A1423)-1,MONTH($A1423),DAY($A1423)),$A:$A,0))-1),"")</f>
        <v/>
      </c>
      <c r="I1423" s="20">
        <f>IFERROR(IF(OR(F1423="",INDEX(F:F,MATCH(DATE(YEAR($A1423)-1,MONTH($A1423),DAY($A1423)),$A:$A,0))=""),"",F1423/INDEX(F:F,MATCH(DATE(YEAR($A1423)-1,MONTH($A1423),DAY($A1423)),$A:$A,0))-1),"")</f>
        <v/>
      </c>
      <c r="J1423" s="20">
        <f>IFERROR(IF(OR(G1423="",INDEX(G:G,MATCH(DATE(YEAR($A1423)-1,MONTH($A1423),DAY($A1423)),$A:$A,0))=""),"",G1423/INDEX(G:G,MATCH(DATE(YEAR($A1423)-1,MONTH($A1423),DAY($A1423)),$A:$A,0))-1),"")</f>
        <v/>
      </c>
      <c r="K1423" s="20">
        <f>IF(OR(E1423="",E1422=""),"",E1423/E1422-1)</f>
        <v/>
      </c>
      <c r="L1423" s="20">
        <f>IF(OR(F1423="",F1422=""),"",F1423/F1422-1)</f>
        <v/>
      </c>
      <c r="M1423" s="20">
        <f>IF(OR(G1423="",G1422=""),"",G1423/G1422-1)</f>
        <v/>
      </c>
      <c r="N1423" s="20">
        <f>IF(G1423="","",E1423/G1423)</f>
        <v/>
      </c>
      <c r="O1423" s="20">
        <f>IF(G1423="","",F1423/G1423)</f>
        <v/>
      </c>
      <c r="P1423" s="21">
        <f>IF(SUMIFS('Daily NSE Equity Options'!$L:$L,'Daily NSE Equity Options'!$A:$A,$A1423)=0,"",SUMIFS('Daily NSE Equity Options'!$L:$L,'Daily NSE Equity Options'!$A:$A,$A1423))</f>
        <v/>
      </c>
      <c r="Q1423" s="8">
        <f>IF(SUMIFS('Daily BSE Equity Options'!$L:$L,'Daily BSE Equity Options'!$A:$A,$A1423)=0,"",SUMIFS('Daily BSE Equity Options'!$L:$L,'Daily BSE Equity Options'!$A:$A,$A1423))</f>
        <v/>
      </c>
      <c r="R1423" s="8">
        <f>IF(OR(P1423="",Q1423=""),"",P1423+Q1423)</f>
        <v/>
      </c>
      <c r="S1423" s="23">
        <f>IFERROR(IF(OR(P1423="",INDEX(P:P,MATCH(DATE(YEAR($A1423)-1,MONTH($A1423),DAY($A1423)),$A:$A,0))=""),"",P1423/INDEX(P:P,MATCH(DATE(YEAR($A1423)-1,MONTH($A1423),DAY($A1423)),$A:$A,0))-1),"")</f>
        <v/>
      </c>
      <c r="T1423" s="23">
        <f>IFERROR(IF(OR(Q1423="",INDEX(Q:Q,MATCH(DATE(YEAR($A1423)-1,MONTH($A1423),DAY($A1423)),$A:$A,0))=""),"",Q1423/INDEX(Q:Q,MATCH(DATE(YEAR($A1423)-1,MONTH($A1423),DAY($A1423)),$A:$A,0))-1),"")</f>
        <v/>
      </c>
      <c r="U1423" s="23">
        <f>IFERROR(IF(OR(R1423="",INDEX(R:R,MATCH(DATE(YEAR($A1423)-1,MONTH($A1423),DAY($A1423)),$A:$A,0))=""),"",R1423/INDEX(R:R,MATCH(DATE(YEAR($A1423)-1,MONTH($A1423),DAY($A1423)),$A:$A,0))-1),"")</f>
        <v/>
      </c>
      <c r="V1423" s="23">
        <f>IF(OR(P1423="",P1422=""),"",P1423/P1422-1)</f>
        <v/>
      </c>
      <c r="W1423" s="23">
        <f>IF(OR(Q1423="",Q1422=""),"",Q1423/Q1422-1)</f>
        <v/>
      </c>
      <c r="X1423" s="23">
        <f>IF(OR(R1423="",R1422=""),"",R1423/R1422-1)</f>
        <v/>
      </c>
      <c r="Y1423" s="23">
        <f>IF(R1423="","",P1423/R1423)</f>
        <v/>
      </c>
      <c r="Z1423" s="23">
        <f>IF(R1423="","",Q1423/R1423)</f>
        <v/>
      </c>
      <c r="AA1423" s="24">
        <f>IF(SUMIFS('Daily NSE Equity Options'!$M:$M,'Daily NSE Equity Options'!$A:$A,$A1423)=0,"",SUMIFS('Daily NSE Equity Options'!$M:$M,'Daily NSE Equity Options'!$A:$A,$A1423))</f>
        <v/>
      </c>
      <c r="AB1423" s="9">
        <f>IF(SUMIFS('Daily BSE Equity Options'!$M:$M,'Daily BSE Equity Options'!$A:$A,$A1423)=0,"",SUMIFS('Daily BSE Equity Options'!$M:$M,'Daily BSE Equity Options'!$A:$A,$A1423))</f>
        <v/>
      </c>
      <c r="AC1423" s="9">
        <f>IF(OR(AA1423="",AB1423=""),"",AA1423+AB1423)</f>
        <v/>
      </c>
      <c r="AD1423" s="26">
        <f>IFERROR(IF(OR(AA1423="",INDEX(AA:AA,MATCH(DATE(YEAR($A1423)-1,MONTH($A1423),DAY($A1423)),$A:$A,0))=""),"",AA1423/INDEX(AA:AA,MATCH(DATE(YEAR($A1423)-1,MONTH($A1423),DAY($A1423)),$A:$A,0))-1),"")</f>
        <v/>
      </c>
      <c r="AE1423" s="26">
        <f>IFERROR(IF(OR(AB1423="",INDEX(AB:AB,MATCH(DATE(YEAR($A1423)-1,MONTH($A1423),DAY($A1423)),$A:$A,0))=""),"",AB1423/INDEX(AB:AB,MATCH(DATE(YEAR($A1423)-1,MONTH($A1423),DAY($A1423)),$A:$A,0))-1),"")</f>
        <v/>
      </c>
      <c r="AF1423" s="26">
        <f>IFERROR(IF(OR(AC1423="",INDEX(AC:AC,MATCH(DATE(YEAR($A1423)-1,MONTH($A1423),DAY($A1423)),$A:$A,0))=""),"",AC1423/INDEX(AC:AC,MATCH(DATE(YEAR($A1423)-1,MONTH($A1423),DAY($A1423)),$A:$A,0))-1),"")</f>
        <v/>
      </c>
      <c r="AG1423" s="26">
        <f>IF(OR(AA1423="",AA1422=""),"",AA1423/AA1422-1)</f>
        <v/>
      </c>
      <c r="AH1423" s="26">
        <f>IF(OR(AB1423="",AB1422=""),"",AB1423/AB1422-1)</f>
        <v/>
      </c>
      <c r="AI1423" s="26">
        <f>IF(OR(AC1423="",AC1422=""),"",AC1423/AC1422-1)</f>
        <v/>
      </c>
      <c r="AJ1423" s="26">
        <f>IF(AC1423="","",AA1423/AC1423)</f>
        <v/>
      </c>
      <c r="AK1423" s="26">
        <f>IF(AC1423="","",AB1423/AC1423)</f>
        <v/>
      </c>
      <c r="AL1423" s="29" t="n">
        <v>9.522500000000001</v>
      </c>
      <c r="AM1423" s="30" t="n">
        <v>9.897500000000001</v>
      </c>
      <c r="AN1423" s="30" t="n">
        <v>8.862500000000001</v>
      </c>
      <c r="AO1423" s="30" t="n">
        <v>9.68</v>
      </c>
      <c r="AP1423" s="31" t="n">
        <v>0.0165</v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18">
        <f>IF(SUMIFS('Daily NSE Equity Options'!$K:$K,'Daily NSE Equity Options'!$A:$A,$A1424)=0,"",SUMIFS('Daily NSE Equity Options'!$K:$K,'Daily NSE Equity Options'!$A:$A,$A1424))</f>
        <v/>
      </c>
      <c r="F1424" s="7">
        <f>IF(SUMIFS('Daily BSE Equity Options'!$K:$K,'Daily BSE Equity Options'!$A:$A,$A1424)=0,"",SUMIFS('Daily BSE Equity Options'!$K:$K,'Daily BSE Equity Options'!$A:$A,$A1424))</f>
        <v/>
      </c>
      <c r="G1424" s="7">
        <f>IF(OR(E1424="",F1424=""),"",E1424+F1424)</f>
        <v/>
      </c>
      <c r="H1424" s="20">
        <f>IFERROR(IF(OR(E1424="",INDEX(E:E,MATCH(DATE(YEAR($A1424)-1,MONTH($A1424),DAY($A1424)),$A:$A,0))=""),"",E1424/INDEX(E:E,MATCH(DATE(YEAR($A1424)-1,MONTH($A1424),DAY($A1424)),$A:$A,0))-1),"")</f>
        <v/>
      </c>
      <c r="I1424" s="20">
        <f>IFERROR(IF(OR(F1424="",INDEX(F:F,MATCH(DATE(YEAR($A1424)-1,MONTH($A1424),DAY($A1424)),$A:$A,0))=""),"",F1424/INDEX(F:F,MATCH(DATE(YEAR($A1424)-1,MONTH($A1424),DAY($A1424)),$A:$A,0))-1),"")</f>
        <v/>
      </c>
      <c r="J1424" s="20">
        <f>IFERROR(IF(OR(G1424="",INDEX(G:G,MATCH(DATE(YEAR($A1424)-1,MONTH($A1424),DAY($A1424)),$A:$A,0))=""),"",G1424/INDEX(G:G,MATCH(DATE(YEAR($A1424)-1,MONTH($A1424),DAY($A1424)),$A:$A,0))-1),"")</f>
        <v/>
      </c>
      <c r="K1424" s="20">
        <f>IF(OR(E1424="",E1423=""),"",E1424/E1423-1)</f>
        <v/>
      </c>
      <c r="L1424" s="20">
        <f>IF(OR(F1424="",F1423=""),"",F1424/F1423-1)</f>
        <v/>
      </c>
      <c r="M1424" s="20">
        <f>IF(OR(G1424="",G1423=""),"",G1424/G1423-1)</f>
        <v/>
      </c>
      <c r="N1424" s="20">
        <f>IF(G1424="","",E1424/G1424)</f>
        <v/>
      </c>
      <c r="O1424" s="20">
        <f>IF(G1424="","",F1424/G1424)</f>
        <v/>
      </c>
      <c r="P1424" s="21">
        <f>IF(SUMIFS('Daily NSE Equity Options'!$L:$L,'Daily NSE Equity Options'!$A:$A,$A1424)=0,"",SUMIFS('Daily NSE Equity Options'!$L:$L,'Daily NSE Equity Options'!$A:$A,$A1424))</f>
        <v/>
      </c>
      <c r="Q1424" s="8">
        <f>IF(SUMIFS('Daily BSE Equity Options'!$L:$L,'Daily BSE Equity Options'!$A:$A,$A1424)=0,"",SUMIFS('Daily BSE Equity Options'!$L:$L,'Daily BSE Equity Options'!$A:$A,$A1424))</f>
        <v/>
      </c>
      <c r="R1424" s="8">
        <f>IF(OR(P1424="",Q1424=""),"",P1424+Q1424)</f>
        <v/>
      </c>
      <c r="S1424" s="23">
        <f>IFERROR(IF(OR(P1424="",INDEX(P:P,MATCH(DATE(YEAR($A1424)-1,MONTH($A1424),DAY($A1424)),$A:$A,0))=""),"",P1424/INDEX(P:P,MATCH(DATE(YEAR($A1424)-1,MONTH($A1424),DAY($A1424)),$A:$A,0))-1),"")</f>
        <v/>
      </c>
      <c r="T1424" s="23">
        <f>IFERROR(IF(OR(Q1424="",INDEX(Q:Q,MATCH(DATE(YEAR($A1424)-1,MONTH($A1424),DAY($A1424)),$A:$A,0))=""),"",Q1424/INDEX(Q:Q,MATCH(DATE(YEAR($A1424)-1,MONTH($A1424),DAY($A1424)),$A:$A,0))-1),"")</f>
        <v/>
      </c>
      <c r="U1424" s="23">
        <f>IFERROR(IF(OR(R1424="",INDEX(R:R,MATCH(DATE(YEAR($A1424)-1,MONTH($A1424),DAY($A1424)),$A:$A,0))=""),"",R1424/INDEX(R:R,MATCH(DATE(YEAR($A1424)-1,MONTH($A1424),DAY($A1424)),$A:$A,0))-1),"")</f>
        <v/>
      </c>
      <c r="V1424" s="23">
        <f>IF(OR(P1424="",P1423=""),"",P1424/P1423-1)</f>
        <v/>
      </c>
      <c r="W1424" s="23">
        <f>IF(OR(Q1424="",Q1423=""),"",Q1424/Q1423-1)</f>
        <v/>
      </c>
      <c r="X1424" s="23">
        <f>IF(OR(R1424="",R1423=""),"",R1424/R1423-1)</f>
        <v/>
      </c>
      <c r="Y1424" s="23">
        <f>IF(R1424="","",P1424/R1424)</f>
        <v/>
      </c>
      <c r="Z1424" s="23">
        <f>IF(R1424="","",Q1424/R1424)</f>
        <v/>
      </c>
      <c r="AA1424" s="24">
        <f>IF(SUMIFS('Daily NSE Equity Options'!$M:$M,'Daily NSE Equity Options'!$A:$A,$A1424)=0,"",SUMIFS('Daily NSE Equity Options'!$M:$M,'Daily NSE Equity Options'!$A:$A,$A1424))</f>
        <v/>
      </c>
      <c r="AB1424" s="9">
        <f>IF(SUMIFS('Daily BSE Equity Options'!$M:$M,'Daily BSE Equity Options'!$A:$A,$A1424)=0,"",SUMIFS('Daily BSE Equity Options'!$M:$M,'Daily BSE Equity Options'!$A:$A,$A1424))</f>
        <v/>
      </c>
      <c r="AC1424" s="9">
        <f>IF(OR(AA1424="",AB1424=""),"",AA1424+AB1424)</f>
        <v/>
      </c>
      <c r="AD1424" s="26">
        <f>IFERROR(IF(OR(AA1424="",INDEX(AA:AA,MATCH(DATE(YEAR($A1424)-1,MONTH($A1424),DAY($A1424)),$A:$A,0))=""),"",AA1424/INDEX(AA:AA,MATCH(DATE(YEAR($A1424)-1,MONTH($A1424),DAY($A1424)),$A:$A,0))-1),"")</f>
        <v/>
      </c>
      <c r="AE1424" s="26">
        <f>IFERROR(IF(OR(AB1424="",INDEX(AB:AB,MATCH(DATE(YEAR($A1424)-1,MONTH($A1424),DAY($A1424)),$A:$A,0))=""),"",AB1424/INDEX(AB:AB,MATCH(DATE(YEAR($A1424)-1,MONTH($A1424),DAY($A1424)),$A:$A,0))-1),"")</f>
        <v/>
      </c>
      <c r="AF1424" s="26">
        <f>IFERROR(IF(OR(AC1424="",INDEX(AC:AC,MATCH(DATE(YEAR($A1424)-1,MONTH($A1424),DAY($A1424)),$A:$A,0))=""),"",AC1424/INDEX(AC:AC,MATCH(DATE(YEAR($A1424)-1,MONTH($A1424),DAY($A1424)),$A:$A,0))-1),"")</f>
        <v/>
      </c>
      <c r="AG1424" s="26">
        <f>IF(OR(AA1424="",AA1423=""),"",AA1424/AA1423-1)</f>
        <v/>
      </c>
      <c r="AH1424" s="26">
        <f>IF(OR(AB1424="",AB1423=""),"",AB1424/AB1423-1)</f>
        <v/>
      </c>
      <c r="AI1424" s="26">
        <f>IF(OR(AC1424="",AC1423=""),"",AC1424/AC1423-1)</f>
        <v/>
      </c>
      <c r="AJ1424" s="26">
        <f>IF(AC1424="","",AA1424/AC1424)</f>
        <v/>
      </c>
      <c r="AK1424" s="26">
        <f>IF(AC1424="","",AB1424/AC1424)</f>
        <v/>
      </c>
      <c r="AL1424" s="29" t="n">
        <v>9.675000000000001</v>
      </c>
      <c r="AM1424" s="30" t="n">
        <v>9.785</v>
      </c>
      <c r="AN1424" s="30" t="n">
        <v>9.3225</v>
      </c>
      <c r="AO1424" s="30" t="n">
        <v>9.380000000000001</v>
      </c>
      <c r="AP1424" s="31" t="n">
        <v>-0.0305</v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18">
        <f>IF(SUMIFS('Daily NSE Equity Options'!$K:$K,'Daily NSE Equity Options'!$A:$A,$A1425)=0,"",SUMIFS('Daily NSE Equity Options'!$K:$K,'Daily NSE Equity Options'!$A:$A,$A1425))</f>
        <v/>
      </c>
      <c r="F1425" s="7">
        <f>IF(SUMIFS('Daily BSE Equity Options'!$K:$K,'Daily BSE Equity Options'!$A:$A,$A1425)=0,"",SUMIFS('Daily BSE Equity Options'!$K:$K,'Daily BSE Equity Options'!$A:$A,$A1425))</f>
        <v/>
      </c>
      <c r="G1425" s="7">
        <f>IF(OR(E1425="",F1425=""),"",E1425+F1425)</f>
        <v/>
      </c>
      <c r="H1425" s="20">
        <f>IFERROR(IF(OR(E1425="",INDEX(E:E,MATCH(DATE(YEAR($A1425)-1,MONTH($A1425),DAY($A1425)),$A:$A,0))=""),"",E1425/INDEX(E:E,MATCH(DATE(YEAR($A1425)-1,MONTH($A1425),DAY($A1425)),$A:$A,0))-1),"")</f>
        <v/>
      </c>
      <c r="I1425" s="20">
        <f>IFERROR(IF(OR(F1425="",INDEX(F:F,MATCH(DATE(YEAR($A1425)-1,MONTH($A1425),DAY($A1425)),$A:$A,0))=""),"",F1425/INDEX(F:F,MATCH(DATE(YEAR($A1425)-1,MONTH($A1425),DAY($A1425)),$A:$A,0))-1),"")</f>
        <v/>
      </c>
      <c r="J1425" s="20">
        <f>IFERROR(IF(OR(G1425="",INDEX(G:G,MATCH(DATE(YEAR($A1425)-1,MONTH($A1425),DAY($A1425)),$A:$A,0))=""),"",G1425/INDEX(G:G,MATCH(DATE(YEAR($A1425)-1,MONTH($A1425),DAY($A1425)),$A:$A,0))-1),"")</f>
        <v/>
      </c>
      <c r="K1425" s="20">
        <f>IF(OR(E1425="",E1424=""),"",E1425/E1424-1)</f>
        <v/>
      </c>
      <c r="L1425" s="20">
        <f>IF(OR(F1425="",F1424=""),"",F1425/F1424-1)</f>
        <v/>
      </c>
      <c r="M1425" s="20">
        <f>IF(OR(G1425="",G1424=""),"",G1425/G1424-1)</f>
        <v/>
      </c>
      <c r="N1425" s="20">
        <f>IF(G1425="","",E1425/G1425)</f>
        <v/>
      </c>
      <c r="O1425" s="20">
        <f>IF(G1425="","",F1425/G1425)</f>
        <v/>
      </c>
      <c r="P1425" s="21">
        <f>IF(SUMIFS('Daily NSE Equity Options'!$L:$L,'Daily NSE Equity Options'!$A:$A,$A1425)=0,"",SUMIFS('Daily NSE Equity Options'!$L:$L,'Daily NSE Equity Options'!$A:$A,$A1425))</f>
        <v/>
      </c>
      <c r="Q1425" s="8">
        <f>IF(SUMIFS('Daily BSE Equity Options'!$L:$L,'Daily BSE Equity Options'!$A:$A,$A1425)=0,"",SUMIFS('Daily BSE Equity Options'!$L:$L,'Daily BSE Equity Options'!$A:$A,$A1425))</f>
        <v/>
      </c>
      <c r="R1425" s="8">
        <f>IF(OR(P1425="",Q1425=""),"",P1425+Q1425)</f>
        <v/>
      </c>
      <c r="S1425" s="23">
        <f>IFERROR(IF(OR(P1425="",INDEX(P:P,MATCH(DATE(YEAR($A1425)-1,MONTH($A1425),DAY($A1425)),$A:$A,0))=""),"",P1425/INDEX(P:P,MATCH(DATE(YEAR($A1425)-1,MONTH($A1425),DAY($A1425)),$A:$A,0))-1),"")</f>
        <v/>
      </c>
      <c r="T1425" s="23">
        <f>IFERROR(IF(OR(Q1425="",INDEX(Q:Q,MATCH(DATE(YEAR($A1425)-1,MONTH($A1425),DAY($A1425)),$A:$A,0))=""),"",Q1425/INDEX(Q:Q,MATCH(DATE(YEAR($A1425)-1,MONTH($A1425),DAY($A1425)),$A:$A,0))-1),"")</f>
        <v/>
      </c>
      <c r="U1425" s="23">
        <f>IFERROR(IF(OR(R1425="",INDEX(R:R,MATCH(DATE(YEAR($A1425)-1,MONTH($A1425),DAY($A1425)),$A:$A,0))=""),"",R1425/INDEX(R:R,MATCH(DATE(YEAR($A1425)-1,MONTH($A1425),DAY($A1425)),$A:$A,0))-1),"")</f>
        <v/>
      </c>
      <c r="V1425" s="23">
        <f>IF(OR(P1425="",P1424=""),"",P1425/P1424-1)</f>
        <v/>
      </c>
      <c r="W1425" s="23">
        <f>IF(OR(Q1425="",Q1424=""),"",Q1425/Q1424-1)</f>
        <v/>
      </c>
      <c r="X1425" s="23">
        <f>IF(OR(R1425="",R1424=""),"",R1425/R1424-1)</f>
        <v/>
      </c>
      <c r="Y1425" s="23">
        <f>IF(R1425="","",P1425/R1425)</f>
        <v/>
      </c>
      <c r="Z1425" s="23">
        <f>IF(R1425="","",Q1425/R1425)</f>
        <v/>
      </c>
      <c r="AA1425" s="24">
        <f>IF(SUMIFS('Daily NSE Equity Options'!$M:$M,'Daily NSE Equity Options'!$A:$A,$A1425)=0,"",SUMIFS('Daily NSE Equity Options'!$M:$M,'Daily NSE Equity Options'!$A:$A,$A1425))</f>
        <v/>
      </c>
      <c r="AB1425" s="9">
        <f>IF(SUMIFS('Daily BSE Equity Options'!$M:$M,'Daily BSE Equity Options'!$A:$A,$A1425)=0,"",SUMIFS('Daily BSE Equity Options'!$M:$M,'Daily BSE Equity Options'!$A:$A,$A1425))</f>
        <v/>
      </c>
      <c r="AC1425" s="9">
        <f>IF(OR(AA1425="",AB1425=""),"",AA1425+AB1425)</f>
        <v/>
      </c>
      <c r="AD1425" s="26">
        <f>IFERROR(IF(OR(AA1425="",INDEX(AA:AA,MATCH(DATE(YEAR($A1425)-1,MONTH($A1425),DAY($A1425)),$A:$A,0))=""),"",AA1425/INDEX(AA:AA,MATCH(DATE(YEAR($A1425)-1,MONTH($A1425),DAY($A1425)),$A:$A,0))-1),"")</f>
        <v/>
      </c>
      <c r="AE1425" s="26">
        <f>IFERROR(IF(OR(AB1425="",INDEX(AB:AB,MATCH(DATE(YEAR($A1425)-1,MONTH($A1425),DAY($A1425)),$A:$A,0))=""),"",AB1425/INDEX(AB:AB,MATCH(DATE(YEAR($A1425)-1,MONTH($A1425),DAY($A1425)),$A:$A,0))-1),"")</f>
        <v/>
      </c>
      <c r="AF1425" s="26">
        <f>IFERROR(IF(OR(AC1425="",INDEX(AC:AC,MATCH(DATE(YEAR($A1425)-1,MONTH($A1425),DAY($A1425)),$A:$A,0))=""),"",AC1425/INDEX(AC:AC,MATCH(DATE(YEAR($A1425)-1,MONTH($A1425),DAY($A1425)),$A:$A,0))-1),"")</f>
        <v/>
      </c>
      <c r="AG1425" s="26">
        <f>IF(OR(AA1425="",AA1424=""),"",AA1425/AA1424-1)</f>
        <v/>
      </c>
      <c r="AH1425" s="26">
        <f>IF(OR(AB1425="",AB1424=""),"",AB1425/AB1424-1)</f>
        <v/>
      </c>
      <c r="AI1425" s="26">
        <f>IF(OR(AC1425="",AC1424=""),"",AC1425/AC1424-1)</f>
        <v/>
      </c>
      <c r="AJ1425" s="26">
        <f>IF(AC1425="","",AA1425/AC1425)</f>
        <v/>
      </c>
      <c r="AK1425" s="26">
        <f>IF(AC1425="","",AB1425/AC1425)</f>
        <v/>
      </c>
      <c r="AL1425" s="29" t="n">
        <v>9.3775</v>
      </c>
      <c r="AM1425" s="30" t="n">
        <v>9.68</v>
      </c>
      <c r="AN1425" s="30" t="n">
        <v>8.8825</v>
      </c>
      <c r="AO1425" s="30" t="n">
        <v>9.19</v>
      </c>
      <c r="AP1425" s="31" t="n">
        <v>-0.02</v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18">
        <f>IF(SUMIFS('Daily NSE Equity Options'!$K:$K,'Daily NSE Equity Options'!$A:$A,$A1426)=0,"",SUMIFS('Daily NSE Equity Options'!$K:$K,'Daily NSE Equity Options'!$A:$A,$A1426))</f>
        <v/>
      </c>
      <c r="F1426" s="7">
        <f>IF(SUMIFS('Daily BSE Equity Options'!$K:$K,'Daily BSE Equity Options'!$A:$A,$A1426)=0,"",SUMIFS('Daily BSE Equity Options'!$K:$K,'Daily BSE Equity Options'!$A:$A,$A1426))</f>
        <v/>
      </c>
      <c r="G1426" s="7">
        <f>IF(OR(E1426="",F1426=""),"",E1426+F1426)</f>
        <v/>
      </c>
      <c r="H1426" s="20">
        <f>IFERROR(IF(OR(E1426="",INDEX(E:E,MATCH(DATE(YEAR($A1426)-1,MONTH($A1426),DAY($A1426)),$A:$A,0))=""),"",E1426/INDEX(E:E,MATCH(DATE(YEAR($A1426)-1,MONTH($A1426),DAY($A1426)),$A:$A,0))-1),"")</f>
        <v/>
      </c>
      <c r="I1426" s="20">
        <f>IFERROR(IF(OR(F1426="",INDEX(F:F,MATCH(DATE(YEAR($A1426)-1,MONTH($A1426),DAY($A1426)),$A:$A,0))=""),"",F1426/INDEX(F:F,MATCH(DATE(YEAR($A1426)-1,MONTH($A1426),DAY($A1426)),$A:$A,0))-1),"")</f>
        <v/>
      </c>
      <c r="J1426" s="20">
        <f>IFERROR(IF(OR(G1426="",INDEX(G:G,MATCH(DATE(YEAR($A1426)-1,MONTH($A1426),DAY($A1426)),$A:$A,0))=""),"",G1426/INDEX(G:G,MATCH(DATE(YEAR($A1426)-1,MONTH($A1426),DAY($A1426)),$A:$A,0))-1),"")</f>
        <v/>
      </c>
      <c r="K1426" s="20">
        <f>IF(OR(E1426="",E1425=""),"",E1426/E1425-1)</f>
        <v/>
      </c>
      <c r="L1426" s="20">
        <f>IF(OR(F1426="",F1425=""),"",F1426/F1425-1)</f>
        <v/>
      </c>
      <c r="M1426" s="20">
        <f>IF(OR(G1426="",G1425=""),"",G1426/G1425-1)</f>
        <v/>
      </c>
      <c r="N1426" s="20">
        <f>IF(G1426="","",E1426/G1426)</f>
        <v/>
      </c>
      <c r="O1426" s="20">
        <f>IF(G1426="","",F1426/G1426)</f>
        <v/>
      </c>
      <c r="P1426" s="21">
        <f>IF(SUMIFS('Daily NSE Equity Options'!$L:$L,'Daily NSE Equity Options'!$A:$A,$A1426)=0,"",SUMIFS('Daily NSE Equity Options'!$L:$L,'Daily NSE Equity Options'!$A:$A,$A1426))</f>
        <v/>
      </c>
      <c r="Q1426" s="8">
        <f>IF(SUMIFS('Daily BSE Equity Options'!$L:$L,'Daily BSE Equity Options'!$A:$A,$A1426)=0,"",SUMIFS('Daily BSE Equity Options'!$L:$L,'Daily BSE Equity Options'!$A:$A,$A1426))</f>
        <v/>
      </c>
      <c r="R1426" s="8">
        <f>IF(OR(P1426="",Q1426=""),"",P1426+Q1426)</f>
        <v/>
      </c>
      <c r="S1426" s="23">
        <f>IFERROR(IF(OR(P1426="",INDEX(P:P,MATCH(DATE(YEAR($A1426)-1,MONTH($A1426),DAY($A1426)),$A:$A,0))=""),"",P1426/INDEX(P:P,MATCH(DATE(YEAR($A1426)-1,MONTH($A1426),DAY($A1426)),$A:$A,0))-1),"")</f>
        <v/>
      </c>
      <c r="T1426" s="23">
        <f>IFERROR(IF(OR(Q1426="",INDEX(Q:Q,MATCH(DATE(YEAR($A1426)-1,MONTH($A1426),DAY($A1426)),$A:$A,0))=""),"",Q1426/INDEX(Q:Q,MATCH(DATE(YEAR($A1426)-1,MONTH($A1426),DAY($A1426)),$A:$A,0))-1),"")</f>
        <v/>
      </c>
      <c r="U1426" s="23">
        <f>IFERROR(IF(OR(R1426="",INDEX(R:R,MATCH(DATE(YEAR($A1426)-1,MONTH($A1426),DAY($A1426)),$A:$A,0))=""),"",R1426/INDEX(R:R,MATCH(DATE(YEAR($A1426)-1,MONTH($A1426),DAY($A1426)),$A:$A,0))-1),"")</f>
        <v/>
      </c>
      <c r="V1426" s="23">
        <f>IF(OR(P1426="",P1425=""),"",P1426/P1425-1)</f>
        <v/>
      </c>
      <c r="W1426" s="23">
        <f>IF(OR(Q1426="",Q1425=""),"",Q1426/Q1425-1)</f>
        <v/>
      </c>
      <c r="X1426" s="23">
        <f>IF(OR(R1426="",R1425=""),"",R1426/R1425-1)</f>
        <v/>
      </c>
      <c r="Y1426" s="23">
        <f>IF(R1426="","",P1426/R1426)</f>
        <v/>
      </c>
      <c r="Z1426" s="23">
        <f>IF(R1426="","",Q1426/R1426)</f>
        <v/>
      </c>
      <c r="AA1426" s="24">
        <f>IF(SUMIFS('Daily NSE Equity Options'!$M:$M,'Daily NSE Equity Options'!$A:$A,$A1426)=0,"",SUMIFS('Daily NSE Equity Options'!$M:$M,'Daily NSE Equity Options'!$A:$A,$A1426))</f>
        <v/>
      </c>
      <c r="AB1426" s="9">
        <f>IF(SUMIFS('Daily BSE Equity Options'!$M:$M,'Daily BSE Equity Options'!$A:$A,$A1426)=0,"",SUMIFS('Daily BSE Equity Options'!$M:$M,'Daily BSE Equity Options'!$A:$A,$A1426))</f>
        <v/>
      </c>
      <c r="AC1426" s="9">
        <f>IF(OR(AA1426="",AB1426=""),"",AA1426+AB1426)</f>
        <v/>
      </c>
      <c r="AD1426" s="26">
        <f>IFERROR(IF(OR(AA1426="",INDEX(AA:AA,MATCH(DATE(YEAR($A1426)-1,MONTH($A1426),DAY($A1426)),$A:$A,0))=""),"",AA1426/INDEX(AA:AA,MATCH(DATE(YEAR($A1426)-1,MONTH($A1426),DAY($A1426)),$A:$A,0))-1),"")</f>
        <v/>
      </c>
      <c r="AE1426" s="26">
        <f>IFERROR(IF(OR(AB1426="",INDEX(AB:AB,MATCH(DATE(YEAR($A1426)-1,MONTH($A1426),DAY($A1426)),$A:$A,0))=""),"",AB1426/INDEX(AB:AB,MATCH(DATE(YEAR($A1426)-1,MONTH($A1426),DAY($A1426)),$A:$A,0))-1),"")</f>
        <v/>
      </c>
      <c r="AF1426" s="26">
        <f>IFERROR(IF(OR(AC1426="",INDEX(AC:AC,MATCH(DATE(YEAR($A1426)-1,MONTH($A1426),DAY($A1426)),$A:$A,0))=""),"",AC1426/INDEX(AC:AC,MATCH(DATE(YEAR($A1426)-1,MONTH($A1426),DAY($A1426)),$A:$A,0))-1),"")</f>
        <v/>
      </c>
      <c r="AG1426" s="26">
        <f>IF(OR(AA1426="",AA1425=""),"",AA1426/AA1425-1)</f>
        <v/>
      </c>
      <c r="AH1426" s="26">
        <f>IF(OR(AB1426="",AB1425=""),"",AB1426/AB1425-1)</f>
        <v/>
      </c>
      <c r="AI1426" s="26">
        <f>IF(OR(AC1426="",AC1425=""),"",AC1426/AC1425-1)</f>
        <v/>
      </c>
      <c r="AJ1426" s="26">
        <f>IF(AC1426="","",AA1426/AC1426)</f>
        <v/>
      </c>
      <c r="AK1426" s="26">
        <f>IF(AC1426="","",AB1426/AC1426)</f>
        <v/>
      </c>
      <c r="AL1426" s="29" t="n">
        <v>9.19</v>
      </c>
      <c r="AM1426" s="30" t="n">
        <v>9.395</v>
      </c>
      <c r="AN1426" s="30" t="n">
        <v>9.02</v>
      </c>
      <c r="AO1426" s="30" t="n">
        <v>9.15</v>
      </c>
      <c r="AP1426" s="31" t="n">
        <v>-0.0044</v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18">
        <f>IF(SUMIFS('Daily NSE Equity Options'!$K:$K,'Daily NSE Equity Options'!$A:$A,$A1427)=0,"",SUMIFS('Daily NSE Equity Options'!$K:$K,'Daily NSE Equity Options'!$A:$A,$A1427))</f>
        <v/>
      </c>
      <c r="F1427" s="7">
        <f>IF(SUMIFS('Daily BSE Equity Options'!$K:$K,'Daily BSE Equity Options'!$A:$A,$A1427)=0,"",SUMIFS('Daily BSE Equity Options'!$K:$K,'Daily BSE Equity Options'!$A:$A,$A1427))</f>
        <v/>
      </c>
      <c r="G1427" s="7">
        <f>IF(OR(E1427="",F1427=""),"",E1427+F1427)</f>
        <v/>
      </c>
      <c r="H1427" s="20">
        <f>IFERROR(IF(OR(E1427="",INDEX(E:E,MATCH(DATE(YEAR($A1427)-1,MONTH($A1427),DAY($A1427)),$A:$A,0))=""),"",E1427/INDEX(E:E,MATCH(DATE(YEAR($A1427)-1,MONTH($A1427),DAY($A1427)),$A:$A,0))-1),"")</f>
        <v/>
      </c>
      <c r="I1427" s="20">
        <f>IFERROR(IF(OR(F1427="",INDEX(F:F,MATCH(DATE(YEAR($A1427)-1,MONTH($A1427),DAY($A1427)),$A:$A,0))=""),"",F1427/INDEX(F:F,MATCH(DATE(YEAR($A1427)-1,MONTH($A1427),DAY($A1427)),$A:$A,0))-1),"")</f>
        <v/>
      </c>
      <c r="J1427" s="20">
        <f>IFERROR(IF(OR(G1427="",INDEX(G:G,MATCH(DATE(YEAR($A1427)-1,MONTH($A1427),DAY($A1427)),$A:$A,0))=""),"",G1427/INDEX(G:G,MATCH(DATE(YEAR($A1427)-1,MONTH($A1427),DAY($A1427)),$A:$A,0))-1),"")</f>
        <v/>
      </c>
      <c r="K1427" s="20">
        <f>IF(OR(E1427="",E1426=""),"",E1427/E1426-1)</f>
        <v/>
      </c>
      <c r="L1427" s="20">
        <f>IF(OR(F1427="",F1426=""),"",F1427/F1426-1)</f>
        <v/>
      </c>
      <c r="M1427" s="20">
        <f>IF(OR(G1427="",G1426=""),"",G1427/G1426-1)</f>
        <v/>
      </c>
      <c r="N1427" s="20">
        <f>IF(G1427="","",E1427/G1427)</f>
        <v/>
      </c>
      <c r="O1427" s="20">
        <f>IF(G1427="","",F1427/G1427)</f>
        <v/>
      </c>
      <c r="P1427" s="21">
        <f>IF(SUMIFS('Daily NSE Equity Options'!$L:$L,'Daily NSE Equity Options'!$A:$A,$A1427)=0,"",SUMIFS('Daily NSE Equity Options'!$L:$L,'Daily NSE Equity Options'!$A:$A,$A1427))</f>
        <v/>
      </c>
      <c r="Q1427" s="8">
        <f>IF(SUMIFS('Daily BSE Equity Options'!$L:$L,'Daily BSE Equity Options'!$A:$A,$A1427)=0,"",SUMIFS('Daily BSE Equity Options'!$L:$L,'Daily BSE Equity Options'!$A:$A,$A1427))</f>
        <v/>
      </c>
      <c r="R1427" s="8">
        <f>IF(OR(P1427="",Q1427=""),"",P1427+Q1427)</f>
        <v/>
      </c>
      <c r="S1427" s="23">
        <f>IFERROR(IF(OR(P1427="",INDEX(P:P,MATCH(DATE(YEAR($A1427)-1,MONTH($A1427),DAY($A1427)),$A:$A,0))=""),"",P1427/INDEX(P:P,MATCH(DATE(YEAR($A1427)-1,MONTH($A1427),DAY($A1427)),$A:$A,0))-1),"")</f>
        <v/>
      </c>
      <c r="T1427" s="23">
        <f>IFERROR(IF(OR(Q1427="",INDEX(Q:Q,MATCH(DATE(YEAR($A1427)-1,MONTH($A1427),DAY($A1427)),$A:$A,0))=""),"",Q1427/INDEX(Q:Q,MATCH(DATE(YEAR($A1427)-1,MONTH($A1427),DAY($A1427)),$A:$A,0))-1),"")</f>
        <v/>
      </c>
      <c r="U1427" s="23">
        <f>IFERROR(IF(OR(R1427="",INDEX(R:R,MATCH(DATE(YEAR($A1427)-1,MONTH($A1427),DAY($A1427)),$A:$A,0))=""),"",R1427/INDEX(R:R,MATCH(DATE(YEAR($A1427)-1,MONTH($A1427),DAY($A1427)),$A:$A,0))-1),"")</f>
        <v/>
      </c>
      <c r="V1427" s="23">
        <f>IF(OR(P1427="",P1426=""),"",P1427/P1426-1)</f>
        <v/>
      </c>
      <c r="W1427" s="23">
        <f>IF(OR(Q1427="",Q1426=""),"",Q1427/Q1426-1)</f>
        <v/>
      </c>
      <c r="X1427" s="23">
        <f>IF(OR(R1427="",R1426=""),"",R1427/R1426-1)</f>
        <v/>
      </c>
      <c r="Y1427" s="23">
        <f>IF(R1427="","",P1427/R1427)</f>
        <v/>
      </c>
      <c r="Z1427" s="23">
        <f>IF(R1427="","",Q1427/R1427)</f>
        <v/>
      </c>
      <c r="AA1427" s="24">
        <f>IF(SUMIFS('Daily NSE Equity Options'!$M:$M,'Daily NSE Equity Options'!$A:$A,$A1427)=0,"",SUMIFS('Daily NSE Equity Options'!$M:$M,'Daily NSE Equity Options'!$A:$A,$A1427))</f>
        <v/>
      </c>
      <c r="AB1427" s="9">
        <f>IF(SUMIFS('Daily BSE Equity Options'!$M:$M,'Daily BSE Equity Options'!$A:$A,$A1427)=0,"",SUMIFS('Daily BSE Equity Options'!$M:$M,'Daily BSE Equity Options'!$A:$A,$A1427))</f>
        <v/>
      </c>
      <c r="AC1427" s="9">
        <f>IF(OR(AA1427="",AB1427=""),"",AA1427+AB1427)</f>
        <v/>
      </c>
      <c r="AD1427" s="26">
        <f>IFERROR(IF(OR(AA1427="",INDEX(AA:AA,MATCH(DATE(YEAR($A1427)-1,MONTH($A1427),DAY($A1427)),$A:$A,0))=""),"",AA1427/INDEX(AA:AA,MATCH(DATE(YEAR($A1427)-1,MONTH($A1427),DAY($A1427)),$A:$A,0))-1),"")</f>
        <v/>
      </c>
      <c r="AE1427" s="26">
        <f>IFERROR(IF(OR(AB1427="",INDEX(AB:AB,MATCH(DATE(YEAR($A1427)-1,MONTH($A1427),DAY($A1427)),$A:$A,0))=""),"",AB1427/INDEX(AB:AB,MATCH(DATE(YEAR($A1427)-1,MONTH($A1427),DAY($A1427)),$A:$A,0))-1),"")</f>
        <v/>
      </c>
      <c r="AF1427" s="26">
        <f>IFERROR(IF(OR(AC1427="",INDEX(AC:AC,MATCH(DATE(YEAR($A1427)-1,MONTH($A1427),DAY($A1427)),$A:$A,0))=""),"",AC1427/INDEX(AC:AC,MATCH(DATE(YEAR($A1427)-1,MONTH($A1427),DAY($A1427)),$A:$A,0))-1),"")</f>
        <v/>
      </c>
      <c r="AG1427" s="26">
        <f>IF(OR(AA1427="",AA1426=""),"",AA1427/AA1426-1)</f>
        <v/>
      </c>
      <c r="AH1427" s="26">
        <f>IF(OR(AB1427="",AB1426=""),"",AB1427/AB1426-1)</f>
        <v/>
      </c>
      <c r="AI1427" s="26">
        <f>IF(OR(AC1427="",AC1426=""),"",AC1427/AC1426-1)</f>
        <v/>
      </c>
      <c r="AJ1427" s="26">
        <f>IF(AC1427="","",AA1427/AC1427)</f>
        <v/>
      </c>
      <c r="AK1427" s="26">
        <f>IF(AC1427="","",AB1427/AC1427)</f>
        <v/>
      </c>
      <c r="AL1427" s="29" t="n">
        <v>9.15</v>
      </c>
      <c r="AM1427" s="30" t="n">
        <v>9.77</v>
      </c>
      <c r="AN1427" s="30" t="n">
        <v>9.047499999999999</v>
      </c>
      <c r="AO1427" s="30" t="n">
        <v>9.720000000000001</v>
      </c>
      <c r="AP1427" s="31" t="n">
        <v>0.0623</v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18">
        <f>IF(SUMIFS('Daily NSE Equity Options'!$K:$K,'Daily NSE Equity Options'!$A:$A,$A1428)=0,"",SUMIFS('Daily NSE Equity Options'!$K:$K,'Daily NSE Equity Options'!$A:$A,$A1428))</f>
        <v/>
      </c>
      <c r="F1428" s="7">
        <f>IF(SUMIFS('Daily BSE Equity Options'!$K:$K,'Daily BSE Equity Options'!$A:$A,$A1428)=0,"",SUMIFS('Daily BSE Equity Options'!$K:$K,'Daily BSE Equity Options'!$A:$A,$A1428))</f>
        <v/>
      </c>
      <c r="G1428" s="7">
        <f>IF(OR(E1428="",F1428=""),"",E1428+F1428)</f>
        <v/>
      </c>
      <c r="H1428" s="20">
        <f>IFERROR(IF(OR(E1428="",INDEX(E:E,MATCH(DATE(YEAR($A1428)-1,MONTH($A1428),DAY($A1428)),$A:$A,0))=""),"",E1428/INDEX(E:E,MATCH(DATE(YEAR($A1428)-1,MONTH($A1428),DAY($A1428)),$A:$A,0))-1),"")</f>
        <v/>
      </c>
      <c r="I1428" s="20">
        <f>IFERROR(IF(OR(F1428="",INDEX(F:F,MATCH(DATE(YEAR($A1428)-1,MONTH($A1428),DAY($A1428)),$A:$A,0))=""),"",F1428/INDEX(F:F,MATCH(DATE(YEAR($A1428)-1,MONTH($A1428),DAY($A1428)),$A:$A,0))-1),"")</f>
        <v/>
      </c>
      <c r="J1428" s="20">
        <f>IFERROR(IF(OR(G1428="",INDEX(G:G,MATCH(DATE(YEAR($A1428)-1,MONTH($A1428),DAY($A1428)),$A:$A,0))=""),"",G1428/INDEX(G:G,MATCH(DATE(YEAR($A1428)-1,MONTH($A1428),DAY($A1428)),$A:$A,0))-1),"")</f>
        <v/>
      </c>
      <c r="K1428" s="20">
        <f>IF(OR(E1428="",E1427=""),"",E1428/E1427-1)</f>
        <v/>
      </c>
      <c r="L1428" s="20">
        <f>IF(OR(F1428="",F1427=""),"",F1428/F1427-1)</f>
        <v/>
      </c>
      <c r="M1428" s="20">
        <f>IF(OR(G1428="",G1427=""),"",G1428/G1427-1)</f>
        <v/>
      </c>
      <c r="N1428" s="20">
        <f>IF(G1428="","",E1428/G1428)</f>
        <v/>
      </c>
      <c r="O1428" s="20">
        <f>IF(G1428="","",F1428/G1428)</f>
        <v/>
      </c>
      <c r="P1428" s="21">
        <f>IF(SUMIFS('Daily NSE Equity Options'!$L:$L,'Daily NSE Equity Options'!$A:$A,$A1428)=0,"",SUMIFS('Daily NSE Equity Options'!$L:$L,'Daily NSE Equity Options'!$A:$A,$A1428))</f>
        <v/>
      </c>
      <c r="Q1428" s="8">
        <f>IF(SUMIFS('Daily BSE Equity Options'!$L:$L,'Daily BSE Equity Options'!$A:$A,$A1428)=0,"",SUMIFS('Daily BSE Equity Options'!$L:$L,'Daily BSE Equity Options'!$A:$A,$A1428))</f>
        <v/>
      </c>
      <c r="R1428" s="8">
        <f>IF(OR(P1428="",Q1428=""),"",P1428+Q1428)</f>
        <v/>
      </c>
      <c r="S1428" s="23">
        <f>IFERROR(IF(OR(P1428="",INDEX(P:P,MATCH(DATE(YEAR($A1428)-1,MONTH($A1428),DAY($A1428)),$A:$A,0))=""),"",P1428/INDEX(P:P,MATCH(DATE(YEAR($A1428)-1,MONTH($A1428),DAY($A1428)),$A:$A,0))-1),"")</f>
        <v/>
      </c>
      <c r="T1428" s="23">
        <f>IFERROR(IF(OR(Q1428="",INDEX(Q:Q,MATCH(DATE(YEAR($A1428)-1,MONTH($A1428),DAY($A1428)),$A:$A,0))=""),"",Q1428/INDEX(Q:Q,MATCH(DATE(YEAR($A1428)-1,MONTH($A1428),DAY($A1428)),$A:$A,0))-1),"")</f>
        <v/>
      </c>
      <c r="U1428" s="23">
        <f>IFERROR(IF(OR(R1428="",INDEX(R:R,MATCH(DATE(YEAR($A1428)-1,MONTH($A1428),DAY($A1428)),$A:$A,0))=""),"",R1428/INDEX(R:R,MATCH(DATE(YEAR($A1428)-1,MONTH($A1428),DAY($A1428)),$A:$A,0))-1),"")</f>
        <v/>
      </c>
      <c r="V1428" s="23">
        <f>IF(OR(P1428="",P1427=""),"",P1428/P1427-1)</f>
        <v/>
      </c>
      <c r="W1428" s="23">
        <f>IF(OR(Q1428="",Q1427=""),"",Q1428/Q1427-1)</f>
        <v/>
      </c>
      <c r="X1428" s="23">
        <f>IF(OR(R1428="",R1427=""),"",R1428/R1427-1)</f>
        <v/>
      </c>
      <c r="Y1428" s="23">
        <f>IF(R1428="","",P1428/R1428)</f>
        <v/>
      </c>
      <c r="Z1428" s="23">
        <f>IF(R1428="","",Q1428/R1428)</f>
        <v/>
      </c>
      <c r="AA1428" s="24">
        <f>IF(SUMIFS('Daily NSE Equity Options'!$M:$M,'Daily NSE Equity Options'!$A:$A,$A1428)=0,"",SUMIFS('Daily NSE Equity Options'!$M:$M,'Daily NSE Equity Options'!$A:$A,$A1428))</f>
        <v/>
      </c>
      <c r="AB1428" s="9">
        <f>IF(SUMIFS('Daily BSE Equity Options'!$M:$M,'Daily BSE Equity Options'!$A:$A,$A1428)=0,"",SUMIFS('Daily BSE Equity Options'!$M:$M,'Daily BSE Equity Options'!$A:$A,$A1428))</f>
        <v/>
      </c>
      <c r="AC1428" s="9">
        <f>IF(OR(AA1428="",AB1428=""),"",AA1428+AB1428)</f>
        <v/>
      </c>
      <c r="AD1428" s="26">
        <f>IFERROR(IF(OR(AA1428="",INDEX(AA:AA,MATCH(DATE(YEAR($A1428)-1,MONTH($A1428),DAY($A1428)),$A:$A,0))=""),"",AA1428/INDEX(AA:AA,MATCH(DATE(YEAR($A1428)-1,MONTH($A1428),DAY($A1428)),$A:$A,0))-1),"")</f>
        <v/>
      </c>
      <c r="AE1428" s="26">
        <f>IFERROR(IF(OR(AB1428="",INDEX(AB:AB,MATCH(DATE(YEAR($A1428)-1,MONTH($A1428),DAY($A1428)),$A:$A,0))=""),"",AB1428/INDEX(AB:AB,MATCH(DATE(YEAR($A1428)-1,MONTH($A1428),DAY($A1428)),$A:$A,0))-1),"")</f>
        <v/>
      </c>
      <c r="AF1428" s="26">
        <f>IFERROR(IF(OR(AC1428="",INDEX(AC:AC,MATCH(DATE(YEAR($A1428)-1,MONTH($A1428),DAY($A1428)),$A:$A,0))=""),"",AC1428/INDEX(AC:AC,MATCH(DATE(YEAR($A1428)-1,MONTH($A1428),DAY($A1428)),$A:$A,0))-1),"")</f>
        <v/>
      </c>
      <c r="AG1428" s="26">
        <f>IF(OR(AA1428="",AA1427=""),"",AA1428/AA1427-1)</f>
        <v/>
      </c>
      <c r="AH1428" s="26">
        <f>IF(OR(AB1428="",AB1427=""),"",AB1428/AB1427-1)</f>
        <v/>
      </c>
      <c r="AI1428" s="26">
        <f>IF(OR(AC1428="",AC1427=""),"",AC1428/AC1427-1)</f>
        <v/>
      </c>
      <c r="AJ1428" s="26">
        <f>IF(AC1428="","",AA1428/AC1428)</f>
        <v/>
      </c>
      <c r="AK1428" s="26">
        <f>IF(AC1428="","",AB1428/AC1428)</f>
        <v/>
      </c>
      <c r="AL1428" s="29" t="n">
        <v>9.720000000000001</v>
      </c>
      <c r="AM1428" s="30" t="n">
        <v>9.987500000000001</v>
      </c>
      <c r="AN1428" s="30" t="n">
        <v>9.5875</v>
      </c>
      <c r="AO1428" s="30" t="n">
        <v>9.68</v>
      </c>
      <c r="AP1428" s="31" t="n">
        <v>-0.0041</v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18">
        <f>IF(SUMIFS('Daily NSE Equity Options'!$K:$K,'Daily NSE Equity Options'!$A:$A,$A1429)=0,"",SUMIFS('Daily NSE Equity Options'!$K:$K,'Daily NSE Equity Options'!$A:$A,$A1429))</f>
        <v/>
      </c>
      <c r="F1429" s="7">
        <f>IF(SUMIFS('Daily BSE Equity Options'!$K:$K,'Daily BSE Equity Options'!$A:$A,$A1429)=0,"",SUMIFS('Daily BSE Equity Options'!$K:$K,'Daily BSE Equity Options'!$A:$A,$A1429))</f>
        <v/>
      </c>
      <c r="G1429" s="7">
        <f>IF(OR(E1429="",F1429=""),"",E1429+F1429)</f>
        <v/>
      </c>
      <c r="H1429" s="20">
        <f>IFERROR(IF(OR(E1429="",INDEX(E:E,MATCH(DATE(YEAR($A1429)-1,MONTH($A1429),DAY($A1429)),$A:$A,0))=""),"",E1429/INDEX(E:E,MATCH(DATE(YEAR($A1429)-1,MONTH($A1429),DAY($A1429)),$A:$A,0))-1),"")</f>
        <v/>
      </c>
      <c r="I1429" s="20">
        <f>IFERROR(IF(OR(F1429="",INDEX(F:F,MATCH(DATE(YEAR($A1429)-1,MONTH($A1429),DAY($A1429)),$A:$A,0))=""),"",F1429/INDEX(F:F,MATCH(DATE(YEAR($A1429)-1,MONTH($A1429),DAY($A1429)),$A:$A,0))-1),"")</f>
        <v/>
      </c>
      <c r="J1429" s="20">
        <f>IFERROR(IF(OR(G1429="",INDEX(G:G,MATCH(DATE(YEAR($A1429)-1,MONTH($A1429),DAY($A1429)),$A:$A,0))=""),"",G1429/INDEX(G:G,MATCH(DATE(YEAR($A1429)-1,MONTH($A1429),DAY($A1429)),$A:$A,0))-1),"")</f>
        <v/>
      </c>
      <c r="K1429" s="20">
        <f>IF(OR(E1429="",E1428=""),"",E1429/E1428-1)</f>
        <v/>
      </c>
      <c r="L1429" s="20">
        <f>IF(OR(F1429="",F1428=""),"",F1429/F1428-1)</f>
        <v/>
      </c>
      <c r="M1429" s="20">
        <f>IF(OR(G1429="",G1428=""),"",G1429/G1428-1)</f>
        <v/>
      </c>
      <c r="N1429" s="20">
        <f>IF(G1429="","",E1429/G1429)</f>
        <v/>
      </c>
      <c r="O1429" s="20">
        <f>IF(G1429="","",F1429/G1429)</f>
        <v/>
      </c>
      <c r="P1429" s="21">
        <f>IF(SUMIFS('Daily NSE Equity Options'!$L:$L,'Daily NSE Equity Options'!$A:$A,$A1429)=0,"",SUMIFS('Daily NSE Equity Options'!$L:$L,'Daily NSE Equity Options'!$A:$A,$A1429))</f>
        <v/>
      </c>
      <c r="Q1429" s="8">
        <f>IF(SUMIFS('Daily BSE Equity Options'!$L:$L,'Daily BSE Equity Options'!$A:$A,$A1429)=0,"",SUMIFS('Daily BSE Equity Options'!$L:$L,'Daily BSE Equity Options'!$A:$A,$A1429))</f>
        <v/>
      </c>
      <c r="R1429" s="8">
        <f>IF(OR(P1429="",Q1429=""),"",P1429+Q1429)</f>
        <v/>
      </c>
      <c r="S1429" s="23">
        <f>IFERROR(IF(OR(P1429="",INDEX(P:P,MATCH(DATE(YEAR($A1429)-1,MONTH($A1429),DAY($A1429)),$A:$A,0))=""),"",P1429/INDEX(P:P,MATCH(DATE(YEAR($A1429)-1,MONTH($A1429),DAY($A1429)),$A:$A,0))-1),"")</f>
        <v/>
      </c>
      <c r="T1429" s="23">
        <f>IFERROR(IF(OR(Q1429="",INDEX(Q:Q,MATCH(DATE(YEAR($A1429)-1,MONTH($A1429),DAY($A1429)),$A:$A,0))=""),"",Q1429/INDEX(Q:Q,MATCH(DATE(YEAR($A1429)-1,MONTH($A1429),DAY($A1429)),$A:$A,0))-1),"")</f>
        <v/>
      </c>
      <c r="U1429" s="23">
        <f>IFERROR(IF(OR(R1429="",INDEX(R:R,MATCH(DATE(YEAR($A1429)-1,MONTH($A1429),DAY($A1429)),$A:$A,0))=""),"",R1429/INDEX(R:R,MATCH(DATE(YEAR($A1429)-1,MONTH($A1429),DAY($A1429)),$A:$A,0))-1),"")</f>
        <v/>
      </c>
      <c r="V1429" s="23">
        <f>IF(OR(P1429="",P1428=""),"",P1429/P1428-1)</f>
        <v/>
      </c>
      <c r="W1429" s="23">
        <f>IF(OR(Q1429="",Q1428=""),"",Q1429/Q1428-1)</f>
        <v/>
      </c>
      <c r="X1429" s="23">
        <f>IF(OR(R1429="",R1428=""),"",R1429/R1428-1)</f>
        <v/>
      </c>
      <c r="Y1429" s="23">
        <f>IF(R1429="","",P1429/R1429)</f>
        <v/>
      </c>
      <c r="Z1429" s="23">
        <f>IF(R1429="","",Q1429/R1429)</f>
        <v/>
      </c>
      <c r="AA1429" s="24">
        <f>IF(SUMIFS('Daily NSE Equity Options'!$M:$M,'Daily NSE Equity Options'!$A:$A,$A1429)=0,"",SUMIFS('Daily NSE Equity Options'!$M:$M,'Daily NSE Equity Options'!$A:$A,$A1429))</f>
        <v/>
      </c>
      <c r="AB1429" s="9">
        <f>IF(SUMIFS('Daily BSE Equity Options'!$M:$M,'Daily BSE Equity Options'!$A:$A,$A1429)=0,"",SUMIFS('Daily BSE Equity Options'!$M:$M,'Daily BSE Equity Options'!$A:$A,$A1429))</f>
        <v/>
      </c>
      <c r="AC1429" s="9">
        <f>IF(OR(AA1429="",AB1429=""),"",AA1429+AB1429)</f>
        <v/>
      </c>
      <c r="AD1429" s="26">
        <f>IFERROR(IF(OR(AA1429="",INDEX(AA:AA,MATCH(DATE(YEAR($A1429)-1,MONTH($A1429),DAY($A1429)),$A:$A,0))=""),"",AA1429/INDEX(AA:AA,MATCH(DATE(YEAR($A1429)-1,MONTH($A1429),DAY($A1429)),$A:$A,0))-1),"")</f>
        <v/>
      </c>
      <c r="AE1429" s="26">
        <f>IFERROR(IF(OR(AB1429="",INDEX(AB:AB,MATCH(DATE(YEAR($A1429)-1,MONTH($A1429),DAY($A1429)),$A:$A,0))=""),"",AB1429/INDEX(AB:AB,MATCH(DATE(YEAR($A1429)-1,MONTH($A1429),DAY($A1429)),$A:$A,0))-1),"")</f>
        <v/>
      </c>
      <c r="AF1429" s="26">
        <f>IFERROR(IF(OR(AC1429="",INDEX(AC:AC,MATCH(DATE(YEAR($A1429)-1,MONTH($A1429),DAY($A1429)),$A:$A,0))=""),"",AC1429/INDEX(AC:AC,MATCH(DATE(YEAR($A1429)-1,MONTH($A1429),DAY($A1429)),$A:$A,0))-1),"")</f>
        <v/>
      </c>
      <c r="AG1429" s="26">
        <f>IF(OR(AA1429="",AA1428=""),"",AA1429/AA1428-1)</f>
        <v/>
      </c>
      <c r="AH1429" s="26">
        <f>IF(OR(AB1429="",AB1428=""),"",AB1429/AB1428-1)</f>
        <v/>
      </c>
      <c r="AI1429" s="26">
        <f>IF(OR(AC1429="",AC1428=""),"",AC1429/AC1428-1)</f>
        <v/>
      </c>
      <c r="AJ1429" s="26">
        <f>IF(AC1429="","",AA1429/AC1429)</f>
        <v/>
      </c>
      <c r="AK1429" s="26">
        <f>IF(AC1429="","",AB1429/AC1429)</f>
        <v/>
      </c>
      <c r="AL1429" s="29" t="n">
        <v>9.6775</v>
      </c>
      <c r="AM1429" s="30" t="n">
        <v>9.73</v>
      </c>
      <c r="AN1429" s="30" t="n">
        <v>9.3125</v>
      </c>
      <c r="AO1429" s="30" t="n">
        <v>9.48</v>
      </c>
      <c r="AP1429" s="31" t="n">
        <v>-0.0204</v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18">
        <f>IF(SUMIFS('Daily NSE Equity Options'!$K:$K,'Daily NSE Equity Options'!$A:$A,$A1430)=0,"",SUMIFS('Daily NSE Equity Options'!$K:$K,'Daily NSE Equity Options'!$A:$A,$A1430))</f>
        <v/>
      </c>
      <c r="F1430" s="7">
        <f>IF(SUMIFS('Daily BSE Equity Options'!$K:$K,'Daily BSE Equity Options'!$A:$A,$A1430)=0,"",SUMIFS('Daily BSE Equity Options'!$K:$K,'Daily BSE Equity Options'!$A:$A,$A1430))</f>
        <v/>
      </c>
      <c r="G1430" s="7">
        <f>IF(OR(E1430="",F1430=""),"",E1430+F1430)</f>
        <v/>
      </c>
      <c r="H1430" s="20">
        <f>IFERROR(IF(OR(E1430="",INDEX(E:E,MATCH(DATE(YEAR($A1430)-1,MONTH($A1430),DAY($A1430)),$A:$A,0))=""),"",E1430/INDEX(E:E,MATCH(DATE(YEAR($A1430)-1,MONTH($A1430),DAY($A1430)),$A:$A,0))-1),"")</f>
        <v/>
      </c>
      <c r="I1430" s="20">
        <f>IFERROR(IF(OR(F1430="",INDEX(F:F,MATCH(DATE(YEAR($A1430)-1,MONTH($A1430),DAY($A1430)),$A:$A,0))=""),"",F1430/INDEX(F:F,MATCH(DATE(YEAR($A1430)-1,MONTH($A1430),DAY($A1430)),$A:$A,0))-1),"")</f>
        <v/>
      </c>
      <c r="J1430" s="20">
        <f>IFERROR(IF(OR(G1430="",INDEX(G:G,MATCH(DATE(YEAR($A1430)-1,MONTH($A1430),DAY($A1430)),$A:$A,0))=""),"",G1430/INDEX(G:G,MATCH(DATE(YEAR($A1430)-1,MONTH($A1430),DAY($A1430)),$A:$A,0))-1),"")</f>
        <v/>
      </c>
      <c r="K1430" s="20">
        <f>IF(OR(E1430="",E1429=""),"",E1430/E1429-1)</f>
        <v/>
      </c>
      <c r="L1430" s="20">
        <f>IF(OR(F1430="",F1429=""),"",F1430/F1429-1)</f>
        <v/>
      </c>
      <c r="M1430" s="20">
        <f>IF(OR(G1430="",G1429=""),"",G1430/G1429-1)</f>
        <v/>
      </c>
      <c r="N1430" s="20">
        <f>IF(G1430="","",E1430/G1430)</f>
        <v/>
      </c>
      <c r="O1430" s="20">
        <f>IF(G1430="","",F1430/G1430)</f>
        <v/>
      </c>
      <c r="P1430" s="21">
        <f>IF(SUMIFS('Daily NSE Equity Options'!$L:$L,'Daily NSE Equity Options'!$A:$A,$A1430)=0,"",SUMIFS('Daily NSE Equity Options'!$L:$L,'Daily NSE Equity Options'!$A:$A,$A1430))</f>
        <v/>
      </c>
      <c r="Q1430" s="8">
        <f>IF(SUMIFS('Daily BSE Equity Options'!$L:$L,'Daily BSE Equity Options'!$A:$A,$A1430)=0,"",SUMIFS('Daily BSE Equity Options'!$L:$L,'Daily BSE Equity Options'!$A:$A,$A1430))</f>
        <v/>
      </c>
      <c r="R1430" s="8">
        <f>IF(OR(P1430="",Q1430=""),"",P1430+Q1430)</f>
        <v/>
      </c>
      <c r="S1430" s="23">
        <f>IFERROR(IF(OR(P1430="",INDEX(P:P,MATCH(DATE(YEAR($A1430)-1,MONTH($A1430),DAY($A1430)),$A:$A,0))=""),"",P1430/INDEX(P:P,MATCH(DATE(YEAR($A1430)-1,MONTH($A1430),DAY($A1430)),$A:$A,0))-1),"")</f>
        <v/>
      </c>
      <c r="T1430" s="23">
        <f>IFERROR(IF(OR(Q1430="",INDEX(Q:Q,MATCH(DATE(YEAR($A1430)-1,MONTH($A1430),DAY($A1430)),$A:$A,0))=""),"",Q1430/INDEX(Q:Q,MATCH(DATE(YEAR($A1430)-1,MONTH($A1430),DAY($A1430)),$A:$A,0))-1),"")</f>
        <v/>
      </c>
      <c r="U1430" s="23">
        <f>IFERROR(IF(OR(R1430="",INDEX(R:R,MATCH(DATE(YEAR($A1430)-1,MONTH($A1430),DAY($A1430)),$A:$A,0))=""),"",R1430/INDEX(R:R,MATCH(DATE(YEAR($A1430)-1,MONTH($A1430),DAY($A1430)),$A:$A,0))-1),"")</f>
        <v/>
      </c>
      <c r="V1430" s="23">
        <f>IF(OR(P1430="",P1429=""),"",P1430/P1429-1)</f>
        <v/>
      </c>
      <c r="W1430" s="23">
        <f>IF(OR(Q1430="",Q1429=""),"",Q1430/Q1429-1)</f>
        <v/>
      </c>
      <c r="X1430" s="23">
        <f>IF(OR(R1430="",R1429=""),"",R1430/R1429-1)</f>
        <v/>
      </c>
      <c r="Y1430" s="23">
        <f>IF(R1430="","",P1430/R1430)</f>
        <v/>
      </c>
      <c r="Z1430" s="23">
        <f>IF(R1430="","",Q1430/R1430)</f>
        <v/>
      </c>
      <c r="AA1430" s="24">
        <f>IF(SUMIFS('Daily NSE Equity Options'!$M:$M,'Daily NSE Equity Options'!$A:$A,$A1430)=0,"",SUMIFS('Daily NSE Equity Options'!$M:$M,'Daily NSE Equity Options'!$A:$A,$A1430))</f>
        <v/>
      </c>
      <c r="AB1430" s="9">
        <f>IF(SUMIFS('Daily BSE Equity Options'!$M:$M,'Daily BSE Equity Options'!$A:$A,$A1430)=0,"",SUMIFS('Daily BSE Equity Options'!$M:$M,'Daily BSE Equity Options'!$A:$A,$A1430))</f>
        <v/>
      </c>
      <c r="AC1430" s="9">
        <f>IF(OR(AA1430="",AB1430=""),"",AA1430+AB1430)</f>
        <v/>
      </c>
      <c r="AD1430" s="26">
        <f>IFERROR(IF(OR(AA1430="",INDEX(AA:AA,MATCH(DATE(YEAR($A1430)-1,MONTH($A1430),DAY($A1430)),$A:$A,0))=""),"",AA1430/INDEX(AA:AA,MATCH(DATE(YEAR($A1430)-1,MONTH($A1430),DAY($A1430)),$A:$A,0))-1),"")</f>
        <v/>
      </c>
      <c r="AE1430" s="26">
        <f>IFERROR(IF(OR(AB1430="",INDEX(AB:AB,MATCH(DATE(YEAR($A1430)-1,MONTH($A1430),DAY($A1430)),$A:$A,0))=""),"",AB1430/INDEX(AB:AB,MATCH(DATE(YEAR($A1430)-1,MONTH($A1430),DAY($A1430)),$A:$A,0))-1),"")</f>
        <v/>
      </c>
      <c r="AF1430" s="26">
        <f>IFERROR(IF(OR(AC1430="",INDEX(AC:AC,MATCH(DATE(YEAR($A1430)-1,MONTH($A1430),DAY($A1430)),$A:$A,0))=""),"",AC1430/INDEX(AC:AC,MATCH(DATE(YEAR($A1430)-1,MONTH($A1430),DAY($A1430)),$A:$A,0))-1),"")</f>
        <v/>
      </c>
      <c r="AG1430" s="26">
        <f>IF(OR(AA1430="",AA1429=""),"",AA1430/AA1429-1)</f>
        <v/>
      </c>
      <c r="AH1430" s="26">
        <f>IF(OR(AB1430="",AB1429=""),"",AB1430/AB1429-1)</f>
        <v/>
      </c>
      <c r="AI1430" s="26">
        <f>IF(OR(AC1430="",AC1429=""),"",AC1430/AC1429-1)</f>
        <v/>
      </c>
      <c r="AJ1430" s="26">
        <f>IF(AC1430="","",AA1430/AC1430)</f>
        <v/>
      </c>
      <c r="AK1430" s="26">
        <f>IF(AC1430="","",AB1430/AC1430)</f>
        <v/>
      </c>
      <c r="AL1430" s="29" t="n">
        <v>9.475</v>
      </c>
      <c r="AM1430" s="30" t="n">
        <v>9.475</v>
      </c>
      <c r="AN1430" s="30" t="n">
        <v>8.720000000000001</v>
      </c>
      <c r="AO1430" s="30" t="n">
        <v>9.19</v>
      </c>
      <c r="AP1430" s="31" t="n">
        <v>-0.0301</v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18">
        <f>IF(SUMIFS('Daily NSE Equity Options'!$K:$K,'Daily NSE Equity Options'!$A:$A,$A1431)=0,"",SUMIFS('Daily NSE Equity Options'!$K:$K,'Daily NSE Equity Options'!$A:$A,$A1431))</f>
        <v/>
      </c>
      <c r="F1431" s="7">
        <f>IF(SUMIFS('Daily BSE Equity Options'!$K:$K,'Daily BSE Equity Options'!$A:$A,$A1431)=0,"",SUMIFS('Daily BSE Equity Options'!$K:$K,'Daily BSE Equity Options'!$A:$A,$A1431))</f>
        <v/>
      </c>
      <c r="G1431" s="7">
        <f>IF(OR(E1431="",F1431=""),"",E1431+F1431)</f>
        <v/>
      </c>
      <c r="H1431" s="20">
        <f>IFERROR(IF(OR(E1431="",INDEX(E:E,MATCH(DATE(YEAR($A1431)-1,MONTH($A1431),DAY($A1431)),$A:$A,0))=""),"",E1431/INDEX(E:E,MATCH(DATE(YEAR($A1431)-1,MONTH($A1431),DAY($A1431)),$A:$A,0))-1),"")</f>
        <v/>
      </c>
      <c r="I1431" s="20">
        <f>IFERROR(IF(OR(F1431="",INDEX(F:F,MATCH(DATE(YEAR($A1431)-1,MONTH($A1431),DAY($A1431)),$A:$A,0))=""),"",F1431/INDEX(F:F,MATCH(DATE(YEAR($A1431)-1,MONTH($A1431),DAY($A1431)),$A:$A,0))-1),"")</f>
        <v/>
      </c>
      <c r="J1431" s="20">
        <f>IFERROR(IF(OR(G1431="",INDEX(G:G,MATCH(DATE(YEAR($A1431)-1,MONTH($A1431),DAY($A1431)),$A:$A,0))=""),"",G1431/INDEX(G:G,MATCH(DATE(YEAR($A1431)-1,MONTH($A1431),DAY($A1431)),$A:$A,0))-1),"")</f>
        <v/>
      </c>
      <c r="K1431" s="20">
        <f>IF(OR(E1431="",E1430=""),"",E1431/E1430-1)</f>
        <v/>
      </c>
      <c r="L1431" s="20">
        <f>IF(OR(F1431="",F1430=""),"",F1431/F1430-1)</f>
        <v/>
      </c>
      <c r="M1431" s="20">
        <f>IF(OR(G1431="",G1430=""),"",G1431/G1430-1)</f>
        <v/>
      </c>
      <c r="N1431" s="20">
        <f>IF(G1431="","",E1431/G1431)</f>
        <v/>
      </c>
      <c r="O1431" s="20">
        <f>IF(G1431="","",F1431/G1431)</f>
        <v/>
      </c>
      <c r="P1431" s="21">
        <f>IF(SUMIFS('Daily NSE Equity Options'!$L:$L,'Daily NSE Equity Options'!$A:$A,$A1431)=0,"",SUMIFS('Daily NSE Equity Options'!$L:$L,'Daily NSE Equity Options'!$A:$A,$A1431))</f>
        <v/>
      </c>
      <c r="Q1431" s="8">
        <f>IF(SUMIFS('Daily BSE Equity Options'!$L:$L,'Daily BSE Equity Options'!$A:$A,$A1431)=0,"",SUMIFS('Daily BSE Equity Options'!$L:$L,'Daily BSE Equity Options'!$A:$A,$A1431))</f>
        <v/>
      </c>
      <c r="R1431" s="8">
        <f>IF(OR(P1431="",Q1431=""),"",P1431+Q1431)</f>
        <v/>
      </c>
      <c r="S1431" s="23">
        <f>IFERROR(IF(OR(P1431="",INDEX(P:P,MATCH(DATE(YEAR($A1431)-1,MONTH($A1431),DAY($A1431)),$A:$A,0))=""),"",P1431/INDEX(P:P,MATCH(DATE(YEAR($A1431)-1,MONTH($A1431),DAY($A1431)),$A:$A,0))-1),"")</f>
        <v/>
      </c>
      <c r="T1431" s="23">
        <f>IFERROR(IF(OR(Q1431="",INDEX(Q:Q,MATCH(DATE(YEAR($A1431)-1,MONTH($A1431),DAY($A1431)),$A:$A,0))=""),"",Q1431/INDEX(Q:Q,MATCH(DATE(YEAR($A1431)-1,MONTH($A1431),DAY($A1431)),$A:$A,0))-1),"")</f>
        <v/>
      </c>
      <c r="U1431" s="23">
        <f>IFERROR(IF(OR(R1431="",INDEX(R:R,MATCH(DATE(YEAR($A1431)-1,MONTH($A1431),DAY($A1431)),$A:$A,0))=""),"",R1431/INDEX(R:R,MATCH(DATE(YEAR($A1431)-1,MONTH($A1431),DAY($A1431)),$A:$A,0))-1),"")</f>
        <v/>
      </c>
      <c r="V1431" s="23">
        <f>IF(OR(P1431="",P1430=""),"",P1431/P1430-1)</f>
        <v/>
      </c>
      <c r="W1431" s="23">
        <f>IF(OR(Q1431="",Q1430=""),"",Q1431/Q1430-1)</f>
        <v/>
      </c>
      <c r="X1431" s="23">
        <f>IF(OR(R1431="",R1430=""),"",R1431/R1430-1)</f>
        <v/>
      </c>
      <c r="Y1431" s="23">
        <f>IF(R1431="","",P1431/R1431)</f>
        <v/>
      </c>
      <c r="Z1431" s="23">
        <f>IF(R1431="","",Q1431/R1431)</f>
        <v/>
      </c>
      <c r="AA1431" s="24">
        <f>IF(SUMIFS('Daily NSE Equity Options'!$M:$M,'Daily NSE Equity Options'!$A:$A,$A1431)=0,"",SUMIFS('Daily NSE Equity Options'!$M:$M,'Daily NSE Equity Options'!$A:$A,$A1431))</f>
        <v/>
      </c>
      <c r="AB1431" s="9">
        <f>IF(SUMIFS('Daily BSE Equity Options'!$M:$M,'Daily BSE Equity Options'!$A:$A,$A1431)=0,"",SUMIFS('Daily BSE Equity Options'!$M:$M,'Daily BSE Equity Options'!$A:$A,$A1431))</f>
        <v/>
      </c>
      <c r="AC1431" s="9">
        <f>IF(OR(AA1431="",AB1431=""),"",AA1431+AB1431)</f>
        <v/>
      </c>
      <c r="AD1431" s="26">
        <f>IFERROR(IF(OR(AA1431="",INDEX(AA:AA,MATCH(DATE(YEAR($A1431)-1,MONTH($A1431),DAY($A1431)),$A:$A,0))=""),"",AA1431/INDEX(AA:AA,MATCH(DATE(YEAR($A1431)-1,MONTH($A1431),DAY($A1431)),$A:$A,0))-1),"")</f>
        <v/>
      </c>
      <c r="AE1431" s="26">
        <f>IFERROR(IF(OR(AB1431="",INDEX(AB:AB,MATCH(DATE(YEAR($A1431)-1,MONTH($A1431),DAY($A1431)),$A:$A,0))=""),"",AB1431/INDEX(AB:AB,MATCH(DATE(YEAR($A1431)-1,MONTH($A1431),DAY($A1431)),$A:$A,0))-1),"")</f>
        <v/>
      </c>
      <c r="AF1431" s="26">
        <f>IFERROR(IF(OR(AC1431="",INDEX(AC:AC,MATCH(DATE(YEAR($A1431)-1,MONTH($A1431),DAY($A1431)),$A:$A,0))=""),"",AC1431/INDEX(AC:AC,MATCH(DATE(YEAR($A1431)-1,MONTH($A1431),DAY($A1431)),$A:$A,0))-1),"")</f>
        <v/>
      </c>
      <c r="AG1431" s="26">
        <f>IF(OR(AA1431="",AA1430=""),"",AA1431/AA1430-1)</f>
        <v/>
      </c>
      <c r="AH1431" s="26">
        <f>IF(OR(AB1431="",AB1430=""),"",AB1431/AB1430-1)</f>
        <v/>
      </c>
      <c r="AI1431" s="26">
        <f>IF(OR(AC1431="",AC1430=""),"",AC1431/AC1430-1)</f>
        <v/>
      </c>
      <c r="AJ1431" s="26">
        <f>IF(AC1431="","",AA1431/AC1431)</f>
        <v/>
      </c>
      <c r="AK1431" s="26">
        <f>IF(AC1431="","",AB1431/AC1431)</f>
        <v/>
      </c>
      <c r="AL1431" s="29" t="n">
        <v>9.185</v>
      </c>
      <c r="AM1431" s="30" t="n">
        <v>9.555</v>
      </c>
      <c r="AN1431" s="30" t="n">
        <v>8.967499999999999</v>
      </c>
      <c r="AO1431" s="30" t="n">
        <v>9.449999999999999</v>
      </c>
      <c r="AP1431" s="31" t="n">
        <v>0.0289</v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18">
        <f>IF(SUMIFS('Daily NSE Equity Options'!$K:$K,'Daily NSE Equity Options'!$A:$A,$A1432)=0,"",SUMIFS('Daily NSE Equity Options'!$K:$K,'Daily NSE Equity Options'!$A:$A,$A1432))</f>
        <v/>
      </c>
      <c r="F1432" s="7">
        <f>IF(SUMIFS('Daily BSE Equity Options'!$K:$K,'Daily BSE Equity Options'!$A:$A,$A1432)=0,"",SUMIFS('Daily BSE Equity Options'!$K:$K,'Daily BSE Equity Options'!$A:$A,$A1432))</f>
        <v/>
      </c>
      <c r="G1432" s="7">
        <f>IF(OR(E1432="",F1432=""),"",E1432+F1432)</f>
        <v/>
      </c>
      <c r="H1432" s="20">
        <f>IFERROR(IF(OR(E1432="",INDEX(E:E,MATCH(DATE(YEAR($A1432)-1,MONTH($A1432),DAY($A1432)),$A:$A,0))=""),"",E1432/INDEX(E:E,MATCH(DATE(YEAR($A1432)-1,MONTH($A1432),DAY($A1432)),$A:$A,0))-1),"")</f>
        <v/>
      </c>
      <c r="I1432" s="20">
        <f>IFERROR(IF(OR(F1432="",INDEX(F:F,MATCH(DATE(YEAR($A1432)-1,MONTH($A1432),DAY($A1432)),$A:$A,0))=""),"",F1432/INDEX(F:F,MATCH(DATE(YEAR($A1432)-1,MONTH($A1432),DAY($A1432)),$A:$A,0))-1),"")</f>
        <v/>
      </c>
      <c r="J1432" s="20">
        <f>IFERROR(IF(OR(G1432="",INDEX(G:G,MATCH(DATE(YEAR($A1432)-1,MONTH($A1432),DAY($A1432)),$A:$A,0))=""),"",G1432/INDEX(G:G,MATCH(DATE(YEAR($A1432)-1,MONTH($A1432),DAY($A1432)),$A:$A,0))-1),"")</f>
        <v/>
      </c>
      <c r="K1432" s="20">
        <f>IF(OR(E1432="",E1431=""),"",E1432/E1431-1)</f>
        <v/>
      </c>
      <c r="L1432" s="20">
        <f>IF(OR(F1432="",F1431=""),"",F1432/F1431-1)</f>
        <v/>
      </c>
      <c r="M1432" s="20">
        <f>IF(OR(G1432="",G1431=""),"",G1432/G1431-1)</f>
        <v/>
      </c>
      <c r="N1432" s="20">
        <f>IF(G1432="","",E1432/G1432)</f>
        <v/>
      </c>
      <c r="O1432" s="20">
        <f>IF(G1432="","",F1432/G1432)</f>
        <v/>
      </c>
      <c r="P1432" s="21">
        <f>IF(SUMIFS('Daily NSE Equity Options'!$L:$L,'Daily NSE Equity Options'!$A:$A,$A1432)=0,"",SUMIFS('Daily NSE Equity Options'!$L:$L,'Daily NSE Equity Options'!$A:$A,$A1432))</f>
        <v/>
      </c>
      <c r="Q1432" s="8">
        <f>IF(SUMIFS('Daily BSE Equity Options'!$L:$L,'Daily BSE Equity Options'!$A:$A,$A1432)=0,"",SUMIFS('Daily BSE Equity Options'!$L:$L,'Daily BSE Equity Options'!$A:$A,$A1432))</f>
        <v/>
      </c>
      <c r="R1432" s="8">
        <f>IF(OR(P1432="",Q1432=""),"",P1432+Q1432)</f>
        <v/>
      </c>
      <c r="S1432" s="23">
        <f>IFERROR(IF(OR(P1432="",INDEX(P:P,MATCH(DATE(YEAR($A1432)-1,MONTH($A1432),DAY($A1432)),$A:$A,0))=""),"",P1432/INDEX(P:P,MATCH(DATE(YEAR($A1432)-1,MONTH($A1432),DAY($A1432)),$A:$A,0))-1),"")</f>
        <v/>
      </c>
      <c r="T1432" s="23">
        <f>IFERROR(IF(OR(Q1432="",INDEX(Q:Q,MATCH(DATE(YEAR($A1432)-1,MONTH($A1432),DAY($A1432)),$A:$A,0))=""),"",Q1432/INDEX(Q:Q,MATCH(DATE(YEAR($A1432)-1,MONTH($A1432),DAY($A1432)),$A:$A,0))-1),"")</f>
        <v/>
      </c>
      <c r="U1432" s="23">
        <f>IFERROR(IF(OR(R1432="",INDEX(R:R,MATCH(DATE(YEAR($A1432)-1,MONTH($A1432),DAY($A1432)),$A:$A,0))=""),"",R1432/INDEX(R:R,MATCH(DATE(YEAR($A1432)-1,MONTH($A1432),DAY($A1432)),$A:$A,0))-1),"")</f>
        <v/>
      </c>
      <c r="V1432" s="23">
        <f>IF(OR(P1432="",P1431=""),"",P1432/P1431-1)</f>
        <v/>
      </c>
      <c r="W1432" s="23">
        <f>IF(OR(Q1432="",Q1431=""),"",Q1432/Q1431-1)</f>
        <v/>
      </c>
      <c r="X1432" s="23">
        <f>IF(OR(R1432="",R1431=""),"",R1432/R1431-1)</f>
        <v/>
      </c>
      <c r="Y1432" s="23">
        <f>IF(R1432="","",P1432/R1432)</f>
        <v/>
      </c>
      <c r="Z1432" s="23">
        <f>IF(R1432="","",Q1432/R1432)</f>
        <v/>
      </c>
      <c r="AA1432" s="24">
        <f>IF(SUMIFS('Daily NSE Equity Options'!$M:$M,'Daily NSE Equity Options'!$A:$A,$A1432)=0,"",SUMIFS('Daily NSE Equity Options'!$M:$M,'Daily NSE Equity Options'!$A:$A,$A1432))</f>
        <v/>
      </c>
      <c r="AB1432" s="9">
        <f>IF(SUMIFS('Daily BSE Equity Options'!$M:$M,'Daily BSE Equity Options'!$A:$A,$A1432)=0,"",SUMIFS('Daily BSE Equity Options'!$M:$M,'Daily BSE Equity Options'!$A:$A,$A1432))</f>
        <v/>
      </c>
      <c r="AC1432" s="9">
        <f>IF(OR(AA1432="",AB1432=""),"",AA1432+AB1432)</f>
        <v/>
      </c>
      <c r="AD1432" s="26">
        <f>IFERROR(IF(OR(AA1432="",INDEX(AA:AA,MATCH(DATE(YEAR($A1432)-1,MONTH($A1432),DAY($A1432)),$A:$A,0))=""),"",AA1432/INDEX(AA:AA,MATCH(DATE(YEAR($A1432)-1,MONTH($A1432),DAY($A1432)),$A:$A,0))-1),"")</f>
        <v/>
      </c>
      <c r="AE1432" s="26">
        <f>IFERROR(IF(OR(AB1432="",INDEX(AB:AB,MATCH(DATE(YEAR($A1432)-1,MONTH($A1432),DAY($A1432)),$A:$A,0))=""),"",AB1432/INDEX(AB:AB,MATCH(DATE(YEAR($A1432)-1,MONTH($A1432),DAY($A1432)),$A:$A,0))-1),"")</f>
        <v/>
      </c>
      <c r="AF1432" s="26">
        <f>IFERROR(IF(OR(AC1432="",INDEX(AC:AC,MATCH(DATE(YEAR($A1432)-1,MONTH($A1432),DAY($A1432)),$A:$A,0))=""),"",AC1432/INDEX(AC:AC,MATCH(DATE(YEAR($A1432)-1,MONTH($A1432),DAY($A1432)),$A:$A,0))-1),"")</f>
        <v/>
      </c>
      <c r="AG1432" s="26">
        <f>IF(OR(AA1432="",AA1431=""),"",AA1432/AA1431-1)</f>
        <v/>
      </c>
      <c r="AH1432" s="26">
        <f>IF(OR(AB1432="",AB1431=""),"",AB1432/AB1431-1)</f>
        <v/>
      </c>
      <c r="AI1432" s="26">
        <f>IF(OR(AC1432="",AC1431=""),"",AC1432/AC1431-1)</f>
        <v/>
      </c>
      <c r="AJ1432" s="26">
        <f>IF(AC1432="","",AA1432/AC1432)</f>
        <v/>
      </c>
      <c r="AK1432" s="26">
        <f>IF(AC1432="","",AB1432/AC1432)</f>
        <v/>
      </c>
      <c r="AL1432" s="29" t="n">
        <v>9.449999999999999</v>
      </c>
      <c r="AM1432" s="30" t="n">
        <v>10.215</v>
      </c>
      <c r="AN1432" s="30" t="n">
        <v>9.2925</v>
      </c>
      <c r="AO1432" s="30" t="n">
        <v>10.02</v>
      </c>
      <c r="AP1432" s="31" t="n">
        <v>0.0603</v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18">
        <f>IF(SUMIFS('Daily NSE Equity Options'!$K:$K,'Daily NSE Equity Options'!$A:$A,$A1433)=0,"",SUMIFS('Daily NSE Equity Options'!$K:$K,'Daily NSE Equity Options'!$A:$A,$A1433))</f>
        <v/>
      </c>
      <c r="F1433" s="7">
        <f>IF(SUMIFS('Daily BSE Equity Options'!$K:$K,'Daily BSE Equity Options'!$A:$A,$A1433)=0,"",SUMIFS('Daily BSE Equity Options'!$K:$K,'Daily BSE Equity Options'!$A:$A,$A1433))</f>
        <v/>
      </c>
      <c r="G1433" s="7">
        <f>IF(OR(E1433="",F1433=""),"",E1433+F1433)</f>
        <v/>
      </c>
      <c r="H1433" s="20">
        <f>IFERROR(IF(OR(E1433="",INDEX(E:E,MATCH(DATE(YEAR($A1433)-1,MONTH($A1433),DAY($A1433)),$A:$A,0))=""),"",E1433/INDEX(E:E,MATCH(DATE(YEAR($A1433)-1,MONTH($A1433),DAY($A1433)),$A:$A,0))-1),"")</f>
        <v/>
      </c>
      <c r="I1433" s="20">
        <f>IFERROR(IF(OR(F1433="",INDEX(F:F,MATCH(DATE(YEAR($A1433)-1,MONTH($A1433),DAY($A1433)),$A:$A,0))=""),"",F1433/INDEX(F:F,MATCH(DATE(YEAR($A1433)-1,MONTH($A1433),DAY($A1433)),$A:$A,0))-1),"")</f>
        <v/>
      </c>
      <c r="J1433" s="20">
        <f>IFERROR(IF(OR(G1433="",INDEX(G:G,MATCH(DATE(YEAR($A1433)-1,MONTH($A1433),DAY($A1433)),$A:$A,0))=""),"",G1433/INDEX(G:G,MATCH(DATE(YEAR($A1433)-1,MONTH($A1433),DAY($A1433)),$A:$A,0))-1),"")</f>
        <v/>
      </c>
      <c r="K1433" s="20">
        <f>IF(OR(E1433="",E1432=""),"",E1433/E1432-1)</f>
        <v/>
      </c>
      <c r="L1433" s="20">
        <f>IF(OR(F1433="",F1432=""),"",F1433/F1432-1)</f>
        <v/>
      </c>
      <c r="M1433" s="20">
        <f>IF(OR(G1433="",G1432=""),"",G1433/G1432-1)</f>
        <v/>
      </c>
      <c r="N1433" s="20">
        <f>IF(G1433="","",E1433/G1433)</f>
        <v/>
      </c>
      <c r="O1433" s="20">
        <f>IF(G1433="","",F1433/G1433)</f>
        <v/>
      </c>
      <c r="P1433" s="21">
        <f>IF(SUMIFS('Daily NSE Equity Options'!$L:$L,'Daily NSE Equity Options'!$A:$A,$A1433)=0,"",SUMIFS('Daily NSE Equity Options'!$L:$L,'Daily NSE Equity Options'!$A:$A,$A1433))</f>
        <v/>
      </c>
      <c r="Q1433" s="8">
        <f>IF(SUMIFS('Daily BSE Equity Options'!$L:$L,'Daily BSE Equity Options'!$A:$A,$A1433)=0,"",SUMIFS('Daily BSE Equity Options'!$L:$L,'Daily BSE Equity Options'!$A:$A,$A1433))</f>
        <v/>
      </c>
      <c r="R1433" s="8">
        <f>IF(OR(P1433="",Q1433=""),"",P1433+Q1433)</f>
        <v/>
      </c>
      <c r="S1433" s="23">
        <f>IFERROR(IF(OR(P1433="",INDEX(P:P,MATCH(DATE(YEAR($A1433)-1,MONTH($A1433),DAY($A1433)),$A:$A,0))=""),"",P1433/INDEX(P:P,MATCH(DATE(YEAR($A1433)-1,MONTH($A1433),DAY($A1433)),$A:$A,0))-1),"")</f>
        <v/>
      </c>
      <c r="T1433" s="23">
        <f>IFERROR(IF(OR(Q1433="",INDEX(Q:Q,MATCH(DATE(YEAR($A1433)-1,MONTH($A1433),DAY($A1433)),$A:$A,0))=""),"",Q1433/INDEX(Q:Q,MATCH(DATE(YEAR($A1433)-1,MONTH($A1433),DAY($A1433)),$A:$A,0))-1),"")</f>
        <v/>
      </c>
      <c r="U1433" s="23">
        <f>IFERROR(IF(OR(R1433="",INDEX(R:R,MATCH(DATE(YEAR($A1433)-1,MONTH($A1433),DAY($A1433)),$A:$A,0))=""),"",R1433/INDEX(R:R,MATCH(DATE(YEAR($A1433)-1,MONTH($A1433),DAY($A1433)),$A:$A,0))-1),"")</f>
        <v/>
      </c>
      <c r="V1433" s="23">
        <f>IF(OR(P1433="",P1432=""),"",P1433/P1432-1)</f>
        <v/>
      </c>
      <c r="W1433" s="23">
        <f>IF(OR(Q1433="",Q1432=""),"",Q1433/Q1432-1)</f>
        <v/>
      </c>
      <c r="X1433" s="23">
        <f>IF(OR(R1433="",R1432=""),"",R1433/R1432-1)</f>
        <v/>
      </c>
      <c r="Y1433" s="23">
        <f>IF(R1433="","",P1433/R1433)</f>
        <v/>
      </c>
      <c r="Z1433" s="23">
        <f>IF(R1433="","",Q1433/R1433)</f>
        <v/>
      </c>
      <c r="AA1433" s="24">
        <f>IF(SUMIFS('Daily NSE Equity Options'!$M:$M,'Daily NSE Equity Options'!$A:$A,$A1433)=0,"",SUMIFS('Daily NSE Equity Options'!$M:$M,'Daily NSE Equity Options'!$A:$A,$A1433))</f>
        <v/>
      </c>
      <c r="AB1433" s="9">
        <f>IF(SUMIFS('Daily BSE Equity Options'!$M:$M,'Daily BSE Equity Options'!$A:$A,$A1433)=0,"",SUMIFS('Daily BSE Equity Options'!$M:$M,'Daily BSE Equity Options'!$A:$A,$A1433))</f>
        <v/>
      </c>
      <c r="AC1433" s="9">
        <f>IF(OR(AA1433="",AB1433=""),"",AA1433+AB1433)</f>
        <v/>
      </c>
      <c r="AD1433" s="26">
        <f>IFERROR(IF(OR(AA1433="",INDEX(AA:AA,MATCH(DATE(YEAR($A1433)-1,MONTH($A1433),DAY($A1433)),$A:$A,0))=""),"",AA1433/INDEX(AA:AA,MATCH(DATE(YEAR($A1433)-1,MONTH($A1433),DAY($A1433)),$A:$A,0))-1),"")</f>
        <v/>
      </c>
      <c r="AE1433" s="26">
        <f>IFERROR(IF(OR(AB1433="",INDEX(AB:AB,MATCH(DATE(YEAR($A1433)-1,MONTH($A1433),DAY($A1433)),$A:$A,0))=""),"",AB1433/INDEX(AB:AB,MATCH(DATE(YEAR($A1433)-1,MONTH($A1433),DAY($A1433)),$A:$A,0))-1),"")</f>
        <v/>
      </c>
      <c r="AF1433" s="26">
        <f>IFERROR(IF(OR(AC1433="",INDEX(AC:AC,MATCH(DATE(YEAR($A1433)-1,MONTH($A1433),DAY($A1433)),$A:$A,0))=""),"",AC1433/INDEX(AC:AC,MATCH(DATE(YEAR($A1433)-1,MONTH($A1433),DAY($A1433)),$A:$A,0))-1),"")</f>
        <v/>
      </c>
      <c r="AG1433" s="26">
        <f>IF(OR(AA1433="",AA1432=""),"",AA1433/AA1432-1)</f>
        <v/>
      </c>
      <c r="AH1433" s="26">
        <f>IF(OR(AB1433="",AB1432=""),"",AB1433/AB1432-1)</f>
        <v/>
      </c>
      <c r="AI1433" s="26">
        <f>IF(OR(AC1433="",AC1432=""),"",AC1433/AC1432-1)</f>
        <v/>
      </c>
      <c r="AJ1433" s="26">
        <f>IF(AC1433="","",AA1433/AC1433)</f>
        <v/>
      </c>
      <c r="AK1433" s="26">
        <f>IF(AC1433="","",AB1433/AC1433)</f>
        <v/>
      </c>
      <c r="AL1433" s="29" t="n">
        <v>10.0225</v>
      </c>
      <c r="AM1433" s="30" t="n">
        <v>10.285</v>
      </c>
      <c r="AN1433" s="30" t="n">
        <v>9.647500000000001</v>
      </c>
      <c r="AO1433" s="30" t="n">
        <v>10.02</v>
      </c>
      <c r="AP1433" s="31" t="n">
        <v>-0.0002</v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18">
        <f>IF(SUMIFS('Daily NSE Equity Options'!$K:$K,'Daily NSE Equity Options'!$A:$A,$A1434)=0,"",SUMIFS('Daily NSE Equity Options'!$K:$K,'Daily NSE Equity Options'!$A:$A,$A1434))</f>
        <v/>
      </c>
      <c r="F1434" s="7">
        <f>IF(SUMIFS('Daily BSE Equity Options'!$K:$K,'Daily BSE Equity Options'!$A:$A,$A1434)=0,"",SUMIFS('Daily BSE Equity Options'!$K:$K,'Daily BSE Equity Options'!$A:$A,$A1434))</f>
        <v/>
      </c>
      <c r="G1434" s="7">
        <f>IF(OR(E1434="",F1434=""),"",E1434+F1434)</f>
        <v/>
      </c>
      <c r="H1434" s="20">
        <f>IFERROR(IF(OR(E1434="",INDEX(E:E,MATCH(DATE(YEAR($A1434)-1,MONTH($A1434),DAY($A1434)),$A:$A,0))=""),"",E1434/INDEX(E:E,MATCH(DATE(YEAR($A1434)-1,MONTH($A1434),DAY($A1434)),$A:$A,0))-1),"")</f>
        <v/>
      </c>
      <c r="I1434" s="20">
        <f>IFERROR(IF(OR(F1434="",INDEX(F:F,MATCH(DATE(YEAR($A1434)-1,MONTH($A1434),DAY($A1434)),$A:$A,0))=""),"",F1434/INDEX(F:F,MATCH(DATE(YEAR($A1434)-1,MONTH($A1434),DAY($A1434)),$A:$A,0))-1),"")</f>
        <v/>
      </c>
      <c r="J1434" s="20">
        <f>IFERROR(IF(OR(G1434="",INDEX(G:G,MATCH(DATE(YEAR($A1434)-1,MONTH($A1434),DAY($A1434)),$A:$A,0))=""),"",G1434/INDEX(G:G,MATCH(DATE(YEAR($A1434)-1,MONTH($A1434),DAY($A1434)),$A:$A,0))-1),"")</f>
        <v/>
      </c>
      <c r="K1434" s="20">
        <f>IF(OR(E1434="",E1433=""),"",E1434/E1433-1)</f>
        <v/>
      </c>
      <c r="L1434" s="20">
        <f>IF(OR(F1434="",F1433=""),"",F1434/F1433-1)</f>
        <v/>
      </c>
      <c r="M1434" s="20">
        <f>IF(OR(G1434="",G1433=""),"",G1434/G1433-1)</f>
        <v/>
      </c>
      <c r="N1434" s="20">
        <f>IF(G1434="","",E1434/G1434)</f>
        <v/>
      </c>
      <c r="O1434" s="20">
        <f>IF(G1434="","",F1434/G1434)</f>
        <v/>
      </c>
      <c r="P1434" s="21">
        <f>IF(SUMIFS('Daily NSE Equity Options'!$L:$L,'Daily NSE Equity Options'!$A:$A,$A1434)=0,"",SUMIFS('Daily NSE Equity Options'!$L:$L,'Daily NSE Equity Options'!$A:$A,$A1434))</f>
        <v/>
      </c>
      <c r="Q1434" s="8">
        <f>IF(SUMIFS('Daily BSE Equity Options'!$L:$L,'Daily BSE Equity Options'!$A:$A,$A1434)=0,"",SUMIFS('Daily BSE Equity Options'!$L:$L,'Daily BSE Equity Options'!$A:$A,$A1434))</f>
        <v/>
      </c>
      <c r="R1434" s="8">
        <f>IF(OR(P1434="",Q1434=""),"",P1434+Q1434)</f>
        <v/>
      </c>
      <c r="S1434" s="23">
        <f>IFERROR(IF(OR(P1434="",INDEX(P:P,MATCH(DATE(YEAR($A1434)-1,MONTH($A1434),DAY($A1434)),$A:$A,0))=""),"",P1434/INDEX(P:P,MATCH(DATE(YEAR($A1434)-1,MONTH($A1434),DAY($A1434)),$A:$A,0))-1),"")</f>
        <v/>
      </c>
      <c r="T1434" s="23">
        <f>IFERROR(IF(OR(Q1434="",INDEX(Q:Q,MATCH(DATE(YEAR($A1434)-1,MONTH($A1434),DAY($A1434)),$A:$A,0))=""),"",Q1434/INDEX(Q:Q,MATCH(DATE(YEAR($A1434)-1,MONTH($A1434),DAY($A1434)),$A:$A,0))-1),"")</f>
        <v/>
      </c>
      <c r="U1434" s="23">
        <f>IFERROR(IF(OR(R1434="",INDEX(R:R,MATCH(DATE(YEAR($A1434)-1,MONTH($A1434),DAY($A1434)),$A:$A,0))=""),"",R1434/INDEX(R:R,MATCH(DATE(YEAR($A1434)-1,MONTH($A1434),DAY($A1434)),$A:$A,0))-1),"")</f>
        <v/>
      </c>
      <c r="V1434" s="23">
        <f>IF(OR(P1434="",P1433=""),"",P1434/P1433-1)</f>
        <v/>
      </c>
      <c r="W1434" s="23">
        <f>IF(OR(Q1434="",Q1433=""),"",Q1434/Q1433-1)</f>
        <v/>
      </c>
      <c r="X1434" s="23">
        <f>IF(OR(R1434="",R1433=""),"",R1434/R1433-1)</f>
        <v/>
      </c>
      <c r="Y1434" s="23">
        <f>IF(R1434="","",P1434/R1434)</f>
        <v/>
      </c>
      <c r="Z1434" s="23">
        <f>IF(R1434="","",Q1434/R1434)</f>
        <v/>
      </c>
      <c r="AA1434" s="24">
        <f>IF(SUMIFS('Daily NSE Equity Options'!$M:$M,'Daily NSE Equity Options'!$A:$A,$A1434)=0,"",SUMIFS('Daily NSE Equity Options'!$M:$M,'Daily NSE Equity Options'!$A:$A,$A1434))</f>
        <v/>
      </c>
      <c r="AB1434" s="9">
        <f>IF(SUMIFS('Daily BSE Equity Options'!$M:$M,'Daily BSE Equity Options'!$A:$A,$A1434)=0,"",SUMIFS('Daily BSE Equity Options'!$M:$M,'Daily BSE Equity Options'!$A:$A,$A1434))</f>
        <v/>
      </c>
      <c r="AC1434" s="9">
        <f>IF(OR(AA1434="",AB1434=""),"",AA1434+AB1434)</f>
        <v/>
      </c>
      <c r="AD1434" s="26">
        <f>IFERROR(IF(OR(AA1434="",INDEX(AA:AA,MATCH(DATE(YEAR($A1434)-1,MONTH($A1434),DAY($A1434)),$A:$A,0))=""),"",AA1434/INDEX(AA:AA,MATCH(DATE(YEAR($A1434)-1,MONTH($A1434),DAY($A1434)),$A:$A,0))-1),"")</f>
        <v/>
      </c>
      <c r="AE1434" s="26">
        <f>IFERROR(IF(OR(AB1434="",INDEX(AB:AB,MATCH(DATE(YEAR($A1434)-1,MONTH($A1434),DAY($A1434)),$A:$A,0))=""),"",AB1434/INDEX(AB:AB,MATCH(DATE(YEAR($A1434)-1,MONTH($A1434),DAY($A1434)),$A:$A,0))-1),"")</f>
        <v/>
      </c>
      <c r="AF1434" s="26">
        <f>IFERROR(IF(OR(AC1434="",INDEX(AC:AC,MATCH(DATE(YEAR($A1434)-1,MONTH($A1434),DAY($A1434)),$A:$A,0))=""),"",AC1434/INDEX(AC:AC,MATCH(DATE(YEAR($A1434)-1,MONTH($A1434),DAY($A1434)),$A:$A,0))-1),"")</f>
        <v/>
      </c>
      <c r="AG1434" s="26">
        <f>IF(OR(AA1434="",AA1433=""),"",AA1434/AA1433-1)</f>
        <v/>
      </c>
      <c r="AH1434" s="26">
        <f>IF(OR(AB1434="",AB1433=""),"",AB1434/AB1433-1)</f>
        <v/>
      </c>
      <c r="AI1434" s="26">
        <f>IF(OR(AC1434="",AC1433=""),"",AC1434/AC1433-1)</f>
        <v/>
      </c>
      <c r="AJ1434" s="26">
        <f>IF(AC1434="","",AA1434/AC1434)</f>
        <v/>
      </c>
      <c r="AK1434" s="26">
        <f>IF(AC1434="","",AB1434/AC1434)</f>
        <v/>
      </c>
      <c r="AL1434" s="29" t="n">
        <v>10.0175</v>
      </c>
      <c r="AM1434" s="30" t="n">
        <v>10.24</v>
      </c>
      <c r="AN1434" s="30" t="n">
        <v>9.744999999999999</v>
      </c>
      <c r="AO1434" s="30" t="n">
        <v>9.949999999999999</v>
      </c>
      <c r="AP1434" s="31" t="n">
        <v>-0.0067</v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18">
        <f>IF(SUMIFS('Daily NSE Equity Options'!$K:$K,'Daily NSE Equity Options'!$A:$A,$A1435)=0,"",SUMIFS('Daily NSE Equity Options'!$K:$K,'Daily NSE Equity Options'!$A:$A,$A1435))</f>
        <v/>
      </c>
      <c r="F1435" s="7">
        <f>IF(SUMIFS('Daily BSE Equity Options'!$K:$K,'Daily BSE Equity Options'!$A:$A,$A1435)=0,"",SUMIFS('Daily BSE Equity Options'!$K:$K,'Daily BSE Equity Options'!$A:$A,$A1435))</f>
        <v/>
      </c>
      <c r="G1435" s="7">
        <f>IF(OR(E1435="",F1435=""),"",E1435+F1435)</f>
        <v/>
      </c>
      <c r="H1435" s="20">
        <f>IFERROR(IF(OR(E1435="",INDEX(E:E,MATCH(DATE(YEAR($A1435)-1,MONTH($A1435),DAY($A1435)),$A:$A,0))=""),"",E1435/INDEX(E:E,MATCH(DATE(YEAR($A1435)-1,MONTH($A1435),DAY($A1435)),$A:$A,0))-1),"")</f>
        <v/>
      </c>
      <c r="I1435" s="20">
        <f>IFERROR(IF(OR(F1435="",INDEX(F:F,MATCH(DATE(YEAR($A1435)-1,MONTH($A1435),DAY($A1435)),$A:$A,0))=""),"",F1435/INDEX(F:F,MATCH(DATE(YEAR($A1435)-1,MONTH($A1435),DAY($A1435)),$A:$A,0))-1),"")</f>
        <v/>
      </c>
      <c r="J1435" s="20">
        <f>IFERROR(IF(OR(G1435="",INDEX(G:G,MATCH(DATE(YEAR($A1435)-1,MONTH($A1435),DAY($A1435)),$A:$A,0))=""),"",G1435/INDEX(G:G,MATCH(DATE(YEAR($A1435)-1,MONTH($A1435),DAY($A1435)),$A:$A,0))-1),"")</f>
        <v/>
      </c>
      <c r="K1435" s="20">
        <f>IF(OR(E1435="",E1434=""),"",E1435/E1434-1)</f>
        <v/>
      </c>
      <c r="L1435" s="20">
        <f>IF(OR(F1435="",F1434=""),"",F1435/F1434-1)</f>
        <v/>
      </c>
      <c r="M1435" s="20">
        <f>IF(OR(G1435="",G1434=""),"",G1435/G1434-1)</f>
        <v/>
      </c>
      <c r="N1435" s="20">
        <f>IF(G1435="","",E1435/G1435)</f>
        <v/>
      </c>
      <c r="O1435" s="20">
        <f>IF(G1435="","",F1435/G1435)</f>
        <v/>
      </c>
      <c r="P1435" s="21">
        <f>IF(SUMIFS('Daily NSE Equity Options'!$L:$L,'Daily NSE Equity Options'!$A:$A,$A1435)=0,"",SUMIFS('Daily NSE Equity Options'!$L:$L,'Daily NSE Equity Options'!$A:$A,$A1435))</f>
        <v/>
      </c>
      <c r="Q1435" s="8">
        <f>IF(SUMIFS('Daily BSE Equity Options'!$L:$L,'Daily BSE Equity Options'!$A:$A,$A1435)=0,"",SUMIFS('Daily BSE Equity Options'!$L:$L,'Daily BSE Equity Options'!$A:$A,$A1435))</f>
        <v/>
      </c>
      <c r="R1435" s="8">
        <f>IF(OR(P1435="",Q1435=""),"",P1435+Q1435)</f>
        <v/>
      </c>
      <c r="S1435" s="23">
        <f>IFERROR(IF(OR(P1435="",INDEX(P:P,MATCH(DATE(YEAR($A1435)-1,MONTH($A1435),DAY($A1435)),$A:$A,0))=""),"",P1435/INDEX(P:P,MATCH(DATE(YEAR($A1435)-1,MONTH($A1435),DAY($A1435)),$A:$A,0))-1),"")</f>
        <v/>
      </c>
      <c r="T1435" s="23">
        <f>IFERROR(IF(OR(Q1435="",INDEX(Q:Q,MATCH(DATE(YEAR($A1435)-1,MONTH($A1435),DAY($A1435)),$A:$A,0))=""),"",Q1435/INDEX(Q:Q,MATCH(DATE(YEAR($A1435)-1,MONTH($A1435),DAY($A1435)),$A:$A,0))-1),"")</f>
        <v/>
      </c>
      <c r="U1435" s="23">
        <f>IFERROR(IF(OR(R1435="",INDEX(R:R,MATCH(DATE(YEAR($A1435)-1,MONTH($A1435),DAY($A1435)),$A:$A,0))=""),"",R1435/INDEX(R:R,MATCH(DATE(YEAR($A1435)-1,MONTH($A1435),DAY($A1435)),$A:$A,0))-1),"")</f>
        <v/>
      </c>
      <c r="V1435" s="23">
        <f>IF(OR(P1435="",P1434=""),"",P1435/P1434-1)</f>
        <v/>
      </c>
      <c r="W1435" s="23">
        <f>IF(OR(Q1435="",Q1434=""),"",Q1435/Q1434-1)</f>
        <v/>
      </c>
      <c r="X1435" s="23">
        <f>IF(OR(R1435="",R1434=""),"",R1435/R1434-1)</f>
        <v/>
      </c>
      <c r="Y1435" s="23">
        <f>IF(R1435="","",P1435/R1435)</f>
        <v/>
      </c>
      <c r="Z1435" s="23">
        <f>IF(R1435="","",Q1435/R1435)</f>
        <v/>
      </c>
      <c r="AA1435" s="24">
        <f>IF(SUMIFS('Daily NSE Equity Options'!$M:$M,'Daily NSE Equity Options'!$A:$A,$A1435)=0,"",SUMIFS('Daily NSE Equity Options'!$M:$M,'Daily NSE Equity Options'!$A:$A,$A1435))</f>
        <v/>
      </c>
      <c r="AB1435" s="9">
        <f>IF(SUMIFS('Daily BSE Equity Options'!$M:$M,'Daily BSE Equity Options'!$A:$A,$A1435)=0,"",SUMIFS('Daily BSE Equity Options'!$M:$M,'Daily BSE Equity Options'!$A:$A,$A1435))</f>
        <v/>
      </c>
      <c r="AC1435" s="9">
        <f>IF(OR(AA1435="",AB1435=""),"",AA1435+AB1435)</f>
        <v/>
      </c>
      <c r="AD1435" s="26">
        <f>IFERROR(IF(OR(AA1435="",INDEX(AA:AA,MATCH(DATE(YEAR($A1435)-1,MONTH($A1435),DAY($A1435)),$A:$A,0))=""),"",AA1435/INDEX(AA:AA,MATCH(DATE(YEAR($A1435)-1,MONTH($A1435),DAY($A1435)),$A:$A,0))-1),"")</f>
        <v/>
      </c>
      <c r="AE1435" s="26">
        <f>IFERROR(IF(OR(AB1435="",INDEX(AB:AB,MATCH(DATE(YEAR($A1435)-1,MONTH($A1435),DAY($A1435)),$A:$A,0))=""),"",AB1435/INDEX(AB:AB,MATCH(DATE(YEAR($A1435)-1,MONTH($A1435),DAY($A1435)),$A:$A,0))-1),"")</f>
        <v/>
      </c>
      <c r="AF1435" s="26">
        <f>IFERROR(IF(OR(AC1435="",INDEX(AC:AC,MATCH(DATE(YEAR($A1435)-1,MONTH($A1435),DAY($A1435)),$A:$A,0))=""),"",AC1435/INDEX(AC:AC,MATCH(DATE(YEAR($A1435)-1,MONTH($A1435),DAY($A1435)),$A:$A,0))-1),"")</f>
        <v/>
      </c>
      <c r="AG1435" s="26">
        <f>IF(OR(AA1435="",AA1434=""),"",AA1435/AA1434-1)</f>
        <v/>
      </c>
      <c r="AH1435" s="26">
        <f>IF(OR(AB1435="",AB1434=""),"",AB1435/AB1434-1)</f>
        <v/>
      </c>
      <c r="AI1435" s="26">
        <f>IF(OR(AC1435="",AC1434=""),"",AC1435/AC1434-1)</f>
        <v/>
      </c>
      <c r="AJ1435" s="26">
        <f>IF(AC1435="","",AA1435/AC1435)</f>
        <v/>
      </c>
      <c r="AK1435" s="26">
        <f>IF(AC1435="","",AB1435/AC1435)</f>
        <v/>
      </c>
      <c r="AL1435" s="29" t="n">
        <v>9.949999999999999</v>
      </c>
      <c r="AM1435" s="30" t="n">
        <v>10.99</v>
      </c>
      <c r="AN1435" s="30" t="n">
        <v>9.475</v>
      </c>
      <c r="AO1435" s="30" t="n">
        <v>10.6</v>
      </c>
      <c r="AP1435" s="31" t="n">
        <v>0.0653</v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18">
        <f>IF(SUMIFS('Daily NSE Equity Options'!$K:$K,'Daily NSE Equity Options'!$A:$A,$A1436)=0,"",SUMIFS('Daily NSE Equity Options'!$K:$K,'Daily NSE Equity Options'!$A:$A,$A1436))</f>
        <v/>
      </c>
      <c r="F1436" s="7">
        <f>IF(SUMIFS('Daily BSE Equity Options'!$K:$K,'Daily BSE Equity Options'!$A:$A,$A1436)=0,"",SUMIFS('Daily BSE Equity Options'!$K:$K,'Daily BSE Equity Options'!$A:$A,$A1436))</f>
        <v/>
      </c>
      <c r="G1436" s="7">
        <f>IF(OR(E1436="",F1436=""),"",E1436+F1436)</f>
        <v/>
      </c>
      <c r="H1436" s="20">
        <f>IFERROR(IF(OR(E1436="",INDEX(E:E,MATCH(DATE(YEAR($A1436)-1,MONTH($A1436),DAY($A1436)),$A:$A,0))=""),"",E1436/INDEX(E:E,MATCH(DATE(YEAR($A1436)-1,MONTH($A1436),DAY($A1436)),$A:$A,0))-1),"")</f>
        <v/>
      </c>
      <c r="I1436" s="20">
        <f>IFERROR(IF(OR(F1436="",INDEX(F:F,MATCH(DATE(YEAR($A1436)-1,MONTH($A1436),DAY($A1436)),$A:$A,0))=""),"",F1436/INDEX(F:F,MATCH(DATE(YEAR($A1436)-1,MONTH($A1436),DAY($A1436)),$A:$A,0))-1),"")</f>
        <v/>
      </c>
      <c r="J1436" s="20">
        <f>IFERROR(IF(OR(G1436="",INDEX(G:G,MATCH(DATE(YEAR($A1436)-1,MONTH($A1436),DAY($A1436)),$A:$A,0))=""),"",G1436/INDEX(G:G,MATCH(DATE(YEAR($A1436)-1,MONTH($A1436),DAY($A1436)),$A:$A,0))-1),"")</f>
        <v/>
      </c>
      <c r="K1436" s="20">
        <f>IF(OR(E1436="",E1435=""),"",E1436/E1435-1)</f>
        <v/>
      </c>
      <c r="L1436" s="20">
        <f>IF(OR(F1436="",F1435=""),"",F1436/F1435-1)</f>
        <v/>
      </c>
      <c r="M1436" s="20">
        <f>IF(OR(G1436="",G1435=""),"",G1436/G1435-1)</f>
        <v/>
      </c>
      <c r="N1436" s="20">
        <f>IF(G1436="","",E1436/G1436)</f>
        <v/>
      </c>
      <c r="O1436" s="20">
        <f>IF(G1436="","",F1436/G1436)</f>
        <v/>
      </c>
      <c r="P1436" s="21">
        <f>IF(SUMIFS('Daily NSE Equity Options'!$L:$L,'Daily NSE Equity Options'!$A:$A,$A1436)=0,"",SUMIFS('Daily NSE Equity Options'!$L:$L,'Daily NSE Equity Options'!$A:$A,$A1436))</f>
        <v/>
      </c>
      <c r="Q1436" s="8">
        <f>IF(SUMIFS('Daily BSE Equity Options'!$L:$L,'Daily BSE Equity Options'!$A:$A,$A1436)=0,"",SUMIFS('Daily BSE Equity Options'!$L:$L,'Daily BSE Equity Options'!$A:$A,$A1436))</f>
        <v/>
      </c>
      <c r="R1436" s="8">
        <f>IF(OR(P1436="",Q1436=""),"",P1436+Q1436)</f>
        <v/>
      </c>
      <c r="S1436" s="23">
        <f>IFERROR(IF(OR(P1436="",INDEX(P:P,MATCH(DATE(YEAR($A1436)-1,MONTH($A1436),DAY($A1436)),$A:$A,0))=""),"",P1436/INDEX(P:P,MATCH(DATE(YEAR($A1436)-1,MONTH($A1436),DAY($A1436)),$A:$A,0))-1),"")</f>
        <v/>
      </c>
      <c r="T1436" s="23">
        <f>IFERROR(IF(OR(Q1436="",INDEX(Q:Q,MATCH(DATE(YEAR($A1436)-1,MONTH($A1436),DAY($A1436)),$A:$A,0))=""),"",Q1436/INDEX(Q:Q,MATCH(DATE(YEAR($A1436)-1,MONTH($A1436),DAY($A1436)),$A:$A,0))-1),"")</f>
        <v/>
      </c>
      <c r="U1436" s="23">
        <f>IFERROR(IF(OR(R1436="",INDEX(R:R,MATCH(DATE(YEAR($A1436)-1,MONTH($A1436),DAY($A1436)),$A:$A,0))=""),"",R1436/INDEX(R:R,MATCH(DATE(YEAR($A1436)-1,MONTH($A1436),DAY($A1436)),$A:$A,0))-1),"")</f>
        <v/>
      </c>
      <c r="V1436" s="23">
        <f>IF(OR(P1436="",P1435=""),"",P1436/P1435-1)</f>
        <v/>
      </c>
      <c r="W1436" s="23">
        <f>IF(OR(Q1436="",Q1435=""),"",Q1436/Q1435-1)</f>
        <v/>
      </c>
      <c r="X1436" s="23">
        <f>IF(OR(R1436="",R1435=""),"",R1436/R1435-1)</f>
        <v/>
      </c>
      <c r="Y1436" s="23">
        <f>IF(R1436="","",P1436/R1436)</f>
        <v/>
      </c>
      <c r="Z1436" s="23">
        <f>IF(R1436="","",Q1436/R1436)</f>
        <v/>
      </c>
      <c r="AA1436" s="24">
        <f>IF(SUMIFS('Daily NSE Equity Options'!$M:$M,'Daily NSE Equity Options'!$A:$A,$A1436)=0,"",SUMIFS('Daily NSE Equity Options'!$M:$M,'Daily NSE Equity Options'!$A:$A,$A1436))</f>
        <v/>
      </c>
      <c r="AB1436" s="9">
        <f>IF(SUMIFS('Daily BSE Equity Options'!$M:$M,'Daily BSE Equity Options'!$A:$A,$A1436)=0,"",SUMIFS('Daily BSE Equity Options'!$M:$M,'Daily BSE Equity Options'!$A:$A,$A1436))</f>
        <v/>
      </c>
      <c r="AC1436" s="9">
        <f>IF(OR(AA1436="",AB1436=""),"",AA1436+AB1436)</f>
        <v/>
      </c>
      <c r="AD1436" s="26">
        <f>IFERROR(IF(OR(AA1436="",INDEX(AA:AA,MATCH(DATE(YEAR($A1436)-1,MONTH($A1436),DAY($A1436)),$A:$A,0))=""),"",AA1436/INDEX(AA:AA,MATCH(DATE(YEAR($A1436)-1,MONTH($A1436),DAY($A1436)),$A:$A,0))-1),"")</f>
        <v/>
      </c>
      <c r="AE1436" s="26">
        <f>IFERROR(IF(OR(AB1436="",INDEX(AB:AB,MATCH(DATE(YEAR($A1436)-1,MONTH($A1436),DAY($A1436)),$A:$A,0))=""),"",AB1436/INDEX(AB:AB,MATCH(DATE(YEAR($A1436)-1,MONTH($A1436),DAY($A1436)),$A:$A,0))-1),"")</f>
        <v/>
      </c>
      <c r="AF1436" s="26">
        <f>IFERROR(IF(OR(AC1436="",INDEX(AC:AC,MATCH(DATE(YEAR($A1436)-1,MONTH($A1436),DAY($A1436)),$A:$A,0))=""),"",AC1436/INDEX(AC:AC,MATCH(DATE(YEAR($A1436)-1,MONTH($A1436),DAY($A1436)),$A:$A,0))-1),"")</f>
        <v/>
      </c>
      <c r="AG1436" s="26">
        <f>IF(OR(AA1436="",AA1435=""),"",AA1436/AA1435-1)</f>
        <v/>
      </c>
      <c r="AH1436" s="26">
        <f>IF(OR(AB1436="",AB1435=""),"",AB1436/AB1435-1)</f>
        <v/>
      </c>
      <c r="AI1436" s="26">
        <f>IF(OR(AC1436="",AC1435=""),"",AC1436/AC1435-1)</f>
        <v/>
      </c>
      <c r="AJ1436" s="26">
        <f>IF(AC1436="","",AA1436/AC1436)</f>
        <v/>
      </c>
      <c r="AK1436" s="26">
        <f>IF(AC1436="","",AB1436/AC1436)</f>
        <v/>
      </c>
      <c r="AL1436" s="29" t="n">
        <v>10.6</v>
      </c>
      <c r="AM1436" s="30" t="n">
        <v>11.035</v>
      </c>
      <c r="AN1436" s="30" t="n">
        <v>10.2175</v>
      </c>
      <c r="AO1436" s="30" t="n">
        <v>10.93</v>
      </c>
      <c r="AP1436" s="31" t="n">
        <v>0.0311</v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18">
        <f>IF(SUMIFS('Daily NSE Equity Options'!$K:$K,'Daily NSE Equity Options'!$A:$A,$A1437)=0,"",SUMIFS('Daily NSE Equity Options'!$K:$K,'Daily NSE Equity Options'!$A:$A,$A1437))</f>
        <v/>
      </c>
      <c r="F1437" s="7">
        <f>IF(SUMIFS('Daily BSE Equity Options'!$K:$K,'Daily BSE Equity Options'!$A:$A,$A1437)=0,"",SUMIFS('Daily BSE Equity Options'!$K:$K,'Daily BSE Equity Options'!$A:$A,$A1437))</f>
        <v/>
      </c>
      <c r="G1437" s="7">
        <f>IF(OR(E1437="",F1437=""),"",E1437+F1437)</f>
        <v/>
      </c>
      <c r="H1437" s="20">
        <f>IFERROR(IF(OR(E1437="",INDEX(E:E,MATCH(DATE(YEAR($A1437)-1,MONTH($A1437),DAY($A1437)),$A:$A,0))=""),"",E1437/INDEX(E:E,MATCH(DATE(YEAR($A1437)-1,MONTH($A1437),DAY($A1437)),$A:$A,0))-1),"")</f>
        <v/>
      </c>
      <c r="I1437" s="20">
        <f>IFERROR(IF(OR(F1437="",INDEX(F:F,MATCH(DATE(YEAR($A1437)-1,MONTH($A1437),DAY($A1437)),$A:$A,0))=""),"",F1437/INDEX(F:F,MATCH(DATE(YEAR($A1437)-1,MONTH($A1437),DAY($A1437)),$A:$A,0))-1),"")</f>
        <v/>
      </c>
      <c r="J1437" s="20">
        <f>IFERROR(IF(OR(G1437="",INDEX(G:G,MATCH(DATE(YEAR($A1437)-1,MONTH($A1437),DAY($A1437)),$A:$A,0))=""),"",G1437/INDEX(G:G,MATCH(DATE(YEAR($A1437)-1,MONTH($A1437),DAY($A1437)),$A:$A,0))-1),"")</f>
        <v/>
      </c>
      <c r="K1437" s="20">
        <f>IF(OR(E1437="",E1436=""),"",E1437/E1436-1)</f>
        <v/>
      </c>
      <c r="L1437" s="20">
        <f>IF(OR(F1437="",F1436=""),"",F1437/F1436-1)</f>
        <v/>
      </c>
      <c r="M1437" s="20">
        <f>IF(OR(G1437="",G1436=""),"",G1437/G1436-1)</f>
        <v/>
      </c>
      <c r="N1437" s="20">
        <f>IF(G1437="","",E1437/G1437)</f>
        <v/>
      </c>
      <c r="O1437" s="20">
        <f>IF(G1437="","",F1437/G1437)</f>
        <v/>
      </c>
      <c r="P1437" s="21">
        <f>IF(SUMIFS('Daily NSE Equity Options'!$L:$L,'Daily NSE Equity Options'!$A:$A,$A1437)=0,"",SUMIFS('Daily NSE Equity Options'!$L:$L,'Daily NSE Equity Options'!$A:$A,$A1437))</f>
        <v/>
      </c>
      <c r="Q1437" s="8">
        <f>IF(SUMIFS('Daily BSE Equity Options'!$L:$L,'Daily BSE Equity Options'!$A:$A,$A1437)=0,"",SUMIFS('Daily BSE Equity Options'!$L:$L,'Daily BSE Equity Options'!$A:$A,$A1437))</f>
        <v/>
      </c>
      <c r="R1437" s="8">
        <f>IF(OR(P1437="",Q1437=""),"",P1437+Q1437)</f>
        <v/>
      </c>
      <c r="S1437" s="23">
        <f>IFERROR(IF(OR(P1437="",INDEX(P:P,MATCH(DATE(YEAR($A1437)-1,MONTH($A1437),DAY($A1437)),$A:$A,0))=""),"",P1437/INDEX(P:P,MATCH(DATE(YEAR($A1437)-1,MONTH($A1437),DAY($A1437)),$A:$A,0))-1),"")</f>
        <v/>
      </c>
      <c r="T1437" s="23">
        <f>IFERROR(IF(OR(Q1437="",INDEX(Q:Q,MATCH(DATE(YEAR($A1437)-1,MONTH($A1437),DAY($A1437)),$A:$A,0))=""),"",Q1437/INDEX(Q:Q,MATCH(DATE(YEAR($A1437)-1,MONTH($A1437),DAY($A1437)),$A:$A,0))-1),"")</f>
        <v/>
      </c>
      <c r="U1437" s="23">
        <f>IFERROR(IF(OR(R1437="",INDEX(R:R,MATCH(DATE(YEAR($A1437)-1,MONTH($A1437),DAY($A1437)),$A:$A,0))=""),"",R1437/INDEX(R:R,MATCH(DATE(YEAR($A1437)-1,MONTH($A1437),DAY($A1437)),$A:$A,0))-1),"")</f>
        <v/>
      </c>
      <c r="V1437" s="23">
        <f>IF(OR(P1437="",P1436=""),"",P1437/P1436-1)</f>
        <v/>
      </c>
      <c r="W1437" s="23">
        <f>IF(OR(Q1437="",Q1436=""),"",Q1437/Q1436-1)</f>
        <v/>
      </c>
      <c r="X1437" s="23">
        <f>IF(OR(R1437="",R1436=""),"",R1437/R1436-1)</f>
        <v/>
      </c>
      <c r="Y1437" s="23">
        <f>IF(R1437="","",P1437/R1437)</f>
        <v/>
      </c>
      <c r="Z1437" s="23">
        <f>IF(R1437="","",Q1437/R1437)</f>
        <v/>
      </c>
      <c r="AA1437" s="24">
        <f>IF(SUMIFS('Daily NSE Equity Options'!$M:$M,'Daily NSE Equity Options'!$A:$A,$A1437)=0,"",SUMIFS('Daily NSE Equity Options'!$M:$M,'Daily NSE Equity Options'!$A:$A,$A1437))</f>
        <v/>
      </c>
      <c r="AB1437" s="9">
        <f>IF(SUMIFS('Daily BSE Equity Options'!$M:$M,'Daily BSE Equity Options'!$A:$A,$A1437)=0,"",SUMIFS('Daily BSE Equity Options'!$M:$M,'Daily BSE Equity Options'!$A:$A,$A1437))</f>
        <v/>
      </c>
      <c r="AC1437" s="9">
        <f>IF(OR(AA1437="",AB1437=""),"",AA1437+AB1437)</f>
        <v/>
      </c>
      <c r="AD1437" s="26">
        <f>IFERROR(IF(OR(AA1437="",INDEX(AA:AA,MATCH(DATE(YEAR($A1437)-1,MONTH($A1437),DAY($A1437)),$A:$A,0))=""),"",AA1437/INDEX(AA:AA,MATCH(DATE(YEAR($A1437)-1,MONTH($A1437),DAY($A1437)),$A:$A,0))-1),"")</f>
        <v/>
      </c>
      <c r="AE1437" s="26">
        <f>IFERROR(IF(OR(AB1437="",INDEX(AB:AB,MATCH(DATE(YEAR($A1437)-1,MONTH($A1437),DAY($A1437)),$A:$A,0))=""),"",AB1437/INDEX(AB:AB,MATCH(DATE(YEAR($A1437)-1,MONTH($A1437),DAY($A1437)),$A:$A,0))-1),"")</f>
        <v/>
      </c>
      <c r="AF1437" s="26">
        <f>IFERROR(IF(OR(AC1437="",INDEX(AC:AC,MATCH(DATE(YEAR($A1437)-1,MONTH($A1437),DAY($A1437)),$A:$A,0))=""),"",AC1437/INDEX(AC:AC,MATCH(DATE(YEAR($A1437)-1,MONTH($A1437),DAY($A1437)),$A:$A,0))-1),"")</f>
        <v/>
      </c>
      <c r="AG1437" s="26">
        <f>IF(OR(AA1437="",AA1436=""),"",AA1437/AA1436-1)</f>
        <v/>
      </c>
      <c r="AH1437" s="26">
        <f>IF(OR(AB1437="",AB1436=""),"",AB1437/AB1436-1)</f>
        <v/>
      </c>
      <c r="AI1437" s="26">
        <f>IF(OR(AC1437="",AC1436=""),"",AC1437/AC1436-1)</f>
        <v/>
      </c>
      <c r="AJ1437" s="26">
        <f>IF(AC1437="","",AA1437/AC1437)</f>
        <v/>
      </c>
      <c r="AK1437" s="26">
        <f>IF(AC1437="","",AB1437/AC1437)</f>
        <v/>
      </c>
      <c r="AL1437" s="29" t="n">
        <v>10.925</v>
      </c>
      <c r="AM1437" s="30" t="n">
        <v>11.945</v>
      </c>
      <c r="AN1437" s="30" t="n">
        <v>10.5175</v>
      </c>
      <c r="AO1437" s="30" t="n">
        <v>11.37</v>
      </c>
      <c r="AP1437" s="31" t="n">
        <v>0.0407</v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18">
        <f>IF(SUMIFS('Daily NSE Equity Options'!$K:$K,'Daily NSE Equity Options'!$A:$A,$A1438)=0,"",SUMIFS('Daily NSE Equity Options'!$K:$K,'Daily NSE Equity Options'!$A:$A,$A1438))</f>
        <v/>
      </c>
      <c r="F1438" s="7">
        <f>IF(SUMIFS('Daily BSE Equity Options'!$K:$K,'Daily BSE Equity Options'!$A:$A,$A1438)=0,"",SUMIFS('Daily BSE Equity Options'!$K:$K,'Daily BSE Equity Options'!$A:$A,$A1438))</f>
        <v/>
      </c>
      <c r="G1438" s="7">
        <f>IF(OR(E1438="",F1438=""),"",E1438+F1438)</f>
        <v/>
      </c>
      <c r="H1438" s="20">
        <f>IFERROR(IF(OR(E1438="",INDEX(E:E,MATCH(DATE(YEAR($A1438)-1,MONTH($A1438),DAY($A1438)),$A:$A,0))=""),"",E1438/INDEX(E:E,MATCH(DATE(YEAR($A1438)-1,MONTH($A1438),DAY($A1438)),$A:$A,0))-1),"")</f>
        <v/>
      </c>
      <c r="I1438" s="20">
        <f>IFERROR(IF(OR(F1438="",INDEX(F:F,MATCH(DATE(YEAR($A1438)-1,MONTH($A1438),DAY($A1438)),$A:$A,0))=""),"",F1438/INDEX(F:F,MATCH(DATE(YEAR($A1438)-1,MONTH($A1438),DAY($A1438)),$A:$A,0))-1),"")</f>
        <v/>
      </c>
      <c r="J1438" s="20">
        <f>IFERROR(IF(OR(G1438="",INDEX(G:G,MATCH(DATE(YEAR($A1438)-1,MONTH($A1438),DAY($A1438)),$A:$A,0))=""),"",G1438/INDEX(G:G,MATCH(DATE(YEAR($A1438)-1,MONTH($A1438),DAY($A1438)),$A:$A,0))-1),"")</f>
        <v/>
      </c>
      <c r="K1438" s="20">
        <f>IF(OR(E1438="",E1437=""),"",E1438/E1437-1)</f>
        <v/>
      </c>
      <c r="L1438" s="20">
        <f>IF(OR(F1438="",F1437=""),"",F1438/F1437-1)</f>
        <v/>
      </c>
      <c r="M1438" s="20">
        <f>IF(OR(G1438="",G1437=""),"",G1438/G1437-1)</f>
        <v/>
      </c>
      <c r="N1438" s="20">
        <f>IF(G1438="","",E1438/G1438)</f>
        <v/>
      </c>
      <c r="O1438" s="20">
        <f>IF(G1438="","",F1438/G1438)</f>
        <v/>
      </c>
      <c r="P1438" s="21">
        <f>IF(SUMIFS('Daily NSE Equity Options'!$L:$L,'Daily NSE Equity Options'!$A:$A,$A1438)=0,"",SUMIFS('Daily NSE Equity Options'!$L:$L,'Daily NSE Equity Options'!$A:$A,$A1438))</f>
        <v/>
      </c>
      <c r="Q1438" s="8">
        <f>IF(SUMIFS('Daily BSE Equity Options'!$L:$L,'Daily BSE Equity Options'!$A:$A,$A1438)=0,"",SUMIFS('Daily BSE Equity Options'!$L:$L,'Daily BSE Equity Options'!$A:$A,$A1438))</f>
        <v/>
      </c>
      <c r="R1438" s="8">
        <f>IF(OR(P1438="",Q1438=""),"",P1438+Q1438)</f>
        <v/>
      </c>
      <c r="S1438" s="23">
        <f>IFERROR(IF(OR(P1438="",INDEX(P:P,MATCH(DATE(YEAR($A1438)-1,MONTH($A1438),DAY($A1438)),$A:$A,0))=""),"",P1438/INDEX(P:P,MATCH(DATE(YEAR($A1438)-1,MONTH($A1438),DAY($A1438)),$A:$A,0))-1),"")</f>
        <v/>
      </c>
      <c r="T1438" s="23">
        <f>IFERROR(IF(OR(Q1438="",INDEX(Q:Q,MATCH(DATE(YEAR($A1438)-1,MONTH($A1438),DAY($A1438)),$A:$A,0))=""),"",Q1438/INDEX(Q:Q,MATCH(DATE(YEAR($A1438)-1,MONTH($A1438),DAY($A1438)),$A:$A,0))-1),"")</f>
        <v/>
      </c>
      <c r="U1438" s="23">
        <f>IFERROR(IF(OR(R1438="",INDEX(R:R,MATCH(DATE(YEAR($A1438)-1,MONTH($A1438),DAY($A1438)),$A:$A,0))=""),"",R1438/INDEX(R:R,MATCH(DATE(YEAR($A1438)-1,MONTH($A1438),DAY($A1438)),$A:$A,0))-1),"")</f>
        <v/>
      </c>
      <c r="V1438" s="23">
        <f>IF(OR(P1438="",P1437=""),"",P1438/P1437-1)</f>
        <v/>
      </c>
      <c r="W1438" s="23">
        <f>IF(OR(Q1438="",Q1437=""),"",Q1438/Q1437-1)</f>
        <v/>
      </c>
      <c r="X1438" s="23">
        <f>IF(OR(R1438="",R1437=""),"",R1438/R1437-1)</f>
        <v/>
      </c>
      <c r="Y1438" s="23">
        <f>IF(R1438="","",P1438/R1438)</f>
        <v/>
      </c>
      <c r="Z1438" s="23">
        <f>IF(R1438="","",Q1438/R1438)</f>
        <v/>
      </c>
      <c r="AA1438" s="24">
        <f>IF(SUMIFS('Daily NSE Equity Options'!$M:$M,'Daily NSE Equity Options'!$A:$A,$A1438)=0,"",SUMIFS('Daily NSE Equity Options'!$M:$M,'Daily NSE Equity Options'!$A:$A,$A1438))</f>
        <v/>
      </c>
      <c r="AB1438" s="9">
        <f>IF(SUMIFS('Daily BSE Equity Options'!$M:$M,'Daily BSE Equity Options'!$A:$A,$A1438)=0,"",SUMIFS('Daily BSE Equity Options'!$M:$M,'Daily BSE Equity Options'!$A:$A,$A1438))</f>
        <v/>
      </c>
      <c r="AC1438" s="9">
        <f>IF(OR(AA1438="",AB1438=""),"",AA1438+AB1438)</f>
        <v/>
      </c>
      <c r="AD1438" s="26">
        <f>IFERROR(IF(OR(AA1438="",INDEX(AA:AA,MATCH(DATE(YEAR($A1438)-1,MONTH($A1438),DAY($A1438)),$A:$A,0))=""),"",AA1438/INDEX(AA:AA,MATCH(DATE(YEAR($A1438)-1,MONTH($A1438),DAY($A1438)),$A:$A,0))-1),"")</f>
        <v/>
      </c>
      <c r="AE1438" s="26">
        <f>IFERROR(IF(OR(AB1438="",INDEX(AB:AB,MATCH(DATE(YEAR($A1438)-1,MONTH($A1438),DAY($A1438)),$A:$A,0))=""),"",AB1438/INDEX(AB:AB,MATCH(DATE(YEAR($A1438)-1,MONTH($A1438),DAY($A1438)),$A:$A,0))-1),"")</f>
        <v/>
      </c>
      <c r="AF1438" s="26">
        <f>IFERROR(IF(OR(AC1438="",INDEX(AC:AC,MATCH(DATE(YEAR($A1438)-1,MONTH($A1438),DAY($A1438)),$A:$A,0))=""),"",AC1438/INDEX(AC:AC,MATCH(DATE(YEAR($A1438)-1,MONTH($A1438),DAY($A1438)),$A:$A,0))-1),"")</f>
        <v/>
      </c>
      <c r="AG1438" s="26">
        <f>IF(OR(AA1438="",AA1437=""),"",AA1438/AA1437-1)</f>
        <v/>
      </c>
      <c r="AH1438" s="26">
        <f>IF(OR(AB1438="",AB1437=""),"",AB1438/AB1437-1)</f>
        <v/>
      </c>
      <c r="AI1438" s="26">
        <f>IF(OR(AC1438="",AC1437=""),"",AC1438/AC1437-1)</f>
        <v/>
      </c>
      <c r="AJ1438" s="26">
        <f>IF(AC1438="","",AA1438/AC1438)</f>
        <v/>
      </c>
      <c r="AK1438" s="26">
        <f>IF(AC1438="","",AB1438/AC1438)</f>
        <v/>
      </c>
      <c r="AL1438" s="29" t="n">
        <v>11.3675</v>
      </c>
      <c r="AM1438" s="30" t="n">
        <v>11.68</v>
      </c>
      <c r="AN1438" s="30" t="n">
        <v>10.6375</v>
      </c>
      <c r="AO1438" s="30" t="n">
        <v>11.2</v>
      </c>
      <c r="AP1438" s="31" t="n">
        <v>-0.0147</v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18">
        <f>IF(SUMIFS('Daily NSE Equity Options'!$K:$K,'Daily NSE Equity Options'!$A:$A,$A1439)=0,"",SUMIFS('Daily NSE Equity Options'!$K:$K,'Daily NSE Equity Options'!$A:$A,$A1439))</f>
        <v/>
      </c>
      <c r="F1439" s="7">
        <f>IF(SUMIFS('Daily BSE Equity Options'!$K:$K,'Daily BSE Equity Options'!$A:$A,$A1439)=0,"",SUMIFS('Daily BSE Equity Options'!$K:$K,'Daily BSE Equity Options'!$A:$A,$A1439))</f>
        <v/>
      </c>
      <c r="G1439" s="7">
        <f>IF(OR(E1439="",F1439=""),"",E1439+F1439)</f>
        <v/>
      </c>
      <c r="H1439" s="20">
        <f>IFERROR(IF(OR(E1439="",INDEX(E:E,MATCH(DATE(YEAR($A1439)-1,MONTH($A1439),DAY($A1439)),$A:$A,0))=""),"",E1439/INDEX(E:E,MATCH(DATE(YEAR($A1439)-1,MONTH($A1439),DAY($A1439)),$A:$A,0))-1),"")</f>
        <v/>
      </c>
      <c r="I1439" s="20">
        <f>IFERROR(IF(OR(F1439="",INDEX(F:F,MATCH(DATE(YEAR($A1439)-1,MONTH($A1439),DAY($A1439)),$A:$A,0))=""),"",F1439/INDEX(F:F,MATCH(DATE(YEAR($A1439)-1,MONTH($A1439),DAY($A1439)),$A:$A,0))-1),"")</f>
        <v/>
      </c>
      <c r="J1439" s="20">
        <f>IFERROR(IF(OR(G1439="",INDEX(G:G,MATCH(DATE(YEAR($A1439)-1,MONTH($A1439),DAY($A1439)),$A:$A,0))=""),"",G1439/INDEX(G:G,MATCH(DATE(YEAR($A1439)-1,MONTH($A1439),DAY($A1439)),$A:$A,0))-1),"")</f>
        <v/>
      </c>
      <c r="K1439" s="20">
        <f>IF(OR(E1439="",E1438=""),"",E1439/E1438-1)</f>
        <v/>
      </c>
      <c r="L1439" s="20">
        <f>IF(OR(F1439="",F1438=""),"",F1439/F1438-1)</f>
        <v/>
      </c>
      <c r="M1439" s="20">
        <f>IF(OR(G1439="",G1438=""),"",G1439/G1438-1)</f>
        <v/>
      </c>
      <c r="N1439" s="20">
        <f>IF(G1439="","",E1439/G1439)</f>
        <v/>
      </c>
      <c r="O1439" s="20">
        <f>IF(G1439="","",F1439/G1439)</f>
        <v/>
      </c>
      <c r="P1439" s="21">
        <f>IF(SUMIFS('Daily NSE Equity Options'!$L:$L,'Daily NSE Equity Options'!$A:$A,$A1439)=0,"",SUMIFS('Daily NSE Equity Options'!$L:$L,'Daily NSE Equity Options'!$A:$A,$A1439))</f>
        <v/>
      </c>
      <c r="Q1439" s="8">
        <f>IF(SUMIFS('Daily BSE Equity Options'!$L:$L,'Daily BSE Equity Options'!$A:$A,$A1439)=0,"",SUMIFS('Daily BSE Equity Options'!$L:$L,'Daily BSE Equity Options'!$A:$A,$A1439))</f>
        <v/>
      </c>
      <c r="R1439" s="8">
        <f>IF(OR(P1439="",Q1439=""),"",P1439+Q1439)</f>
        <v/>
      </c>
      <c r="S1439" s="23">
        <f>IFERROR(IF(OR(P1439="",INDEX(P:P,MATCH(DATE(YEAR($A1439)-1,MONTH($A1439),DAY($A1439)),$A:$A,0))=""),"",P1439/INDEX(P:P,MATCH(DATE(YEAR($A1439)-1,MONTH($A1439),DAY($A1439)),$A:$A,0))-1),"")</f>
        <v/>
      </c>
      <c r="T1439" s="23">
        <f>IFERROR(IF(OR(Q1439="",INDEX(Q:Q,MATCH(DATE(YEAR($A1439)-1,MONTH($A1439),DAY($A1439)),$A:$A,0))=""),"",Q1439/INDEX(Q:Q,MATCH(DATE(YEAR($A1439)-1,MONTH($A1439),DAY($A1439)),$A:$A,0))-1),"")</f>
        <v/>
      </c>
      <c r="U1439" s="23">
        <f>IFERROR(IF(OR(R1439="",INDEX(R:R,MATCH(DATE(YEAR($A1439)-1,MONTH($A1439),DAY($A1439)),$A:$A,0))=""),"",R1439/INDEX(R:R,MATCH(DATE(YEAR($A1439)-1,MONTH($A1439),DAY($A1439)),$A:$A,0))-1),"")</f>
        <v/>
      </c>
      <c r="V1439" s="23">
        <f>IF(OR(P1439="",P1438=""),"",P1439/P1438-1)</f>
        <v/>
      </c>
      <c r="W1439" s="23">
        <f>IF(OR(Q1439="",Q1438=""),"",Q1439/Q1438-1)</f>
        <v/>
      </c>
      <c r="X1439" s="23">
        <f>IF(OR(R1439="",R1438=""),"",R1439/R1438-1)</f>
        <v/>
      </c>
      <c r="Y1439" s="23">
        <f>IF(R1439="","",P1439/R1439)</f>
        <v/>
      </c>
      <c r="Z1439" s="23">
        <f>IF(R1439="","",Q1439/R1439)</f>
        <v/>
      </c>
      <c r="AA1439" s="24">
        <f>IF(SUMIFS('Daily NSE Equity Options'!$M:$M,'Daily NSE Equity Options'!$A:$A,$A1439)=0,"",SUMIFS('Daily NSE Equity Options'!$M:$M,'Daily NSE Equity Options'!$A:$A,$A1439))</f>
        <v/>
      </c>
      <c r="AB1439" s="9">
        <f>IF(SUMIFS('Daily BSE Equity Options'!$M:$M,'Daily BSE Equity Options'!$A:$A,$A1439)=0,"",SUMIFS('Daily BSE Equity Options'!$M:$M,'Daily BSE Equity Options'!$A:$A,$A1439))</f>
        <v/>
      </c>
      <c r="AC1439" s="9">
        <f>IF(OR(AA1439="",AB1439=""),"",AA1439+AB1439)</f>
        <v/>
      </c>
      <c r="AD1439" s="26">
        <f>IFERROR(IF(OR(AA1439="",INDEX(AA:AA,MATCH(DATE(YEAR($A1439)-1,MONTH($A1439),DAY($A1439)),$A:$A,0))=""),"",AA1439/INDEX(AA:AA,MATCH(DATE(YEAR($A1439)-1,MONTH($A1439),DAY($A1439)),$A:$A,0))-1),"")</f>
        <v/>
      </c>
      <c r="AE1439" s="26">
        <f>IFERROR(IF(OR(AB1439="",INDEX(AB:AB,MATCH(DATE(YEAR($A1439)-1,MONTH($A1439),DAY($A1439)),$A:$A,0))=""),"",AB1439/INDEX(AB:AB,MATCH(DATE(YEAR($A1439)-1,MONTH($A1439),DAY($A1439)),$A:$A,0))-1),"")</f>
        <v/>
      </c>
      <c r="AF1439" s="26">
        <f>IFERROR(IF(OR(AC1439="",INDEX(AC:AC,MATCH(DATE(YEAR($A1439)-1,MONTH($A1439),DAY($A1439)),$A:$A,0))=""),"",AC1439/INDEX(AC:AC,MATCH(DATE(YEAR($A1439)-1,MONTH($A1439),DAY($A1439)),$A:$A,0))-1),"")</f>
        <v/>
      </c>
      <c r="AG1439" s="26">
        <f>IF(OR(AA1439="",AA1438=""),"",AA1439/AA1438-1)</f>
        <v/>
      </c>
      <c r="AH1439" s="26">
        <f>IF(OR(AB1439="",AB1438=""),"",AB1439/AB1438-1)</f>
        <v/>
      </c>
      <c r="AI1439" s="26">
        <f>IF(OR(AC1439="",AC1438=""),"",AC1439/AC1438-1)</f>
        <v/>
      </c>
      <c r="AJ1439" s="26">
        <f>IF(AC1439="","",AA1439/AC1439)</f>
        <v/>
      </c>
      <c r="AK1439" s="26">
        <f>IF(AC1439="","",AB1439/AC1439)</f>
        <v/>
      </c>
      <c r="AL1439" s="29" t="n">
        <v>11.1975</v>
      </c>
      <c r="AM1439" s="30" t="n">
        <v>11.4725</v>
      </c>
      <c r="AN1439" s="30" t="n">
        <v>11.0125</v>
      </c>
      <c r="AO1439" s="30" t="n">
        <v>11.32</v>
      </c>
      <c r="AP1439" s="31" t="n">
        <v>0.0109</v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18">
        <f>IF(SUMIFS('Daily NSE Equity Options'!$K:$K,'Daily NSE Equity Options'!$A:$A,$A1440)=0,"",SUMIFS('Daily NSE Equity Options'!$K:$K,'Daily NSE Equity Options'!$A:$A,$A1440))</f>
        <v/>
      </c>
      <c r="F1440" s="7">
        <f>IF(SUMIFS('Daily BSE Equity Options'!$K:$K,'Daily BSE Equity Options'!$A:$A,$A1440)=0,"",SUMIFS('Daily BSE Equity Options'!$K:$K,'Daily BSE Equity Options'!$A:$A,$A1440))</f>
        <v/>
      </c>
      <c r="G1440" s="7">
        <f>IF(OR(E1440="",F1440=""),"",E1440+F1440)</f>
        <v/>
      </c>
      <c r="H1440" s="20">
        <f>IFERROR(IF(OR(E1440="",INDEX(E:E,MATCH(DATE(YEAR($A1440)-1,MONTH($A1440),DAY($A1440)),$A:$A,0))=""),"",E1440/INDEX(E:E,MATCH(DATE(YEAR($A1440)-1,MONTH($A1440),DAY($A1440)),$A:$A,0))-1),"")</f>
        <v/>
      </c>
      <c r="I1440" s="20">
        <f>IFERROR(IF(OR(F1440="",INDEX(F:F,MATCH(DATE(YEAR($A1440)-1,MONTH($A1440),DAY($A1440)),$A:$A,0))=""),"",F1440/INDEX(F:F,MATCH(DATE(YEAR($A1440)-1,MONTH($A1440),DAY($A1440)),$A:$A,0))-1),"")</f>
        <v/>
      </c>
      <c r="J1440" s="20">
        <f>IFERROR(IF(OR(G1440="",INDEX(G:G,MATCH(DATE(YEAR($A1440)-1,MONTH($A1440),DAY($A1440)),$A:$A,0))=""),"",G1440/INDEX(G:G,MATCH(DATE(YEAR($A1440)-1,MONTH($A1440),DAY($A1440)),$A:$A,0))-1),"")</f>
        <v/>
      </c>
      <c r="K1440" s="20">
        <f>IF(OR(E1440="",E1439=""),"",E1440/E1439-1)</f>
        <v/>
      </c>
      <c r="L1440" s="20">
        <f>IF(OR(F1440="",F1439=""),"",F1440/F1439-1)</f>
        <v/>
      </c>
      <c r="M1440" s="20">
        <f>IF(OR(G1440="",G1439=""),"",G1440/G1439-1)</f>
        <v/>
      </c>
      <c r="N1440" s="20">
        <f>IF(G1440="","",E1440/G1440)</f>
        <v/>
      </c>
      <c r="O1440" s="20">
        <f>IF(G1440="","",F1440/G1440)</f>
        <v/>
      </c>
      <c r="P1440" s="21">
        <f>IF(SUMIFS('Daily NSE Equity Options'!$L:$L,'Daily NSE Equity Options'!$A:$A,$A1440)=0,"",SUMIFS('Daily NSE Equity Options'!$L:$L,'Daily NSE Equity Options'!$A:$A,$A1440))</f>
        <v/>
      </c>
      <c r="Q1440" s="8">
        <f>IF(SUMIFS('Daily BSE Equity Options'!$L:$L,'Daily BSE Equity Options'!$A:$A,$A1440)=0,"",SUMIFS('Daily BSE Equity Options'!$L:$L,'Daily BSE Equity Options'!$A:$A,$A1440))</f>
        <v/>
      </c>
      <c r="R1440" s="8">
        <f>IF(OR(P1440="",Q1440=""),"",P1440+Q1440)</f>
        <v/>
      </c>
      <c r="S1440" s="23">
        <f>IFERROR(IF(OR(P1440="",INDEX(P:P,MATCH(DATE(YEAR($A1440)-1,MONTH($A1440),DAY($A1440)),$A:$A,0))=""),"",P1440/INDEX(P:P,MATCH(DATE(YEAR($A1440)-1,MONTH($A1440),DAY($A1440)),$A:$A,0))-1),"")</f>
        <v/>
      </c>
      <c r="T1440" s="23">
        <f>IFERROR(IF(OR(Q1440="",INDEX(Q:Q,MATCH(DATE(YEAR($A1440)-1,MONTH($A1440),DAY($A1440)),$A:$A,0))=""),"",Q1440/INDEX(Q:Q,MATCH(DATE(YEAR($A1440)-1,MONTH($A1440),DAY($A1440)),$A:$A,0))-1),"")</f>
        <v/>
      </c>
      <c r="U1440" s="23">
        <f>IFERROR(IF(OR(R1440="",INDEX(R:R,MATCH(DATE(YEAR($A1440)-1,MONTH($A1440),DAY($A1440)),$A:$A,0))=""),"",R1440/INDEX(R:R,MATCH(DATE(YEAR($A1440)-1,MONTH($A1440),DAY($A1440)),$A:$A,0))-1),"")</f>
        <v/>
      </c>
      <c r="V1440" s="23">
        <f>IF(OR(P1440="",P1439=""),"",P1440/P1439-1)</f>
        <v/>
      </c>
      <c r="W1440" s="23">
        <f>IF(OR(Q1440="",Q1439=""),"",Q1440/Q1439-1)</f>
        <v/>
      </c>
      <c r="X1440" s="23">
        <f>IF(OR(R1440="",R1439=""),"",R1440/R1439-1)</f>
        <v/>
      </c>
      <c r="Y1440" s="23">
        <f>IF(R1440="","",P1440/R1440)</f>
        <v/>
      </c>
      <c r="Z1440" s="23">
        <f>IF(R1440="","",Q1440/R1440)</f>
        <v/>
      </c>
      <c r="AA1440" s="24">
        <f>IF(SUMIFS('Daily NSE Equity Options'!$M:$M,'Daily NSE Equity Options'!$A:$A,$A1440)=0,"",SUMIFS('Daily NSE Equity Options'!$M:$M,'Daily NSE Equity Options'!$A:$A,$A1440))</f>
        <v/>
      </c>
      <c r="AB1440" s="9">
        <f>IF(SUMIFS('Daily BSE Equity Options'!$M:$M,'Daily BSE Equity Options'!$A:$A,$A1440)=0,"",SUMIFS('Daily BSE Equity Options'!$M:$M,'Daily BSE Equity Options'!$A:$A,$A1440))</f>
        <v/>
      </c>
      <c r="AC1440" s="9">
        <f>IF(OR(AA1440="",AB1440=""),"",AA1440+AB1440)</f>
        <v/>
      </c>
      <c r="AD1440" s="26">
        <f>IFERROR(IF(OR(AA1440="",INDEX(AA:AA,MATCH(DATE(YEAR($A1440)-1,MONTH($A1440),DAY($A1440)),$A:$A,0))=""),"",AA1440/INDEX(AA:AA,MATCH(DATE(YEAR($A1440)-1,MONTH($A1440),DAY($A1440)),$A:$A,0))-1),"")</f>
        <v/>
      </c>
      <c r="AE1440" s="26">
        <f>IFERROR(IF(OR(AB1440="",INDEX(AB:AB,MATCH(DATE(YEAR($A1440)-1,MONTH($A1440),DAY($A1440)),$A:$A,0))=""),"",AB1440/INDEX(AB:AB,MATCH(DATE(YEAR($A1440)-1,MONTH($A1440),DAY($A1440)),$A:$A,0))-1),"")</f>
        <v/>
      </c>
      <c r="AF1440" s="26">
        <f>IFERROR(IF(OR(AC1440="",INDEX(AC:AC,MATCH(DATE(YEAR($A1440)-1,MONTH($A1440),DAY($A1440)),$A:$A,0))=""),"",AC1440/INDEX(AC:AC,MATCH(DATE(YEAR($A1440)-1,MONTH($A1440),DAY($A1440)),$A:$A,0))-1),"")</f>
        <v/>
      </c>
      <c r="AG1440" s="26">
        <f>IF(OR(AA1440="",AA1439=""),"",AA1440/AA1439-1)</f>
        <v/>
      </c>
      <c r="AH1440" s="26">
        <f>IF(OR(AB1440="",AB1439=""),"",AB1440/AB1439-1)</f>
        <v/>
      </c>
      <c r="AI1440" s="26">
        <f>IF(OR(AC1440="",AC1439=""),"",AC1440/AC1439-1)</f>
        <v/>
      </c>
      <c r="AJ1440" s="26">
        <f>IF(AC1440="","",AA1440/AC1440)</f>
        <v/>
      </c>
      <c r="AK1440" s="26">
        <f>IF(AC1440="","",AB1440/AC1440)</f>
        <v/>
      </c>
      <c r="AL1440" s="29" t="n">
        <v>11.32</v>
      </c>
      <c r="AM1440" s="30" t="n">
        <v>11.575</v>
      </c>
      <c r="AN1440" s="30" t="n">
        <v>10.875</v>
      </c>
      <c r="AO1440" s="30" t="n">
        <v>11.37</v>
      </c>
      <c r="AP1440" s="31" t="n">
        <v>0.0044</v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18">
        <f>IF(SUMIFS('Daily NSE Equity Options'!$K:$K,'Daily NSE Equity Options'!$A:$A,$A1441)=0,"",SUMIFS('Daily NSE Equity Options'!$K:$K,'Daily NSE Equity Options'!$A:$A,$A1441))</f>
        <v/>
      </c>
      <c r="F1441" s="7">
        <f>IF(SUMIFS('Daily BSE Equity Options'!$K:$K,'Daily BSE Equity Options'!$A:$A,$A1441)=0,"",SUMIFS('Daily BSE Equity Options'!$K:$K,'Daily BSE Equity Options'!$A:$A,$A1441))</f>
        <v/>
      </c>
      <c r="G1441" s="7">
        <f>IF(OR(E1441="",F1441=""),"",E1441+F1441)</f>
        <v/>
      </c>
      <c r="H1441" s="20">
        <f>IFERROR(IF(OR(E1441="",INDEX(E:E,MATCH(DATE(YEAR($A1441)-1,MONTH($A1441),DAY($A1441)),$A:$A,0))=""),"",E1441/INDEX(E:E,MATCH(DATE(YEAR($A1441)-1,MONTH($A1441),DAY($A1441)),$A:$A,0))-1),"")</f>
        <v/>
      </c>
      <c r="I1441" s="20">
        <f>IFERROR(IF(OR(F1441="",INDEX(F:F,MATCH(DATE(YEAR($A1441)-1,MONTH($A1441),DAY($A1441)),$A:$A,0))=""),"",F1441/INDEX(F:F,MATCH(DATE(YEAR($A1441)-1,MONTH($A1441),DAY($A1441)),$A:$A,0))-1),"")</f>
        <v/>
      </c>
      <c r="J1441" s="20">
        <f>IFERROR(IF(OR(G1441="",INDEX(G:G,MATCH(DATE(YEAR($A1441)-1,MONTH($A1441),DAY($A1441)),$A:$A,0))=""),"",G1441/INDEX(G:G,MATCH(DATE(YEAR($A1441)-1,MONTH($A1441),DAY($A1441)),$A:$A,0))-1),"")</f>
        <v/>
      </c>
      <c r="K1441" s="20">
        <f>IF(OR(E1441="",E1440=""),"",E1441/E1440-1)</f>
        <v/>
      </c>
      <c r="L1441" s="20">
        <f>IF(OR(F1441="",F1440=""),"",F1441/F1440-1)</f>
        <v/>
      </c>
      <c r="M1441" s="20">
        <f>IF(OR(G1441="",G1440=""),"",G1441/G1440-1)</f>
        <v/>
      </c>
      <c r="N1441" s="20">
        <f>IF(G1441="","",E1441/G1441)</f>
        <v/>
      </c>
      <c r="O1441" s="20">
        <f>IF(G1441="","",F1441/G1441)</f>
        <v/>
      </c>
      <c r="P1441" s="21">
        <f>IF(SUMIFS('Daily NSE Equity Options'!$L:$L,'Daily NSE Equity Options'!$A:$A,$A1441)=0,"",SUMIFS('Daily NSE Equity Options'!$L:$L,'Daily NSE Equity Options'!$A:$A,$A1441))</f>
        <v/>
      </c>
      <c r="Q1441" s="8">
        <f>IF(SUMIFS('Daily BSE Equity Options'!$L:$L,'Daily BSE Equity Options'!$A:$A,$A1441)=0,"",SUMIFS('Daily BSE Equity Options'!$L:$L,'Daily BSE Equity Options'!$A:$A,$A1441))</f>
        <v/>
      </c>
      <c r="R1441" s="8">
        <f>IF(OR(P1441="",Q1441=""),"",P1441+Q1441)</f>
        <v/>
      </c>
      <c r="S1441" s="23">
        <f>IFERROR(IF(OR(P1441="",INDEX(P:P,MATCH(DATE(YEAR($A1441)-1,MONTH($A1441),DAY($A1441)),$A:$A,0))=""),"",P1441/INDEX(P:P,MATCH(DATE(YEAR($A1441)-1,MONTH($A1441),DAY($A1441)),$A:$A,0))-1),"")</f>
        <v/>
      </c>
      <c r="T1441" s="23">
        <f>IFERROR(IF(OR(Q1441="",INDEX(Q:Q,MATCH(DATE(YEAR($A1441)-1,MONTH($A1441),DAY($A1441)),$A:$A,0))=""),"",Q1441/INDEX(Q:Q,MATCH(DATE(YEAR($A1441)-1,MONTH($A1441),DAY($A1441)),$A:$A,0))-1),"")</f>
        <v/>
      </c>
      <c r="U1441" s="23">
        <f>IFERROR(IF(OR(R1441="",INDEX(R:R,MATCH(DATE(YEAR($A1441)-1,MONTH($A1441),DAY($A1441)),$A:$A,0))=""),"",R1441/INDEX(R:R,MATCH(DATE(YEAR($A1441)-1,MONTH($A1441),DAY($A1441)),$A:$A,0))-1),"")</f>
        <v/>
      </c>
      <c r="V1441" s="23">
        <f>IF(OR(P1441="",P1440=""),"",P1441/P1440-1)</f>
        <v/>
      </c>
      <c r="W1441" s="23">
        <f>IF(OR(Q1441="",Q1440=""),"",Q1441/Q1440-1)</f>
        <v/>
      </c>
      <c r="X1441" s="23">
        <f>IF(OR(R1441="",R1440=""),"",R1441/R1440-1)</f>
        <v/>
      </c>
      <c r="Y1441" s="23">
        <f>IF(R1441="","",P1441/R1441)</f>
        <v/>
      </c>
      <c r="Z1441" s="23">
        <f>IF(R1441="","",Q1441/R1441)</f>
        <v/>
      </c>
      <c r="AA1441" s="24">
        <f>IF(SUMIFS('Daily NSE Equity Options'!$M:$M,'Daily NSE Equity Options'!$A:$A,$A1441)=0,"",SUMIFS('Daily NSE Equity Options'!$M:$M,'Daily NSE Equity Options'!$A:$A,$A1441))</f>
        <v/>
      </c>
      <c r="AB1441" s="9">
        <f>IF(SUMIFS('Daily BSE Equity Options'!$M:$M,'Daily BSE Equity Options'!$A:$A,$A1441)=0,"",SUMIFS('Daily BSE Equity Options'!$M:$M,'Daily BSE Equity Options'!$A:$A,$A1441))</f>
        <v/>
      </c>
      <c r="AC1441" s="9">
        <f>IF(OR(AA1441="",AB1441=""),"",AA1441+AB1441)</f>
        <v/>
      </c>
      <c r="AD1441" s="26">
        <f>IFERROR(IF(OR(AA1441="",INDEX(AA:AA,MATCH(DATE(YEAR($A1441)-1,MONTH($A1441),DAY($A1441)),$A:$A,0))=""),"",AA1441/INDEX(AA:AA,MATCH(DATE(YEAR($A1441)-1,MONTH($A1441),DAY($A1441)),$A:$A,0))-1),"")</f>
        <v/>
      </c>
      <c r="AE1441" s="26">
        <f>IFERROR(IF(OR(AB1441="",INDEX(AB:AB,MATCH(DATE(YEAR($A1441)-1,MONTH($A1441),DAY($A1441)),$A:$A,0))=""),"",AB1441/INDEX(AB:AB,MATCH(DATE(YEAR($A1441)-1,MONTH($A1441),DAY($A1441)),$A:$A,0))-1),"")</f>
        <v/>
      </c>
      <c r="AF1441" s="26">
        <f>IFERROR(IF(OR(AC1441="",INDEX(AC:AC,MATCH(DATE(YEAR($A1441)-1,MONTH($A1441),DAY($A1441)),$A:$A,0))=""),"",AC1441/INDEX(AC:AC,MATCH(DATE(YEAR($A1441)-1,MONTH($A1441),DAY($A1441)),$A:$A,0))-1),"")</f>
        <v/>
      </c>
      <c r="AG1441" s="26">
        <f>IF(OR(AA1441="",AA1440=""),"",AA1441/AA1440-1)</f>
        <v/>
      </c>
      <c r="AH1441" s="26">
        <f>IF(OR(AB1441="",AB1440=""),"",AB1441/AB1440-1)</f>
        <v/>
      </c>
      <c r="AI1441" s="26">
        <f>IF(OR(AC1441="",AC1440=""),"",AC1441/AC1440-1)</f>
        <v/>
      </c>
      <c r="AJ1441" s="26">
        <f>IF(AC1441="","",AA1441/AC1441)</f>
        <v/>
      </c>
      <c r="AK1441" s="26">
        <f>IF(AC1441="","",AB1441/AC1441)</f>
        <v/>
      </c>
      <c r="AL1441" s="29" t="n">
        <v>11.3725</v>
      </c>
      <c r="AM1441" s="30" t="n">
        <v>12.125</v>
      </c>
      <c r="AN1441" s="30" t="n">
        <v>10.3925</v>
      </c>
      <c r="AO1441" s="30" t="n">
        <v>11.83</v>
      </c>
      <c r="AP1441" s="31" t="n">
        <v>0.0402</v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18">
        <f>IF(SUMIFS('Daily NSE Equity Options'!$K:$K,'Daily NSE Equity Options'!$A:$A,$A1442)=0,"",SUMIFS('Daily NSE Equity Options'!$K:$K,'Daily NSE Equity Options'!$A:$A,$A1442))</f>
        <v/>
      </c>
      <c r="F1442" s="7">
        <f>IF(SUMIFS('Daily BSE Equity Options'!$K:$K,'Daily BSE Equity Options'!$A:$A,$A1442)=0,"",SUMIFS('Daily BSE Equity Options'!$K:$K,'Daily BSE Equity Options'!$A:$A,$A1442))</f>
        <v/>
      </c>
      <c r="G1442" s="7">
        <f>IF(OR(E1442="",F1442=""),"",E1442+F1442)</f>
        <v/>
      </c>
      <c r="H1442" s="20">
        <f>IFERROR(IF(OR(E1442="",INDEX(E:E,MATCH(DATE(YEAR($A1442)-1,MONTH($A1442),DAY($A1442)),$A:$A,0))=""),"",E1442/INDEX(E:E,MATCH(DATE(YEAR($A1442)-1,MONTH($A1442),DAY($A1442)),$A:$A,0))-1),"")</f>
        <v/>
      </c>
      <c r="I1442" s="20">
        <f>IFERROR(IF(OR(F1442="",INDEX(F:F,MATCH(DATE(YEAR($A1442)-1,MONTH($A1442),DAY($A1442)),$A:$A,0))=""),"",F1442/INDEX(F:F,MATCH(DATE(YEAR($A1442)-1,MONTH($A1442),DAY($A1442)),$A:$A,0))-1),"")</f>
        <v/>
      </c>
      <c r="J1442" s="20">
        <f>IFERROR(IF(OR(G1442="",INDEX(G:G,MATCH(DATE(YEAR($A1442)-1,MONTH($A1442),DAY($A1442)),$A:$A,0))=""),"",G1442/INDEX(G:G,MATCH(DATE(YEAR($A1442)-1,MONTH($A1442),DAY($A1442)),$A:$A,0))-1),"")</f>
        <v/>
      </c>
      <c r="K1442" s="20">
        <f>IF(OR(E1442="",E1441=""),"",E1442/E1441-1)</f>
        <v/>
      </c>
      <c r="L1442" s="20">
        <f>IF(OR(F1442="",F1441=""),"",F1442/F1441-1)</f>
        <v/>
      </c>
      <c r="M1442" s="20">
        <f>IF(OR(G1442="",G1441=""),"",G1442/G1441-1)</f>
        <v/>
      </c>
      <c r="N1442" s="20">
        <f>IF(G1442="","",E1442/G1442)</f>
        <v/>
      </c>
      <c r="O1442" s="20">
        <f>IF(G1442="","",F1442/G1442)</f>
        <v/>
      </c>
      <c r="P1442" s="21">
        <f>IF(SUMIFS('Daily NSE Equity Options'!$L:$L,'Daily NSE Equity Options'!$A:$A,$A1442)=0,"",SUMIFS('Daily NSE Equity Options'!$L:$L,'Daily NSE Equity Options'!$A:$A,$A1442))</f>
        <v/>
      </c>
      <c r="Q1442" s="8">
        <f>IF(SUMIFS('Daily BSE Equity Options'!$L:$L,'Daily BSE Equity Options'!$A:$A,$A1442)=0,"",SUMIFS('Daily BSE Equity Options'!$L:$L,'Daily BSE Equity Options'!$A:$A,$A1442))</f>
        <v/>
      </c>
      <c r="R1442" s="8">
        <f>IF(OR(P1442="",Q1442=""),"",P1442+Q1442)</f>
        <v/>
      </c>
      <c r="S1442" s="23">
        <f>IFERROR(IF(OR(P1442="",INDEX(P:P,MATCH(DATE(YEAR($A1442)-1,MONTH($A1442),DAY($A1442)),$A:$A,0))=""),"",P1442/INDEX(P:P,MATCH(DATE(YEAR($A1442)-1,MONTH($A1442),DAY($A1442)),$A:$A,0))-1),"")</f>
        <v/>
      </c>
      <c r="T1442" s="23">
        <f>IFERROR(IF(OR(Q1442="",INDEX(Q:Q,MATCH(DATE(YEAR($A1442)-1,MONTH($A1442),DAY($A1442)),$A:$A,0))=""),"",Q1442/INDEX(Q:Q,MATCH(DATE(YEAR($A1442)-1,MONTH($A1442),DAY($A1442)),$A:$A,0))-1),"")</f>
        <v/>
      </c>
      <c r="U1442" s="23">
        <f>IFERROR(IF(OR(R1442="",INDEX(R:R,MATCH(DATE(YEAR($A1442)-1,MONTH($A1442),DAY($A1442)),$A:$A,0))=""),"",R1442/INDEX(R:R,MATCH(DATE(YEAR($A1442)-1,MONTH($A1442),DAY($A1442)),$A:$A,0))-1),"")</f>
        <v/>
      </c>
      <c r="V1442" s="23">
        <f>IF(OR(P1442="",P1441=""),"",P1442/P1441-1)</f>
        <v/>
      </c>
      <c r="W1442" s="23">
        <f>IF(OR(Q1442="",Q1441=""),"",Q1442/Q1441-1)</f>
        <v/>
      </c>
      <c r="X1442" s="23">
        <f>IF(OR(R1442="",R1441=""),"",R1442/R1441-1)</f>
        <v/>
      </c>
      <c r="Y1442" s="23">
        <f>IF(R1442="","",P1442/R1442)</f>
        <v/>
      </c>
      <c r="Z1442" s="23">
        <f>IF(R1442="","",Q1442/R1442)</f>
        <v/>
      </c>
      <c r="AA1442" s="24">
        <f>IF(SUMIFS('Daily NSE Equity Options'!$M:$M,'Daily NSE Equity Options'!$A:$A,$A1442)=0,"",SUMIFS('Daily NSE Equity Options'!$M:$M,'Daily NSE Equity Options'!$A:$A,$A1442))</f>
        <v/>
      </c>
      <c r="AB1442" s="9">
        <f>IF(SUMIFS('Daily BSE Equity Options'!$M:$M,'Daily BSE Equity Options'!$A:$A,$A1442)=0,"",SUMIFS('Daily BSE Equity Options'!$M:$M,'Daily BSE Equity Options'!$A:$A,$A1442))</f>
        <v/>
      </c>
      <c r="AC1442" s="9">
        <f>IF(OR(AA1442="",AB1442=""),"",AA1442+AB1442)</f>
        <v/>
      </c>
      <c r="AD1442" s="26">
        <f>IFERROR(IF(OR(AA1442="",INDEX(AA:AA,MATCH(DATE(YEAR($A1442)-1,MONTH($A1442),DAY($A1442)),$A:$A,0))=""),"",AA1442/INDEX(AA:AA,MATCH(DATE(YEAR($A1442)-1,MONTH($A1442),DAY($A1442)),$A:$A,0))-1),"")</f>
        <v/>
      </c>
      <c r="AE1442" s="26">
        <f>IFERROR(IF(OR(AB1442="",INDEX(AB:AB,MATCH(DATE(YEAR($A1442)-1,MONTH($A1442),DAY($A1442)),$A:$A,0))=""),"",AB1442/INDEX(AB:AB,MATCH(DATE(YEAR($A1442)-1,MONTH($A1442),DAY($A1442)),$A:$A,0))-1),"")</f>
        <v/>
      </c>
      <c r="AF1442" s="26">
        <f>IFERROR(IF(OR(AC1442="",INDEX(AC:AC,MATCH(DATE(YEAR($A1442)-1,MONTH($A1442),DAY($A1442)),$A:$A,0))=""),"",AC1442/INDEX(AC:AC,MATCH(DATE(YEAR($A1442)-1,MONTH($A1442),DAY($A1442)),$A:$A,0))-1),"")</f>
        <v/>
      </c>
      <c r="AG1442" s="26">
        <f>IF(OR(AA1442="",AA1441=""),"",AA1442/AA1441-1)</f>
        <v/>
      </c>
      <c r="AH1442" s="26">
        <f>IF(OR(AB1442="",AB1441=""),"",AB1442/AB1441-1)</f>
        <v/>
      </c>
      <c r="AI1442" s="26">
        <f>IF(OR(AC1442="",AC1441=""),"",AC1442/AC1441-1)</f>
        <v/>
      </c>
      <c r="AJ1442" s="26">
        <f>IF(AC1442="","",AA1442/AC1442)</f>
        <v/>
      </c>
      <c r="AK1442" s="26">
        <f>IF(AC1442="","",AB1442/AC1442)</f>
        <v/>
      </c>
      <c r="AL1442" s="29" t="n">
        <v>11.8275</v>
      </c>
      <c r="AM1442" s="30" t="n">
        <v>12.9025</v>
      </c>
      <c r="AN1442" s="30" t="n">
        <v>10.995</v>
      </c>
      <c r="AO1442" s="30" t="n">
        <v>12.73</v>
      </c>
      <c r="AP1442" s="31" t="n">
        <v>0.07630000000000001</v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18">
        <f>IF(SUMIFS('Daily NSE Equity Options'!$K:$K,'Daily NSE Equity Options'!$A:$A,$A1443)=0,"",SUMIFS('Daily NSE Equity Options'!$K:$K,'Daily NSE Equity Options'!$A:$A,$A1443))</f>
        <v/>
      </c>
      <c r="F1443" s="7">
        <f>IF(SUMIFS('Daily BSE Equity Options'!$K:$K,'Daily BSE Equity Options'!$A:$A,$A1443)=0,"",SUMIFS('Daily BSE Equity Options'!$K:$K,'Daily BSE Equity Options'!$A:$A,$A1443))</f>
        <v/>
      </c>
      <c r="G1443" s="7">
        <f>IF(OR(E1443="",F1443=""),"",E1443+F1443)</f>
        <v/>
      </c>
      <c r="H1443" s="20">
        <f>IFERROR(IF(OR(E1443="",INDEX(E:E,MATCH(DATE(YEAR($A1443)-1,MONTH($A1443),DAY($A1443)),$A:$A,0))=""),"",E1443/INDEX(E:E,MATCH(DATE(YEAR($A1443)-1,MONTH($A1443),DAY($A1443)),$A:$A,0))-1),"")</f>
        <v/>
      </c>
      <c r="I1443" s="20">
        <f>IFERROR(IF(OR(F1443="",INDEX(F:F,MATCH(DATE(YEAR($A1443)-1,MONTH($A1443),DAY($A1443)),$A:$A,0))=""),"",F1443/INDEX(F:F,MATCH(DATE(YEAR($A1443)-1,MONTH($A1443),DAY($A1443)),$A:$A,0))-1),"")</f>
        <v/>
      </c>
      <c r="J1443" s="20">
        <f>IFERROR(IF(OR(G1443="",INDEX(G:G,MATCH(DATE(YEAR($A1443)-1,MONTH($A1443),DAY($A1443)),$A:$A,0))=""),"",G1443/INDEX(G:G,MATCH(DATE(YEAR($A1443)-1,MONTH($A1443),DAY($A1443)),$A:$A,0))-1),"")</f>
        <v/>
      </c>
      <c r="K1443" s="20">
        <f>IF(OR(E1443="",E1442=""),"",E1443/E1442-1)</f>
        <v/>
      </c>
      <c r="L1443" s="20">
        <f>IF(OR(F1443="",F1442=""),"",F1443/F1442-1)</f>
        <v/>
      </c>
      <c r="M1443" s="20">
        <f>IF(OR(G1443="",G1442=""),"",G1443/G1442-1)</f>
        <v/>
      </c>
      <c r="N1443" s="20">
        <f>IF(G1443="","",E1443/G1443)</f>
        <v/>
      </c>
      <c r="O1443" s="20">
        <f>IF(G1443="","",F1443/G1443)</f>
        <v/>
      </c>
      <c r="P1443" s="21">
        <f>IF(SUMIFS('Daily NSE Equity Options'!$L:$L,'Daily NSE Equity Options'!$A:$A,$A1443)=0,"",SUMIFS('Daily NSE Equity Options'!$L:$L,'Daily NSE Equity Options'!$A:$A,$A1443))</f>
        <v/>
      </c>
      <c r="Q1443" s="8">
        <f>IF(SUMIFS('Daily BSE Equity Options'!$L:$L,'Daily BSE Equity Options'!$A:$A,$A1443)=0,"",SUMIFS('Daily BSE Equity Options'!$L:$L,'Daily BSE Equity Options'!$A:$A,$A1443))</f>
        <v/>
      </c>
      <c r="R1443" s="8">
        <f>IF(OR(P1443="",Q1443=""),"",P1443+Q1443)</f>
        <v/>
      </c>
      <c r="S1443" s="23">
        <f>IFERROR(IF(OR(P1443="",INDEX(P:P,MATCH(DATE(YEAR($A1443)-1,MONTH($A1443),DAY($A1443)),$A:$A,0))=""),"",P1443/INDEX(P:P,MATCH(DATE(YEAR($A1443)-1,MONTH($A1443),DAY($A1443)),$A:$A,0))-1),"")</f>
        <v/>
      </c>
      <c r="T1443" s="23">
        <f>IFERROR(IF(OR(Q1443="",INDEX(Q:Q,MATCH(DATE(YEAR($A1443)-1,MONTH($A1443),DAY($A1443)),$A:$A,0))=""),"",Q1443/INDEX(Q:Q,MATCH(DATE(YEAR($A1443)-1,MONTH($A1443),DAY($A1443)),$A:$A,0))-1),"")</f>
        <v/>
      </c>
      <c r="U1443" s="23">
        <f>IFERROR(IF(OR(R1443="",INDEX(R:R,MATCH(DATE(YEAR($A1443)-1,MONTH($A1443),DAY($A1443)),$A:$A,0))=""),"",R1443/INDEX(R:R,MATCH(DATE(YEAR($A1443)-1,MONTH($A1443),DAY($A1443)),$A:$A,0))-1),"")</f>
        <v/>
      </c>
      <c r="V1443" s="23">
        <f>IF(OR(P1443="",P1442=""),"",P1443/P1442-1)</f>
        <v/>
      </c>
      <c r="W1443" s="23">
        <f>IF(OR(Q1443="",Q1442=""),"",Q1443/Q1442-1)</f>
        <v/>
      </c>
      <c r="X1443" s="23">
        <f>IF(OR(R1443="",R1442=""),"",R1443/R1442-1)</f>
        <v/>
      </c>
      <c r="Y1443" s="23">
        <f>IF(R1443="","",P1443/R1443)</f>
        <v/>
      </c>
      <c r="Z1443" s="23">
        <f>IF(R1443="","",Q1443/R1443)</f>
        <v/>
      </c>
      <c r="AA1443" s="24">
        <f>IF(SUMIFS('Daily NSE Equity Options'!$M:$M,'Daily NSE Equity Options'!$A:$A,$A1443)=0,"",SUMIFS('Daily NSE Equity Options'!$M:$M,'Daily NSE Equity Options'!$A:$A,$A1443))</f>
        <v/>
      </c>
      <c r="AB1443" s="9">
        <f>IF(SUMIFS('Daily BSE Equity Options'!$M:$M,'Daily BSE Equity Options'!$A:$A,$A1443)=0,"",SUMIFS('Daily BSE Equity Options'!$M:$M,'Daily BSE Equity Options'!$A:$A,$A1443))</f>
        <v/>
      </c>
      <c r="AC1443" s="9">
        <f>IF(OR(AA1443="",AB1443=""),"",AA1443+AB1443)</f>
        <v/>
      </c>
      <c r="AD1443" s="26">
        <f>IFERROR(IF(OR(AA1443="",INDEX(AA:AA,MATCH(DATE(YEAR($A1443)-1,MONTH($A1443),DAY($A1443)),$A:$A,0))=""),"",AA1443/INDEX(AA:AA,MATCH(DATE(YEAR($A1443)-1,MONTH($A1443),DAY($A1443)),$A:$A,0))-1),"")</f>
        <v/>
      </c>
      <c r="AE1443" s="26">
        <f>IFERROR(IF(OR(AB1443="",INDEX(AB:AB,MATCH(DATE(YEAR($A1443)-1,MONTH($A1443),DAY($A1443)),$A:$A,0))=""),"",AB1443/INDEX(AB:AB,MATCH(DATE(YEAR($A1443)-1,MONTH($A1443),DAY($A1443)),$A:$A,0))-1),"")</f>
        <v/>
      </c>
      <c r="AF1443" s="26">
        <f>IFERROR(IF(OR(AC1443="",INDEX(AC:AC,MATCH(DATE(YEAR($A1443)-1,MONTH($A1443),DAY($A1443)),$A:$A,0))=""),"",AC1443/INDEX(AC:AC,MATCH(DATE(YEAR($A1443)-1,MONTH($A1443),DAY($A1443)),$A:$A,0))-1),"")</f>
        <v/>
      </c>
      <c r="AG1443" s="26">
        <f>IF(OR(AA1443="",AA1442=""),"",AA1443/AA1442-1)</f>
        <v/>
      </c>
      <c r="AH1443" s="26">
        <f>IF(OR(AB1443="",AB1442=""),"",AB1443/AB1442-1)</f>
        <v/>
      </c>
      <c r="AI1443" s="26">
        <f>IF(OR(AC1443="",AC1442=""),"",AC1443/AC1442-1)</f>
        <v/>
      </c>
      <c r="AJ1443" s="26">
        <f>IF(AC1443="","",AA1443/AC1443)</f>
        <v/>
      </c>
      <c r="AK1443" s="26">
        <f>IF(AC1443="","",AB1443/AC1443)</f>
        <v/>
      </c>
      <c r="AL1443" s="29" t="n">
        <v>12.73</v>
      </c>
      <c r="AM1443" s="30" t="n">
        <v>14.43</v>
      </c>
      <c r="AN1443" s="30" t="n">
        <v>12.4325</v>
      </c>
      <c r="AO1443" s="30" t="n">
        <v>13.78</v>
      </c>
      <c r="AP1443" s="31" t="n">
        <v>0.0825</v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18">
        <f>IF(SUMIFS('Daily NSE Equity Options'!$K:$K,'Daily NSE Equity Options'!$A:$A,$A1444)=0,"",SUMIFS('Daily NSE Equity Options'!$K:$K,'Daily NSE Equity Options'!$A:$A,$A1444))</f>
        <v/>
      </c>
      <c r="F1444" s="7">
        <f>IF(SUMIFS('Daily BSE Equity Options'!$K:$K,'Daily BSE Equity Options'!$A:$A,$A1444)=0,"",SUMIFS('Daily BSE Equity Options'!$K:$K,'Daily BSE Equity Options'!$A:$A,$A1444))</f>
        <v/>
      </c>
      <c r="G1444" s="7">
        <f>IF(OR(E1444="",F1444=""),"",E1444+F1444)</f>
        <v/>
      </c>
      <c r="H1444" s="20">
        <f>IFERROR(IF(OR(E1444="",INDEX(E:E,MATCH(DATE(YEAR($A1444)-1,MONTH($A1444),DAY($A1444)),$A:$A,0))=""),"",E1444/INDEX(E:E,MATCH(DATE(YEAR($A1444)-1,MONTH($A1444),DAY($A1444)),$A:$A,0))-1),"")</f>
        <v/>
      </c>
      <c r="I1444" s="20">
        <f>IFERROR(IF(OR(F1444="",INDEX(F:F,MATCH(DATE(YEAR($A1444)-1,MONTH($A1444),DAY($A1444)),$A:$A,0))=""),"",F1444/INDEX(F:F,MATCH(DATE(YEAR($A1444)-1,MONTH($A1444),DAY($A1444)),$A:$A,0))-1),"")</f>
        <v/>
      </c>
      <c r="J1444" s="20">
        <f>IFERROR(IF(OR(G1444="",INDEX(G:G,MATCH(DATE(YEAR($A1444)-1,MONTH($A1444),DAY($A1444)),$A:$A,0))=""),"",G1444/INDEX(G:G,MATCH(DATE(YEAR($A1444)-1,MONTH($A1444),DAY($A1444)),$A:$A,0))-1),"")</f>
        <v/>
      </c>
      <c r="K1444" s="20">
        <f>IF(OR(E1444="",E1443=""),"",E1444/E1443-1)</f>
        <v/>
      </c>
      <c r="L1444" s="20">
        <f>IF(OR(F1444="",F1443=""),"",F1444/F1443-1)</f>
        <v/>
      </c>
      <c r="M1444" s="20">
        <f>IF(OR(G1444="",G1443=""),"",G1444/G1443-1)</f>
        <v/>
      </c>
      <c r="N1444" s="20">
        <f>IF(G1444="","",E1444/G1444)</f>
        <v/>
      </c>
      <c r="O1444" s="20">
        <f>IF(G1444="","",F1444/G1444)</f>
        <v/>
      </c>
      <c r="P1444" s="21">
        <f>IF(SUMIFS('Daily NSE Equity Options'!$L:$L,'Daily NSE Equity Options'!$A:$A,$A1444)=0,"",SUMIFS('Daily NSE Equity Options'!$L:$L,'Daily NSE Equity Options'!$A:$A,$A1444))</f>
        <v/>
      </c>
      <c r="Q1444" s="8">
        <f>IF(SUMIFS('Daily BSE Equity Options'!$L:$L,'Daily BSE Equity Options'!$A:$A,$A1444)=0,"",SUMIFS('Daily BSE Equity Options'!$L:$L,'Daily BSE Equity Options'!$A:$A,$A1444))</f>
        <v/>
      </c>
      <c r="R1444" s="8">
        <f>IF(OR(P1444="",Q1444=""),"",P1444+Q1444)</f>
        <v/>
      </c>
      <c r="S1444" s="23">
        <f>IFERROR(IF(OR(P1444="",INDEX(P:P,MATCH(DATE(YEAR($A1444)-1,MONTH($A1444),DAY($A1444)),$A:$A,0))=""),"",P1444/INDEX(P:P,MATCH(DATE(YEAR($A1444)-1,MONTH($A1444),DAY($A1444)),$A:$A,0))-1),"")</f>
        <v/>
      </c>
      <c r="T1444" s="23">
        <f>IFERROR(IF(OR(Q1444="",INDEX(Q:Q,MATCH(DATE(YEAR($A1444)-1,MONTH($A1444),DAY($A1444)),$A:$A,0))=""),"",Q1444/INDEX(Q:Q,MATCH(DATE(YEAR($A1444)-1,MONTH($A1444),DAY($A1444)),$A:$A,0))-1),"")</f>
        <v/>
      </c>
      <c r="U1444" s="23">
        <f>IFERROR(IF(OR(R1444="",INDEX(R:R,MATCH(DATE(YEAR($A1444)-1,MONTH($A1444),DAY($A1444)),$A:$A,0))=""),"",R1444/INDEX(R:R,MATCH(DATE(YEAR($A1444)-1,MONTH($A1444),DAY($A1444)),$A:$A,0))-1),"")</f>
        <v/>
      </c>
      <c r="V1444" s="23">
        <f>IF(OR(P1444="",P1443=""),"",P1444/P1443-1)</f>
        <v/>
      </c>
      <c r="W1444" s="23">
        <f>IF(OR(Q1444="",Q1443=""),"",Q1444/Q1443-1)</f>
        <v/>
      </c>
      <c r="X1444" s="23">
        <f>IF(OR(R1444="",R1443=""),"",R1444/R1443-1)</f>
        <v/>
      </c>
      <c r="Y1444" s="23">
        <f>IF(R1444="","",P1444/R1444)</f>
        <v/>
      </c>
      <c r="Z1444" s="23">
        <f>IF(R1444="","",Q1444/R1444)</f>
        <v/>
      </c>
      <c r="AA1444" s="24">
        <f>IF(SUMIFS('Daily NSE Equity Options'!$M:$M,'Daily NSE Equity Options'!$A:$A,$A1444)=0,"",SUMIFS('Daily NSE Equity Options'!$M:$M,'Daily NSE Equity Options'!$A:$A,$A1444))</f>
        <v/>
      </c>
      <c r="AB1444" s="9">
        <f>IF(SUMIFS('Daily BSE Equity Options'!$M:$M,'Daily BSE Equity Options'!$A:$A,$A1444)=0,"",SUMIFS('Daily BSE Equity Options'!$M:$M,'Daily BSE Equity Options'!$A:$A,$A1444))</f>
        <v/>
      </c>
      <c r="AC1444" s="9">
        <f>IF(OR(AA1444="",AB1444=""),"",AA1444+AB1444)</f>
        <v/>
      </c>
      <c r="AD1444" s="26">
        <f>IFERROR(IF(OR(AA1444="",INDEX(AA:AA,MATCH(DATE(YEAR($A1444)-1,MONTH($A1444),DAY($A1444)),$A:$A,0))=""),"",AA1444/INDEX(AA:AA,MATCH(DATE(YEAR($A1444)-1,MONTH($A1444),DAY($A1444)),$A:$A,0))-1),"")</f>
        <v/>
      </c>
      <c r="AE1444" s="26">
        <f>IFERROR(IF(OR(AB1444="",INDEX(AB:AB,MATCH(DATE(YEAR($A1444)-1,MONTH($A1444),DAY($A1444)),$A:$A,0))=""),"",AB1444/INDEX(AB:AB,MATCH(DATE(YEAR($A1444)-1,MONTH($A1444),DAY($A1444)),$A:$A,0))-1),"")</f>
        <v/>
      </c>
      <c r="AF1444" s="26">
        <f>IFERROR(IF(OR(AC1444="",INDEX(AC:AC,MATCH(DATE(YEAR($A1444)-1,MONTH($A1444),DAY($A1444)),$A:$A,0))=""),"",AC1444/INDEX(AC:AC,MATCH(DATE(YEAR($A1444)-1,MONTH($A1444),DAY($A1444)),$A:$A,0))-1),"")</f>
        <v/>
      </c>
      <c r="AG1444" s="26">
        <f>IF(OR(AA1444="",AA1443=""),"",AA1444/AA1443-1)</f>
        <v/>
      </c>
      <c r="AH1444" s="26">
        <f>IF(OR(AB1444="",AB1443=""),"",AB1444/AB1443-1)</f>
        <v/>
      </c>
      <c r="AI1444" s="26">
        <f>IF(OR(AC1444="",AC1443=""),"",AC1444/AC1443-1)</f>
        <v/>
      </c>
      <c r="AJ1444" s="26">
        <f>IF(AC1444="","",AA1444/AC1444)</f>
        <v/>
      </c>
      <c r="AK1444" s="26">
        <f>IF(AC1444="","",AB1444/AC1444)</f>
        <v/>
      </c>
      <c r="AL1444" s="29" t="n">
        <v>13.78</v>
      </c>
      <c r="AM1444" s="30" t="n">
        <v>14.3275</v>
      </c>
      <c r="AN1444" s="30" t="n">
        <v>12.9075</v>
      </c>
      <c r="AO1444" s="30" t="n">
        <v>13.35</v>
      </c>
      <c r="AP1444" s="31" t="n">
        <v>-0.0312</v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18">
        <f>IF(SUMIFS('Daily NSE Equity Options'!$K:$K,'Daily NSE Equity Options'!$A:$A,$A1445)=0,"",SUMIFS('Daily NSE Equity Options'!$K:$K,'Daily NSE Equity Options'!$A:$A,$A1445))</f>
        <v/>
      </c>
      <c r="F1445" s="7">
        <f>IF(SUMIFS('Daily BSE Equity Options'!$K:$K,'Daily BSE Equity Options'!$A:$A,$A1445)=0,"",SUMIFS('Daily BSE Equity Options'!$K:$K,'Daily BSE Equity Options'!$A:$A,$A1445))</f>
        <v/>
      </c>
      <c r="G1445" s="7">
        <f>IF(OR(E1445="",F1445=""),"",E1445+F1445)</f>
        <v/>
      </c>
      <c r="H1445" s="20">
        <f>IFERROR(IF(OR(E1445="",INDEX(E:E,MATCH(DATE(YEAR($A1445)-1,MONTH($A1445),DAY($A1445)),$A:$A,0))=""),"",E1445/INDEX(E:E,MATCH(DATE(YEAR($A1445)-1,MONTH($A1445),DAY($A1445)),$A:$A,0))-1),"")</f>
        <v/>
      </c>
      <c r="I1445" s="20">
        <f>IFERROR(IF(OR(F1445="",INDEX(F:F,MATCH(DATE(YEAR($A1445)-1,MONTH($A1445),DAY($A1445)),$A:$A,0))=""),"",F1445/INDEX(F:F,MATCH(DATE(YEAR($A1445)-1,MONTH($A1445),DAY($A1445)),$A:$A,0))-1),"")</f>
        <v/>
      </c>
      <c r="J1445" s="20">
        <f>IFERROR(IF(OR(G1445="",INDEX(G:G,MATCH(DATE(YEAR($A1445)-1,MONTH($A1445),DAY($A1445)),$A:$A,0))=""),"",G1445/INDEX(G:G,MATCH(DATE(YEAR($A1445)-1,MONTH($A1445),DAY($A1445)),$A:$A,0))-1),"")</f>
        <v/>
      </c>
      <c r="K1445" s="20">
        <f>IF(OR(E1445="",E1444=""),"",E1445/E1444-1)</f>
        <v/>
      </c>
      <c r="L1445" s="20">
        <f>IF(OR(F1445="",F1444=""),"",F1445/F1444-1)</f>
        <v/>
      </c>
      <c r="M1445" s="20">
        <f>IF(OR(G1445="",G1444=""),"",G1445/G1444-1)</f>
        <v/>
      </c>
      <c r="N1445" s="20">
        <f>IF(G1445="","",E1445/G1445)</f>
        <v/>
      </c>
      <c r="O1445" s="20">
        <f>IF(G1445="","",F1445/G1445)</f>
        <v/>
      </c>
      <c r="P1445" s="21">
        <f>IF(SUMIFS('Daily NSE Equity Options'!$L:$L,'Daily NSE Equity Options'!$A:$A,$A1445)=0,"",SUMIFS('Daily NSE Equity Options'!$L:$L,'Daily NSE Equity Options'!$A:$A,$A1445))</f>
        <v/>
      </c>
      <c r="Q1445" s="8">
        <f>IF(SUMIFS('Daily BSE Equity Options'!$L:$L,'Daily BSE Equity Options'!$A:$A,$A1445)=0,"",SUMIFS('Daily BSE Equity Options'!$L:$L,'Daily BSE Equity Options'!$A:$A,$A1445))</f>
        <v/>
      </c>
      <c r="R1445" s="8">
        <f>IF(OR(P1445="",Q1445=""),"",P1445+Q1445)</f>
        <v/>
      </c>
      <c r="S1445" s="23">
        <f>IFERROR(IF(OR(P1445="",INDEX(P:P,MATCH(DATE(YEAR($A1445)-1,MONTH($A1445),DAY($A1445)),$A:$A,0))=""),"",P1445/INDEX(P:P,MATCH(DATE(YEAR($A1445)-1,MONTH($A1445),DAY($A1445)),$A:$A,0))-1),"")</f>
        <v/>
      </c>
      <c r="T1445" s="23">
        <f>IFERROR(IF(OR(Q1445="",INDEX(Q:Q,MATCH(DATE(YEAR($A1445)-1,MONTH($A1445),DAY($A1445)),$A:$A,0))=""),"",Q1445/INDEX(Q:Q,MATCH(DATE(YEAR($A1445)-1,MONTH($A1445),DAY($A1445)),$A:$A,0))-1),"")</f>
        <v/>
      </c>
      <c r="U1445" s="23">
        <f>IFERROR(IF(OR(R1445="",INDEX(R:R,MATCH(DATE(YEAR($A1445)-1,MONTH($A1445),DAY($A1445)),$A:$A,0))=""),"",R1445/INDEX(R:R,MATCH(DATE(YEAR($A1445)-1,MONTH($A1445),DAY($A1445)),$A:$A,0))-1),"")</f>
        <v/>
      </c>
      <c r="V1445" s="23">
        <f>IF(OR(P1445="",P1444=""),"",P1445/P1444-1)</f>
        <v/>
      </c>
      <c r="W1445" s="23">
        <f>IF(OR(Q1445="",Q1444=""),"",Q1445/Q1444-1)</f>
        <v/>
      </c>
      <c r="X1445" s="23">
        <f>IF(OR(R1445="",R1444=""),"",R1445/R1444-1)</f>
        <v/>
      </c>
      <c r="Y1445" s="23">
        <f>IF(R1445="","",P1445/R1445)</f>
        <v/>
      </c>
      <c r="Z1445" s="23">
        <f>IF(R1445="","",Q1445/R1445)</f>
        <v/>
      </c>
      <c r="AA1445" s="24">
        <f>IF(SUMIFS('Daily NSE Equity Options'!$M:$M,'Daily NSE Equity Options'!$A:$A,$A1445)=0,"",SUMIFS('Daily NSE Equity Options'!$M:$M,'Daily NSE Equity Options'!$A:$A,$A1445))</f>
        <v/>
      </c>
      <c r="AB1445" s="9">
        <f>IF(SUMIFS('Daily BSE Equity Options'!$M:$M,'Daily BSE Equity Options'!$A:$A,$A1445)=0,"",SUMIFS('Daily BSE Equity Options'!$M:$M,'Daily BSE Equity Options'!$A:$A,$A1445))</f>
        <v/>
      </c>
      <c r="AC1445" s="9">
        <f>IF(OR(AA1445="",AB1445=""),"",AA1445+AB1445)</f>
        <v/>
      </c>
      <c r="AD1445" s="26">
        <f>IFERROR(IF(OR(AA1445="",INDEX(AA:AA,MATCH(DATE(YEAR($A1445)-1,MONTH($A1445),DAY($A1445)),$A:$A,0))=""),"",AA1445/INDEX(AA:AA,MATCH(DATE(YEAR($A1445)-1,MONTH($A1445),DAY($A1445)),$A:$A,0))-1),"")</f>
        <v/>
      </c>
      <c r="AE1445" s="26">
        <f>IFERROR(IF(OR(AB1445="",INDEX(AB:AB,MATCH(DATE(YEAR($A1445)-1,MONTH($A1445),DAY($A1445)),$A:$A,0))=""),"",AB1445/INDEX(AB:AB,MATCH(DATE(YEAR($A1445)-1,MONTH($A1445),DAY($A1445)),$A:$A,0))-1),"")</f>
        <v/>
      </c>
      <c r="AF1445" s="26">
        <f>IFERROR(IF(OR(AC1445="",INDEX(AC:AC,MATCH(DATE(YEAR($A1445)-1,MONTH($A1445),DAY($A1445)),$A:$A,0))=""),"",AC1445/INDEX(AC:AC,MATCH(DATE(YEAR($A1445)-1,MONTH($A1445),DAY($A1445)),$A:$A,0))-1),"")</f>
        <v/>
      </c>
      <c r="AG1445" s="26">
        <f>IF(OR(AA1445="",AA1444=""),"",AA1445/AA1444-1)</f>
        <v/>
      </c>
      <c r="AH1445" s="26">
        <f>IF(OR(AB1445="",AB1444=""),"",AB1445/AB1444-1)</f>
        <v/>
      </c>
      <c r="AI1445" s="26">
        <f>IF(OR(AC1445="",AC1444=""),"",AC1445/AC1444-1)</f>
        <v/>
      </c>
      <c r="AJ1445" s="26">
        <f>IF(AC1445="","",AA1445/AC1445)</f>
        <v/>
      </c>
      <c r="AK1445" s="26">
        <f>IF(AC1445="","",AB1445/AC1445)</f>
        <v/>
      </c>
      <c r="AL1445" s="29" t="n">
        <v>13.35</v>
      </c>
      <c r="AM1445" s="30" t="n">
        <v>14.4325</v>
      </c>
      <c r="AN1445" s="30" t="n">
        <v>12.2825</v>
      </c>
      <c r="AO1445" s="30" t="n">
        <v>14.19</v>
      </c>
      <c r="AP1445" s="31" t="n">
        <v>0.0629</v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18">
        <f>IF(SUMIFS('Daily NSE Equity Options'!$K:$K,'Daily NSE Equity Options'!$A:$A,$A1446)=0,"",SUMIFS('Daily NSE Equity Options'!$K:$K,'Daily NSE Equity Options'!$A:$A,$A1446))</f>
        <v/>
      </c>
      <c r="F1446" s="7">
        <f>IF(SUMIFS('Daily BSE Equity Options'!$K:$K,'Daily BSE Equity Options'!$A:$A,$A1446)=0,"",SUMIFS('Daily BSE Equity Options'!$K:$K,'Daily BSE Equity Options'!$A:$A,$A1446))</f>
        <v/>
      </c>
      <c r="G1446" s="7">
        <f>IF(OR(E1446="",F1446=""),"",E1446+F1446)</f>
        <v/>
      </c>
      <c r="H1446" s="20">
        <f>IFERROR(IF(OR(E1446="",INDEX(E:E,MATCH(DATE(YEAR($A1446)-1,MONTH($A1446),DAY($A1446)),$A:$A,0))=""),"",E1446/INDEX(E:E,MATCH(DATE(YEAR($A1446)-1,MONTH($A1446),DAY($A1446)),$A:$A,0))-1),"")</f>
        <v/>
      </c>
      <c r="I1446" s="20">
        <f>IFERROR(IF(OR(F1446="",INDEX(F:F,MATCH(DATE(YEAR($A1446)-1,MONTH($A1446),DAY($A1446)),$A:$A,0))=""),"",F1446/INDEX(F:F,MATCH(DATE(YEAR($A1446)-1,MONTH($A1446),DAY($A1446)),$A:$A,0))-1),"")</f>
        <v/>
      </c>
      <c r="J1446" s="20">
        <f>IFERROR(IF(OR(G1446="",INDEX(G:G,MATCH(DATE(YEAR($A1446)-1,MONTH($A1446),DAY($A1446)),$A:$A,0))=""),"",G1446/INDEX(G:G,MATCH(DATE(YEAR($A1446)-1,MONTH($A1446),DAY($A1446)),$A:$A,0))-1),"")</f>
        <v/>
      </c>
      <c r="K1446" s="20">
        <f>IF(OR(E1446="",E1445=""),"",E1446/E1445-1)</f>
        <v/>
      </c>
      <c r="L1446" s="20">
        <f>IF(OR(F1446="",F1445=""),"",F1446/F1445-1)</f>
        <v/>
      </c>
      <c r="M1446" s="20">
        <f>IF(OR(G1446="",G1445=""),"",G1446/G1445-1)</f>
        <v/>
      </c>
      <c r="N1446" s="20">
        <f>IF(G1446="","",E1446/G1446)</f>
        <v/>
      </c>
      <c r="O1446" s="20">
        <f>IF(G1446="","",F1446/G1446)</f>
        <v/>
      </c>
      <c r="P1446" s="21">
        <f>IF(SUMIFS('Daily NSE Equity Options'!$L:$L,'Daily NSE Equity Options'!$A:$A,$A1446)=0,"",SUMIFS('Daily NSE Equity Options'!$L:$L,'Daily NSE Equity Options'!$A:$A,$A1446))</f>
        <v/>
      </c>
      <c r="Q1446" s="8">
        <f>IF(SUMIFS('Daily BSE Equity Options'!$L:$L,'Daily BSE Equity Options'!$A:$A,$A1446)=0,"",SUMIFS('Daily BSE Equity Options'!$L:$L,'Daily BSE Equity Options'!$A:$A,$A1446))</f>
        <v/>
      </c>
      <c r="R1446" s="8">
        <f>IF(OR(P1446="",Q1446=""),"",P1446+Q1446)</f>
        <v/>
      </c>
      <c r="S1446" s="23">
        <f>IFERROR(IF(OR(P1446="",INDEX(P:P,MATCH(DATE(YEAR($A1446)-1,MONTH($A1446),DAY($A1446)),$A:$A,0))=""),"",P1446/INDEX(P:P,MATCH(DATE(YEAR($A1446)-1,MONTH($A1446),DAY($A1446)),$A:$A,0))-1),"")</f>
        <v/>
      </c>
      <c r="T1446" s="23">
        <f>IFERROR(IF(OR(Q1446="",INDEX(Q:Q,MATCH(DATE(YEAR($A1446)-1,MONTH($A1446),DAY($A1446)),$A:$A,0))=""),"",Q1446/INDEX(Q:Q,MATCH(DATE(YEAR($A1446)-1,MONTH($A1446),DAY($A1446)),$A:$A,0))-1),"")</f>
        <v/>
      </c>
      <c r="U1446" s="23">
        <f>IFERROR(IF(OR(R1446="",INDEX(R:R,MATCH(DATE(YEAR($A1446)-1,MONTH($A1446),DAY($A1446)),$A:$A,0))=""),"",R1446/INDEX(R:R,MATCH(DATE(YEAR($A1446)-1,MONTH($A1446),DAY($A1446)),$A:$A,0))-1),"")</f>
        <v/>
      </c>
      <c r="V1446" s="23">
        <f>IF(OR(P1446="",P1445=""),"",P1446/P1445-1)</f>
        <v/>
      </c>
      <c r="W1446" s="23">
        <f>IF(OR(Q1446="",Q1445=""),"",Q1446/Q1445-1)</f>
        <v/>
      </c>
      <c r="X1446" s="23">
        <f>IF(OR(R1446="",R1445=""),"",R1446/R1445-1)</f>
        <v/>
      </c>
      <c r="Y1446" s="23">
        <f>IF(R1446="","",P1446/R1446)</f>
        <v/>
      </c>
      <c r="Z1446" s="23">
        <f>IF(R1446="","",Q1446/R1446)</f>
        <v/>
      </c>
      <c r="AA1446" s="24">
        <f>IF(SUMIFS('Daily NSE Equity Options'!$M:$M,'Daily NSE Equity Options'!$A:$A,$A1446)=0,"",SUMIFS('Daily NSE Equity Options'!$M:$M,'Daily NSE Equity Options'!$A:$A,$A1446))</f>
        <v/>
      </c>
      <c r="AB1446" s="9">
        <f>IF(SUMIFS('Daily BSE Equity Options'!$M:$M,'Daily BSE Equity Options'!$A:$A,$A1446)=0,"",SUMIFS('Daily BSE Equity Options'!$M:$M,'Daily BSE Equity Options'!$A:$A,$A1446))</f>
        <v/>
      </c>
      <c r="AC1446" s="9">
        <f>IF(OR(AA1446="",AB1446=""),"",AA1446+AB1446)</f>
        <v/>
      </c>
      <c r="AD1446" s="26">
        <f>IFERROR(IF(OR(AA1446="",INDEX(AA:AA,MATCH(DATE(YEAR($A1446)-1,MONTH($A1446),DAY($A1446)),$A:$A,0))=""),"",AA1446/INDEX(AA:AA,MATCH(DATE(YEAR($A1446)-1,MONTH($A1446),DAY($A1446)),$A:$A,0))-1),"")</f>
        <v/>
      </c>
      <c r="AE1446" s="26">
        <f>IFERROR(IF(OR(AB1446="",INDEX(AB:AB,MATCH(DATE(YEAR($A1446)-1,MONTH($A1446),DAY($A1446)),$A:$A,0))=""),"",AB1446/INDEX(AB:AB,MATCH(DATE(YEAR($A1446)-1,MONTH($A1446),DAY($A1446)),$A:$A,0))-1),"")</f>
        <v/>
      </c>
      <c r="AF1446" s="26">
        <f>IFERROR(IF(OR(AC1446="",INDEX(AC:AC,MATCH(DATE(YEAR($A1446)-1,MONTH($A1446),DAY($A1446)),$A:$A,0))=""),"",AC1446/INDEX(AC:AC,MATCH(DATE(YEAR($A1446)-1,MONTH($A1446),DAY($A1446)),$A:$A,0))-1),"")</f>
        <v/>
      </c>
      <c r="AG1446" s="26">
        <f>IF(OR(AA1446="",AA1445=""),"",AA1446/AA1445-1)</f>
        <v/>
      </c>
      <c r="AH1446" s="26">
        <f>IF(OR(AB1446="",AB1445=""),"",AB1446/AB1445-1)</f>
        <v/>
      </c>
      <c r="AI1446" s="26">
        <f>IF(OR(AC1446="",AC1445=""),"",AC1446/AC1445-1)</f>
        <v/>
      </c>
      <c r="AJ1446" s="26">
        <f>IF(AC1446="","",AA1446/AC1446)</f>
        <v/>
      </c>
      <c r="AK1446" s="26">
        <f>IF(AC1446="","",AB1446/AC1446)</f>
        <v/>
      </c>
      <c r="AL1446" s="29" t="n">
        <v>14.1925</v>
      </c>
      <c r="AM1446" s="30" t="n">
        <v>16.0575</v>
      </c>
      <c r="AN1446" s="30" t="n">
        <v>13.9225</v>
      </c>
      <c r="AO1446" s="30" t="n">
        <v>14.45</v>
      </c>
      <c r="AP1446" s="31" t="n">
        <v>0.0181</v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18">
        <f>IF(SUMIFS('Daily NSE Equity Options'!$K:$K,'Daily NSE Equity Options'!$A:$A,$A1447)=0,"",SUMIFS('Daily NSE Equity Options'!$K:$K,'Daily NSE Equity Options'!$A:$A,$A1447))</f>
        <v/>
      </c>
      <c r="F1447" s="7">
        <f>IF(SUMIFS('Daily BSE Equity Options'!$K:$K,'Daily BSE Equity Options'!$A:$A,$A1447)=0,"",SUMIFS('Daily BSE Equity Options'!$K:$K,'Daily BSE Equity Options'!$A:$A,$A1447))</f>
        <v/>
      </c>
      <c r="G1447" s="7">
        <f>IF(OR(E1447="",F1447=""),"",E1447+F1447)</f>
        <v/>
      </c>
      <c r="H1447" s="20">
        <f>IFERROR(IF(OR(E1447="",INDEX(E:E,MATCH(DATE(YEAR($A1447)-1,MONTH($A1447),DAY($A1447)),$A:$A,0))=""),"",E1447/INDEX(E:E,MATCH(DATE(YEAR($A1447)-1,MONTH($A1447),DAY($A1447)),$A:$A,0))-1),"")</f>
        <v/>
      </c>
      <c r="I1447" s="20">
        <f>IFERROR(IF(OR(F1447="",INDEX(F:F,MATCH(DATE(YEAR($A1447)-1,MONTH($A1447),DAY($A1447)),$A:$A,0))=""),"",F1447/INDEX(F:F,MATCH(DATE(YEAR($A1447)-1,MONTH($A1447),DAY($A1447)),$A:$A,0))-1),"")</f>
        <v/>
      </c>
      <c r="J1447" s="20">
        <f>IFERROR(IF(OR(G1447="",INDEX(G:G,MATCH(DATE(YEAR($A1447)-1,MONTH($A1447),DAY($A1447)),$A:$A,0))=""),"",G1447/INDEX(G:G,MATCH(DATE(YEAR($A1447)-1,MONTH($A1447),DAY($A1447)),$A:$A,0))-1),"")</f>
        <v/>
      </c>
      <c r="K1447" s="20">
        <f>IF(OR(E1447="",E1446=""),"",E1447/E1446-1)</f>
        <v/>
      </c>
      <c r="L1447" s="20">
        <f>IF(OR(F1447="",F1446=""),"",F1447/F1446-1)</f>
        <v/>
      </c>
      <c r="M1447" s="20">
        <f>IF(OR(G1447="",G1446=""),"",G1447/G1446-1)</f>
        <v/>
      </c>
      <c r="N1447" s="20">
        <f>IF(G1447="","",E1447/G1447)</f>
        <v/>
      </c>
      <c r="O1447" s="20">
        <f>IF(G1447="","",F1447/G1447)</f>
        <v/>
      </c>
      <c r="P1447" s="21">
        <f>IF(SUMIFS('Daily NSE Equity Options'!$L:$L,'Daily NSE Equity Options'!$A:$A,$A1447)=0,"",SUMIFS('Daily NSE Equity Options'!$L:$L,'Daily NSE Equity Options'!$A:$A,$A1447))</f>
        <v/>
      </c>
      <c r="Q1447" s="8">
        <f>IF(SUMIFS('Daily BSE Equity Options'!$L:$L,'Daily BSE Equity Options'!$A:$A,$A1447)=0,"",SUMIFS('Daily BSE Equity Options'!$L:$L,'Daily BSE Equity Options'!$A:$A,$A1447))</f>
        <v/>
      </c>
      <c r="R1447" s="8">
        <f>IF(OR(P1447="",Q1447=""),"",P1447+Q1447)</f>
        <v/>
      </c>
      <c r="S1447" s="23">
        <f>IFERROR(IF(OR(P1447="",INDEX(P:P,MATCH(DATE(YEAR($A1447)-1,MONTH($A1447),DAY($A1447)),$A:$A,0))=""),"",P1447/INDEX(P:P,MATCH(DATE(YEAR($A1447)-1,MONTH($A1447),DAY($A1447)),$A:$A,0))-1),"")</f>
        <v/>
      </c>
      <c r="T1447" s="23">
        <f>IFERROR(IF(OR(Q1447="",INDEX(Q:Q,MATCH(DATE(YEAR($A1447)-1,MONTH($A1447),DAY($A1447)),$A:$A,0))=""),"",Q1447/INDEX(Q:Q,MATCH(DATE(YEAR($A1447)-1,MONTH($A1447),DAY($A1447)),$A:$A,0))-1),"")</f>
        <v/>
      </c>
      <c r="U1447" s="23">
        <f>IFERROR(IF(OR(R1447="",INDEX(R:R,MATCH(DATE(YEAR($A1447)-1,MONTH($A1447),DAY($A1447)),$A:$A,0))=""),"",R1447/INDEX(R:R,MATCH(DATE(YEAR($A1447)-1,MONTH($A1447),DAY($A1447)),$A:$A,0))-1),"")</f>
        <v/>
      </c>
      <c r="V1447" s="23">
        <f>IF(OR(P1447="",P1446=""),"",P1447/P1446-1)</f>
        <v/>
      </c>
      <c r="W1447" s="23">
        <f>IF(OR(Q1447="",Q1446=""),"",Q1447/Q1446-1)</f>
        <v/>
      </c>
      <c r="X1447" s="23">
        <f>IF(OR(R1447="",R1446=""),"",R1447/R1446-1)</f>
        <v/>
      </c>
      <c r="Y1447" s="23">
        <f>IF(R1447="","",P1447/R1447)</f>
        <v/>
      </c>
      <c r="Z1447" s="23">
        <f>IF(R1447="","",Q1447/R1447)</f>
        <v/>
      </c>
      <c r="AA1447" s="24">
        <f>IF(SUMIFS('Daily NSE Equity Options'!$M:$M,'Daily NSE Equity Options'!$A:$A,$A1447)=0,"",SUMIFS('Daily NSE Equity Options'!$M:$M,'Daily NSE Equity Options'!$A:$A,$A1447))</f>
        <v/>
      </c>
      <c r="AB1447" s="9">
        <f>IF(SUMIFS('Daily BSE Equity Options'!$M:$M,'Daily BSE Equity Options'!$A:$A,$A1447)=0,"",SUMIFS('Daily BSE Equity Options'!$M:$M,'Daily BSE Equity Options'!$A:$A,$A1447))</f>
        <v/>
      </c>
      <c r="AC1447" s="9">
        <f>IF(OR(AA1447="",AB1447=""),"",AA1447+AB1447)</f>
        <v/>
      </c>
      <c r="AD1447" s="26">
        <f>IFERROR(IF(OR(AA1447="",INDEX(AA:AA,MATCH(DATE(YEAR($A1447)-1,MONTH($A1447),DAY($A1447)),$A:$A,0))=""),"",AA1447/INDEX(AA:AA,MATCH(DATE(YEAR($A1447)-1,MONTH($A1447),DAY($A1447)),$A:$A,0))-1),"")</f>
        <v/>
      </c>
      <c r="AE1447" s="26">
        <f>IFERROR(IF(OR(AB1447="",INDEX(AB:AB,MATCH(DATE(YEAR($A1447)-1,MONTH($A1447),DAY($A1447)),$A:$A,0))=""),"",AB1447/INDEX(AB:AB,MATCH(DATE(YEAR($A1447)-1,MONTH($A1447),DAY($A1447)),$A:$A,0))-1),"")</f>
        <v/>
      </c>
      <c r="AF1447" s="26">
        <f>IFERROR(IF(OR(AC1447="",INDEX(AC:AC,MATCH(DATE(YEAR($A1447)-1,MONTH($A1447),DAY($A1447)),$A:$A,0))=""),"",AC1447/INDEX(AC:AC,MATCH(DATE(YEAR($A1447)-1,MONTH($A1447),DAY($A1447)),$A:$A,0))-1),"")</f>
        <v/>
      </c>
      <c r="AG1447" s="26">
        <f>IF(OR(AA1447="",AA1446=""),"",AA1447/AA1446-1)</f>
        <v/>
      </c>
      <c r="AH1447" s="26">
        <f>IF(OR(AB1447="",AB1446=""),"",AB1447/AB1446-1)</f>
        <v/>
      </c>
      <c r="AI1447" s="26">
        <f>IF(OR(AC1447="",AC1446=""),"",AC1447/AC1446-1)</f>
        <v/>
      </c>
      <c r="AJ1447" s="26">
        <f>IF(AC1447="","",AA1447/AC1447)</f>
        <v/>
      </c>
      <c r="AK1447" s="26">
        <f>IF(AC1447="","",AB1447/AC1447)</f>
        <v/>
      </c>
      <c r="AL1447" s="29" t="n">
        <v>14.4525</v>
      </c>
      <c r="AM1447" s="30" t="n">
        <v>14.51</v>
      </c>
      <c r="AN1447" s="30" t="n">
        <v>13.44</v>
      </c>
      <c r="AO1447" s="30" t="n">
        <v>13.53</v>
      </c>
      <c r="AP1447" s="31" t="n">
        <v>-0.0638</v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18">
        <f>IF(SUMIFS('Daily NSE Equity Options'!$K:$K,'Daily NSE Equity Options'!$A:$A,$A1448)=0,"",SUMIFS('Daily NSE Equity Options'!$K:$K,'Daily NSE Equity Options'!$A:$A,$A1448))</f>
        <v/>
      </c>
      <c r="F1448" s="7">
        <f>IF(SUMIFS('Daily BSE Equity Options'!$K:$K,'Daily BSE Equity Options'!$A:$A,$A1448)=0,"",SUMIFS('Daily BSE Equity Options'!$K:$K,'Daily BSE Equity Options'!$A:$A,$A1448))</f>
        <v/>
      </c>
      <c r="G1448" s="7">
        <f>IF(OR(E1448="",F1448=""),"",E1448+F1448)</f>
        <v/>
      </c>
      <c r="H1448" s="20">
        <f>IFERROR(IF(OR(E1448="",INDEX(E:E,MATCH(DATE(YEAR($A1448)-1,MONTH($A1448),DAY($A1448)),$A:$A,0))=""),"",E1448/INDEX(E:E,MATCH(DATE(YEAR($A1448)-1,MONTH($A1448),DAY($A1448)),$A:$A,0))-1),"")</f>
        <v/>
      </c>
      <c r="I1448" s="20">
        <f>IFERROR(IF(OR(F1448="",INDEX(F:F,MATCH(DATE(YEAR($A1448)-1,MONTH($A1448),DAY($A1448)),$A:$A,0))=""),"",F1448/INDEX(F:F,MATCH(DATE(YEAR($A1448)-1,MONTH($A1448),DAY($A1448)),$A:$A,0))-1),"")</f>
        <v/>
      </c>
      <c r="J1448" s="20">
        <f>IFERROR(IF(OR(G1448="",INDEX(G:G,MATCH(DATE(YEAR($A1448)-1,MONTH($A1448),DAY($A1448)),$A:$A,0))=""),"",G1448/INDEX(G:G,MATCH(DATE(YEAR($A1448)-1,MONTH($A1448),DAY($A1448)),$A:$A,0))-1),"")</f>
        <v/>
      </c>
      <c r="K1448" s="20">
        <f>IF(OR(E1448="",E1447=""),"",E1448/E1447-1)</f>
        <v/>
      </c>
      <c r="L1448" s="20">
        <f>IF(OR(F1448="",F1447=""),"",F1448/F1447-1)</f>
        <v/>
      </c>
      <c r="M1448" s="20">
        <f>IF(OR(G1448="",G1447=""),"",G1448/G1447-1)</f>
        <v/>
      </c>
      <c r="N1448" s="20">
        <f>IF(G1448="","",E1448/G1448)</f>
        <v/>
      </c>
      <c r="O1448" s="20">
        <f>IF(G1448="","",F1448/G1448)</f>
        <v/>
      </c>
      <c r="P1448" s="21">
        <f>IF(SUMIFS('Daily NSE Equity Options'!$L:$L,'Daily NSE Equity Options'!$A:$A,$A1448)=0,"",SUMIFS('Daily NSE Equity Options'!$L:$L,'Daily NSE Equity Options'!$A:$A,$A1448))</f>
        <v/>
      </c>
      <c r="Q1448" s="8">
        <f>IF(SUMIFS('Daily BSE Equity Options'!$L:$L,'Daily BSE Equity Options'!$A:$A,$A1448)=0,"",SUMIFS('Daily BSE Equity Options'!$L:$L,'Daily BSE Equity Options'!$A:$A,$A1448))</f>
        <v/>
      </c>
      <c r="R1448" s="8">
        <f>IF(OR(P1448="",Q1448=""),"",P1448+Q1448)</f>
        <v/>
      </c>
      <c r="S1448" s="23">
        <f>IFERROR(IF(OR(P1448="",INDEX(P:P,MATCH(DATE(YEAR($A1448)-1,MONTH($A1448),DAY($A1448)),$A:$A,0))=""),"",P1448/INDEX(P:P,MATCH(DATE(YEAR($A1448)-1,MONTH($A1448),DAY($A1448)),$A:$A,0))-1),"")</f>
        <v/>
      </c>
      <c r="T1448" s="23">
        <f>IFERROR(IF(OR(Q1448="",INDEX(Q:Q,MATCH(DATE(YEAR($A1448)-1,MONTH($A1448),DAY($A1448)),$A:$A,0))=""),"",Q1448/INDEX(Q:Q,MATCH(DATE(YEAR($A1448)-1,MONTH($A1448),DAY($A1448)),$A:$A,0))-1),"")</f>
        <v/>
      </c>
      <c r="U1448" s="23">
        <f>IFERROR(IF(OR(R1448="",INDEX(R:R,MATCH(DATE(YEAR($A1448)-1,MONTH($A1448),DAY($A1448)),$A:$A,0))=""),"",R1448/INDEX(R:R,MATCH(DATE(YEAR($A1448)-1,MONTH($A1448),DAY($A1448)),$A:$A,0))-1),"")</f>
        <v/>
      </c>
      <c r="V1448" s="23">
        <f>IF(OR(P1448="",P1447=""),"",P1448/P1447-1)</f>
        <v/>
      </c>
      <c r="W1448" s="23">
        <f>IF(OR(Q1448="",Q1447=""),"",Q1448/Q1447-1)</f>
        <v/>
      </c>
      <c r="X1448" s="23">
        <f>IF(OR(R1448="",R1447=""),"",R1448/R1447-1)</f>
        <v/>
      </c>
      <c r="Y1448" s="23">
        <f>IF(R1448="","",P1448/R1448)</f>
        <v/>
      </c>
      <c r="Z1448" s="23">
        <f>IF(R1448="","",Q1448/R1448)</f>
        <v/>
      </c>
      <c r="AA1448" s="24">
        <f>IF(SUMIFS('Daily NSE Equity Options'!$M:$M,'Daily NSE Equity Options'!$A:$A,$A1448)=0,"",SUMIFS('Daily NSE Equity Options'!$M:$M,'Daily NSE Equity Options'!$A:$A,$A1448))</f>
        <v/>
      </c>
      <c r="AB1448" s="9">
        <f>IF(SUMIFS('Daily BSE Equity Options'!$M:$M,'Daily BSE Equity Options'!$A:$A,$A1448)=0,"",SUMIFS('Daily BSE Equity Options'!$M:$M,'Daily BSE Equity Options'!$A:$A,$A1448))</f>
        <v/>
      </c>
      <c r="AC1448" s="9">
        <f>IF(OR(AA1448="",AB1448=""),"",AA1448+AB1448)</f>
        <v/>
      </c>
      <c r="AD1448" s="26">
        <f>IFERROR(IF(OR(AA1448="",INDEX(AA:AA,MATCH(DATE(YEAR($A1448)-1,MONTH($A1448),DAY($A1448)),$A:$A,0))=""),"",AA1448/INDEX(AA:AA,MATCH(DATE(YEAR($A1448)-1,MONTH($A1448),DAY($A1448)),$A:$A,0))-1),"")</f>
        <v/>
      </c>
      <c r="AE1448" s="26">
        <f>IFERROR(IF(OR(AB1448="",INDEX(AB:AB,MATCH(DATE(YEAR($A1448)-1,MONTH($A1448),DAY($A1448)),$A:$A,0))=""),"",AB1448/INDEX(AB:AB,MATCH(DATE(YEAR($A1448)-1,MONTH($A1448),DAY($A1448)),$A:$A,0))-1),"")</f>
        <v/>
      </c>
      <c r="AF1448" s="26">
        <f>IFERROR(IF(OR(AC1448="",INDEX(AC:AC,MATCH(DATE(YEAR($A1448)-1,MONTH($A1448),DAY($A1448)),$A:$A,0))=""),"",AC1448/INDEX(AC:AC,MATCH(DATE(YEAR($A1448)-1,MONTH($A1448),DAY($A1448)),$A:$A,0))-1),"")</f>
        <v/>
      </c>
      <c r="AG1448" s="26">
        <f>IF(OR(AA1448="",AA1447=""),"",AA1448/AA1447-1)</f>
        <v/>
      </c>
      <c r="AH1448" s="26">
        <f>IF(OR(AB1448="",AB1447=""),"",AB1448/AB1447-1)</f>
        <v/>
      </c>
      <c r="AI1448" s="26">
        <f>IF(OR(AC1448="",AC1447=""),"",AC1448/AC1447-1)</f>
        <v/>
      </c>
      <c r="AJ1448" s="26">
        <f>IF(AC1448="","",AA1448/AC1448)</f>
        <v/>
      </c>
      <c r="AK1448" s="26">
        <f>IF(AC1448="","",AB1448/AC1448)</f>
        <v/>
      </c>
      <c r="AL1448" s="29" t="n">
        <v>13.525</v>
      </c>
      <c r="AM1448" s="30" t="n">
        <v>14.1925</v>
      </c>
      <c r="AN1448" s="30" t="n">
        <v>13.0725</v>
      </c>
      <c r="AO1448" s="30" t="n">
        <v>13.37</v>
      </c>
      <c r="AP1448" s="31" t="n">
        <v>-0.0115</v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18">
        <f>IF(SUMIFS('Daily NSE Equity Options'!$K:$K,'Daily NSE Equity Options'!$A:$A,$A1449)=0,"",SUMIFS('Daily NSE Equity Options'!$K:$K,'Daily NSE Equity Options'!$A:$A,$A1449))</f>
        <v/>
      </c>
      <c r="F1449" s="7">
        <f>IF(SUMIFS('Daily BSE Equity Options'!$K:$K,'Daily BSE Equity Options'!$A:$A,$A1449)=0,"",SUMIFS('Daily BSE Equity Options'!$K:$K,'Daily BSE Equity Options'!$A:$A,$A1449))</f>
        <v/>
      </c>
      <c r="G1449" s="7">
        <f>IF(OR(E1449="",F1449=""),"",E1449+F1449)</f>
        <v/>
      </c>
      <c r="H1449" s="20">
        <f>IFERROR(IF(OR(E1449="",INDEX(E:E,MATCH(DATE(YEAR($A1449)-1,MONTH($A1449),DAY($A1449)),$A:$A,0))=""),"",E1449/INDEX(E:E,MATCH(DATE(YEAR($A1449)-1,MONTH($A1449),DAY($A1449)),$A:$A,0))-1),"")</f>
        <v/>
      </c>
      <c r="I1449" s="20">
        <f>IFERROR(IF(OR(F1449="",INDEX(F:F,MATCH(DATE(YEAR($A1449)-1,MONTH($A1449),DAY($A1449)),$A:$A,0))=""),"",F1449/INDEX(F:F,MATCH(DATE(YEAR($A1449)-1,MONTH($A1449),DAY($A1449)),$A:$A,0))-1),"")</f>
        <v/>
      </c>
      <c r="J1449" s="20">
        <f>IFERROR(IF(OR(G1449="",INDEX(G:G,MATCH(DATE(YEAR($A1449)-1,MONTH($A1449),DAY($A1449)),$A:$A,0))=""),"",G1449/INDEX(G:G,MATCH(DATE(YEAR($A1449)-1,MONTH($A1449),DAY($A1449)),$A:$A,0))-1),"")</f>
        <v/>
      </c>
      <c r="K1449" s="20">
        <f>IF(OR(E1449="",E1448=""),"",E1449/E1448-1)</f>
        <v/>
      </c>
      <c r="L1449" s="20">
        <f>IF(OR(F1449="",F1448=""),"",F1449/F1448-1)</f>
        <v/>
      </c>
      <c r="M1449" s="20">
        <f>IF(OR(G1449="",G1448=""),"",G1449/G1448-1)</f>
        <v/>
      </c>
      <c r="N1449" s="20">
        <f>IF(G1449="","",E1449/G1449)</f>
        <v/>
      </c>
      <c r="O1449" s="20">
        <f>IF(G1449="","",F1449/G1449)</f>
        <v/>
      </c>
      <c r="P1449" s="21">
        <f>IF(SUMIFS('Daily NSE Equity Options'!$L:$L,'Daily NSE Equity Options'!$A:$A,$A1449)=0,"",SUMIFS('Daily NSE Equity Options'!$L:$L,'Daily NSE Equity Options'!$A:$A,$A1449))</f>
        <v/>
      </c>
      <c r="Q1449" s="8">
        <f>IF(SUMIFS('Daily BSE Equity Options'!$L:$L,'Daily BSE Equity Options'!$A:$A,$A1449)=0,"",SUMIFS('Daily BSE Equity Options'!$L:$L,'Daily BSE Equity Options'!$A:$A,$A1449))</f>
        <v/>
      </c>
      <c r="R1449" s="8">
        <f>IF(OR(P1449="",Q1449=""),"",P1449+Q1449)</f>
        <v/>
      </c>
      <c r="S1449" s="23">
        <f>IFERROR(IF(OR(P1449="",INDEX(P:P,MATCH(DATE(YEAR($A1449)-1,MONTH($A1449),DAY($A1449)),$A:$A,0))=""),"",P1449/INDEX(P:P,MATCH(DATE(YEAR($A1449)-1,MONTH($A1449),DAY($A1449)),$A:$A,0))-1),"")</f>
        <v/>
      </c>
      <c r="T1449" s="23">
        <f>IFERROR(IF(OR(Q1449="",INDEX(Q:Q,MATCH(DATE(YEAR($A1449)-1,MONTH($A1449),DAY($A1449)),$A:$A,0))=""),"",Q1449/INDEX(Q:Q,MATCH(DATE(YEAR($A1449)-1,MONTH($A1449),DAY($A1449)),$A:$A,0))-1),"")</f>
        <v/>
      </c>
      <c r="U1449" s="23">
        <f>IFERROR(IF(OR(R1449="",INDEX(R:R,MATCH(DATE(YEAR($A1449)-1,MONTH($A1449),DAY($A1449)),$A:$A,0))=""),"",R1449/INDEX(R:R,MATCH(DATE(YEAR($A1449)-1,MONTH($A1449),DAY($A1449)),$A:$A,0))-1),"")</f>
        <v/>
      </c>
      <c r="V1449" s="23">
        <f>IF(OR(P1449="",P1448=""),"",P1449/P1448-1)</f>
        <v/>
      </c>
      <c r="W1449" s="23">
        <f>IF(OR(Q1449="",Q1448=""),"",Q1449/Q1448-1)</f>
        <v/>
      </c>
      <c r="X1449" s="23">
        <f>IF(OR(R1449="",R1448=""),"",R1449/R1448-1)</f>
        <v/>
      </c>
      <c r="Y1449" s="23">
        <f>IF(R1449="","",P1449/R1449)</f>
        <v/>
      </c>
      <c r="Z1449" s="23">
        <f>IF(R1449="","",Q1449/R1449)</f>
        <v/>
      </c>
      <c r="AA1449" s="24">
        <f>IF(SUMIFS('Daily NSE Equity Options'!$M:$M,'Daily NSE Equity Options'!$A:$A,$A1449)=0,"",SUMIFS('Daily NSE Equity Options'!$M:$M,'Daily NSE Equity Options'!$A:$A,$A1449))</f>
        <v/>
      </c>
      <c r="AB1449" s="9">
        <f>IF(SUMIFS('Daily BSE Equity Options'!$M:$M,'Daily BSE Equity Options'!$A:$A,$A1449)=0,"",SUMIFS('Daily BSE Equity Options'!$M:$M,'Daily BSE Equity Options'!$A:$A,$A1449))</f>
        <v/>
      </c>
      <c r="AC1449" s="9">
        <f>IF(OR(AA1449="",AB1449=""),"",AA1449+AB1449)</f>
        <v/>
      </c>
      <c r="AD1449" s="26">
        <f>IFERROR(IF(OR(AA1449="",INDEX(AA:AA,MATCH(DATE(YEAR($A1449)-1,MONTH($A1449),DAY($A1449)),$A:$A,0))=""),"",AA1449/INDEX(AA:AA,MATCH(DATE(YEAR($A1449)-1,MONTH($A1449),DAY($A1449)),$A:$A,0))-1),"")</f>
        <v/>
      </c>
      <c r="AE1449" s="26">
        <f>IFERROR(IF(OR(AB1449="",INDEX(AB:AB,MATCH(DATE(YEAR($A1449)-1,MONTH($A1449),DAY($A1449)),$A:$A,0))=""),"",AB1449/INDEX(AB:AB,MATCH(DATE(YEAR($A1449)-1,MONTH($A1449),DAY($A1449)),$A:$A,0))-1),"")</f>
        <v/>
      </c>
      <c r="AF1449" s="26">
        <f>IFERROR(IF(OR(AC1449="",INDEX(AC:AC,MATCH(DATE(YEAR($A1449)-1,MONTH($A1449),DAY($A1449)),$A:$A,0))=""),"",AC1449/INDEX(AC:AC,MATCH(DATE(YEAR($A1449)-1,MONTH($A1449),DAY($A1449)),$A:$A,0))-1),"")</f>
        <v/>
      </c>
      <c r="AG1449" s="26">
        <f>IF(OR(AA1449="",AA1448=""),"",AA1449/AA1448-1)</f>
        <v/>
      </c>
      <c r="AH1449" s="26">
        <f>IF(OR(AB1449="",AB1448=""),"",AB1449/AB1448-1)</f>
        <v/>
      </c>
      <c r="AI1449" s="26">
        <f>IF(OR(AC1449="",AC1448=""),"",AC1449/AC1448-1)</f>
        <v/>
      </c>
      <c r="AJ1449" s="26">
        <f>IF(AC1449="","",AA1449/AC1449)</f>
        <v/>
      </c>
      <c r="AK1449" s="26">
        <f>IF(AC1449="","",AB1449/AC1449)</f>
        <v/>
      </c>
      <c r="AL1449" s="29" t="n">
        <v>13.37</v>
      </c>
      <c r="AM1449" s="30" t="n">
        <v>14.23</v>
      </c>
      <c r="AN1449" s="30" t="n">
        <v>12.8825</v>
      </c>
      <c r="AO1449" s="30" t="n">
        <v>13.63</v>
      </c>
      <c r="AP1449" s="31" t="n">
        <v>0.0194</v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18">
        <f>IF(SUMIFS('Daily NSE Equity Options'!$K:$K,'Daily NSE Equity Options'!$A:$A,$A1450)=0,"",SUMIFS('Daily NSE Equity Options'!$K:$K,'Daily NSE Equity Options'!$A:$A,$A1450))</f>
        <v/>
      </c>
      <c r="F1450" s="7">
        <f>IF(SUMIFS('Daily BSE Equity Options'!$K:$K,'Daily BSE Equity Options'!$A:$A,$A1450)=0,"",SUMIFS('Daily BSE Equity Options'!$K:$K,'Daily BSE Equity Options'!$A:$A,$A1450))</f>
        <v/>
      </c>
      <c r="G1450" s="7">
        <f>IF(OR(E1450="",F1450=""),"",E1450+F1450)</f>
        <v/>
      </c>
      <c r="H1450" s="20">
        <f>IFERROR(IF(OR(E1450="",INDEX(E:E,MATCH(DATE(YEAR($A1450)-1,MONTH($A1450),DAY($A1450)),$A:$A,0))=""),"",E1450/INDEX(E:E,MATCH(DATE(YEAR($A1450)-1,MONTH($A1450),DAY($A1450)),$A:$A,0))-1),"")</f>
        <v/>
      </c>
      <c r="I1450" s="20">
        <f>IFERROR(IF(OR(F1450="",INDEX(F:F,MATCH(DATE(YEAR($A1450)-1,MONTH($A1450),DAY($A1450)),$A:$A,0))=""),"",F1450/INDEX(F:F,MATCH(DATE(YEAR($A1450)-1,MONTH($A1450),DAY($A1450)),$A:$A,0))-1),"")</f>
        <v/>
      </c>
      <c r="J1450" s="20">
        <f>IFERROR(IF(OR(G1450="",INDEX(G:G,MATCH(DATE(YEAR($A1450)-1,MONTH($A1450),DAY($A1450)),$A:$A,0))=""),"",G1450/INDEX(G:G,MATCH(DATE(YEAR($A1450)-1,MONTH($A1450),DAY($A1450)),$A:$A,0))-1),"")</f>
        <v/>
      </c>
      <c r="K1450" s="20">
        <f>IF(OR(E1450="",E1449=""),"",E1450/E1449-1)</f>
        <v/>
      </c>
      <c r="L1450" s="20">
        <f>IF(OR(F1450="",F1449=""),"",F1450/F1449-1)</f>
        <v/>
      </c>
      <c r="M1450" s="20">
        <f>IF(OR(G1450="",G1449=""),"",G1450/G1449-1)</f>
        <v/>
      </c>
      <c r="N1450" s="20">
        <f>IF(G1450="","",E1450/G1450)</f>
        <v/>
      </c>
      <c r="O1450" s="20">
        <f>IF(G1450="","",F1450/G1450)</f>
        <v/>
      </c>
      <c r="P1450" s="21">
        <f>IF(SUMIFS('Daily NSE Equity Options'!$L:$L,'Daily NSE Equity Options'!$A:$A,$A1450)=0,"",SUMIFS('Daily NSE Equity Options'!$L:$L,'Daily NSE Equity Options'!$A:$A,$A1450))</f>
        <v/>
      </c>
      <c r="Q1450" s="8">
        <f>IF(SUMIFS('Daily BSE Equity Options'!$L:$L,'Daily BSE Equity Options'!$A:$A,$A1450)=0,"",SUMIFS('Daily BSE Equity Options'!$L:$L,'Daily BSE Equity Options'!$A:$A,$A1450))</f>
        <v/>
      </c>
      <c r="R1450" s="8">
        <f>IF(OR(P1450="",Q1450=""),"",P1450+Q1450)</f>
        <v/>
      </c>
      <c r="S1450" s="23">
        <f>IFERROR(IF(OR(P1450="",INDEX(P:P,MATCH(DATE(YEAR($A1450)-1,MONTH($A1450),DAY($A1450)),$A:$A,0))=""),"",P1450/INDEX(P:P,MATCH(DATE(YEAR($A1450)-1,MONTH($A1450),DAY($A1450)),$A:$A,0))-1),"")</f>
        <v/>
      </c>
      <c r="T1450" s="23">
        <f>IFERROR(IF(OR(Q1450="",INDEX(Q:Q,MATCH(DATE(YEAR($A1450)-1,MONTH($A1450),DAY($A1450)),$A:$A,0))=""),"",Q1450/INDEX(Q:Q,MATCH(DATE(YEAR($A1450)-1,MONTH($A1450),DAY($A1450)),$A:$A,0))-1),"")</f>
        <v/>
      </c>
      <c r="U1450" s="23">
        <f>IFERROR(IF(OR(R1450="",INDEX(R:R,MATCH(DATE(YEAR($A1450)-1,MONTH($A1450),DAY($A1450)),$A:$A,0))=""),"",R1450/INDEX(R:R,MATCH(DATE(YEAR($A1450)-1,MONTH($A1450),DAY($A1450)),$A:$A,0))-1),"")</f>
        <v/>
      </c>
      <c r="V1450" s="23">
        <f>IF(OR(P1450="",P1449=""),"",P1450/P1449-1)</f>
        <v/>
      </c>
      <c r="W1450" s="23">
        <f>IF(OR(Q1450="",Q1449=""),"",Q1450/Q1449-1)</f>
        <v/>
      </c>
      <c r="X1450" s="23">
        <f>IF(OR(R1450="",R1449=""),"",R1450/R1449-1)</f>
        <v/>
      </c>
      <c r="Y1450" s="23">
        <f>IF(R1450="","",P1450/R1450)</f>
        <v/>
      </c>
      <c r="Z1450" s="23">
        <f>IF(R1450="","",Q1450/R1450)</f>
        <v/>
      </c>
      <c r="AA1450" s="24">
        <f>IF(SUMIFS('Daily NSE Equity Options'!$M:$M,'Daily NSE Equity Options'!$A:$A,$A1450)=0,"",SUMIFS('Daily NSE Equity Options'!$M:$M,'Daily NSE Equity Options'!$A:$A,$A1450))</f>
        <v/>
      </c>
      <c r="AB1450" s="9">
        <f>IF(SUMIFS('Daily BSE Equity Options'!$M:$M,'Daily BSE Equity Options'!$A:$A,$A1450)=0,"",SUMIFS('Daily BSE Equity Options'!$M:$M,'Daily BSE Equity Options'!$A:$A,$A1450))</f>
        <v/>
      </c>
      <c r="AC1450" s="9">
        <f>IF(OR(AA1450="",AB1450=""),"",AA1450+AB1450)</f>
        <v/>
      </c>
      <c r="AD1450" s="26">
        <f>IFERROR(IF(OR(AA1450="",INDEX(AA:AA,MATCH(DATE(YEAR($A1450)-1,MONTH($A1450),DAY($A1450)),$A:$A,0))=""),"",AA1450/INDEX(AA:AA,MATCH(DATE(YEAR($A1450)-1,MONTH($A1450),DAY($A1450)),$A:$A,0))-1),"")</f>
        <v/>
      </c>
      <c r="AE1450" s="26">
        <f>IFERROR(IF(OR(AB1450="",INDEX(AB:AB,MATCH(DATE(YEAR($A1450)-1,MONTH($A1450),DAY($A1450)),$A:$A,0))=""),"",AB1450/INDEX(AB:AB,MATCH(DATE(YEAR($A1450)-1,MONTH($A1450),DAY($A1450)),$A:$A,0))-1),"")</f>
        <v/>
      </c>
      <c r="AF1450" s="26">
        <f>IFERROR(IF(OR(AC1450="",INDEX(AC:AC,MATCH(DATE(YEAR($A1450)-1,MONTH($A1450),DAY($A1450)),$A:$A,0))=""),"",AC1450/INDEX(AC:AC,MATCH(DATE(YEAR($A1450)-1,MONTH($A1450),DAY($A1450)),$A:$A,0))-1),"")</f>
        <v/>
      </c>
      <c r="AG1450" s="26">
        <f>IF(OR(AA1450="",AA1449=""),"",AA1450/AA1449-1)</f>
        <v/>
      </c>
      <c r="AH1450" s="26">
        <f>IF(OR(AB1450="",AB1449=""),"",AB1450/AB1449-1)</f>
        <v/>
      </c>
      <c r="AI1450" s="26">
        <f>IF(OR(AC1450="",AC1449=""),"",AC1450/AC1449-1)</f>
        <v/>
      </c>
      <c r="AJ1450" s="26">
        <f>IF(AC1450="","",AA1450/AC1450)</f>
        <v/>
      </c>
      <c r="AK1450" s="26">
        <f>IF(AC1450="","",AB1450/AC1450)</f>
        <v/>
      </c>
      <c r="AL1450" s="29" t="n">
        <v>13.6325</v>
      </c>
      <c r="AM1450" s="30" t="n">
        <v>16.1125</v>
      </c>
      <c r="AN1450" s="30" t="n">
        <v>13.3475</v>
      </c>
      <c r="AO1450" s="30" t="n">
        <v>15.1</v>
      </c>
      <c r="AP1450" s="31" t="n">
        <v>0.1076</v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18">
        <f>IF(SUMIFS('Daily NSE Equity Options'!$K:$K,'Daily NSE Equity Options'!$A:$A,$A1451)=0,"",SUMIFS('Daily NSE Equity Options'!$K:$K,'Daily NSE Equity Options'!$A:$A,$A1451))</f>
        <v/>
      </c>
      <c r="F1451" s="7">
        <f>IF(SUMIFS('Daily BSE Equity Options'!$K:$K,'Daily BSE Equity Options'!$A:$A,$A1451)=0,"",SUMIFS('Daily BSE Equity Options'!$K:$K,'Daily BSE Equity Options'!$A:$A,$A1451))</f>
        <v/>
      </c>
      <c r="G1451" s="7">
        <f>IF(OR(E1451="",F1451=""),"",E1451+F1451)</f>
        <v/>
      </c>
      <c r="H1451" s="20">
        <f>IFERROR(IF(OR(E1451="",INDEX(E:E,MATCH(DATE(YEAR($A1451)-1,MONTH($A1451),DAY($A1451)),$A:$A,0))=""),"",E1451/INDEX(E:E,MATCH(DATE(YEAR($A1451)-1,MONTH($A1451),DAY($A1451)),$A:$A,0))-1),"")</f>
        <v/>
      </c>
      <c r="I1451" s="20">
        <f>IFERROR(IF(OR(F1451="",INDEX(F:F,MATCH(DATE(YEAR($A1451)-1,MONTH($A1451),DAY($A1451)),$A:$A,0))=""),"",F1451/INDEX(F:F,MATCH(DATE(YEAR($A1451)-1,MONTH($A1451),DAY($A1451)),$A:$A,0))-1),"")</f>
        <v/>
      </c>
      <c r="J1451" s="20">
        <f>IFERROR(IF(OR(G1451="",INDEX(G:G,MATCH(DATE(YEAR($A1451)-1,MONTH($A1451),DAY($A1451)),$A:$A,0))=""),"",G1451/INDEX(G:G,MATCH(DATE(YEAR($A1451)-1,MONTH($A1451),DAY($A1451)),$A:$A,0))-1),"")</f>
        <v/>
      </c>
      <c r="K1451" s="20">
        <f>IF(OR(E1451="",E1450=""),"",E1451/E1450-1)</f>
        <v/>
      </c>
      <c r="L1451" s="20">
        <f>IF(OR(F1451="",F1450=""),"",F1451/F1450-1)</f>
        <v/>
      </c>
      <c r="M1451" s="20">
        <f>IF(OR(G1451="",G1450=""),"",G1451/G1450-1)</f>
        <v/>
      </c>
      <c r="N1451" s="20">
        <f>IF(G1451="","",E1451/G1451)</f>
        <v/>
      </c>
      <c r="O1451" s="20">
        <f>IF(G1451="","",F1451/G1451)</f>
        <v/>
      </c>
      <c r="P1451" s="21">
        <f>IF(SUMIFS('Daily NSE Equity Options'!$L:$L,'Daily NSE Equity Options'!$A:$A,$A1451)=0,"",SUMIFS('Daily NSE Equity Options'!$L:$L,'Daily NSE Equity Options'!$A:$A,$A1451))</f>
        <v/>
      </c>
      <c r="Q1451" s="8">
        <f>IF(SUMIFS('Daily BSE Equity Options'!$L:$L,'Daily BSE Equity Options'!$A:$A,$A1451)=0,"",SUMIFS('Daily BSE Equity Options'!$L:$L,'Daily BSE Equity Options'!$A:$A,$A1451))</f>
        <v/>
      </c>
      <c r="R1451" s="8">
        <f>IF(OR(P1451="",Q1451=""),"",P1451+Q1451)</f>
        <v/>
      </c>
      <c r="S1451" s="23">
        <f>IFERROR(IF(OR(P1451="",INDEX(P:P,MATCH(DATE(YEAR($A1451)-1,MONTH($A1451),DAY($A1451)),$A:$A,0))=""),"",P1451/INDEX(P:P,MATCH(DATE(YEAR($A1451)-1,MONTH($A1451),DAY($A1451)),$A:$A,0))-1),"")</f>
        <v/>
      </c>
      <c r="T1451" s="23">
        <f>IFERROR(IF(OR(Q1451="",INDEX(Q:Q,MATCH(DATE(YEAR($A1451)-1,MONTH($A1451),DAY($A1451)),$A:$A,0))=""),"",Q1451/INDEX(Q:Q,MATCH(DATE(YEAR($A1451)-1,MONTH($A1451),DAY($A1451)),$A:$A,0))-1),"")</f>
        <v/>
      </c>
      <c r="U1451" s="23">
        <f>IFERROR(IF(OR(R1451="",INDEX(R:R,MATCH(DATE(YEAR($A1451)-1,MONTH($A1451),DAY($A1451)),$A:$A,0))=""),"",R1451/INDEX(R:R,MATCH(DATE(YEAR($A1451)-1,MONTH($A1451),DAY($A1451)),$A:$A,0))-1),"")</f>
        <v/>
      </c>
      <c r="V1451" s="23">
        <f>IF(OR(P1451="",P1450=""),"",P1451/P1450-1)</f>
        <v/>
      </c>
      <c r="W1451" s="23">
        <f>IF(OR(Q1451="",Q1450=""),"",Q1451/Q1450-1)</f>
        <v/>
      </c>
      <c r="X1451" s="23">
        <f>IF(OR(R1451="",R1450=""),"",R1451/R1450-1)</f>
        <v/>
      </c>
      <c r="Y1451" s="23">
        <f>IF(R1451="","",P1451/R1451)</f>
        <v/>
      </c>
      <c r="Z1451" s="23">
        <f>IF(R1451="","",Q1451/R1451)</f>
        <v/>
      </c>
      <c r="AA1451" s="24">
        <f>IF(SUMIFS('Daily NSE Equity Options'!$M:$M,'Daily NSE Equity Options'!$A:$A,$A1451)=0,"",SUMIFS('Daily NSE Equity Options'!$M:$M,'Daily NSE Equity Options'!$A:$A,$A1451))</f>
        <v/>
      </c>
      <c r="AB1451" s="9">
        <f>IF(SUMIFS('Daily BSE Equity Options'!$M:$M,'Daily BSE Equity Options'!$A:$A,$A1451)=0,"",SUMIFS('Daily BSE Equity Options'!$M:$M,'Daily BSE Equity Options'!$A:$A,$A1451))</f>
        <v/>
      </c>
      <c r="AC1451" s="9">
        <f>IF(OR(AA1451="",AB1451=""),"",AA1451+AB1451)</f>
        <v/>
      </c>
      <c r="AD1451" s="26">
        <f>IFERROR(IF(OR(AA1451="",INDEX(AA:AA,MATCH(DATE(YEAR($A1451)-1,MONTH($A1451),DAY($A1451)),$A:$A,0))=""),"",AA1451/INDEX(AA:AA,MATCH(DATE(YEAR($A1451)-1,MONTH($A1451),DAY($A1451)),$A:$A,0))-1),"")</f>
        <v/>
      </c>
      <c r="AE1451" s="26">
        <f>IFERROR(IF(OR(AB1451="",INDEX(AB:AB,MATCH(DATE(YEAR($A1451)-1,MONTH($A1451),DAY($A1451)),$A:$A,0))=""),"",AB1451/INDEX(AB:AB,MATCH(DATE(YEAR($A1451)-1,MONTH($A1451),DAY($A1451)),$A:$A,0))-1),"")</f>
        <v/>
      </c>
      <c r="AF1451" s="26">
        <f>IFERROR(IF(OR(AC1451="",INDEX(AC:AC,MATCH(DATE(YEAR($A1451)-1,MONTH($A1451),DAY($A1451)),$A:$A,0))=""),"",AC1451/INDEX(AC:AC,MATCH(DATE(YEAR($A1451)-1,MONTH($A1451),DAY($A1451)),$A:$A,0))-1),"")</f>
        <v/>
      </c>
      <c r="AG1451" s="26">
        <f>IF(OR(AA1451="",AA1450=""),"",AA1451/AA1450-1)</f>
        <v/>
      </c>
      <c r="AH1451" s="26">
        <f>IF(OR(AB1451="",AB1450=""),"",AB1451/AB1450-1)</f>
        <v/>
      </c>
      <c r="AI1451" s="26">
        <f>IF(OR(AC1451="",AC1450=""),"",AC1451/AC1450-1)</f>
        <v/>
      </c>
      <c r="AJ1451" s="26">
        <f>IF(AC1451="","",AA1451/AC1451)</f>
        <v/>
      </c>
      <c r="AK1451" s="26">
        <f>IF(AC1451="","",AB1451/AC1451)</f>
        <v/>
      </c>
      <c r="AL1451" s="29" t="n">
        <v>15.095</v>
      </c>
      <c r="AM1451" s="30" t="n">
        <v>15.5525</v>
      </c>
      <c r="AN1451" s="30" t="n">
        <v>13.58</v>
      </c>
      <c r="AO1451" s="30" t="n">
        <v>13.87</v>
      </c>
      <c r="AP1451" s="31" t="n">
        <v>-0.08119999999999999</v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18">
        <f>IF(SUMIFS('Daily NSE Equity Options'!$K:$K,'Daily NSE Equity Options'!$A:$A,$A1452)=0,"",SUMIFS('Daily NSE Equity Options'!$K:$K,'Daily NSE Equity Options'!$A:$A,$A1452))</f>
        <v/>
      </c>
      <c r="F1452" s="7">
        <f>IF(SUMIFS('Daily BSE Equity Options'!$K:$K,'Daily BSE Equity Options'!$A:$A,$A1452)=0,"",SUMIFS('Daily BSE Equity Options'!$K:$K,'Daily BSE Equity Options'!$A:$A,$A1452))</f>
        <v/>
      </c>
      <c r="G1452" s="7">
        <f>IF(OR(E1452="",F1452=""),"",E1452+F1452)</f>
        <v/>
      </c>
      <c r="H1452" s="20">
        <f>IFERROR(IF(OR(E1452="",INDEX(E:E,MATCH(DATE(YEAR($A1452)-1,MONTH($A1452),DAY($A1452)),$A:$A,0))=""),"",E1452/INDEX(E:E,MATCH(DATE(YEAR($A1452)-1,MONTH($A1452),DAY($A1452)),$A:$A,0))-1),"")</f>
        <v/>
      </c>
      <c r="I1452" s="20">
        <f>IFERROR(IF(OR(F1452="",INDEX(F:F,MATCH(DATE(YEAR($A1452)-1,MONTH($A1452),DAY($A1452)),$A:$A,0))=""),"",F1452/INDEX(F:F,MATCH(DATE(YEAR($A1452)-1,MONTH($A1452),DAY($A1452)),$A:$A,0))-1),"")</f>
        <v/>
      </c>
      <c r="J1452" s="20">
        <f>IFERROR(IF(OR(G1452="",INDEX(G:G,MATCH(DATE(YEAR($A1452)-1,MONTH($A1452),DAY($A1452)),$A:$A,0))=""),"",G1452/INDEX(G:G,MATCH(DATE(YEAR($A1452)-1,MONTH($A1452),DAY($A1452)),$A:$A,0))-1),"")</f>
        <v/>
      </c>
      <c r="K1452" s="20">
        <f>IF(OR(E1452="",E1451=""),"",E1452/E1451-1)</f>
        <v/>
      </c>
      <c r="L1452" s="20">
        <f>IF(OR(F1452="",F1451=""),"",F1452/F1451-1)</f>
        <v/>
      </c>
      <c r="M1452" s="20">
        <f>IF(OR(G1452="",G1451=""),"",G1452/G1451-1)</f>
        <v/>
      </c>
      <c r="N1452" s="20">
        <f>IF(G1452="","",E1452/G1452)</f>
        <v/>
      </c>
      <c r="O1452" s="20">
        <f>IF(G1452="","",F1452/G1452)</f>
        <v/>
      </c>
      <c r="P1452" s="21">
        <f>IF(SUMIFS('Daily NSE Equity Options'!$L:$L,'Daily NSE Equity Options'!$A:$A,$A1452)=0,"",SUMIFS('Daily NSE Equity Options'!$L:$L,'Daily NSE Equity Options'!$A:$A,$A1452))</f>
        <v/>
      </c>
      <c r="Q1452" s="8">
        <f>IF(SUMIFS('Daily BSE Equity Options'!$L:$L,'Daily BSE Equity Options'!$A:$A,$A1452)=0,"",SUMIFS('Daily BSE Equity Options'!$L:$L,'Daily BSE Equity Options'!$A:$A,$A1452))</f>
        <v/>
      </c>
      <c r="R1452" s="8">
        <f>IF(OR(P1452="",Q1452=""),"",P1452+Q1452)</f>
        <v/>
      </c>
      <c r="S1452" s="23">
        <f>IFERROR(IF(OR(P1452="",INDEX(P:P,MATCH(DATE(YEAR($A1452)-1,MONTH($A1452),DAY($A1452)),$A:$A,0))=""),"",P1452/INDEX(P:P,MATCH(DATE(YEAR($A1452)-1,MONTH($A1452),DAY($A1452)),$A:$A,0))-1),"")</f>
        <v/>
      </c>
      <c r="T1452" s="23">
        <f>IFERROR(IF(OR(Q1452="",INDEX(Q:Q,MATCH(DATE(YEAR($A1452)-1,MONTH($A1452),DAY($A1452)),$A:$A,0))=""),"",Q1452/INDEX(Q:Q,MATCH(DATE(YEAR($A1452)-1,MONTH($A1452),DAY($A1452)),$A:$A,0))-1),"")</f>
        <v/>
      </c>
      <c r="U1452" s="23">
        <f>IFERROR(IF(OR(R1452="",INDEX(R:R,MATCH(DATE(YEAR($A1452)-1,MONTH($A1452),DAY($A1452)),$A:$A,0))=""),"",R1452/INDEX(R:R,MATCH(DATE(YEAR($A1452)-1,MONTH($A1452),DAY($A1452)),$A:$A,0))-1),"")</f>
        <v/>
      </c>
      <c r="V1452" s="23">
        <f>IF(OR(P1452="",P1451=""),"",P1452/P1451-1)</f>
        <v/>
      </c>
      <c r="W1452" s="23">
        <f>IF(OR(Q1452="",Q1451=""),"",Q1452/Q1451-1)</f>
        <v/>
      </c>
      <c r="X1452" s="23">
        <f>IF(OR(R1452="",R1451=""),"",R1452/R1451-1)</f>
        <v/>
      </c>
      <c r="Y1452" s="23">
        <f>IF(R1452="","",P1452/R1452)</f>
        <v/>
      </c>
      <c r="Z1452" s="23">
        <f>IF(R1452="","",Q1452/R1452)</f>
        <v/>
      </c>
      <c r="AA1452" s="24">
        <f>IF(SUMIFS('Daily NSE Equity Options'!$M:$M,'Daily NSE Equity Options'!$A:$A,$A1452)=0,"",SUMIFS('Daily NSE Equity Options'!$M:$M,'Daily NSE Equity Options'!$A:$A,$A1452))</f>
        <v/>
      </c>
      <c r="AB1452" s="9">
        <f>IF(SUMIFS('Daily BSE Equity Options'!$M:$M,'Daily BSE Equity Options'!$A:$A,$A1452)=0,"",SUMIFS('Daily BSE Equity Options'!$M:$M,'Daily BSE Equity Options'!$A:$A,$A1452))</f>
        <v/>
      </c>
      <c r="AC1452" s="9">
        <f>IF(OR(AA1452="",AB1452=""),"",AA1452+AB1452)</f>
        <v/>
      </c>
      <c r="AD1452" s="26">
        <f>IFERROR(IF(OR(AA1452="",INDEX(AA:AA,MATCH(DATE(YEAR($A1452)-1,MONTH($A1452),DAY($A1452)),$A:$A,0))=""),"",AA1452/INDEX(AA:AA,MATCH(DATE(YEAR($A1452)-1,MONTH($A1452),DAY($A1452)),$A:$A,0))-1),"")</f>
        <v/>
      </c>
      <c r="AE1452" s="26">
        <f>IFERROR(IF(OR(AB1452="",INDEX(AB:AB,MATCH(DATE(YEAR($A1452)-1,MONTH($A1452),DAY($A1452)),$A:$A,0))=""),"",AB1452/INDEX(AB:AB,MATCH(DATE(YEAR($A1452)-1,MONTH($A1452),DAY($A1452)),$A:$A,0))-1),"")</f>
        <v/>
      </c>
      <c r="AF1452" s="26">
        <f>IFERROR(IF(OR(AC1452="",INDEX(AC:AC,MATCH(DATE(YEAR($A1452)-1,MONTH($A1452),DAY($A1452)),$A:$A,0))=""),"",AC1452/INDEX(AC:AC,MATCH(DATE(YEAR($A1452)-1,MONTH($A1452),DAY($A1452)),$A:$A,0))-1),"")</f>
        <v/>
      </c>
      <c r="AG1452" s="26">
        <f>IF(OR(AA1452="",AA1451=""),"",AA1452/AA1451-1)</f>
        <v/>
      </c>
      <c r="AH1452" s="26">
        <f>IF(OR(AB1452="",AB1451=""),"",AB1452/AB1451-1)</f>
        <v/>
      </c>
      <c r="AI1452" s="26">
        <f>IF(OR(AC1452="",AC1451=""),"",AC1452/AC1451-1)</f>
        <v/>
      </c>
      <c r="AJ1452" s="26">
        <f>IF(AC1452="","",AA1452/AC1452)</f>
        <v/>
      </c>
      <c r="AK1452" s="26">
        <f>IF(AC1452="","",AB1452/AC1452)</f>
        <v/>
      </c>
      <c r="AL1452" s="29" t="n">
        <v>13.865</v>
      </c>
      <c r="AM1452" s="30" t="n">
        <v>15.465</v>
      </c>
      <c r="AN1452" s="30" t="n">
        <v>11.85</v>
      </c>
      <c r="AO1452" s="30" t="n">
        <v>12.9</v>
      </c>
      <c r="AP1452" s="31" t="n">
        <v>-0.0696</v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18">
        <f>IF(SUMIFS('Daily NSE Equity Options'!$K:$K,'Daily NSE Equity Options'!$A:$A,$A1453)=0,"",SUMIFS('Daily NSE Equity Options'!$K:$K,'Daily NSE Equity Options'!$A:$A,$A1453))</f>
        <v/>
      </c>
      <c r="F1453" s="7">
        <f>IF(SUMIFS('Daily BSE Equity Options'!$K:$K,'Daily BSE Equity Options'!$A:$A,$A1453)=0,"",SUMIFS('Daily BSE Equity Options'!$K:$K,'Daily BSE Equity Options'!$A:$A,$A1453))</f>
        <v/>
      </c>
      <c r="G1453" s="7">
        <f>IF(OR(E1453="",F1453=""),"",E1453+F1453)</f>
        <v/>
      </c>
      <c r="H1453" s="20">
        <f>IFERROR(IF(OR(E1453="",INDEX(E:E,MATCH(DATE(YEAR($A1453)-1,MONTH($A1453),DAY($A1453)),$A:$A,0))=""),"",E1453/INDEX(E:E,MATCH(DATE(YEAR($A1453)-1,MONTH($A1453),DAY($A1453)),$A:$A,0))-1),"")</f>
        <v/>
      </c>
      <c r="I1453" s="20">
        <f>IFERROR(IF(OR(F1453="",INDEX(F:F,MATCH(DATE(YEAR($A1453)-1,MONTH($A1453),DAY($A1453)),$A:$A,0))=""),"",F1453/INDEX(F:F,MATCH(DATE(YEAR($A1453)-1,MONTH($A1453),DAY($A1453)),$A:$A,0))-1),"")</f>
        <v/>
      </c>
      <c r="J1453" s="20">
        <f>IFERROR(IF(OR(G1453="",INDEX(G:G,MATCH(DATE(YEAR($A1453)-1,MONTH($A1453),DAY($A1453)),$A:$A,0))=""),"",G1453/INDEX(G:G,MATCH(DATE(YEAR($A1453)-1,MONTH($A1453),DAY($A1453)),$A:$A,0))-1),"")</f>
        <v/>
      </c>
      <c r="K1453" s="20">
        <f>IF(OR(E1453="",E1452=""),"",E1453/E1452-1)</f>
        <v/>
      </c>
      <c r="L1453" s="20">
        <f>IF(OR(F1453="",F1452=""),"",F1453/F1452-1)</f>
        <v/>
      </c>
      <c r="M1453" s="20">
        <f>IF(OR(G1453="",G1452=""),"",G1453/G1452-1)</f>
        <v/>
      </c>
      <c r="N1453" s="20">
        <f>IF(G1453="","",E1453/G1453)</f>
        <v/>
      </c>
      <c r="O1453" s="20">
        <f>IF(G1453="","",F1453/G1453)</f>
        <v/>
      </c>
      <c r="P1453" s="21">
        <f>IF(SUMIFS('Daily NSE Equity Options'!$L:$L,'Daily NSE Equity Options'!$A:$A,$A1453)=0,"",SUMIFS('Daily NSE Equity Options'!$L:$L,'Daily NSE Equity Options'!$A:$A,$A1453))</f>
        <v/>
      </c>
      <c r="Q1453" s="8">
        <f>IF(SUMIFS('Daily BSE Equity Options'!$L:$L,'Daily BSE Equity Options'!$A:$A,$A1453)=0,"",SUMIFS('Daily BSE Equity Options'!$L:$L,'Daily BSE Equity Options'!$A:$A,$A1453))</f>
        <v/>
      </c>
      <c r="R1453" s="8">
        <f>IF(OR(P1453="",Q1453=""),"",P1453+Q1453)</f>
        <v/>
      </c>
      <c r="S1453" s="23">
        <f>IFERROR(IF(OR(P1453="",INDEX(P:P,MATCH(DATE(YEAR($A1453)-1,MONTH($A1453),DAY($A1453)),$A:$A,0))=""),"",P1453/INDEX(P:P,MATCH(DATE(YEAR($A1453)-1,MONTH($A1453),DAY($A1453)),$A:$A,0))-1),"")</f>
        <v/>
      </c>
      <c r="T1453" s="23">
        <f>IFERROR(IF(OR(Q1453="",INDEX(Q:Q,MATCH(DATE(YEAR($A1453)-1,MONTH($A1453),DAY($A1453)),$A:$A,0))=""),"",Q1453/INDEX(Q:Q,MATCH(DATE(YEAR($A1453)-1,MONTH($A1453),DAY($A1453)),$A:$A,0))-1),"")</f>
        <v/>
      </c>
      <c r="U1453" s="23">
        <f>IFERROR(IF(OR(R1453="",INDEX(R:R,MATCH(DATE(YEAR($A1453)-1,MONTH($A1453),DAY($A1453)),$A:$A,0))=""),"",R1453/INDEX(R:R,MATCH(DATE(YEAR($A1453)-1,MONTH($A1453),DAY($A1453)),$A:$A,0))-1),"")</f>
        <v/>
      </c>
      <c r="V1453" s="23">
        <f>IF(OR(P1453="",P1452=""),"",P1453/P1452-1)</f>
        <v/>
      </c>
      <c r="W1453" s="23">
        <f>IF(OR(Q1453="",Q1452=""),"",Q1453/Q1452-1)</f>
        <v/>
      </c>
      <c r="X1453" s="23">
        <f>IF(OR(R1453="",R1452=""),"",R1453/R1452-1)</f>
        <v/>
      </c>
      <c r="Y1453" s="23">
        <f>IF(R1453="","",P1453/R1453)</f>
        <v/>
      </c>
      <c r="Z1453" s="23">
        <f>IF(R1453="","",Q1453/R1453)</f>
        <v/>
      </c>
      <c r="AA1453" s="24">
        <f>IF(SUMIFS('Daily NSE Equity Options'!$M:$M,'Daily NSE Equity Options'!$A:$A,$A1453)=0,"",SUMIFS('Daily NSE Equity Options'!$M:$M,'Daily NSE Equity Options'!$A:$A,$A1453))</f>
        <v/>
      </c>
      <c r="AB1453" s="9">
        <f>IF(SUMIFS('Daily BSE Equity Options'!$M:$M,'Daily BSE Equity Options'!$A:$A,$A1453)=0,"",SUMIFS('Daily BSE Equity Options'!$M:$M,'Daily BSE Equity Options'!$A:$A,$A1453))</f>
        <v/>
      </c>
      <c r="AC1453" s="9">
        <f>IF(OR(AA1453="",AB1453=""),"",AA1453+AB1453)</f>
        <v/>
      </c>
      <c r="AD1453" s="26">
        <f>IFERROR(IF(OR(AA1453="",INDEX(AA:AA,MATCH(DATE(YEAR($A1453)-1,MONTH($A1453),DAY($A1453)),$A:$A,0))=""),"",AA1453/INDEX(AA:AA,MATCH(DATE(YEAR($A1453)-1,MONTH($A1453),DAY($A1453)),$A:$A,0))-1),"")</f>
        <v/>
      </c>
      <c r="AE1453" s="26">
        <f>IFERROR(IF(OR(AB1453="",INDEX(AB:AB,MATCH(DATE(YEAR($A1453)-1,MONTH($A1453),DAY($A1453)),$A:$A,0))=""),"",AB1453/INDEX(AB:AB,MATCH(DATE(YEAR($A1453)-1,MONTH($A1453),DAY($A1453)),$A:$A,0))-1),"")</f>
        <v/>
      </c>
      <c r="AF1453" s="26">
        <f>IFERROR(IF(OR(AC1453="",INDEX(AC:AC,MATCH(DATE(YEAR($A1453)-1,MONTH($A1453),DAY($A1453)),$A:$A,0))=""),"",AC1453/INDEX(AC:AC,MATCH(DATE(YEAR($A1453)-1,MONTH($A1453),DAY($A1453)),$A:$A,0))-1),"")</f>
        <v/>
      </c>
      <c r="AG1453" s="26">
        <f>IF(OR(AA1453="",AA1452=""),"",AA1453/AA1452-1)</f>
        <v/>
      </c>
      <c r="AH1453" s="26">
        <f>IF(OR(AB1453="",AB1452=""),"",AB1453/AB1452-1)</f>
        <v/>
      </c>
      <c r="AI1453" s="26">
        <f>IF(OR(AC1453="",AC1452=""),"",AC1453/AC1452-1)</f>
        <v/>
      </c>
      <c r="AJ1453" s="26">
        <f>IF(AC1453="","",AA1453/AC1453)</f>
        <v/>
      </c>
      <c r="AK1453" s="26">
        <f>IF(AC1453="","",AB1453/AC1453)</f>
        <v/>
      </c>
      <c r="AL1453" s="29" t="n">
        <v>12.895</v>
      </c>
      <c r="AM1453" s="30" t="n">
        <v>13.145</v>
      </c>
      <c r="AN1453" s="30" t="n">
        <v>12.06</v>
      </c>
      <c r="AO1453" s="30" t="n">
        <v>12.25</v>
      </c>
      <c r="AP1453" s="31" t="n">
        <v>-0.05</v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18">
        <f>IF(SUMIFS('Daily NSE Equity Options'!$K:$K,'Daily NSE Equity Options'!$A:$A,$A1454)=0,"",SUMIFS('Daily NSE Equity Options'!$K:$K,'Daily NSE Equity Options'!$A:$A,$A1454))</f>
        <v/>
      </c>
      <c r="F1454" s="7">
        <f>IF(SUMIFS('Daily BSE Equity Options'!$K:$K,'Daily BSE Equity Options'!$A:$A,$A1454)=0,"",SUMIFS('Daily BSE Equity Options'!$K:$K,'Daily BSE Equity Options'!$A:$A,$A1454))</f>
        <v/>
      </c>
      <c r="G1454" s="7">
        <f>IF(OR(E1454="",F1454=""),"",E1454+F1454)</f>
        <v/>
      </c>
      <c r="H1454" s="20">
        <f>IFERROR(IF(OR(E1454="",INDEX(E:E,MATCH(DATE(YEAR($A1454)-1,MONTH($A1454),DAY($A1454)),$A:$A,0))=""),"",E1454/INDEX(E:E,MATCH(DATE(YEAR($A1454)-1,MONTH($A1454),DAY($A1454)),$A:$A,0))-1),"")</f>
        <v/>
      </c>
      <c r="I1454" s="20">
        <f>IFERROR(IF(OR(F1454="",INDEX(F:F,MATCH(DATE(YEAR($A1454)-1,MONTH($A1454),DAY($A1454)),$A:$A,0))=""),"",F1454/INDEX(F:F,MATCH(DATE(YEAR($A1454)-1,MONTH($A1454),DAY($A1454)),$A:$A,0))-1),"")</f>
        <v/>
      </c>
      <c r="J1454" s="20">
        <f>IFERROR(IF(OR(G1454="",INDEX(G:G,MATCH(DATE(YEAR($A1454)-1,MONTH($A1454),DAY($A1454)),$A:$A,0))=""),"",G1454/INDEX(G:G,MATCH(DATE(YEAR($A1454)-1,MONTH($A1454),DAY($A1454)),$A:$A,0))-1),"")</f>
        <v/>
      </c>
      <c r="K1454" s="20">
        <f>IF(OR(E1454="",E1453=""),"",E1454/E1453-1)</f>
        <v/>
      </c>
      <c r="L1454" s="20">
        <f>IF(OR(F1454="",F1453=""),"",F1454/F1453-1)</f>
        <v/>
      </c>
      <c r="M1454" s="20">
        <f>IF(OR(G1454="",G1453=""),"",G1454/G1453-1)</f>
        <v/>
      </c>
      <c r="N1454" s="20">
        <f>IF(G1454="","",E1454/G1454)</f>
        <v/>
      </c>
      <c r="O1454" s="20">
        <f>IF(G1454="","",F1454/G1454)</f>
        <v/>
      </c>
      <c r="P1454" s="21">
        <f>IF(SUMIFS('Daily NSE Equity Options'!$L:$L,'Daily NSE Equity Options'!$A:$A,$A1454)=0,"",SUMIFS('Daily NSE Equity Options'!$L:$L,'Daily NSE Equity Options'!$A:$A,$A1454))</f>
        <v/>
      </c>
      <c r="Q1454" s="8">
        <f>IF(SUMIFS('Daily BSE Equity Options'!$L:$L,'Daily BSE Equity Options'!$A:$A,$A1454)=0,"",SUMIFS('Daily BSE Equity Options'!$L:$L,'Daily BSE Equity Options'!$A:$A,$A1454))</f>
        <v/>
      </c>
      <c r="R1454" s="8">
        <f>IF(OR(P1454="",Q1454=""),"",P1454+Q1454)</f>
        <v/>
      </c>
      <c r="S1454" s="23">
        <f>IFERROR(IF(OR(P1454="",INDEX(P:P,MATCH(DATE(YEAR($A1454)-1,MONTH($A1454),DAY($A1454)),$A:$A,0))=""),"",P1454/INDEX(P:P,MATCH(DATE(YEAR($A1454)-1,MONTH($A1454),DAY($A1454)),$A:$A,0))-1),"")</f>
        <v/>
      </c>
      <c r="T1454" s="23">
        <f>IFERROR(IF(OR(Q1454="",INDEX(Q:Q,MATCH(DATE(YEAR($A1454)-1,MONTH($A1454),DAY($A1454)),$A:$A,0))=""),"",Q1454/INDEX(Q:Q,MATCH(DATE(YEAR($A1454)-1,MONTH($A1454),DAY($A1454)),$A:$A,0))-1),"")</f>
        <v/>
      </c>
      <c r="U1454" s="23">
        <f>IFERROR(IF(OR(R1454="",INDEX(R:R,MATCH(DATE(YEAR($A1454)-1,MONTH($A1454),DAY($A1454)),$A:$A,0))=""),"",R1454/INDEX(R:R,MATCH(DATE(YEAR($A1454)-1,MONTH($A1454),DAY($A1454)),$A:$A,0))-1),"")</f>
        <v/>
      </c>
      <c r="V1454" s="23">
        <f>IF(OR(P1454="",P1453=""),"",P1454/P1453-1)</f>
        <v/>
      </c>
      <c r="W1454" s="23">
        <f>IF(OR(Q1454="",Q1453=""),"",Q1454/Q1453-1)</f>
        <v/>
      </c>
      <c r="X1454" s="23">
        <f>IF(OR(R1454="",R1453=""),"",R1454/R1453-1)</f>
        <v/>
      </c>
      <c r="Y1454" s="23">
        <f>IF(R1454="","",P1454/R1454)</f>
        <v/>
      </c>
      <c r="Z1454" s="23">
        <f>IF(R1454="","",Q1454/R1454)</f>
        <v/>
      </c>
      <c r="AA1454" s="24">
        <f>IF(SUMIFS('Daily NSE Equity Options'!$M:$M,'Daily NSE Equity Options'!$A:$A,$A1454)=0,"",SUMIFS('Daily NSE Equity Options'!$M:$M,'Daily NSE Equity Options'!$A:$A,$A1454))</f>
        <v/>
      </c>
      <c r="AB1454" s="9">
        <f>IF(SUMIFS('Daily BSE Equity Options'!$M:$M,'Daily BSE Equity Options'!$A:$A,$A1454)=0,"",SUMIFS('Daily BSE Equity Options'!$M:$M,'Daily BSE Equity Options'!$A:$A,$A1454))</f>
        <v/>
      </c>
      <c r="AC1454" s="9">
        <f>IF(OR(AA1454="",AB1454=""),"",AA1454+AB1454)</f>
        <v/>
      </c>
      <c r="AD1454" s="26">
        <f>IFERROR(IF(OR(AA1454="",INDEX(AA:AA,MATCH(DATE(YEAR($A1454)-1,MONTH($A1454),DAY($A1454)),$A:$A,0))=""),"",AA1454/INDEX(AA:AA,MATCH(DATE(YEAR($A1454)-1,MONTH($A1454),DAY($A1454)),$A:$A,0))-1),"")</f>
        <v/>
      </c>
      <c r="AE1454" s="26">
        <f>IFERROR(IF(OR(AB1454="",INDEX(AB:AB,MATCH(DATE(YEAR($A1454)-1,MONTH($A1454),DAY($A1454)),$A:$A,0))=""),"",AB1454/INDEX(AB:AB,MATCH(DATE(YEAR($A1454)-1,MONTH($A1454),DAY($A1454)),$A:$A,0))-1),"")</f>
        <v/>
      </c>
      <c r="AF1454" s="26">
        <f>IFERROR(IF(OR(AC1454="",INDEX(AC:AC,MATCH(DATE(YEAR($A1454)-1,MONTH($A1454),DAY($A1454)),$A:$A,0))=""),"",AC1454/INDEX(AC:AC,MATCH(DATE(YEAR($A1454)-1,MONTH($A1454),DAY($A1454)),$A:$A,0))-1),"")</f>
        <v/>
      </c>
      <c r="AG1454" s="26">
        <f>IF(OR(AA1454="",AA1453=""),"",AA1454/AA1453-1)</f>
        <v/>
      </c>
      <c r="AH1454" s="26">
        <f>IF(OR(AB1454="",AB1453=""),"",AB1454/AB1453-1)</f>
        <v/>
      </c>
      <c r="AI1454" s="26">
        <f>IF(OR(AC1454="",AC1453=""),"",AC1454/AC1453-1)</f>
        <v/>
      </c>
      <c r="AJ1454" s="26">
        <f>IF(AC1454="","",AA1454/AC1454)</f>
        <v/>
      </c>
      <c r="AK1454" s="26">
        <f>IF(AC1454="","",AB1454/AC1454)</f>
        <v/>
      </c>
      <c r="AL1454" s="29" t="n">
        <v>12.2525</v>
      </c>
      <c r="AM1454" s="30" t="n">
        <v>12.545</v>
      </c>
      <c r="AN1454" s="30" t="n">
        <v>10.935</v>
      </c>
      <c r="AO1454" s="30" t="n">
        <v>12.17</v>
      </c>
      <c r="AP1454" s="31" t="n">
        <v>-0.0067</v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18">
        <f>IF(SUMIFS('Daily NSE Equity Options'!$K:$K,'Daily NSE Equity Options'!$A:$A,$A1455)=0,"",SUMIFS('Daily NSE Equity Options'!$K:$K,'Daily NSE Equity Options'!$A:$A,$A1455))</f>
        <v/>
      </c>
      <c r="F1455" s="7">
        <f>IF(SUMIFS('Daily BSE Equity Options'!$K:$K,'Daily BSE Equity Options'!$A:$A,$A1455)=0,"",SUMIFS('Daily BSE Equity Options'!$K:$K,'Daily BSE Equity Options'!$A:$A,$A1455))</f>
        <v/>
      </c>
      <c r="G1455" s="7">
        <f>IF(OR(E1455="",F1455=""),"",E1455+F1455)</f>
        <v/>
      </c>
      <c r="H1455" s="20">
        <f>IFERROR(IF(OR(E1455="",INDEX(E:E,MATCH(DATE(YEAR($A1455)-1,MONTH($A1455),DAY($A1455)),$A:$A,0))=""),"",E1455/INDEX(E:E,MATCH(DATE(YEAR($A1455)-1,MONTH($A1455),DAY($A1455)),$A:$A,0))-1),"")</f>
        <v/>
      </c>
      <c r="I1455" s="20">
        <f>IFERROR(IF(OR(F1455="",INDEX(F:F,MATCH(DATE(YEAR($A1455)-1,MONTH($A1455),DAY($A1455)),$A:$A,0))=""),"",F1455/INDEX(F:F,MATCH(DATE(YEAR($A1455)-1,MONTH($A1455),DAY($A1455)),$A:$A,0))-1),"")</f>
        <v/>
      </c>
      <c r="J1455" s="20">
        <f>IFERROR(IF(OR(G1455="",INDEX(G:G,MATCH(DATE(YEAR($A1455)-1,MONTH($A1455),DAY($A1455)),$A:$A,0))=""),"",G1455/INDEX(G:G,MATCH(DATE(YEAR($A1455)-1,MONTH($A1455),DAY($A1455)),$A:$A,0))-1),"")</f>
        <v/>
      </c>
      <c r="K1455" s="20">
        <f>IF(OR(E1455="",E1454=""),"",E1455/E1454-1)</f>
        <v/>
      </c>
      <c r="L1455" s="20">
        <f>IF(OR(F1455="",F1454=""),"",F1455/F1454-1)</f>
        <v/>
      </c>
      <c r="M1455" s="20">
        <f>IF(OR(G1455="",G1454=""),"",G1455/G1454-1)</f>
        <v/>
      </c>
      <c r="N1455" s="20">
        <f>IF(G1455="","",E1455/G1455)</f>
        <v/>
      </c>
      <c r="O1455" s="20">
        <f>IF(G1455="","",F1455/G1455)</f>
        <v/>
      </c>
      <c r="P1455" s="21">
        <f>IF(SUMIFS('Daily NSE Equity Options'!$L:$L,'Daily NSE Equity Options'!$A:$A,$A1455)=0,"",SUMIFS('Daily NSE Equity Options'!$L:$L,'Daily NSE Equity Options'!$A:$A,$A1455))</f>
        <v/>
      </c>
      <c r="Q1455" s="8">
        <f>IF(SUMIFS('Daily BSE Equity Options'!$L:$L,'Daily BSE Equity Options'!$A:$A,$A1455)=0,"",SUMIFS('Daily BSE Equity Options'!$L:$L,'Daily BSE Equity Options'!$A:$A,$A1455))</f>
        <v/>
      </c>
      <c r="R1455" s="8">
        <f>IF(OR(P1455="",Q1455=""),"",P1455+Q1455)</f>
        <v/>
      </c>
      <c r="S1455" s="23">
        <f>IFERROR(IF(OR(P1455="",INDEX(P:P,MATCH(DATE(YEAR($A1455)-1,MONTH($A1455),DAY($A1455)),$A:$A,0))=""),"",P1455/INDEX(P:P,MATCH(DATE(YEAR($A1455)-1,MONTH($A1455),DAY($A1455)),$A:$A,0))-1),"")</f>
        <v/>
      </c>
      <c r="T1455" s="23">
        <f>IFERROR(IF(OR(Q1455="",INDEX(Q:Q,MATCH(DATE(YEAR($A1455)-1,MONTH($A1455),DAY($A1455)),$A:$A,0))=""),"",Q1455/INDEX(Q:Q,MATCH(DATE(YEAR($A1455)-1,MONTH($A1455),DAY($A1455)),$A:$A,0))-1),"")</f>
        <v/>
      </c>
      <c r="U1455" s="23">
        <f>IFERROR(IF(OR(R1455="",INDEX(R:R,MATCH(DATE(YEAR($A1455)-1,MONTH($A1455),DAY($A1455)),$A:$A,0))=""),"",R1455/INDEX(R:R,MATCH(DATE(YEAR($A1455)-1,MONTH($A1455),DAY($A1455)),$A:$A,0))-1),"")</f>
        <v/>
      </c>
      <c r="V1455" s="23">
        <f>IF(OR(P1455="",P1454=""),"",P1455/P1454-1)</f>
        <v/>
      </c>
      <c r="W1455" s="23">
        <f>IF(OR(Q1455="",Q1454=""),"",Q1455/Q1454-1)</f>
        <v/>
      </c>
      <c r="X1455" s="23">
        <f>IF(OR(R1455="",R1454=""),"",R1455/R1454-1)</f>
        <v/>
      </c>
      <c r="Y1455" s="23">
        <f>IF(R1455="","",P1455/R1455)</f>
        <v/>
      </c>
      <c r="Z1455" s="23">
        <f>IF(R1455="","",Q1455/R1455)</f>
        <v/>
      </c>
      <c r="AA1455" s="24">
        <f>IF(SUMIFS('Daily NSE Equity Options'!$M:$M,'Daily NSE Equity Options'!$A:$A,$A1455)=0,"",SUMIFS('Daily NSE Equity Options'!$M:$M,'Daily NSE Equity Options'!$A:$A,$A1455))</f>
        <v/>
      </c>
      <c r="AB1455" s="9">
        <f>IF(SUMIFS('Daily BSE Equity Options'!$M:$M,'Daily BSE Equity Options'!$A:$A,$A1455)=0,"",SUMIFS('Daily BSE Equity Options'!$M:$M,'Daily BSE Equity Options'!$A:$A,$A1455))</f>
        <v/>
      </c>
      <c r="AC1455" s="9">
        <f>IF(OR(AA1455="",AB1455=""),"",AA1455+AB1455)</f>
        <v/>
      </c>
      <c r="AD1455" s="26">
        <f>IFERROR(IF(OR(AA1455="",INDEX(AA:AA,MATCH(DATE(YEAR($A1455)-1,MONTH($A1455),DAY($A1455)),$A:$A,0))=""),"",AA1455/INDEX(AA:AA,MATCH(DATE(YEAR($A1455)-1,MONTH($A1455),DAY($A1455)),$A:$A,0))-1),"")</f>
        <v/>
      </c>
      <c r="AE1455" s="26">
        <f>IFERROR(IF(OR(AB1455="",INDEX(AB:AB,MATCH(DATE(YEAR($A1455)-1,MONTH($A1455),DAY($A1455)),$A:$A,0))=""),"",AB1455/INDEX(AB:AB,MATCH(DATE(YEAR($A1455)-1,MONTH($A1455),DAY($A1455)),$A:$A,0))-1),"")</f>
        <v/>
      </c>
      <c r="AF1455" s="26">
        <f>IFERROR(IF(OR(AC1455="",INDEX(AC:AC,MATCH(DATE(YEAR($A1455)-1,MONTH($A1455),DAY($A1455)),$A:$A,0))=""),"",AC1455/INDEX(AC:AC,MATCH(DATE(YEAR($A1455)-1,MONTH($A1455),DAY($A1455)),$A:$A,0))-1),"")</f>
        <v/>
      </c>
      <c r="AG1455" s="26">
        <f>IF(OR(AA1455="",AA1454=""),"",AA1455/AA1454-1)</f>
        <v/>
      </c>
      <c r="AH1455" s="26">
        <f>IF(OR(AB1455="",AB1454=""),"",AB1455/AB1454-1)</f>
        <v/>
      </c>
      <c r="AI1455" s="26">
        <f>IF(OR(AC1455="",AC1454=""),"",AC1455/AC1454-1)</f>
        <v/>
      </c>
      <c r="AJ1455" s="26">
        <f>IF(AC1455="","",AA1455/AC1455)</f>
        <v/>
      </c>
      <c r="AK1455" s="26">
        <f>IF(AC1455="","",AB1455/AC1455)</f>
        <v/>
      </c>
      <c r="AL1455" s="29" t="n">
        <v>12.1675</v>
      </c>
      <c r="AM1455" s="30" t="n">
        <v>12.345</v>
      </c>
      <c r="AN1455" s="30" t="n">
        <v>11.16</v>
      </c>
      <c r="AO1455" s="30" t="n">
        <v>11.94</v>
      </c>
      <c r="AP1455" s="31" t="n">
        <v>-0.0187</v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18">
        <f>IF(SUMIFS('Daily NSE Equity Options'!$K:$K,'Daily NSE Equity Options'!$A:$A,$A1456)=0,"",SUMIFS('Daily NSE Equity Options'!$K:$K,'Daily NSE Equity Options'!$A:$A,$A1456))</f>
        <v/>
      </c>
      <c r="F1456" s="7">
        <f>IF(SUMIFS('Daily BSE Equity Options'!$K:$K,'Daily BSE Equity Options'!$A:$A,$A1456)=0,"",SUMIFS('Daily BSE Equity Options'!$K:$K,'Daily BSE Equity Options'!$A:$A,$A1456))</f>
        <v/>
      </c>
      <c r="G1456" s="7">
        <f>IF(OR(E1456="",F1456=""),"",E1456+F1456)</f>
        <v/>
      </c>
      <c r="H1456" s="20">
        <f>IFERROR(IF(OR(E1456="",INDEX(E:E,MATCH(DATE(YEAR($A1456)-1,MONTH($A1456),DAY($A1456)),$A:$A,0))=""),"",E1456/INDEX(E:E,MATCH(DATE(YEAR($A1456)-1,MONTH($A1456),DAY($A1456)),$A:$A,0))-1),"")</f>
        <v/>
      </c>
      <c r="I1456" s="20">
        <f>IFERROR(IF(OR(F1456="",INDEX(F:F,MATCH(DATE(YEAR($A1456)-1,MONTH($A1456),DAY($A1456)),$A:$A,0))=""),"",F1456/INDEX(F:F,MATCH(DATE(YEAR($A1456)-1,MONTH($A1456),DAY($A1456)),$A:$A,0))-1),"")</f>
        <v/>
      </c>
      <c r="J1456" s="20">
        <f>IFERROR(IF(OR(G1456="",INDEX(G:G,MATCH(DATE(YEAR($A1456)-1,MONTH($A1456),DAY($A1456)),$A:$A,0))=""),"",G1456/INDEX(G:G,MATCH(DATE(YEAR($A1456)-1,MONTH($A1456),DAY($A1456)),$A:$A,0))-1),"")</f>
        <v/>
      </c>
      <c r="K1456" s="20">
        <f>IF(OR(E1456="",E1455=""),"",E1456/E1455-1)</f>
        <v/>
      </c>
      <c r="L1456" s="20">
        <f>IF(OR(F1456="",F1455=""),"",F1456/F1455-1)</f>
        <v/>
      </c>
      <c r="M1456" s="20">
        <f>IF(OR(G1456="",G1455=""),"",G1456/G1455-1)</f>
        <v/>
      </c>
      <c r="N1456" s="20">
        <f>IF(G1456="","",E1456/G1456)</f>
        <v/>
      </c>
      <c r="O1456" s="20">
        <f>IF(G1456="","",F1456/G1456)</f>
        <v/>
      </c>
      <c r="P1456" s="21">
        <f>IF(SUMIFS('Daily NSE Equity Options'!$L:$L,'Daily NSE Equity Options'!$A:$A,$A1456)=0,"",SUMIFS('Daily NSE Equity Options'!$L:$L,'Daily NSE Equity Options'!$A:$A,$A1456))</f>
        <v/>
      </c>
      <c r="Q1456" s="8">
        <f>IF(SUMIFS('Daily BSE Equity Options'!$L:$L,'Daily BSE Equity Options'!$A:$A,$A1456)=0,"",SUMIFS('Daily BSE Equity Options'!$L:$L,'Daily BSE Equity Options'!$A:$A,$A1456))</f>
        <v/>
      </c>
      <c r="R1456" s="8">
        <f>IF(OR(P1456="",Q1456=""),"",P1456+Q1456)</f>
        <v/>
      </c>
      <c r="S1456" s="23">
        <f>IFERROR(IF(OR(P1456="",INDEX(P:P,MATCH(DATE(YEAR($A1456)-1,MONTH($A1456),DAY($A1456)),$A:$A,0))=""),"",P1456/INDEX(P:P,MATCH(DATE(YEAR($A1456)-1,MONTH($A1456),DAY($A1456)),$A:$A,0))-1),"")</f>
        <v/>
      </c>
      <c r="T1456" s="23">
        <f>IFERROR(IF(OR(Q1456="",INDEX(Q:Q,MATCH(DATE(YEAR($A1456)-1,MONTH($A1456),DAY($A1456)),$A:$A,0))=""),"",Q1456/INDEX(Q:Q,MATCH(DATE(YEAR($A1456)-1,MONTH($A1456),DAY($A1456)),$A:$A,0))-1),"")</f>
        <v/>
      </c>
      <c r="U1456" s="23">
        <f>IFERROR(IF(OR(R1456="",INDEX(R:R,MATCH(DATE(YEAR($A1456)-1,MONTH($A1456),DAY($A1456)),$A:$A,0))=""),"",R1456/INDEX(R:R,MATCH(DATE(YEAR($A1456)-1,MONTH($A1456),DAY($A1456)),$A:$A,0))-1),"")</f>
        <v/>
      </c>
      <c r="V1456" s="23">
        <f>IF(OR(P1456="",P1455=""),"",P1456/P1455-1)</f>
        <v/>
      </c>
      <c r="W1456" s="23">
        <f>IF(OR(Q1456="",Q1455=""),"",Q1456/Q1455-1)</f>
        <v/>
      </c>
      <c r="X1456" s="23">
        <f>IF(OR(R1456="",R1455=""),"",R1456/R1455-1)</f>
        <v/>
      </c>
      <c r="Y1456" s="23">
        <f>IF(R1456="","",P1456/R1456)</f>
        <v/>
      </c>
      <c r="Z1456" s="23">
        <f>IF(R1456="","",Q1456/R1456)</f>
        <v/>
      </c>
      <c r="AA1456" s="24">
        <f>IF(SUMIFS('Daily NSE Equity Options'!$M:$M,'Daily NSE Equity Options'!$A:$A,$A1456)=0,"",SUMIFS('Daily NSE Equity Options'!$M:$M,'Daily NSE Equity Options'!$A:$A,$A1456))</f>
        <v/>
      </c>
      <c r="AB1456" s="9">
        <f>IF(SUMIFS('Daily BSE Equity Options'!$M:$M,'Daily BSE Equity Options'!$A:$A,$A1456)=0,"",SUMIFS('Daily BSE Equity Options'!$M:$M,'Daily BSE Equity Options'!$A:$A,$A1456))</f>
        <v/>
      </c>
      <c r="AC1456" s="9">
        <f>IF(OR(AA1456="",AB1456=""),"",AA1456+AB1456)</f>
        <v/>
      </c>
      <c r="AD1456" s="26">
        <f>IFERROR(IF(OR(AA1456="",INDEX(AA:AA,MATCH(DATE(YEAR($A1456)-1,MONTH($A1456),DAY($A1456)),$A:$A,0))=""),"",AA1456/INDEX(AA:AA,MATCH(DATE(YEAR($A1456)-1,MONTH($A1456),DAY($A1456)),$A:$A,0))-1),"")</f>
        <v/>
      </c>
      <c r="AE1456" s="26">
        <f>IFERROR(IF(OR(AB1456="",INDEX(AB:AB,MATCH(DATE(YEAR($A1456)-1,MONTH($A1456),DAY($A1456)),$A:$A,0))=""),"",AB1456/INDEX(AB:AB,MATCH(DATE(YEAR($A1456)-1,MONTH($A1456),DAY($A1456)),$A:$A,0))-1),"")</f>
        <v/>
      </c>
      <c r="AF1456" s="26">
        <f>IFERROR(IF(OR(AC1456="",INDEX(AC:AC,MATCH(DATE(YEAR($A1456)-1,MONTH($A1456),DAY($A1456)),$A:$A,0))=""),"",AC1456/INDEX(AC:AC,MATCH(DATE(YEAR($A1456)-1,MONTH($A1456),DAY($A1456)),$A:$A,0))-1),"")</f>
        <v/>
      </c>
      <c r="AG1456" s="26">
        <f>IF(OR(AA1456="",AA1455=""),"",AA1456/AA1455-1)</f>
        <v/>
      </c>
      <c r="AH1456" s="26">
        <f>IF(OR(AB1456="",AB1455=""),"",AB1456/AB1455-1)</f>
        <v/>
      </c>
      <c r="AI1456" s="26">
        <f>IF(OR(AC1456="",AC1455=""),"",AC1456/AC1455-1)</f>
        <v/>
      </c>
      <c r="AJ1456" s="26">
        <f>IF(AC1456="","",AA1456/AC1456)</f>
        <v/>
      </c>
      <c r="AK1456" s="26">
        <f>IF(AC1456="","",AB1456/AC1456)</f>
        <v/>
      </c>
      <c r="AL1456" s="29" t="n">
        <v>11.94</v>
      </c>
      <c r="AM1456" s="30" t="n">
        <v>12.28</v>
      </c>
      <c r="AN1456" s="30" t="n">
        <v>10.67</v>
      </c>
      <c r="AO1456" s="30" t="n">
        <v>12.19</v>
      </c>
      <c r="AP1456" s="31" t="n">
        <v>0.0209</v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18">
        <f>IF(SUMIFS('Daily NSE Equity Options'!$K:$K,'Daily NSE Equity Options'!$A:$A,$A1457)=0,"",SUMIFS('Daily NSE Equity Options'!$K:$K,'Daily NSE Equity Options'!$A:$A,$A1457))</f>
        <v/>
      </c>
      <c r="F1457" s="7">
        <f>IF(SUMIFS('Daily BSE Equity Options'!$K:$K,'Daily BSE Equity Options'!$A:$A,$A1457)=0,"",SUMIFS('Daily BSE Equity Options'!$K:$K,'Daily BSE Equity Options'!$A:$A,$A1457))</f>
        <v/>
      </c>
      <c r="G1457" s="7">
        <f>IF(OR(E1457="",F1457=""),"",E1457+F1457)</f>
        <v/>
      </c>
      <c r="H1457" s="20">
        <f>IFERROR(IF(OR(E1457="",INDEX(E:E,MATCH(DATE(YEAR($A1457)-1,MONTH($A1457),DAY($A1457)),$A:$A,0))=""),"",E1457/INDEX(E:E,MATCH(DATE(YEAR($A1457)-1,MONTH($A1457),DAY($A1457)),$A:$A,0))-1),"")</f>
        <v/>
      </c>
      <c r="I1457" s="20">
        <f>IFERROR(IF(OR(F1457="",INDEX(F:F,MATCH(DATE(YEAR($A1457)-1,MONTH($A1457),DAY($A1457)),$A:$A,0))=""),"",F1457/INDEX(F:F,MATCH(DATE(YEAR($A1457)-1,MONTH($A1457),DAY($A1457)),$A:$A,0))-1),"")</f>
        <v/>
      </c>
      <c r="J1457" s="20">
        <f>IFERROR(IF(OR(G1457="",INDEX(G:G,MATCH(DATE(YEAR($A1457)-1,MONTH($A1457),DAY($A1457)),$A:$A,0))=""),"",G1457/INDEX(G:G,MATCH(DATE(YEAR($A1457)-1,MONTH($A1457),DAY($A1457)),$A:$A,0))-1),"")</f>
        <v/>
      </c>
      <c r="K1457" s="20">
        <f>IF(OR(E1457="",E1456=""),"",E1457/E1456-1)</f>
        <v/>
      </c>
      <c r="L1457" s="20">
        <f>IF(OR(F1457="",F1456=""),"",F1457/F1456-1)</f>
        <v/>
      </c>
      <c r="M1457" s="20">
        <f>IF(OR(G1457="",G1456=""),"",G1457/G1456-1)</f>
        <v/>
      </c>
      <c r="N1457" s="20">
        <f>IF(G1457="","",E1457/G1457)</f>
        <v/>
      </c>
      <c r="O1457" s="20">
        <f>IF(G1457="","",F1457/G1457)</f>
        <v/>
      </c>
      <c r="P1457" s="21">
        <f>IF(SUMIFS('Daily NSE Equity Options'!$L:$L,'Daily NSE Equity Options'!$A:$A,$A1457)=0,"",SUMIFS('Daily NSE Equity Options'!$L:$L,'Daily NSE Equity Options'!$A:$A,$A1457))</f>
        <v/>
      </c>
      <c r="Q1457" s="8">
        <f>IF(SUMIFS('Daily BSE Equity Options'!$L:$L,'Daily BSE Equity Options'!$A:$A,$A1457)=0,"",SUMIFS('Daily BSE Equity Options'!$L:$L,'Daily BSE Equity Options'!$A:$A,$A1457))</f>
        <v/>
      </c>
      <c r="R1457" s="8">
        <f>IF(OR(P1457="",Q1457=""),"",P1457+Q1457)</f>
        <v/>
      </c>
      <c r="S1457" s="23">
        <f>IFERROR(IF(OR(P1457="",INDEX(P:P,MATCH(DATE(YEAR($A1457)-1,MONTH($A1457),DAY($A1457)),$A:$A,0))=""),"",P1457/INDEX(P:P,MATCH(DATE(YEAR($A1457)-1,MONTH($A1457),DAY($A1457)),$A:$A,0))-1),"")</f>
        <v/>
      </c>
      <c r="T1457" s="23">
        <f>IFERROR(IF(OR(Q1457="",INDEX(Q:Q,MATCH(DATE(YEAR($A1457)-1,MONTH($A1457),DAY($A1457)),$A:$A,0))=""),"",Q1457/INDEX(Q:Q,MATCH(DATE(YEAR($A1457)-1,MONTH($A1457),DAY($A1457)),$A:$A,0))-1),"")</f>
        <v/>
      </c>
      <c r="U1457" s="23">
        <f>IFERROR(IF(OR(R1457="",INDEX(R:R,MATCH(DATE(YEAR($A1457)-1,MONTH($A1457),DAY($A1457)),$A:$A,0))=""),"",R1457/INDEX(R:R,MATCH(DATE(YEAR($A1457)-1,MONTH($A1457),DAY($A1457)),$A:$A,0))-1),"")</f>
        <v/>
      </c>
      <c r="V1457" s="23">
        <f>IF(OR(P1457="",P1456=""),"",P1457/P1456-1)</f>
        <v/>
      </c>
      <c r="W1457" s="23">
        <f>IF(OR(Q1457="",Q1456=""),"",Q1457/Q1456-1)</f>
        <v/>
      </c>
      <c r="X1457" s="23">
        <f>IF(OR(R1457="",R1456=""),"",R1457/R1456-1)</f>
        <v/>
      </c>
      <c r="Y1457" s="23">
        <f>IF(R1457="","",P1457/R1457)</f>
        <v/>
      </c>
      <c r="Z1457" s="23">
        <f>IF(R1457="","",Q1457/R1457)</f>
        <v/>
      </c>
      <c r="AA1457" s="24">
        <f>IF(SUMIFS('Daily NSE Equity Options'!$M:$M,'Daily NSE Equity Options'!$A:$A,$A1457)=0,"",SUMIFS('Daily NSE Equity Options'!$M:$M,'Daily NSE Equity Options'!$A:$A,$A1457))</f>
        <v/>
      </c>
      <c r="AB1457" s="9">
        <f>IF(SUMIFS('Daily BSE Equity Options'!$M:$M,'Daily BSE Equity Options'!$A:$A,$A1457)=0,"",SUMIFS('Daily BSE Equity Options'!$M:$M,'Daily BSE Equity Options'!$A:$A,$A1457))</f>
        <v/>
      </c>
      <c r="AC1457" s="9">
        <f>IF(OR(AA1457="",AB1457=""),"",AA1457+AB1457)</f>
        <v/>
      </c>
      <c r="AD1457" s="26">
        <f>IFERROR(IF(OR(AA1457="",INDEX(AA:AA,MATCH(DATE(YEAR($A1457)-1,MONTH($A1457),DAY($A1457)),$A:$A,0))=""),"",AA1457/INDEX(AA:AA,MATCH(DATE(YEAR($A1457)-1,MONTH($A1457),DAY($A1457)),$A:$A,0))-1),"")</f>
        <v/>
      </c>
      <c r="AE1457" s="26">
        <f>IFERROR(IF(OR(AB1457="",INDEX(AB:AB,MATCH(DATE(YEAR($A1457)-1,MONTH($A1457),DAY($A1457)),$A:$A,0))=""),"",AB1457/INDEX(AB:AB,MATCH(DATE(YEAR($A1457)-1,MONTH($A1457),DAY($A1457)),$A:$A,0))-1),"")</f>
        <v/>
      </c>
      <c r="AF1457" s="26">
        <f>IFERROR(IF(OR(AC1457="",INDEX(AC:AC,MATCH(DATE(YEAR($A1457)-1,MONTH($A1457),DAY($A1457)),$A:$A,0))=""),"",AC1457/INDEX(AC:AC,MATCH(DATE(YEAR($A1457)-1,MONTH($A1457),DAY($A1457)),$A:$A,0))-1),"")</f>
        <v/>
      </c>
      <c r="AG1457" s="26">
        <f>IF(OR(AA1457="",AA1456=""),"",AA1457/AA1456-1)</f>
        <v/>
      </c>
      <c r="AH1457" s="26">
        <f>IF(OR(AB1457="",AB1456=""),"",AB1457/AB1456-1)</f>
        <v/>
      </c>
      <c r="AI1457" s="26">
        <f>IF(OR(AC1457="",AC1456=""),"",AC1457/AC1456-1)</f>
        <v/>
      </c>
      <c r="AJ1457" s="26">
        <f>IF(AC1457="","",AA1457/AC1457)</f>
        <v/>
      </c>
      <c r="AK1457" s="26">
        <f>IF(AC1457="","",AB1457/AC1457)</f>
        <v/>
      </c>
      <c r="AL1457" s="29" t="n">
        <v>12.19</v>
      </c>
      <c r="AM1457" s="30" t="n">
        <v>12.19</v>
      </c>
      <c r="AN1457" s="30" t="n">
        <v>10.355</v>
      </c>
      <c r="AO1457" s="30" t="n">
        <v>11.67</v>
      </c>
      <c r="AP1457" s="31" t="n">
        <v>-0.0427</v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18">
        <f>IF(SUMIFS('Daily NSE Equity Options'!$K:$K,'Daily NSE Equity Options'!$A:$A,$A1458)=0,"",SUMIFS('Daily NSE Equity Options'!$K:$K,'Daily NSE Equity Options'!$A:$A,$A1458))</f>
        <v/>
      </c>
      <c r="F1458" s="7">
        <f>IF(SUMIFS('Daily BSE Equity Options'!$K:$K,'Daily BSE Equity Options'!$A:$A,$A1458)=0,"",SUMIFS('Daily BSE Equity Options'!$K:$K,'Daily BSE Equity Options'!$A:$A,$A1458))</f>
        <v/>
      </c>
      <c r="G1458" s="7">
        <f>IF(OR(E1458="",F1458=""),"",E1458+F1458)</f>
        <v/>
      </c>
      <c r="H1458" s="20">
        <f>IFERROR(IF(OR(E1458="",INDEX(E:E,MATCH(DATE(YEAR($A1458)-1,MONTH($A1458),DAY($A1458)),$A:$A,0))=""),"",E1458/INDEX(E:E,MATCH(DATE(YEAR($A1458)-1,MONTH($A1458),DAY($A1458)),$A:$A,0))-1),"")</f>
        <v/>
      </c>
      <c r="I1458" s="20">
        <f>IFERROR(IF(OR(F1458="",INDEX(F:F,MATCH(DATE(YEAR($A1458)-1,MONTH($A1458),DAY($A1458)),$A:$A,0))=""),"",F1458/INDEX(F:F,MATCH(DATE(YEAR($A1458)-1,MONTH($A1458),DAY($A1458)),$A:$A,0))-1),"")</f>
        <v/>
      </c>
      <c r="J1458" s="20">
        <f>IFERROR(IF(OR(G1458="",INDEX(G:G,MATCH(DATE(YEAR($A1458)-1,MONTH($A1458),DAY($A1458)),$A:$A,0))=""),"",G1458/INDEX(G:G,MATCH(DATE(YEAR($A1458)-1,MONTH($A1458),DAY($A1458)),$A:$A,0))-1),"")</f>
        <v/>
      </c>
      <c r="K1458" s="20">
        <f>IF(OR(E1458="",E1457=""),"",E1458/E1457-1)</f>
        <v/>
      </c>
      <c r="L1458" s="20">
        <f>IF(OR(F1458="",F1457=""),"",F1458/F1457-1)</f>
        <v/>
      </c>
      <c r="M1458" s="20">
        <f>IF(OR(G1458="",G1457=""),"",G1458/G1457-1)</f>
        <v/>
      </c>
      <c r="N1458" s="20">
        <f>IF(G1458="","",E1458/G1458)</f>
        <v/>
      </c>
      <c r="O1458" s="20">
        <f>IF(G1458="","",F1458/G1458)</f>
        <v/>
      </c>
      <c r="P1458" s="21">
        <f>IF(SUMIFS('Daily NSE Equity Options'!$L:$L,'Daily NSE Equity Options'!$A:$A,$A1458)=0,"",SUMIFS('Daily NSE Equity Options'!$L:$L,'Daily NSE Equity Options'!$A:$A,$A1458))</f>
        <v/>
      </c>
      <c r="Q1458" s="8">
        <f>IF(SUMIFS('Daily BSE Equity Options'!$L:$L,'Daily BSE Equity Options'!$A:$A,$A1458)=0,"",SUMIFS('Daily BSE Equity Options'!$L:$L,'Daily BSE Equity Options'!$A:$A,$A1458))</f>
        <v/>
      </c>
      <c r="R1458" s="8">
        <f>IF(OR(P1458="",Q1458=""),"",P1458+Q1458)</f>
        <v/>
      </c>
      <c r="S1458" s="23">
        <f>IFERROR(IF(OR(P1458="",INDEX(P:P,MATCH(DATE(YEAR($A1458)-1,MONTH($A1458),DAY($A1458)),$A:$A,0))=""),"",P1458/INDEX(P:P,MATCH(DATE(YEAR($A1458)-1,MONTH($A1458),DAY($A1458)),$A:$A,0))-1),"")</f>
        <v/>
      </c>
      <c r="T1458" s="23">
        <f>IFERROR(IF(OR(Q1458="",INDEX(Q:Q,MATCH(DATE(YEAR($A1458)-1,MONTH($A1458),DAY($A1458)),$A:$A,0))=""),"",Q1458/INDEX(Q:Q,MATCH(DATE(YEAR($A1458)-1,MONTH($A1458),DAY($A1458)),$A:$A,0))-1),"")</f>
        <v/>
      </c>
      <c r="U1458" s="23">
        <f>IFERROR(IF(OR(R1458="",INDEX(R:R,MATCH(DATE(YEAR($A1458)-1,MONTH($A1458),DAY($A1458)),$A:$A,0))=""),"",R1458/INDEX(R:R,MATCH(DATE(YEAR($A1458)-1,MONTH($A1458),DAY($A1458)),$A:$A,0))-1),"")</f>
        <v/>
      </c>
      <c r="V1458" s="23">
        <f>IF(OR(P1458="",P1457=""),"",P1458/P1457-1)</f>
        <v/>
      </c>
      <c r="W1458" s="23">
        <f>IF(OR(Q1458="",Q1457=""),"",Q1458/Q1457-1)</f>
        <v/>
      </c>
      <c r="X1458" s="23">
        <f>IF(OR(R1458="",R1457=""),"",R1458/R1457-1)</f>
        <v/>
      </c>
      <c r="Y1458" s="23">
        <f>IF(R1458="","",P1458/R1458)</f>
        <v/>
      </c>
      <c r="Z1458" s="23">
        <f>IF(R1458="","",Q1458/R1458)</f>
        <v/>
      </c>
      <c r="AA1458" s="24">
        <f>IF(SUMIFS('Daily NSE Equity Options'!$M:$M,'Daily NSE Equity Options'!$A:$A,$A1458)=0,"",SUMIFS('Daily NSE Equity Options'!$M:$M,'Daily NSE Equity Options'!$A:$A,$A1458))</f>
        <v/>
      </c>
      <c r="AB1458" s="9">
        <f>IF(SUMIFS('Daily BSE Equity Options'!$M:$M,'Daily BSE Equity Options'!$A:$A,$A1458)=0,"",SUMIFS('Daily BSE Equity Options'!$M:$M,'Daily BSE Equity Options'!$A:$A,$A1458))</f>
        <v/>
      </c>
      <c r="AC1458" s="9">
        <f>IF(OR(AA1458="",AB1458=""),"",AA1458+AB1458)</f>
        <v/>
      </c>
      <c r="AD1458" s="26">
        <f>IFERROR(IF(OR(AA1458="",INDEX(AA:AA,MATCH(DATE(YEAR($A1458)-1,MONTH($A1458),DAY($A1458)),$A:$A,0))=""),"",AA1458/INDEX(AA:AA,MATCH(DATE(YEAR($A1458)-1,MONTH($A1458),DAY($A1458)),$A:$A,0))-1),"")</f>
        <v/>
      </c>
      <c r="AE1458" s="26">
        <f>IFERROR(IF(OR(AB1458="",INDEX(AB:AB,MATCH(DATE(YEAR($A1458)-1,MONTH($A1458),DAY($A1458)),$A:$A,0))=""),"",AB1458/INDEX(AB:AB,MATCH(DATE(YEAR($A1458)-1,MONTH($A1458),DAY($A1458)),$A:$A,0))-1),"")</f>
        <v/>
      </c>
      <c r="AF1458" s="26">
        <f>IFERROR(IF(OR(AC1458="",INDEX(AC:AC,MATCH(DATE(YEAR($A1458)-1,MONTH($A1458),DAY($A1458)),$A:$A,0))=""),"",AC1458/INDEX(AC:AC,MATCH(DATE(YEAR($A1458)-1,MONTH($A1458),DAY($A1458)),$A:$A,0))-1),"")</f>
        <v/>
      </c>
      <c r="AG1458" s="26">
        <f>IF(OR(AA1458="",AA1457=""),"",AA1458/AA1457-1)</f>
        <v/>
      </c>
      <c r="AH1458" s="26">
        <f>IF(OR(AB1458="",AB1457=""),"",AB1458/AB1457-1)</f>
        <v/>
      </c>
      <c r="AI1458" s="26">
        <f>IF(OR(AC1458="",AC1457=""),"",AC1458/AC1457-1)</f>
        <v/>
      </c>
      <c r="AJ1458" s="26">
        <f>IF(AC1458="","",AA1458/AC1458)</f>
        <v/>
      </c>
      <c r="AK1458" s="26">
        <f>IF(AC1458="","",AB1458/AC1458)</f>
        <v/>
      </c>
      <c r="AL1458" s="29" t="n">
        <v>11.665</v>
      </c>
      <c r="AM1458" s="30" t="n">
        <v>11.7125</v>
      </c>
      <c r="AN1458" s="30" t="n">
        <v>10.5575</v>
      </c>
      <c r="AO1458" s="30" t="n">
        <v>11.55</v>
      </c>
      <c r="AP1458" s="31" t="n">
        <v>-0.009900000000000001</v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18">
        <f>IF(SUMIFS('Daily NSE Equity Options'!$K:$K,'Daily NSE Equity Options'!$A:$A,$A1459)=0,"",SUMIFS('Daily NSE Equity Options'!$K:$K,'Daily NSE Equity Options'!$A:$A,$A1459))</f>
        <v/>
      </c>
      <c r="F1459" s="7">
        <f>IF(SUMIFS('Daily BSE Equity Options'!$K:$K,'Daily BSE Equity Options'!$A:$A,$A1459)=0,"",SUMIFS('Daily BSE Equity Options'!$K:$K,'Daily BSE Equity Options'!$A:$A,$A1459))</f>
        <v/>
      </c>
      <c r="G1459" s="7">
        <f>IF(OR(E1459="",F1459=""),"",E1459+F1459)</f>
        <v/>
      </c>
      <c r="H1459" s="20">
        <f>IFERROR(IF(OR(E1459="",INDEX(E:E,MATCH(DATE(YEAR($A1459)-1,MONTH($A1459),DAY($A1459)),$A:$A,0))=""),"",E1459/INDEX(E:E,MATCH(DATE(YEAR($A1459)-1,MONTH($A1459),DAY($A1459)),$A:$A,0))-1),"")</f>
        <v/>
      </c>
      <c r="I1459" s="20">
        <f>IFERROR(IF(OR(F1459="",INDEX(F:F,MATCH(DATE(YEAR($A1459)-1,MONTH($A1459),DAY($A1459)),$A:$A,0))=""),"",F1459/INDEX(F:F,MATCH(DATE(YEAR($A1459)-1,MONTH($A1459),DAY($A1459)),$A:$A,0))-1),"")</f>
        <v/>
      </c>
      <c r="J1459" s="20">
        <f>IFERROR(IF(OR(G1459="",INDEX(G:G,MATCH(DATE(YEAR($A1459)-1,MONTH($A1459),DAY($A1459)),$A:$A,0))=""),"",G1459/INDEX(G:G,MATCH(DATE(YEAR($A1459)-1,MONTH($A1459),DAY($A1459)),$A:$A,0))-1),"")</f>
        <v/>
      </c>
      <c r="K1459" s="20">
        <f>IF(OR(E1459="",E1458=""),"",E1459/E1458-1)</f>
        <v/>
      </c>
      <c r="L1459" s="20">
        <f>IF(OR(F1459="",F1458=""),"",F1459/F1458-1)</f>
        <v/>
      </c>
      <c r="M1459" s="20">
        <f>IF(OR(G1459="",G1458=""),"",G1459/G1458-1)</f>
        <v/>
      </c>
      <c r="N1459" s="20">
        <f>IF(G1459="","",E1459/G1459)</f>
        <v/>
      </c>
      <c r="O1459" s="20">
        <f>IF(G1459="","",F1459/G1459)</f>
        <v/>
      </c>
      <c r="P1459" s="21">
        <f>IF(SUMIFS('Daily NSE Equity Options'!$L:$L,'Daily NSE Equity Options'!$A:$A,$A1459)=0,"",SUMIFS('Daily NSE Equity Options'!$L:$L,'Daily NSE Equity Options'!$A:$A,$A1459))</f>
        <v/>
      </c>
      <c r="Q1459" s="8">
        <f>IF(SUMIFS('Daily BSE Equity Options'!$L:$L,'Daily BSE Equity Options'!$A:$A,$A1459)=0,"",SUMIFS('Daily BSE Equity Options'!$L:$L,'Daily BSE Equity Options'!$A:$A,$A1459))</f>
        <v/>
      </c>
      <c r="R1459" s="8">
        <f>IF(OR(P1459="",Q1459=""),"",P1459+Q1459)</f>
        <v/>
      </c>
      <c r="S1459" s="23">
        <f>IFERROR(IF(OR(P1459="",INDEX(P:P,MATCH(DATE(YEAR($A1459)-1,MONTH($A1459),DAY($A1459)),$A:$A,0))=""),"",P1459/INDEX(P:P,MATCH(DATE(YEAR($A1459)-1,MONTH($A1459),DAY($A1459)),$A:$A,0))-1),"")</f>
        <v/>
      </c>
      <c r="T1459" s="23">
        <f>IFERROR(IF(OR(Q1459="",INDEX(Q:Q,MATCH(DATE(YEAR($A1459)-1,MONTH($A1459),DAY($A1459)),$A:$A,0))=""),"",Q1459/INDEX(Q:Q,MATCH(DATE(YEAR($A1459)-1,MONTH($A1459),DAY($A1459)),$A:$A,0))-1),"")</f>
        <v/>
      </c>
      <c r="U1459" s="23">
        <f>IFERROR(IF(OR(R1459="",INDEX(R:R,MATCH(DATE(YEAR($A1459)-1,MONTH($A1459),DAY($A1459)),$A:$A,0))=""),"",R1459/INDEX(R:R,MATCH(DATE(YEAR($A1459)-1,MONTH($A1459),DAY($A1459)),$A:$A,0))-1),"")</f>
        <v/>
      </c>
      <c r="V1459" s="23">
        <f>IF(OR(P1459="",P1458=""),"",P1459/P1458-1)</f>
        <v/>
      </c>
      <c r="W1459" s="23">
        <f>IF(OR(Q1459="",Q1458=""),"",Q1459/Q1458-1)</f>
        <v/>
      </c>
      <c r="X1459" s="23">
        <f>IF(OR(R1459="",R1458=""),"",R1459/R1458-1)</f>
        <v/>
      </c>
      <c r="Y1459" s="23">
        <f>IF(R1459="","",P1459/R1459)</f>
        <v/>
      </c>
      <c r="Z1459" s="23">
        <f>IF(R1459="","",Q1459/R1459)</f>
        <v/>
      </c>
      <c r="AA1459" s="24">
        <f>IF(SUMIFS('Daily NSE Equity Options'!$M:$M,'Daily NSE Equity Options'!$A:$A,$A1459)=0,"",SUMIFS('Daily NSE Equity Options'!$M:$M,'Daily NSE Equity Options'!$A:$A,$A1459))</f>
        <v/>
      </c>
      <c r="AB1459" s="9">
        <f>IF(SUMIFS('Daily BSE Equity Options'!$M:$M,'Daily BSE Equity Options'!$A:$A,$A1459)=0,"",SUMIFS('Daily BSE Equity Options'!$M:$M,'Daily BSE Equity Options'!$A:$A,$A1459))</f>
        <v/>
      </c>
      <c r="AC1459" s="9">
        <f>IF(OR(AA1459="",AB1459=""),"",AA1459+AB1459)</f>
        <v/>
      </c>
      <c r="AD1459" s="26">
        <f>IFERROR(IF(OR(AA1459="",INDEX(AA:AA,MATCH(DATE(YEAR($A1459)-1,MONTH($A1459),DAY($A1459)),$A:$A,0))=""),"",AA1459/INDEX(AA:AA,MATCH(DATE(YEAR($A1459)-1,MONTH($A1459),DAY($A1459)),$A:$A,0))-1),"")</f>
        <v/>
      </c>
      <c r="AE1459" s="26">
        <f>IFERROR(IF(OR(AB1459="",INDEX(AB:AB,MATCH(DATE(YEAR($A1459)-1,MONTH($A1459),DAY($A1459)),$A:$A,0))=""),"",AB1459/INDEX(AB:AB,MATCH(DATE(YEAR($A1459)-1,MONTH($A1459),DAY($A1459)),$A:$A,0))-1),"")</f>
        <v/>
      </c>
      <c r="AF1459" s="26">
        <f>IFERROR(IF(OR(AC1459="",INDEX(AC:AC,MATCH(DATE(YEAR($A1459)-1,MONTH($A1459),DAY($A1459)),$A:$A,0))=""),"",AC1459/INDEX(AC:AC,MATCH(DATE(YEAR($A1459)-1,MONTH($A1459),DAY($A1459)),$A:$A,0))-1),"")</f>
        <v/>
      </c>
      <c r="AG1459" s="26">
        <f>IF(OR(AA1459="",AA1458=""),"",AA1459/AA1458-1)</f>
        <v/>
      </c>
      <c r="AH1459" s="26">
        <f>IF(OR(AB1459="",AB1458=""),"",AB1459/AB1458-1)</f>
        <v/>
      </c>
      <c r="AI1459" s="26">
        <f>IF(OR(AC1459="",AC1458=""),"",AC1459/AC1458-1)</f>
        <v/>
      </c>
      <c r="AJ1459" s="26">
        <f>IF(AC1459="","",AA1459/AC1459)</f>
        <v/>
      </c>
      <c r="AK1459" s="26">
        <f>IF(AC1459="","",AB1459/AC1459)</f>
        <v/>
      </c>
      <c r="AL1459" s="29" t="n">
        <v>11.5475</v>
      </c>
      <c r="AM1459" s="30" t="n">
        <v>12.1075</v>
      </c>
      <c r="AN1459" s="30" t="n">
        <v>10.8475</v>
      </c>
      <c r="AO1459" s="30" t="n">
        <v>11.73</v>
      </c>
      <c r="AP1459" s="31" t="n">
        <v>0.0158</v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18">
        <f>IF(SUMIFS('Daily NSE Equity Options'!$K:$K,'Daily NSE Equity Options'!$A:$A,$A1460)=0,"",SUMIFS('Daily NSE Equity Options'!$K:$K,'Daily NSE Equity Options'!$A:$A,$A1460))</f>
        <v/>
      </c>
      <c r="F1460" s="7">
        <f>IF(SUMIFS('Daily BSE Equity Options'!$K:$K,'Daily BSE Equity Options'!$A:$A,$A1460)=0,"",SUMIFS('Daily BSE Equity Options'!$K:$K,'Daily BSE Equity Options'!$A:$A,$A1460))</f>
        <v/>
      </c>
      <c r="G1460" s="7">
        <f>IF(OR(E1460="",F1460=""),"",E1460+F1460)</f>
        <v/>
      </c>
      <c r="H1460" s="20">
        <f>IFERROR(IF(OR(E1460="",INDEX(E:E,MATCH(DATE(YEAR($A1460)-1,MONTH($A1460),DAY($A1460)),$A:$A,0))=""),"",E1460/INDEX(E:E,MATCH(DATE(YEAR($A1460)-1,MONTH($A1460),DAY($A1460)),$A:$A,0))-1),"")</f>
        <v/>
      </c>
      <c r="I1460" s="20">
        <f>IFERROR(IF(OR(F1460="",INDEX(F:F,MATCH(DATE(YEAR($A1460)-1,MONTH($A1460),DAY($A1460)),$A:$A,0))=""),"",F1460/INDEX(F:F,MATCH(DATE(YEAR($A1460)-1,MONTH($A1460),DAY($A1460)),$A:$A,0))-1),"")</f>
        <v/>
      </c>
      <c r="J1460" s="20">
        <f>IFERROR(IF(OR(G1460="",INDEX(G:G,MATCH(DATE(YEAR($A1460)-1,MONTH($A1460),DAY($A1460)),$A:$A,0))=""),"",G1460/INDEX(G:G,MATCH(DATE(YEAR($A1460)-1,MONTH($A1460),DAY($A1460)),$A:$A,0))-1),"")</f>
        <v/>
      </c>
      <c r="K1460" s="20">
        <f>IF(OR(E1460="",E1459=""),"",E1460/E1459-1)</f>
        <v/>
      </c>
      <c r="L1460" s="20">
        <f>IF(OR(F1460="",F1459=""),"",F1460/F1459-1)</f>
        <v/>
      </c>
      <c r="M1460" s="20">
        <f>IF(OR(G1460="",G1459=""),"",G1460/G1459-1)</f>
        <v/>
      </c>
      <c r="N1460" s="20">
        <f>IF(G1460="","",E1460/G1460)</f>
        <v/>
      </c>
      <c r="O1460" s="20">
        <f>IF(G1460="","",F1460/G1460)</f>
        <v/>
      </c>
      <c r="P1460" s="21">
        <f>IF(SUMIFS('Daily NSE Equity Options'!$L:$L,'Daily NSE Equity Options'!$A:$A,$A1460)=0,"",SUMIFS('Daily NSE Equity Options'!$L:$L,'Daily NSE Equity Options'!$A:$A,$A1460))</f>
        <v/>
      </c>
      <c r="Q1460" s="8">
        <f>IF(SUMIFS('Daily BSE Equity Options'!$L:$L,'Daily BSE Equity Options'!$A:$A,$A1460)=0,"",SUMIFS('Daily BSE Equity Options'!$L:$L,'Daily BSE Equity Options'!$A:$A,$A1460))</f>
        <v/>
      </c>
      <c r="R1460" s="8">
        <f>IF(OR(P1460="",Q1460=""),"",P1460+Q1460)</f>
        <v/>
      </c>
      <c r="S1460" s="23">
        <f>IFERROR(IF(OR(P1460="",INDEX(P:P,MATCH(DATE(YEAR($A1460)-1,MONTH($A1460),DAY($A1460)),$A:$A,0))=""),"",P1460/INDEX(P:P,MATCH(DATE(YEAR($A1460)-1,MONTH($A1460),DAY($A1460)),$A:$A,0))-1),"")</f>
        <v/>
      </c>
      <c r="T1460" s="23">
        <f>IFERROR(IF(OR(Q1460="",INDEX(Q:Q,MATCH(DATE(YEAR($A1460)-1,MONTH($A1460),DAY($A1460)),$A:$A,0))=""),"",Q1460/INDEX(Q:Q,MATCH(DATE(YEAR($A1460)-1,MONTH($A1460),DAY($A1460)),$A:$A,0))-1),"")</f>
        <v/>
      </c>
      <c r="U1460" s="23">
        <f>IFERROR(IF(OR(R1460="",INDEX(R:R,MATCH(DATE(YEAR($A1460)-1,MONTH($A1460),DAY($A1460)),$A:$A,0))=""),"",R1460/INDEX(R:R,MATCH(DATE(YEAR($A1460)-1,MONTH($A1460),DAY($A1460)),$A:$A,0))-1),"")</f>
        <v/>
      </c>
      <c r="V1460" s="23">
        <f>IF(OR(P1460="",P1459=""),"",P1460/P1459-1)</f>
        <v/>
      </c>
      <c r="W1460" s="23">
        <f>IF(OR(Q1460="",Q1459=""),"",Q1460/Q1459-1)</f>
        <v/>
      </c>
      <c r="X1460" s="23">
        <f>IF(OR(R1460="",R1459=""),"",R1460/R1459-1)</f>
        <v/>
      </c>
      <c r="Y1460" s="23">
        <f>IF(R1460="","",P1460/R1460)</f>
        <v/>
      </c>
      <c r="Z1460" s="23">
        <f>IF(R1460="","",Q1460/R1460)</f>
        <v/>
      </c>
      <c r="AA1460" s="24">
        <f>IF(SUMIFS('Daily NSE Equity Options'!$M:$M,'Daily NSE Equity Options'!$A:$A,$A1460)=0,"",SUMIFS('Daily NSE Equity Options'!$M:$M,'Daily NSE Equity Options'!$A:$A,$A1460))</f>
        <v/>
      </c>
      <c r="AB1460" s="9">
        <f>IF(SUMIFS('Daily BSE Equity Options'!$M:$M,'Daily BSE Equity Options'!$A:$A,$A1460)=0,"",SUMIFS('Daily BSE Equity Options'!$M:$M,'Daily BSE Equity Options'!$A:$A,$A1460))</f>
        <v/>
      </c>
      <c r="AC1460" s="9">
        <f>IF(OR(AA1460="",AB1460=""),"",AA1460+AB1460)</f>
        <v/>
      </c>
      <c r="AD1460" s="26">
        <f>IFERROR(IF(OR(AA1460="",INDEX(AA:AA,MATCH(DATE(YEAR($A1460)-1,MONTH($A1460),DAY($A1460)),$A:$A,0))=""),"",AA1460/INDEX(AA:AA,MATCH(DATE(YEAR($A1460)-1,MONTH($A1460),DAY($A1460)),$A:$A,0))-1),"")</f>
        <v/>
      </c>
      <c r="AE1460" s="26">
        <f>IFERROR(IF(OR(AB1460="",INDEX(AB:AB,MATCH(DATE(YEAR($A1460)-1,MONTH($A1460),DAY($A1460)),$A:$A,0))=""),"",AB1460/INDEX(AB:AB,MATCH(DATE(YEAR($A1460)-1,MONTH($A1460),DAY($A1460)),$A:$A,0))-1),"")</f>
        <v/>
      </c>
      <c r="AF1460" s="26">
        <f>IFERROR(IF(OR(AC1460="",INDEX(AC:AC,MATCH(DATE(YEAR($A1460)-1,MONTH($A1460),DAY($A1460)),$A:$A,0))=""),"",AC1460/INDEX(AC:AC,MATCH(DATE(YEAR($A1460)-1,MONTH($A1460),DAY($A1460)),$A:$A,0))-1),"")</f>
        <v/>
      </c>
      <c r="AG1460" s="26">
        <f>IF(OR(AA1460="",AA1459=""),"",AA1460/AA1459-1)</f>
        <v/>
      </c>
      <c r="AH1460" s="26">
        <f>IF(OR(AB1460="",AB1459=""),"",AB1460/AB1459-1)</f>
        <v/>
      </c>
      <c r="AI1460" s="26">
        <f>IF(OR(AC1460="",AC1459=""),"",AC1460/AC1459-1)</f>
        <v/>
      </c>
      <c r="AJ1460" s="26">
        <f>IF(AC1460="","",AA1460/AC1460)</f>
        <v/>
      </c>
      <c r="AK1460" s="26">
        <f>IF(AC1460="","",AB1460/AC1460)</f>
        <v/>
      </c>
      <c r="AL1460" s="29" t="n">
        <v>11.725</v>
      </c>
      <c r="AM1460" s="30" t="n">
        <v>13.5825</v>
      </c>
      <c r="AN1460" s="30" t="n">
        <v>10.9625</v>
      </c>
      <c r="AO1460" s="30" t="n">
        <v>13.29</v>
      </c>
      <c r="AP1460" s="31" t="n">
        <v>0.1335</v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18">
        <f>IF(SUMIFS('Daily NSE Equity Options'!$K:$K,'Daily NSE Equity Options'!$A:$A,$A1461)=0,"",SUMIFS('Daily NSE Equity Options'!$K:$K,'Daily NSE Equity Options'!$A:$A,$A1461))</f>
        <v/>
      </c>
      <c r="F1461" s="7">
        <f>IF(SUMIFS('Daily BSE Equity Options'!$K:$K,'Daily BSE Equity Options'!$A:$A,$A1461)=0,"",SUMIFS('Daily BSE Equity Options'!$K:$K,'Daily BSE Equity Options'!$A:$A,$A1461))</f>
        <v/>
      </c>
      <c r="G1461" s="7">
        <f>IF(OR(E1461="",F1461=""),"",E1461+F1461)</f>
        <v/>
      </c>
      <c r="H1461" s="20">
        <f>IFERROR(IF(OR(E1461="",INDEX(E:E,MATCH(DATE(YEAR($A1461)-1,MONTH($A1461),DAY($A1461)),$A:$A,0))=""),"",E1461/INDEX(E:E,MATCH(DATE(YEAR($A1461)-1,MONTH($A1461),DAY($A1461)),$A:$A,0))-1),"")</f>
        <v/>
      </c>
      <c r="I1461" s="20">
        <f>IFERROR(IF(OR(F1461="",INDEX(F:F,MATCH(DATE(YEAR($A1461)-1,MONTH($A1461),DAY($A1461)),$A:$A,0))=""),"",F1461/INDEX(F:F,MATCH(DATE(YEAR($A1461)-1,MONTH($A1461),DAY($A1461)),$A:$A,0))-1),"")</f>
        <v/>
      </c>
      <c r="J1461" s="20">
        <f>IFERROR(IF(OR(G1461="",INDEX(G:G,MATCH(DATE(YEAR($A1461)-1,MONTH($A1461),DAY($A1461)),$A:$A,0))=""),"",G1461/INDEX(G:G,MATCH(DATE(YEAR($A1461)-1,MONTH($A1461),DAY($A1461)),$A:$A,0))-1),"")</f>
        <v/>
      </c>
      <c r="K1461" s="20">
        <f>IF(OR(E1461="",E1460=""),"",E1461/E1460-1)</f>
        <v/>
      </c>
      <c r="L1461" s="20">
        <f>IF(OR(F1461="",F1460=""),"",F1461/F1460-1)</f>
        <v/>
      </c>
      <c r="M1461" s="20">
        <f>IF(OR(G1461="",G1460=""),"",G1461/G1460-1)</f>
        <v/>
      </c>
      <c r="N1461" s="20">
        <f>IF(G1461="","",E1461/G1461)</f>
        <v/>
      </c>
      <c r="O1461" s="20">
        <f>IF(G1461="","",F1461/G1461)</f>
        <v/>
      </c>
      <c r="P1461" s="21">
        <f>IF(SUMIFS('Daily NSE Equity Options'!$L:$L,'Daily NSE Equity Options'!$A:$A,$A1461)=0,"",SUMIFS('Daily NSE Equity Options'!$L:$L,'Daily NSE Equity Options'!$A:$A,$A1461))</f>
        <v/>
      </c>
      <c r="Q1461" s="8">
        <f>IF(SUMIFS('Daily BSE Equity Options'!$L:$L,'Daily BSE Equity Options'!$A:$A,$A1461)=0,"",SUMIFS('Daily BSE Equity Options'!$L:$L,'Daily BSE Equity Options'!$A:$A,$A1461))</f>
        <v/>
      </c>
      <c r="R1461" s="8">
        <f>IF(OR(P1461="",Q1461=""),"",P1461+Q1461)</f>
        <v/>
      </c>
      <c r="S1461" s="23">
        <f>IFERROR(IF(OR(P1461="",INDEX(P:P,MATCH(DATE(YEAR($A1461)-1,MONTH($A1461),DAY($A1461)),$A:$A,0))=""),"",P1461/INDEX(P:P,MATCH(DATE(YEAR($A1461)-1,MONTH($A1461),DAY($A1461)),$A:$A,0))-1),"")</f>
        <v/>
      </c>
      <c r="T1461" s="23">
        <f>IFERROR(IF(OR(Q1461="",INDEX(Q:Q,MATCH(DATE(YEAR($A1461)-1,MONTH($A1461),DAY($A1461)),$A:$A,0))=""),"",Q1461/INDEX(Q:Q,MATCH(DATE(YEAR($A1461)-1,MONTH($A1461),DAY($A1461)),$A:$A,0))-1),"")</f>
        <v/>
      </c>
      <c r="U1461" s="23">
        <f>IFERROR(IF(OR(R1461="",INDEX(R:R,MATCH(DATE(YEAR($A1461)-1,MONTH($A1461),DAY($A1461)),$A:$A,0))=""),"",R1461/INDEX(R:R,MATCH(DATE(YEAR($A1461)-1,MONTH($A1461),DAY($A1461)),$A:$A,0))-1),"")</f>
        <v/>
      </c>
      <c r="V1461" s="23">
        <f>IF(OR(P1461="",P1460=""),"",P1461/P1460-1)</f>
        <v/>
      </c>
      <c r="W1461" s="23">
        <f>IF(OR(Q1461="",Q1460=""),"",Q1461/Q1460-1)</f>
        <v/>
      </c>
      <c r="X1461" s="23">
        <f>IF(OR(R1461="",R1460=""),"",R1461/R1460-1)</f>
        <v/>
      </c>
      <c r="Y1461" s="23">
        <f>IF(R1461="","",P1461/R1461)</f>
        <v/>
      </c>
      <c r="Z1461" s="23">
        <f>IF(R1461="","",Q1461/R1461)</f>
        <v/>
      </c>
      <c r="AA1461" s="24">
        <f>IF(SUMIFS('Daily NSE Equity Options'!$M:$M,'Daily NSE Equity Options'!$A:$A,$A1461)=0,"",SUMIFS('Daily NSE Equity Options'!$M:$M,'Daily NSE Equity Options'!$A:$A,$A1461))</f>
        <v/>
      </c>
      <c r="AB1461" s="9">
        <f>IF(SUMIFS('Daily BSE Equity Options'!$M:$M,'Daily BSE Equity Options'!$A:$A,$A1461)=0,"",SUMIFS('Daily BSE Equity Options'!$M:$M,'Daily BSE Equity Options'!$A:$A,$A1461))</f>
        <v/>
      </c>
      <c r="AC1461" s="9">
        <f>IF(OR(AA1461="",AB1461=""),"",AA1461+AB1461)</f>
        <v/>
      </c>
      <c r="AD1461" s="26">
        <f>IFERROR(IF(OR(AA1461="",INDEX(AA:AA,MATCH(DATE(YEAR($A1461)-1,MONTH($A1461),DAY($A1461)),$A:$A,0))=""),"",AA1461/INDEX(AA:AA,MATCH(DATE(YEAR($A1461)-1,MONTH($A1461),DAY($A1461)),$A:$A,0))-1),"")</f>
        <v/>
      </c>
      <c r="AE1461" s="26">
        <f>IFERROR(IF(OR(AB1461="",INDEX(AB:AB,MATCH(DATE(YEAR($A1461)-1,MONTH($A1461),DAY($A1461)),$A:$A,0))=""),"",AB1461/INDEX(AB:AB,MATCH(DATE(YEAR($A1461)-1,MONTH($A1461),DAY($A1461)),$A:$A,0))-1),"")</f>
        <v/>
      </c>
      <c r="AF1461" s="26">
        <f>IFERROR(IF(OR(AC1461="",INDEX(AC:AC,MATCH(DATE(YEAR($A1461)-1,MONTH($A1461),DAY($A1461)),$A:$A,0))=""),"",AC1461/INDEX(AC:AC,MATCH(DATE(YEAR($A1461)-1,MONTH($A1461),DAY($A1461)),$A:$A,0))-1),"")</f>
        <v/>
      </c>
      <c r="AG1461" s="26">
        <f>IF(OR(AA1461="",AA1460=""),"",AA1461/AA1460-1)</f>
        <v/>
      </c>
      <c r="AH1461" s="26">
        <f>IF(OR(AB1461="",AB1460=""),"",AB1461/AB1460-1)</f>
        <v/>
      </c>
      <c r="AI1461" s="26">
        <f>IF(OR(AC1461="",AC1460=""),"",AC1461/AC1460-1)</f>
        <v/>
      </c>
      <c r="AJ1461" s="26">
        <f>IF(AC1461="","",AA1461/AC1461)</f>
        <v/>
      </c>
      <c r="AK1461" s="26">
        <f>IF(AC1461="","",AB1461/AC1461)</f>
        <v/>
      </c>
      <c r="AL1461" s="29" t="n">
        <v>13.2925</v>
      </c>
      <c r="AM1461" s="30" t="n">
        <v>13.8325</v>
      </c>
      <c r="AN1461" s="30" t="n">
        <v>13.235</v>
      </c>
      <c r="AO1461" s="30" t="n">
        <v>13.33</v>
      </c>
      <c r="AP1461" s="31" t="n">
        <v>0.0028</v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18">
        <f>IF(SUMIFS('Daily NSE Equity Options'!$K:$K,'Daily NSE Equity Options'!$A:$A,$A1462)=0,"",SUMIFS('Daily NSE Equity Options'!$K:$K,'Daily NSE Equity Options'!$A:$A,$A1462))</f>
        <v/>
      </c>
      <c r="F1462" s="7">
        <f>IF(SUMIFS('Daily BSE Equity Options'!$K:$K,'Daily BSE Equity Options'!$A:$A,$A1462)=0,"",SUMIFS('Daily BSE Equity Options'!$K:$K,'Daily BSE Equity Options'!$A:$A,$A1462))</f>
        <v/>
      </c>
      <c r="G1462" s="7">
        <f>IF(OR(E1462="",F1462=""),"",E1462+F1462)</f>
        <v/>
      </c>
      <c r="H1462" s="20">
        <f>IFERROR(IF(OR(E1462="",INDEX(E:E,MATCH(DATE(YEAR($A1462)-1,MONTH($A1462),DAY($A1462)),$A:$A,0))=""),"",E1462/INDEX(E:E,MATCH(DATE(YEAR($A1462)-1,MONTH($A1462),DAY($A1462)),$A:$A,0))-1),"")</f>
        <v/>
      </c>
      <c r="I1462" s="20">
        <f>IFERROR(IF(OR(F1462="",INDEX(F:F,MATCH(DATE(YEAR($A1462)-1,MONTH($A1462),DAY($A1462)),$A:$A,0))=""),"",F1462/INDEX(F:F,MATCH(DATE(YEAR($A1462)-1,MONTH($A1462),DAY($A1462)),$A:$A,0))-1),"")</f>
        <v/>
      </c>
      <c r="J1462" s="20">
        <f>IFERROR(IF(OR(G1462="",INDEX(G:G,MATCH(DATE(YEAR($A1462)-1,MONTH($A1462),DAY($A1462)),$A:$A,0))=""),"",G1462/INDEX(G:G,MATCH(DATE(YEAR($A1462)-1,MONTH($A1462),DAY($A1462)),$A:$A,0))-1),"")</f>
        <v/>
      </c>
      <c r="K1462" s="20">
        <f>IF(OR(E1462="",E1461=""),"",E1462/E1461-1)</f>
        <v/>
      </c>
      <c r="L1462" s="20">
        <f>IF(OR(F1462="",F1461=""),"",F1462/F1461-1)</f>
        <v/>
      </c>
      <c r="M1462" s="20">
        <f>IF(OR(G1462="",G1461=""),"",G1462/G1461-1)</f>
        <v/>
      </c>
      <c r="N1462" s="20">
        <f>IF(G1462="","",E1462/G1462)</f>
        <v/>
      </c>
      <c r="O1462" s="20">
        <f>IF(G1462="","",F1462/G1462)</f>
        <v/>
      </c>
      <c r="P1462" s="21">
        <f>IF(SUMIFS('Daily NSE Equity Options'!$L:$L,'Daily NSE Equity Options'!$A:$A,$A1462)=0,"",SUMIFS('Daily NSE Equity Options'!$L:$L,'Daily NSE Equity Options'!$A:$A,$A1462))</f>
        <v/>
      </c>
      <c r="Q1462" s="8">
        <f>IF(SUMIFS('Daily BSE Equity Options'!$L:$L,'Daily BSE Equity Options'!$A:$A,$A1462)=0,"",SUMIFS('Daily BSE Equity Options'!$L:$L,'Daily BSE Equity Options'!$A:$A,$A1462))</f>
        <v/>
      </c>
      <c r="R1462" s="8">
        <f>IF(OR(P1462="",Q1462=""),"",P1462+Q1462)</f>
        <v/>
      </c>
      <c r="S1462" s="23">
        <f>IFERROR(IF(OR(P1462="",INDEX(P:P,MATCH(DATE(YEAR($A1462)-1,MONTH($A1462),DAY($A1462)),$A:$A,0))=""),"",P1462/INDEX(P:P,MATCH(DATE(YEAR($A1462)-1,MONTH($A1462),DAY($A1462)),$A:$A,0))-1),"")</f>
        <v/>
      </c>
      <c r="T1462" s="23">
        <f>IFERROR(IF(OR(Q1462="",INDEX(Q:Q,MATCH(DATE(YEAR($A1462)-1,MONTH($A1462),DAY($A1462)),$A:$A,0))=""),"",Q1462/INDEX(Q:Q,MATCH(DATE(YEAR($A1462)-1,MONTH($A1462),DAY($A1462)),$A:$A,0))-1),"")</f>
        <v/>
      </c>
      <c r="U1462" s="23">
        <f>IFERROR(IF(OR(R1462="",INDEX(R:R,MATCH(DATE(YEAR($A1462)-1,MONTH($A1462),DAY($A1462)),$A:$A,0))=""),"",R1462/INDEX(R:R,MATCH(DATE(YEAR($A1462)-1,MONTH($A1462),DAY($A1462)),$A:$A,0))-1),"")</f>
        <v/>
      </c>
      <c r="V1462" s="23">
        <f>IF(OR(P1462="",P1461=""),"",P1462/P1461-1)</f>
        <v/>
      </c>
      <c r="W1462" s="23">
        <f>IF(OR(Q1462="",Q1461=""),"",Q1462/Q1461-1)</f>
        <v/>
      </c>
      <c r="X1462" s="23">
        <f>IF(OR(R1462="",R1461=""),"",R1462/R1461-1)</f>
        <v/>
      </c>
      <c r="Y1462" s="23">
        <f>IF(R1462="","",P1462/R1462)</f>
        <v/>
      </c>
      <c r="Z1462" s="23">
        <f>IF(R1462="","",Q1462/R1462)</f>
        <v/>
      </c>
      <c r="AA1462" s="24">
        <f>IF(SUMIFS('Daily NSE Equity Options'!$M:$M,'Daily NSE Equity Options'!$A:$A,$A1462)=0,"",SUMIFS('Daily NSE Equity Options'!$M:$M,'Daily NSE Equity Options'!$A:$A,$A1462))</f>
        <v/>
      </c>
      <c r="AB1462" s="9">
        <f>IF(SUMIFS('Daily BSE Equity Options'!$M:$M,'Daily BSE Equity Options'!$A:$A,$A1462)=0,"",SUMIFS('Daily BSE Equity Options'!$M:$M,'Daily BSE Equity Options'!$A:$A,$A1462))</f>
        <v/>
      </c>
      <c r="AC1462" s="9">
        <f>IF(OR(AA1462="",AB1462=""),"",AA1462+AB1462)</f>
        <v/>
      </c>
      <c r="AD1462" s="26">
        <f>IFERROR(IF(OR(AA1462="",INDEX(AA:AA,MATCH(DATE(YEAR($A1462)-1,MONTH($A1462),DAY($A1462)),$A:$A,0))=""),"",AA1462/INDEX(AA:AA,MATCH(DATE(YEAR($A1462)-1,MONTH($A1462),DAY($A1462)),$A:$A,0))-1),"")</f>
        <v/>
      </c>
      <c r="AE1462" s="26">
        <f>IFERROR(IF(OR(AB1462="",INDEX(AB:AB,MATCH(DATE(YEAR($A1462)-1,MONTH($A1462),DAY($A1462)),$A:$A,0))=""),"",AB1462/INDEX(AB:AB,MATCH(DATE(YEAR($A1462)-1,MONTH($A1462),DAY($A1462)),$A:$A,0))-1),"")</f>
        <v/>
      </c>
      <c r="AF1462" s="26">
        <f>IFERROR(IF(OR(AC1462="",INDEX(AC:AC,MATCH(DATE(YEAR($A1462)-1,MONTH($A1462),DAY($A1462)),$A:$A,0))=""),"",AC1462/INDEX(AC:AC,MATCH(DATE(YEAR($A1462)-1,MONTH($A1462),DAY($A1462)),$A:$A,0))-1),"")</f>
        <v/>
      </c>
      <c r="AG1462" s="26">
        <f>IF(OR(AA1462="",AA1461=""),"",AA1462/AA1461-1)</f>
        <v/>
      </c>
      <c r="AH1462" s="26">
        <f>IF(OR(AB1462="",AB1461=""),"",AB1462/AB1461-1)</f>
        <v/>
      </c>
      <c r="AI1462" s="26">
        <f>IF(OR(AC1462="",AC1461=""),"",AC1462/AC1461-1)</f>
        <v/>
      </c>
      <c r="AJ1462" s="26">
        <f>IF(AC1462="","",AA1462/AC1462)</f>
        <v/>
      </c>
      <c r="AK1462" s="26">
        <f>IF(AC1462="","",AB1462/AC1462)</f>
        <v/>
      </c>
      <c r="AL1462" s="29" t="n">
        <v>13.33</v>
      </c>
      <c r="AM1462" s="30" t="n">
        <v>13.4775</v>
      </c>
      <c r="AN1462" s="30" t="n">
        <v>11.625</v>
      </c>
      <c r="AO1462" s="30" t="n">
        <v>12.67</v>
      </c>
      <c r="AP1462" s="31" t="n">
        <v>-0.0495</v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18">
        <f>IF(SUMIFS('Daily NSE Equity Options'!$K:$K,'Daily NSE Equity Options'!$A:$A,$A1463)=0,"",SUMIFS('Daily NSE Equity Options'!$K:$K,'Daily NSE Equity Options'!$A:$A,$A1463))</f>
        <v/>
      </c>
      <c r="F1463" s="7">
        <f>IF(SUMIFS('Daily BSE Equity Options'!$K:$K,'Daily BSE Equity Options'!$A:$A,$A1463)=0,"",SUMIFS('Daily BSE Equity Options'!$K:$K,'Daily BSE Equity Options'!$A:$A,$A1463))</f>
        <v/>
      </c>
      <c r="G1463" s="7">
        <f>IF(OR(E1463="",F1463=""),"",E1463+F1463)</f>
        <v/>
      </c>
      <c r="H1463" s="20">
        <f>IFERROR(IF(OR(E1463="",INDEX(E:E,MATCH(DATE(YEAR($A1463)-1,MONTH($A1463),DAY($A1463)),$A:$A,0))=""),"",E1463/INDEX(E:E,MATCH(DATE(YEAR($A1463)-1,MONTH($A1463),DAY($A1463)),$A:$A,0))-1),"")</f>
        <v/>
      </c>
      <c r="I1463" s="20">
        <f>IFERROR(IF(OR(F1463="",INDEX(F:F,MATCH(DATE(YEAR($A1463)-1,MONTH($A1463),DAY($A1463)),$A:$A,0))=""),"",F1463/INDEX(F:F,MATCH(DATE(YEAR($A1463)-1,MONTH($A1463),DAY($A1463)),$A:$A,0))-1),"")</f>
        <v/>
      </c>
      <c r="J1463" s="20">
        <f>IFERROR(IF(OR(G1463="",INDEX(G:G,MATCH(DATE(YEAR($A1463)-1,MONTH($A1463),DAY($A1463)),$A:$A,0))=""),"",G1463/INDEX(G:G,MATCH(DATE(YEAR($A1463)-1,MONTH($A1463),DAY($A1463)),$A:$A,0))-1),"")</f>
        <v/>
      </c>
      <c r="K1463" s="20">
        <f>IF(OR(E1463="",E1462=""),"",E1463/E1462-1)</f>
        <v/>
      </c>
      <c r="L1463" s="20">
        <f>IF(OR(F1463="",F1462=""),"",F1463/F1462-1)</f>
        <v/>
      </c>
      <c r="M1463" s="20">
        <f>IF(OR(G1463="",G1462=""),"",G1463/G1462-1)</f>
        <v/>
      </c>
      <c r="N1463" s="20">
        <f>IF(G1463="","",E1463/G1463)</f>
        <v/>
      </c>
      <c r="O1463" s="20">
        <f>IF(G1463="","",F1463/G1463)</f>
        <v/>
      </c>
      <c r="P1463" s="21">
        <f>IF(SUMIFS('Daily NSE Equity Options'!$L:$L,'Daily NSE Equity Options'!$A:$A,$A1463)=0,"",SUMIFS('Daily NSE Equity Options'!$L:$L,'Daily NSE Equity Options'!$A:$A,$A1463))</f>
        <v/>
      </c>
      <c r="Q1463" s="8">
        <f>IF(SUMIFS('Daily BSE Equity Options'!$L:$L,'Daily BSE Equity Options'!$A:$A,$A1463)=0,"",SUMIFS('Daily BSE Equity Options'!$L:$L,'Daily BSE Equity Options'!$A:$A,$A1463))</f>
        <v/>
      </c>
      <c r="R1463" s="8">
        <f>IF(OR(P1463="",Q1463=""),"",P1463+Q1463)</f>
        <v/>
      </c>
      <c r="S1463" s="23">
        <f>IFERROR(IF(OR(P1463="",INDEX(P:P,MATCH(DATE(YEAR($A1463)-1,MONTH($A1463),DAY($A1463)),$A:$A,0))=""),"",P1463/INDEX(P:P,MATCH(DATE(YEAR($A1463)-1,MONTH($A1463),DAY($A1463)),$A:$A,0))-1),"")</f>
        <v/>
      </c>
      <c r="T1463" s="23">
        <f>IFERROR(IF(OR(Q1463="",INDEX(Q:Q,MATCH(DATE(YEAR($A1463)-1,MONTH($A1463),DAY($A1463)),$A:$A,0))=""),"",Q1463/INDEX(Q:Q,MATCH(DATE(YEAR($A1463)-1,MONTH($A1463),DAY($A1463)),$A:$A,0))-1),"")</f>
        <v/>
      </c>
      <c r="U1463" s="23">
        <f>IFERROR(IF(OR(R1463="",INDEX(R:R,MATCH(DATE(YEAR($A1463)-1,MONTH($A1463),DAY($A1463)),$A:$A,0))=""),"",R1463/INDEX(R:R,MATCH(DATE(YEAR($A1463)-1,MONTH($A1463),DAY($A1463)),$A:$A,0))-1),"")</f>
        <v/>
      </c>
      <c r="V1463" s="23">
        <f>IF(OR(P1463="",P1462=""),"",P1463/P1462-1)</f>
        <v/>
      </c>
      <c r="W1463" s="23">
        <f>IF(OR(Q1463="",Q1462=""),"",Q1463/Q1462-1)</f>
        <v/>
      </c>
      <c r="X1463" s="23">
        <f>IF(OR(R1463="",R1462=""),"",R1463/R1462-1)</f>
        <v/>
      </c>
      <c r="Y1463" s="23">
        <f>IF(R1463="","",P1463/R1463)</f>
        <v/>
      </c>
      <c r="Z1463" s="23">
        <f>IF(R1463="","",Q1463/R1463)</f>
        <v/>
      </c>
      <c r="AA1463" s="24">
        <f>IF(SUMIFS('Daily NSE Equity Options'!$M:$M,'Daily NSE Equity Options'!$A:$A,$A1463)=0,"",SUMIFS('Daily NSE Equity Options'!$M:$M,'Daily NSE Equity Options'!$A:$A,$A1463))</f>
        <v/>
      </c>
      <c r="AB1463" s="9">
        <f>IF(SUMIFS('Daily BSE Equity Options'!$M:$M,'Daily BSE Equity Options'!$A:$A,$A1463)=0,"",SUMIFS('Daily BSE Equity Options'!$M:$M,'Daily BSE Equity Options'!$A:$A,$A1463))</f>
        <v/>
      </c>
      <c r="AC1463" s="9">
        <f>IF(OR(AA1463="",AB1463=""),"",AA1463+AB1463)</f>
        <v/>
      </c>
      <c r="AD1463" s="26">
        <f>IFERROR(IF(OR(AA1463="",INDEX(AA:AA,MATCH(DATE(YEAR($A1463)-1,MONTH($A1463),DAY($A1463)),$A:$A,0))=""),"",AA1463/INDEX(AA:AA,MATCH(DATE(YEAR($A1463)-1,MONTH($A1463),DAY($A1463)),$A:$A,0))-1),"")</f>
        <v/>
      </c>
      <c r="AE1463" s="26">
        <f>IFERROR(IF(OR(AB1463="",INDEX(AB:AB,MATCH(DATE(YEAR($A1463)-1,MONTH($A1463),DAY($A1463)),$A:$A,0))=""),"",AB1463/INDEX(AB:AB,MATCH(DATE(YEAR($A1463)-1,MONTH($A1463),DAY($A1463)),$A:$A,0))-1),"")</f>
        <v/>
      </c>
      <c r="AF1463" s="26">
        <f>IFERROR(IF(OR(AC1463="",INDEX(AC:AC,MATCH(DATE(YEAR($A1463)-1,MONTH($A1463),DAY($A1463)),$A:$A,0))=""),"",AC1463/INDEX(AC:AC,MATCH(DATE(YEAR($A1463)-1,MONTH($A1463),DAY($A1463)),$A:$A,0))-1),"")</f>
        <v/>
      </c>
      <c r="AG1463" s="26">
        <f>IF(OR(AA1463="",AA1462=""),"",AA1463/AA1462-1)</f>
        <v/>
      </c>
      <c r="AH1463" s="26">
        <f>IF(OR(AB1463="",AB1462=""),"",AB1463/AB1462-1)</f>
        <v/>
      </c>
      <c r="AI1463" s="26">
        <f>IF(OR(AC1463="",AC1462=""),"",AC1463/AC1462-1)</f>
        <v/>
      </c>
      <c r="AJ1463" s="26">
        <f>IF(AC1463="","",AA1463/AC1463)</f>
        <v/>
      </c>
      <c r="AK1463" s="26">
        <f>IF(AC1463="","",AB1463/AC1463)</f>
        <v/>
      </c>
      <c r="AL1463" s="29" t="n">
        <v>12.6725</v>
      </c>
      <c r="AM1463" s="30" t="n">
        <v>12.7675</v>
      </c>
      <c r="AN1463" s="30" t="n">
        <v>11.3525</v>
      </c>
      <c r="AO1463" s="30" t="n">
        <v>12.22</v>
      </c>
      <c r="AP1463" s="31" t="n">
        <v>-0.0357</v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18">
        <f>IF(SUMIFS('Daily NSE Equity Options'!$K:$K,'Daily NSE Equity Options'!$A:$A,$A1464)=0,"",SUMIFS('Daily NSE Equity Options'!$K:$K,'Daily NSE Equity Options'!$A:$A,$A1464))</f>
        <v/>
      </c>
      <c r="F1464" s="7">
        <f>IF(SUMIFS('Daily BSE Equity Options'!$K:$K,'Daily BSE Equity Options'!$A:$A,$A1464)=0,"",SUMIFS('Daily BSE Equity Options'!$K:$K,'Daily BSE Equity Options'!$A:$A,$A1464))</f>
        <v/>
      </c>
      <c r="G1464" s="7">
        <f>IF(OR(E1464="",F1464=""),"",E1464+F1464)</f>
        <v/>
      </c>
      <c r="H1464" s="20">
        <f>IFERROR(IF(OR(E1464="",INDEX(E:E,MATCH(DATE(YEAR($A1464)-1,MONTH($A1464),DAY($A1464)),$A:$A,0))=""),"",E1464/INDEX(E:E,MATCH(DATE(YEAR($A1464)-1,MONTH($A1464),DAY($A1464)),$A:$A,0))-1),"")</f>
        <v/>
      </c>
      <c r="I1464" s="20">
        <f>IFERROR(IF(OR(F1464="",INDEX(F:F,MATCH(DATE(YEAR($A1464)-1,MONTH($A1464),DAY($A1464)),$A:$A,0))=""),"",F1464/INDEX(F:F,MATCH(DATE(YEAR($A1464)-1,MONTH($A1464),DAY($A1464)),$A:$A,0))-1),"")</f>
        <v/>
      </c>
      <c r="J1464" s="20">
        <f>IFERROR(IF(OR(G1464="",INDEX(G:G,MATCH(DATE(YEAR($A1464)-1,MONTH($A1464),DAY($A1464)),$A:$A,0))=""),"",G1464/INDEX(G:G,MATCH(DATE(YEAR($A1464)-1,MONTH($A1464),DAY($A1464)),$A:$A,0))-1),"")</f>
        <v/>
      </c>
      <c r="K1464" s="20">
        <f>IF(OR(E1464="",E1463=""),"",E1464/E1463-1)</f>
        <v/>
      </c>
      <c r="L1464" s="20">
        <f>IF(OR(F1464="",F1463=""),"",F1464/F1463-1)</f>
        <v/>
      </c>
      <c r="M1464" s="20">
        <f>IF(OR(G1464="",G1463=""),"",G1464/G1463-1)</f>
        <v/>
      </c>
      <c r="N1464" s="20">
        <f>IF(G1464="","",E1464/G1464)</f>
        <v/>
      </c>
      <c r="O1464" s="20">
        <f>IF(G1464="","",F1464/G1464)</f>
        <v/>
      </c>
      <c r="P1464" s="21">
        <f>IF(SUMIFS('Daily NSE Equity Options'!$L:$L,'Daily NSE Equity Options'!$A:$A,$A1464)=0,"",SUMIFS('Daily NSE Equity Options'!$L:$L,'Daily NSE Equity Options'!$A:$A,$A1464))</f>
        <v/>
      </c>
      <c r="Q1464" s="8">
        <f>IF(SUMIFS('Daily BSE Equity Options'!$L:$L,'Daily BSE Equity Options'!$A:$A,$A1464)=0,"",SUMIFS('Daily BSE Equity Options'!$L:$L,'Daily BSE Equity Options'!$A:$A,$A1464))</f>
        <v/>
      </c>
      <c r="R1464" s="8">
        <f>IF(OR(P1464="",Q1464=""),"",P1464+Q1464)</f>
        <v/>
      </c>
      <c r="S1464" s="23">
        <f>IFERROR(IF(OR(P1464="",INDEX(P:P,MATCH(DATE(YEAR($A1464)-1,MONTH($A1464),DAY($A1464)),$A:$A,0))=""),"",P1464/INDEX(P:P,MATCH(DATE(YEAR($A1464)-1,MONTH($A1464),DAY($A1464)),$A:$A,0))-1),"")</f>
        <v/>
      </c>
      <c r="T1464" s="23">
        <f>IFERROR(IF(OR(Q1464="",INDEX(Q:Q,MATCH(DATE(YEAR($A1464)-1,MONTH($A1464),DAY($A1464)),$A:$A,0))=""),"",Q1464/INDEX(Q:Q,MATCH(DATE(YEAR($A1464)-1,MONTH($A1464),DAY($A1464)),$A:$A,0))-1),"")</f>
        <v/>
      </c>
      <c r="U1464" s="23">
        <f>IFERROR(IF(OR(R1464="",INDEX(R:R,MATCH(DATE(YEAR($A1464)-1,MONTH($A1464),DAY($A1464)),$A:$A,0))=""),"",R1464/INDEX(R:R,MATCH(DATE(YEAR($A1464)-1,MONTH($A1464),DAY($A1464)),$A:$A,0))-1),"")</f>
        <v/>
      </c>
      <c r="V1464" s="23">
        <f>IF(OR(P1464="",P1463=""),"",P1464/P1463-1)</f>
        <v/>
      </c>
      <c r="W1464" s="23">
        <f>IF(OR(Q1464="",Q1463=""),"",Q1464/Q1463-1)</f>
        <v/>
      </c>
      <c r="X1464" s="23">
        <f>IF(OR(R1464="",R1463=""),"",R1464/R1463-1)</f>
        <v/>
      </c>
      <c r="Y1464" s="23">
        <f>IF(R1464="","",P1464/R1464)</f>
        <v/>
      </c>
      <c r="Z1464" s="23">
        <f>IF(R1464="","",Q1464/R1464)</f>
        <v/>
      </c>
      <c r="AA1464" s="24">
        <f>IF(SUMIFS('Daily NSE Equity Options'!$M:$M,'Daily NSE Equity Options'!$A:$A,$A1464)=0,"",SUMIFS('Daily NSE Equity Options'!$M:$M,'Daily NSE Equity Options'!$A:$A,$A1464))</f>
        <v/>
      </c>
      <c r="AB1464" s="9">
        <f>IF(SUMIFS('Daily BSE Equity Options'!$M:$M,'Daily BSE Equity Options'!$A:$A,$A1464)=0,"",SUMIFS('Daily BSE Equity Options'!$M:$M,'Daily BSE Equity Options'!$A:$A,$A1464))</f>
        <v/>
      </c>
      <c r="AC1464" s="9">
        <f>IF(OR(AA1464="",AB1464=""),"",AA1464+AB1464)</f>
        <v/>
      </c>
      <c r="AD1464" s="26">
        <f>IFERROR(IF(OR(AA1464="",INDEX(AA:AA,MATCH(DATE(YEAR($A1464)-1,MONTH($A1464),DAY($A1464)),$A:$A,0))=""),"",AA1464/INDEX(AA:AA,MATCH(DATE(YEAR($A1464)-1,MONTH($A1464),DAY($A1464)),$A:$A,0))-1),"")</f>
        <v/>
      </c>
      <c r="AE1464" s="26">
        <f>IFERROR(IF(OR(AB1464="",INDEX(AB:AB,MATCH(DATE(YEAR($A1464)-1,MONTH($A1464),DAY($A1464)),$A:$A,0))=""),"",AB1464/INDEX(AB:AB,MATCH(DATE(YEAR($A1464)-1,MONTH($A1464),DAY($A1464)),$A:$A,0))-1),"")</f>
        <v/>
      </c>
      <c r="AF1464" s="26">
        <f>IFERROR(IF(OR(AC1464="",INDEX(AC:AC,MATCH(DATE(YEAR($A1464)-1,MONTH($A1464),DAY($A1464)),$A:$A,0))=""),"",AC1464/INDEX(AC:AC,MATCH(DATE(YEAR($A1464)-1,MONTH($A1464),DAY($A1464)),$A:$A,0))-1),"")</f>
        <v/>
      </c>
      <c r="AG1464" s="26">
        <f>IF(OR(AA1464="",AA1463=""),"",AA1464/AA1463-1)</f>
        <v/>
      </c>
      <c r="AH1464" s="26">
        <f>IF(OR(AB1464="",AB1463=""),"",AB1464/AB1463-1)</f>
        <v/>
      </c>
      <c r="AI1464" s="26">
        <f>IF(OR(AC1464="",AC1463=""),"",AC1464/AC1463-1)</f>
        <v/>
      </c>
      <c r="AJ1464" s="26">
        <f>IF(AC1464="","",AA1464/AC1464)</f>
        <v/>
      </c>
      <c r="AK1464" s="26">
        <f>IF(AC1464="","",AB1464/AC1464)</f>
        <v/>
      </c>
      <c r="AL1464" s="29" t="n">
        <v>12.2225</v>
      </c>
      <c r="AM1464" s="30" t="n">
        <v>13.68</v>
      </c>
      <c r="AN1464" s="30" t="n">
        <v>9.73</v>
      </c>
      <c r="AO1464" s="30" t="n">
        <v>13.46</v>
      </c>
      <c r="AP1464" s="31" t="n">
        <v>0.1012</v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18">
        <f>IF(SUMIFS('Daily NSE Equity Options'!$K:$K,'Daily NSE Equity Options'!$A:$A,$A1465)=0,"",SUMIFS('Daily NSE Equity Options'!$K:$K,'Daily NSE Equity Options'!$A:$A,$A1465))</f>
        <v/>
      </c>
      <c r="F1465" s="7">
        <f>IF(SUMIFS('Daily BSE Equity Options'!$K:$K,'Daily BSE Equity Options'!$A:$A,$A1465)=0,"",SUMIFS('Daily BSE Equity Options'!$K:$K,'Daily BSE Equity Options'!$A:$A,$A1465))</f>
        <v/>
      </c>
      <c r="G1465" s="7">
        <f>IF(OR(E1465="",F1465=""),"",E1465+F1465)</f>
        <v/>
      </c>
      <c r="H1465" s="20">
        <f>IFERROR(IF(OR(E1465="",INDEX(E:E,MATCH(DATE(YEAR($A1465)-1,MONTH($A1465),DAY($A1465)),$A:$A,0))=""),"",E1465/INDEX(E:E,MATCH(DATE(YEAR($A1465)-1,MONTH($A1465),DAY($A1465)),$A:$A,0))-1),"")</f>
        <v/>
      </c>
      <c r="I1465" s="20">
        <f>IFERROR(IF(OR(F1465="",INDEX(F:F,MATCH(DATE(YEAR($A1465)-1,MONTH($A1465),DAY($A1465)),$A:$A,0))=""),"",F1465/INDEX(F:F,MATCH(DATE(YEAR($A1465)-1,MONTH($A1465),DAY($A1465)),$A:$A,0))-1),"")</f>
        <v/>
      </c>
      <c r="J1465" s="20">
        <f>IFERROR(IF(OR(G1465="",INDEX(G:G,MATCH(DATE(YEAR($A1465)-1,MONTH($A1465),DAY($A1465)),$A:$A,0))=""),"",G1465/INDEX(G:G,MATCH(DATE(YEAR($A1465)-1,MONTH($A1465),DAY($A1465)),$A:$A,0))-1),"")</f>
        <v/>
      </c>
      <c r="K1465" s="20">
        <f>IF(OR(E1465="",E1464=""),"",E1465/E1464-1)</f>
        <v/>
      </c>
      <c r="L1465" s="20">
        <f>IF(OR(F1465="",F1464=""),"",F1465/F1464-1)</f>
        <v/>
      </c>
      <c r="M1465" s="20">
        <f>IF(OR(G1465="",G1464=""),"",G1465/G1464-1)</f>
        <v/>
      </c>
      <c r="N1465" s="20">
        <f>IF(G1465="","",E1465/G1465)</f>
        <v/>
      </c>
      <c r="O1465" s="20">
        <f>IF(G1465="","",F1465/G1465)</f>
        <v/>
      </c>
      <c r="P1465" s="21">
        <f>IF(SUMIFS('Daily NSE Equity Options'!$L:$L,'Daily NSE Equity Options'!$A:$A,$A1465)=0,"",SUMIFS('Daily NSE Equity Options'!$L:$L,'Daily NSE Equity Options'!$A:$A,$A1465))</f>
        <v/>
      </c>
      <c r="Q1465" s="8">
        <f>IF(SUMIFS('Daily BSE Equity Options'!$L:$L,'Daily BSE Equity Options'!$A:$A,$A1465)=0,"",SUMIFS('Daily BSE Equity Options'!$L:$L,'Daily BSE Equity Options'!$A:$A,$A1465))</f>
        <v/>
      </c>
      <c r="R1465" s="8">
        <f>IF(OR(P1465="",Q1465=""),"",P1465+Q1465)</f>
        <v/>
      </c>
      <c r="S1465" s="23">
        <f>IFERROR(IF(OR(P1465="",INDEX(P:P,MATCH(DATE(YEAR($A1465)-1,MONTH($A1465),DAY($A1465)),$A:$A,0))=""),"",P1465/INDEX(P:P,MATCH(DATE(YEAR($A1465)-1,MONTH($A1465),DAY($A1465)),$A:$A,0))-1),"")</f>
        <v/>
      </c>
      <c r="T1465" s="23">
        <f>IFERROR(IF(OR(Q1465="",INDEX(Q:Q,MATCH(DATE(YEAR($A1465)-1,MONTH($A1465),DAY($A1465)),$A:$A,0))=""),"",Q1465/INDEX(Q:Q,MATCH(DATE(YEAR($A1465)-1,MONTH($A1465),DAY($A1465)),$A:$A,0))-1),"")</f>
        <v/>
      </c>
      <c r="U1465" s="23">
        <f>IFERROR(IF(OR(R1465="",INDEX(R:R,MATCH(DATE(YEAR($A1465)-1,MONTH($A1465),DAY($A1465)),$A:$A,0))=""),"",R1465/INDEX(R:R,MATCH(DATE(YEAR($A1465)-1,MONTH($A1465),DAY($A1465)),$A:$A,0))-1),"")</f>
        <v/>
      </c>
      <c r="V1465" s="23">
        <f>IF(OR(P1465="",P1464=""),"",P1465/P1464-1)</f>
        <v/>
      </c>
      <c r="W1465" s="23">
        <f>IF(OR(Q1465="",Q1464=""),"",Q1465/Q1464-1)</f>
        <v/>
      </c>
      <c r="X1465" s="23">
        <f>IF(OR(R1465="",R1464=""),"",R1465/R1464-1)</f>
        <v/>
      </c>
      <c r="Y1465" s="23">
        <f>IF(R1465="","",P1465/R1465)</f>
        <v/>
      </c>
      <c r="Z1465" s="23">
        <f>IF(R1465="","",Q1465/R1465)</f>
        <v/>
      </c>
      <c r="AA1465" s="24">
        <f>IF(SUMIFS('Daily NSE Equity Options'!$M:$M,'Daily NSE Equity Options'!$A:$A,$A1465)=0,"",SUMIFS('Daily NSE Equity Options'!$M:$M,'Daily NSE Equity Options'!$A:$A,$A1465))</f>
        <v/>
      </c>
      <c r="AB1465" s="9">
        <f>IF(SUMIFS('Daily BSE Equity Options'!$M:$M,'Daily BSE Equity Options'!$A:$A,$A1465)=0,"",SUMIFS('Daily BSE Equity Options'!$M:$M,'Daily BSE Equity Options'!$A:$A,$A1465))</f>
        <v/>
      </c>
      <c r="AC1465" s="9">
        <f>IF(OR(AA1465="",AB1465=""),"",AA1465+AB1465)</f>
        <v/>
      </c>
      <c r="AD1465" s="26">
        <f>IFERROR(IF(OR(AA1465="",INDEX(AA:AA,MATCH(DATE(YEAR($A1465)-1,MONTH($A1465),DAY($A1465)),$A:$A,0))=""),"",AA1465/INDEX(AA:AA,MATCH(DATE(YEAR($A1465)-1,MONTH($A1465),DAY($A1465)),$A:$A,0))-1),"")</f>
        <v/>
      </c>
      <c r="AE1465" s="26">
        <f>IFERROR(IF(OR(AB1465="",INDEX(AB:AB,MATCH(DATE(YEAR($A1465)-1,MONTH($A1465),DAY($A1465)),$A:$A,0))=""),"",AB1465/INDEX(AB:AB,MATCH(DATE(YEAR($A1465)-1,MONTH($A1465),DAY($A1465)),$A:$A,0))-1),"")</f>
        <v/>
      </c>
      <c r="AF1465" s="26">
        <f>IFERROR(IF(OR(AC1465="",INDEX(AC:AC,MATCH(DATE(YEAR($A1465)-1,MONTH($A1465),DAY($A1465)),$A:$A,0))=""),"",AC1465/INDEX(AC:AC,MATCH(DATE(YEAR($A1465)-1,MONTH($A1465),DAY($A1465)),$A:$A,0))-1),"")</f>
        <v/>
      </c>
      <c r="AG1465" s="26">
        <f>IF(OR(AA1465="",AA1464=""),"",AA1465/AA1464-1)</f>
        <v/>
      </c>
      <c r="AH1465" s="26">
        <f>IF(OR(AB1465="",AB1464=""),"",AB1465/AB1464-1)</f>
        <v/>
      </c>
      <c r="AI1465" s="26">
        <f>IF(OR(AC1465="",AC1464=""),"",AC1465/AC1464-1)</f>
        <v/>
      </c>
      <c r="AJ1465" s="26">
        <f>IF(AC1465="","",AA1465/AC1465)</f>
        <v/>
      </c>
      <c r="AK1465" s="26">
        <f>IF(AC1465="","",AB1465/AC1465)</f>
        <v/>
      </c>
      <c r="AL1465" s="29" t="n">
        <v>13.46</v>
      </c>
      <c r="AM1465" s="30" t="n">
        <v>14.7825</v>
      </c>
      <c r="AN1465" s="30" t="n">
        <v>13.095</v>
      </c>
      <c r="AO1465" s="30" t="n">
        <v>14.36</v>
      </c>
      <c r="AP1465" s="31" t="n">
        <v>0.0669</v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18">
        <f>IF(SUMIFS('Daily NSE Equity Options'!$K:$K,'Daily NSE Equity Options'!$A:$A,$A1466)=0,"",SUMIFS('Daily NSE Equity Options'!$K:$K,'Daily NSE Equity Options'!$A:$A,$A1466))</f>
        <v/>
      </c>
      <c r="F1466" s="7">
        <f>IF(SUMIFS('Daily BSE Equity Options'!$K:$K,'Daily BSE Equity Options'!$A:$A,$A1466)=0,"",SUMIFS('Daily BSE Equity Options'!$K:$K,'Daily BSE Equity Options'!$A:$A,$A1466))</f>
        <v/>
      </c>
      <c r="G1466" s="7">
        <f>IF(OR(E1466="",F1466=""),"",E1466+F1466)</f>
        <v/>
      </c>
      <c r="H1466" s="20">
        <f>IFERROR(IF(OR(E1466="",INDEX(E:E,MATCH(DATE(YEAR($A1466)-1,MONTH($A1466),DAY($A1466)),$A:$A,0))=""),"",E1466/INDEX(E:E,MATCH(DATE(YEAR($A1466)-1,MONTH($A1466),DAY($A1466)),$A:$A,0))-1),"")</f>
        <v/>
      </c>
      <c r="I1466" s="20">
        <f>IFERROR(IF(OR(F1466="",INDEX(F:F,MATCH(DATE(YEAR($A1466)-1,MONTH($A1466),DAY($A1466)),$A:$A,0))=""),"",F1466/INDEX(F:F,MATCH(DATE(YEAR($A1466)-1,MONTH($A1466),DAY($A1466)),$A:$A,0))-1),"")</f>
        <v/>
      </c>
      <c r="J1466" s="20">
        <f>IFERROR(IF(OR(G1466="",INDEX(G:G,MATCH(DATE(YEAR($A1466)-1,MONTH($A1466),DAY($A1466)),$A:$A,0))=""),"",G1466/INDEX(G:G,MATCH(DATE(YEAR($A1466)-1,MONTH($A1466),DAY($A1466)),$A:$A,0))-1),"")</f>
        <v/>
      </c>
      <c r="K1466" s="20">
        <f>IF(OR(E1466="",E1465=""),"",E1466/E1465-1)</f>
        <v/>
      </c>
      <c r="L1466" s="20">
        <f>IF(OR(F1466="",F1465=""),"",F1466/F1465-1)</f>
        <v/>
      </c>
      <c r="M1466" s="20">
        <f>IF(OR(G1466="",G1465=""),"",G1466/G1465-1)</f>
        <v/>
      </c>
      <c r="N1466" s="20">
        <f>IF(G1466="","",E1466/G1466)</f>
        <v/>
      </c>
      <c r="O1466" s="20">
        <f>IF(G1466="","",F1466/G1466)</f>
        <v/>
      </c>
      <c r="P1466" s="21">
        <f>IF(SUMIFS('Daily NSE Equity Options'!$L:$L,'Daily NSE Equity Options'!$A:$A,$A1466)=0,"",SUMIFS('Daily NSE Equity Options'!$L:$L,'Daily NSE Equity Options'!$A:$A,$A1466))</f>
        <v/>
      </c>
      <c r="Q1466" s="8">
        <f>IF(SUMIFS('Daily BSE Equity Options'!$L:$L,'Daily BSE Equity Options'!$A:$A,$A1466)=0,"",SUMIFS('Daily BSE Equity Options'!$L:$L,'Daily BSE Equity Options'!$A:$A,$A1466))</f>
        <v/>
      </c>
      <c r="R1466" s="8">
        <f>IF(OR(P1466="",Q1466=""),"",P1466+Q1466)</f>
        <v/>
      </c>
      <c r="S1466" s="23">
        <f>IFERROR(IF(OR(P1466="",INDEX(P:P,MATCH(DATE(YEAR($A1466)-1,MONTH($A1466),DAY($A1466)),$A:$A,0))=""),"",P1466/INDEX(P:P,MATCH(DATE(YEAR($A1466)-1,MONTH($A1466),DAY($A1466)),$A:$A,0))-1),"")</f>
        <v/>
      </c>
      <c r="T1466" s="23">
        <f>IFERROR(IF(OR(Q1466="",INDEX(Q:Q,MATCH(DATE(YEAR($A1466)-1,MONTH($A1466),DAY($A1466)),$A:$A,0))=""),"",Q1466/INDEX(Q:Q,MATCH(DATE(YEAR($A1466)-1,MONTH($A1466),DAY($A1466)),$A:$A,0))-1),"")</f>
        <v/>
      </c>
      <c r="U1466" s="23">
        <f>IFERROR(IF(OR(R1466="",INDEX(R:R,MATCH(DATE(YEAR($A1466)-1,MONTH($A1466),DAY($A1466)),$A:$A,0))=""),"",R1466/INDEX(R:R,MATCH(DATE(YEAR($A1466)-1,MONTH($A1466),DAY($A1466)),$A:$A,0))-1),"")</f>
        <v/>
      </c>
      <c r="V1466" s="23">
        <f>IF(OR(P1466="",P1465=""),"",P1466/P1465-1)</f>
        <v/>
      </c>
      <c r="W1466" s="23">
        <f>IF(OR(Q1466="",Q1465=""),"",Q1466/Q1465-1)</f>
        <v/>
      </c>
      <c r="X1466" s="23">
        <f>IF(OR(R1466="",R1465=""),"",R1466/R1465-1)</f>
        <v/>
      </c>
      <c r="Y1466" s="23">
        <f>IF(R1466="","",P1466/R1466)</f>
        <v/>
      </c>
      <c r="Z1466" s="23">
        <f>IF(R1466="","",Q1466/R1466)</f>
        <v/>
      </c>
      <c r="AA1466" s="24">
        <f>IF(SUMIFS('Daily NSE Equity Options'!$M:$M,'Daily NSE Equity Options'!$A:$A,$A1466)=0,"",SUMIFS('Daily NSE Equity Options'!$M:$M,'Daily NSE Equity Options'!$A:$A,$A1466))</f>
        <v/>
      </c>
      <c r="AB1466" s="9">
        <f>IF(SUMIFS('Daily BSE Equity Options'!$M:$M,'Daily BSE Equity Options'!$A:$A,$A1466)=0,"",SUMIFS('Daily BSE Equity Options'!$M:$M,'Daily BSE Equity Options'!$A:$A,$A1466))</f>
        <v/>
      </c>
      <c r="AC1466" s="9">
        <f>IF(OR(AA1466="",AB1466=""),"",AA1466+AB1466)</f>
        <v/>
      </c>
      <c r="AD1466" s="26">
        <f>IFERROR(IF(OR(AA1466="",INDEX(AA:AA,MATCH(DATE(YEAR($A1466)-1,MONTH($A1466),DAY($A1466)),$A:$A,0))=""),"",AA1466/INDEX(AA:AA,MATCH(DATE(YEAR($A1466)-1,MONTH($A1466),DAY($A1466)),$A:$A,0))-1),"")</f>
        <v/>
      </c>
      <c r="AE1466" s="26">
        <f>IFERROR(IF(OR(AB1466="",INDEX(AB:AB,MATCH(DATE(YEAR($A1466)-1,MONTH($A1466),DAY($A1466)),$A:$A,0))=""),"",AB1466/INDEX(AB:AB,MATCH(DATE(YEAR($A1466)-1,MONTH($A1466),DAY($A1466)),$A:$A,0))-1),"")</f>
        <v/>
      </c>
      <c r="AF1466" s="26">
        <f>IFERROR(IF(OR(AC1466="",INDEX(AC:AC,MATCH(DATE(YEAR($A1466)-1,MONTH($A1466),DAY($A1466)),$A:$A,0))=""),"",AC1466/INDEX(AC:AC,MATCH(DATE(YEAR($A1466)-1,MONTH($A1466),DAY($A1466)),$A:$A,0))-1),"")</f>
        <v/>
      </c>
      <c r="AG1466" s="26">
        <f>IF(OR(AA1466="",AA1465=""),"",AA1466/AA1465-1)</f>
        <v/>
      </c>
      <c r="AH1466" s="26">
        <f>IF(OR(AB1466="",AB1465=""),"",AB1466/AB1465-1)</f>
        <v/>
      </c>
      <c r="AI1466" s="26">
        <f>IF(OR(AC1466="",AC1465=""),"",AC1466/AC1465-1)</f>
        <v/>
      </c>
      <c r="AJ1466" s="26">
        <f>IF(AC1466="","",AA1466/AC1466)</f>
        <v/>
      </c>
      <c r="AK1466" s="26">
        <f>IF(AC1466="","",AB1466/AC1466)</f>
        <v/>
      </c>
      <c r="AL1466" s="29" t="n">
        <v>14.3625</v>
      </c>
      <c r="AM1466" s="30" t="n">
        <v>14.4775</v>
      </c>
      <c r="AN1466" s="30" t="n">
        <v>12.7725</v>
      </c>
      <c r="AO1466" s="30" t="n">
        <v>14.17</v>
      </c>
      <c r="AP1466" s="31" t="n">
        <v>-0.0134</v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18">
        <f>IF(SUMIFS('Daily NSE Equity Options'!$K:$K,'Daily NSE Equity Options'!$A:$A,$A1467)=0,"",SUMIFS('Daily NSE Equity Options'!$K:$K,'Daily NSE Equity Options'!$A:$A,$A1467))</f>
        <v/>
      </c>
      <c r="F1467" s="7">
        <f>IF(SUMIFS('Daily BSE Equity Options'!$K:$K,'Daily BSE Equity Options'!$A:$A,$A1467)=0,"",SUMIFS('Daily BSE Equity Options'!$K:$K,'Daily BSE Equity Options'!$A:$A,$A1467))</f>
        <v/>
      </c>
      <c r="G1467" s="7">
        <f>IF(OR(E1467="",F1467=""),"",E1467+F1467)</f>
        <v/>
      </c>
      <c r="H1467" s="20">
        <f>IFERROR(IF(OR(E1467="",INDEX(E:E,MATCH(DATE(YEAR($A1467)-1,MONTH($A1467),DAY($A1467)),$A:$A,0))=""),"",E1467/INDEX(E:E,MATCH(DATE(YEAR($A1467)-1,MONTH($A1467),DAY($A1467)),$A:$A,0))-1),"")</f>
        <v/>
      </c>
      <c r="I1467" s="20">
        <f>IFERROR(IF(OR(F1467="",INDEX(F:F,MATCH(DATE(YEAR($A1467)-1,MONTH($A1467),DAY($A1467)),$A:$A,0))=""),"",F1467/INDEX(F:F,MATCH(DATE(YEAR($A1467)-1,MONTH($A1467),DAY($A1467)),$A:$A,0))-1),"")</f>
        <v/>
      </c>
      <c r="J1467" s="20">
        <f>IFERROR(IF(OR(G1467="",INDEX(G:G,MATCH(DATE(YEAR($A1467)-1,MONTH($A1467),DAY($A1467)),$A:$A,0))=""),"",G1467/INDEX(G:G,MATCH(DATE(YEAR($A1467)-1,MONTH($A1467),DAY($A1467)),$A:$A,0))-1),"")</f>
        <v/>
      </c>
      <c r="K1467" s="20">
        <f>IF(OR(E1467="",E1466=""),"",E1467/E1466-1)</f>
        <v/>
      </c>
      <c r="L1467" s="20">
        <f>IF(OR(F1467="",F1466=""),"",F1467/F1466-1)</f>
        <v/>
      </c>
      <c r="M1467" s="20">
        <f>IF(OR(G1467="",G1466=""),"",G1467/G1466-1)</f>
        <v/>
      </c>
      <c r="N1467" s="20">
        <f>IF(G1467="","",E1467/G1467)</f>
        <v/>
      </c>
      <c r="O1467" s="20">
        <f>IF(G1467="","",F1467/G1467)</f>
        <v/>
      </c>
      <c r="P1467" s="21">
        <f>IF(SUMIFS('Daily NSE Equity Options'!$L:$L,'Daily NSE Equity Options'!$A:$A,$A1467)=0,"",SUMIFS('Daily NSE Equity Options'!$L:$L,'Daily NSE Equity Options'!$A:$A,$A1467))</f>
        <v/>
      </c>
      <c r="Q1467" s="8">
        <f>IF(SUMIFS('Daily BSE Equity Options'!$L:$L,'Daily BSE Equity Options'!$A:$A,$A1467)=0,"",SUMIFS('Daily BSE Equity Options'!$L:$L,'Daily BSE Equity Options'!$A:$A,$A1467))</f>
        <v/>
      </c>
      <c r="R1467" s="8">
        <f>IF(OR(P1467="",Q1467=""),"",P1467+Q1467)</f>
        <v/>
      </c>
      <c r="S1467" s="23">
        <f>IFERROR(IF(OR(P1467="",INDEX(P:P,MATCH(DATE(YEAR($A1467)-1,MONTH($A1467),DAY($A1467)),$A:$A,0))=""),"",P1467/INDEX(P:P,MATCH(DATE(YEAR($A1467)-1,MONTH($A1467),DAY($A1467)),$A:$A,0))-1),"")</f>
        <v/>
      </c>
      <c r="T1467" s="23">
        <f>IFERROR(IF(OR(Q1467="",INDEX(Q:Q,MATCH(DATE(YEAR($A1467)-1,MONTH($A1467),DAY($A1467)),$A:$A,0))=""),"",Q1467/INDEX(Q:Q,MATCH(DATE(YEAR($A1467)-1,MONTH($A1467),DAY($A1467)),$A:$A,0))-1),"")</f>
        <v/>
      </c>
      <c r="U1467" s="23">
        <f>IFERROR(IF(OR(R1467="",INDEX(R:R,MATCH(DATE(YEAR($A1467)-1,MONTH($A1467),DAY($A1467)),$A:$A,0))=""),"",R1467/INDEX(R:R,MATCH(DATE(YEAR($A1467)-1,MONTH($A1467),DAY($A1467)),$A:$A,0))-1),"")</f>
        <v/>
      </c>
      <c r="V1467" s="23">
        <f>IF(OR(P1467="",P1466=""),"",P1467/P1466-1)</f>
        <v/>
      </c>
      <c r="W1467" s="23">
        <f>IF(OR(Q1467="",Q1466=""),"",Q1467/Q1466-1)</f>
        <v/>
      </c>
      <c r="X1467" s="23">
        <f>IF(OR(R1467="",R1466=""),"",R1467/R1466-1)</f>
        <v/>
      </c>
      <c r="Y1467" s="23">
        <f>IF(R1467="","",P1467/R1467)</f>
        <v/>
      </c>
      <c r="Z1467" s="23">
        <f>IF(R1467="","",Q1467/R1467)</f>
        <v/>
      </c>
      <c r="AA1467" s="24">
        <f>IF(SUMIFS('Daily NSE Equity Options'!$M:$M,'Daily NSE Equity Options'!$A:$A,$A1467)=0,"",SUMIFS('Daily NSE Equity Options'!$M:$M,'Daily NSE Equity Options'!$A:$A,$A1467))</f>
        <v/>
      </c>
      <c r="AB1467" s="9">
        <f>IF(SUMIFS('Daily BSE Equity Options'!$M:$M,'Daily BSE Equity Options'!$A:$A,$A1467)=0,"",SUMIFS('Daily BSE Equity Options'!$M:$M,'Daily BSE Equity Options'!$A:$A,$A1467))</f>
        <v/>
      </c>
      <c r="AC1467" s="9">
        <f>IF(OR(AA1467="",AB1467=""),"",AA1467+AB1467)</f>
        <v/>
      </c>
      <c r="AD1467" s="26">
        <f>IFERROR(IF(OR(AA1467="",INDEX(AA:AA,MATCH(DATE(YEAR($A1467)-1,MONTH($A1467),DAY($A1467)),$A:$A,0))=""),"",AA1467/INDEX(AA:AA,MATCH(DATE(YEAR($A1467)-1,MONTH($A1467),DAY($A1467)),$A:$A,0))-1),"")</f>
        <v/>
      </c>
      <c r="AE1467" s="26">
        <f>IFERROR(IF(OR(AB1467="",INDEX(AB:AB,MATCH(DATE(YEAR($A1467)-1,MONTH($A1467),DAY($A1467)),$A:$A,0))=""),"",AB1467/INDEX(AB:AB,MATCH(DATE(YEAR($A1467)-1,MONTH($A1467),DAY($A1467)),$A:$A,0))-1),"")</f>
        <v/>
      </c>
      <c r="AF1467" s="26">
        <f>IFERROR(IF(OR(AC1467="",INDEX(AC:AC,MATCH(DATE(YEAR($A1467)-1,MONTH($A1467),DAY($A1467)),$A:$A,0))=""),"",AC1467/INDEX(AC:AC,MATCH(DATE(YEAR($A1467)-1,MONTH($A1467),DAY($A1467)),$A:$A,0))-1),"")</f>
        <v/>
      </c>
      <c r="AG1467" s="26">
        <f>IF(OR(AA1467="",AA1466=""),"",AA1467/AA1466-1)</f>
        <v/>
      </c>
      <c r="AH1467" s="26">
        <f>IF(OR(AB1467="",AB1466=""),"",AB1467/AB1466-1)</f>
        <v/>
      </c>
      <c r="AI1467" s="26">
        <f>IF(OR(AC1467="",AC1466=""),"",AC1467/AC1466-1)</f>
        <v/>
      </c>
      <c r="AJ1467" s="26">
        <f>IF(AC1467="","",AA1467/AC1467)</f>
        <v/>
      </c>
      <c r="AK1467" s="26">
        <f>IF(AC1467="","",AB1467/AC1467)</f>
        <v/>
      </c>
      <c r="AL1467" s="29" t="n">
        <v>14.1675</v>
      </c>
      <c r="AM1467" s="30" t="n">
        <v>14.9475</v>
      </c>
      <c r="AN1467" s="30" t="n">
        <v>12.3475</v>
      </c>
      <c r="AO1467" s="30" t="n">
        <v>14.15</v>
      </c>
      <c r="AP1467" s="31" t="n">
        <v>-0.0012</v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18">
        <f>IF(SUMIFS('Daily NSE Equity Options'!$K:$K,'Daily NSE Equity Options'!$A:$A,$A1468)=0,"",SUMIFS('Daily NSE Equity Options'!$K:$K,'Daily NSE Equity Options'!$A:$A,$A1468))</f>
        <v/>
      </c>
      <c r="F1468" s="7">
        <f>IF(SUMIFS('Daily BSE Equity Options'!$K:$K,'Daily BSE Equity Options'!$A:$A,$A1468)=0,"",SUMIFS('Daily BSE Equity Options'!$K:$K,'Daily BSE Equity Options'!$A:$A,$A1468))</f>
        <v/>
      </c>
      <c r="G1468" s="7">
        <f>IF(OR(E1468="",F1468=""),"",E1468+F1468)</f>
        <v/>
      </c>
      <c r="H1468" s="20">
        <f>IFERROR(IF(OR(E1468="",INDEX(E:E,MATCH(DATE(YEAR($A1468)-1,MONTH($A1468),DAY($A1468)),$A:$A,0))=""),"",E1468/INDEX(E:E,MATCH(DATE(YEAR($A1468)-1,MONTH($A1468),DAY($A1468)),$A:$A,0))-1),"")</f>
        <v/>
      </c>
      <c r="I1468" s="20">
        <f>IFERROR(IF(OR(F1468="",INDEX(F:F,MATCH(DATE(YEAR($A1468)-1,MONTH($A1468),DAY($A1468)),$A:$A,0))=""),"",F1468/INDEX(F:F,MATCH(DATE(YEAR($A1468)-1,MONTH($A1468),DAY($A1468)),$A:$A,0))-1),"")</f>
        <v/>
      </c>
      <c r="J1468" s="20">
        <f>IFERROR(IF(OR(G1468="",INDEX(G:G,MATCH(DATE(YEAR($A1468)-1,MONTH($A1468),DAY($A1468)),$A:$A,0))=""),"",G1468/INDEX(G:G,MATCH(DATE(YEAR($A1468)-1,MONTH($A1468),DAY($A1468)),$A:$A,0))-1),"")</f>
        <v/>
      </c>
      <c r="K1468" s="20">
        <f>IF(OR(E1468="",E1467=""),"",E1468/E1467-1)</f>
        <v/>
      </c>
      <c r="L1468" s="20">
        <f>IF(OR(F1468="",F1467=""),"",F1468/F1467-1)</f>
        <v/>
      </c>
      <c r="M1468" s="20">
        <f>IF(OR(G1468="",G1467=""),"",G1468/G1467-1)</f>
        <v/>
      </c>
      <c r="N1468" s="20">
        <f>IF(G1468="","",E1468/G1468)</f>
        <v/>
      </c>
      <c r="O1468" s="20">
        <f>IF(G1468="","",F1468/G1468)</f>
        <v/>
      </c>
      <c r="P1468" s="21">
        <f>IF(SUMIFS('Daily NSE Equity Options'!$L:$L,'Daily NSE Equity Options'!$A:$A,$A1468)=0,"",SUMIFS('Daily NSE Equity Options'!$L:$L,'Daily NSE Equity Options'!$A:$A,$A1468))</f>
        <v/>
      </c>
      <c r="Q1468" s="8">
        <f>IF(SUMIFS('Daily BSE Equity Options'!$L:$L,'Daily BSE Equity Options'!$A:$A,$A1468)=0,"",SUMIFS('Daily BSE Equity Options'!$L:$L,'Daily BSE Equity Options'!$A:$A,$A1468))</f>
        <v/>
      </c>
      <c r="R1468" s="8">
        <f>IF(OR(P1468="",Q1468=""),"",P1468+Q1468)</f>
        <v/>
      </c>
      <c r="S1468" s="23">
        <f>IFERROR(IF(OR(P1468="",INDEX(P:P,MATCH(DATE(YEAR($A1468)-1,MONTH($A1468),DAY($A1468)),$A:$A,0))=""),"",P1468/INDEX(P:P,MATCH(DATE(YEAR($A1468)-1,MONTH($A1468),DAY($A1468)),$A:$A,0))-1),"")</f>
        <v/>
      </c>
      <c r="T1468" s="23">
        <f>IFERROR(IF(OR(Q1468="",INDEX(Q:Q,MATCH(DATE(YEAR($A1468)-1,MONTH($A1468),DAY($A1468)),$A:$A,0))=""),"",Q1468/INDEX(Q:Q,MATCH(DATE(YEAR($A1468)-1,MONTH($A1468),DAY($A1468)),$A:$A,0))-1),"")</f>
        <v/>
      </c>
      <c r="U1468" s="23">
        <f>IFERROR(IF(OR(R1468="",INDEX(R:R,MATCH(DATE(YEAR($A1468)-1,MONTH($A1468),DAY($A1468)),$A:$A,0))=""),"",R1468/INDEX(R:R,MATCH(DATE(YEAR($A1468)-1,MONTH($A1468),DAY($A1468)),$A:$A,0))-1),"")</f>
        <v/>
      </c>
      <c r="V1468" s="23">
        <f>IF(OR(P1468="",P1467=""),"",P1468/P1467-1)</f>
        <v/>
      </c>
      <c r="W1468" s="23">
        <f>IF(OR(Q1468="",Q1467=""),"",Q1468/Q1467-1)</f>
        <v/>
      </c>
      <c r="X1468" s="23">
        <f>IF(OR(R1468="",R1467=""),"",R1468/R1467-1)</f>
        <v/>
      </c>
      <c r="Y1468" s="23">
        <f>IF(R1468="","",P1468/R1468)</f>
        <v/>
      </c>
      <c r="Z1468" s="23">
        <f>IF(R1468="","",Q1468/R1468)</f>
        <v/>
      </c>
      <c r="AA1468" s="24">
        <f>IF(SUMIFS('Daily NSE Equity Options'!$M:$M,'Daily NSE Equity Options'!$A:$A,$A1468)=0,"",SUMIFS('Daily NSE Equity Options'!$M:$M,'Daily NSE Equity Options'!$A:$A,$A1468))</f>
        <v/>
      </c>
      <c r="AB1468" s="9">
        <f>IF(SUMIFS('Daily BSE Equity Options'!$M:$M,'Daily BSE Equity Options'!$A:$A,$A1468)=0,"",SUMIFS('Daily BSE Equity Options'!$M:$M,'Daily BSE Equity Options'!$A:$A,$A1468))</f>
        <v/>
      </c>
      <c r="AC1468" s="9">
        <f>IF(OR(AA1468="",AB1468=""),"",AA1468+AB1468)</f>
        <v/>
      </c>
      <c r="AD1468" s="26">
        <f>IFERROR(IF(OR(AA1468="",INDEX(AA:AA,MATCH(DATE(YEAR($A1468)-1,MONTH($A1468),DAY($A1468)),$A:$A,0))=""),"",AA1468/INDEX(AA:AA,MATCH(DATE(YEAR($A1468)-1,MONTH($A1468),DAY($A1468)),$A:$A,0))-1),"")</f>
        <v/>
      </c>
      <c r="AE1468" s="26">
        <f>IFERROR(IF(OR(AB1468="",INDEX(AB:AB,MATCH(DATE(YEAR($A1468)-1,MONTH($A1468),DAY($A1468)),$A:$A,0))=""),"",AB1468/INDEX(AB:AB,MATCH(DATE(YEAR($A1468)-1,MONTH($A1468),DAY($A1468)),$A:$A,0))-1),"")</f>
        <v/>
      </c>
      <c r="AF1468" s="26">
        <f>IFERROR(IF(OR(AC1468="",INDEX(AC:AC,MATCH(DATE(YEAR($A1468)-1,MONTH($A1468),DAY($A1468)),$A:$A,0))=""),"",AC1468/INDEX(AC:AC,MATCH(DATE(YEAR($A1468)-1,MONTH($A1468),DAY($A1468)),$A:$A,0))-1),"")</f>
        <v/>
      </c>
      <c r="AG1468" s="26">
        <f>IF(OR(AA1468="",AA1467=""),"",AA1468/AA1467-1)</f>
        <v/>
      </c>
      <c r="AH1468" s="26">
        <f>IF(OR(AB1468="",AB1467=""),"",AB1468/AB1467-1)</f>
        <v/>
      </c>
      <c r="AI1468" s="26">
        <f>IF(OR(AC1468="",AC1467=""),"",AC1468/AC1467-1)</f>
        <v/>
      </c>
      <c r="AJ1468" s="26">
        <f>IF(AC1468="","",AA1468/AC1468)</f>
        <v/>
      </c>
      <c r="AK1468" s="26">
        <f>IF(AC1468="","",AB1468/AC1468)</f>
        <v/>
      </c>
      <c r="AL1468" s="29" t="n">
        <v>14.15</v>
      </c>
      <c r="AM1468" s="30" t="n">
        <v>14.15</v>
      </c>
      <c r="AN1468" s="30" t="n">
        <v>12.8375</v>
      </c>
      <c r="AO1468" s="30" t="n">
        <v>13.49</v>
      </c>
      <c r="AP1468" s="31" t="n">
        <v>-0.0466</v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18">
        <f>IF(SUMIFS('Daily NSE Equity Options'!$K:$K,'Daily NSE Equity Options'!$A:$A,$A1469)=0,"",SUMIFS('Daily NSE Equity Options'!$K:$K,'Daily NSE Equity Options'!$A:$A,$A1469))</f>
        <v/>
      </c>
      <c r="F1469" s="7">
        <f>IF(SUMIFS('Daily BSE Equity Options'!$K:$K,'Daily BSE Equity Options'!$A:$A,$A1469)=0,"",SUMIFS('Daily BSE Equity Options'!$K:$K,'Daily BSE Equity Options'!$A:$A,$A1469))</f>
        <v/>
      </c>
      <c r="G1469" s="7">
        <f>IF(OR(E1469="",F1469=""),"",E1469+F1469)</f>
        <v/>
      </c>
      <c r="H1469" s="20">
        <f>IFERROR(IF(OR(E1469="",INDEX(E:E,MATCH(DATE(YEAR($A1469)-1,MONTH($A1469),DAY($A1469)),$A:$A,0))=""),"",E1469/INDEX(E:E,MATCH(DATE(YEAR($A1469)-1,MONTH($A1469),DAY($A1469)),$A:$A,0))-1),"")</f>
        <v/>
      </c>
      <c r="I1469" s="20">
        <f>IFERROR(IF(OR(F1469="",INDEX(F:F,MATCH(DATE(YEAR($A1469)-1,MONTH($A1469),DAY($A1469)),$A:$A,0))=""),"",F1469/INDEX(F:F,MATCH(DATE(YEAR($A1469)-1,MONTH($A1469),DAY($A1469)),$A:$A,0))-1),"")</f>
        <v/>
      </c>
      <c r="J1469" s="20">
        <f>IFERROR(IF(OR(G1469="",INDEX(G:G,MATCH(DATE(YEAR($A1469)-1,MONTH($A1469),DAY($A1469)),$A:$A,0))=""),"",G1469/INDEX(G:G,MATCH(DATE(YEAR($A1469)-1,MONTH($A1469),DAY($A1469)),$A:$A,0))-1),"")</f>
        <v/>
      </c>
      <c r="K1469" s="20">
        <f>IF(OR(E1469="",E1468=""),"",E1469/E1468-1)</f>
        <v/>
      </c>
      <c r="L1469" s="20">
        <f>IF(OR(F1469="",F1468=""),"",F1469/F1468-1)</f>
        <v/>
      </c>
      <c r="M1469" s="20">
        <f>IF(OR(G1469="",G1468=""),"",G1469/G1468-1)</f>
        <v/>
      </c>
      <c r="N1469" s="20">
        <f>IF(G1469="","",E1469/G1469)</f>
        <v/>
      </c>
      <c r="O1469" s="20">
        <f>IF(G1469="","",F1469/G1469)</f>
        <v/>
      </c>
      <c r="P1469" s="21">
        <f>IF(SUMIFS('Daily NSE Equity Options'!$L:$L,'Daily NSE Equity Options'!$A:$A,$A1469)=0,"",SUMIFS('Daily NSE Equity Options'!$L:$L,'Daily NSE Equity Options'!$A:$A,$A1469))</f>
        <v/>
      </c>
      <c r="Q1469" s="8">
        <f>IF(SUMIFS('Daily BSE Equity Options'!$L:$L,'Daily BSE Equity Options'!$A:$A,$A1469)=0,"",SUMIFS('Daily BSE Equity Options'!$L:$L,'Daily BSE Equity Options'!$A:$A,$A1469))</f>
        <v/>
      </c>
      <c r="R1469" s="8">
        <f>IF(OR(P1469="",Q1469=""),"",P1469+Q1469)</f>
        <v/>
      </c>
      <c r="S1469" s="23">
        <f>IFERROR(IF(OR(P1469="",INDEX(P:P,MATCH(DATE(YEAR($A1469)-1,MONTH($A1469),DAY($A1469)),$A:$A,0))=""),"",P1469/INDEX(P:P,MATCH(DATE(YEAR($A1469)-1,MONTH($A1469),DAY($A1469)),$A:$A,0))-1),"")</f>
        <v/>
      </c>
      <c r="T1469" s="23">
        <f>IFERROR(IF(OR(Q1469="",INDEX(Q:Q,MATCH(DATE(YEAR($A1469)-1,MONTH($A1469),DAY($A1469)),$A:$A,0))=""),"",Q1469/INDEX(Q:Q,MATCH(DATE(YEAR($A1469)-1,MONTH($A1469),DAY($A1469)),$A:$A,0))-1),"")</f>
        <v/>
      </c>
      <c r="U1469" s="23">
        <f>IFERROR(IF(OR(R1469="",INDEX(R:R,MATCH(DATE(YEAR($A1469)-1,MONTH($A1469),DAY($A1469)),$A:$A,0))=""),"",R1469/INDEX(R:R,MATCH(DATE(YEAR($A1469)-1,MONTH($A1469),DAY($A1469)),$A:$A,0))-1),"")</f>
        <v/>
      </c>
      <c r="V1469" s="23">
        <f>IF(OR(P1469="",P1468=""),"",P1469/P1468-1)</f>
        <v/>
      </c>
      <c r="W1469" s="23">
        <f>IF(OR(Q1469="",Q1468=""),"",Q1469/Q1468-1)</f>
        <v/>
      </c>
      <c r="X1469" s="23">
        <f>IF(OR(R1469="",R1468=""),"",R1469/R1468-1)</f>
        <v/>
      </c>
      <c r="Y1469" s="23">
        <f>IF(R1469="","",P1469/R1469)</f>
        <v/>
      </c>
      <c r="Z1469" s="23">
        <f>IF(R1469="","",Q1469/R1469)</f>
        <v/>
      </c>
      <c r="AA1469" s="24">
        <f>IF(SUMIFS('Daily NSE Equity Options'!$M:$M,'Daily NSE Equity Options'!$A:$A,$A1469)=0,"",SUMIFS('Daily NSE Equity Options'!$M:$M,'Daily NSE Equity Options'!$A:$A,$A1469))</f>
        <v/>
      </c>
      <c r="AB1469" s="9">
        <f>IF(SUMIFS('Daily BSE Equity Options'!$M:$M,'Daily BSE Equity Options'!$A:$A,$A1469)=0,"",SUMIFS('Daily BSE Equity Options'!$M:$M,'Daily BSE Equity Options'!$A:$A,$A1469))</f>
        <v/>
      </c>
      <c r="AC1469" s="9">
        <f>IF(OR(AA1469="",AB1469=""),"",AA1469+AB1469)</f>
        <v/>
      </c>
      <c r="AD1469" s="26">
        <f>IFERROR(IF(OR(AA1469="",INDEX(AA:AA,MATCH(DATE(YEAR($A1469)-1,MONTH($A1469),DAY($A1469)),$A:$A,0))=""),"",AA1469/INDEX(AA:AA,MATCH(DATE(YEAR($A1469)-1,MONTH($A1469),DAY($A1469)),$A:$A,0))-1),"")</f>
        <v/>
      </c>
      <c r="AE1469" s="26">
        <f>IFERROR(IF(OR(AB1469="",INDEX(AB:AB,MATCH(DATE(YEAR($A1469)-1,MONTH($A1469),DAY($A1469)),$A:$A,0))=""),"",AB1469/INDEX(AB:AB,MATCH(DATE(YEAR($A1469)-1,MONTH($A1469),DAY($A1469)),$A:$A,0))-1),"")</f>
        <v/>
      </c>
      <c r="AF1469" s="26">
        <f>IFERROR(IF(OR(AC1469="",INDEX(AC:AC,MATCH(DATE(YEAR($A1469)-1,MONTH($A1469),DAY($A1469)),$A:$A,0))=""),"",AC1469/INDEX(AC:AC,MATCH(DATE(YEAR($A1469)-1,MONTH($A1469),DAY($A1469)),$A:$A,0))-1),"")</f>
        <v/>
      </c>
      <c r="AG1469" s="26">
        <f>IF(OR(AA1469="",AA1468=""),"",AA1469/AA1468-1)</f>
        <v/>
      </c>
      <c r="AH1469" s="26">
        <f>IF(OR(AB1469="",AB1468=""),"",AB1469/AB1468-1)</f>
        <v/>
      </c>
      <c r="AI1469" s="26">
        <f>IF(OR(AC1469="",AC1468=""),"",AC1469/AC1468-1)</f>
        <v/>
      </c>
      <c r="AJ1469" s="26">
        <f>IF(AC1469="","",AA1469/AC1469)</f>
        <v/>
      </c>
      <c r="AK1469" s="26">
        <f>IF(AC1469="","",AB1469/AC1469)</f>
        <v/>
      </c>
      <c r="AL1469" s="29" t="n">
        <v>13.4875</v>
      </c>
      <c r="AM1469" s="30" t="n">
        <v>13.605</v>
      </c>
      <c r="AN1469" s="30" t="n">
        <v>11.8125</v>
      </c>
      <c r="AO1469" s="30" t="n">
        <v>13.06</v>
      </c>
      <c r="AP1469" s="31" t="n">
        <v>-0.0317</v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18">
        <f>IF(SUMIFS('Daily NSE Equity Options'!$K:$K,'Daily NSE Equity Options'!$A:$A,$A1470)=0,"",SUMIFS('Daily NSE Equity Options'!$K:$K,'Daily NSE Equity Options'!$A:$A,$A1470))</f>
        <v/>
      </c>
      <c r="F1470" s="7">
        <f>IF(SUMIFS('Daily BSE Equity Options'!$K:$K,'Daily BSE Equity Options'!$A:$A,$A1470)=0,"",SUMIFS('Daily BSE Equity Options'!$K:$K,'Daily BSE Equity Options'!$A:$A,$A1470))</f>
        <v/>
      </c>
      <c r="G1470" s="7">
        <f>IF(OR(E1470="",F1470=""),"",E1470+F1470)</f>
        <v/>
      </c>
      <c r="H1470" s="20">
        <f>IFERROR(IF(OR(E1470="",INDEX(E:E,MATCH(DATE(YEAR($A1470)-1,MONTH($A1470),DAY($A1470)),$A:$A,0))=""),"",E1470/INDEX(E:E,MATCH(DATE(YEAR($A1470)-1,MONTH($A1470),DAY($A1470)),$A:$A,0))-1),"")</f>
        <v/>
      </c>
      <c r="I1470" s="20">
        <f>IFERROR(IF(OR(F1470="",INDEX(F:F,MATCH(DATE(YEAR($A1470)-1,MONTH($A1470),DAY($A1470)),$A:$A,0))=""),"",F1470/INDEX(F:F,MATCH(DATE(YEAR($A1470)-1,MONTH($A1470),DAY($A1470)),$A:$A,0))-1),"")</f>
        <v/>
      </c>
      <c r="J1470" s="20">
        <f>IFERROR(IF(OR(G1470="",INDEX(G:G,MATCH(DATE(YEAR($A1470)-1,MONTH($A1470),DAY($A1470)),$A:$A,0))=""),"",G1470/INDEX(G:G,MATCH(DATE(YEAR($A1470)-1,MONTH($A1470),DAY($A1470)),$A:$A,0))-1),"")</f>
        <v/>
      </c>
      <c r="K1470" s="20">
        <f>IF(OR(E1470="",E1469=""),"",E1470/E1469-1)</f>
        <v/>
      </c>
      <c r="L1470" s="20">
        <f>IF(OR(F1470="",F1469=""),"",F1470/F1469-1)</f>
        <v/>
      </c>
      <c r="M1470" s="20">
        <f>IF(OR(G1470="",G1469=""),"",G1470/G1469-1)</f>
        <v/>
      </c>
      <c r="N1470" s="20">
        <f>IF(G1470="","",E1470/G1470)</f>
        <v/>
      </c>
      <c r="O1470" s="20">
        <f>IF(G1470="","",F1470/G1470)</f>
        <v/>
      </c>
      <c r="P1470" s="21">
        <f>IF(SUMIFS('Daily NSE Equity Options'!$L:$L,'Daily NSE Equity Options'!$A:$A,$A1470)=0,"",SUMIFS('Daily NSE Equity Options'!$L:$L,'Daily NSE Equity Options'!$A:$A,$A1470))</f>
        <v/>
      </c>
      <c r="Q1470" s="8">
        <f>IF(SUMIFS('Daily BSE Equity Options'!$L:$L,'Daily BSE Equity Options'!$A:$A,$A1470)=0,"",SUMIFS('Daily BSE Equity Options'!$L:$L,'Daily BSE Equity Options'!$A:$A,$A1470))</f>
        <v/>
      </c>
      <c r="R1470" s="8">
        <f>IF(OR(P1470="",Q1470=""),"",P1470+Q1470)</f>
        <v/>
      </c>
      <c r="S1470" s="23">
        <f>IFERROR(IF(OR(P1470="",INDEX(P:P,MATCH(DATE(YEAR($A1470)-1,MONTH($A1470),DAY($A1470)),$A:$A,0))=""),"",P1470/INDEX(P:P,MATCH(DATE(YEAR($A1470)-1,MONTH($A1470),DAY($A1470)),$A:$A,0))-1),"")</f>
        <v/>
      </c>
      <c r="T1470" s="23">
        <f>IFERROR(IF(OR(Q1470="",INDEX(Q:Q,MATCH(DATE(YEAR($A1470)-1,MONTH($A1470),DAY($A1470)),$A:$A,0))=""),"",Q1470/INDEX(Q:Q,MATCH(DATE(YEAR($A1470)-1,MONTH($A1470),DAY($A1470)),$A:$A,0))-1),"")</f>
        <v/>
      </c>
      <c r="U1470" s="23">
        <f>IFERROR(IF(OR(R1470="",INDEX(R:R,MATCH(DATE(YEAR($A1470)-1,MONTH($A1470),DAY($A1470)),$A:$A,0))=""),"",R1470/INDEX(R:R,MATCH(DATE(YEAR($A1470)-1,MONTH($A1470),DAY($A1470)),$A:$A,0))-1),"")</f>
        <v/>
      </c>
      <c r="V1470" s="23">
        <f>IF(OR(P1470="",P1469=""),"",P1470/P1469-1)</f>
        <v/>
      </c>
      <c r="W1470" s="23">
        <f>IF(OR(Q1470="",Q1469=""),"",Q1470/Q1469-1)</f>
        <v/>
      </c>
      <c r="X1470" s="23">
        <f>IF(OR(R1470="",R1469=""),"",R1470/R1469-1)</f>
        <v/>
      </c>
      <c r="Y1470" s="23">
        <f>IF(R1470="","",P1470/R1470)</f>
        <v/>
      </c>
      <c r="Z1470" s="23">
        <f>IF(R1470="","",Q1470/R1470)</f>
        <v/>
      </c>
      <c r="AA1470" s="24">
        <f>IF(SUMIFS('Daily NSE Equity Options'!$M:$M,'Daily NSE Equity Options'!$A:$A,$A1470)=0,"",SUMIFS('Daily NSE Equity Options'!$M:$M,'Daily NSE Equity Options'!$A:$A,$A1470))</f>
        <v/>
      </c>
      <c r="AB1470" s="9">
        <f>IF(SUMIFS('Daily BSE Equity Options'!$M:$M,'Daily BSE Equity Options'!$A:$A,$A1470)=0,"",SUMIFS('Daily BSE Equity Options'!$M:$M,'Daily BSE Equity Options'!$A:$A,$A1470))</f>
        <v/>
      </c>
      <c r="AC1470" s="9">
        <f>IF(OR(AA1470="",AB1470=""),"",AA1470+AB1470)</f>
        <v/>
      </c>
      <c r="AD1470" s="26">
        <f>IFERROR(IF(OR(AA1470="",INDEX(AA:AA,MATCH(DATE(YEAR($A1470)-1,MONTH($A1470),DAY($A1470)),$A:$A,0))=""),"",AA1470/INDEX(AA:AA,MATCH(DATE(YEAR($A1470)-1,MONTH($A1470),DAY($A1470)),$A:$A,0))-1),"")</f>
        <v/>
      </c>
      <c r="AE1470" s="26">
        <f>IFERROR(IF(OR(AB1470="",INDEX(AB:AB,MATCH(DATE(YEAR($A1470)-1,MONTH($A1470),DAY($A1470)),$A:$A,0))=""),"",AB1470/INDEX(AB:AB,MATCH(DATE(YEAR($A1470)-1,MONTH($A1470),DAY($A1470)),$A:$A,0))-1),"")</f>
        <v/>
      </c>
      <c r="AF1470" s="26">
        <f>IFERROR(IF(OR(AC1470="",INDEX(AC:AC,MATCH(DATE(YEAR($A1470)-1,MONTH($A1470),DAY($A1470)),$A:$A,0))=""),"",AC1470/INDEX(AC:AC,MATCH(DATE(YEAR($A1470)-1,MONTH($A1470),DAY($A1470)),$A:$A,0))-1),"")</f>
        <v/>
      </c>
      <c r="AG1470" s="26">
        <f>IF(OR(AA1470="",AA1469=""),"",AA1470/AA1469-1)</f>
        <v/>
      </c>
      <c r="AH1470" s="26">
        <f>IF(OR(AB1470="",AB1469=""),"",AB1470/AB1469-1)</f>
        <v/>
      </c>
      <c r="AI1470" s="26">
        <f>IF(OR(AC1470="",AC1469=""),"",AC1470/AC1469-1)</f>
        <v/>
      </c>
      <c r="AJ1470" s="26">
        <f>IF(AC1470="","",AA1470/AC1470)</f>
        <v/>
      </c>
      <c r="AK1470" s="26">
        <f>IF(AC1470="","",AB1470/AC1470)</f>
        <v/>
      </c>
      <c r="AL1470" s="29" t="n">
        <v>13.0625</v>
      </c>
      <c r="AM1470" s="30" t="n">
        <v>14.035</v>
      </c>
      <c r="AN1470" s="30" t="n">
        <v>11.2</v>
      </c>
      <c r="AO1470" s="30" t="n">
        <v>13.7</v>
      </c>
      <c r="AP1470" s="31" t="n">
        <v>0.0488</v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18">
        <f>IF(SUMIFS('Daily NSE Equity Options'!$K:$K,'Daily NSE Equity Options'!$A:$A,$A1471)=0,"",SUMIFS('Daily NSE Equity Options'!$K:$K,'Daily NSE Equity Options'!$A:$A,$A1471))</f>
        <v/>
      </c>
      <c r="F1471" s="7">
        <f>IF(SUMIFS('Daily BSE Equity Options'!$K:$K,'Daily BSE Equity Options'!$A:$A,$A1471)=0,"",SUMIFS('Daily BSE Equity Options'!$K:$K,'Daily BSE Equity Options'!$A:$A,$A1471))</f>
        <v/>
      </c>
      <c r="G1471" s="7">
        <f>IF(OR(E1471="",F1471=""),"",E1471+F1471)</f>
        <v/>
      </c>
      <c r="H1471" s="20">
        <f>IFERROR(IF(OR(E1471="",INDEX(E:E,MATCH(DATE(YEAR($A1471)-1,MONTH($A1471),DAY($A1471)),$A:$A,0))=""),"",E1471/INDEX(E:E,MATCH(DATE(YEAR($A1471)-1,MONTH($A1471),DAY($A1471)),$A:$A,0))-1),"")</f>
        <v/>
      </c>
      <c r="I1471" s="20">
        <f>IFERROR(IF(OR(F1471="",INDEX(F:F,MATCH(DATE(YEAR($A1471)-1,MONTH($A1471),DAY($A1471)),$A:$A,0))=""),"",F1471/INDEX(F:F,MATCH(DATE(YEAR($A1471)-1,MONTH($A1471),DAY($A1471)),$A:$A,0))-1),"")</f>
        <v/>
      </c>
      <c r="J1471" s="20">
        <f>IFERROR(IF(OR(G1471="",INDEX(G:G,MATCH(DATE(YEAR($A1471)-1,MONTH($A1471),DAY($A1471)),$A:$A,0))=""),"",G1471/INDEX(G:G,MATCH(DATE(YEAR($A1471)-1,MONTH($A1471),DAY($A1471)),$A:$A,0))-1),"")</f>
        <v/>
      </c>
      <c r="K1471" s="20">
        <f>IF(OR(E1471="",E1470=""),"",E1471/E1470-1)</f>
        <v/>
      </c>
      <c r="L1471" s="20">
        <f>IF(OR(F1471="",F1470=""),"",F1471/F1470-1)</f>
        <v/>
      </c>
      <c r="M1471" s="20">
        <f>IF(OR(G1471="",G1470=""),"",G1471/G1470-1)</f>
        <v/>
      </c>
      <c r="N1471" s="20">
        <f>IF(G1471="","",E1471/G1471)</f>
        <v/>
      </c>
      <c r="O1471" s="20">
        <f>IF(G1471="","",F1471/G1471)</f>
        <v/>
      </c>
      <c r="P1471" s="21">
        <f>IF(SUMIFS('Daily NSE Equity Options'!$L:$L,'Daily NSE Equity Options'!$A:$A,$A1471)=0,"",SUMIFS('Daily NSE Equity Options'!$L:$L,'Daily NSE Equity Options'!$A:$A,$A1471))</f>
        <v/>
      </c>
      <c r="Q1471" s="8">
        <f>IF(SUMIFS('Daily BSE Equity Options'!$L:$L,'Daily BSE Equity Options'!$A:$A,$A1471)=0,"",SUMIFS('Daily BSE Equity Options'!$L:$L,'Daily BSE Equity Options'!$A:$A,$A1471))</f>
        <v/>
      </c>
      <c r="R1471" s="8">
        <f>IF(OR(P1471="",Q1471=""),"",P1471+Q1471)</f>
        <v/>
      </c>
      <c r="S1471" s="23">
        <f>IFERROR(IF(OR(P1471="",INDEX(P:P,MATCH(DATE(YEAR($A1471)-1,MONTH($A1471),DAY($A1471)),$A:$A,0))=""),"",P1471/INDEX(P:P,MATCH(DATE(YEAR($A1471)-1,MONTH($A1471),DAY($A1471)),$A:$A,0))-1),"")</f>
        <v/>
      </c>
      <c r="T1471" s="23">
        <f>IFERROR(IF(OR(Q1471="",INDEX(Q:Q,MATCH(DATE(YEAR($A1471)-1,MONTH($A1471),DAY($A1471)),$A:$A,0))=""),"",Q1471/INDEX(Q:Q,MATCH(DATE(YEAR($A1471)-1,MONTH($A1471),DAY($A1471)),$A:$A,0))-1),"")</f>
        <v/>
      </c>
      <c r="U1471" s="23">
        <f>IFERROR(IF(OR(R1471="",INDEX(R:R,MATCH(DATE(YEAR($A1471)-1,MONTH($A1471),DAY($A1471)),$A:$A,0))=""),"",R1471/INDEX(R:R,MATCH(DATE(YEAR($A1471)-1,MONTH($A1471),DAY($A1471)),$A:$A,0))-1),"")</f>
        <v/>
      </c>
      <c r="V1471" s="23">
        <f>IF(OR(P1471="",P1470=""),"",P1471/P1470-1)</f>
        <v/>
      </c>
      <c r="W1471" s="23">
        <f>IF(OR(Q1471="",Q1470=""),"",Q1471/Q1470-1)</f>
        <v/>
      </c>
      <c r="X1471" s="23">
        <f>IF(OR(R1471="",R1470=""),"",R1471/R1470-1)</f>
        <v/>
      </c>
      <c r="Y1471" s="23">
        <f>IF(R1471="","",P1471/R1471)</f>
        <v/>
      </c>
      <c r="Z1471" s="23">
        <f>IF(R1471="","",Q1471/R1471)</f>
        <v/>
      </c>
      <c r="AA1471" s="24">
        <f>IF(SUMIFS('Daily NSE Equity Options'!$M:$M,'Daily NSE Equity Options'!$A:$A,$A1471)=0,"",SUMIFS('Daily NSE Equity Options'!$M:$M,'Daily NSE Equity Options'!$A:$A,$A1471))</f>
        <v/>
      </c>
      <c r="AB1471" s="9">
        <f>IF(SUMIFS('Daily BSE Equity Options'!$M:$M,'Daily BSE Equity Options'!$A:$A,$A1471)=0,"",SUMIFS('Daily BSE Equity Options'!$M:$M,'Daily BSE Equity Options'!$A:$A,$A1471))</f>
        <v/>
      </c>
      <c r="AC1471" s="9">
        <f>IF(OR(AA1471="",AB1471=""),"",AA1471+AB1471)</f>
        <v/>
      </c>
      <c r="AD1471" s="26">
        <f>IFERROR(IF(OR(AA1471="",INDEX(AA:AA,MATCH(DATE(YEAR($A1471)-1,MONTH($A1471),DAY($A1471)),$A:$A,0))=""),"",AA1471/INDEX(AA:AA,MATCH(DATE(YEAR($A1471)-1,MONTH($A1471),DAY($A1471)),$A:$A,0))-1),"")</f>
        <v/>
      </c>
      <c r="AE1471" s="26">
        <f>IFERROR(IF(OR(AB1471="",INDEX(AB:AB,MATCH(DATE(YEAR($A1471)-1,MONTH($A1471),DAY($A1471)),$A:$A,0))=""),"",AB1471/INDEX(AB:AB,MATCH(DATE(YEAR($A1471)-1,MONTH($A1471),DAY($A1471)),$A:$A,0))-1),"")</f>
        <v/>
      </c>
      <c r="AF1471" s="26">
        <f>IFERROR(IF(OR(AC1471="",INDEX(AC:AC,MATCH(DATE(YEAR($A1471)-1,MONTH($A1471),DAY($A1471)),$A:$A,0))=""),"",AC1471/INDEX(AC:AC,MATCH(DATE(YEAR($A1471)-1,MONTH($A1471),DAY($A1471)),$A:$A,0))-1),"")</f>
        <v/>
      </c>
      <c r="AG1471" s="26">
        <f>IF(OR(AA1471="",AA1470=""),"",AA1471/AA1470-1)</f>
        <v/>
      </c>
      <c r="AH1471" s="26">
        <f>IF(OR(AB1471="",AB1470=""),"",AB1471/AB1470-1)</f>
        <v/>
      </c>
      <c r="AI1471" s="26">
        <f>IF(OR(AC1471="",AC1470=""),"",AC1471/AC1470-1)</f>
        <v/>
      </c>
      <c r="AJ1471" s="26">
        <f>IF(AC1471="","",AA1471/AC1471)</f>
        <v/>
      </c>
      <c r="AK1471" s="26">
        <f>IF(AC1471="","",AB1471/AC1471)</f>
        <v/>
      </c>
      <c r="AL1471" s="29" t="n">
        <v>13.7025</v>
      </c>
      <c r="AM1471" s="30" t="n">
        <v>17.8125</v>
      </c>
      <c r="AN1471" s="30" t="n">
        <v>12.825</v>
      </c>
      <c r="AO1471" s="30" t="n">
        <v>17.13</v>
      </c>
      <c r="AP1471" s="31" t="n">
        <v>0.2501</v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18">
        <f>IF(SUMIFS('Daily NSE Equity Options'!$K:$K,'Daily NSE Equity Options'!$A:$A,$A1472)=0,"",SUMIFS('Daily NSE Equity Options'!$K:$K,'Daily NSE Equity Options'!$A:$A,$A1472))</f>
        <v/>
      </c>
      <c r="F1472" s="7">
        <f>IF(SUMIFS('Daily BSE Equity Options'!$K:$K,'Daily BSE Equity Options'!$A:$A,$A1472)=0,"",SUMIFS('Daily BSE Equity Options'!$K:$K,'Daily BSE Equity Options'!$A:$A,$A1472))</f>
        <v/>
      </c>
      <c r="G1472" s="7">
        <f>IF(OR(E1472="",F1472=""),"",E1472+F1472)</f>
        <v/>
      </c>
      <c r="H1472" s="20">
        <f>IFERROR(IF(OR(E1472="",INDEX(E:E,MATCH(DATE(YEAR($A1472)-1,MONTH($A1472),DAY($A1472)),$A:$A,0))=""),"",E1472/INDEX(E:E,MATCH(DATE(YEAR($A1472)-1,MONTH($A1472),DAY($A1472)),$A:$A,0))-1),"")</f>
        <v/>
      </c>
      <c r="I1472" s="20">
        <f>IFERROR(IF(OR(F1472="",INDEX(F:F,MATCH(DATE(YEAR($A1472)-1,MONTH($A1472),DAY($A1472)),$A:$A,0))=""),"",F1472/INDEX(F:F,MATCH(DATE(YEAR($A1472)-1,MONTH($A1472),DAY($A1472)),$A:$A,0))-1),"")</f>
        <v/>
      </c>
      <c r="J1472" s="20">
        <f>IFERROR(IF(OR(G1472="",INDEX(G:G,MATCH(DATE(YEAR($A1472)-1,MONTH($A1472),DAY($A1472)),$A:$A,0))=""),"",G1472/INDEX(G:G,MATCH(DATE(YEAR($A1472)-1,MONTH($A1472),DAY($A1472)),$A:$A,0))-1),"")</f>
        <v/>
      </c>
      <c r="K1472" s="20">
        <f>IF(OR(E1472="",E1471=""),"",E1472/E1471-1)</f>
        <v/>
      </c>
      <c r="L1472" s="20">
        <f>IF(OR(F1472="",F1471=""),"",F1472/F1471-1)</f>
        <v/>
      </c>
      <c r="M1472" s="20">
        <f>IF(OR(G1472="",G1471=""),"",G1472/G1471-1)</f>
        <v/>
      </c>
      <c r="N1472" s="20">
        <f>IF(G1472="","",E1472/G1472)</f>
        <v/>
      </c>
      <c r="O1472" s="20">
        <f>IF(G1472="","",F1472/G1472)</f>
        <v/>
      </c>
      <c r="P1472" s="21">
        <f>IF(SUMIFS('Daily NSE Equity Options'!$L:$L,'Daily NSE Equity Options'!$A:$A,$A1472)=0,"",SUMIFS('Daily NSE Equity Options'!$L:$L,'Daily NSE Equity Options'!$A:$A,$A1472))</f>
        <v/>
      </c>
      <c r="Q1472" s="8">
        <f>IF(SUMIFS('Daily BSE Equity Options'!$L:$L,'Daily BSE Equity Options'!$A:$A,$A1472)=0,"",SUMIFS('Daily BSE Equity Options'!$L:$L,'Daily BSE Equity Options'!$A:$A,$A1472))</f>
        <v/>
      </c>
      <c r="R1472" s="8">
        <f>IF(OR(P1472="",Q1472=""),"",P1472+Q1472)</f>
        <v/>
      </c>
      <c r="S1472" s="23">
        <f>IFERROR(IF(OR(P1472="",INDEX(P:P,MATCH(DATE(YEAR($A1472)-1,MONTH($A1472),DAY($A1472)),$A:$A,0))=""),"",P1472/INDEX(P:P,MATCH(DATE(YEAR($A1472)-1,MONTH($A1472),DAY($A1472)),$A:$A,0))-1),"")</f>
        <v/>
      </c>
      <c r="T1472" s="23">
        <f>IFERROR(IF(OR(Q1472="",INDEX(Q:Q,MATCH(DATE(YEAR($A1472)-1,MONTH($A1472),DAY($A1472)),$A:$A,0))=""),"",Q1472/INDEX(Q:Q,MATCH(DATE(YEAR($A1472)-1,MONTH($A1472),DAY($A1472)),$A:$A,0))-1),"")</f>
        <v/>
      </c>
      <c r="U1472" s="23">
        <f>IFERROR(IF(OR(R1472="",INDEX(R:R,MATCH(DATE(YEAR($A1472)-1,MONTH($A1472),DAY($A1472)),$A:$A,0))=""),"",R1472/INDEX(R:R,MATCH(DATE(YEAR($A1472)-1,MONTH($A1472),DAY($A1472)),$A:$A,0))-1),"")</f>
        <v/>
      </c>
      <c r="V1472" s="23">
        <f>IF(OR(P1472="",P1471=""),"",P1472/P1471-1)</f>
        <v/>
      </c>
      <c r="W1472" s="23">
        <f>IF(OR(Q1472="",Q1471=""),"",Q1472/Q1471-1)</f>
        <v/>
      </c>
      <c r="X1472" s="23">
        <f>IF(OR(R1472="",R1471=""),"",R1472/R1471-1)</f>
        <v/>
      </c>
      <c r="Y1472" s="23">
        <f>IF(R1472="","",P1472/R1472)</f>
        <v/>
      </c>
      <c r="Z1472" s="23">
        <f>IF(R1472="","",Q1472/R1472)</f>
        <v/>
      </c>
      <c r="AA1472" s="24">
        <f>IF(SUMIFS('Daily NSE Equity Options'!$M:$M,'Daily NSE Equity Options'!$A:$A,$A1472)=0,"",SUMIFS('Daily NSE Equity Options'!$M:$M,'Daily NSE Equity Options'!$A:$A,$A1472))</f>
        <v/>
      </c>
      <c r="AB1472" s="9">
        <f>IF(SUMIFS('Daily BSE Equity Options'!$M:$M,'Daily BSE Equity Options'!$A:$A,$A1472)=0,"",SUMIFS('Daily BSE Equity Options'!$M:$M,'Daily BSE Equity Options'!$A:$A,$A1472))</f>
        <v/>
      </c>
      <c r="AC1472" s="9">
        <f>IF(OR(AA1472="",AB1472=""),"",AA1472+AB1472)</f>
        <v/>
      </c>
      <c r="AD1472" s="26">
        <f>IFERROR(IF(OR(AA1472="",INDEX(AA:AA,MATCH(DATE(YEAR($A1472)-1,MONTH($A1472),DAY($A1472)),$A:$A,0))=""),"",AA1472/INDEX(AA:AA,MATCH(DATE(YEAR($A1472)-1,MONTH($A1472),DAY($A1472)),$A:$A,0))-1),"")</f>
        <v/>
      </c>
      <c r="AE1472" s="26">
        <f>IFERROR(IF(OR(AB1472="",INDEX(AB:AB,MATCH(DATE(YEAR($A1472)-1,MONTH($A1472),DAY($A1472)),$A:$A,0))=""),"",AB1472/INDEX(AB:AB,MATCH(DATE(YEAR($A1472)-1,MONTH($A1472),DAY($A1472)),$A:$A,0))-1),"")</f>
        <v/>
      </c>
      <c r="AF1472" s="26">
        <f>IFERROR(IF(OR(AC1472="",INDEX(AC:AC,MATCH(DATE(YEAR($A1472)-1,MONTH($A1472),DAY($A1472)),$A:$A,0))=""),"",AC1472/INDEX(AC:AC,MATCH(DATE(YEAR($A1472)-1,MONTH($A1472),DAY($A1472)),$A:$A,0))-1),"")</f>
        <v/>
      </c>
      <c r="AG1472" s="26">
        <f>IF(OR(AA1472="",AA1471=""),"",AA1472/AA1471-1)</f>
        <v/>
      </c>
      <c r="AH1472" s="26">
        <f>IF(OR(AB1472="",AB1471=""),"",AB1472/AB1471-1)</f>
        <v/>
      </c>
      <c r="AI1472" s="26">
        <f>IF(OR(AC1472="",AC1471=""),"",AC1472/AC1471-1)</f>
        <v/>
      </c>
      <c r="AJ1472" s="26">
        <f>IF(AC1472="","",AA1472/AC1472)</f>
        <v/>
      </c>
      <c r="AK1472" s="26">
        <f>IF(AC1472="","",AB1472/AC1472)</f>
        <v/>
      </c>
      <c r="AL1472" s="29" t="n">
        <v>17.13</v>
      </c>
      <c r="AM1472" s="30" t="n">
        <v>21.3675</v>
      </c>
      <c r="AN1472" s="30" t="n">
        <v>16.9675</v>
      </c>
      <c r="AO1472" s="30" t="n">
        <v>21.14</v>
      </c>
      <c r="AP1472" s="31" t="n">
        <v>0.2341</v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18">
        <f>IF(SUMIFS('Daily NSE Equity Options'!$K:$K,'Daily NSE Equity Options'!$A:$A,$A1473)=0,"",SUMIFS('Daily NSE Equity Options'!$K:$K,'Daily NSE Equity Options'!$A:$A,$A1473))</f>
        <v/>
      </c>
      <c r="F1473" s="7">
        <f>IF(SUMIFS('Daily BSE Equity Options'!$K:$K,'Daily BSE Equity Options'!$A:$A,$A1473)=0,"",SUMIFS('Daily BSE Equity Options'!$K:$K,'Daily BSE Equity Options'!$A:$A,$A1473))</f>
        <v/>
      </c>
      <c r="G1473" s="7">
        <f>IF(OR(E1473="",F1473=""),"",E1473+F1473)</f>
        <v/>
      </c>
      <c r="H1473" s="20">
        <f>IFERROR(IF(OR(E1473="",INDEX(E:E,MATCH(DATE(YEAR($A1473)-1,MONTH($A1473),DAY($A1473)),$A:$A,0))=""),"",E1473/INDEX(E:E,MATCH(DATE(YEAR($A1473)-1,MONTH($A1473),DAY($A1473)),$A:$A,0))-1),"")</f>
        <v/>
      </c>
      <c r="I1473" s="20">
        <f>IFERROR(IF(OR(F1473="",INDEX(F:F,MATCH(DATE(YEAR($A1473)-1,MONTH($A1473),DAY($A1473)),$A:$A,0))=""),"",F1473/INDEX(F:F,MATCH(DATE(YEAR($A1473)-1,MONTH($A1473),DAY($A1473)),$A:$A,0))-1),"")</f>
        <v/>
      </c>
      <c r="J1473" s="20">
        <f>IFERROR(IF(OR(G1473="",INDEX(G:G,MATCH(DATE(YEAR($A1473)-1,MONTH($A1473),DAY($A1473)),$A:$A,0))=""),"",G1473/INDEX(G:G,MATCH(DATE(YEAR($A1473)-1,MONTH($A1473),DAY($A1473)),$A:$A,0))-1),"")</f>
        <v/>
      </c>
      <c r="K1473" s="20">
        <f>IF(OR(E1473="",E1472=""),"",E1473/E1472-1)</f>
        <v/>
      </c>
      <c r="L1473" s="20">
        <f>IF(OR(F1473="",F1472=""),"",F1473/F1472-1)</f>
        <v/>
      </c>
      <c r="M1473" s="20">
        <f>IF(OR(G1473="",G1472=""),"",G1473/G1472-1)</f>
        <v/>
      </c>
      <c r="N1473" s="20">
        <f>IF(G1473="","",E1473/G1473)</f>
        <v/>
      </c>
      <c r="O1473" s="20">
        <f>IF(G1473="","",F1473/G1473)</f>
        <v/>
      </c>
      <c r="P1473" s="21">
        <f>IF(SUMIFS('Daily NSE Equity Options'!$L:$L,'Daily NSE Equity Options'!$A:$A,$A1473)=0,"",SUMIFS('Daily NSE Equity Options'!$L:$L,'Daily NSE Equity Options'!$A:$A,$A1473))</f>
        <v/>
      </c>
      <c r="Q1473" s="8">
        <f>IF(SUMIFS('Daily BSE Equity Options'!$L:$L,'Daily BSE Equity Options'!$A:$A,$A1473)=0,"",SUMIFS('Daily BSE Equity Options'!$L:$L,'Daily BSE Equity Options'!$A:$A,$A1473))</f>
        <v/>
      </c>
      <c r="R1473" s="8">
        <f>IF(OR(P1473="",Q1473=""),"",P1473+Q1473)</f>
        <v/>
      </c>
      <c r="S1473" s="23">
        <f>IFERROR(IF(OR(P1473="",INDEX(P:P,MATCH(DATE(YEAR($A1473)-1,MONTH($A1473),DAY($A1473)),$A:$A,0))=""),"",P1473/INDEX(P:P,MATCH(DATE(YEAR($A1473)-1,MONTH($A1473),DAY($A1473)),$A:$A,0))-1),"")</f>
        <v/>
      </c>
      <c r="T1473" s="23">
        <f>IFERROR(IF(OR(Q1473="",INDEX(Q:Q,MATCH(DATE(YEAR($A1473)-1,MONTH($A1473),DAY($A1473)),$A:$A,0))=""),"",Q1473/INDEX(Q:Q,MATCH(DATE(YEAR($A1473)-1,MONTH($A1473),DAY($A1473)),$A:$A,0))-1),"")</f>
        <v/>
      </c>
      <c r="U1473" s="23">
        <f>IFERROR(IF(OR(R1473="",INDEX(R:R,MATCH(DATE(YEAR($A1473)-1,MONTH($A1473),DAY($A1473)),$A:$A,0))=""),"",R1473/INDEX(R:R,MATCH(DATE(YEAR($A1473)-1,MONTH($A1473),DAY($A1473)),$A:$A,0))-1),"")</f>
        <v/>
      </c>
      <c r="V1473" s="23">
        <f>IF(OR(P1473="",P1472=""),"",P1473/P1472-1)</f>
        <v/>
      </c>
      <c r="W1473" s="23">
        <f>IF(OR(Q1473="",Q1472=""),"",Q1473/Q1472-1)</f>
        <v/>
      </c>
      <c r="X1473" s="23">
        <f>IF(OR(R1473="",R1472=""),"",R1473/R1472-1)</f>
        <v/>
      </c>
      <c r="Y1473" s="23">
        <f>IF(R1473="","",P1473/R1473)</f>
        <v/>
      </c>
      <c r="Z1473" s="23">
        <f>IF(R1473="","",Q1473/R1473)</f>
        <v/>
      </c>
      <c r="AA1473" s="24">
        <f>IF(SUMIFS('Daily NSE Equity Options'!$M:$M,'Daily NSE Equity Options'!$A:$A,$A1473)=0,"",SUMIFS('Daily NSE Equity Options'!$M:$M,'Daily NSE Equity Options'!$A:$A,$A1473))</f>
        <v/>
      </c>
      <c r="AB1473" s="9">
        <f>IF(SUMIFS('Daily BSE Equity Options'!$M:$M,'Daily BSE Equity Options'!$A:$A,$A1473)=0,"",SUMIFS('Daily BSE Equity Options'!$M:$M,'Daily BSE Equity Options'!$A:$A,$A1473))</f>
        <v/>
      </c>
      <c r="AC1473" s="9">
        <f>IF(OR(AA1473="",AB1473=""),"",AA1473+AB1473)</f>
        <v/>
      </c>
      <c r="AD1473" s="26">
        <f>IFERROR(IF(OR(AA1473="",INDEX(AA:AA,MATCH(DATE(YEAR($A1473)-1,MONTH($A1473),DAY($A1473)),$A:$A,0))=""),"",AA1473/INDEX(AA:AA,MATCH(DATE(YEAR($A1473)-1,MONTH($A1473),DAY($A1473)),$A:$A,0))-1),"")</f>
        <v/>
      </c>
      <c r="AE1473" s="26">
        <f>IFERROR(IF(OR(AB1473="",INDEX(AB:AB,MATCH(DATE(YEAR($A1473)-1,MONTH($A1473),DAY($A1473)),$A:$A,0))=""),"",AB1473/INDEX(AB:AB,MATCH(DATE(YEAR($A1473)-1,MONTH($A1473),DAY($A1473)),$A:$A,0))-1),"")</f>
        <v/>
      </c>
      <c r="AF1473" s="26">
        <f>IFERROR(IF(OR(AC1473="",INDEX(AC:AC,MATCH(DATE(YEAR($A1473)-1,MONTH($A1473),DAY($A1473)),$A:$A,0))=""),"",AC1473/INDEX(AC:AC,MATCH(DATE(YEAR($A1473)-1,MONTH($A1473),DAY($A1473)),$A:$A,0))-1),"")</f>
        <v/>
      </c>
      <c r="AG1473" s="26">
        <f>IF(OR(AA1473="",AA1472=""),"",AA1473/AA1472-1)</f>
        <v/>
      </c>
      <c r="AH1473" s="26">
        <f>IF(OR(AB1473="",AB1472=""),"",AB1473/AB1472-1)</f>
        <v/>
      </c>
      <c r="AI1473" s="26">
        <f>IF(OR(AC1473="",AC1472=""),"",AC1473/AC1472-1)</f>
        <v/>
      </c>
      <c r="AJ1473" s="26">
        <f>IF(AC1473="","",AA1473/AC1473)</f>
        <v/>
      </c>
      <c r="AK1473" s="26">
        <f>IF(AC1473="","",AB1473/AC1473)</f>
        <v/>
      </c>
      <c r="AL1473" s="29" t="n">
        <v>21.14</v>
      </c>
      <c r="AM1473" s="30" t="n">
        <v>21.14</v>
      </c>
      <c r="AN1473" s="30" t="n">
        <v>17.3025</v>
      </c>
      <c r="AO1473" s="30" t="n">
        <v>17.86</v>
      </c>
      <c r="AP1473" s="31" t="n">
        <v>-0.1552</v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18">
        <f>IF(SUMIFS('Daily NSE Equity Options'!$K:$K,'Daily NSE Equity Options'!$A:$A,$A1474)=0,"",SUMIFS('Daily NSE Equity Options'!$K:$K,'Daily NSE Equity Options'!$A:$A,$A1474))</f>
        <v/>
      </c>
      <c r="F1474" s="7">
        <f>IF(SUMIFS('Daily BSE Equity Options'!$K:$K,'Daily BSE Equity Options'!$A:$A,$A1474)=0,"",SUMIFS('Daily BSE Equity Options'!$K:$K,'Daily BSE Equity Options'!$A:$A,$A1474))</f>
        <v/>
      </c>
      <c r="G1474" s="7">
        <f>IF(OR(E1474="",F1474=""),"",E1474+F1474)</f>
        <v/>
      </c>
      <c r="H1474" s="20">
        <f>IFERROR(IF(OR(E1474="",INDEX(E:E,MATCH(DATE(YEAR($A1474)-1,MONTH($A1474),DAY($A1474)),$A:$A,0))=""),"",E1474/INDEX(E:E,MATCH(DATE(YEAR($A1474)-1,MONTH($A1474),DAY($A1474)),$A:$A,0))-1),"")</f>
        <v/>
      </c>
      <c r="I1474" s="20">
        <f>IFERROR(IF(OR(F1474="",INDEX(F:F,MATCH(DATE(YEAR($A1474)-1,MONTH($A1474),DAY($A1474)),$A:$A,0))=""),"",F1474/INDEX(F:F,MATCH(DATE(YEAR($A1474)-1,MONTH($A1474),DAY($A1474)),$A:$A,0))-1),"")</f>
        <v/>
      </c>
      <c r="J1474" s="20">
        <f>IFERROR(IF(OR(G1474="",INDEX(G:G,MATCH(DATE(YEAR($A1474)-1,MONTH($A1474),DAY($A1474)),$A:$A,0))=""),"",G1474/INDEX(G:G,MATCH(DATE(YEAR($A1474)-1,MONTH($A1474),DAY($A1474)),$A:$A,0))-1),"")</f>
        <v/>
      </c>
      <c r="K1474" s="20">
        <f>IF(OR(E1474="",E1473=""),"",E1474/E1473-1)</f>
        <v/>
      </c>
      <c r="L1474" s="20">
        <f>IF(OR(F1474="",F1473=""),"",F1474/F1473-1)</f>
        <v/>
      </c>
      <c r="M1474" s="20">
        <f>IF(OR(G1474="",G1473=""),"",G1474/G1473-1)</f>
        <v/>
      </c>
      <c r="N1474" s="20">
        <f>IF(G1474="","",E1474/G1474)</f>
        <v/>
      </c>
      <c r="O1474" s="20">
        <f>IF(G1474="","",F1474/G1474)</f>
        <v/>
      </c>
      <c r="P1474" s="21">
        <f>IF(SUMIFS('Daily NSE Equity Options'!$L:$L,'Daily NSE Equity Options'!$A:$A,$A1474)=0,"",SUMIFS('Daily NSE Equity Options'!$L:$L,'Daily NSE Equity Options'!$A:$A,$A1474))</f>
        <v/>
      </c>
      <c r="Q1474" s="8">
        <f>IF(SUMIFS('Daily BSE Equity Options'!$L:$L,'Daily BSE Equity Options'!$A:$A,$A1474)=0,"",SUMIFS('Daily BSE Equity Options'!$L:$L,'Daily BSE Equity Options'!$A:$A,$A1474))</f>
        <v/>
      </c>
      <c r="R1474" s="8">
        <f>IF(OR(P1474="",Q1474=""),"",P1474+Q1474)</f>
        <v/>
      </c>
      <c r="S1474" s="23">
        <f>IFERROR(IF(OR(P1474="",INDEX(P:P,MATCH(DATE(YEAR($A1474)-1,MONTH($A1474),DAY($A1474)),$A:$A,0))=""),"",P1474/INDEX(P:P,MATCH(DATE(YEAR($A1474)-1,MONTH($A1474),DAY($A1474)),$A:$A,0))-1),"")</f>
        <v/>
      </c>
      <c r="T1474" s="23">
        <f>IFERROR(IF(OR(Q1474="",INDEX(Q:Q,MATCH(DATE(YEAR($A1474)-1,MONTH($A1474),DAY($A1474)),$A:$A,0))=""),"",Q1474/INDEX(Q:Q,MATCH(DATE(YEAR($A1474)-1,MONTH($A1474),DAY($A1474)),$A:$A,0))-1),"")</f>
        <v/>
      </c>
      <c r="U1474" s="23">
        <f>IFERROR(IF(OR(R1474="",INDEX(R:R,MATCH(DATE(YEAR($A1474)-1,MONTH($A1474),DAY($A1474)),$A:$A,0))=""),"",R1474/INDEX(R:R,MATCH(DATE(YEAR($A1474)-1,MONTH($A1474),DAY($A1474)),$A:$A,0))-1),"")</f>
        <v/>
      </c>
      <c r="V1474" s="23">
        <f>IF(OR(P1474="",P1473=""),"",P1474/P1473-1)</f>
        <v/>
      </c>
      <c r="W1474" s="23">
        <f>IF(OR(Q1474="",Q1473=""),"",Q1474/Q1473-1)</f>
        <v/>
      </c>
      <c r="X1474" s="23">
        <f>IF(OR(R1474="",R1473=""),"",R1474/R1473-1)</f>
        <v/>
      </c>
      <c r="Y1474" s="23">
        <f>IF(R1474="","",P1474/R1474)</f>
        <v/>
      </c>
      <c r="Z1474" s="23">
        <f>IF(R1474="","",Q1474/R1474)</f>
        <v/>
      </c>
      <c r="AA1474" s="24">
        <f>IF(SUMIFS('Daily NSE Equity Options'!$M:$M,'Daily NSE Equity Options'!$A:$A,$A1474)=0,"",SUMIFS('Daily NSE Equity Options'!$M:$M,'Daily NSE Equity Options'!$A:$A,$A1474))</f>
        <v/>
      </c>
      <c r="AB1474" s="9">
        <f>IF(SUMIFS('Daily BSE Equity Options'!$M:$M,'Daily BSE Equity Options'!$A:$A,$A1474)=0,"",SUMIFS('Daily BSE Equity Options'!$M:$M,'Daily BSE Equity Options'!$A:$A,$A1474))</f>
        <v/>
      </c>
      <c r="AC1474" s="9">
        <f>IF(OR(AA1474="",AB1474=""),"",AA1474+AB1474)</f>
        <v/>
      </c>
      <c r="AD1474" s="26">
        <f>IFERROR(IF(OR(AA1474="",INDEX(AA:AA,MATCH(DATE(YEAR($A1474)-1,MONTH($A1474),DAY($A1474)),$A:$A,0))=""),"",AA1474/INDEX(AA:AA,MATCH(DATE(YEAR($A1474)-1,MONTH($A1474),DAY($A1474)),$A:$A,0))-1),"")</f>
        <v/>
      </c>
      <c r="AE1474" s="26">
        <f>IFERROR(IF(OR(AB1474="",INDEX(AB:AB,MATCH(DATE(YEAR($A1474)-1,MONTH($A1474),DAY($A1474)),$A:$A,0))=""),"",AB1474/INDEX(AB:AB,MATCH(DATE(YEAR($A1474)-1,MONTH($A1474),DAY($A1474)),$A:$A,0))-1),"")</f>
        <v/>
      </c>
      <c r="AF1474" s="26">
        <f>IFERROR(IF(OR(AC1474="",INDEX(AC:AC,MATCH(DATE(YEAR($A1474)-1,MONTH($A1474),DAY($A1474)),$A:$A,0))=""),"",AC1474/INDEX(AC:AC,MATCH(DATE(YEAR($A1474)-1,MONTH($A1474),DAY($A1474)),$A:$A,0))-1),"")</f>
        <v/>
      </c>
      <c r="AG1474" s="26">
        <f>IF(OR(AA1474="",AA1473=""),"",AA1474/AA1473-1)</f>
        <v/>
      </c>
      <c r="AH1474" s="26">
        <f>IF(OR(AB1474="",AB1473=""),"",AB1474/AB1473-1)</f>
        <v/>
      </c>
      <c r="AI1474" s="26">
        <f>IF(OR(AC1474="",AC1473=""),"",AC1474/AC1473-1)</f>
        <v/>
      </c>
      <c r="AJ1474" s="26">
        <f>IF(AC1474="","",AA1474/AC1474)</f>
        <v/>
      </c>
      <c r="AK1474" s="26">
        <f>IF(AC1474="","",AB1474/AC1474)</f>
        <v/>
      </c>
      <c r="AL1474" s="29" t="n">
        <v>17.8575</v>
      </c>
      <c r="AM1474" s="30" t="n">
        <v>20.1425</v>
      </c>
      <c r="AN1474" s="30" t="n">
        <v>17.1975</v>
      </c>
      <c r="AO1474" s="30" t="n">
        <v>19.88</v>
      </c>
      <c r="AP1474" s="31" t="n">
        <v>0.1133</v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18">
        <f>IF(SUMIFS('Daily NSE Equity Options'!$K:$K,'Daily NSE Equity Options'!$A:$A,$A1475)=0,"",SUMIFS('Daily NSE Equity Options'!$K:$K,'Daily NSE Equity Options'!$A:$A,$A1475))</f>
        <v/>
      </c>
      <c r="F1475" s="7">
        <f>IF(SUMIFS('Daily BSE Equity Options'!$K:$K,'Daily BSE Equity Options'!$A:$A,$A1475)=0,"",SUMIFS('Daily BSE Equity Options'!$K:$K,'Daily BSE Equity Options'!$A:$A,$A1475))</f>
        <v/>
      </c>
      <c r="G1475" s="7">
        <f>IF(OR(E1475="",F1475=""),"",E1475+F1475)</f>
        <v/>
      </c>
      <c r="H1475" s="20">
        <f>IFERROR(IF(OR(E1475="",INDEX(E:E,MATCH(DATE(YEAR($A1475)-1,MONTH($A1475),DAY($A1475)),$A:$A,0))=""),"",E1475/INDEX(E:E,MATCH(DATE(YEAR($A1475)-1,MONTH($A1475),DAY($A1475)),$A:$A,0))-1),"")</f>
        <v/>
      </c>
      <c r="I1475" s="20">
        <f>IFERROR(IF(OR(F1475="",INDEX(F:F,MATCH(DATE(YEAR($A1475)-1,MONTH($A1475),DAY($A1475)),$A:$A,0))=""),"",F1475/INDEX(F:F,MATCH(DATE(YEAR($A1475)-1,MONTH($A1475),DAY($A1475)),$A:$A,0))-1),"")</f>
        <v/>
      </c>
      <c r="J1475" s="20">
        <f>IFERROR(IF(OR(G1475="",INDEX(G:G,MATCH(DATE(YEAR($A1475)-1,MONTH($A1475),DAY($A1475)),$A:$A,0))=""),"",G1475/INDEX(G:G,MATCH(DATE(YEAR($A1475)-1,MONTH($A1475),DAY($A1475)),$A:$A,0))-1),"")</f>
        <v/>
      </c>
      <c r="K1475" s="20">
        <f>IF(OR(E1475="",E1474=""),"",E1475/E1474-1)</f>
        <v/>
      </c>
      <c r="L1475" s="20">
        <f>IF(OR(F1475="",F1474=""),"",F1475/F1474-1)</f>
        <v/>
      </c>
      <c r="M1475" s="20">
        <f>IF(OR(G1475="",G1474=""),"",G1475/G1474-1)</f>
        <v/>
      </c>
      <c r="N1475" s="20">
        <f>IF(G1475="","",E1475/G1475)</f>
        <v/>
      </c>
      <c r="O1475" s="20">
        <f>IF(G1475="","",F1475/G1475)</f>
        <v/>
      </c>
      <c r="P1475" s="21">
        <f>IF(SUMIFS('Daily NSE Equity Options'!$L:$L,'Daily NSE Equity Options'!$A:$A,$A1475)=0,"",SUMIFS('Daily NSE Equity Options'!$L:$L,'Daily NSE Equity Options'!$A:$A,$A1475))</f>
        <v/>
      </c>
      <c r="Q1475" s="8">
        <f>IF(SUMIFS('Daily BSE Equity Options'!$L:$L,'Daily BSE Equity Options'!$A:$A,$A1475)=0,"",SUMIFS('Daily BSE Equity Options'!$L:$L,'Daily BSE Equity Options'!$A:$A,$A1475))</f>
        <v/>
      </c>
      <c r="R1475" s="8">
        <f>IF(OR(P1475="",Q1475=""),"",P1475+Q1475)</f>
        <v/>
      </c>
      <c r="S1475" s="23">
        <f>IFERROR(IF(OR(P1475="",INDEX(P:P,MATCH(DATE(YEAR($A1475)-1,MONTH($A1475),DAY($A1475)),$A:$A,0))=""),"",P1475/INDEX(P:P,MATCH(DATE(YEAR($A1475)-1,MONTH($A1475),DAY($A1475)),$A:$A,0))-1),"")</f>
        <v/>
      </c>
      <c r="T1475" s="23">
        <f>IFERROR(IF(OR(Q1475="",INDEX(Q:Q,MATCH(DATE(YEAR($A1475)-1,MONTH($A1475),DAY($A1475)),$A:$A,0))=""),"",Q1475/INDEX(Q:Q,MATCH(DATE(YEAR($A1475)-1,MONTH($A1475),DAY($A1475)),$A:$A,0))-1),"")</f>
        <v/>
      </c>
      <c r="U1475" s="23">
        <f>IFERROR(IF(OR(R1475="",INDEX(R:R,MATCH(DATE(YEAR($A1475)-1,MONTH($A1475),DAY($A1475)),$A:$A,0))=""),"",R1475/INDEX(R:R,MATCH(DATE(YEAR($A1475)-1,MONTH($A1475),DAY($A1475)),$A:$A,0))-1),"")</f>
        <v/>
      </c>
      <c r="V1475" s="23">
        <f>IF(OR(P1475="",P1474=""),"",P1475/P1474-1)</f>
        <v/>
      </c>
      <c r="W1475" s="23">
        <f>IF(OR(Q1475="",Q1474=""),"",Q1475/Q1474-1)</f>
        <v/>
      </c>
      <c r="X1475" s="23">
        <f>IF(OR(R1475="",R1474=""),"",R1475/R1474-1)</f>
        <v/>
      </c>
      <c r="Y1475" s="23">
        <f>IF(R1475="","",P1475/R1475)</f>
        <v/>
      </c>
      <c r="Z1475" s="23">
        <f>IF(R1475="","",Q1475/R1475)</f>
        <v/>
      </c>
      <c r="AA1475" s="24">
        <f>IF(SUMIFS('Daily NSE Equity Options'!$M:$M,'Daily NSE Equity Options'!$A:$A,$A1475)=0,"",SUMIFS('Daily NSE Equity Options'!$M:$M,'Daily NSE Equity Options'!$A:$A,$A1475))</f>
        <v/>
      </c>
      <c r="AB1475" s="9">
        <f>IF(SUMIFS('Daily BSE Equity Options'!$M:$M,'Daily BSE Equity Options'!$A:$A,$A1475)=0,"",SUMIFS('Daily BSE Equity Options'!$M:$M,'Daily BSE Equity Options'!$A:$A,$A1475))</f>
        <v/>
      </c>
      <c r="AC1475" s="9">
        <f>IF(OR(AA1475="",AB1475=""),"",AA1475+AB1475)</f>
        <v/>
      </c>
      <c r="AD1475" s="26">
        <f>IFERROR(IF(OR(AA1475="",INDEX(AA:AA,MATCH(DATE(YEAR($A1475)-1,MONTH($A1475),DAY($A1475)),$A:$A,0))=""),"",AA1475/INDEX(AA:AA,MATCH(DATE(YEAR($A1475)-1,MONTH($A1475),DAY($A1475)),$A:$A,0))-1),"")</f>
        <v/>
      </c>
      <c r="AE1475" s="26">
        <f>IFERROR(IF(OR(AB1475="",INDEX(AB:AB,MATCH(DATE(YEAR($A1475)-1,MONTH($A1475),DAY($A1475)),$A:$A,0))=""),"",AB1475/INDEX(AB:AB,MATCH(DATE(YEAR($A1475)-1,MONTH($A1475),DAY($A1475)),$A:$A,0))-1),"")</f>
        <v/>
      </c>
      <c r="AF1475" s="26">
        <f>IFERROR(IF(OR(AC1475="",INDEX(AC:AC,MATCH(DATE(YEAR($A1475)-1,MONTH($A1475),DAY($A1475)),$A:$A,0))=""),"",AC1475/INDEX(AC:AC,MATCH(DATE(YEAR($A1475)-1,MONTH($A1475),DAY($A1475)),$A:$A,0))-1),"")</f>
        <v/>
      </c>
      <c r="AG1475" s="26">
        <f>IF(OR(AA1475="",AA1474=""),"",AA1475/AA1474-1)</f>
        <v/>
      </c>
      <c r="AH1475" s="26">
        <f>IF(OR(AB1475="",AB1474=""),"",AB1475/AB1474-1)</f>
        <v/>
      </c>
      <c r="AI1475" s="26">
        <f>IF(OR(AC1475="",AC1474=""),"",AC1475/AC1474-1)</f>
        <v/>
      </c>
      <c r="AJ1475" s="26">
        <f>IF(AC1475="","",AA1475/AC1475)</f>
        <v/>
      </c>
      <c r="AK1475" s="26">
        <f>IF(AC1475="","",AB1475/AC1475)</f>
        <v/>
      </c>
      <c r="AL1475" s="29" t="n">
        <v>19.88</v>
      </c>
      <c r="AM1475" s="30" t="n">
        <v>24.4925</v>
      </c>
      <c r="AN1475" s="30" t="n">
        <v>19.2175</v>
      </c>
      <c r="AO1475" s="30" t="n">
        <v>23.36</v>
      </c>
      <c r="AP1475" s="31" t="n">
        <v>0.1751</v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18">
        <f>IF(SUMIFS('Daily NSE Equity Options'!$K:$K,'Daily NSE Equity Options'!$A:$A,$A1476)=0,"",SUMIFS('Daily NSE Equity Options'!$K:$K,'Daily NSE Equity Options'!$A:$A,$A1476))</f>
        <v/>
      </c>
      <c r="F1476" s="7">
        <f>IF(SUMIFS('Daily BSE Equity Options'!$K:$K,'Daily BSE Equity Options'!$A:$A,$A1476)=0,"",SUMIFS('Daily BSE Equity Options'!$K:$K,'Daily BSE Equity Options'!$A:$A,$A1476))</f>
        <v/>
      </c>
      <c r="G1476" s="7">
        <f>IF(OR(E1476="",F1476=""),"",E1476+F1476)</f>
        <v/>
      </c>
      <c r="H1476" s="20">
        <f>IFERROR(IF(OR(E1476="",INDEX(E:E,MATCH(DATE(YEAR($A1476)-1,MONTH($A1476),DAY($A1476)),$A:$A,0))=""),"",E1476/INDEX(E:E,MATCH(DATE(YEAR($A1476)-1,MONTH($A1476),DAY($A1476)),$A:$A,0))-1),"")</f>
        <v/>
      </c>
      <c r="I1476" s="20">
        <f>IFERROR(IF(OR(F1476="",INDEX(F:F,MATCH(DATE(YEAR($A1476)-1,MONTH($A1476),DAY($A1476)),$A:$A,0))=""),"",F1476/INDEX(F:F,MATCH(DATE(YEAR($A1476)-1,MONTH($A1476),DAY($A1476)),$A:$A,0))-1),"")</f>
        <v/>
      </c>
      <c r="J1476" s="20">
        <f>IFERROR(IF(OR(G1476="",INDEX(G:G,MATCH(DATE(YEAR($A1476)-1,MONTH($A1476),DAY($A1476)),$A:$A,0))=""),"",G1476/INDEX(G:G,MATCH(DATE(YEAR($A1476)-1,MONTH($A1476),DAY($A1476)),$A:$A,0))-1),"")</f>
        <v/>
      </c>
      <c r="K1476" s="20">
        <f>IF(OR(E1476="",E1475=""),"",E1476/E1475-1)</f>
        <v/>
      </c>
      <c r="L1476" s="20">
        <f>IF(OR(F1476="",F1475=""),"",F1476/F1475-1)</f>
        <v/>
      </c>
      <c r="M1476" s="20">
        <f>IF(OR(G1476="",G1475=""),"",G1476/G1475-1)</f>
        <v/>
      </c>
      <c r="N1476" s="20">
        <f>IF(G1476="","",E1476/G1476)</f>
        <v/>
      </c>
      <c r="O1476" s="20">
        <f>IF(G1476="","",F1476/G1476)</f>
        <v/>
      </c>
      <c r="P1476" s="21">
        <f>IF(SUMIFS('Daily NSE Equity Options'!$L:$L,'Daily NSE Equity Options'!$A:$A,$A1476)=0,"",SUMIFS('Daily NSE Equity Options'!$L:$L,'Daily NSE Equity Options'!$A:$A,$A1476))</f>
        <v/>
      </c>
      <c r="Q1476" s="8">
        <f>IF(SUMIFS('Daily BSE Equity Options'!$L:$L,'Daily BSE Equity Options'!$A:$A,$A1476)=0,"",SUMIFS('Daily BSE Equity Options'!$L:$L,'Daily BSE Equity Options'!$A:$A,$A1476))</f>
        <v/>
      </c>
      <c r="R1476" s="8">
        <f>IF(OR(P1476="",Q1476=""),"",P1476+Q1476)</f>
        <v/>
      </c>
      <c r="S1476" s="23">
        <f>IFERROR(IF(OR(P1476="",INDEX(P:P,MATCH(DATE(YEAR($A1476)-1,MONTH($A1476),DAY($A1476)),$A:$A,0))=""),"",P1476/INDEX(P:P,MATCH(DATE(YEAR($A1476)-1,MONTH($A1476),DAY($A1476)),$A:$A,0))-1),"")</f>
        <v/>
      </c>
      <c r="T1476" s="23">
        <f>IFERROR(IF(OR(Q1476="",INDEX(Q:Q,MATCH(DATE(YEAR($A1476)-1,MONTH($A1476),DAY($A1476)),$A:$A,0))=""),"",Q1476/INDEX(Q:Q,MATCH(DATE(YEAR($A1476)-1,MONTH($A1476),DAY($A1476)),$A:$A,0))-1),"")</f>
        <v/>
      </c>
      <c r="U1476" s="23">
        <f>IFERROR(IF(OR(R1476="",INDEX(R:R,MATCH(DATE(YEAR($A1476)-1,MONTH($A1476),DAY($A1476)),$A:$A,0))=""),"",R1476/INDEX(R:R,MATCH(DATE(YEAR($A1476)-1,MONTH($A1476),DAY($A1476)),$A:$A,0))-1),"")</f>
        <v/>
      </c>
      <c r="V1476" s="23">
        <f>IF(OR(P1476="",P1475=""),"",P1476/P1475-1)</f>
        <v/>
      </c>
      <c r="W1476" s="23">
        <f>IF(OR(Q1476="",Q1475=""),"",Q1476/Q1475-1)</f>
        <v/>
      </c>
      <c r="X1476" s="23">
        <f>IF(OR(R1476="",R1475=""),"",R1476/R1475-1)</f>
        <v/>
      </c>
      <c r="Y1476" s="23">
        <f>IF(R1476="","",P1476/R1476)</f>
        <v/>
      </c>
      <c r="Z1476" s="23">
        <f>IF(R1476="","",Q1476/R1476)</f>
        <v/>
      </c>
      <c r="AA1476" s="24">
        <f>IF(SUMIFS('Daily NSE Equity Options'!$M:$M,'Daily NSE Equity Options'!$A:$A,$A1476)=0,"",SUMIFS('Daily NSE Equity Options'!$M:$M,'Daily NSE Equity Options'!$A:$A,$A1476))</f>
        <v/>
      </c>
      <c r="AB1476" s="9">
        <f>IF(SUMIFS('Daily BSE Equity Options'!$M:$M,'Daily BSE Equity Options'!$A:$A,$A1476)=0,"",SUMIFS('Daily BSE Equity Options'!$M:$M,'Daily BSE Equity Options'!$A:$A,$A1476))</f>
        <v/>
      </c>
      <c r="AC1476" s="9">
        <f>IF(OR(AA1476="",AB1476=""),"",AA1476+AB1476)</f>
        <v/>
      </c>
      <c r="AD1476" s="26">
        <f>IFERROR(IF(OR(AA1476="",INDEX(AA:AA,MATCH(DATE(YEAR($A1476)-1,MONTH($A1476),DAY($A1476)),$A:$A,0))=""),"",AA1476/INDEX(AA:AA,MATCH(DATE(YEAR($A1476)-1,MONTH($A1476),DAY($A1476)),$A:$A,0))-1),"")</f>
        <v/>
      </c>
      <c r="AE1476" s="26">
        <f>IFERROR(IF(OR(AB1476="",INDEX(AB:AB,MATCH(DATE(YEAR($A1476)-1,MONTH($A1476),DAY($A1476)),$A:$A,0))=""),"",AB1476/INDEX(AB:AB,MATCH(DATE(YEAR($A1476)-1,MONTH($A1476),DAY($A1476)),$A:$A,0))-1),"")</f>
        <v/>
      </c>
      <c r="AF1476" s="26">
        <f>IFERROR(IF(OR(AC1476="",INDEX(AC:AC,MATCH(DATE(YEAR($A1476)-1,MONTH($A1476),DAY($A1476)),$A:$A,0))=""),"",AC1476/INDEX(AC:AC,MATCH(DATE(YEAR($A1476)-1,MONTH($A1476),DAY($A1476)),$A:$A,0))-1),"")</f>
        <v/>
      </c>
      <c r="AG1476" s="26">
        <f>IF(OR(AA1476="",AA1475=""),"",AA1476/AA1475-1)</f>
        <v/>
      </c>
      <c r="AH1476" s="26">
        <f>IF(OR(AB1476="",AB1475=""),"",AB1476/AB1475-1)</f>
        <v/>
      </c>
      <c r="AI1476" s="26">
        <f>IF(OR(AC1476="",AC1475=""),"",AC1476/AC1475-1)</f>
        <v/>
      </c>
      <c r="AJ1476" s="26">
        <f>IF(AC1476="","",AA1476/AC1476)</f>
        <v/>
      </c>
      <c r="AK1476" s="26">
        <f>IF(AC1476="","",AB1476/AC1476)</f>
        <v/>
      </c>
      <c r="AL1476" s="29" t="n">
        <v>23.3625</v>
      </c>
      <c r="AM1476" s="30" t="n">
        <v>23.3625</v>
      </c>
      <c r="AN1476" s="30" t="n">
        <v>18.7775</v>
      </c>
      <c r="AO1476" s="30" t="n">
        <v>18.91</v>
      </c>
      <c r="AP1476" s="31" t="n">
        <v>-0.1906</v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18">
        <f>IF(SUMIFS('Daily NSE Equity Options'!$K:$K,'Daily NSE Equity Options'!$A:$A,$A1477)=0,"",SUMIFS('Daily NSE Equity Options'!$K:$K,'Daily NSE Equity Options'!$A:$A,$A1477))</f>
        <v/>
      </c>
      <c r="F1477" s="7">
        <f>IF(SUMIFS('Daily BSE Equity Options'!$K:$K,'Daily BSE Equity Options'!$A:$A,$A1477)=0,"",SUMIFS('Daily BSE Equity Options'!$K:$K,'Daily BSE Equity Options'!$A:$A,$A1477))</f>
        <v/>
      </c>
      <c r="G1477" s="7">
        <f>IF(OR(E1477="",F1477=""),"",E1477+F1477)</f>
        <v/>
      </c>
      <c r="H1477" s="20">
        <f>IFERROR(IF(OR(E1477="",INDEX(E:E,MATCH(DATE(YEAR($A1477)-1,MONTH($A1477),DAY($A1477)),$A:$A,0))=""),"",E1477/INDEX(E:E,MATCH(DATE(YEAR($A1477)-1,MONTH($A1477),DAY($A1477)),$A:$A,0))-1),"")</f>
        <v/>
      </c>
      <c r="I1477" s="20">
        <f>IFERROR(IF(OR(F1477="",INDEX(F:F,MATCH(DATE(YEAR($A1477)-1,MONTH($A1477),DAY($A1477)),$A:$A,0))=""),"",F1477/INDEX(F:F,MATCH(DATE(YEAR($A1477)-1,MONTH($A1477),DAY($A1477)),$A:$A,0))-1),"")</f>
        <v/>
      </c>
      <c r="J1477" s="20">
        <f>IFERROR(IF(OR(G1477="",INDEX(G:G,MATCH(DATE(YEAR($A1477)-1,MONTH($A1477),DAY($A1477)),$A:$A,0))=""),"",G1477/INDEX(G:G,MATCH(DATE(YEAR($A1477)-1,MONTH($A1477),DAY($A1477)),$A:$A,0))-1),"")</f>
        <v/>
      </c>
      <c r="K1477" s="20">
        <f>IF(OR(E1477="",E1476=""),"",E1477/E1476-1)</f>
        <v/>
      </c>
      <c r="L1477" s="20">
        <f>IF(OR(F1477="",F1476=""),"",F1477/F1476-1)</f>
        <v/>
      </c>
      <c r="M1477" s="20">
        <f>IF(OR(G1477="",G1476=""),"",G1477/G1476-1)</f>
        <v/>
      </c>
      <c r="N1477" s="20">
        <f>IF(G1477="","",E1477/G1477)</f>
        <v/>
      </c>
      <c r="O1477" s="20">
        <f>IF(G1477="","",F1477/G1477)</f>
        <v/>
      </c>
      <c r="P1477" s="21">
        <f>IF(SUMIFS('Daily NSE Equity Options'!$L:$L,'Daily NSE Equity Options'!$A:$A,$A1477)=0,"",SUMIFS('Daily NSE Equity Options'!$L:$L,'Daily NSE Equity Options'!$A:$A,$A1477))</f>
        <v/>
      </c>
      <c r="Q1477" s="8">
        <f>IF(SUMIFS('Daily BSE Equity Options'!$L:$L,'Daily BSE Equity Options'!$A:$A,$A1477)=0,"",SUMIFS('Daily BSE Equity Options'!$L:$L,'Daily BSE Equity Options'!$A:$A,$A1477))</f>
        <v/>
      </c>
      <c r="R1477" s="8">
        <f>IF(OR(P1477="",Q1477=""),"",P1477+Q1477)</f>
        <v/>
      </c>
      <c r="S1477" s="23">
        <f>IFERROR(IF(OR(P1477="",INDEX(P:P,MATCH(DATE(YEAR($A1477)-1,MONTH($A1477),DAY($A1477)),$A:$A,0))=""),"",P1477/INDEX(P:P,MATCH(DATE(YEAR($A1477)-1,MONTH($A1477),DAY($A1477)),$A:$A,0))-1),"")</f>
        <v/>
      </c>
      <c r="T1477" s="23">
        <f>IFERROR(IF(OR(Q1477="",INDEX(Q:Q,MATCH(DATE(YEAR($A1477)-1,MONTH($A1477),DAY($A1477)),$A:$A,0))=""),"",Q1477/INDEX(Q:Q,MATCH(DATE(YEAR($A1477)-1,MONTH($A1477),DAY($A1477)),$A:$A,0))-1),"")</f>
        <v/>
      </c>
      <c r="U1477" s="23">
        <f>IFERROR(IF(OR(R1477="",INDEX(R:R,MATCH(DATE(YEAR($A1477)-1,MONTH($A1477),DAY($A1477)),$A:$A,0))=""),"",R1477/INDEX(R:R,MATCH(DATE(YEAR($A1477)-1,MONTH($A1477),DAY($A1477)),$A:$A,0))-1),"")</f>
        <v/>
      </c>
      <c r="V1477" s="23">
        <f>IF(OR(P1477="",P1476=""),"",P1477/P1476-1)</f>
        <v/>
      </c>
      <c r="W1477" s="23">
        <f>IF(OR(Q1477="",Q1476=""),"",Q1477/Q1476-1)</f>
        <v/>
      </c>
      <c r="X1477" s="23">
        <f>IF(OR(R1477="",R1476=""),"",R1477/R1476-1)</f>
        <v/>
      </c>
      <c r="Y1477" s="23">
        <f>IF(R1477="","",P1477/R1477)</f>
        <v/>
      </c>
      <c r="Z1477" s="23">
        <f>IF(R1477="","",Q1477/R1477)</f>
        <v/>
      </c>
      <c r="AA1477" s="24">
        <f>IF(SUMIFS('Daily NSE Equity Options'!$M:$M,'Daily NSE Equity Options'!$A:$A,$A1477)=0,"",SUMIFS('Daily NSE Equity Options'!$M:$M,'Daily NSE Equity Options'!$A:$A,$A1477))</f>
        <v/>
      </c>
      <c r="AB1477" s="9">
        <f>IF(SUMIFS('Daily BSE Equity Options'!$M:$M,'Daily BSE Equity Options'!$A:$A,$A1477)=0,"",SUMIFS('Daily BSE Equity Options'!$M:$M,'Daily BSE Equity Options'!$A:$A,$A1477))</f>
        <v/>
      </c>
      <c r="AC1477" s="9">
        <f>IF(OR(AA1477="",AB1477=""),"",AA1477+AB1477)</f>
        <v/>
      </c>
      <c r="AD1477" s="26">
        <f>IFERROR(IF(OR(AA1477="",INDEX(AA:AA,MATCH(DATE(YEAR($A1477)-1,MONTH($A1477),DAY($A1477)),$A:$A,0))=""),"",AA1477/INDEX(AA:AA,MATCH(DATE(YEAR($A1477)-1,MONTH($A1477),DAY($A1477)),$A:$A,0))-1),"")</f>
        <v/>
      </c>
      <c r="AE1477" s="26">
        <f>IFERROR(IF(OR(AB1477="",INDEX(AB:AB,MATCH(DATE(YEAR($A1477)-1,MONTH($A1477),DAY($A1477)),$A:$A,0))=""),"",AB1477/INDEX(AB:AB,MATCH(DATE(YEAR($A1477)-1,MONTH($A1477),DAY($A1477)),$A:$A,0))-1),"")</f>
        <v/>
      </c>
      <c r="AF1477" s="26">
        <f>IFERROR(IF(OR(AC1477="",INDEX(AC:AC,MATCH(DATE(YEAR($A1477)-1,MONTH($A1477),DAY($A1477)),$A:$A,0))=""),"",AC1477/INDEX(AC:AC,MATCH(DATE(YEAR($A1477)-1,MONTH($A1477),DAY($A1477)),$A:$A,0))-1),"")</f>
        <v/>
      </c>
      <c r="AG1477" s="26">
        <f>IF(OR(AA1477="",AA1476=""),"",AA1477/AA1476-1)</f>
        <v/>
      </c>
      <c r="AH1477" s="26">
        <f>IF(OR(AB1477="",AB1476=""),"",AB1477/AB1476-1)</f>
        <v/>
      </c>
      <c r="AI1477" s="26">
        <f>IF(OR(AC1477="",AC1476=""),"",AC1477/AC1476-1)</f>
        <v/>
      </c>
      <c r="AJ1477" s="26">
        <f>IF(AC1477="","",AA1477/AC1477)</f>
        <v/>
      </c>
      <c r="AK1477" s="26">
        <f>IF(AC1477="","",AB1477/AC1477)</f>
        <v/>
      </c>
      <c r="AL1477" s="29" t="n">
        <v>18.905</v>
      </c>
      <c r="AM1477" s="30" t="n">
        <v>21.385</v>
      </c>
      <c r="AN1477" s="30" t="n">
        <v>17.24</v>
      </c>
      <c r="AO1477" s="30" t="n">
        <v>21.06</v>
      </c>
      <c r="AP1477" s="31" t="n">
        <v>0.114</v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18">
        <f>IF(SUMIFS('Daily NSE Equity Options'!$K:$K,'Daily NSE Equity Options'!$A:$A,$A1478)=0,"",SUMIFS('Daily NSE Equity Options'!$K:$K,'Daily NSE Equity Options'!$A:$A,$A1478))</f>
        <v/>
      </c>
      <c r="F1478" s="7">
        <f>IF(SUMIFS('Daily BSE Equity Options'!$K:$K,'Daily BSE Equity Options'!$A:$A,$A1478)=0,"",SUMIFS('Daily BSE Equity Options'!$K:$K,'Daily BSE Equity Options'!$A:$A,$A1478))</f>
        <v/>
      </c>
      <c r="G1478" s="7">
        <f>IF(OR(E1478="",F1478=""),"",E1478+F1478)</f>
        <v/>
      </c>
      <c r="H1478" s="20">
        <f>IFERROR(IF(OR(E1478="",INDEX(E:E,MATCH(DATE(YEAR($A1478)-1,MONTH($A1478),DAY($A1478)),$A:$A,0))=""),"",E1478/INDEX(E:E,MATCH(DATE(YEAR($A1478)-1,MONTH($A1478),DAY($A1478)),$A:$A,0))-1),"")</f>
        <v/>
      </c>
      <c r="I1478" s="20">
        <f>IFERROR(IF(OR(F1478="",INDEX(F:F,MATCH(DATE(YEAR($A1478)-1,MONTH($A1478),DAY($A1478)),$A:$A,0))=""),"",F1478/INDEX(F:F,MATCH(DATE(YEAR($A1478)-1,MONTH($A1478),DAY($A1478)),$A:$A,0))-1),"")</f>
        <v/>
      </c>
      <c r="J1478" s="20">
        <f>IFERROR(IF(OR(G1478="",INDEX(G:G,MATCH(DATE(YEAR($A1478)-1,MONTH($A1478),DAY($A1478)),$A:$A,0))=""),"",G1478/INDEX(G:G,MATCH(DATE(YEAR($A1478)-1,MONTH($A1478),DAY($A1478)),$A:$A,0))-1),"")</f>
        <v/>
      </c>
      <c r="K1478" s="20">
        <f>IF(OR(E1478="",E1477=""),"",E1478/E1477-1)</f>
        <v/>
      </c>
      <c r="L1478" s="20">
        <f>IF(OR(F1478="",F1477=""),"",F1478/F1477-1)</f>
        <v/>
      </c>
      <c r="M1478" s="20">
        <f>IF(OR(G1478="",G1477=""),"",G1478/G1477-1)</f>
        <v/>
      </c>
      <c r="N1478" s="20">
        <f>IF(G1478="","",E1478/G1478)</f>
        <v/>
      </c>
      <c r="O1478" s="20">
        <f>IF(G1478="","",F1478/G1478)</f>
        <v/>
      </c>
      <c r="P1478" s="21">
        <f>IF(SUMIFS('Daily NSE Equity Options'!$L:$L,'Daily NSE Equity Options'!$A:$A,$A1478)=0,"",SUMIFS('Daily NSE Equity Options'!$L:$L,'Daily NSE Equity Options'!$A:$A,$A1478))</f>
        <v/>
      </c>
      <c r="Q1478" s="8">
        <f>IF(SUMIFS('Daily BSE Equity Options'!$L:$L,'Daily BSE Equity Options'!$A:$A,$A1478)=0,"",SUMIFS('Daily BSE Equity Options'!$L:$L,'Daily BSE Equity Options'!$A:$A,$A1478))</f>
        <v/>
      </c>
      <c r="R1478" s="8">
        <f>IF(OR(P1478="",Q1478=""),"",P1478+Q1478)</f>
        <v/>
      </c>
      <c r="S1478" s="23">
        <f>IFERROR(IF(OR(P1478="",INDEX(P:P,MATCH(DATE(YEAR($A1478)-1,MONTH($A1478),DAY($A1478)),$A:$A,0))=""),"",P1478/INDEX(P:P,MATCH(DATE(YEAR($A1478)-1,MONTH($A1478),DAY($A1478)),$A:$A,0))-1),"")</f>
        <v/>
      </c>
      <c r="T1478" s="23">
        <f>IFERROR(IF(OR(Q1478="",INDEX(Q:Q,MATCH(DATE(YEAR($A1478)-1,MONTH($A1478),DAY($A1478)),$A:$A,0))=""),"",Q1478/INDEX(Q:Q,MATCH(DATE(YEAR($A1478)-1,MONTH($A1478),DAY($A1478)),$A:$A,0))-1),"")</f>
        <v/>
      </c>
      <c r="U1478" s="23">
        <f>IFERROR(IF(OR(R1478="",INDEX(R:R,MATCH(DATE(YEAR($A1478)-1,MONTH($A1478),DAY($A1478)),$A:$A,0))=""),"",R1478/INDEX(R:R,MATCH(DATE(YEAR($A1478)-1,MONTH($A1478),DAY($A1478)),$A:$A,0))-1),"")</f>
        <v/>
      </c>
      <c r="V1478" s="23">
        <f>IF(OR(P1478="",P1477=""),"",P1478/P1477-1)</f>
        <v/>
      </c>
      <c r="W1478" s="23">
        <f>IF(OR(Q1478="",Q1477=""),"",Q1478/Q1477-1)</f>
        <v/>
      </c>
      <c r="X1478" s="23">
        <f>IF(OR(R1478="",R1477=""),"",R1478/R1477-1)</f>
        <v/>
      </c>
      <c r="Y1478" s="23">
        <f>IF(R1478="","",P1478/R1478)</f>
        <v/>
      </c>
      <c r="Z1478" s="23">
        <f>IF(R1478="","",Q1478/R1478)</f>
        <v/>
      </c>
      <c r="AA1478" s="24">
        <f>IF(SUMIFS('Daily NSE Equity Options'!$M:$M,'Daily NSE Equity Options'!$A:$A,$A1478)=0,"",SUMIFS('Daily NSE Equity Options'!$M:$M,'Daily NSE Equity Options'!$A:$A,$A1478))</f>
        <v/>
      </c>
      <c r="AB1478" s="9">
        <f>IF(SUMIFS('Daily BSE Equity Options'!$M:$M,'Daily BSE Equity Options'!$A:$A,$A1478)=0,"",SUMIFS('Daily BSE Equity Options'!$M:$M,'Daily BSE Equity Options'!$A:$A,$A1478))</f>
        <v/>
      </c>
      <c r="AC1478" s="9">
        <f>IF(OR(AA1478="",AB1478=""),"",AA1478+AB1478)</f>
        <v/>
      </c>
      <c r="AD1478" s="26">
        <f>IFERROR(IF(OR(AA1478="",INDEX(AA:AA,MATCH(DATE(YEAR($A1478)-1,MONTH($A1478),DAY($A1478)),$A:$A,0))=""),"",AA1478/INDEX(AA:AA,MATCH(DATE(YEAR($A1478)-1,MONTH($A1478),DAY($A1478)),$A:$A,0))-1),"")</f>
        <v/>
      </c>
      <c r="AE1478" s="26">
        <f>IFERROR(IF(OR(AB1478="",INDEX(AB:AB,MATCH(DATE(YEAR($A1478)-1,MONTH($A1478),DAY($A1478)),$A:$A,0))=""),"",AB1478/INDEX(AB:AB,MATCH(DATE(YEAR($A1478)-1,MONTH($A1478),DAY($A1478)),$A:$A,0))-1),"")</f>
        <v/>
      </c>
      <c r="AF1478" s="26">
        <f>IFERROR(IF(OR(AC1478="",INDEX(AC:AC,MATCH(DATE(YEAR($A1478)-1,MONTH($A1478),DAY($A1478)),$A:$A,0))=""),"",AC1478/INDEX(AC:AC,MATCH(DATE(YEAR($A1478)-1,MONTH($A1478),DAY($A1478)),$A:$A,0))-1),"")</f>
        <v/>
      </c>
      <c r="AG1478" s="26">
        <f>IF(OR(AA1478="",AA1477=""),"",AA1478/AA1477-1)</f>
        <v/>
      </c>
      <c r="AH1478" s="26">
        <f>IF(OR(AB1478="",AB1477=""),"",AB1478/AB1477-1)</f>
        <v/>
      </c>
      <c r="AI1478" s="26">
        <f>IF(OR(AC1478="",AC1477=""),"",AC1478/AC1477-1)</f>
        <v/>
      </c>
      <c r="AJ1478" s="26">
        <f>IF(AC1478="","",AA1478/AC1478)</f>
        <v/>
      </c>
      <c r="AK1478" s="26">
        <f>IF(AC1478="","",AB1478/AC1478)</f>
        <v/>
      </c>
      <c r="AL1478" s="29" t="n">
        <v>21.0625</v>
      </c>
      <c r="AM1478" s="30" t="n">
        <v>22.355</v>
      </c>
      <c r="AN1478" s="30" t="n">
        <v>20.8225</v>
      </c>
      <c r="AO1478" s="30" t="n">
        <v>21.52</v>
      </c>
      <c r="AP1478" s="31" t="n">
        <v>0.0217</v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18">
        <f>IF(SUMIFS('Daily NSE Equity Options'!$K:$K,'Daily NSE Equity Options'!$A:$A,$A1479)=0,"",SUMIFS('Daily NSE Equity Options'!$K:$K,'Daily NSE Equity Options'!$A:$A,$A1479))</f>
        <v/>
      </c>
      <c r="F1479" s="7">
        <f>IF(SUMIFS('Daily BSE Equity Options'!$K:$K,'Daily BSE Equity Options'!$A:$A,$A1479)=0,"",SUMIFS('Daily BSE Equity Options'!$K:$K,'Daily BSE Equity Options'!$A:$A,$A1479))</f>
        <v/>
      </c>
      <c r="G1479" s="7">
        <f>IF(OR(E1479="",F1479=""),"",E1479+F1479)</f>
        <v/>
      </c>
      <c r="H1479" s="20">
        <f>IFERROR(IF(OR(E1479="",INDEX(E:E,MATCH(DATE(YEAR($A1479)-1,MONTH($A1479),DAY($A1479)),$A:$A,0))=""),"",E1479/INDEX(E:E,MATCH(DATE(YEAR($A1479)-1,MONTH($A1479),DAY($A1479)),$A:$A,0))-1),"")</f>
        <v/>
      </c>
      <c r="I1479" s="20">
        <f>IFERROR(IF(OR(F1479="",INDEX(F:F,MATCH(DATE(YEAR($A1479)-1,MONTH($A1479),DAY($A1479)),$A:$A,0))=""),"",F1479/INDEX(F:F,MATCH(DATE(YEAR($A1479)-1,MONTH($A1479),DAY($A1479)),$A:$A,0))-1),"")</f>
        <v/>
      </c>
      <c r="J1479" s="20">
        <f>IFERROR(IF(OR(G1479="",INDEX(G:G,MATCH(DATE(YEAR($A1479)-1,MONTH($A1479),DAY($A1479)),$A:$A,0))=""),"",G1479/INDEX(G:G,MATCH(DATE(YEAR($A1479)-1,MONTH($A1479),DAY($A1479)),$A:$A,0))-1),"")</f>
        <v/>
      </c>
      <c r="K1479" s="20">
        <f>IF(OR(E1479="",E1478=""),"",E1479/E1478-1)</f>
        <v/>
      </c>
      <c r="L1479" s="20">
        <f>IF(OR(F1479="",F1478=""),"",F1479/F1478-1)</f>
        <v/>
      </c>
      <c r="M1479" s="20">
        <f>IF(OR(G1479="",G1478=""),"",G1479/G1478-1)</f>
        <v/>
      </c>
      <c r="N1479" s="20">
        <f>IF(G1479="","",E1479/G1479)</f>
        <v/>
      </c>
      <c r="O1479" s="20">
        <f>IF(G1479="","",F1479/G1479)</f>
        <v/>
      </c>
      <c r="P1479" s="21">
        <f>IF(SUMIFS('Daily NSE Equity Options'!$L:$L,'Daily NSE Equity Options'!$A:$A,$A1479)=0,"",SUMIFS('Daily NSE Equity Options'!$L:$L,'Daily NSE Equity Options'!$A:$A,$A1479))</f>
        <v/>
      </c>
      <c r="Q1479" s="8">
        <f>IF(SUMIFS('Daily BSE Equity Options'!$L:$L,'Daily BSE Equity Options'!$A:$A,$A1479)=0,"",SUMIFS('Daily BSE Equity Options'!$L:$L,'Daily BSE Equity Options'!$A:$A,$A1479))</f>
        <v/>
      </c>
      <c r="R1479" s="8">
        <f>IF(OR(P1479="",Q1479=""),"",P1479+Q1479)</f>
        <v/>
      </c>
      <c r="S1479" s="23">
        <f>IFERROR(IF(OR(P1479="",INDEX(P:P,MATCH(DATE(YEAR($A1479)-1,MONTH($A1479),DAY($A1479)),$A:$A,0))=""),"",P1479/INDEX(P:P,MATCH(DATE(YEAR($A1479)-1,MONTH($A1479),DAY($A1479)),$A:$A,0))-1),"")</f>
        <v/>
      </c>
      <c r="T1479" s="23">
        <f>IFERROR(IF(OR(Q1479="",INDEX(Q:Q,MATCH(DATE(YEAR($A1479)-1,MONTH($A1479),DAY($A1479)),$A:$A,0))=""),"",Q1479/INDEX(Q:Q,MATCH(DATE(YEAR($A1479)-1,MONTH($A1479),DAY($A1479)),$A:$A,0))-1),"")</f>
        <v/>
      </c>
      <c r="U1479" s="23">
        <f>IFERROR(IF(OR(R1479="",INDEX(R:R,MATCH(DATE(YEAR($A1479)-1,MONTH($A1479),DAY($A1479)),$A:$A,0))=""),"",R1479/INDEX(R:R,MATCH(DATE(YEAR($A1479)-1,MONTH($A1479),DAY($A1479)),$A:$A,0))-1),"")</f>
        <v/>
      </c>
      <c r="V1479" s="23">
        <f>IF(OR(P1479="",P1478=""),"",P1479/P1478-1)</f>
        <v/>
      </c>
      <c r="W1479" s="23">
        <f>IF(OR(Q1479="",Q1478=""),"",Q1479/Q1478-1)</f>
        <v/>
      </c>
      <c r="X1479" s="23">
        <f>IF(OR(R1479="",R1478=""),"",R1479/R1478-1)</f>
        <v/>
      </c>
      <c r="Y1479" s="23">
        <f>IF(R1479="","",P1479/R1479)</f>
        <v/>
      </c>
      <c r="Z1479" s="23">
        <f>IF(R1479="","",Q1479/R1479)</f>
        <v/>
      </c>
      <c r="AA1479" s="24">
        <f>IF(SUMIFS('Daily NSE Equity Options'!$M:$M,'Daily NSE Equity Options'!$A:$A,$A1479)=0,"",SUMIFS('Daily NSE Equity Options'!$M:$M,'Daily NSE Equity Options'!$A:$A,$A1479))</f>
        <v/>
      </c>
      <c r="AB1479" s="9">
        <f>IF(SUMIFS('Daily BSE Equity Options'!$M:$M,'Daily BSE Equity Options'!$A:$A,$A1479)=0,"",SUMIFS('Daily BSE Equity Options'!$M:$M,'Daily BSE Equity Options'!$A:$A,$A1479))</f>
        <v/>
      </c>
      <c r="AC1479" s="9">
        <f>IF(OR(AA1479="",AB1479=""),"",AA1479+AB1479)</f>
        <v/>
      </c>
      <c r="AD1479" s="26">
        <f>IFERROR(IF(OR(AA1479="",INDEX(AA:AA,MATCH(DATE(YEAR($A1479)-1,MONTH($A1479),DAY($A1479)),$A:$A,0))=""),"",AA1479/INDEX(AA:AA,MATCH(DATE(YEAR($A1479)-1,MONTH($A1479),DAY($A1479)),$A:$A,0))-1),"")</f>
        <v/>
      </c>
      <c r="AE1479" s="26">
        <f>IFERROR(IF(OR(AB1479="",INDEX(AB:AB,MATCH(DATE(YEAR($A1479)-1,MONTH($A1479),DAY($A1479)),$A:$A,0))=""),"",AB1479/INDEX(AB:AB,MATCH(DATE(YEAR($A1479)-1,MONTH($A1479),DAY($A1479)),$A:$A,0))-1),"")</f>
        <v/>
      </c>
      <c r="AF1479" s="26">
        <f>IFERROR(IF(OR(AC1479="",INDEX(AC:AC,MATCH(DATE(YEAR($A1479)-1,MONTH($A1479),DAY($A1479)),$A:$A,0))=""),"",AC1479/INDEX(AC:AC,MATCH(DATE(YEAR($A1479)-1,MONTH($A1479),DAY($A1479)),$A:$A,0))-1),"")</f>
        <v/>
      </c>
      <c r="AG1479" s="26">
        <f>IF(OR(AA1479="",AA1478=""),"",AA1479/AA1478-1)</f>
        <v/>
      </c>
      <c r="AH1479" s="26">
        <f>IF(OR(AB1479="",AB1478=""),"",AB1479/AB1478-1)</f>
        <v/>
      </c>
      <c r="AI1479" s="26">
        <f>IF(OR(AC1479="",AC1478=""),"",AC1479/AC1478-1)</f>
        <v/>
      </c>
      <c r="AJ1479" s="26">
        <f>IF(AC1479="","",AA1479/AC1479)</f>
        <v/>
      </c>
      <c r="AK1479" s="26">
        <f>IF(AC1479="","",AB1479/AC1479)</f>
        <v/>
      </c>
      <c r="AL1479" s="29" t="n">
        <v>21.5175</v>
      </c>
      <c r="AM1479" s="30" t="n">
        <v>22.8825</v>
      </c>
      <c r="AN1479" s="30" t="n">
        <v>21.2475</v>
      </c>
      <c r="AO1479" s="30" t="n">
        <v>22.65</v>
      </c>
      <c r="AP1479" s="31" t="n">
        <v>0.0526</v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18">
        <f>IF(SUMIFS('Daily NSE Equity Options'!$K:$K,'Daily NSE Equity Options'!$A:$A,$A1480)=0,"",SUMIFS('Daily NSE Equity Options'!$K:$K,'Daily NSE Equity Options'!$A:$A,$A1480))</f>
        <v/>
      </c>
      <c r="F1480" s="7">
        <f>IF(SUMIFS('Daily BSE Equity Options'!$K:$K,'Daily BSE Equity Options'!$A:$A,$A1480)=0,"",SUMIFS('Daily BSE Equity Options'!$K:$K,'Daily BSE Equity Options'!$A:$A,$A1480))</f>
        <v/>
      </c>
      <c r="G1480" s="7">
        <f>IF(OR(E1480="",F1480=""),"",E1480+F1480)</f>
        <v/>
      </c>
      <c r="H1480" s="20">
        <f>IFERROR(IF(OR(E1480="",INDEX(E:E,MATCH(DATE(YEAR($A1480)-1,MONTH($A1480),DAY($A1480)),$A:$A,0))=""),"",E1480/INDEX(E:E,MATCH(DATE(YEAR($A1480)-1,MONTH($A1480),DAY($A1480)),$A:$A,0))-1),"")</f>
        <v/>
      </c>
      <c r="I1480" s="20">
        <f>IFERROR(IF(OR(F1480="",INDEX(F:F,MATCH(DATE(YEAR($A1480)-1,MONTH($A1480),DAY($A1480)),$A:$A,0))=""),"",F1480/INDEX(F:F,MATCH(DATE(YEAR($A1480)-1,MONTH($A1480),DAY($A1480)),$A:$A,0))-1),"")</f>
        <v/>
      </c>
      <c r="J1480" s="20">
        <f>IFERROR(IF(OR(G1480="",INDEX(G:G,MATCH(DATE(YEAR($A1480)-1,MONTH($A1480),DAY($A1480)),$A:$A,0))=""),"",G1480/INDEX(G:G,MATCH(DATE(YEAR($A1480)-1,MONTH($A1480),DAY($A1480)),$A:$A,0))-1),"")</f>
        <v/>
      </c>
      <c r="K1480" s="20">
        <f>IF(OR(E1480="",E1479=""),"",E1480/E1479-1)</f>
        <v/>
      </c>
      <c r="L1480" s="20">
        <f>IF(OR(F1480="",F1479=""),"",F1480/F1479-1)</f>
        <v/>
      </c>
      <c r="M1480" s="20">
        <f>IF(OR(G1480="",G1479=""),"",G1480/G1479-1)</f>
        <v/>
      </c>
      <c r="N1480" s="20">
        <f>IF(G1480="","",E1480/G1480)</f>
        <v/>
      </c>
      <c r="O1480" s="20">
        <f>IF(G1480="","",F1480/G1480)</f>
        <v/>
      </c>
      <c r="P1480" s="21">
        <f>IF(SUMIFS('Daily NSE Equity Options'!$L:$L,'Daily NSE Equity Options'!$A:$A,$A1480)=0,"",SUMIFS('Daily NSE Equity Options'!$L:$L,'Daily NSE Equity Options'!$A:$A,$A1480))</f>
        <v/>
      </c>
      <c r="Q1480" s="8">
        <f>IF(SUMIFS('Daily BSE Equity Options'!$L:$L,'Daily BSE Equity Options'!$A:$A,$A1480)=0,"",SUMIFS('Daily BSE Equity Options'!$L:$L,'Daily BSE Equity Options'!$A:$A,$A1480))</f>
        <v/>
      </c>
      <c r="R1480" s="8">
        <f>IF(OR(P1480="",Q1480=""),"",P1480+Q1480)</f>
        <v/>
      </c>
      <c r="S1480" s="23">
        <f>IFERROR(IF(OR(P1480="",INDEX(P:P,MATCH(DATE(YEAR($A1480)-1,MONTH($A1480),DAY($A1480)),$A:$A,0))=""),"",P1480/INDEX(P:P,MATCH(DATE(YEAR($A1480)-1,MONTH($A1480),DAY($A1480)),$A:$A,0))-1),"")</f>
        <v/>
      </c>
      <c r="T1480" s="23">
        <f>IFERROR(IF(OR(Q1480="",INDEX(Q:Q,MATCH(DATE(YEAR($A1480)-1,MONTH($A1480),DAY($A1480)),$A:$A,0))=""),"",Q1480/INDEX(Q:Q,MATCH(DATE(YEAR($A1480)-1,MONTH($A1480),DAY($A1480)),$A:$A,0))-1),"")</f>
        <v/>
      </c>
      <c r="U1480" s="23">
        <f>IFERROR(IF(OR(R1480="",INDEX(R:R,MATCH(DATE(YEAR($A1480)-1,MONTH($A1480),DAY($A1480)),$A:$A,0))=""),"",R1480/INDEX(R:R,MATCH(DATE(YEAR($A1480)-1,MONTH($A1480),DAY($A1480)),$A:$A,0))-1),"")</f>
        <v/>
      </c>
      <c r="V1480" s="23">
        <f>IF(OR(P1480="",P1479=""),"",P1480/P1479-1)</f>
        <v/>
      </c>
      <c r="W1480" s="23">
        <f>IF(OR(Q1480="",Q1479=""),"",Q1480/Q1479-1)</f>
        <v/>
      </c>
      <c r="X1480" s="23">
        <f>IF(OR(R1480="",R1479=""),"",R1480/R1479-1)</f>
        <v/>
      </c>
      <c r="Y1480" s="23">
        <f>IF(R1480="","",P1480/R1480)</f>
        <v/>
      </c>
      <c r="Z1480" s="23">
        <f>IF(R1480="","",Q1480/R1480)</f>
        <v/>
      </c>
      <c r="AA1480" s="24">
        <f>IF(SUMIFS('Daily NSE Equity Options'!$M:$M,'Daily NSE Equity Options'!$A:$A,$A1480)=0,"",SUMIFS('Daily NSE Equity Options'!$M:$M,'Daily NSE Equity Options'!$A:$A,$A1480))</f>
        <v/>
      </c>
      <c r="AB1480" s="9">
        <f>IF(SUMIFS('Daily BSE Equity Options'!$M:$M,'Daily BSE Equity Options'!$A:$A,$A1480)=0,"",SUMIFS('Daily BSE Equity Options'!$M:$M,'Daily BSE Equity Options'!$A:$A,$A1480))</f>
        <v/>
      </c>
      <c r="AC1480" s="9">
        <f>IF(OR(AA1480="",AB1480=""),"",AA1480+AB1480)</f>
        <v/>
      </c>
      <c r="AD1480" s="26">
        <f>IFERROR(IF(OR(AA1480="",INDEX(AA:AA,MATCH(DATE(YEAR($A1480)-1,MONTH($A1480),DAY($A1480)),$A:$A,0))=""),"",AA1480/INDEX(AA:AA,MATCH(DATE(YEAR($A1480)-1,MONTH($A1480),DAY($A1480)),$A:$A,0))-1),"")</f>
        <v/>
      </c>
      <c r="AE1480" s="26">
        <f>IFERROR(IF(OR(AB1480="",INDEX(AB:AB,MATCH(DATE(YEAR($A1480)-1,MONTH($A1480),DAY($A1480)),$A:$A,0))=""),"",AB1480/INDEX(AB:AB,MATCH(DATE(YEAR($A1480)-1,MONTH($A1480),DAY($A1480)),$A:$A,0))-1),"")</f>
        <v/>
      </c>
      <c r="AF1480" s="26">
        <f>IFERROR(IF(OR(AC1480="",INDEX(AC:AC,MATCH(DATE(YEAR($A1480)-1,MONTH($A1480),DAY($A1480)),$A:$A,0))=""),"",AC1480/INDEX(AC:AC,MATCH(DATE(YEAR($A1480)-1,MONTH($A1480),DAY($A1480)),$A:$A,0))-1),"")</f>
        <v/>
      </c>
      <c r="AG1480" s="26">
        <f>IF(OR(AA1480="",AA1479=""),"",AA1480/AA1479-1)</f>
        <v/>
      </c>
      <c r="AH1480" s="26">
        <f>IF(OR(AB1480="",AB1479=""),"",AB1480/AB1479-1)</f>
        <v/>
      </c>
      <c r="AI1480" s="26">
        <f>IF(OR(AC1480="",AC1479=""),"",AC1480/AC1479-1)</f>
        <v/>
      </c>
      <c r="AJ1480" s="26">
        <f>IF(AC1480="","",AA1480/AC1480)</f>
        <v/>
      </c>
      <c r="AK1480" s="26">
        <f>IF(AC1480="","",AB1480/AC1480)</f>
        <v/>
      </c>
      <c r="AL1480" s="29" t="n">
        <v>22.645</v>
      </c>
      <c r="AM1480" s="30" t="n">
        <v>22.875</v>
      </c>
      <c r="AN1480" s="30" t="n">
        <v>19.82</v>
      </c>
      <c r="AO1480" s="30" t="n">
        <v>21.6</v>
      </c>
      <c r="AP1480" s="31" t="n">
        <v>-0.0461</v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18">
        <f>IF(SUMIFS('Daily NSE Equity Options'!$K:$K,'Daily NSE Equity Options'!$A:$A,$A1481)=0,"",SUMIFS('Daily NSE Equity Options'!$K:$K,'Daily NSE Equity Options'!$A:$A,$A1481))</f>
        <v/>
      </c>
      <c r="F1481" s="7">
        <f>IF(SUMIFS('Daily BSE Equity Options'!$K:$K,'Daily BSE Equity Options'!$A:$A,$A1481)=0,"",SUMIFS('Daily BSE Equity Options'!$K:$K,'Daily BSE Equity Options'!$A:$A,$A1481))</f>
        <v/>
      </c>
      <c r="G1481" s="7">
        <f>IF(OR(E1481="",F1481=""),"",E1481+F1481)</f>
        <v/>
      </c>
      <c r="H1481" s="20">
        <f>IFERROR(IF(OR(E1481="",INDEX(E:E,MATCH(DATE(YEAR($A1481)-1,MONTH($A1481),DAY($A1481)),$A:$A,0))=""),"",E1481/INDEX(E:E,MATCH(DATE(YEAR($A1481)-1,MONTH($A1481),DAY($A1481)),$A:$A,0))-1),"")</f>
        <v/>
      </c>
      <c r="I1481" s="20">
        <f>IFERROR(IF(OR(F1481="",INDEX(F:F,MATCH(DATE(YEAR($A1481)-1,MONTH($A1481),DAY($A1481)),$A:$A,0))=""),"",F1481/INDEX(F:F,MATCH(DATE(YEAR($A1481)-1,MONTH($A1481),DAY($A1481)),$A:$A,0))-1),"")</f>
        <v/>
      </c>
      <c r="J1481" s="20">
        <f>IFERROR(IF(OR(G1481="",INDEX(G:G,MATCH(DATE(YEAR($A1481)-1,MONTH($A1481),DAY($A1481)),$A:$A,0))=""),"",G1481/INDEX(G:G,MATCH(DATE(YEAR($A1481)-1,MONTH($A1481),DAY($A1481)),$A:$A,0))-1),"")</f>
        <v/>
      </c>
      <c r="K1481" s="20">
        <f>IF(OR(E1481="",E1480=""),"",E1481/E1480-1)</f>
        <v/>
      </c>
      <c r="L1481" s="20">
        <f>IF(OR(F1481="",F1480=""),"",F1481/F1480-1)</f>
        <v/>
      </c>
      <c r="M1481" s="20">
        <f>IF(OR(G1481="",G1480=""),"",G1481/G1480-1)</f>
        <v/>
      </c>
      <c r="N1481" s="20">
        <f>IF(G1481="","",E1481/G1481)</f>
        <v/>
      </c>
      <c r="O1481" s="20">
        <f>IF(G1481="","",F1481/G1481)</f>
        <v/>
      </c>
      <c r="P1481" s="21">
        <f>IF(SUMIFS('Daily NSE Equity Options'!$L:$L,'Daily NSE Equity Options'!$A:$A,$A1481)=0,"",SUMIFS('Daily NSE Equity Options'!$L:$L,'Daily NSE Equity Options'!$A:$A,$A1481))</f>
        <v/>
      </c>
      <c r="Q1481" s="8">
        <f>IF(SUMIFS('Daily BSE Equity Options'!$L:$L,'Daily BSE Equity Options'!$A:$A,$A1481)=0,"",SUMIFS('Daily BSE Equity Options'!$L:$L,'Daily BSE Equity Options'!$A:$A,$A1481))</f>
        <v/>
      </c>
      <c r="R1481" s="8">
        <f>IF(OR(P1481="",Q1481=""),"",P1481+Q1481)</f>
        <v/>
      </c>
      <c r="S1481" s="23">
        <f>IFERROR(IF(OR(P1481="",INDEX(P:P,MATCH(DATE(YEAR($A1481)-1,MONTH($A1481),DAY($A1481)),$A:$A,0))=""),"",P1481/INDEX(P:P,MATCH(DATE(YEAR($A1481)-1,MONTH($A1481),DAY($A1481)),$A:$A,0))-1),"")</f>
        <v/>
      </c>
      <c r="T1481" s="23">
        <f>IFERROR(IF(OR(Q1481="",INDEX(Q:Q,MATCH(DATE(YEAR($A1481)-1,MONTH($A1481),DAY($A1481)),$A:$A,0))=""),"",Q1481/INDEX(Q:Q,MATCH(DATE(YEAR($A1481)-1,MONTH($A1481),DAY($A1481)),$A:$A,0))-1),"")</f>
        <v/>
      </c>
      <c r="U1481" s="23">
        <f>IFERROR(IF(OR(R1481="",INDEX(R:R,MATCH(DATE(YEAR($A1481)-1,MONTH($A1481),DAY($A1481)),$A:$A,0))=""),"",R1481/INDEX(R:R,MATCH(DATE(YEAR($A1481)-1,MONTH($A1481),DAY($A1481)),$A:$A,0))-1),"")</f>
        <v/>
      </c>
      <c r="V1481" s="23">
        <f>IF(OR(P1481="",P1480=""),"",P1481/P1480-1)</f>
        <v/>
      </c>
      <c r="W1481" s="23">
        <f>IF(OR(Q1481="",Q1480=""),"",Q1481/Q1480-1)</f>
        <v/>
      </c>
      <c r="X1481" s="23">
        <f>IF(OR(R1481="",R1480=""),"",R1481/R1480-1)</f>
        <v/>
      </c>
      <c r="Y1481" s="23">
        <f>IF(R1481="","",P1481/R1481)</f>
        <v/>
      </c>
      <c r="Z1481" s="23">
        <f>IF(R1481="","",Q1481/R1481)</f>
        <v/>
      </c>
      <c r="AA1481" s="24">
        <f>IF(SUMIFS('Daily NSE Equity Options'!$M:$M,'Daily NSE Equity Options'!$A:$A,$A1481)=0,"",SUMIFS('Daily NSE Equity Options'!$M:$M,'Daily NSE Equity Options'!$A:$A,$A1481))</f>
        <v/>
      </c>
      <c r="AB1481" s="9">
        <f>IF(SUMIFS('Daily BSE Equity Options'!$M:$M,'Daily BSE Equity Options'!$A:$A,$A1481)=0,"",SUMIFS('Daily BSE Equity Options'!$M:$M,'Daily BSE Equity Options'!$A:$A,$A1481))</f>
        <v/>
      </c>
      <c r="AC1481" s="9">
        <f>IF(OR(AA1481="",AB1481=""),"",AA1481+AB1481)</f>
        <v/>
      </c>
      <c r="AD1481" s="26">
        <f>IFERROR(IF(OR(AA1481="",INDEX(AA:AA,MATCH(DATE(YEAR($A1481)-1,MONTH($A1481),DAY($A1481)),$A:$A,0))=""),"",AA1481/INDEX(AA:AA,MATCH(DATE(YEAR($A1481)-1,MONTH($A1481),DAY($A1481)),$A:$A,0))-1),"")</f>
        <v/>
      </c>
      <c r="AE1481" s="26">
        <f>IFERROR(IF(OR(AB1481="",INDEX(AB:AB,MATCH(DATE(YEAR($A1481)-1,MONTH($A1481),DAY($A1481)),$A:$A,0))=""),"",AB1481/INDEX(AB:AB,MATCH(DATE(YEAR($A1481)-1,MONTH($A1481),DAY($A1481)),$A:$A,0))-1),"")</f>
        <v/>
      </c>
      <c r="AF1481" s="26">
        <f>IFERROR(IF(OR(AC1481="",INDEX(AC:AC,MATCH(DATE(YEAR($A1481)-1,MONTH($A1481),DAY($A1481)),$A:$A,0))=""),"",AC1481/INDEX(AC:AC,MATCH(DATE(YEAR($A1481)-1,MONTH($A1481),DAY($A1481)),$A:$A,0))-1),"")</f>
        <v/>
      </c>
      <c r="AG1481" s="26">
        <f>IF(OR(AA1481="",AA1480=""),"",AA1481/AA1480-1)</f>
        <v/>
      </c>
      <c r="AH1481" s="26">
        <f>IF(OR(AB1481="",AB1480=""),"",AB1481/AB1480-1)</f>
        <v/>
      </c>
      <c r="AI1481" s="26">
        <f>IF(OR(AC1481="",AC1480=""),"",AC1481/AC1480-1)</f>
        <v/>
      </c>
      <c r="AJ1481" s="26">
        <f>IF(AC1481="","",AA1481/AC1481)</f>
        <v/>
      </c>
      <c r="AK1481" s="26">
        <f>IF(AC1481="","",AB1481/AC1481)</f>
        <v/>
      </c>
      <c r="AL1481" s="29" t="n">
        <v>21.6025</v>
      </c>
      <c r="AM1481" s="30" t="n">
        <v>21.6025</v>
      </c>
      <c r="AN1481" s="30" t="n">
        <v>19.6275</v>
      </c>
      <c r="AO1481" s="30" t="n">
        <v>19.79</v>
      </c>
      <c r="AP1481" s="31" t="n">
        <v>-0.0839</v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18">
        <f>IF(SUMIFS('Daily NSE Equity Options'!$K:$K,'Daily NSE Equity Options'!$A:$A,$A1482)=0,"",SUMIFS('Daily NSE Equity Options'!$K:$K,'Daily NSE Equity Options'!$A:$A,$A1482))</f>
        <v/>
      </c>
      <c r="F1482" s="7">
        <f>IF(SUMIFS('Daily BSE Equity Options'!$K:$K,'Daily BSE Equity Options'!$A:$A,$A1482)=0,"",SUMIFS('Daily BSE Equity Options'!$K:$K,'Daily BSE Equity Options'!$A:$A,$A1482))</f>
        <v/>
      </c>
      <c r="G1482" s="7">
        <f>IF(OR(E1482="",F1482=""),"",E1482+F1482)</f>
        <v/>
      </c>
      <c r="H1482" s="20">
        <f>IFERROR(IF(OR(E1482="",INDEX(E:E,MATCH(DATE(YEAR($A1482)-1,MONTH($A1482),DAY($A1482)),$A:$A,0))=""),"",E1482/INDEX(E:E,MATCH(DATE(YEAR($A1482)-1,MONTH($A1482),DAY($A1482)),$A:$A,0))-1),"")</f>
        <v/>
      </c>
      <c r="I1482" s="20">
        <f>IFERROR(IF(OR(F1482="",INDEX(F:F,MATCH(DATE(YEAR($A1482)-1,MONTH($A1482),DAY($A1482)),$A:$A,0))=""),"",F1482/INDEX(F:F,MATCH(DATE(YEAR($A1482)-1,MONTH($A1482),DAY($A1482)),$A:$A,0))-1),"")</f>
        <v/>
      </c>
      <c r="J1482" s="20">
        <f>IFERROR(IF(OR(G1482="",INDEX(G:G,MATCH(DATE(YEAR($A1482)-1,MONTH($A1482),DAY($A1482)),$A:$A,0))=""),"",G1482/INDEX(G:G,MATCH(DATE(YEAR($A1482)-1,MONTH($A1482),DAY($A1482)),$A:$A,0))-1),"")</f>
        <v/>
      </c>
      <c r="K1482" s="20">
        <f>IF(OR(E1482="",E1481=""),"",E1482/E1481-1)</f>
        <v/>
      </c>
      <c r="L1482" s="20">
        <f>IF(OR(F1482="",F1481=""),"",F1482/F1481-1)</f>
        <v/>
      </c>
      <c r="M1482" s="20">
        <f>IF(OR(G1482="",G1481=""),"",G1482/G1481-1)</f>
        <v/>
      </c>
      <c r="N1482" s="20">
        <f>IF(G1482="","",E1482/G1482)</f>
        <v/>
      </c>
      <c r="O1482" s="20">
        <f>IF(G1482="","",F1482/G1482)</f>
        <v/>
      </c>
      <c r="P1482" s="21">
        <f>IF(SUMIFS('Daily NSE Equity Options'!$L:$L,'Daily NSE Equity Options'!$A:$A,$A1482)=0,"",SUMIFS('Daily NSE Equity Options'!$L:$L,'Daily NSE Equity Options'!$A:$A,$A1482))</f>
        <v/>
      </c>
      <c r="Q1482" s="8">
        <f>IF(SUMIFS('Daily BSE Equity Options'!$L:$L,'Daily BSE Equity Options'!$A:$A,$A1482)=0,"",SUMIFS('Daily BSE Equity Options'!$L:$L,'Daily BSE Equity Options'!$A:$A,$A1482))</f>
        <v/>
      </c>
      <c r="R1482" s="8">
        <f>IF(OR(P1482="",Q1482=""),"",P1482+Q1482)</f>
        <v/>
      </c>
      <c r="S1482" s="23">
        <f>IFERROR(IF(OR(P1482="",INDEX(P:P,MATCH(DATE(YEAR($A1482)-1,MONTH($A1482),DAY($A1482)),$A:$A,0))=""),"",P1482/INDEX(P:P,MATCH(DATE(YEAR($A1482)-1,MONTH($A1482),DAY($A1482)),$A:$A,0))-1),"")</f>
        <v/>
      </c>
      <c r="T1482" s="23">
        <f>IFERROR(IF(OR(Q1482="",INDEX(Q:Q,MATCH(DATE(YEAR($A1482)-1,MONTH($A1482),DAY($A1482)),$A:$A,0))=""),"",Q1482/INDEX(Q:Q,MATCH(DATE(YEAR($A1482)-1,MONTH($A1482),DAY($A1482)),$A:$A,0))-1),"")</f>
        <v/>
      </c>
      <c r="U1482" s="23">
        <f>IFERROR(IF(OR(R1482="",INDEX(R:R,MATCH(DATE(YEAR($A1482)-1,MONTH($A1482),DAY($A1482)),$A:$A,0))=""),"",R1482/INDEX(R:R,MATCH(DATE(YEAR($A1482)-1,MONTH($A1482),DAY($A1482)),$A:$A,0))-1),"")</f>
        <v/>
      </c>
      <c r="V1482" s="23">
        <f>IF(OR(P1482="",P1481=""),"",P1482/P1481-1)</f>
        <v/>
      </c>
      <c r="W1482" s="23">
        <f>IF(OR(Q1482="",Q1481=""),"",Q1482/Q1481-1)</f>
        <v/>
      </c>
      <c r="X1482" s="23">
        <f>IF(OR(R1482="",R1481=""),"",R1482/R1481-1)</f>
        <v/>
      </c>
      <c r="Y1482" s="23">
        <f>IF(R1482="","",P1482/R1482)</f>
        <v/>
      </c>
      <c r="Z1482" s="23">
        <f>IF(R1482="","",Q1482/R1482)</f>
        <v/>
      </c>
      <c r="AA1482" s="24">
        <f>IF(SUMIFS('Daily NSE Equity Options'!$M:$M,'Daily NSE Equity Options'!$A:$A,$A1482)=0,"",SUMIFS('Daily NSE Equity Options'!$M:$M,'Daily NSE Equity Options'!$A:$A,$A1482))</f>
        <v/>
      </c>
      <c r="AB1482" s="9">
        <f>IF(SUMIFS('Daily BSE Equity Options'!$M:$M,'Daily BSE Equity Options'!$A:$A,$A1482)=0,"",SUMIFS('Daily BSE Equity Options'!$M:$M,'Daily BSE Equity Options'!$A:$A,$A1482))</f>
        <v/>
      </c>
      <c r="AC1482" s="9">
        <f>IF(OR(AA1482="",AB1482=""),"",AA1482+AB1482)</f>
        <v/>
      </c>
      <c r="AD1482" s="26">
        <f>IFERROR(IF(OR(AA1482="",INDEX(AA:AA,MATCH(DATE(YEAR($A1482)-1,MONTH($A1482),DAY($A1482)),$A:$A,0))=""),"",AA1482/INDEX(AA:AA,MATCH(DATE(YEAR($A1482)-1,MONTH($A1482),DAY($A1482)),$A:$A,0))-1),"")</f>
        <v/>
      </c>
      <c r="AE1482" s="26">
        <f>IFERROR(IF(OR(AB1482="",INDEX(AB:AB,MATCH(DATE(YEAR($A1482)-1,MONTH($A1482),DAY($A1482)),$A:$A,0))=""),"",AB1482/INDEX(AB:AB,MATCH(DATE(YEAR($A1482)-1,MONTH($A1482),DAY($A1482)),$A:$A,0))-1),"")</f>
        <v/>
      </c>
      <c r="AF1482" s="26">
        <f>IFERROR(IF(OR(AC1482="",INDEX(AC:AC,MATCH(DATE(YEAR($A1482)-1,MONTH($A1482),DAY($A1482)),$A:$A,0))=""),"",AC1482/INDEX(AC:AC,MATCH(DATE(YEAR($A1482)-1,MONTH($A1482),DAY($A1482)),$A:$A,0))-1),"")</f>
        <v/>
      </c>
      <c r="AG1482" s="26">
        <f>IF(OR(AA1482="",AA1481=""),"",AA1482/AA1481-1)</f>
        <v/>
      </c>
      <c r="AH1482" s="26">
        <f>IF(OR(AB1482="",AB1481=""),"",AB1482/AB1481-1)</f>
        <v/>
      </c>
      <c r="AI1482" s="26">
        <f>IF(OR(AC1482="",AC1481=""),"",AC1482/AC1481-1)</f>
        <v/>
      </c>
      <c r="AJ1482" s="26">
        <f>IF(AC1482="","",AA1482/AC1482)</f>
        <v/>
      </c>
      <c r="AK1482" s="26">
        <f>IF(AC1482="","",AB1482/AC1482)</f>
        <v/>
      </c>
      <c r="AL1482" s="29" t="n">
        <v>19.79</v>
      </c>
      <c r="AM1482" s="30" t="n">
        <v>19.79</v>
      </c>
      <c r="AN1482" s="30" t="n">
        <v>18.5925</v>
      </c>
      <c r="AO1482" s="30" t="n">
        <v>18.72</v>
      </c>
      <c r="AP1482" s="31" t="n">
        <v>-0.0541</v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18">
        <f>IF(SUMIFS('Daily NSE Equity Options'!$K:$K,'Daily NSE Equity Options'!$A:$A,$A1483)=0,"",SUMIFS('Daily NSE Equity Options'!$K:$K,'Daily NSE Equity Options'!$A:$A,$A1483))</f>
        <v/>
      </c>
      <c r="F1483" s="7">
        <f>IF(SUMIFS('Daily BSE Equity Options'!$K:$K,'Daily BSE Equity Options'!$A:$A,$A1483)=0,"",SUMIFS('Daily BSE Equity Options'!$K:$K,'Daily BSE Equity Options'!$A:$A,$A1483))</f>
        <v/>
      </c>
      <c r="G1483" s="7">
        <f>IF(OR(E1483="",F1483=""),"",E1483+F1483)</f>
        <v/>
      </c>
      <c r="H1483" s="20">
        <f>IFERROR(IF(OR(E1483="",INDEX(E:E,MATCH(DATE(YEAR($A1483)-1,MONTH($A1483),DAY($A1483)),$A:$A,0))=""),"",E1483/INDEX(E:E,MATCH(DATE(YEAR($A1483)-1,MONTH($A1483),DAY($A1483)),$A:$A,0))-1),"")</f>
        <v/>
      </c>
      <c r="I1483" s="20">
        <f>IFERROR(IF(OR(F1483="",INDEX(F:F,MATCH(DATE(YEAR($A1483)-1,MONTH($A1483),DAY($A1483)),$A:$A,0))=""),"",F1483/INDEX(F:F,MATCH(DATE(YEAR($A1483)-1,MONTH($A1483),DAY($A1483)),$A:$A,0))-1),"")</f>
        <v/>
      </c>
      <c r="J1483" s="20">
        <f>IFERROR(IF(OR(G1483="",INDEX(G:G,MATCH(DATE(YEAR($A1483)-1,MONTH($A1483),DAY($A1483)),$A:$A,0))=""),"",G1483/INDEX(G:G,MATCH(DATE(YEAR($A1483)-1,MONTH($A1483),DAY($A1483)),$A:$A,0))-1),"")</f>
        <v/>
      </c>
      <c r="K1483" s="20">
        <f>IF(OR(E1483="",E1482=""),"",E1483/E1482-1)</f>
        <v/>
      </c>
      <c r="L1483" s="20">
        <f>IF(OR(F1483="",F1482=""),"",F1483/F1482-1)</f>
        <v/>
      </c>
      <c r="M1483" s="20">
        <f>IF(OR(G1483="",G1482=""),"",G1483/G1482-1)</f>
        <v/>
      </c>
      <c r="N1483" s="20">
        <f>IF(G1483="","",E1483/G1483)</f>
        <v/>
      </c>
      <c r="O1483" s="20">
        <f>IF(G1483="","",F1483/G1483)</f>
        <v/>
      </c>
      <c r="P1483" s="21">
        <f>IF(SUMIFS('Daily NSE Equity Options'!$L:$L,'Daily NSE Equity Options'!$A:$A,$A1483)=0,"",SUMIFS('Daily NSE Equity Options'!$L:$L,'Daily NSE Equity Options'!$A:$A,$A1483))</f>
        <v/>
      </c>
      <c r="Q1483" s="8">
        <f>IF(SUMIFS('Daily BSE Equity Options'!$L:$L,'Daily BSE Equity Options'!$A:$A,$A1483)=0,"",SUMIFS('Daily BSE Equity Options'!$L:$L,'Daily BSE Equity Options'!$A:$A,$A1483))</f>
        <v/>
      </c>
      <c r="R1483" s="8">
        <f>IF(OR(P1483="",Q1483=""),"",P1483+Q1483)</f>
        <v/>
      </c>
      <c r="S1483" s="23">
        <f>IFERROR(IF(OR(P1483="",INDEX(P:P,MATCH(DATE(YEAR($A1483)-1,MONTH($A1483),DAY($A1483)),$A:$A,0))=""),"",P1483/INDEX(P:P,MATCH(DATE(YEAR($A1483)-1,MONTH($A1483),DAY($A1483)),$A:$A,0))-1),"")</f>
        <v/>
      </c>
      <c r="T1483" s="23">
        <f>IFERROR(IF(OR(Q1483="",INDEX(Q:Q,MATCH(DATE(YEAR($A1483)-1,MONTH($A1483),DAY($A1483)),$A:$A,0))=""),"",Q1483/INDEX(Q:Q,MATCH(DATE(YEAR($A1483)-1,MONTH($A1483),DAY($A1483)),$A:$A,0))-1),"")</f>
        <v/>
      </c>
      <c r="U1483" s="23">
        <f>IFERROR(IF(OR(R1483="",INDEX(R:R,MATCH(DATE(YEAR($A1483)-1,MONTH($A1483),DAY($A1483)),$A:$A,0))=""),"",R1483/INDEX(R:R,MATCH(DATE(YEAR($A1483)-1,MONTH($A1483),DAY($A1483)),$A:$A,0))-1),"")</f>
        <v/>
      </c>
      <c r="V1483" s="23">
        <f>IF(OR(P1483="",P1482=""),"",P1483/P1482-1)</f>
        <v/>
      </c>
      <c r="W1483" s="23">
        <f>IF(OR(Q1483="",Q1482=""),"",Q1483/Q1482-1)</f>
        <v/>
      </c>
      <c r="X1483" s="23">
        <f>IF(OR(R1483="",R1482=""),"",R1483/R1482-1)</f>
        <v/>
      </c>
      <c r="Y1483" s="23">
        <f>IF(R1483="","",P1483/R1483)</f>
        <v/>
      </c>
      <c r="Z1483" s="23">
        <f>IF(R1483="","",Q1483/R1483)</f>
        <v/>
      </c>
      <c r="AA1483" s="24">
        <f>IF(SUMIFS('Daily NSE Equity Options'!$M:$M,'Daily NSE Equity Options'!$A:$A,$A1483)=0,"",SUMIFS('Daily NSE Equity Options'!$M:$M,'Daily NSE Equity Options'!$A:$A,$A1483))</f>
        <v/>
      </c>
      <c r="AB1483" s="9">
        <f>IF(SUMIFS('Daily BSE Equity Options'!$M:$M,'Daily BSE Equity Options'!$A:$A,$A1483)=0,"",SUMIFS('Daily BSE Equity Options'!$M:$M,'Daily BSE Equity Options'!$A:$A,$A1483))</f>
        <v/>
      </c>
      <c r="AC1483" s="9">
        <f>IF(OR(AA1483="",AB1483=""),"",AA1483+AB1483)</f>
        <v/>
      </c>
      <c r="AD1483" s="26">
        <f>IFERROR(IF(OR(AA1483="",INDEX(AA:AA,MATCH(DATE(YEAR($A1483)-1,MONTH($A1483),DAY($A1483)),$A:$A,0))=""),"",AA1483/INDEX(AA:AA,MATCH(DATE(YEAR($A1483)-1,MONTH($A1483),DAY($A1483)),$A:$A,0))-1),"")</f>
        <v/>
      </c>
      <c r="AE1483" s="26">
        <f>IFERROR(IF(OR(AB1483="",INDEX(AB:AB,MATCH(DATE(YEAR($A1483)-1,MONTH($A1483),DAY($A1483)),$A:$A,0))=""),"",AB1483/INDEX(AB:AB,MATCH(DATE(YEAR($A1483)-1,MONTH($A1483),DAY($A1483)),$A:$A,0))-1),"")</f>
        <v/>
      </c>
      <c r="AF1483" s="26">
        <f>IFERROR(IF(OR(AC1483="",INDEX(AC:AC,MATCH(DATE(YEAR($A1483)-1,MONTH($A1483),DAY($A1483)),$A:$A,0))=""),"",AC1483/INDEX(AC:AC,MATCH(DATE(YEAR($A1483)-1,MONTH($A1483),DAY($A1483)),$A:$A,0))-1),"")</f>
        <v/>
      </c>
      <c r="AG1483" s="26">
        <f>IF(OR(AA1483="",AA1482=""),"",AA1483/AA1482-1)</f>
        <v/>
      </c>
      <c r="AH1483" s="26">
        <f>IF(OR(AB1483="",AB1482=""),"",AB1483/AB1482-1)</f>
        <v/>
      </c>
      <c r="AI1483" s="26">
        <f>IF(OR(AC1483="",AC1482=""),"",AC1483/AC1482-1)</f>
        <v/>
      </c>
      <c r="AJ1483" s="26">
        <f>IF(AC1483="","",AA1483/AC1483)</f>
        <v/>
      </c>
      <c r="AK1483" s="26">
        <f>IF(AC1483="","",AB1483/AC1483)</f>
        <v/>
      </c>
      <c r="AL1483" s="29" t="n">
        <v>18.7225</v>
      </c>
      <c r="AM1483" s="30" t="n">
        <v>23.195</v>
      </c>
      <c r="AN1483" s="30" t="n">
        <v>18.7225</v>
      </c>
      <c r="AO1483" s="30" t="n">
        <v>22.8</v>
      </c>
      <c r="AP1483" s="31" t="n">
        <v>0.2178</v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18">
        <f>IF(SUMIFS('Daily NSE Equity Options'!$K:$K,'Daily NSE Equity Options'!$A:$A,$A1484)=0,"",SUMIFS('Daily NSE Equity Options'!$K:$K,'Daily NSE Equity Options'!$A:$A,$A1484))</f>
        <v/>
      </c>
      <c r="F1484" s="7">
        <f>IF(SUMIFS('Daily BSE Equity Options'!$K:$K,'Daily BSE Equity Options'!$A:$A,$A1484)=0,"",SUMIFS('Daily BSE Equity Options'!$K:$K,'Daily BSE Equity Options'!$A:$A,$A1484))</f>
        <v/>
      </c>
      <c r="G1484" s="7">
        <f>IF(OR(E1484="",F1484=""),"",E1484+F1484)</f>
        <v/>
      </c>
      <c r="H1484" s="20">
        <f>IFERROR(IF(OR(E1484="",INDEX(E:E,MATCH(DATE(YEAR($A1484)-1,MONTH($A1484),DAY($A1484)),$A:$A,0))=""),"",E1484/INDEX(E:E,MATCH(DATE(YEAR($A1484)-1,MONTH($A1484),DAY($A1484)),$A:$A,0))-1),"")</f>
        <v/>
      </c>
      <c r="I1484" s="20">
        <f>IFERROR(IF(OR(F1484="",INDEX(F:F,MATCH(DATE(YEAR($A1484)-1,MONTH($A1484),DAY($A1484)),$A:$A,0))=""),"",F1484/INDEX(F:F,MATCH(DATE(YEAR($A1484)-1,MONTH($A1484),DAY($A1484)),$A:$A,0))-1),"")</f>
        <v/>
      </c>
      <c r="J1484" s="20">
        <f>IFERROR(IF(OR(G1484="",INDEX(G:G,MATCH(DATE(YEAR($A1484)-1,MONTH($A1484),DAY($A1484)),$A:$A,0))=""),"",G1484/INDEX(G:G,MATCH(DATE(YEAR($A1484)-1,MONTH($A1484),DAY($A1484)),$A:$A,0))-1),"")</f>
        <v/>
      </c>
      <c r="K1484" s="20">
        <f>IF(OR(E1484="",E1483=""),"",E1484/E1483-1)</f>
        <v/>
      </c>
      <c r="L1484" s="20">
        <f>IF(OR(F1484="",F1483=""),"",F1484/F1483-1)</f>
        <v/>
      </c>
      <c r="M1484" s="20">
        <f>IF(OR(G1484="",G1483=""),"",G1484/G1483-1)</f>
        <v/>
      </c>
      <c r="N1484" s="20">
        <f>IF(G1484="","",E1484/G1484)</f>
        <v/>
      </c>
      <c r="O1484" s="20">
        <f>IF(G1484="","",F1484/G1484)</f>
        <v/>
      </c>
      <c r="P1484" s="21">
        <f>IF(SUMIFS('Daily NSE Equity Options'!$L:$L,'Daily NSE Equity Options'!$A:$A,$A1484)=0,"",SUMIFS('Daily NSE Equity Options'!$L:$L,'Daily NSE Equity Options'!$A:$A,$A1484))</f>
        <v/>
      </c>
      <c r="Q1484" s="8">
        <f>IF(SUMIFS('Daily BSE Equity Options'!$L:$L,'Daily BSE Equity Options'!$A:$A,$A1484)=0,"",SUMIFS('Daily BSE Equity Options'!$L:$L,'Daily BSE Equity Options'!$A:$A,$A1484))</f>
        <v/>
      </c>
      <c r="R1484" s="8">
        <f>IF(OR(P1484="",Q1484=""),"",P1484+Q1484)</f>
        <v/>
      </c>
      <c r="S1484" s="23">
        <f>IFERROR(IF(OR(P1484="",INDEX(P:P,MATCH(DATE(YEAR($A1484)-1,MONTH($A1484),DAY($A1484)),$A:$A,0))=""),"",P1484/INDEX(P:P,MATCH(DATE(YEAR($A1484)-1,MONTH($A1484),DAY($A1484)),$A:$A,0))-1),"")</f>
        <v/>
      </c>
      <c r="T1484" s="23">
        <f>IFERROR(IF(OR(Q1484="",INDEX(Q:Q,MATCH(DATE(YEAR($A1484)-1,MONTH($A1484),DAY($A1484)),$A:$A,0))=""),"",Q1484/INDEX(Q:Q,MATCH(DATE(YEAR($A1484)-1,MONTH($A1484),DAY($A1484)),$A:$A,0))-1),"")</f>
        <v/>
      </c>
      <c r="U1484" s="23">
        <f>IFERROR(IF(OR(R1484="",INDEX(R:R,MATCH(DATE(YEAR($A1484)-1,MONTH($A1484),DAY($A1484)),$A:$A,0))=""),"",R1484/INDEX(R:R,MATCH(DATE(YEAR($A1484)-1,MONTH($A1484),DAY($A1484)),$A:$A,0))-1),"")</f>
        <v/>
      </c>
      <c r="V1484" s="23">
        <f>IF(OR(P1484="",P1483=""),"",P1484/P1483-1)</f>
        <v/>
      </c>
      <c r="W1484" s="23">
        <f>IF(OR(Q1484="",Q1483=""),"",Q1484/Q1483-1)</f>
        <v/>
      </c>
      <c r="X1484" s="23">
        <f>IF(OR(R1484="",R1483=""),"",R1484/R1483-1)</f>
        <v/>
      </c>
      <c r="Y1484" s="23">
        <f>IF(R1484="","",P1484/R1484)</f>
        <v/>
      </c>
      <c r="Z1484" s="23">
        <f>IF(R1484="","",Q1484/R1484)</f>
        <v/>
      </c>
      <c r="AA1484" s="24">
        <f>IF(SUMIFS('Daily NSE Equity Options'!$M:$M,'Daily NSE Equity Options'!$A:$A,$A1484)=0,"",SUMIFS('Daily NSE Equity Options'!$M:$M,'Daily NSE Equity Options'!$A:$A,$A1484))</f>
        <v/>
      </c>
      <c r="AB1484" s="9">
        <f>IF(SUMIFS('Daily BSE Equity Options'!$M:$M,'Daily BSE Equity Options'!$A:$A,$A1484)=0,"",SUMIFS('Daily BSE Equity Options'!$M:$M,'Daily BSE Equity Options'!$A:$A,$A1484))</f>
        <v/>
      </c>
      <c r="AC1484" s="9">
        <f>IF(OR(AA1484="",AB1484=""),"",AA1484+AB1484)</f>
        <v/>
      </c>
      <c r="AD1484" s="26">
        <f>IFERROR(IF(OR(AA1484="",INDEX(AA:AA,MATCH(DATE(YEAR($A1484)-1,MONTH($A1484),DAY($A1484)),$A:$A,0))=""),"",AA1484/INDEX(AA:AA,MATCH(DATE(YEAR($A1484)-1,MONTH($A1484),DAY($A1484)),$A:$A,0))-1),"")</f>
        <v/>
      </c>
      <c r="AE1484" s="26">
        <f>IFERROR(IF(OR(AB1484="",INDEX(AB:AB,MATCH(DATE(YEAR($A1484)-1,MONTH($A1484),DAY($A1484)),$A:$A,0))=""),"",AB1484/INDEX(AB:AB,MATCH(DATE(YEAR($A1484)-1,MONTH($A1484),DAY($A1484)),$A:$A,0))-1),"")</f>
        <v/>
      </c>
      <c r="AF1484" s="26">
        <f>IFERROR(IF(OR(AC1484="",INDEX(AC:AC,MATCH(DATE(YEAR($A1484)-1,MONTH($A1484),DAY($A1484)),$A:$A,0))=""),"",AC1484/INDEX(AC:AC,MATCH(DATE(YEAR($A1484)-1,MONTH($A1484),DAY($A1484)),$A:$A,0))-1),"")</f>
        <v/>
      </c>
      <c r="AG1484" s="26">
        <f>IF(OR(AA1484="",AA1483=""),"",AA1484/AA1483-1)</f>
        <v/>
      </c>
      <c r="AH1484" s="26">
        <f>IF(OR(AB1484="",AB1483=""),"",AB1484/AB1483-1)</f>
        <v/>
      </c>
      <c r="AI1484" s="26">
        <f>IF(OR(AC1484="",AC1483=""),"",AC1484/AC1483-1)</f>
        <v/>
      </c>
      <c r="AJ1484" s="26">
        <f>IF(AC1484="","",AA1484/AC1484)</f>
        <v/>
      </c>
      <c r="AK1484" s="26">
        <f>IF(AC1484="","",AB1484/AC1484)</f>
        <v/>
      </c>
      <c r="AL1484" s="29" t="n">
        <v>22.8025</v>
      </c>
      <c r="AM1484" s="30" t="n">
        <v>23.1375</v>
      </c>
      <c r="AN1484" s="30" t="n">
        <v>21.685</v>
      </c>
      <c r="AO1484" s="30" t="n">
        <v>22.81</v>
      </c>
      <c r="AP1484" s="31" t="n">
        <v>0.0003</v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18">
        <f>IF(SUMIFS('Daily NSE Equity Options'!$K:$K,'Daily NSE Equity Options'!$A:$A,$A1485)=0,"",SUMIFS('Daily NSE Equity Options'!$K:$K,'Daily NSE Equity Options'!$A:$A,$A1485))</f>
        <v/>
      </c>
      <c r="F1485" s="7">
        <f>IF(SUMIFS('Daily BSE Equity Options'!$K:$K,'Daily BSE Equity Options'!$A:$A,$A1485)=0,"",SUMIFS('Daily BSE Equity Options'!$K:$K,'Daily BSE Equity Options'!$A:$A,$A1485))</f>
        <v/>
      </c>
      <c r="G1485" s="7">
        <f>IF(OR(E1485="",F1485=""),"",E1485+F1485)</f>
        <v/>
      </c>
      <c r="H1485" s="20">
        <f>IFERROR(IF(OR(E1485="",INDEX(E:E,MATCH(DATE(YEAR($A1485)-1,MONTH($A1485),DAY($A1485)),$A:$A,0))=""),"",E1485/INDEX(E:E,MATCH(DATE(YEAR($A1485)-1,MONTH($A1485),DAY($A1485)),$A:$A,0))-1),"")</f>
        <v/>
      </c>
      <c r="I1485" s="20">
        <f>IFERROR(IF(OR(F1485="",INDEX(F:F,MATCH(DATE(YEAR($A1485)-1,MONTH($A1485),DAY($A1485)),$A:$A,0))=""),"",F1485/INDEX(F:F,MATCH(DATE(YEAR($A1485)-1,MONTH($A1485),DAY($A1485)),$A:$A,0))-1),"")</f>
        <v/>
      </c>
      <c r="J1485" s="20">
        <f>IFERROR(IF(OR(G1485="",INDEX(G:G,MATCH(DATE(YEAR($A1485)-1,MONTH($A1485),DAY($A1485)),$A:$A,0))=""),"",G1485/INDEX(G:G,MATCH(DATE(YEAR($A1485)-1,MONTH($A1485),DAY($A1485)),$A:$A,0))-1),"")</f>
        <v/>
      </c>
      <c r="K1485" s="20">
        <f>IF(OR(E1485="",E1484=""),"",E1485/E1484-1)</f>
        <v/>
      </c>
      <c r="L1485" s="20">
        <f>IF(OR(F1485="",F1484=""),"",F1485/F1484-1)</f>
        <v/>
      </c>
      <c r="M1485" s="20">
        <f>IF(OR(G1485="",G1484=""),"",G1485/G1484-1)</f>
        <v/>
      </c>
      <c r="N1485" s="20">
        <f>IF(G1485="","",E1485/G1485)</f>
        <v/>
      </c>
      <c r="O1485" s="20">
        <f>IF(G1485="","",F1485/G1485)</f>
        <v/>
      </c>
      <c r="P1485" s="21">
        <f>IF(SUMIFS('Daily NSE Equity Options'!$L:$L,'Daily NSE Equity Options'!$A:$A,$A1485)=0,"",SUMIFS('Daily NSE Equity Options'!$L:$L,'Daily NSE Equity Options'!$A:$A,$A1485))</f>
        <v/>
      </c>
      <c r="Q1485" s="8">
        <f>IF(SUMIFS('Daily BSE Equity Options'!$L:$L,'Daily BSE Equity Options'!$A:$A,$A1485)=0,"",SUMIFS('Daily BSE Equity Options'!$L:$L,'Daily BSE Equity Options'!$A:$A,$A1485))</f>
        <v/>
      </c>
      <c r="R1485" s="8">
        <f>IF(OR(P1485="",Q1485=""),"",P1485+Q1485)</f>
        <v/>
      </c>
      <c r="S1485" s="23">
        <f>IFERROR(IF(OR(P1485="",INDEX(P:P,MATCH(DATE(YEAR($A1485)-1,MONTH($A1485),DAY($A1485)),$A:$A,0))=""),"",P1485/INDEX(P:P,MATCH(DATE(YEAR($A1485)-1,MONTH($A1485),DAY($A1485)),$A:$A,0))-1),"")</f>
        <v/>
      </c>
      <c r="T1485" s="23">
        <f>IFERROR(IF(OR(Q1485="",INDEX(Q:Q,MATCH(DATE(YEAR($A1485)-1,MONTH($A1485),DAY($A1485)),$A:$A,0))=""),"",Q1485/INDEX(Q:Q,MATCH(DATE(YEAR($A1485)-1,MONTH($A1485),DAY($A1485)),$A:$A,0))-1),"")</f>
        <v/>
      </c>
      <c r="U1485" s="23">
        <f>IFERROR(IF(OR(R1485="",INDEX(R:R,MATCH(DATE(YEAR($A1485)-1,MONTH($A1485),DAY($A1485)),$A:$A,0))=""),"",R1485/INDEX(R:R,MATCH(DATE(YEAR($A1485)-1,MONTH($A1485),DAY($A1485)),$A:$A,0))-1),"")</f>
        <v/>
      </c>
      <c r="V1485" s="23">
        <f>IF(OR(P1485="",P1484=""),"",P1485/P1484-1)</f>
        <v/>
      </c>
      <c r="W1485" s="23">
        <f>IF(OR(Q1485="",Q1484=""),"",Q1485/Q1484-1)</f>
        <v/>
      </c>
      <c r="X1485" s="23">
        <f>IF(OR(R1485="",R1484=""),"",R1485/R1484-1)</f>
        <v/>
      </c>
      <c r="Y1485" s="23">
        <f>IF(R1485="","",P1485/R1485)</f>
        <v/>
      </c>
      <c r="Z1485" s="23">
        <f>IF(R1485="","",Q1485/R1485)</f>
        <v/>
      </c>
      <c r="AA1485" s="24">
        <f>IF(SUMIFS('Daily NSE Equity Options'!$M:$M,'Daily NSE Equity Options'!$A:$A,$A1485)=0,"",SUMIFS('Daily NSE Equity Options'!$M:$M,'Daily NSE Equity Options'!$A:$A,$A1485))</f>
        <v/>
      </c>
      <c r="AB1485" s="9">
        <f>IF(SUMIFS('Daily BSE Equity Options'!$M:$M,'Daily BSE Equity Options'!$A:$A,$A1485)=0,"",SUMIFS('Daily BSE Equity Options'!$M:$M,'Daily BSE Equity Options'!$A:$A,$A1485))</f>
        <v/>
      </c>
      <c r="AC1485" s="9">
        <f>IF(OR(AA1485="",AB1485=""),"",AA1485+AB1485)</f>
        <v/>
      </c>
      <c r="AD1485" s="26">
        <f>IFERROR(IF(OR(AA1485="",INDEX(AA:AA,MATCH(DATE(YEAR($A1485)-1,MONTH($A1485),DAY($A1485)),$A:$A,0))=""),"",AA1485/INDEX(AA:AA,MATCH(DATE(YEAR($A1485)-1,MONTH($A1485),DAY($A1485)),$A:$A,0))-1),"")</f>
        <v/>
      </c>
      <c r="AE1485" s="26">
        <f>IFERROR(IF(OR(AB1485="",INDEX(AB:AB,MATCH(DATE(YEAR($A1485)-1,MONTH($A1485),DAY($A1485)),$A:$A,0))=""),"",AB1485/INDEX(AB:AB,MATCH(DATE(YEAR($A1485)-1,MONTH($A1485),DAY($A1485)),$A:$A,0))-1),"")</f>
        <v/>
      </c>
      <c r="AF1485" s="26">
        <f>IFERROR(IF(OR(AC1485="",INDEX(AC:AC,MATCH(DATE(YEAR($A1485)-1,MONTH($A1485),DAY($A1485)),$A:$A,0))=""),"",AC1485/INDEX(AC:AC,MATCH(DATE(YEAR($A1485)-1,MONTH($A1485),DAY($A1485)),$A:$A,0))-1),"")</f>
        <v/>
      </c>
      <c r="AG1485" s="26">
        <f>IF(OR(AA1485="",AA1484=""),"",AA1485/AA1484-1)</f>
        <v/>
      </c>
      <c r="AH1485" s="26">
        <f>IF(OR(AB1485="",AB1484=""),"",AB1485/AB1484-1)</f>
        <v/>
      </c>
      <c r="AI1485" s="26">
        <f>IF(OR(AC1485="",AC1484=""),"",AC1485/AC1484-1)</f>
        <v/>
      </c>
      <c r="AJ1485" s="26">
        <f>IF(AC1485="","",AA1485/AC1485)</f>
        <v/>
      </c>
      <c r="AK1485" s="26">
        <f>IF(AC1485="","",AB1485/AC1485)</f>
        <v/>
      </c>
      <c r="AL1485" s="29" t="n">
        <v>22.8125</v>
      </c>
      <c r="AM1485" s="30" t="n">
        <v>27.1725</v>
      </c>
      <c r="AN1485" s="30" t="n">
        <v>22.8125</v>
      </c>
      <c r="AO1485" s="30" t="n">
        <v>26.73</v>
      </c>
      <c r="AP1485" s="31" t="n">
        <v>0.1717</v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18">
        <f>IF(SUMIFS('Daily NSE Equity Options'!$K:$K,'Daily NSE Equity Options'!$A:$A,$A1486)=0,"",SUMIFS('Daily NSE Equity Options'!$K:$K,'Daily NSE Equity Options'!$A:$A,$A1486))</f>
        <v/>
      </c>
      <c r="F1486" s="7">
        <f>IF(SUMIFS('Daily BSE Equity Options'!$K:$K,'Daily BSE Equity Options'!$A:$A,$A1486)=0,"",SUMIFS('Daily BSE Equity Options'!$K:$K,'Daily BSE Equity Options'!$A:$A,$A1486))</f>
        <v/>
      </c>
      <c r="G1486" s="7">
        <f>IF(OR(E1486="",F1486=""),"",E1486+F1486)</f>
        <v/>
      </c>
      <c r="H1486" s="20">
        <f>IFERROR(IF(OR(E1486="",INDEX(E:E,MATCH(DATE(YEAR($A1486)-1,MONTH($A1486),DAY($A1486)),$A:$A,0))=""),"",E1486/INDEX(E:E,MATCH(DATE(YEAR($A1486)-1,MONTH($A1486),DAY($A1486)),$A:$A,0))-1),"")</f>
        <v/>
      </c>
      <c r="I1486" s="20">
        <f>IFERROR(IF(OR(F1486="",INDEX(F:F,MATCH(DATE(YEAR($A1486)-1,MONTH($A1486),DAY($A1486)),$A:$A,0))=""),"",F1486/INDEX(F:F,MATCH(DATE(YEAR($A1486)-1,MONTH($A1486),DAY($A1486)),$A:$A,0))-1),"")</f>
        <v/>
      </c>
      <c r="J1486" s="20">
        <f>IFERROR(IF(OR(G1486="",INDEX(G:G,MATCH(DATE(YEAR($A1486)-1,MONTH($A1486),DAY($A1486)),$A:$A,0))=""),"",G1486/INDEX(G:G,MATCH(DATE(YEAR($A1486)-1,MONTH($A1486),DAY($A1486)),$A:$A,0))-1),"")</f>
        <v/>
      </c>
      <c r="K1486" s="20">
        <f>IF(OR(E1486="",E1485=""),"",E1486/E1485-1)</f>
        <v/>
      </c>
      <c r="L1486" s="20">
        <f>IF(OR(F1486="",F1485=""),"",F1486/F1485-1)</f>
        <v/>
      </c>
      <c r="M1486" s="20">
        <f>IF(OR(G1486="",G1485=""),"",G1486/G1485-1)</f>
        <v/>
      </c>
      <c r="N1486" s="20">
        <f>IF(G1486="","",E1486/G1486)</f>
        <v/>
      </c>
      <c r="O1486" s="20">
        <f>IF(G1486="","",F1486/G1486)</f>
        <v/>
      </c>
      <c r="P1486" s="21">
        <f>IF(SUMIFS('Daily NSE Equity Options'!$L:$L,'Daily NSE Equity Options'!$A:$A,$A1486)=0,"",SUMIFS('Daily NSE Equity Options'!$L:$L,'Daily NSE Equity Options'!$A:$A,$A1486))</f>
        <v/>
      </c>
      <c r="Q1486" s="8">
        <f>IF(SUMIFS('Daily BSE Equity Options'!$L:$L,'Daily BSE Equity Options'!$A:$A,$A1486)=0,"",SUMIFS('Daily BSE Equity Options'!$L:$L,'Daily BSE Equity Options'!$A:$A,$A1486))</f>
        <v/>
      </c>
      <c r="R1486" s="8">
        <f>IF(OR(P1486="",Q1486=""),"",P1486+Q1486)</f>
        <v/>
      </c>
      <c r="S1486" s="23">
        <f>IFERROR(IF(OR(P1486="",INDEX(P:P,MATCH(DATE(YEAR($A1486)-1,MONTH($A1486),DAY($A1486)),$A:$A,0))=""),"",P1486/INDEX(P:P,MATCH(DATE(YEAR($A1486)-1,MONTH($A1486),DAY($A1486)),$A:$A,0))-1),"")</f>
        <v/>
      </c>
      <c r="T1486" s="23">
        <f>IFERROR(IF(OR(Q1486="",INDEX(Q:Q,MATCH(DATE(YEAR($A1486)-1,MONTH($A1486),DAY($A1486)),$A:$A,0))=""),"",Q1486/INDEX(Q:Q,MATCH(DATE(YEAR($A1486)-1,MONTH($A1486),DAY($A1486)),$A:$A,0))-1),"")</f>
        <v/>
      </c>
      <c r="U1486" s="23">
        <f>IFERROR(IF(OR(R1486="",INDEX(R:R,MATCH(DATE(YEAR($A1486)-1,MONTH($A1486),DAY($A1486)),$A:$A,0))=""),"",R1486/INDEX(R:R,MATCH(DATE(YEAR($A1486)-1,MONTH($A1486),DAY($A1486)),$A:$A,0))-1),"")</f>
        <v/>
      </c>
      <c r="V1486" s="23">
        <f>IF(OR(P1486="",P1485=""),"",P1486/P1485-1)</f>
        <v/>
      </c>
      <c r="W1486" s="23">
        <f>IF(OR(Q1486="",Q1485=""),"",Q1486/Q1485-1)</f>
        <v/>
      </c>
      <c r="X1486" s="23">
        <f>IF(OR(R1486="",R1485=""),"",R1486/R1485-1)</f>
        <v/>
      </c>
      <c r="Y1486" s="23">
        <f>IF(R1486="","",P1486/R1486)</f>
        <v/>
      </c>
      <c r="Z1486" s="23">
        <f>IF(R1486="","",Q1486/R1486)</f>
        <v/>
      </c>
      <c r="AA1486" s="24">
        <f>IF(SUMIFS('Daily NSE Equity Options'!$M:$M,'Daily NSE Equity Options'!$A:$A,$A1486)=0,"",SUMIFS('Daily NSE Equity Options'!$M:$M,'Daily NSE Equity Options'!$A:$A,$A1486))</f>
        <v/>
      </c>
      <c r="AB1486" s="9">
        <f>IF(SUMIFS('Daily BSE Equity Options'!$M:$M,'Daily BSE Equity Options'!$A:$A,$A1486)=0,"",SUMIFS('Daily BSE Equity Options'!$M:$M,'Daily BSE Equity Options'!$A:$A,$A1486))</f>
        <v/>
      </c>
      <c r="AC1486" s="9">
        <f>IF(OR(AA1486="",AB1486=""),"",AA1486+AB1486)</f>
        <v/>
      </c>
      <c r="AD1486" s="26">
        <f>IFERROR(IF(OR(AA1486="",INDEX(AA:AA,MATCH(DATE(YEAR($A1486)-1,MONTH($A1486),DAY($A1486)),$A:$A,0))=""),"",AA1486/INDEX(AA:AA,MATCH(DATE(YEAR($A1486)-1,MONTH($A1486),DAY($A1486)),$A:$A,0))-1),"")</f>
        <v/>
      </c>
      <c r="AE1486" s="26">
        <f>IFERROR(IF(OR(AB1486="",INDEX(AB:AB,MATCH(DATE(YEAR($A1486)-1,MONTH($A1486),DAY($A1486)),$A:$A,0))=""),"",AB1486/INDEX(AB:AB,MATCH(DATE(YEAR($A1486)-1,MONTH($A1486),DAY($A1486)),$A:$A,0))-1),"")</f>
        <v/>
      </c>
      <c r="AF1486" s="26">
        <f>IFERROR(IF(OR(AC1486="",INDEX(AC:AC,MATCH(DATE(YEAR($A1486)-1,MONTH($A1486),DAY($A1486)),$A:$A,0))=""),"",AC1486/INDEX(AC:AC,MATCH(DATE(YEAR($A1486)-1,MONTH($A1486),DAY($A1486)),$A:$A,0))-1),"")</f>
        <v/>
      </c>
      <c r="AG1486" s="26">
        <f>IF(OR(AA1486="",AA1485=""),"",AA1486/AA1485-1)</f>
        <v/>
      </c>
      <c r="AH1486" s="26">
        <f>IF(OR(AB1486="",AB1485=""),"",AB1486/AB1485-1)</f>
        <v/>
      </c>
      <c r="AI1486" s="26">
        <f>IF(OR(AC1486="",AC1485=""),"",AC1486/AC1485-1)</f>
        <v/>
      </c>
      <c r="AJ1486" s="26">
        <f>IF(AC1486="","",AA1486/AC1486)</f>
        <v/>
      </c>
      <c r="AK1486" s="26">
        <f>IF(AC1486="","",AB1486/AC1486)</f>
        <v/>
      </c>
      <c r="AL1486" s="29" t="n">
        <v>26.73</v>
      </c>
      <c r="AM1486" s="30" t="n">
        <v>26.73</v>
      </c>
      <c r="AN1486" s="30" t="n">
        <v>24.63</v>
      </c>
      <c r="AO1486" s="30" t="n">
        <v>24.74</v>
      </c>
      <c r="AP1486" s="31" t="n">
        <v>-0.07439999999999999</v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18">
        <f>IF(SUMIFS('Daily NSE Equity Options'!$K:$K,'Daily NSE Equity Options'!$A:$A,$A1487)=0,"",SUMIFS('Daily NSE Equity Options'!$K:$K,'Daily NSE Equity Options'!$A:$A,$A1487))</f>
        <v/>
      </c>
      <c r="F1487" s="7">
        <f>IF(SUMIFS('Daily BSE Equity Options'!$K:$K,'Daily BSE Equity Options'!$A:$A,$A1487)=0,"",SUMIFS('Daily BSE Equity Options'!$K:$K,'Daily BSE Equity Options'!$A:$A,$A1487))</f>
        <v/>
      </c>
      <c r="G1487" s="7">
        <f>IF(OR(E1487="",F1487=""),"",E1487+F1487)</f>
        <v/>
      </c>
      <c r="H1487" s="20">
        <f>IFERROR(IF(OR(E1487="",INDEX(E:E,MATCH(DATE(YEAR($A1487)-1,MONTH($A1487),DAY($A1487)),$A:$A,0))=""),"",E1487/INDEX(E:E,MATCH(DATE(YEAR($A1487)-1,MONTH($A1487),DAY($A1487)),$A:$A,0))-1),"")</f>
        <v/>
      </c>
      <c r="I1487" s="20">
        <f>IFERROR(IF(OR(F1487="",INDEX(F:F,MATCH(DATE(YEAR($A1487)-1,MONTH($A1487),DAY($A1487)),$A:$A,0))=""),"",F1487/INDEX(F:F,MATCH(DATE(YEAR($A1487)-1,MONTH($A1487),DAY($A1487)),$A:$A,0))-1),"")</f>
        <v/>
      </c>
      <c r="J1487" s="20">
        <f>IFERROR(IF(OR(G1487="",INDEX(G:G,MATCH(DATE(YEAR($A1487)-1,MONTH($A1487),DAY($A1487)),$A:$A,0))=""),"",G1487/INDEX(G:G,MATCH(DATE(YEAR($A1487)-1,MONTH($A1487),DAY($A1487)),$A:$A,0))-1),"")</f>
        <v/>
      </c>
      <c r="K1487" s="20">
        <f>IF(OR(E1487="",E1486=""),"",E1487/E1486-1)</f>
        <v/>
      </c>
      <c r="L1487" s="20">
        <f>IF(OR(F1487="",F1486=""),"",F1487/F1486-1)</f>
        <v/>
      </c>
      <c r="M1487" s="20">
        <f>IF(OR(G1487="",G1486=""),"",G1487/G1486-1)</f>
        <v/>
      </c>
      <c r="N1487" s="20">
        <f>IF(G1487="","",E1487/G1487)</f>
        <v/>
      </c>
      <c r="O1487" s="20">
        <f>IF(G1487="","",F1487/G1487)</f>
        <v/>
      </c>
      <c r="P1487" s="21">
        <f>IF(SUMIFS('Daily NSE Equity Options'!$L:$L,'Daily NSE Equity Options'!$A:$A,$A1487)=0,"",SUMIFS('Daily NSE Equity Options'!$L:$L,'Daily NSE Equity Options'!$A:$A,$A1487))</f>
        <v/>
      </c>
      <c r="Q1487" s="8">
        <f>IF(SUMIFS('Daily BSE Equity Options'!$L:$L,'Daily BSE Equity Options'!$A:$A,$A1487)=0,"",SUMIFS('Daily BSE Equity Options'!$L:$L,'Daily BSE Equity Options'!$A:$A,$A1487))</f>
        <v/>
      </c>
      <c r="R1487" s="8">
        <f>IF(OR(P1487="",Q1487=""),"",P1487+Q1487)</f>
        <v/>
      </c>
      <c r="S1487" s="23">
        <f>IFERROR(IF(OR(P1487="",INDEX(P:P,MATCH(DATE(YEAR($A1487)-1,MONTH($A1487),DAY($A1487)),$A:$A,0))=""),"",P1487/INDEX(P:P,MATCH(DATE(YEAR($A1487)-1,MONTH($A1487),DAY($A1487)),$A:$A,0))-1),"")</f>
        <v/>
      </c>
      <c r="T1487" s="23">
        <f>IFERROR(IF(OR(Q1487="",INDEX(Q:Q,MATCH(DATE(YEAR($A1487)-1,MONTH($A1487),DAY($A1487)),$A:$A,0))=""),"",Q1487/INDEX(Q:Q,MATCH(DATE(YEAR($A1487)-1,MONTH($A1487),DAY($A1487)),$A:$A,0))-1),"")</f>
        <v/>
      </c>
      <c r="U1487" s="23">
        <f>IFERROR(IF(OR(R1487="",INDEX(R:R,MATCH(DATE(YEAR($A1487)-1,MONTH($A1487),DAY($A1487)),$A:$A,0))=""),"",R1487/INDEX(R:R,MATCH(DATE(YEAR($A1487)-1,MONTH($A1487),DAY($A1487)),$A:$A,0))-1),"")</f>
        <v/>
      </c>
      <c r="V1487" s="23">
        <f>IF(OR(P1487="",P1486=""),"",P1487/P1486-1)</f>
        <v/>
      </c>
      <c r="W1487" s="23">
        <f>IF(OR(Q1487="",Q1486=""),"",Q1487/Q1486-1)</f>
        <v/>
      </c>
      <c r="X1487" s="23">
        <f>IF(OR(R1487="",R1486=""),"",R1487/R1486-1)</f>
        <v/>
      </c>
      <c r="Y1487" s="23">
        <f>IF(R1487="","",P1487/R1487)</f>
        <v/>
      </c>
      <c r="Z1487" s="23">
        <f>IF(R1487="","",Q1487/R1487)</f>
        <v/>
      </c>
      <c r="AA1487" s="24">
        <f>IF(SUMIFS('Daily NSE Equity Options'!$M:$M,'Daily NSE Equity Options'!$A:$A,$A1487)=0,"",SUMIFS('Daily NSE Equity Options'!$M:$M,'Daily NSE Equity Options'!$A:$A,$A1487))</f>
        <v/>
      </c>
      <c r="AB1487" s="9">
        <f>IF(SUMIFS('Daily BSE Equity Options'!$M:$M,'Daily BSE Equity Options'!$A:$A,$A1487)=0,"",SUMIFS('Daily BSE Equity Options'!$M:$M,'Daily BSE Equity Options'!$A:$A,$A1487))</f>
        <v/>
      </c>
      <c r="AC1487" s="9">
        <f>IF(OR(AA1487="",AB1487=""),"",AA1487+AB1487)</f>
        <v/>
      </c>
      <c r="AD1487" s="26">
        <f>IFERROR(IF(OR(AA1487="",INDEX(AA:AA,MATCH(DATE(YEAR($A1487)-1,MONTH($A1487),DAY($A1487)),$A:$A,0))=""),"",AA1487/INDEX(AA:AA,MATCH(DATE(YEAR($A1487)-1,MONTH($A1487),DAY($A1487)),$A:$A,0))-1),"")</f>
        <v/>
      </c>
      <c r="AE1487" s="26">
        <f>IFERROR(IF(OR(AB1487="",INDEX(AB:AB,MATCH(DATE(YEAR($A1487)-1,MONTH($A1487),DAY($A1487)),$A:$A,0))=""),"",AB1487/INDEX(AB:AB,MATCH(DATE(YEAR($A1487)-1,MONTH($A1487),DAY($A1487)),$A:$A,0))-1),"")</f>
        <v/>
      </c>
      <c r="AF1487" s="26">
        <f>IFERROR(IF(OR(AC1487="",INDEX(AC:AC,MATCH(DATE(YEAR($A1487)-1,MONTH($A1487),DAY($A1487)),$A:$A,0))=""),"",AC1487/INDEX(AC:AC,MATCH(DATE(YEAR($A1487)-1,MONTH($A1487),DAY($A1487)),$A:$A,0))-1),"")</f>
        <v/>
      </c>
      <c r="AG1487" s="26">
        <f>IF(OR(AA1487="",AA1486=""),"",AA1487/AA1486-1)</f>
        <v/>
      </c>
      <c r="AH1487" s="26">
        <f>IF(OR(AB1487="",AB1486=""),"",AB1487/AB1486-1)</f>
        <v/>
      </c>
      <c r="AI1487" s="26">
        <f>IF(OR(AC1487="",AC1486=""),"",AC1487/AC1486-1)</f>
        <v/>
      </c>
      <c r="AJ1487" s="26">
        <f>IF(AC1487="","",AA1487/AC1487)</f>
        <v/>
      </c>
      <c r="AK1487" s="26">
        <f>IF(AC1487="","",AB1487/AC1487)</f>
        <v/>
      </c>
      <c r="AL1487" s="29" t="n">
        <v>24.74</v>
      </c>
      <c r="AM1487" s="30" t="n">
        <v>25.23</v>
      </c>
      <c r="AN1487" s="30" t="n">
        <v>24.135</v>
      </c>
      <c r="AO1487" s="30" t="n">
        <v>24.64</v>
      </c>
      <c r="AP1487" s="31" t="n">
        <v>-0.004</v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18">
        <f>IF(SUMIFS('Daily NSE Equity Options'!$K:$K,'Daily NSE Equity Options'!$A:$A,$A1488)=0,"",SUMIFS('Daily NSE Equity Options'!$K:$K,'Daily NSE Equity Options'!$A:$A,$A1488))</f>
        <v/>
      </c>
      <c r="F1488" s="7">
        <f>IF(SUMIFS('Daily BSE Equity Options'!$K:$K,'Daily BSE Equity Options'!$A:$A,$A1488)=0,"",SUMIFS('Daily BSE Equity Options'!$K:$K,'Daily BSE Equity Options'!$A:$A,$A1488))</f>
        <v/>
      </c>
      <c r="G1488" s="7">
        <f>IF(OR(E1488="",F1488=""),"",E1488+F1488)</f>
        <v/>
      </c>
      <c r="H1488" s="20">
        <f>IFERROR(IF(OR(E1488="",INDEX(E:E,MATCH(DATE(YEAR($A1488)-1,MONTH($A1488),DAY($A1488)),$A:$A,0))=""),"",E1488/INDEX(E:E,MATCH(DATE(YEAR($A1488)-1,MONTH($A1488),DAY($A1488)),$A:$A,0))-1),"")</f>
        <v/>
      </c>
      <c r="I1488" s="20">
        <f>IFERROR(IF(OR(F1488="",INDEX(F:F,MATCH(DATE(YEAR($A1488)-1,MONTH($A1488),DAY($A1488)),$A:$A,0))=""),"",F1488/INDEX(F:F,MATCH(DATE(YEAR($A1488)-1,MONTH($A1488),DAY($A1488)),$A:$A,0))-1),"")</f>
        <v/>
      </c>
      <c r="J1488" s="20">
        <f>IFERROR(IF(OR(G1488="",INDEX(G:G,MATCH(DATE(YEAR($A1488)-1,MONTH($A1488),DAY($A1488)),$A:$A,0))=""),"",G1488/INDEX(G:G,MATCH(DATE(YEAR($A1488)-1,MONTH($A1488),DAY($A1488)),$A:$A,0))-1),"")</f>
        <v/>
      </c>
      <c r="K1488" s="20">
        <f>IF(OR(E1488="",E1487=""),"",E1488/E1487-1)</f>
        <v/>
      </c>
      <c r="L1488" s="20">
        <f>IF(OR(F1488="",F1487=""),"",F1488/F1487-1)</f>
        <v/>
      </c>
      <c r="M1488" s="20">
        <f>IF(OR(G1488="",G1487=""),"",G1488/G1487-1)</f>
        <v/>
      </c>
      <c r="N1488" s="20">
        <f>IF(G1488="","",E1488/G1488)</f>
        <v/>
      </c>
      <c r="O1488" s="20">
        <f>IF(G1488="","",F1488/G1488)</f>
        <v/>
      </c>
      <c r="P1488" s="21">
        <f>IF(SUMIFS('Daily NSE Equity Options'!$L:$L,'Daily NSE Equity Options'!$A:$A,$A1488)=0,"",SUMIFS('Daily NSE Equity Options'!$L:$L,'Daily NSE Equity Options'!$A:$A,$A1488))</f>
        <v/>
      </c>
      <c r="Q1488" s="8">
        <f>IF(SUMIFS('Daily BSE Equity Options'!$L:$L,'Daily BSE Equity Options'!$A:$A,$A1488)=0,"",SUMIFS('Daily BSE Equity Options'!$L:$L,'Daily BSE Equity Options'!$A:$A,$A1488))</f>
        <v/>
      </c>
      <c r="R1488" s="8">
        <f>IF(OR(P1488="",Q1488=""),"",P1488+Q1488)</f>
        <v/>
      </c>
      <c r="S1488" s="23">
        <f>IFERROR(IF(OR(P1488="",INDEX(P:P,MATCH(DATE(YEAR($A1488)-1,MONTH($A1488),DAY($A1488)),$A:$A,0))=""),"",P1488/INDEX(P:P,MATCH(DATE(YEAR($A1488)-1,MONTH($A1488),DAY($A1488)),$A:$A,0))-1),"")</f>
        <v/>
      </c>
      <c r="T1488" s="23">
        <f>IFERROR(IF(OR(Q1488="",INDEX(Q:Q,MATCH(DATE(YEAR($A1488)-1,MONTH($A1488),DAY($A1488)),$A:$A,0))=""),"",Q1488/INDEX(Q:Q,MATCH(DATE(YEAR($A1488)-1,MONTH($A1488),DAY($A1488)),$A:$A,0))-1),"")</f>
        <v/>
      </c>
      <c r="U1488" s="23">
        <f>IFERROR(IF(OR(R1488="",INDEX(R:R,MATCH(DATE(YEAR($A1488)-1,MONTH($A1488),DAY($A1488)),$A:$A,0))=""),"",R1488/INDEX(R:R,MATCH(DATE(YEAR($A1488)-1,MONTH($A1488),DAY($A1488)),$A:$A,0))-1),"")</f>
        <v/>
      </c>
      <c r="V1488" s="23">
        <f>IF(OR(P1488="",P1487=""),"",P1488/P1487-1)</f>
        <v/>
      </c>
      <c r="W1488" s="23">
        <f>IF(OR(Q1488="",Q1487=""),"",Q1488/Q1487-1)</f>
        <v/>
      </c>
      <c r="X1488" s="23">
        <f>IF(OR(R1488="",R1487=""),"",R1488/R1487-1)</f>
        <v/>
      </c>
      <c r="Y1488" s="23">
        <f>IF(R1488="","",P1488/R1488)</f>
        <v/>
      </c>
      <c r="Z1488" s="23">
        <f>IF(R1488="","",Q1488/R1488)</f>
        <v/>
      </c>
      <c r="AA1488" s="24">
        <f>IF(SUMIFS('Daily NSE Equity Options'!$M:$M,'Daily NSE Equity Options'!$A:$A,$A1488)=0,"",SUMIFS('Daily NSE Equity Options'!$M:$M,'Daily NSE Equity Options'!$A:$A,$A1488))</f>
        <v/>
      </c>
      <c r="AB1488" s="9">
        <f>IF(SUMIFS('Daily BSE Equity Options'!$M:$M,'Daily BSE Equity Options'!$A:$A,$A1488)=0,"",SUMIFS('Daily BSE Equity Options'!$M:$M,'Daily BSE Equity Options'!$A:$A,$A1488))</f>
        <v/>
      </c>
      <c r="AC1488" s="9">
        <f>IF(OR(AA1488="",AB1488=""),"",AA1488+AB1488)</f>
        <v/>
      </c>
      <c r="AD1488" s="26">
        <f>IFERROR(IF(OR(AA1488="",INDEX(AA:AA,MATCH(DATE(YEAR($A1488)-1,MONTH($A1488),DAY($A1488)),$A:$A,0))=""),"",AA1488/INDEX(AA:AA,MATCH(DATE(YEAR($A1488)-1,MONTH($A1488),DAY($A1488)),$A:$A,0))-1),"")</f>
        <v/>
      </c>
      <c r="AE1488" s="26">
        <f>IFERROR(IF(OR(AB1488="",INDEX(AB:AB,MATCH(DATE(YEAR($A1488)-1,MONTH($A1488),DAY($A1488)),$A:$A,0))=""),"",AB1488/INDEX(AB:AB,MATCH(DATE(YEAR($A1488)-1,MONTH($A1488),DAY($A1488)),$A:$A,0))-1),"")</f>
        <v/>
      </c>
      <c r="AF1488" s="26">
        <f>IFERROR(IF(OR(AC1488="",INDEX(AC:AC,MATCH(DATE(YEAR($A1488)-1,MONTH($A1488),DAY($A1488)),$A:$A,0))=""),"",AC1488/INDEX(AC:AC,MATCH(DATE(YEAR($A1488)-1,MONTH($A1488),DAY($A1488)),$A:$A,0))-1),"")</f>
        <v/>
      </c>
      <c r="AG1488" s="26">
        <f>IF(OR(AA1488="",AA1487=""),"",AA1488/AA1487-1)</f>
        <v/>
      </c>
      <c r="AH1488" s="26">
        <f>IF(OR(AB1488="",AB1487=""),"",AB1488/AB1487-1)</f>
        <v/>
      </c>
      <c r="AI1488" s="26">
        <f>IF(OR(AC1488="",AC1487=""),"",AC1488/AC1487-1)</f>
        <v/>
      </c>
      <c r="AJ1488" s="26">
        <f>IF(AC1488="","",AA1488/AC1488)</f>
        <v/>
      </c>
      <c r="AK1488" s="26">
        <f>IF(AC1488="","",AB1488/AC1488)</f>
        <v/>
      </c>
      <c r="AL1488" s="29" t="n">
        <v>24.64</v>
      </c>
      <c r="AM1488" s="30" t="n">
        <v>27.0875</v>
      </c>
      <c r="AN1488" s="30" t="n">
        <v>23.385</v>
      </c>
      <c r="AO1488" s="30" t="n">
        <v>26.8</v>
      </c>
      <c r="AP1488" s="31" t="n">
        <v>0.0877</v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18">
        <f>IF(SUMIFS('Daily NSE Equity Options'!$K:$K,'Daily NSE Equity Options'!$A:$A,$A1489)=0,"",SUMIFS('Daily NSE Equity Options'!$K:$K,'Daily NSE Equity Options'!$A:$A,$A1489))</f>
        <v/>
      </c>
      <c r="F1489" s="7">
        <f>IF(SUMIFS('Daily BSE Equity Options'!$K:$K,'Daily BSE Equity Options'!$A:$A,$A1489)=0,"",SUMIFS('Daily BSE Equity Options'!$K:$K,'Daily BSE Equity Options'!$A:$A,$A1489))</f>
        <v/>
      </c>
      <c r="G1489" s="7">
        <f>IF(OR(E1489="",F1489=""),"",E1489+F1489)</f>
        <v/>
      </c>
      <c r="H1489" s="20">
        <f>IFERROR(IF(OR(E1489="",INDEX(E:E,MATCH(DATE(YEAR($A1489)-1,MONTH($A1489),DAY($A1489)),$A:$A,0))=""),"",E1489/INDEX(E:E,MATCH(DATE(YEAR($A1489)-1,MONTH($A1489),DAY($A1489)),$A:$A,0))-1),"")</f>
        <v/>
      </c>
      <c r="I1489" s="20">
        <f>IFERROR(IF(OR(F1489="",INDEX(F:F,MATCH(DATE(YEAR($A1489)-1,MONTH($A1489),DAY($A1489)),$A:$A,0))=""),"",F1489/INDEX(F:F,MATCH(DATE(YEAR($A1489)-1,MONTH($A1489),DAY($A1489)),$A:$A,0))-1),"")</f>
        <v/>
      </c>
      <c r="J1489" s="20">
        <f>IFERROR(IF(OR(G1489="",INDEX(G:G,MATCH(DATE(YEAR($A1489)-1,MONTH($A1489),DAY($A1489)),$A:$A,0))=""),"",G1489/INDEX(G:G,MATCH(DATE(YEAR($A1489)-1,MONTH($A1489),DAY($A1489)),$A:$A,0))-1),"")</f>
        <v/>
      </c>
      <c r="K1489" s="20">
        <f>IF(OR(E1489="",E1488=""),"",E1489/E1488-1)</f>
        <v/>
      </c>
      <c r="L1489" s="20">
        <f>IF(OR(F1489="",F1488=""),"",F1489/F1488-1)</f>
        <v/>
      </c>
      <c r="M1489" s="20">
        <f>IF(OR(G1489="",G1488=""),"",G1489/G1488-1)</f>
        <v/>
      </c>
      <c r="N1489" s="20">
        <f>IF(G1489="","",E1489/G1489)</f>
        <v/>
      </c>
      <c r="O1489" s="20">
        <f>IF(G1489="","",F1489/G1489)</f>
        <v/>
      </c>
      <c r="P1489" s="21">
        <f>IF(SUMIFS('Daily NSE Equity Options'!$L:$L,'Daily NSE Equity Options'!$A:$A,$A1489)=0,"",SUMIFS('Daily NSE Equity Options'!$L:$L,'Daily NSE Equity Options'!$A:$A,$A1489))</f>
        <v/>
      </c>
      <c r="Q1489" s="8">
        <f>IF(SUMIFS('Daily BSE Equity Options'!$L:$L,'Daily BSE Equity Options'!$A:$A,$A1489)=0,"",SUMIFS('Daily BSE Equity Options'!$L:$L,'Daily BSE Equity Options'!$A:$A,$A1489))</f>
        <v/>
      </c>
      <c r="R1489" s="8">
        <f>IF(OR(P1489="",Q1489=""),"",P1489+Q1489)</f>
        <v/>
      </c>
      <c r="S1489" s="23">
        <f>IFERROR(IF(OR(P1489="",INDEX(P:P,MATCH(DATE(YEAR($A1489)-1,MONTH($A1489),DAY($A1489)),$A:$A,0))=""),"",P1489/INDEX(P:P,MATCH(DATE(YEAR($A1489)-1,MONTH($A1489),DAY($A1489)),$A:$A,0))-1),"")</f>
        <v/>
      </c>
      <c r="T1489" s="23">
        <f>IFERROR(IF(OR(Q1489="",INDEX(Q:Q,MATCH(DATE(YEAR($A1489)-1,MONTH($A1489),DAY($A1489)),$A:$A,0))=""),"",Q1489/INDEX(Q:Q,MATCH(DATE(YEAR($A1489)-1,MONTH($A1489),DAY($A1489)),$A:$A,0))-1),"")</f>
        <v/>
      </c>
      <c r="U1489" s="23">
        <f>IFERROR(IF(OR(R1489="",INDEX(R:R,MATCH(DATE(YEAR($A1489)-1,MONTH($A1489),DAY($A1489)),$A:$A,0))=""),"",R1489/INDEX(R:R,MATCH(DATE(YEAR($A1489)-1,MONTH($A1489),DAY($A1489)),$A:$A,0))-1),"")</f>
        <v/>
      </c>
      <c r="V1489" s="23">
        <f>IF(OR(P1489="",P1488=""),"",P1489/P1488-1)</f>
        <v/>
      </c>
      <c r="W1489" s="23">
        <f>IF(OR(Q1489="",Q1488=""),"",Q1489/Q1488-1)</f>
        <v/>
      </c>
      <c r="X1489" s="23">
        <f>IF(OR(R1489="",R1488=""),"",R1489/R1488-1)</f>
        <v/>
      </c>
      <c r="Y1489" s="23">
        <f>IF(R1489="","",P1489/R1489)</f>
        <v/>
      </c>
      <c r="Z1489" s="23">
        <f>IF(R1489="","",Q1489/R1489)</f>
        <v/>
      </c>
      <c r="AA1489" s="24">
        <f>IF(SUMIFS('Daily NSE Equity Options'!$M:$M,'Daily NSE Equity Options'!$A:$A,$A1489)=0,"",SUMIFS('Daily NSE Equity Options'!$M:$M,'Daily NSE Equity Options'!$A:$A,$A1489))</f>
        <v/>
      </c>
      <c r="AB1489" s="9">
        <f>IF(SUMIFS('Daily BSE Equity Options'!$M:$M,'Daily BSE Equity Options'!$A:$A,$A1489)=0,"",SUMIFS('Daily BSE Equity Options'!$M:$M,'Daily BSE Equity Options'!$A:$A,$A1489))</f>
        <v/>
      </c>
      <c r="AC1489" s="9">
        <f>IF(OR(AA1489="",AB1489=""),"",AA1489+AB1489)</f>
        <v/>
      </c>
      <c r="AD1489" s="26">
        <f>IFERROR(IF(OR(AA1489="",INDEX(AA:AA,MATCH(DATE(YEAR($A1489)-1,MONTH($A1489),DAY($A1489)),$A:$A,0))=""),"",AA1489/INDEX(AA:AA,MATCH(DATE(YEAR($A1489)-1,MONTH($A1489),DAY($A1489)),$A:$A,0))-1),"")</f>
        <v/>
      </c>
      <c r="AE1489" s="26">
        <f>IFERROR(IF(OR(AB1489="",INDEX(AB:AB,MATCH(DATE(YEAR($A1489)-1,MONTH($A1489),DAY($A1489)),$A:$A,0))=""),"",AB1489/INDEX(AB:AB,MATCH(DATE(YEAR($A1489)-1,MONTH($A1489),DAY($A1489)),$A:$A,0))-1),"")</f>
        <v/>
      </c>
      <c r="AF1489" s="26">
        <f>IFERROR(IF(OR(AC1489="",INDEX(AC:AC,MATCH(DATE(YEAR($A1489)-1,MONTH($A1489),DAY($A1489)),$A:$A,0))=""),"",AC1489/INDEX(AC:AC,MATCH(DATE(YEAR($A1489)-1,MONTH($A1489),DAY($A1489)),$A:$A,0))-1),"")</f>
        <v/>
      </c>
      <c r="AG1489" s="26">
        <f>IF(OR(AA1489="",AA1488=""),"",AA1489/AA1488-1)</f>
        <v/>
      </c>
      <c r="AH1489" s="26">
        <f>IF(OR(AB1489="",AB1488=""),"",AB1489/AB1488-1)</f>
        <v/>
      </c>
      <c r="AI1489" s="26">
        <f>IF(OR(AC1489="",AC1488=""),"",AC1489/AC1488-1)</f>
        <v/>
      </c>
      <c r="AJ1489" s="26">
        <f>IF(AC1489="","",AA1489/AC1489)</f>
        <v/>
      </c>
      <c r="AK1489" s="26">
        <f>IF(AC1489="","",AB1489/AC1489)</f>
        <v/>
      </c>
      <c r="AL1489" s="29" t="n">
        <v>26.8025</v>
      </c>
      <c r="AM1489" s="30" t="n">
        <v>28.9075</v>
      </c>
      <c r="AN1489" s="30" t="n">
        <v>26.8025</v>
      </c>
      <c r="AO1489" s="30" t="n">
        <v>27.89</v>
      </c>
      <c r="AP1489" s="31" t="n">
        <v>0.0406</v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18">
        <f>IF(SUMIFS('Daily NSE Equity Options'!$K:$K,'Daily NSE Equity Options'!$A:$A,$A1490)=0,"",SUMIFS('Daily NSE Equity Options'!$K:$K,'Daily NSE Equity Options'!$A:$A,$A1490))</f>
        <v/>
      </c>
      <c r="F1490" s="7">
        <f>IF(SUMIFS('Daily BSE Equity Options'!$K:$K,'Daily BSE Equity Options'!$A:$A,$A1490)=0,"",SUMIFS('Daily BSE Equity Options'!$K:$K,'Daily BSE Equity Options'!$A:$A,$A1490))</f>
        <v/>
      </c>
      <c r="G1490" s="7">
        <f>IF(OR(E1490="",F1490=""),"",E1490+F1490)</f>
        <v/>
      </c>
      <c r="H1490" s="20">
        <f>IFERROR(IF(OR(E1490="",INDEX(E:E,MATCH(DATE(YEAR($A1490)-1,MONTH($A1490),DAY($A1490)),$A:$A,0))=""),"",E1490/INDEX(E:E,MATCH(DATE(YEAR($A1490)-1,MONTH($A1490),DAY($A1490)),$A:$A,0))-1),"")</f>
        <v/>
      </c>
      <c r="I1490" s="20">
        <f>IFERROR(IF(OR(F1490="",INDEX(F:F,MATCH(DATE(YEAR($A1490)-1,MONTH($A1490),DAY($A1490)),$A:$A,0))=""),"",F1490/INDEX(F:F,MATCH(DATE(YEAR($A1490)-1,MONTH($A1490),DAY($A1490)),$A:$A,0))-1),"")</f>
        <v/>
      </c>
      <c r="J1490" s="20">
        <f>IFERROR(IF(OR(G1490="",INDEX(G:G,MATCH(DATE(YEAR($A1490)-1,MONTH($A1490),DAY($A1490)),$A:$A,0))=""),"",G1490/INDEX(G:G,MATCH(DATE(YEAR($A1490)-1,MONTH($A1490),DAY($A1490)),$A:$A,0))-1),"")</f>
        <v/>
      </c>
      <c r="K1490" s="20">
        <f>IF(OR(E1490="",E1489=""),"",E1490/E1489-1)</f>
        <v/>
      </c>
      <c r="L1490" s="20">
        <f>IF(OR(F1490="",F1489=""),"",F1490/F1489-1)</f>
        <v/>
      </c>
      <c r="M1490" s="20">
        <f>IF(OR(G1490="",G1489=""),"",G1490/G1489-1)</f>
        <v/>
      </c>
      <c r="N1490" s="20">
        <f>IF(G1490="","",E1490/G1490)</f>
        <v/>
      </c>
      <c r="O1490" s="20">
        <f>IF(G1490="","",F1490/G1490)</f>
        <v/>
      </c>
      <c r="P1490" s="21">
        <f>IF(SUMIFS('Daily NSE Equity Options'!$L:$L,'Daily NSE Equity Options'!$A:$A,$A1490)=0,"",SUMIFS('Daily NSE Equity Options'!$L:$L,'Daily NSE Equity Options'!$A:$A,$A1490))</f>
        <v/>
      </c>
      <c r="Q1490" s="8">
        <f>IF(SUMIFS('Daily BSE Equity Options'!$L:$L,'Daily BSE Equity Options'!$A:$A,$A1490)=0,"",SUMIFS('Daily BSE Equity Options'!$L:$L,'Daily BSE Equity Options'!$A:$A,$A1490))</f>
        <v/>
      </c>
      <c r="R1490" s="8">
        <f>IF(OR(P1490="",Q1490=""),"",P1490+Q1490)</f>
        <v/>
      </c>
      <c r="S1490" s="23">
        <f>IFERROR(IF(OR(P1490="",INDEX(P:P,MATCH(DATE(YEAR($A1490)-1,MONTH($A1490),DAY($A1490)),$A:$A,0))=""),"",P1490/INDEX(P:P,MATCH(DATE(YEAR($A1490)-1,MONTH($A1490),DAY($A1490)),$A:$A,0))-1),"")</f>
        <v/>
      </c>
      <c r="T1490" s="23">
        <f>IFERROR(IF(OR(Q1490="",INDEX(Q:Q,MATCH(DATE(YEAR($A1490)-1,MONTH($A1490),DAY($A1490)),$A:$A,0))=""),"",Q1490/INDEX(Q:Q,MATCH(DATE(YEAR($A1490)-1,MONTH($A1490),DAY($A1490)),$A:$A,0))-1),"")</f>
        <v/>
      </c>
      <c r="U1490" s="23">
        <f>IFERROR(IF(OR(R1490="",INDEX(R:R,MATCH(DATE(YEAR($A1490)-1,MONTH($A1490),DAY($A1490)),$A:$A,0))=""),"",R1490/INDEX(R:R,MATCH(DATE(YEAR($A1490)-1,MONTH($A1490),DAY($A1490)),$A:$A,0))-1),"")</f>
        <v/>
      </c>
      <c r="V1490" s="23">
        <f>IF(OR(P1490="",P1489=""),"",P1490/P1489-1)</f>
        <v/>
      </c>
      <c r="W1490" s="23">
        <f>IF(OR(Q1490="",Q1489=""),"",Q1490/Q1489-1)</f>
        <v/>
      </c>
      <c r="X1490" s="23">
        <f>IF(OR(R1490="",R1489=""),"",R1490/R1489-1)</f>
        <v/>
      </c>
      <c r="Y1490" s="23">
        <f>IF(R1490="","",P1490/R1490)</f>
        <v/>
      </c>
      <c r="Z1490" s="23">
        <f>IF(R1490="","",Q1490/R1490)</f>
        <v/>
      </c>
      <c r="AA1490" s="24">
        <f>IF(SUMIFS('Daily NSE Equity Options'!$M:$M,'Daily NSE Equity Options'!$A:$A,$A1490)=0,"",SUMIFS('Daily NSE Equity Options'!$M:$M,'Daily NSE Equity Options'!$A:$A,$A1490))</f>
        <v/>
      </c>
      <c r="AB1490" s="9">
        <f>IF(SUMIFS('Daily BSE Equity Options'!$M:$M,'Daily BSE Equity Options'!$A:$A,$A1490)=0,"",SUMIFS('Daily BSE Equity Options'!$M:$M,'Daily BSE Equity Options'!$A:$A,$A1490))</f>
        <v/>
      </c>
      <c r="AC1490" s="9">
        <f>IF(OR(AA1490="",AB1490=""),"",AA1490+AB1490)</f>
        <v/>
      </c>
      <c r="AD1490" s="26">
        <f>IFERROR(IF(OR(AA1490="",INDEX(AA:AA,MATCH(DATE(YEAR($A1490)-1,MONTH($A1490),DAY($A1490)),$A:$A,0))=""),"",AA1490/INDEX(AA:AA,MATCH(DATE(YEAR($A1490)-1,MONTH($A1490),DAY($A1490)),$A:$A,0))-1),"")</f>
        <v/>
      </c>
      <c r="AE1490" s="26">
        <f>IFERROR(IF(OR(AB1490="",INDEX(AB:AB,MATCH(DATE(YEAR($A1490)-1,MONTH($A1490),DAY($A1490)),$A:$A,0))=""),"",AB1490/INDEX(AB:AB,MATCH(DATE(YEAR($A1490)-1,MONTH($A1490),DAY($A1490)),$A:$A,0))-1),"")</f>
        <v/>
      </c>
      <c r="AF1490" s="26">
        <f>IFERROR(IF(OR(AC1490="",INDEX(AC:AC,MATCH(DATE(YEAR($A1490)-1,MONTH($A1490),DAY($A1490)),$A:$A,0))=""),"",AC1490/INDEX(AC:AC,MATCH(DATE(YEAR($A1490)-1,MONTH($A1490),DAY($A1490)),$A:$A,0))-1),"")</f>
        <v/>
      </c>
      <c r="AG1490" s="26">
        <f>IF(OR(AA1490="",AA1489=""),"",AA1490/AA1489-1)</f>
        <v/>
      </c>
      <c r="AH1490" s="26">
        <f>IF(OR(AB1490="",AB1489=""),"",AB1490/AB1489-1)</f>
        <v/>
      </c>
      <c r="AI1490" s="26">
        <f>IF(OR(AC1490="",AC1489=""),"",AC1490/AC1489-1)</f>
        <v/>
      </c>
      <c r="AJ1490" s="26">
        <f>IF(AC1490="","",AA1490/AC1490)</f>
        <v/>
      </c>
      <c r="AK1490" s="26">
        <f>IF(AC1490="","",AB1490/AC1490)</f>
        <v/>
      </c>
      <c r="AL1490" s="29" t="n">
        <v>27.8875</v>
      </c>
      <c r="AM1490" s="30" t="n">
        <v>27.8875</v>
      </c>
      <c r="AN1490" s="30" t="n">
        <v>23.6475</v>
      </c>
      <c r="AO1490" s="30" t="n">
        <v>25.01</v>
      </c>
      <c r="AP1490" s="31" t="n">
        <v>-0.1032</v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18">
        <f>IF(SUMIFS('Daily NSE Equity Options'!$K:$K,'Daily NSE Equity Options'!$A:$A,$A1491)=0,"",SUMIFS('Daily NSE Equity Options'!$K:$K,'Daily NSE Equity Options'!$A:$A,$A1491))</f>
        <v/>
      </c>
      <c r="F1491" s="7">
        <f>IF(SUMIFS('Daily BSE Equity Options'!$K:$K,'Daily BSE Equity Options'!$A:$A,$A1491)=0,"",SUMIFS('Daily BSE Equity Options'!$K:$K,'Daily BSE Equity Options'!$A:$A,$A1491))</f>
        <v/>
      </c>
      <c r="G1491" s="7">
        <f>IF(OR(E1491="",F1491=""),"",E1491+F1491)</f>
        <v/>
      </c>
      <c r="H1491" s="20">
        <f>IFERROR(IF(OR(E1491="",INDEX(E:E,MATCH(DATE(YEAR($A1491)-1,MONTH($A1491),DAY($A1491)),$A:$A,0))=""),"",E1491/INDEX(E:E,MATCH(DATE(YEAR($A1491)-1,MONTH($A1491),DAY($A1491)),$A:$A,0))-1),"")</f>
        <v/>
      </c>
      <c r="I1491" s="20">
        <f>IFERROR(IF(OR(F1491="",INDEX(F:F,MATCH(DATE(YEAR($A1491)-1,MONTH($A1491),DAY($A1491)),$A:$A,0))=""),"",F1491/INDEX(F:F,MATCH(DATE(YEAR($A1491)-1,MONTH($A1491),DAY($A1491)),$A:$A,0))-1),"")</f>
        <v/>
      </c>
      <c r="J1491" s="20">
        <f>IFERROR(IF(OR(G1491="",INDEX(G:G,MATCH(DATE(YEAR($A1491)-1,MONTH($A1491),DAY($A1491)),$A:$A,0))=""),"",G1491/INDEX(G:G,MATCH(DATE(YEAR($A1491)-1,MONTH($A1491),DAY($A1491)),$A:$A,0))-1),"")</f>
        <v/>
      </c>
      <c r="K1491" s="20">
        <f>IF(OR(E1491="",E1490=""),"",E1491/E1490-1)</f>
        <v/>
      </c>
      <c r="L1491" s="20">
        <f>IF(OR(F1491="",F1490=""),"",F1491/F1490-1)</f>
        <v/>
      </c>
      <c r="M1491" s="20">
        <f>IF(OR(G1491="",G1490=""),"",G1491/G1490-1)</f>
        <v/>
      </c>
      <c r="N1491" s="20">
        <f>IF(G1491="","",E1491/G1491)</f>
        <v/>
      </c>
      <c r="O1491" s="20">
        <f>IF(G1491="","",F1491/G1491)</f>
        <v/>
      </c>
      <c r="P1491" s="21">
        <f>IF(SUMIFS('Daily NSE Equity Options'!$L:$L,'Daily NSE Equity Options'!$A:$A,$A1491)=0,"",SUMIFS('Daily NSE Equity Options'!$L:$L,'Daily NSE Equity Options'!$A:$A,$A1491))</f>
        <v/>
      </c>
      <c r="Q1491" s="8">
        <f>IF(SUMIFS('Daily BSE Equity Options'!$L:$L,'Daily BSE Equity Options'!$A:$A,$A1491)=0,"",SUMIFS('Daily BSE Equity Options'!$L:$L,'Daily BSE Equity Options'!$A:$A,$A1491))</f>
        <v/>
      </c>
      <c r="R1491" s="8">
        <f>IF(OR(P1491="",Q1491=""),"",P1491+Q1491)</f>
        <v/>
      </c>
      <c r="S1491" s="23">
        <f>IFERROR(IF(OR(P1491="",INDEX(P:P,MATCH(DATE(YEAR($A1491)-1,MONTH($A1491),DAY($A1491)),$A:$A,0))=""),"",P1491/INDEX(P:P,MATCH(DATE(YEAR($A1491)-1,MONTH($A1491),DAY($A1491)),$A:$A,0))-1),"")</f>
        <v/>
      </c>
      <c r="T1491" s="23">
        <f>IFERROR(IF(OR(Q1491="",INDEX(Q:Q,MATCH(DATE(YEAR($A1491)-1,MONTH($A1491),DAY($A1491)),$A:$A,0))=""),"",Q1491/INDEX(Q:Q,MATCH(DATE(YEAR($A1491)-1,MONTH($A1491),DAY($A1491)),$A:$A,0))-1),"")</f>
        <v/>
      </c>
      <c r="U1491" s="23">
        <f>IFERROR(IF(OR(R1491="",INDEX(R:R,MATCH(DATE(YEAR($A1491)-1,MONTH($A1491),DAY($A1491)),$A:$A,0))=""),"",R1491/INDEX(R:R,MATCH(DATE(YEAR($A1491)-1,MONTH($A1491),DAY($A1491)),$A:$A,0))-1),"")</f>
        <v/>
      </c>
      <c r="V1491" s="23">
        <f>IF(OR(P1491="",P1490=""),"",P1491/P1490-1)</f>
        <v/>
      </c>
      <c r="W1491" s="23">
        <f>IF(OR(Q1491="",Q1490=""),"",Q1491/Q1490-1)</f>
        <v/>
      </c>
      <c r="X1491" s="23">
        <f>IF(OR(R1491="",R1490=""),"",R1491/R1490-1)</f>
        <v/>
      </c>
      <c r="Y1491" s="23">
        <f>IF(R1491="","",P1491/R1491)</f>
        <v/>
      </c>
      <c r="Z1491" s="23">
        <f>IF(R1491="","",Q1491/R1491)</f>
        <v/>
      </c>
      <c r="AA1491" s="24">
        <f>IF(SUMIFS('Daily NSE Equity Options'!$M:$M,'Daily NSE Equity Options'!$A:$A,$A1491)=0,"",SUMIFS('Daily NSE Equity Options'!$M:$M,'Daily NSE Equity Options'!$A:$A,$A1491))</f>
        <v/>
      </c>
      <c r="AB1491" s="9">
        <f>IF(SUMIFS('Daily BSE Equity Options'!$M:$M,'Daily BSE Equity Options'!$A:$A,$A1491)=0,"",SUMIFS('Daily BSE Equity Options'!$M:$M,'Daily BSE Equity Options'!$A:$A,$A1491))</f>
        <v/>
      </c>
      <c r="AC1491" s="9">
        <f>IF(OR(AA1491="",AB1491=""),"",AA1491+AB1491)</f>
        <v/>
      </c>
      <c r="AD1491" s="26">
        <f>IFERROR(IF(OR(AA1491="",INDEX(AA:AA,MATCH(DATE(YEAR($A1491)-1,MONTH($A1491),DAY($A1491)),$A:$A,0))=""),"",AA1491/INDEX(AA:AA,MATCH(DATE(YEAR($A1491)-1,MONTH($A1491),DAY($A1491)),$A:$A,0))-1),"")</f>
        <v/>
      </c>
      <c r="AE1491" s="26">
        <f>IFERROR(IF(OR(AB1491="",INDEX(AB:AB,MATCH(DATE(YEAR($A1491)-1,MONTH($A1491),DAY($A1491)),$A:$A,0))=""),"",AB1491/INDEX(AB:AB,MATCH(DATE(YEAR($A1491)-1,MONTH($A1491),DAY($A1491)),$A:$A,0))-1),"")</f>
        <v/>
      </c>
      <c r="AF1491" s="26">
        <f>IFERROR(IF(OR(AC1491="",INDEX(AC:AC,MATCH(DATE(YEAR($A1491)-1,MONTH($A1491),DAY($A1491)),$A:$A,0))=""),"",AC1491/INDEX(AC:AC,MATCH(DATE(YEAR($A1491)-1,MONTH($A1491),DAY($A1491)),$A:$A,0))-1),"")</f>
        <v/>
      </c>
      <c r="AG1491" s="26">
        <f>IF(OR(AA1491="",AA1490=""),"",AA1491/AA1490-1)</f>
        <v/>
      </c>
      <c r="AH1491" s="26">
        <f>IF(OR(AB1491="",AB1490=""),"",AB1491/AB1490-1)</f>
        <v/>
      </c>
      <c r="AI1491" s="26">
        <f>IF(OR(AC1491="",AC1490=""),"",AC1491/AC1490-1)</f>
        <v/>
      </c>
      <c r="AJ1491" s="26">
        <f>IF(AC1491="","",AA1491/AC1491)</f>
        <v/>
      </c>
      <c r="AK1491" s="26">
        <f>IF(AC1491="","",AB1491/AC1491)</f>
        <v/>
      </c>
      <c r="AL1491" s="29" t="n">
        <v>25.01</v>
      </c>
      <c r="AM1491" s="30" t="n">
        <v>26.595</v>
      </c>
      <c r="AN1491" s="30" t="n">
        <v>25.01</v>
      </c>
      <c r="AO1491" s="30" t="n">
        <v>25.52</v>
      </c>
      <c r="AP1491" s="31" t="n">
        <v>0.0204</v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18">
        <f>IF(SUMIFS('Daily NSE Equity Options'!$K:$K,'Daily NSE Equity Options'!$A:$A,$A1492)=0,"",SUMIFS('Daily NSE Equity Options'!$K:$K,'Daily NSE Equity Options'!$A:$A,$A1492))</f>
        <v/>
      </c>
      <c r="F1492" s="7">
        <f>IF(SUMIFS('Daily BSE Equity Options'!$K:$K,'Daily BSE Equity Options'!$A:$A,$A1492)=0,"",SUMIFS('Daily BSE Equity Options'!$K:$K,'Daily BSE Equity Options'!$A:$A,$A1492))</f>
        <v/>
      </c>
      <c r="G1492" s="7">
        <f>IF(OR(E1492="",F1492=""),"",E1492+F1492)</f>
        <v/>
      </c>
      <c r="H1492" s="20">
        <f>IFERROR(IF(OR(E1492="",INDEX(E:E,MATCH(DATE(YEAR($A1492)-1,MONTH($A1492),DAY($A1492)),$A:$A,0))=""),"",E1492/INDEX(E:E,MATCH(DATE(YEAR($A1492)-1,MONTH($A1492),DAY($A1492)),$A:$A,0))-1),"")</f>
        <v/>
      </c>
      <c r="I1492" s="20">
        <f>IFERROR(IF(OR(F1492="",INDEX(F:F,MATCH(DATE(YEAR($A1492)-1,MONTH($A1492),DAY($A1492)),$A:$A,0))=""),"",F1492/INDEX(F:F,MATCH(DATE(YEAR($A1492)-1,MONTH($A1492),DAY($A1492)),$A:$A,0))-1),"")</f>
        <v/>
      </c>
      <c r="J1492" s="20">
        <f>IFERROR(IF(OR(G1492="",INDEX(G:G,MATCH(DATE(YEAR($A1492)-1,MONTH($A1492),DAY($A1492)),$A:$A,0))=""),"",G1492/INDEX(G:G,MATCH(DATE(YEAR($A1492)-1,MONTH($A1492),DAY($A1492)),$A:$A,0))-1),"")</f>
        <v/>
      </c>
      <c r="K1492" s="20">
        <f>IF(OR(E1492="",E1491=""),"",E1492/E1491-1)</f>
        <v/>
      </c>
      <c r="L1492" s="20">
        <f>IF(OR(F1492="",F1491=""),"",F1492/F1491-1)</f>
        <v/>
      </c>
      <c r="M1492" s="20">
        <f>IF(OR(G1492="",G1491=""),"",G1492/G1491-1)</f>
        <v/>
      </c>
      <c r="N1492" s="20">
        <f>IF(G1492="","",E1492/G1492)</f>
        <v/>
      </c>
      <c r="O1492" s="20">
        <f>IF(G1492="","",F1492/G1492)</f>
        <v/>
      </c>
      <c r="P1492" s="21">
        <f>IF(SUMIFS('Daily NSE Equity Options'!$L:$L,'Daily NSE Equity Options'!$A:$A,$A1492)=0,"",SUMIFS('Daily NSE Equity Options'!$L:$L,'Daily NSE Equity Options'!$A:$A,$A1492))</f>
        <v/>
      </c>
      <c r="Q1492" s="8">
        <f>IF(SUMIFS('Daily BSE Equity Options'!$L:$L,'Daily BSE Equity Options'!$A:$A,$A1492)=0,"",SUMIFS('Daily BSE Equity Options'!$L:$L,'Daily BSE Equity Options'!$A:$A,$A1492))</f>
        <v/>
      </c>
      <c r="R1492" s="8">
        <f>IF(OR(P1492="",Q1492=""),"",P1492+Q1492)</f>
        <v/>
      </c>
      <c r="S1492" s="23">
        <f>IFERROR(IF(OR(P1492="",INDEX(P:P,MATCH(DATE(YEAR($A1492)-1,MONTH($A1492),DAY($A1492)),$A:$A,0))=""),"",P1492/INDEX(P:P,MATCH(DATE(YEAR($A1492)-1,MONTH($A1492),DAY($A1492)),$A:$A,0))-1),"")</f>
        <v/>
      </c>
      <c r="T1492" s="23">
        <f>IFERROR(IF(OR(Q1492="",INDEX(Q:Q,MATCH(DATE(YEAR($A1492)-1,MONTH($A1492),DAY($A1492)),$A:$A,0))=""),"",Q1492/INDEX(Q:Q,MATCH(DATE(YEAR($A1492)-1,MONTH($A1492),DAY($A1492)),$A:$A,0))-1),"")</f>
        <v/>
      </c>
      <c r="U1492" s="23">
        <f>IFERROR(IF(OR(R1492="",INDEX(R:R,MATCH(DATE(YEAR($A1492)-1,MONTH($A1492),DAY($A1492)),$A:$A,0))=""),"",R1492/INDEX(R:R,MATCH(DATE(YEAR($A1492)-1,MONTH($A1492),DAY($A1492)),$A:$A,0))-1),"")</f>
        <v/>
      </c>
      <c r="V1492" s="23">
        <f>IF(OR(P1492="",P1491=""),"",P1492/P1491-1)</f>
        <v/>
      </c>
      <c r="W1492" s="23">
        <f>IF(OR(Q1492="",Q1491=""),"",Q1492/Q1491-1)</f>
        <v/>
      </c>
      <c r="X1492" s="23">
        <f>IF(OR(R1492="",R1491=""),"",R1492/R1491-1)</f>
        <v/>
      </c>
      <c r="Y1492" s="23">
        <f>IF(R1492="","",P1492/R1492)</f>
        <v/>
      </c>
      <c r="Z1492" s="23">
        <f>IF(R1492="","",Q1492/R1492)</f>
        <v/>
      </c>
      <c r="AA1492" s="24">
        <f>IF(SUMIFS('Daily NSE Equity Options'!$M:$M,'Daily NSE Equity Options'!$A:$A,$A1492)=0,"",SUMIFS('Daily NSE Equity Options'!$M:$M,'Daily NSE Equity Options'!$A:$A,$A1492))</f>
        <v/>
      </c>
      <c r="AB1492" s="9">
        <f>IF(SUMIFS('Daily BSE Equity Options'!$M:$M,'Daily BSE Equity Options'!$A:$A,$A1492)=0,"",SUMIFS('Daily BSE Equity Options'!$M:$M,'Daily BSE Equity Options'!$A:$A,$A1492))</f>
        <v/>
      </c>
      <c r="AC1492" s="9">
        <f>IF(OR(AA1492="",AB1492=""),"",AA1492+AB1492)</f>
        <v/>
      </c>
      <c r="AD1492" s="26">
        <f>IFERROR(IF(OR(AA1492="",INDEX(AA:AA,MATCH(DATE(YEAR($A1492)-1,MONTH($A1492),DAY($A1492)),$A:$A,0))=""),"",AA1492/INDEX(AA:AA,MATCH(DATE(YEAR($A1492)-1,MONTH($A1492),DAY($A1492)),$A:$A,0))-1),"")</f>
        <v/>
      </c>
      <c r="AE1492" s="26">
        <f>IFERROR(IF(OR(AB1492="",INDEX(AB:AB,MATCH(DATE(YEAR($A1492)-1,MONTH($A1492),DAY($A1492)),$A:$A,0))=""),"",AB1492/INDEX(AB:AB,MATCH(DATE(YEAR($A1492)-1,MONTH($A1492),DAY($A1492)),$A:$A,0))-1),"")</f>
        <v/>
      </c>
      <c r="AF1492" s="26">
        <f>IFERROR(IF(OR(AC1492="",INDEX(AC:AC,MATCH(DATE(YEAR($A1492)-1,MONTH($A1492),DAY($A1492)),$A:$A,0))=""),"",AC1492/INDEX(AC:AC,MATCH(DATE(YEAR($A1492)-1,MONTH($A1492),DAY($A1492)),$A:$A,0))-1),"")</f>
        <v/>
      </c>
      <c r="AG1492" s="26">
        <f>IF(OR(AA1492="",AA1491=""),"",AA1492/AA1491-1)</f>
        <v/>
      </c>
      <c r="AH1492" s="26">
        <f>IF(OR(AB1492="",AB1491=""),"",AB1492/AB1491-1)</f>
        <v/>
      </c>
      <c r="AI1492" s="26">
        <f>IF(OR(AC1492="",AC1491=""),"",AC1492/AC1491-1)</f>
        <v/>
      </c>
      <c r="AJ1492" s="26">
        <f>IF(AC1492="","",AA1492/AC1492)</f>
        <v/>
      </c>
      <c r="AK1492" s="26">
        <f>IF(AC1492="","",AB1492/AC1492)</f>
        <v/>
      </c>
      <c r="AL1492" s="29" t="n">
        <v>25.52</v>
      </c>
      <c r="AM1492" s="30" t="n">
        <v>26.56</v>
      </c>
      <c r="AN1492" s="30" t="n">
        <v>25.0825</v>
      </c>
      <c r="AO1492" s="30" t="n">
        <v>25.47</v>
      </c>
      <c r="AP1492" s="31" t="n">
        <v>-0.002</v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18">
        <f>IF(SUMIFS('Daily NSE Equity Options'!$K:$K,'Daily NSE Equity Options'!$A:$A,$A1493)=0,"",SUMIFS('Daily NSE Equity Options'!$K:$K,'Daily NSE Equity Options'!$A:$A,$A1493))</f>
        <v/>
      </c>
      <c r="F1493" s="7">
        <f>IF(SUMIFS('Daily BSE Equity Options'!$K:$K,'Daily BSE Equity Options'!$A:$A,$A1493)=0,"",SUMIFS('Daily BSE Equity Options'!$K:$K,'Daily BSE Equity Options'!$A:$A,$A1493))</f>
        <v/>
      </c>
      <c r="G1493" s="7">
        <f>IF(OR(E1493="",F1493=""),"",E1493+F1493)</f>
        <v/>
      </c>
      <c r="H1493" s="20">
        <f>IFERROR(IF(OR(E1493="",INDEX(E:E,MATCH(DATE(YEAR($A1493)-1,MONTH($A1493),DAY($A1493)),$A:$A,0))=""),"",E1493/INDEX(E:E,MATCH(DATE(YEAR($A1493)-1,MONTH($A1493),DAY($A1493)),$A:$A,0))-1),"")</f>
        <v/>
      </c>
      <c r="I1493" s="20">
        <f>IFERROR(IF(OR(F1493="",INDEX(F:F,MATCH(DATE(YEAR($A1493)-1,MONTH($A1493),DAY($A1493)),$A:$A,0))=""),"",F1493/INDEX(F:F,MATCH(DATE(YEAR($A1493)-1,MONTH($A1493),DAY($A1493)),$A:$A,0))-1),"")</f>
        <v/>
      </c>
      <c r="J1493" s="20">
        <f>IFERROR(IF(OR(G1493="",INDEX(G:G,MATCH(DATE(YEAR($A1493)-1,MONTH($A1493),DAY($A1493)),$A:$A,0))=""),"",G1493/INDEX(G:G,MATCH(DATE(YEAR($A1493)-1,MONTH($A1493),DAY($A1493)),$A:$A,0))-1),"")</f>
        <v/>
      </c>
      <c r="K1493" s="20">
        <f>IF(OR(E1493="",E1492=""),"",E1493/E1492-1)</f>
        <v/>
      </c>
      <c r="L1493" s="20">
        <f>IF(OR(F1493="",F1492=""),"",F1493/F1492-1)</f>
        <v/>
      </c>
      <c r="M1493" s="20">
        <f>IF(OR(G1493="",G1492=""),"",G1493/G1492-1)</f>
        <v/>
      </c>
      <c r="N1493" s="20">
        <f>IF(G1493="","",E1493/G1493)</f>
        <v/>
      </c>
      <c r="O1493" s="20">
        <f>IF(G1493="","",F1493/G1493)</f>
        <v/>
      </c>
      <c r="P1493" s="21">
        <f>IF(SUMIFS('Daily NSE Equity Options'!$L:$L,'Daily NSE Equity Options'!$A:$A,$A1493)=0,"",SUMIFS('Daily NSE Equity Options'!$L:$L,'Daily NSE Equity Options'!$A:$A,$A1493))</f>
        <v/>
      </c>
      <c r="Q1493" s="8">
        <f>IF(SUMIFS('Daily BSE Equity Options'!$L:$L,'Daily BSE Equity Options'!$A:$A,$A1493)=0,"",SUMIFS('Daily BSE Equity Options'!$L:$L,'Daily BSE Equity Options'!$A:$A,$A1493))</f>
        <v/>
      </c>
      <c r="R1493" s="8">
        <f>IF(OR(P1493="",Q1493=""),"",P1493+Q1493)</f>
        <v/>
      </c>
      <c r="S1493" s="23">
        <f>IFERROR(IF(OR(P1493="",INDEX(P:P,MATCH(DATE(YEAR($A1493)-1,MONTH($A1493),DAY($A1493)),$A:$A,0))=""),"",P1493/INDEX(P:P,MATCH(DATE(YEAR($A1493)-1,MONTH($A1493),DAY($A1493)),$A:$A,0))-1),"")</f>
        <v/>
      </c>
      <c r="T1493" s="23">
        <f>IFERROR(IF(OR(Q1493="",INDEX(Q:Q,MATCH(DATE(YEAR($A1493)-1,MONTH($A1493),DAY($A1493)),$A:$A,0))=""),"",Q1493/INDEX(Q:Q,MATCH(DATE(YEAR($A1493)-1,MONTH($A1493),DAY($A1493)),$A:$A,0))-1),"")</f>
        <v/>
      </c>
      <c r="U1493" s="23">
        <f>IFERROR(IF(OR(R1493="",INDEX(R:R,MATCH(DATE(YEAR($A1493)-1,MONTH($A1493),DAY($A1493)),$A:$A,0))=""),"",R1493/INDEX(R:R,MATCH(DATE(YEAR($A1493)-1,MONTH($A1493),DAY($A1493)),$A:$A,0))-1),"")</f>
        <v/>
      </c>
      <c r="V1493" s="23">
        <f>IF(OR(P1493="",P1492=""),"",P1493/P1492-1)</f>
        <v/>
      </c>
      <c r="W1493" s="23">
        <f>IF(OR(Q1493="",Q1492=""),"",Q1493/Q1492-1)</f>
        <v/>
      </c>
      <c r="X1493" s="23">
        <f>IF(OR(R1493="",R1492=""),"",R1493/R1492-1)</f>
        <v/>
      </c>
      <c r="Y1493" s="23">
        <f>IF(R1493="","",P1493/R1493)</f>
        <v/>
      </c>
      <c r="Z1493" s="23">
        <f>IF(R1493="","",Q1493/R1493)</f>
        <v/>
      </c>
      <c r="AA1493" s="24">
        <f>IF(SUMIFS('Daily NSE Equity Options'!$M:$M,'Daily NSE Equity Options'!$A:$A,$A1493)=0,"",SUMIFS('Daily NSE Equity Options'!$M:$M,'Daily NSE Equity Options'!$A:$A,$A1493))</f>
        <v/>
      </c>
      <c r="AB1493" s="9">
        <f>IF(SUMIFS('Daily BSE Equity Options'!$M:$M,'Daily BSE Equity Options'!$A:$A,$A1493)=0,"",SUMIFS('Daily BSE Equity Options'!$M:$M,'Daily BSE Equity Options'!$A:$A,$A1493))</f>
        <v/>
      </c>
      <c r="AC1493" s="9">
        <f>IF(OR(AA1493="",AB1493=""),"",AA1493+AB1493)</f>
        <v/>
      </c>
      <c r="AD1493" s="26">
        <f>IFERROR(IF(OR(AA1493="",INDEX(AA:AA,MATCH(DATE(YEAR($A1493)-1,MONTH($A1493),DAY($A1493)),$A:$A,0))=""),"",AA1493/INDEX(AA:AA,MATCH(DATE(YEAR($A1493)-1,MONTH($A1493),DAY($A1493)),$A:$A,0))-1),"")</f>
        <v/>
      </c>
      <c r="AE1493" s="26">
        <f>IFERROR(IF(OR(AB1493="",INDEX(AB:AB,MATCH(DATE(YEAR($A1493)-1,MONTH($A1493),DAY($A1493)),$A:$A,0))=""),"",AB1493/INDEX(AB:AB,MATCH(DATE(YEAR($A1493)-1,MONTH($A1493),DAY($A1493)),$A:$A,0))-1),"")</f>
        <v/>
      </c>
      <c r="AF1493" s="26">
        <f>IFERROR(IF(OR(AC1493="",INDEX(AC:AC,MATCH(DATE(YEAR($A1493)-1,MONTH($A1493),DAY($A1493)),$A:$A,0))=""),"",AC1493/INDEX(AC:AC,MATCH(DATE(YEAR($A1493)-1,MONTH($A1493),DAY($A1493)),$A:$A,0))-1),"")</f>
        <v/>
      </c>
      <c r="AG1493" s="26">
        <f>IF(OR(AA1493="",AA1492=""),"",AA1493/AA1492-1)</f>
        <v/>
      </c>
      <c r="AH1493" s="26">
        <f>IF(OR(AB1493="",AB1492=""),"",AB1493/AB1492-1)</f>
        <v/>
      </c>
      <c r="AI1493" s="26">
        <f>IF(OR(AC1493="",AC1492=""),"",AC1493/AC1492-1)</f>
        <v/>
      </c>
      <c r="AJ1493" s="26">
        <f>IF(AC1493="","",AA1493/AC1493)</f>
        <v/>
      </c>
      <c r="AK1493" s="26">
        <f>IF(AC1493="","",AB1493/AC1493)</f>
        <v/>
      </c>
      <c r="AL1493" s="29" t="n">
        <v>25.4675</v>
      </c>
      <c r="AM1493" s="30" t="n">
        <v>26.255</v>
      </c>
      <c r="AN1493" s="30" t="n">
        <v>24.545</v>
      </c>
      <c r="AO1493" s="30" t="n">
        <v>24.7</v>
      </c>
      <c r="AP1493" s="31" t="n">
        <v>-0.0301</v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18">
        <f>IF(SUMIFS('Daily NSE Equity Options'!$K:$K,'Daily NSE Equity Options'!$A:$A,$A1494)=0,"",SUMIFS('Daily NSE Equity Options'!$K:$K,'Daily NSE Equity Options'!$A:$A,$A1494))</f>
        <v/>
      </c>
      <c r="F1494" s="7">
        <f>IF(SUMIFS('Daily BSE Equity Options'!$K:$K,'Daily BSE Equity Options'!$A:$A,$A1494)=0,"",SUMIFS('Daily BSE Equity Options'!$K:$K,'Daily BSE Equity Options'!$A:$A,$A1494))</f>
        <v/>
      </c>
      <c r="G1494" s="7">
        <f>IF(OR(E1494="",F1494=""),"",E1494+F1494)</f>
        <v/>
      </c>
      <c r="H1494" s="20">
        <f>IFERROR(IF(OR(E1494="",INDEX(E:E,MATCH(DATE(YEAR($A1494)-1,MONTH($A1494),DAY($A1494)),$A:$A,0))=""),"",E1494/INDEX(E:E,MATCH(DATE(YEAR($A1494)-1,MONTH($A1494),DAY($A1494)),$A:$A,0))-1),"")</f>
        <v/>
      </c>
      <c r="I1494" s="20">
        <f>IFERROR(IF(OR(F1494="",INDEX(F:F,MATCH(DATE(YEAR($A1494)-1,MONTH($A1494),DAY($A1494)),$A:$A,0))=""),"",F1494/INDEX(F:F,MATCH(DATE(YEAR($A1494)-1,MONTH($A1494),DAY($A1494)),$A:$A,0))-1),"")</f>
        <v/>
      </c>
      <c r="J1494" s="20">
        <f>IFERROR(IF(OR(G1494="",INDEX(G:G,MATCH(DATE(YEAR($A1494)-1,MONTH($A1494),DAY($A1494)),$A:$A,0))=""),"",G1494/INDEX(G:G,MATCH(DATE(YEAR($A1494)-1,MONTH($A1494),DAY($A1494)),$A:$A,0))-1),"")</f>
        <v/>
      </c>
      <c r="K1494" s="20">
        <f>IF(OR(E1494="",E1493=""),"",E1494/E1493-1)</f>
        <v/>
      </c>
      <c r="L1494" s="20">
        <f>IF(OR(F1494="",F1493=""),"",F1494/F1493-1)</f>
        <v/>
      </c>
      <c r="M1494" s="20">
        <f>IF(OR(G1494="",G1493=""),"",G1494/G1493-1)</f>
        <v/>
      </c>
      <c r="N1494" s="20">
        <f>IF(G1494="","",E1494/G1494)</f>
        <v/>
      </c>
      <c r="O1494" s="20">
        <f>IF(G1494="","",F1494/G1494)</f>
        <v/>
      </c>
      <c r="P1494" s="21">
        <f>IF(SUMIFS('Daily NSE Equity Options'!$L:$L,'Daily NSE Equity Options'!$A:$A,$A1494)=0,"",SUMIFS('Daily NSE Equity Options'!$L:$L,'Daily NSE Equity Options'!$A:$A,$A1494))</f>
        <v/>
      </c>
      <c r="Q1494" s="8">
        <f>IF(SUMIFS('Daily BSE Equity Options'!$L:$L,'Daily BSE Equity Options'!$A:$A,$A1494)=0,"",SUMIFS('Daily BSE Equity Options'!$L:$L,'Daily BSE Equity Options'!$A:$A,$A1494))</f>
        <v/>
      </c>
      <c r="R1494" s="8">
        <f>IF(OR(P1494="",Q1494=""),"",P1494+Q1494)</f>
        <v/>
      </c>
      <c r="S1494" s="23">
        <f>IFERROR(IF(OR(P1494="",INDEX(P:P,MATCH(DATE(YEAR($A1494)-1,MONTH($A1494),DAY($A1494)),$A:$A,0))=""),"",P1494/INDEX(P:P,MATCH(DATE(YEAR($A1494)-1,MONTH($A1494),DAY($A1494)),$A:$A,0))-1),"")</f>
        <v/>
      </c>
      <c r="T1494" s="23">
        <f>IFERROR(IF(OR(Q1494="",INDEX(Q:Q,MATCH(DATE(YEAR($A1494)-1,MONTH($A1494),DAY($A1494)),$A:$A,0))=""),"",Q1494/INDEX(Q:Q,MATCH(DATE(YEAR($A1494)-1,MONTH($A1494),DAY($A1494)),$A:$A,0))-1),"")</f>
        <v/>
      </c>
      <c r="U1494" s="23">
        <f>IFERROR(IF(OR(R1494="",INDEX(R:R,MATCH(DATE(YEAR($A1494)-1,MONTH($A1494),DAY($A1494)),$A:$A,0))=""),"",R1494/INDEX(R:R,MATCH(DATE(YEAR($A1494)-1,MONTH($A1494),DAY($A1494)),$A:$A,0))-1),"")</f>
        <v/>
      </c>
      <c r="V1494" s="23">
        <f>IF(OR(P1494="",P1493=""),"",P1494/P1493-1)</f>
        <v/>
      </c>
      <c r="W1494" s="23">
        <f>IF(OR(Q1494="",Q1493=""),"",Q1494/Q1493-1)</f>
        <v/>
      </c>
      <c r="X1494" s="23">
        <f>IF(OR(R1494="",R1493=""),"",R1494/R1493-1)</f>
        <v/>
      </c>
      <c r="Y1494" s="23">
        <f>IF(R1494="","",P1494/R1494)</f>
        <v/>
      </c>
      <c r="Z1494" s="23">
        <f>IF(R1494="","",Q1494/R1494)</f>
        <v/>
      </c>
      <c r="AA1494" s="24">
        <f>IF(SUMIFS('Daily NSE Equity Options'!$M:$M,'Daily NSE Equity Options'!$A:$A,$A1494)=0,"",SUMIFS('Daily NSE Equity Options'!$M:$M,'Daily NSE Equity Options'!$A:$A,$A1494))</f>
        <v/>
      </c>
      <c r="AB1494" s="9">
        <f>IF(SUMIFS('Daily BSE Equity Options'!$M:$M,'Daily BSE Equity Options'!$A:$A,$A1494)=0,"",SUMIFS('Daily BSE Equity Options'!$M:$M,'Daily BSE Equity Options'!$A:$A,$A1494))</f>
        <v/>
      </c>
      <c r="AC1494" s="9">
        <f>IF(OR(AA1494="",AB1494=""),"",AA1494+AB1494)</f>
        <v/>
      </c>
      <c r="AD1494" s="26">
        <f>IFERROR(IF(OR(AA1494="",INDEX(AA:AA,MATCH(DATE(YEAR($A1494)-1,MONTH($A1494),DAY($A1494)),$A:$A,0))=""),"",AA1494/INDEX(AA:AA,MATCH(DATE(YEAR($A1494)-1,MONTH($A1494),DAY($A1494)),$A:$A,0))-1),"")</f>
        <v/>
      </c>
      <c r="AE1494" s="26">
        <f>IFERROR(IF(OR(AB1494="",INDEX(AB:AB,MATCH(DATE(YEAR($A1494)-1,MONTH($A1494),DAY($A1494)),$A:$A,0))=""),"",AB1494/INDEX(AB:AB,MATCH(DATE(YEAR($A1494)-1,MONTH($A1494),DAY($A1494)),$A:$A,0))-1),"")</f>
        <v/>
      </c>
      <c r="AF1494" s="26">
        <f>IFERROR(IF(OR(AC1494="",INDEX(AC:AC,MATCH(DATE(YEAR($A1494)-1,MONTH($A1494),DAY($A1494)),$A:$A,0))=""),"",AC1494/INDEX(AC:AC,MATCH(DATE(YEAR($A1494)-1,MONTH($A1494),DAY($A1494)),$A:$A,0))-1),"")</f>
        <v/>
      </c>
      <c r="AG1494" s="26">
        <f>IF(OR(AA1494="",AA1493=""),"",AA1494/AA1493-1)</f>
        <v/>
      </c>
      <c r="AH1494" s="26">
        <f>IF(OR(AB1494="",AB1493=""),"",AB1494/AB1493-1)</f>
        <v/>
      </c>
      <c r="AI1494" s="26">
        <f>IF(OR(AC1494="",AC1493=""),"",AC1494/AC1493-1)</f>
        <v/>
      </c>
      <c r="AJ1494" s="26">
        <f>IF(AC1494="","",AA1494/AC1494)</f>
        <v/>
      </c>
      <c r="AK1494" s="26">
        <f>IF(AC1494="","",AB1494/AC1494)</f>
        <v/>
      </c>
      <c r="AL1494" s="29" t="n">
        <v>24.695</v>
      </c>
      <c r="AM1494" s="30" t="n">
        <v>24.695</v>
      </c>
      <c r="AN1494" s="30" t="n">
        <v>19.305</v>
      </c>
      <c r="AO1494" s="30" t="n">
        <v>19.7</v>
      </c>
      <c r="AP1494" s="31" t="n">
        <v>-0.2023</v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18">
        <f>IF(SUMIFS('Daily NSE Equity Options'!$K:$K,'Daily NSE Equity Options'!$A:$A,$A1495)=0,"",SUMIFS('Daily NSE Equity Options'!$K:$K,'Daily NSE Equity Options'!$A:$A,$A1495))</f>
        <v/>
      </c>
      <c r="F1495" s="7">
        <f>IF(SUMIFS('Daily BSE Equity Options'!$K:$K,'Daily BSE Equity Options'!$A:$A,$A1495)=0,"",SUMIFS('Daily BSE Equity Options'!$K:$K,'Daily BSE Equity Options'!$A:$A,$A1495))</f>
        <v/>
      </c>
      <c r="G1495" s="7">
        <f>IF(OR(E1495="",F1495=""),"",E1495+F1495)</f>
        <v/>
      </c>
      <c r="H1495" s="20">
        <f>IFERROR(IF(OR(E1495="",INDEX(E:E,MATCH(DATE(YEAR($A1495)-1,MONTH($A1495),DAY($A1495)),$A:$A,0))=""),"",E1495/INDEX(E:E,MATCH(DATE(YEAR($A1495)-1,MONTH($A1495),DAY($A1495)),$A:$A,0))-1),"")</f>
        <v/>
      </c>
      <c r="I1495" s="20">
        <f>IFERROR(IF(OR(F1495="",INDEX(F:F,MATCH(DATE(YEAR($A1495)-1,MONTH($A1495),DAY($A1495)),$A:$A,0))=""),"",F1495/INDEX(F:F,MATCH(DATE(YEAR($A1495)-1,MONTH($A1495),DAY($A1495)),$A:$A,0))-1),"")</f>
        <v/>
      </c>
      <c r="J1495" s="20">
        <f>IFERROR(IF(OR(G1495="",INDEX(G:G,MATCH(DATE(YEAR($A1495)-1,MONTH($A1495),DAY($A1495)),$A:$A,0))=""),"",G1495/INDEX(G:G,MATCH(DATE(YEAR($A1495)-1,MONTH($A1495),DAY($A1495)),$A:$A,0))-1),"")</f>
        <v/>
      </c>
      <c r="K1495" s="20">
        <f>IF(OR(E1495="",E1494=""),"",E1495/E1494-1)</f>
        <v/>
      </c>
      <c r="L1495" s="20">
        <f>IF(OR(F1495="",F1494=""),"",F1495/F1494-1)</f>
        <v/>
      </c>
      <c r="M1495" s="20">
        <f>IF(OR(G1495="",G1494=""),"",G1495/G1494-1)</f>
        <v/>
      </c>
      <c r="N1495" s="20">
        <f>IF(G1495="","",E1495/G1495)</f>
        <v/>
      </c>
      <c r="O1495" s="20">
        <f>IF(G1495="","",F1495/G1495)</f>
        <v/>
      </c>
      <c r="P1495" s="21">
        <f>IF(SUMIFS('Daily NSE Equity Options'!$L:$L,'Daily NSE Equity Options'!$A:$A,$A1495)=0,"",SUMIFS('Daily NSE Equity Options'!$L:$L,'Daily NSE Equity Options'!$A:$A,$A1495))</f>
        <v/>
      </c>
      <c r="Q1495" s="8">
        <f>IF(SUMIFS('Daily BSE Equity Options'!$L:$L,'Daily BSE Equity Options'!$A:$A,$A1495)=0,"",SUMIFS('Daily BSE Equity Options'!$L:$L,'Daily BSE Equity Options'!$A:$A,$A1495))</f>
        <v/>
      </c>
      <c r="R1495" s="8">
        <f>IF(OR(P1495="",Q1495=""),"",P1495+Q1495)</f>
        <v/>
      </c>
      <c r="S1495" s="23">
        <f>IFERROR(IF(OR(P1495="",INDEX(P:P,MATCH(DATE(YEAR($A1495)-1,MONTH($A1495),DAY($A1495)),$A:$A,0))=""),"",P1495/INDEX(P:P,MATCH(DATE(YEAR($A1495)-1,MONTH($A1495),DAY($A1495)),$A:$A,0))-1),"")</f>
        <v/>
      </c>
      <c r="T1495" s="23">
        <f>IFERROR(IF(OR(Q1495="",INDEX(Q:Q,MATCH(DATE(YEAR($A1495)-1,MONTH($A1495),DAY($A1495)),$A:$A,0))=""),"",Q1495/INDEX(Q:Q,MATCH(DATE(YEAR($A1495)-1,MONTH($A1495),DAY($A1495)),$A:$A,0))-1),"")</f>
        <v/>
      </c>
      <c r="U1495" s="23">
        <f>IFERROR(IF(OR(R1495="",INDEX(R:R,MATCH(DATE(YEAR($A1495)-1,MONTH($A1495),DAY($A1495)),$A:$A,0))=""),"",R1495/INDEX(R:R,MATCH(DATE(YEAR($A1495)-1,MONTH($A1495),DAY($A1495)),$A:$A,0))-1),"")</f>
        <v/>
      </c>
      <c r="V1495" s="23">
        <f>IF(OR(P1495="",P1494=""),"",P1495/P1494-1)</f>
        <v/>
      </c>
      <c r="W1495" s="23">
        <f>IF(OR(Q1495="",Q1494=""),"",Q1495/Q1494-1)</f>
        <v/>
      </c>
      <c r="X1495" s="23">
        <f>IF(OR(R1495="",R1494=""),"",R1495/R1494-1)</f>
        <v/>
      </c>
      <c r="Y1495" s="23">
        <f>IF(R1495="","",P1495/R1495)</f>
        <v/>
      </c>
      <c r="Z1495" s="23">
        <f>IF(R1495="","",Q1495/R1495)</f>
        <v/>
      </c>
      <c r="AA1495" s="24">
        <f>IF(SUMIFS('Daily NSE Equity Options'!$M:$M,'Daily NSE Equity Options'!$A:$A,$A1495)=0,"",SUMIFS('Daily NSE Equity Options'!$M:$M,'Daily NSE Equity Options'!$A:$A,$A1495))</f>
        <v/>
      </c>
      <c r="AB1495" s="9">
        <f>IF(SUMIFS('Daily BSE Equity Options'!$M:$M,'Daily BSE Equity Options'!$A:$A,$A1495)=0,"",SUMIFS('Daily BSE Equity Options'!$M:$M,'Daily BSE Equity Options'!$A:$A,$A1495))</f>
        <v/>
      </c>
      <c r="AC1495" s="9">
        <f>IF(OR(AA1495="",AB1495=""),"",AA1495+AB1495)</f>
        <v/>
      </c>
      <c r="AD1495" s="26">
        <f>IFERROR(IF(OR(AA1495="",INDEX(AA:AA,MATCH(DATE(YEAR($A1495)-1,MONTH($A1495),DAY($A1495)),$A:$A,0))=""),"",AA1495/INDEX(AA:AA,MATCH(DATE(YEAR($A1495)-1,MONTH($A1495),DAY($A1495)),$A:$A,0))-1),"")</f>
        <v/>
      </c>
      <c r="AE1495" s="26">
        <f>IFERROR(IF(OR(AB1495="",INDEX(AB:AB,MATCH(DATE(YEAR($A1495)-1,MONTH($A1495),DAY($A1495)),$A:$A,0))=""),"",AB1495/INDEX(AB:AB,MATCH(DATE(YEAR($A1495)-1,MONTH($A1495),DAY($A1495)),$A:$A,0))-1),"")</f>
        <v/>
      </c>
      <c r="AF1495" s="26">
        <f>IFERROR(IF(OR(AC1495="",INDEX(AC:AC,MATCH(DATE(YEAR($A1495)-1,MONTH($A1495),DAY($A1495)),$A:$A,0))=""),"",AC1495/INDEX(AC:AC,MATCH(DATE(YEAR($A1495)-1,MONTH($A1495),DAY($A1495)),$A:$A,0))-1),"")</f>
        <v/>
      </c>
      <c r="AG1495" s="26">
        <f>IF(OR(AA1495="",AA1494=""),"",AA1495/AA1494-1)</f>
        <v/>
      </c>
      <c r="AH1495" s="26">
        <f>IF(OR(AB1495="",AB1494=""),"",AB1495/AB1494-1)</f>
        <v/>
      </c>
      <c r="AI1495" s="26">
        <f>IF(OR(AC1495="",AC1494=""),"",AC1495/AC1494-1)</f>
        <v/>
      </c>
      <c r="AJ1495" s="26">
        <f>IF(AC1495="","",AA1495/AC1495)</f>
        <v/>
      </c>
      <c r="AK1495" s="26">
        <f>IF(AC1495="","",AB1495/AC1495)</f>
        <v/>
      </c>
      <c r="AL1495" s="29" t="n">
        <v>19.6975</v>
      </c>
      <c r="AM1495" s="30" t="n">
        <v>20.9425</v>
      </c>
      <c r="AN1495" s="30" t="n">
        <v>19.1725</v>
      </c>
      <c r="AO1495" s="30" t="n">
        <v>20.43</v>
      </c>
      <c r="AP1495" s="31" t="n">
        <v>0.0372</v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18">
        <f>IF(SUMIFS('Daily NSE Equity Options'!$K:$K,'Daily NSE Equity Options'!$A:$A,$A1496)=0,"",SUMIFS('Daily NSE Equity Options'!$K:$K,'Daily NSE Equity Options'!$A:$A,$A1496))</f>
        <v/>
      </c>
      <c r="F1496" s="7">
        <f>IF(SUMIFS('Daily BSE Equity Options'!$K:$K,'Daily BSE Equity Options'!$A:$A,$A1496)=0,"",SUMIFS('Daily BSE Equity Options'!$K:$K,'Daily BSE Equity Options'!$A:$A,$A1496))</f>
        <v/>
      </c>
      <c r="G1496" s="7">
        <f>IF(OR(E1496="",F1496=""),"",E1496+F1496)</f>
        <v/>
      </c>
      <c r="H1496" s="20">
        <f>IFERROR(IF(OR(E1496="",INDEX(E:E,MATCH(DATE(YEAR($A1496)-1,MONTH($A1496),DAY($A1496)),$A:$A,0))=""),"",E1496/INDEX(E:E,MATCH(DATE(YEAR($A1496)-1,MONTH($A1496),DAY($A1496)),$A:$A,0))-1),"")</f>
        <v/>
      </c>
      <c r="I1496" s="20">
        <f>IFERROR(IF(OR(F1496="",INDEX(F:F,MATCH(DATE(YEAR($A1496)-1,MONTH($A1496),DAY($A1496)),$A:$A,0))=""),"",F1496/INDEX(F:F,MATCH(DATE(YEAR($A1496)-1,MONTH($A1496),DAY($A1496)),$A:$A,0))-1),"")</f>
        <v/>
      </c>
      <c r="J1496" s="20">
        <f>IFERROR(IF(OR(G1496="",INDEX(G:G,MATCH(DATE(YEAR($A1496)-1,MONTH($A1496),DAY($A1496)),$A:$A,0))=""),"",G1496/INDEX(G:G,MATCH(DATE(YEAR($A1496)-1,MONTH($A1496),DAY($A1496)),$A:$A,0))-1),"")</f>
        <v/>
      </c>
      <c r="K1496" s="20">
        <f>IF(OR(E1496="",E1495=""),"",E1496/E1495-1)</f>
        <v/>
      </c>
      <c r="L1496" s="20">
        <f>IF(OR(F1496="",F1495=""),"",F1496/F1495-1)</f>
        <v/>
      </c>
      <c r="M1496" s="20">
        <f>IF(OR(G1496="",G1495=""),"",G1496/G1495-1)</f>
        <v/>
      </c>
      <c r="N1496" s="20">
        <f>IF(G1496="","",E1496/G1496)</f>
        <v/>
      </c>
      <c r="O1496" s="20">
        <f>IF(G1496="","",F1496/G1496)</f>
        <v/>
      </c>
      <c r="P1496" s="21">
        <f>IF(SUMIFS('Daily NSE Equity Options'!$L:$L,'Daily NSE Equity Options'!$A:$A,$A1496)=0,"",SUMIFS('Daily NSE Equity Options'!$L:$L,'Daily NSE Equity Options'!$A:$A,$A1496))</f>
        <v/>
      </c>
      <c r="Q1496" s="8">
        <f>IF(SUMIFS('Daily BSE Equity Options'!$L:$L,'Daily BSE Equity Options'!$A:$A,$A1496)=0,"",SUMIFS('Daily BSE Equity Options'!$L:$L,'Daily BSE Equity Options'!$A:$A,$A1496))</f>
        <v/>
      </c>
      <c r="R1496" s="8">
        <f>IF(OR(P1496="",Q1496=""),"",P1496+Q1496)</f>
        <v/>
      </c>
      <c r="S1496" s="23">
        <f>IFERROR(IF(OR(P1496="",INDEX(P:P,MATCH(DATE(YEAR($A1496)-1,MONTH($A1496),DAY($A1496)),$A:$A,0))=""),"",P1496/INDEX(P:P,MATCH(DATE(YEAR($A1496)-1,MONTH($A1496),DAY($A1496)),$A:$A,0))-1),"")</f>
        <v/>
      </c>
      <c r="T1496" s="23">
        <f>IFERROR(IF(OR(Q1496="",INDEX(Q:Q,MATCH(DATE(YEAR($A1496)-1,MONTH($A1496),DAY($A1496)),$A:$A,0))=""),"",Q1496/INDEX(Q:Q,MATCH(DATE(YEAR($A1496)-1,MONTH($A1496),DAY($A1496)),$A:$A,0))-1),"")</f>
        <v/>
      </c>
      <c r="U1496" s="23">
        <f>IFERROR(IF(OR(R1496="",INDEX(R:R,MATCH(DATE(YEAR($A1496)-1,MONTH($A1496),DAY($A1496)),$A:$A,0))=""),"",R1496/INDEX(R:R,MATCH(DATE(YEAR($A1496)-1,MONTH($A1496),DAY($A1496)),$A:$A,0))-1),"")</f>
        <v/>
      </c>
      <c r="V1496" s="23">
        <f>IF(OR(P1496="",P1495=""),"",P1496/P1495-1)</f>
        <v/>
      </c>
      <c r="W1496" s="23">
        <f>IF(OR(Q1496="",Q1495=""),"",Q1496/Q1495-1)</f>
        <v/>
      </c>
      <c r="X1496" s="23">
        <f>IF(OR(R1496="",R1495=""),"",R1496/R1495-1)</f>
        <v/>
      </c>
      <c r="Y1496" s="23">
        <f>IF(R1496="","",P1496/R1496)</f>
        <v/>
      </c>
      <c r="Z1496" s="23">
        <f>IF(R1496="","",Q1496/R1496)</f>
        <v/>
      </c>
      <c r="AA1496" s="24">
        <f>IF(SUMIFS('Daily NSE Equity Options'!$M:$M,'Daily NSE Equity Options'!$A:$A,$A1496)=0,"",SUMIFS('Daily NSE Equity Options'!$M:$M,'Daily NSE Equity Options'!$A:$A,$A1496))</f>
        <v/>
      </c>
      <c r="AB1496" s="9">
        <f>IF(SUMIFS('Daily BSE Equity Options'!$M:$M,'Daily BSE Equity Options'!$A:$A,$A1496)=0,"",SUMIFS('Daily BSE Equity Options'!$M:$M,'Daily BSE Equity Options'!$A:$A,$A1496))</f>
        <v/>
      </c>
      <c r="AC1496" s="9">
        <f>IF(OR(AA1496="",AB1496=""),"",AA1496+AB1496)</f>
        <v/>
      </c>
      <c r="AD1496" s="26">
        <f>IFERROR(IF(OR(AA1496="",INDEX(AA:AA,MATCH(DATE(YEAR($A1496)-1,MONTH($A1496),DAY($A1496)),$A:$A,0))=""),"",AA1496/INDEX(AA:AA,MATCH(DATE(YEAR($A1496)-1,MONTH($A1496),DAY($A1496)),$A:$A,0))-1),"")</f>
        <v/>
      </c>
      <c r="AE1496" s="26">
        <f>IFERROR(IF(OR(AB1496="",INDEX(AB:AB,MATCH(DATE(YEAR($A1496)-1,MONTH($A1496),DAY($A1496)),$A:$A,0))=""),"",AB1496/INDEX(AB:AB,MATCH(DATE(YEAR($A1496)-1,MONTH($A1496),DAY($A1496)),$A:$A,0))-1),"")</f>
        <v/>
      </c>
      <c r="AF1496" s="26">
        <f>IFERROR(IF(OR(AC1496="",INDEX(AC:AC,MATCH(DATE(YEAR($A1496)-1,MONTH($A1496),DAY($A1496)),$A:$A,0))=""),"",AC1496/INDEX(AC:AC,MATCH(DATE(YEAR($A1496)-1,MONTH($A1496),DAY($A1496)),$A:$A,0))-1),"")</f>
        <v/>
      </c>
      <c r="AG1496" s="26">
        <f>IF(OR(AA1496="",AA1495=""),"",AA1496/AA1495-1)</f>
        <v/>
      </c>
      <c r="AH1496" s="26">
        <f>IF(OR(AB1496="",AB1495=""),"",AB1496/AB1495-1)</f>
        <v/>
      </c>
      <c r="AI1496" s="26">
        <f>IF(OR(AC1496="",AC1495=""),"",AC1496/AC1495-1)</f>
        <v/>
      </c>
      <c r="AJ1496" s="26">
        <f>IF(AC1496="","",AA1496/AC1496)</f>
        <v/>
      </c>
      <c r="AK1496" s="26">
        <f>IF(AC1496="","",AB1496/AC1496)</f>
        <v/>
      </c>
      <c r="AL1496" s="29" t="n">
        <v>20.4275</v>
      </c>
      <c r="AM1496" s="30" t="n">
        <v>20.4275</v>
      </c>
      <c r="AN1496" s="30" t="n">
        <v>18.37</v>
      </c>
      <c r="AO1496" s="30" t="n">
        <v>18.85</v>
      </c>
      <c r="AP1496" s="31" t="n">
        <v>-0.0772</v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18">
        <f>IF(SUMIFS('Daily NSE Equity Options'!$K:$K,'Daily NSE Equity Options'!$A:$A,$A1497)=0,"",SUMIFS('Daily NSE Equity Options'!$K:$K,'Daily NSE Equity Options'!$A:$A,$A1497))</f>
        <v/>
      </c>
      <c r="F1497" s="7">
        <f>IF(SUMIFS('Daily BSE Equity Options'!$K:$K,'Daily BSE Equity Options'!$A:$A,$A1497)=0,"",SUMIFS('Daily BSE Equity Options'!$K:$K,'Daily BSE Equity Options'!$A:$A,$A1497))</f>
        <v/>
      </c>
      <c r="G1497" s="7">
        <f>IF(OR(E1497="",F1497=""),"",E1497+F1497)</f>
        <v/>
      </c>
      <c r="H1497" s="20">
        <f>IFERROR(IF(OR(E1497="",INDEX(E:E,MATCH(DATE(YEAR($A1497)-1,MONTH($A1497),DAY($A1497)),$A:$A,0))=""),"",E1497/INDEX(E:E,MATCH(DATE(YEAR($A1497)-1,MONTH($A1497),DAY($A1497)),$A:$A,0))-1),"")</f>
        <v/>
      </c>
      <c r="I1497" s="20">
        <f>IFERROR(IF(OR(F1497="",INDEX(F:F,MATCH(DATE(YEAR($A1497)-1,MONTH($A1497),DAY($A1497)),$A:$A,0))=""),"",F1497/INDEX(F:F,MATCH(DATE(YEAR($A1497)-1,MONTH($A1497),DAY($A1497)),$A:$A,0))-1),"")</f>
        <v/>
      </c>
      <c r="J1497" s="20">
        <f>IFERROR(IF(OR(G1497="",INDEX(G:G,MATCH(DATE(YEAR($A1497)-1,MONTH($A1497),DAY($A1497)),$A:$A,0))=""),"",G1497/INDEX(G:G,MATCH(DATE(YEAR($A1497)-1,MONTH($A1497),DAY($A1497)),$A:$A,0))-1),"")</f>
        <v/>
      </c>
      <c r="K1497" s="20">
        <f>IF(OR(E1497="",E1496=""),"",E1497/E1496-1)</f>
        <v/>
      </c>
      <c r="L1497" s="20">
        <f>IF(OR(F1497="",F1496=""),"",F1497/F1496-1)</f>
        <v/>
      </c>
      <c r="M1497" s="20">
        <f>IF(OR(G1497="",G1496=""),"",G1497/G1496-1)</f>
        <v/>
      </c>
      <c r="N1497" s="20">
        <f>IF(G1497="","",E1497/G1497)</f>
        <v/>
      </c>
      <c r="O1497" s="20">
        <f>IF(G1497="","",F1497/G1497)</f>
        <v/>
      </c>
      <c r="P1497" s="21">
        <f>IF(SUMIFS('Daily NSE Equity Options'!$L:$L,'Daily NSE Equity Options'!$A:$A,$A1497)=0,"",SUMIFS('Daily NSE Equity Options'!$L:$L,'Daily NSE Equity Options'!$A:$A,$A1497))</f>
        <v/>
      </c>
      <c r="Q1497" s="8">
        <f>IF(SUMIFS('Daily BSE Equity Options'!$L:$L,'Daily BSE Equity Options'!$A:$A,$A1497)=0,"",SUMIFS('Daily BSE Equity Options'!$L:$L,'Daily BSE Equity Options'!$A:$A,$A1497))</f>
        <v/>
      </c>
      <c r="R1497" s="8">
        <f>IF(OR(P1497="",Q1497=""),"",P1497+Q1497)</f>
        <v/>
      </c>
      <c r="S1497" s="23">
        <f>IFERROR(IF(OR(P1497="",INDEX(P:P,MATCH(DATE(YEAR($A1497)-1,MONTH($A1497),DAY($A1497)),$A:$A,0))=""),"",P1497/INDEX(P:P,MATCH(DATE(YEAR($A1497)-1,MONTH($A1497),DAY($A1497)),$A:$A,0))-1),"")</f>
        <v/>
      </c>
      <c r="T1497" s="23">
        <f>IFERROR(IF(OR(Q1497="",INDEX(Q:Q,MATCH(DATE(YEAR($A1497)-1,MONTH($A1497),DAY($A1497)),$A:$A,0))=""),"",Q1497/INDEX(Q:Q,MATCH(DATE(YEAR($A1497)-1,MONTH($A1497),DAY($A1497)),$A:$A,0))-1),"")</f>
        <v/>
      </c>
      <c r="U1497" s="23">
        <f>IFERROR(IF(OR(R1497="",INDEX(R:R,MATCH(DATE(YEAR($A1497)-1,MONTH($A1497),DAY($A1497)),$A:$A,0))=""),"",R1497/INDEX(R:R,MATCH(DATE(YEAR($A1497)-1,MONTH($A1497),DAY($A1497)),$A:$A,0))-1),"")</f>
        <v/>
      </c>
      <c r="V1497" s="23">
        <f>IF(OR(P1497="",P1496=""),"",P1497/P1496-1)</f>
        <v/>
      </c>
      <c r="W1497" s="23">
        <f>IF(OR(Q1497="",Q1496=""),"",Q1497/Q1496-1)</f>
        <v/>
      </c>
      <c r="X1497" s="23">
        <f>IF(OR(R1497="",R1496=""),"",R1497/R1496-1)</f>
        <v/>
      </c>
      <c r="Y1497" s="23">
        <f>IF(R1497="","",P1497/R1497)</f>
        <v/>
      </c>
      <c r="Z1497" s="23">
        <f>IF(R1497="","",Q1497/R1497)</f>
        <v/>
      </c>
      <c r="AA1497" s="24">
        <f>IF(SUMIFS('Daily NSE Equity Options'!$M:$M,'Daily NSE Equity Options'!$A:$A,$A1497)=0,"",SUMIFS('Daily NSE Equity Options'!$M:$M,'Daily NSE Equity Options'!$A:$A,$A1497))</f>
        <v/>
      </c>
      <c r="AB1497" s="9">
        <f>IF(SUMIFS('Daily BSE Equity Options'!$M:$M,'Daily BSE Equity Options'!$A:$A,$A1497)=0,"",SUMIFS('Daily BSE Equity Options'!$M:$M,'Daily BSE Equity Options'!$A:$A,$A1497))</f>
        <v/>
      </c>
      <c r="AC1497" s="9">
        <f>IF(OR(AA1497="",AB1497=""),"",AA1497+AB1497)</f>
        <v/>
      </c>
      <c r="AD1497" s="26">
        <f>IFERROR(IF(OR(AA1497="",INDEX(AA:AA,MATCH(DATE(YEAR($A1497)-1,MONTH($A1497),DAY($A1497)),$A:$A,0))=""),"",AA1497/INDEX(AA:AA,MATCH(DATE(YEAR($A1497)-1,MONTH($A1497),DAY($A1497)),$A:$A,0))-1),"")</f>
        <v/>
      </c>
      <c r="AE1497" s="26">
        <f>IFERROR(IF(OR(AB1497="",INDEX(AB:AB,MATCH(DATE(YEAR($A1497)-1,MONTH($A1497),DAY($A1497)),$A:$A,0))=""),"",AB1497/INDEX(AB:AB,MATCH(DATE(YEAR($A1497)-1,MONTH($A1497),DAY($A1497)),$A:$A,0))-1),"")</f>
        <v/>
      </c>
      <c r="AF1497" s="26">
        <f>IFERROR(IF(OR(AC1497="",INDEX(AC:AC,MATCH(DATE(YEAR($A1497)-1,MONTH($A1497),DAY($A1497)),$A:$A,0))=""),"",AC1497/INDEX(AC:AC,MATCH(DATE(YEAR($A1497)-1,MONTH($A1497),DAY($A1497)),$A:$A,0))-1),"")</f>
        <v/>
      </c>
      <c r="AG1497" s="26">
        <f>IF(OR(AA1497="",AA1496=""),"",AA1497/AA1496-1)</f>
        <v/>
      </c>
      <c r="AH1497" s="26">
        <f>IF(OR(AB1497="",AB1496=""),"",AB1497/AB1496-1)</f>
        <v/>
      </c>
      <c r="AI1497" s="26">
        <f>IF(OR(AC1497="",AC1496=""),"",AC1497/AC1496-1)</f>
        <v/>
      </c>
      <c r="AJ1497" s="26">
        <f>IF(AC1497="","",AA1497/AC1497)</f>
        <v/>
      </c>
      <c r="AK1497" s="26">
        <f>IF(AC1497="","",AB1497/AC1497)</f>
        <v/>
      </c>
      <c r="AL1497" s="29" t="n">
        <v>18.85</v>
      </c>
      <c r="AM1497" s="30" t="n">
        <v>21.5075</v>
      </c>
      <c r="AN1497" s="30" t="n">
        <v>18.1825</v>
      </c>
      <c r="AO1497" s="30" t="n">
        <v>20.5</v>
      </c>
      <c r="AP1497" s="31" t="n">
        <v>0.08749999999999999</v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18">
        <f>IF(SUMIFS('Daily NSE Equity Options'!$K:$K,'Daily NSE Equity Options'!$A:$A,$A1498)=0,"",SUMIFS('Daily NSE Equity Options'!$K:$K,'Daily NSE Equity Options'!$A:$A,$A1498))</f>
        <v/>
      </c>
      <c r="F1498" s="7">
        <f>IF(SUMIFS('Daily BSE Equity Options'!$K:$K,'Daily BSE Equity Options'!$A:$A,$A1498)=0,"",SUMIFS('Daily BSE Equity Options'!$K:$K,'Daily BSE Equity Options'!$A:$A,$A1498))</f>
        <v/>
      </c>
      <c r="G1498" s="7">
        <f>IF(OR(E1498="",F1498=""),"",E1498+F1498)</f>
        <v/>
      </c>
      <c r="H1498" s="20">
        <f>IFERROR(IF(OR(E1498="",INDEX(E:E,MATCH(DATE(YEAR($A1498)-1,MONTH($A1498),DAY($A1498)),$A:$A,0))=""),"",E1498/INDEX(E:E,MATCH(DATE(YEAR($A1498)-1,MONTH($A1498),DAY($A1498)),$A:$A,0))-1),"")</f>
        <v/>
      </c>
      <c r="I1498" s="20">
        <f>IFERROR(IF(OR(F1498="",INDEX(F:F,MATCH(DATE(YEAR($A1498)-1,MONTH($A1498),DAY($A1498)),$A:$A,0))=""),"",F1498/INDEX(F:F,MATCH(DATE(YEAR($A1498)-1,MONTH($A1498),DAY($A1498)),$A:$A,0))-1),"")</f>
        <v/>
      </c>
      <c r="J1498" s="20">
        <f>IFERROR(IF(OR(G1498="",INDEX(G:G,MATCH(DATE(YEAR($A1498)-1,MONTH($A1498),DAY($A1498)),$A:$A,0))=""),"",G1498/INDEX(G:G,MATCH(DATE(YEAR($A1498)-1,MONTH($A1498),DAY($A1498)),$A:$A,0))-1),"")</f>
        <v/>
      </c>
      <c r="K1498" s="20">
        <f>IF(OR(E1498="",E1497=""),"",E1498/E1497-1)</f>
        <v/>
      </c>
      <c r="L1498" s="20">
        <f>IF(OR(F1498="",F1497=""),"",F1498/F1497-1)</f>
        <v/>
      </c>
      <c r="M1498" s="20">
        <f>IF(OR(G1498="",G1497=""),"",G1498/G1497-1)</f>
        <v/>
      </c>
      <c r="N1498" s="20">
        <f>IF(G1498="","",E1498/G1498)</f>
        <v/>
      </c>
      <c r="O1498" s="20">
        <f>IF(G1498="","",F1498/G1498)</f>
        <v/>
      </c>
      <c r="P1498" s="21">
        <f>IF(SUMIFS('Daily NSE Equity Options'!$L:$L,'Daily NSE Equity Options'!$A:$A,$A1498)=0,"",SUMIFS('Daily NSE Equity Options'!$L:$L,'Daily NSE Equity Options'!$A:$A,$A1498))</f>
        <v/>
      </c>
      <c r="Q1498" s="8">
        <f>IF(SUMIFS('Daily BSE Equity Options'!$L:$L,'Daily BSE Equity Options'!$A:$A,$A1498)=0,"",SUMIFS('Daily BSE Equity Options'!$L:$L,'Daily BSE Equity Options'!$A:$A,$A1498))</f>
        <v/>
      </c>
      <c r="R1498" s="8">
        <f>IF(OR(P1498="",Q1498=""),"",P1498+Q1498)</f>
        <v/>
      </c>
      <c r="S1498" s="23">
        <f>IFERROR(IF(OR(P1498="",INDEX(P:P,MATCH(DATE(YEAR($A1498)-1,MONTH($A1498),DAY($A1498)),$A:$A,0))=""),"",P1498/INDEX(P:P,MATCH(DATE(YEAR($A1498)-1,MONTH($A1498),DAY($A1498)),$A:$A,0))-1),"")</f>
        <v/>
      </c>
      <c r="T1498" s="23">
        <f>IFERROR(IF(OR(Q1498="",INDEX(Q:Q,MATCH(DATE(YEAR($A1498)-1,MONTH($A1498),DAY($A1498)),$A:$A,0))=""),"",Q1498/INDEX(Q:Q,MATCH(DATE(YEAR($A1498)-1,MONTH($A1498),DAY($A1498)),$A:$A,0))-1),"")</f>
        <v/>
      </c>
      <c r="U1498" s="23">
        <f>IFERROR(IF(OR(R1498="",INDEX(R:R,MATCH(DATE(YEAR($A1498)-1,MONTH($A1498),DAY($A1498)),$A:$A,0))=""),"",R1498/INDEX(R:R,MATCH(DATE(YEAR($A1498)-1,MONTH($A1498),DAY($A1498)),$A:$A,0))-1),"")</f>
        <v/>
      </c>
      <c r="V1498" s="23">
        <f>IF(OR(P1498="",P1497=""),"",P1498/P1497-1)</f>
        <v/>
      </c>
      <c r="W1498" s="23">
        <f>IF(OR(Q1498="",Q1497=""),"",Q1498/Q1497-1)</f>
        <v/>
      </c>
      <c r="X1498" s="23">
        <f>IF(OR(R1498="",R1497=""),"",R1498/R1497-1)</f>
        <v/>
      </c>
      <c r="Y1498" s="23">
        <f>IF(R1498="","",P1498/R1498)</f>
        <v/>
      </c>
      <c r="Z1498" s="23">
        <f>IF(R1498="","",Q1498/R1498)</f>
        <v/>
      </c>
      <c r="AA1498" s="24">
        <f>IF(SUMIFS('Daily NSE Equity Options'!$M:$M,'Daily NSE Equity Options'!$A:$A,$A1498)=0,"",SUMIFS('Daily NSE Equity Options'!$M:$M,'Daily NSE Equity Options'!$A:$A,$A1498))</f>
        <v/>
      </c>
      <c r="AB1498" s="9">
        <f>IF(SUMIFS('Daily BSE Equity Options'!$M:$M,'Daily BSE Equity Options'!$A:$A,$A1498)=0,"",SUMIFS('Daily BSE Equity Options'!$M:$M,'Daily BSE Equity Options'!$A:$A,$A1498))</f>
        <v/>
      </c>
      <c r="AC1498" s="9">
        <f>IF(OR(AA1498="",AB1498=""),"",AA1498+AB1498)</f>
        <v/>
      </c>
      <c r="AD1498" s="26">
        <f>IFERROR(IF(OR(AA1498="",INDEX(AA:AA,MATCH(DATE(YEAR($A1498)-1,MONTH($A1498),DAY($A1498)),$A:$A,0))=""),"",AA1498/INDEX(AA:AA,MATCH(DATE(YEAR($A1498)-1,MONTH($A1498),DAY($A1498)),$A:$A,0))-1),"")</f>
        <v/>
      </c>
      <c r="AE1498" s="26">
        <f>IFERROR(IF(OR(AB1498="",INDEX(AB:AB,MATCH(DATE(YEAR($A1498)-1,MONTH($A1498),DAY($A1498)),$A:$A,0))=""),"",AB1498/INDEX(AB:AB,MATCH(DATE(YEAR($A1498)-1,MONTH($A1498),DAY($A1498)),$A:$A,0))-1),"")</f>
        <v/>
      </c>
      <c r="AF1498" s="26">
        <f>IFERROR(IF(OR(AC1498="",INDEX(AC:AC,MATCH(DATE(YEAR($A1498)-1,MONTH($A1498),DAY($A1498)),$A:$A,0))=""),"",AC1498/INDEX(AC:AC,MATCH(DATE(YEAR($A1498)-1,MONTH($A1498),DAY($A1498)),$A:$A,0))-1),"")</f>
        <v/>
      </c>
      <c r="AG1498" s="26">
        <f>IF(OR(AA1498="",AA1497=""),"",AA1498/AA1497-1)</f>
        <v/>
      </c>
      <c r="AH1498" s="26">
        <f>IF(OR(AB1498="",AB1497=""),"",AB1498/AB1497-1)</f>
        <v/>
      </c>
      <c r="AI1498" s="26">
        <f>IF(OR(AC1498="",AC1497=""),"",AC1498/AC1497-1)</f>
        <v/>
      </c>
      <c r="AJ1498" s="26">
        <f>IF(AC1498="","",AA1498/AC1498)</f>
        <v/>
      </c>
      <c r="AK1498" s="26">
        <f>IF(AC1498="","",AB1498/AC1498)</f>
        <v/>
      </c>
      <c r="AL1498" s="29" t="n">
        <v>20.5</v>
      </c>
      <c r="AM1498" s="30" t="n">
        <v>20.5</v>
      </c>
      <c r="AN1498" s="30" t="n">
        <v>17.3375</v>
      </c>
      <c r="AO1498" s="30" t="n">
        <v>18.67</v>
      </c>
      <c r="AP1498" s="31" t="n">
        <v>-0.0893</v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18">
        <f>IF(SUMIFS('Daily NSE Equity Options'!$K:$K,'Daily NSE Equity Options'!$A:$A,$A1499)=0,"",SUMIFS('Daily NSE Equity Options'!$K:$K,'Daily NSE Equity Options'!$A:$A,$A1499))</f>
        <v/>
      </c>
      <c r="F1499" s="7">
        <f>IF(SUMIFS('Daily BSE Equity Options'!$K:$K,'Daily BSE Equity Options'!$A:$A,$A1499)=0,"",SUMIFS('Daily BSE Equity Options'!$K:$K,'Daily BSE Equity Options'!$A:$A,$A1499))</f>
        <v/>
      </c>
      <c r="G1499" s="7">
        <f>IF(OR(E1499="",F1499=""),"",E1499+F1499)</f>
        <v/>
      </c>
      <c r="H1499" s="20">
        <f>IFERROR(IF(OR(E1499="",INDEX(E:E,MATCH(DATE(YEAR($A1499)-1,MONTH($A1499),DAY($A1499)),$A:$A,0))=""),"",E1499/INDEX(E:E,MATCH(DATE(YEAR($A1499)-1,MONTH($A1499),DAY($A1499)),$A:$A,0))-1),"")</f>
        <v/>
      </c>
      <c r="I1499" s="20">
        <f>IFERROR(IF(OR(F1499="",INDEX(F:F,MATCH(DATE(YEAR($A1499)-1,MONTH($A1499),DAY($A1499)),$A:$A,0))=""),"",F1499/INDEX(F:F,MATCH(DATE(YEAR($A1499)-1,MONTH($A1499),DAY($A1499)),$A:$A,0))-1),"")</f>
        <v/>
      </c>
      <c r="J1499" s="20">
        <f>IFERROR(IF(OR(G1499="",INDEX(G:G,MATCH(DATE(YEAR($A1499)-1,MONTH($A1499),DAY($A1499)),$A:$A,0))=""),"",G1499/INDEX(G:G,MATCH(DATE(YEAR($A1499)-1,MONTH($A1499),DAY($A1499)),$A:$A,0))-1),"")</f>
        <v/>
      </c>
      <c r="K1499" s="20">
        <f>IF(OR(E1499="",E1498=""),"",E1499/E1498-1)</f>
        <v/>
      </c>
      <c r="L1499" s="20">
        <f>IF(OR(F1499="",F1498=""),"",F1499/F1498-1)</f>
        <v/>
      </c>
      <c r="M1499" s="20">
        <f>IF(OR(G1499="",G1498=""),"",G1499/G1498-1)</f>
        <v/>
      </c>
      <c r="N1499" s="20">
        <f>IF(G1499="","",E1499/G1499)</f>
        <v/>
      </c>
      <c r="O1499" s="20">
        <f>IF(G1499="","",F1499/G1499)</f>
        <v/>
      </c>
      <c r="P1499" s="21">
        <f>IF(SUMIFS('Daily NSE Equity Options'!$L:$L,'Daily NSE Equity Options'!$A:$A,$A1499)=0,"",SUMIFS('Daily NSE Equity Options'!$L:$L,'Daily NSE Equity Options'!$A:$A,$A1499))</f>
        <v/>
      </c>
      <c r="Q1499" s="8">
        <f>IF(SUMIFS('Daily BSE Equity Options'!$L:$L,'Daily BSE Equity Options'!$A:$A,$A1499)=0,"",SUMIFS('Daily BSE Equity Options'!$L:$L,'Daily BSE Equity Options'!$A:$A,$A1499))</f>
        <v/>
      </c>
      <c r="R1499" s="8">
        <f>IF(OR(P1499="",Q1499=""),"",P1499+Q1499)</f>
        <v/>
      </c>
      <c r="S1499" s="23">
        <f>IFERROR(IF(OR(P1499="",INDEX(P:P,MATCH(DATE(YEAR($A1499)-1,MONTH($A1499),DAY($A1499)),$A:$A,0))=""),"",P1499/INDEX(P:P,MATCH(DATE(YEAR($A1499)-1,MONTH($A1499),DAY($A1499)),$A:$A,0))-1),"")</f>
        <v/>
      </c>
      <c r="T1499" s="23">
        <f>IFERROR(IF(OR(Q1499="",INDEX(Q:Q,MATCH(DATE(YEAR($A1499)-1,MONTH($A1499),DAY($A1499)),$A:$A,0))=""),"",Q1499/INDEX(Q:Q,MATCH(DATE(YEAR($A1499)-1,MONTH($A1499),DAY($A1499)),$A:$A,0))-1),"")</f>
        <v/>
      </c>
      <c r="U1499" s="23">
        <f>IFERROR(IF(OR(R1499="",INDEX(R:R,MATCH(DATE(YEAR($A1499)-1,MONTH($A1499),DAY($A1499)),$A:$A,0))=""),"",R1499/INDEX(R:R,MATCH(DATE(YEAR($A1499)-1,MONTH($A1499),DAY($A1499)),$A:$A,0))-1),"")</f>
        <v/>
      </c>
      <c r="V1499" s="23">
        <f>IF(OR(P1499="",P1498=""),"",P1499/P1498-1)</f>
        <v/>
      </c>
      <c r="W1499" s="23">
        <f>IF(OR(Q1499="",Q1498=""),"",Q1499/Q1498-1)</f>
        <v/>
      </c>
      <c r="X1499" s="23">
        <f>IF(OR(R1499="",R1498=""),"",R1499/R1498-1)</f>
        <v/>
      </c>
      <c r="Y1499" s="23">
        <f>IF(R1499="","",P1499/R1499)</f>
        <v/>
      </c>
      <c r="Z1499" s="23">
        <f>IF(R1499="","",Q1499/R1499)</f>
        <v/>
      </c>
      <c r="AA1499" s="24">
        <f>IF(SUMIFS('Daily NSE Equity Options'!$M:$M,'Daily NSE Equity Options'!$A:$A,$A1499)=0,"",SUMIFS('Daily NSE Equity Options'!$M:$M,'Daily NSE Equity Options'!$A:$A,$A1499))</f>
        <v/>
      </c>
      <c r="AB1499" s="9">
        <f>IF(SUMIFS('Daily BSE Equity Options'!$M:$M,'Daily BSE Equity Options'!$A:$A,$A1499)=0,"",SUMIFS('Daily BSE Equity Options'!$M:$M,'Daily BSE Equity Options'!$A:$A,$A1499))</f>
        <v/>
      </c>
      <c r="AC1499" s="9">
        <f>IF(OR(AA1499="",AB1499=""),"",AA1499+AB1499)</f>
        <v/>
      </c>
      <c r="AD1499" s="26">
        <f>IFERROR(IF(OR(AA1499="",INDEX(AA:AA,MATCH(DATE(YEAR($A1499)-1,MONTH($A1499),DAY($A1499)),$A:$A,0))=""),"",AA1499/INDEX(AA:AA,MATCH(DATE(YEAR($A1499)-1,MONTH($A1499),DAY($A1499)),$A:$A,0))-1),"")</f>
        <v/>
      </c>
      <c r="AE1499" s="26">
        <f>IFERROR(IF(OR(AB1499="",INDEX(AB:AB,MATCH(DATE(YEAR($A1499)-1,MONTH($A1499),DAY($A1499)),$A:$A,0))=""),"",AB1499/INDEX(AB:AB,MATCH(DATE(YEAR($A1499)-1,MONTH($A1499),DAY($A1499)),$A:$A,0))-1),"")</f>
        <v/>
      </c>
      <c r="AF1499" s="26">
        <f>IFERROR(IF(OR(AC1499="",INDEX(AC:AC,MATCH(DATE(YEAR($A1499)-1,MONTH($A1499),DAY($A1499)),$A:$A,0))=""),"",AC1499/INDEX(AC:AC,MATCH(DATE(YEAR($A1499)-1,MONTH($A1499),DAY($A1499)),$A:$A,0))-1),"")</f>
        <v/>
      </c>
      <c r="AG1499" s="26">
        <f>IF(OR(AA1499="",AA1498=""),"",AA1499/AA1498-1)</f>
        <v/>
      </c>
      <c r="AH1499" s="26">
        <f>IF(OR(AB1499="",AB1498=""),"",AB1499/AB1498-1)</f>
        <v/>
      </c>
      <c r="AI1499" s="26">
        <f>IF(OR(AC1499="",AC1498=""),"",AC1499/AC1498-1)</f>
        <v/>
      </c>
      <c r="AJ1499" s="26">
        <f>IF(AC1499="","",AA1499/AC1499)</f>
        <v/>
      </c>
      <c r="AK1499" s="26">
        <f>IF(AC1499="","",AB1499/AC1499)</f>
        <v/>
      </c>
      <c r="AL1499" s="29" t="n">
        <v>18.6675</v>
      </c>
      <c r="AM1499" s="30" t="n">
        <v>18.6675</v>
      </c>
      <c r="AN1499" s="30" t="n">
        <v>16.8325</v>
      </c>
      <c r="AO1499" s="30" t="n">
        <v>18.09</v>
      </c>
      <c r="AP1499" s="31" t="n">
        <v>-0.0309</v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18">
        <f>IF(SUMIFS('Daily NSE Equity Options'!$K:$K,'Daily NSE Equity Options'!$A:$A,$A1500)=0,"",SUMIFS('Daily NSE Equity Options'!$K:$K,'Daily NSE Equity Options'!$A:$A,$A1500))</f>
        <v/>
      </c>
      <c r="F1500" s="7">
        <f>IF(SUMIFS('Daily BSE Equity Options'!$K:$K,'Daily BSE Equity Options'!$A:$A,$A1500)=0,"",SUMIFS('Daily BSE Equity Options'!$K:$K,'Daily BSE Equity Options'!$A:$A,$A1500))</f>
        <v/>
      </c>
      <c r="G1500" s="7">
        <f>IF(OR(E1500="",F1500=""),"",E1500+F1500)</f>
        <v/>
      </c>
      <c r="H1500" s="20">
        <f>IFERROR(IF(OR(E1500="",INDEX(E:E,MATCH(DATE(YEAR($A1500)-1,MONTH($A1500),DAY($A1500)),$A:$A,0))=""),"",E1500/INDEX(E:E,MATCH(DATE(YEAR($A1500)-1,MONTH($A1500),DAY($A1500)),$A:$A,0))-1),"")</f>
        <v/>
      </c>
      <c r="I1500" s="20">
        <f>IFERROR(IF(OR(F1500="",INDEX(F:F,MATCH(DATE(YEAR($A1500)-1,MONTH($A1500),DAY($A1500)),$A:$A,0))=""),"",F1500/INDEX(F:F,MATCH(DATE(YEAR($A1500)-1,MONTH($A1500),DAY($A1500)),$A:$A,0))-1),"")</f>
        <v/>
      </c>
      <c r="J1500" s="20">
        <f>IFERROR(IF(OR(G1500="",INDEX(G:G,MATCH(DATE(YEAR($A1500)-1,MONTH($A1500),DAY($A1500)),$A:$A,0))=""),"",G1500/INDEX(G:G,MATCH(DATE(YEAR($A1500)-1,MONTH($A1500),DAY($A1500)),$A:$A,0))-1),"")</f>
        <v/>
      </c>
      <c r="K1500" s="20">
        <f>IF(OR(E1500="",E1499=""),"",E1500/E1499-1)</f>
        <v/>
      </c>
      <c r="L1500" s="20">
        <f>IF(OR(F1500="",F1499=""),"",F1500/F1499-1)</f>
        <v/>
      </c>
      <c r="M1500" s="20">
        <f>IF(OR(G1500="",G1499=""),"",G1500/G1499-1)</f>
        <v/>
      </c>
      <c r="N1500" s="20">
        <f>IF(G1500="","",E1500/G1500)</f>
        <v/>
      </c>
      <c r="O1500" s="20">
        <f>IF(G1500="","",F1500/G1500)</f>
        <v/>
      </c>
      <c r="P1500" s="21">
        <f>IF(SUMIFS('Daily NSE Equity Options'!$L:$L,'Daily NSE Equity Options'!$A:$A,$A1500)=0,"",SUMIFS('Daily NSE Equity Options'!$L:$L,'Daily NSE Equity Options'!$A:$A,$A1500))</f>
        <v/>
      </c>
      <c r="Q1500" s="8">
        <f>IF(SUMIFS('Daily BSE Equity Options'!$L:$L,'Daily BSE Equity Options'!$A:$A,$A1500)=0,"",SUMIFS('Daily BSE Equity Options'!$L:$L,'Daily BSE Equity Options'!$A:$A,$A1500))</f>
        <v/>
      </c>
      <c r="R1500" s="8">
        <f>IF(OR(P1500="",Q1500=""),"",P1500+Q1500)</f>
        <v/>
      </c>
      <c r="S1500" s="23">
        <f>IFERROR(IF(OR(P1500="",INDEX(P:P,MATCH(DATE(YEAR($A1500)-1,MONTH($A1500),DAY($A1500)),$A:$A,0))=""),"",P1500/INDEX(P:P,MATCH(DATE(YEAR($A1500)-1,MONTH($A1500),DAY($A1500)),$A:$A,0))-1),"")</f>
        <v/>
      </c>
      <c r="T1500" s="23">
        <f>IFERROR(IF(OR(Q1500="",INDEX(Q:Q,MATCH(DATE(YEAR($A1500)-1,MONTH($A1500),DAY($A1500)),$A:$A,0))=""),"",Q1500/INDEX(Q:Q,MATCH(DATE(YEAR($A1500)-1,MONTH($A1500),DAY($A1500)),$A:$A,0))-1),"")</f>
        <v/>
      </c>
      <c r="U1500" s="23">
        <f>IFERROR(IF(OR(R1500="",INDEX(R:R,MATCH(DATE(YEAR($A1500)-1,MONTH($A1500),DAY($A1500)),$A:$A,0))=""),"",R1500/INDEX(R:R,MATCH(DATE(YEAR($A1500)-1,MONTH($A1500),DAY($A1500)),$A:$A,0))-1),"")</f>
        <v/>
      </c>
      <c r="V1500" s="23">
        <f>IF(OR(P1500="",P1499=""),"",P1500/P1499-1)</f>
        <v/>
      </c>
      <c r="W1500" s="23">
        <f>IF(OR(Q1500="",Q1499=""),"",Q1500/Q1499-1)</f>
        <v/>
      </c>
      <c r="X1500" s="23">
        <f>IF(OR(R1500="",R1499=""),"",R1500/R1499-1)</f>
        <v/>
      </c>
      <c r="Y1500" s="23">
        <f>IF(R1500="","",P1500/R1500)</f>
        <v/>
      </c>
      <c r="Z1500" s="23">
        <f>IF(R1500="","",Q1500/R1500)</f>
        <v/>
      </c>
      <c r="AA1500" s="24">
        <f>IF(SUMIFS('Daily NSE Equity Options'!$M:$M,'Daily NSE Equity Options'!$A:$A,$A1500)=0,"",SUMIFS('Daily NSE Equity Options'!$M:$M,'Daily NSE Equity Options'!$A:$A,$A1500))</f>
        <v/>
      </c>
      <c r="AB1500" s="9">
        <f>IF(SUMIFS('Daily BSE Equity Options'!$M:$M,'Daily BSE Equity Options'!$A:$A,$A1500)=0,"",SUMIFS('Daily BSE Equity Options'!$M:$M,'Daily BSE Equity Options'!$A:$A,$A1500))</f>
        <v/>
      </c>
      <c r="AC1500" s="9">
        <f>IF(OR(AA1500="",AB1500=""),"",AA1500+AB1500)</f>
        <v/>
      </c>
      <c r="AD1500" s="26">
        <f>IFERROR(IF(OR(AA1500="",INDEX(AA:AA,MATCH(DATE(YEAR($A1500)-1,MONTH($A1500),DAY($A1500)),$A:$A,0))=""),"",AA1500/INDEX(AA:AA,MATCH(DATE(YEAR($A1500)-1,MONTH($A1500),DAY($A1500)),$A:$A,0))-1),"")</f>
        <v/>
      </c>
      <c r="AE1500" s="26">
        <f>IFERROR(IF(OR(AB1500="",INDEX(AB:AB,MATCH(DATE(YEAR($A1500)-1,MONTH($A1500),DAY($A1500)),$A:$A,0))=""),"",AB1500/INDEX(AB:AB,MATCH(DATE(YEAR($A1500)-1,MONTH($A1500),DAY($A1500)),$A:$A,0))-1),"")</f>
        <v/>
      </c>
      <c r="AF1500" s="26">
        <f>IFERROR(IF(OR(AC1500="",INDEX(AC:AC,MATCH(DATE(YEAR($A1500)-1,MONTH($A1500),DAY($A1500)),$A:$A,0))=""),"",AC1500/INDEX(AC:AC,MATCH(DATE(YEAR($A1500)-1,MONTH($A1500),DAY($A1500)),$A:$A,0))-1),"")</f>
        <v/>
      </c>
      <c r="AG1500" s="26">
        <f>IF(OR(AA1500="",AA1499=""),"",AA1500/AA1499-1)</f>
        <v/>
      </c>
      <c r="AH1500" s="26">
        <f>IF(OR(AB1500="",AB1499=""),"",AB1500/AB1499-1)</f>
        <v/>
      </c>
      <c r="AI1500" s="26">
        <f>IF(OR(AC1500="",AC1499=""),"",AC1500/AC1499-1)</f>
        <v/>
      </c>
      <c r="AJ1500" s="26">
        <f>IF(AC1500="","",AA1500/AC1500)</f>
        <v/>
      </c>
      <c r="AK1500" s="26">
        <f>IF(AC1500="","",AB1500/AC1500)</f>
        <v/>
      </c>
      <c r="AL1500" s="29" t="n">
        <v>18.085</v>
      </c>
      <c r="AM1500" s="30" t="n">
        <v>18.47</v>
      </c>
      <c r="AN1500" s="30" t="n">
        <v>16.5925</v>
      </c>
      <c r="AO1500" s="30" t="n">
        <v>17.21</v>
      </c>
      <c r="AP1500" s="31" t="n">
        <v>-0.0484</v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18">
        <f>IF(SUMIFS('Daily NSE Equity Options'!$K:$K,'Daily NSE Equity Options'!$A:$A,$A1501)=0,"",SUMIFS('Daily NSE Equity Options'!$K:$K,'Daily NSE Equity Options'!$A:$A,$A1501))</f>
        <v/>
      </c>
      <c r="F1501" s="7">
        <f>IF(SUMIFS('Daily BSE Equity Options'!$K:$K,'Daily BSE Equity Options'!$A:$A,$A1501)=0,"",SUMIFS('Daily BSE Equity Options'!$K:$K,'Daily BSE Equity Options'!$A:$A,$A1501))</f>
        <v/>
      </c>
      <c r="G1501" s="7">
        <f>IF(OR(E1501="",F1501=""),"",E1501+F1501)</f>
        <v/>
      </c>
      <c r="H1501" s="20">
        <f>IFERROR(IF(OR(E1501="",INDEX(E:E,MATCH(DATE(YEAR($A1501)-1,MONTH($A1501),DAY($A1501)),$A:$A,0))=""),"",E1501/INDEX(E:E,MATCH(DATE(YEAR($A1501)-1,MONTH($A1501),DAY($A1501)),$A:$A,0))-1),"")</f>
        <v/>
      </c>
      <c r="I1501" s="20">
        <f>IFERROR(IF(OR(F1501="",INDEX(F:F,MATCH(DATE(YEAR($A1501)-1,MONTH($A1501),DAY($A1501)),$A:$A,0))=""),"",F1501/INDEX(F:F,MATCH(DATE(YEAR($A1501)-1,MONTH($A1501),DAY($A1501)),$A:$A,0))-1),"")</f>
        <v/>
      </c>
      <c r="J1501" s="20">
        <f>IFERROR(IF(OR(G1501="",INDEX(G:G,MATCH(DATE(YEAR($A1501)-1,MONTH($A1501),DAY($A1501)),$A:$A,0))=""),"",G1501/INDEX(G:G,MATCH(DATE(YEAR($A1501)-1,MONTH($A1501),DAY($A1501)),$A:$A,0))-1),"")</f>
        <v/>
      </c>
      <c r="K1501" s="20">
        <f>IF(OR(E1501="",E1500=""),"",E1501/E1500-1)</f>
        <v/>
      </c>
      <c r="L1501" s="20">
        <f>IF(OR(F1501="",F1500=""),"",F1501/F1500-1)</f>
        <v/>
      </c>
      <c r="M1501" s="20">
        <f>IF(OR(G1501="",G1500=""),"",G1501/G1500-1)</f>
        <v/>
      </c>
      <c r="N1501" s="20">
        <f>IF(G1501="","",E1501/G1501)</f>
        <v/>
      </c>
      <c r="O1501" s="20">
        <f>IF(G1501="","",F1501/G1501)</f>
        <v/>
      </c>
      <c r="P1501" s="21">
        <f>IF(SUMIFS('Daily NSE Equity Options'!$L:$L,'Daily NSE Equity Options'!$A:$A,$A1501)=0,"",SUMIFS('Daily NSE Equity Options'!$L:$L,'Daily NSE Equity Options'!$A:$A,$A1501))</f>
        <v/>
      </c>
      <c r="Q1501" s="8">
        <f>IF(SUMIFS('Daily BSE Equity Options'!$L:$L,'Daily BSE Equity Options'!$A:$A,$A1501)=0,"",SUMIFS('Daily BSE Equity Options'!$L:$L,'Daily BSE Equity Options'!$A:$A,$A1501))</f>
        <v/>
      </c>
      <c r="R1501" s="8">
        <f>IF(OR(P1501="",Q1501=""),"",P1501+Q1501)</f>
        <v/>
      </c>
      <c r="S1501" s="23">
        <f>IFERROR(IF(OR(P1501="",INDEX(P:P,MATCH(DATE(YEAR($A1501)-1,MONTH($A1501),DAY($A1501)),$A:$A,0))=""),"",P1501/INDEX(P:P,MATCH(DATE(YEAR($A1501)-1,MONTH($A1501),DAY($A1501)),$A:$A,0))-1),"")</f>
        <v/>
      </c>
      <c r="T1501" s="23">
        <f>IFERROR(IF(OR(Q1501="",INDEX(Q:Q,MATCH(DATE(YEAR($A1501)-1,MONTH($A1501),DAY($A1501)),$A:$A,0))=""),"",Q1501/INDEX(Q:Q,MATCH(DATE(YEAR($A1501)-1,MONTH($A1501),DAY($A1501)),$A:$A,0))-1),"")</f>
        <v/>
      </c>
      <c r="U1501" s="23">
        <f>IFERROR(IF(OR(R1501="",INDEX(R:R,MATCH(DATE(YEAR($A1501)-1,MONTH($A1501),DAY($A1501)),$A:$A,0))=""),"",R1501/INDEX(R:R,MATCH(DATE(YEAR($A1501)-1,MONTH($A1501),DAY($A1501)),$A:$A,0))-1),"")</f>
        <v/>
      </c>
      <c r="V1501" s="23">
        <f>IF(OR(P1501="",P1500=""),"",P1501/P1500-1)</f>
        <v/>
      </c>
      <c r="W1501" s="23">
        <f>IF(OR(Q1501="",Q1500=""),"",Q1501/Q1500-1)</f>
        <v/>
      </c>
      <c r="X1501" s="23">
        <f>IF(OR(R1501="",R1500=""),"",R1501/R1500-1)</f>
        <v/>
      </c>
      <c r="Y1501" s="23">
        <f>IF(R1501="","",P1501/R1501)</f>
        <v/>
      </c>
      <c r="Z1501" s="23">
        <f>IF(R1501="","",Q1501/R1501)</f>
        <v/>
      </c>
      <c r="AA1501" s="24">
        <f>IF(SUMIFS('Daily NSE Equity Options'!$M:$M,'Daily NSE Equity Options'!$A:$A,$A1501)=0,"",SUMIFS('Daily NSE Equity Options'!$M:$M,'Daily NSE Equity Options'!$A:$A,$A1501))</f>
        <v/>
      </c>
      <c r="AB1501" s="9">
        <f>IF(SUMIFS('Daily BSE Equity Options'!$M:$M,'Daily BSE Equity Options'!$A:$A,$A1501)=0,"",SUMIFS('Daily BSE Equity Options'!$M:$M,'Daily BSE Equity Options'!$A:$A,$A1501))</f>
        <v/>
      </c>
      <c r="AC1501" s="9">
        <f>IF(OR(AA1501="",AB1501=""),"",AA1501+AB1501)</f>
        <v/>
      </c>
      <c r="AD1501" s="26">
        <f>IFERROR(IF(OR(AA1501="",INDEX(AA:AA,MATCH(DATE(YEAR($A1501)-1,MONTH($A1501),DAY($A1501)),$A:$A,0))=""),"",AA1501/INDEX(AA:AA,MATCH(DATE(YEAR($A1501)-1,MONTH($A1501),DAY($A1501)),$A:$A,0))-1),"")</f>
        <v/>
      </c>
      <c r="AE1501" s="26">
        <f>IFERROR(IF(OR(AB1501="",INDEX(AB:AB,MATCH(DATE(YEAR($A1501)-1,MONTH($A1501),DAY($A1501)),$A:$A,0))=""),"",AB1501/INDEX(AB:AB,MATCH(DATE(YEAR($A1501)-1,MONTH($A1501),DAY($A1501)),$A:$A,0))-1),"")</f>
        <v/>
      </c>
      <c r="AF1501" s="26">
        <f>IFERROR(IF(OR(AC1501="",INDEX(AC:AC,MATCH(DATE(YEAR($A1501)-1,MONTH($A1501),DAY($A1501)),$A:$A,0))=""),"",AC1501/INDEX(AC:AC,MATCH(DATE(YEAR($A1501)-1,MONTH($A1501),DAY($A1501)),$A:$A,0))-1),"")</f>
        <v/>
      </c>
      <c r="AG1501" s="26">
        <f>IF(OR(AA1501="",AA1500=""),"",AA1501/AA1500-1)</f>
        <v/>
      </c>
      <c r="AH1501" s="26">
        <f>IF(OR(AB1501="",AB1500=""),"",AB1501/AB1500-1)</f>
        <v/>
      </c>
      <c r="AI1501" s="26">
        <f>IF(OR(AC1501="",AC1500=""),"",AC1501/AC1500-1)</f>
        <v/>
      </c>
      <c r="AJ1501" s="26">
        <f>IF(AC1501="","",AA1501/AC1501)</f>
        <v/>
      </c>
      <c r="AK1501" s="26">
        <f>IF(AC1501="","",AB1501/AC1501)</f>
        <v/>
      </c>
      <c r="AL1501" s="29" t="n">
        <v>17.205</v>
      </c>
      <c r="AM1501" s="30" t="n">
        <v>19.01</v>
      </c>
      <c r="AN1501" s="30" t="n">
        <v>16.48</v>
      </c>
      <c r="AO1501" s="30" t="n">
        <v>18.79</v>
      </c>
      <c r="AP1501" s="31" t="n">
        <v>0.0921</v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18">
        <f>IF(SUMIFS('Daily NSE Equity Options'!$K:$K,'Daily NSE Equity Options'!$A:$A,$A1502)=0,"",SUMIFS('Daily NSE Equity Options'!$K:$K,'Daily NSE Equity Options'!$A:$A,$A1502))</f>
        <v/>
      </c>
      <c r="F1502" s="7">
        <f>IF(SUMIFS('Daily BSE Equity Options'!$K:$K,'Daily BSE Equity Options'!$A:$A,$A1502)=0,"",SUMIFS('Daily BSE Equity Options'!$K:$K,'Daily BSE Equity Options'!$A:$A,$A1502))</f>
        <v/>
      </c>
      <c r="G1502" s="7">
        <f>IF(OR(E1502="",F1502=""),"",E1502+F1502)</f>
        <v/>
      </c>
      <c r="H1502" s="20">
        <f>IFERROR(IF(OR(E1502="",INDEX(E:E,MATCH(DATE(YEAR($A1502)-1,MONTH($A1502),DAY($A1502)),$A:$A,0))=""),"",E1502/INDEX(E:E,MATCH(DATE(YEAR($A1502)-1,MONTH($A1502),DAY($A1502)),$A:$A,0))-1),"")</f>
        <v/>
      </c>
      <c r="I1502" s="20">
        <f>IFERROR(IF(OR(F1502="",INDEX(F:F,MATCH(DATE(YEAR($A1502)-1,MONTH($A1502),DAY($A1502)),$A:$A,0))=""),"",F1502/INDEX(F:F,MATCH(DATE(YEAR($A1502)-1,MONTH($A1502),DAY($A1502)),$A:$A,0))-1),"")</f>
        <v/>
      </c>
      <c r="J1502" s="20">
        <f>IFERROR(IF(OR(G1502="",INDEX(G:G,MATCH(DATE(YEAR($A1502)-1,MONTH($A1502),DAY($A1502)),$A:$A,0))=""),"",G1502/INDEX(G:G,MATCH(DATE(YEAR($A1502)-1,MONTH($A1502),DAY($A1502)),$A:$A,0))-1),"")</f>
        <v/>
      </c>
      <c r="K1502" s="20">
        <f>IF(OR(E1502="",E1501=""),"",E1502/E1501-1)</f>
        <v/>
      </c>
      <c r="L1502" s="20">
        <f>IF(OR(F1502="",F1501=""),"",F1502/F1501-1)</f>
        <v/>
      </c>
      <c r="M1502" s="20">
        <f>IF(OR(G1502="",G1501=""),"",G1502/G1501-1)</f>
        <v/>
      </c>
      <c r="N1502" s="20">
        <f>IF(G1502="","",E1502/G1502)</f>
        <v/>
      </c>
      <c r="O1502" s="20">
        <f>IF(G1502="","",F1502/G1502)</f>
        <v/>
      </c>
      <c r="P1502" s="21">
        <f>IF(SUMIFS('Daily NSE Equity Options'!$L:$L,'Daily NSE Equity Options'!$A:$A,$A1502)=0,"",SUMIFS('Daily NSE Equity Options'!$L:$L,'Daily NSE Equity Options'!$A:$A,$A1502))</f>
        <v/>
      </c>
      <c r="Q1502" s="8">
        <f>IF(SUMIFS('Daily BSE Equity Options'!$L:$L,'Daily BSE Equity Options'!$A:$A,$A1502)=0,"",SUMIFS('Daily BSE Equity Options'!$L:$L,'Daily BSE Equity Options'!$A:$A,$A1502))</f>
        <v/>
      </c>
      <c r="R1502" s="8">
        <f>IF(OR(P1502="",Q1502=""),"",P1502+Q1502)</f>
        <v/>
      </c>
      <c r="S1502" s="23">
        <f>IFERROR(IF(OR(P1502="",INDEX(P:P,MATCH(DATE(YEAR($A1502)-1,MONTH($A1502),DAY($A1502)),$A:$A,0))=""),"",P1502/INDEX(P:P,MATCH(DATE(YEAR($A1502)-1,MONTH($A1502),DAY($A1502)),$A:$A,0))-1),"")</f>
        <v/>
      </c>
      <c r="T1502" s="23">
        <f>IFERROR(IF(OR(Q1502="",INDEX(Q:Q,MATCH(DATE(YEAR($A1502)-1,MONTH($A1502),DAY($A1502)),$A:$A,0))=""),"",Q1502/INDEX(Q:Q,MATCH(DATE(YEAR($A1502)-1,MONTH($A1502),DAY($A1502)),$A:$A,0))-1),"")</f>
        <v/>
      </c>
      <c r="U1502" s="23">
        <f>IFERROR(IF(OR(R1502="",INDEX(R:R,MATCH(DATE(YEAR($A1502)-1,MONTH($A1502),DAY($A1502)),$A:$A,0))=""),"",R1502/INDEX(R:R,MATCH(DATE(YEAR($A1502)-1,MONTH($A1502),DAY($A1502)),$A:$A,0))-1),"")</f>
        <v/>
      </c>
      <c r="V1502" s="23">
        <f>IF(OR(P1502="",P1501=""),"",P1502/P1501-1)</f>
        <v/>
      </c>
      <c r="W1502" s="23">
        <f>IF(OR(Q1502="",Q1501=""),"",Q1502/Q1501-1)</f>
        <v/>
      </c>
      <c r="X1502" s="23">
        <f>IF(OR(R1502="",R1501=""),"",R1502/R1501-1)</f>
        <v/>
      </c>
      <c r="Y1502" s="23">
        <f>IF(R1502="","",P1502/R1502)</f>
        <v/>
      </c>
      <c r="Z1502" s="23">
        <f>IF(R1502="","",Q1502/R1502)</f>
        <v/>
      </c>
      <c r="AA1502" s="24">
        <f>IF(SUMIFS('Daily NSE Equity Options'!$M:$M,'Daily NSE Equity Options'!$A:$A,$A1502)=0,"",SUMIFS('Daily NSE Equity Options'!$M:$M,'Daily NSE Equity Options'!$A:$A,$A1502))</f>
        <v/>
      </c>
      <c r="AB1502" s="9">
        <f>IF(SUMIFS('Daily BSE Equity Options'!$M:$M,'Daily BSE Equity Options'!$A:$A,$A1502)=0,"",SUMIFS('Daily BSE Equity Options'!$M:$M,'Daily BSE Equity Options'!$A:$A,$A1502))</f>
        <v/>
      </c>
      <c r="AC1502" s="9">
        <f>IF(OR(AA1502="",AB1502=""),"",AA1502+AB1502)</f>
        <v/>
      </c>
      <c r="AD1502" s="26">
        <f>IFERROR(IF(OR(AA1502="",INDEX(AA:AA,MATCH(DATE(YEAR($A1502)-1,MONTH($A1502),DAY($A1502)),$A:$A,0))=""),"",AA1502/INDEX(AA:AA,MATCH(DATE(YEAR($A1502)-1,MONTH($A1502),DAY($A1502)),$A:$A,0))-1),"")</f>
        <v/>
      </c>
      <c r="AE1502" s="26">
        <f>IFERROR(IF(OR(AB1502="",INDEX(AB:AB,MATCH(DATE(YEAR($A1502)-1,MONTH($A1502),DAY($A1502)),$A:$A,0))=""),"",AB1502/INDEX(AB:AB,MATCH(DATE(YEAR($A1502)-1,MONTH($A1502),DAY($A1502)),$A:$A,0))-1),"")</f>
        <v/>
      </c>
      <c r="AF1502" s="26">
        <f>IFERROR(IF(OR(AC1502="",INDEX(AC:AC,MATCH(DATE(YEAR($A1502)-1,MONTH($A1502),DAY($A1502)),$A:$A,0))=""),"",AC1502/INDEX(AC:AC,MATCH(DATE(YEAR($A1502)-1,MONTH($A1502),DAY($A1502)),$A:$A,0))-1),"")</f>
        <v/>
      </c>
      <c r="AG1502" s="26">
        <f>IF(OR(AA1502="",AA1501=""),"",AA1502/AA1501-1)</f>
        <v/>
      </c>
      <c r="AH1502" s="26">
        <f>IF(OR(AB1502="",AB1501=""),"",AB1502/AB1501-1)</f>
        <v/>
      </c>
      <c r="AI1502" s="26">
        <f>IF(OR(AC1502="",AC1501=""),"",AC1502/AC1501-1)</f>
        <v/>
      </c>
      <c r="AJ1502" s="26">
        <f>IF(AC1502="","",AA1502/AC1502)</f>
        <v/>
      </c>
      <c r="AK1502" s="26">
        <f>IF(AC1502="","",AB1502/AC1502)</f>
        <v/>
      </c>
      <c r="AL1502" s="29" t="n">
        <v>18.79</v>
      </c>
      <c r="AM1502" s="30" t="n">
        <v>18.79</v>
      </c>
      <c r="AN1502" s="30" t="n">
        <v>17.4525</v>
      </c>
      <c r="AO1502" s="30" t="n">
        <v>17.53</v>
      </c>
      <c r="AP1502" s="31" t="n">
        <v>-0.06710000000000001</v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18">
        <f>IF(SUMIFS('Daily NSE Equity Options'!$K:$K,'Daily NSE Equity Options'!$A:$A,$A1503)=0,"",SUMIFS('Daily NSE Equity Options'!$K:$K,'Daily NSE Equity Options'!$A:$A,$A1503))</f>
        <v/>
      </c>
      <c r="F1503" s="7">
        <f>IF(SUMIFS('Daily BSE Equity Options'!$K:$K,'Daily BSE Equity Options'!$A:$A,$A1503)=0,"",SUMIFS('Daily BSE Equity Options'!$K:$K,'Daily BSE Equity Options'!$A:$A,$A1503))</f>
        <v/>
      </c>
      <c r="G1503" s="7">
        <f>IF(OR(E1503="",F1503=""),"",E1503+F1503)</f>
        <v/>
      </c>
      <c r="H1503" s="20">
        <f>IFERROR(IF(OR(E1503="",INDEX(E:E,MATCH(DATE(YEAR($A1503)-1,MONTH($A1503),DAY($A1503)),$A:$A,0))=""),"",E1503/INDEX(E:E,MATCH(DATE(YEAR($A1503)-1,MONTH($A1503),DAY($A1503)),$A:$A,0))-1),"")</f>
        <v/>
      </c>
      <c r="I1503" s="20">
        <f>IFERROR(IF(OR(F1503="",INDEX(F:F,MATCH(DATE(YEAR($A1503)-1,MONTH($A1503),DAY($A1503)),$A:$A,0))=""),"",F1503/INDEX(F:F,MATCH(DATE(YEAR($A1503)-1,MONTH($A1503),DAY($A1503)),$A:$A,0))-1),"")</f>
        <v/>
      </c>
      <c r="J1503" s="20">
        <f>IFERROR(IF(OR(G1503="",INDEX(G:G,MATCH(DATE(YEAR($A1503)-1,MONTH($A1503),DAY($A1503)),$A:$A,0))=""),"",G1503/INDEX(G:G,MATCH(DATE(YEAR($A1503)-1,MONTH($A1503),DAY($A1503)),$A:$A,0))-1),"")</f>
        <v/>
      </c>
      <c r="K1503" s="20">
        <f>IF(OR(E1503="",E1502=""),"",E1503/E1502-1)</f>
        <v/>
      </c>
      <c r="L1503" s="20">
        <f>IF(OR(F1503="",F1502=""),"",F1503/F1502-1)</f>
        <v/>
      </c>
      <c r="M1503" s="20">
        <f>IF(OR(G1503="",G1502=""),"",G1503/G1502-1)</f>
        <v/>
      </c>
      <c r="N1503" s="20">
        <f>IF(G1503="","",E1503/G1503)</f>
        <v/>
      </c>
      <c r="O1503" s="20">
        <f>IF(G1503="","",F1503/G1503)</f>
        <v/>
      </c>
      <c r="P1503" s="21">
        <f>IF(SUMIFS('Daily NSE Equity Options'!$L:$L,'Daily NSE Equity Options'!$A:$A,$A1503)=0,"",SUMIFS('Daily NSE Equity Options'!$L:$L,'Daily NSE Equity Options'!$A:$A,$A1503))</f>
        <v/>
      </c>
      <c r="Q1503" s="8">
        <f>IF(SUMIFS('Daily BSE Equity Options'!$L:$L,'Daily BSE Equity Options'!$A:$A,$A1503)=0,"",SUMIFS('Daily BSE Equity Options'!$L:$L,'Daily BSE Equity Options'!$A:$A,$A1503))</f>
        <v/>
      </c>
      <c r="R1503" s="8">
        <f>IF(OR(P1503="",Q1503=""),"",P1503+Q1503)</f>
        <v/>
      </c>
      <c r="S1503" s="23">
        <f>IFERROR(IF(OR(P1503="",INDEX(P:P,MATCH(DATE(YEAR($A1503)-1,MONTH($A1503),DAY($A1503)),$A:$A,0))=""),"",P1503/INDEX(P:P,MATCH(DATE(YEAR($A1503)-1,MONTH($A1503),DAY($A1503)),$A:$A,0))-1),"")</f>
        <v/>
      </c>
      <c r="T1503" s="23">
        <f>IFERROR(IF(OR(Q1503="",INDEX(Q:Q,MATCH(DATE(YEAR($A1503)-1,MONTH($A1503),DAY($A1503)),$A:$A,0))=""),"",Q1503/INDEX(Q:Q,MATCH(DATE(YEAR($A1503)-1,MONTH($A1503),DAY($A1503)),$A:$A,0))-1),"")</f>
        <v/>
      </c>
      <c r="U1503" s="23">
        <f>IFERROR(IF(OR(R1503="",INDEX(R:R,MATCH(DATE(YEAR($A1503)-1,MONTH($A1503),DAY($A1503)),$A:$A,0))=""),"",R1503/INDEX(R:R,MATCH(DATE(YEAR($A1503)-1,MONTH($A1503),DAY($A1503)),$A:$A,0))-1),"")</f>
        <v/>
      </c>
      <c r="V1503" s="23">
        <f>IF(OR(P1503="",P1502=""),"",P1503/P1502-1)</f>
        <v/>
      </c>
      <c r="W1503" s="23">
        <f>IF(OR(Q1503="",Q1502=""),"",Q1503/Q1502-1)</f>
        <v/>
      </c>
      <c r="X1503" s="23">
        <f>IF(OR(R1503="",R1502=""),"",R1503/R1502-1)</f>
        <v/>
      </c>
      <c r="Y1503" s="23">
        <f>IF(R1503="","",P1503/R1503)</f>
        <v/>
      </c>
      <c r="Z1503" s="23">
        <f>IF(R1503="","",Q1503/R1503)</f>
        <v/>
      </c>
      <c r="AA1503" s="24">
        <f>IF(SUMIFS('Daily NSE Equity Options'!$M:$M,'Daily NSE Equity Options'!$A:$A,$A1503)=0,"",SUMIFS('Daily NSE Equity Options'!$M:$M,'Daily NSE Equity Options'!$A:$A,$A1503))</f>
        <v/>
      </c>
      <c r="AB1503" s="9">
        <f>IF(SUMIFS('Daily BSE Equity Options'!$M:$M,'Daily BSE Equity Options'!$A:$A,$A1503)=0,"",SUMIFS('Daily BSE Equity Options'!$M:$M,'Daily BSE Equity Options'!$A:$A,$A1503))</f>
        <v/>
      </c>
      <c r="AC1503" s="9">
        <f>IF(OR(AA1503="",AB1503=""),"",AA1503+AB1503)</f>
        <v/>
      </c>
      <c r="AD1503" s="26">
        <f>IFERROR(IF(OR(AA1503="",INDEX(AA:AA,MATCH(DATE(YEAR($A1503)-1,MONTH($A1503),DAY($A1503)),$A:$A,0))=""),"",AA1503/INDEX(AA:AA,MATCH(DATE(YEAR($A1503)-1,MONTH($A1503),DAY($A1503)),$A:$A,0))-1),"")</f>
        <v/>
      </c>
      <c r="AE1503" s="26">
        <f>IFERROR(IF(OR(AB1503="",INDEX(AB:AB,MATCH(DATE(YEAR($A1503)-1,MONTH($A1503),DAY($A1503)),$A:$A,0))=""),"",AB1503/INDEX(AB:AB,MATCH(DATE(YEAR($A1503)-1,MONTH($A1503),DAY($A1503)),$A:$A,0))-1),"")</f>
        <v/>
      </c>
      <c r="AF1503" s="26">
        <f>IFERROR(IF(OR(AC1503="",INDEX(AC:AC,MATCH(DATE(YEAR($A1503)-1,MONTH($A1503),DAY($A1503)),$A:$A,0))=""),"",AC1503/INDEX(AC:AC,MATCH(DATE(YEAR($A1503)-1,MONTH($A1503),DAY($A1503)),$A:$A,0))-1),"")</f>
        <v/>
      </c>
      <c r="AG1503" s="26">
        <f>IF(OR(AA1503="",AA1502=""),"",AA1503/AA1502-1)</f>
        <v/>
      </c>
      <c r="AH1503" s="26">
        <f>IF(OR(AB1503="",AB1502=""),"",AB1503/AB1502-1)</f>
        <v/>
      </c>
      <c r="AI1503" s="26">
        <f>IF(OR(AC1503="",AC1502=""),"",AC1503/AC1502-1)</f>
        <v/>
      </c>
      <c r="AJ1503" s="26">
        <f>IF(AC1503="","",AA1503/AC1503)</f>
        <v/>
      </c>
      <c r="AK1503" s="26">
        <f>IF(AC1503="","",AB1503/AC1503)</f>
        <v/>
      </c>
      <c r="AL1503" s="29" t="n">
        <v>17.5325</v>
      </c>
      <c r="AM1503" s="30" t="n">
        <v>18.73</v>
      </c>
      <c r="AN1503" s="30" t="n">
        <v>17.245</v>
      </c>
      <c r="AO1503" s="30" t="n">
        <v>18.3</v>
      </c>
      <c r="AP1503" s="31" t="n">
        <v>0.0438</v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18">
        <f>IF(SUMIFS('Daily NSE Equity Options'!$K:$K,'Daily NSE Equity Options'!$A:$A,$A1504)=0,"",SUMIFS('Daily NSE Equity Options'!$K:$K,'Daily NSE Equity Options'!$A:$A,$A1504))</f>
        <v/>
      </c>
      <c r="F1504" s="7">
        <f>IF(SUMIFS('Daily BSE Equity Options'!$K:$K,'Daily BSE Equity Options'!$A:$A,$A1504)=0,"",SUMIFS('Daily BSE Equity Options'!$K:$K,'Daily BSE Equity Options'!$A:$A,$A1504))</f>
        <v/>
      </c>
      <c r="G1504" s="7">
        <f>IF(OR(E1504="",F1504=""),"",E1504+F1504)</f>
        <v/>
      </c>
      <c r="H1504" s="20">
        <f>IFERROR(IF(OR(E1504="",INDEX(E:E,MATCH(DATE(YEAR($A1504)-1,MONTH($A1504),DAY($A1504)),$A:$A,0))=""),"",E1504/INDEX(E:E,MATCH(DATE(YEAR($A1504)-1,MONTH($A1504),DAY($A1504)),$A:$A,0))-1),"")</f>
        <v/>
      </c>
      <c r="I1504" s="20">
        <f>IFERROR(IF(OR(F1504="",INDEX(F:F,MATCH(DATE(YEAR($A1504)-1,MONTH($A1504),DAY($A1504)),$A:$A,0))=""),"",F1504/INDEX(F:F,MATCH(DATE(YEAR($A1504)-1,MONTH($A1504),DAY($A1504)),$A:$A,0))-1),"")</f>
        <v/>
      </c>
      <c r="J1504" s="20">
        <f>IFERROR(IF(OR(G1504="",INDEX(G:G,MATCH(DATE(YEAR($A1504)-1,MONTH($A1504),DAY($A1504)),$A:$A,0))=""),"",G1504/INDEX(G:G,MATCH(DATE(YEAR($A1504)-1,MONTH($A1504),DAY($A1504)),$A:$A,0))-1),"")</f>
        <v/>
      </c>
      <c r="K1504" s="20">
        <f>IF(OR(E1504="",E1503=""),"",E1504/E1503-1)</f>
        <v/>
      </c>
      <c r="L1504" s="20">
        <f>IF(OR(F1504="",F1503=""),"",F1504/F1503-1)</f>
        <v/>
      </c>
      <c r="M1504" s="20">
        <f>IF(OR(G1504="",G1503=""),"",G1504/G1503-1)</f>
        <v/>
      </c>
      <c r="N1504" s="20">
        <f>IF(G1504="","",E1504/G1504)</f>
        <v/>
      </c>
      <c r="O1504" s="20">
        <f>IF(G1504="","",F1504/G1504)</f>
        <v/>
      </c>
      <c r="P1504" s="21">
        <f>IF(SUMIFS('Daily NSE Equity Options'!$L:$L,'Daily NSE Equity Options'!$A:$A,$A1504)=0,"",SUMIFS('Daily NSE Equity Options'!$L:$L,'Daily NSE Equity Options'!$A:$A,$A1504))</f>
        <v/>
      </c>
      <c r="Q1504" s="8">
        <f>IF(SUMIFS('Daily BSE Equity Options'!$L:$L,'Daily BSE Equity Options'!$A:$A,$A1504)=0,"",SUMIFS('Daily BSE Equity Options'!$L:$L,'Daily BSE Equity Options'!$A:$A,$A1504))</f>
        <v/>
      </c>
      <c r="R1504" s="8">
        <f>IF(OR(P1504="",Q1504=""),"",P1504+Q1504)</f>
        <v/>
      </c>
      <c r="S1504" s="23">
        <f>IFERROR(IF(OR(P1504="",INDEX(P:P,MATCH(DATE(YEAR($A1504)-1,MONTH($A1504),DAY($A1504)),$A:$A,0))=""),"",P1504/INDEX(P:P,MATCH(DATE(YEAR($A1504)-1,MONTH($A1504),DAY($A1504)),$A:$A,0))-1),"")</f>
        <v/>
      </c>
      <c r="T1504" s="23">
        <f>IFERROR(IF(OR(Q1504="",INDEX(Q:Q,MATCH(DATE(YEAR($A1504)-1,MONTH($A1504),DAY($A1504)),$A:$A,0))=""),"",Q1504/INDEX(Q:Q,MATCH(DATE(YEAR($A1504)-1,MONTH($A1504),DAY($A1504)),$A:$A,0))-1),"")</f>
        <v/>
      </c>
      <c r="U1504" s="23">
        <f>IFERROR(IF(OR(R1504="",INDEX(R:R,MATCH(DATE(YEAR($A1504)-1,MONTH($A1504),DAY($A1504)),$A:$A,0))=""),"",R1504/INDEX(R:R,MATCH(DATE(YEAR($A1504)-1,MONTH($A1504),DAY($A1504)),$A:$A,0))-1),"")</f>
        <v/>
      </c>
      <c r="V1504" s="23">
        <f>IF(OR(P1504="",P1503=""),"",P1504/P1503-1)</f>
        <v/>
      </c>
      <c r="W1504" s="23">
        <f>IF(OR(Q1504="",Q1503=""),"",Q1504/Q1503-1)</f>
        <v/>
      </c>
      <c r="X1504" s="23">
        <f>IF(OR(R1504="",R1503=""),"",R1504/R1503-1)</f>
        <v/>
      </c>
      <c r="Y1504" s="23">
        <f>IF(R1504="","",P1504/R1504)</f>
        <v/>
      </c>
      <c r="Z1504" s="23">
        <f>IF(R1504="","",Q1504/R1504)</f>
        <v/>
      </c>
      <c r="AA1504" s="24">
        <f>IF(SUMIFS('Daily NSE Equity Options'!$M:$M,'Daily NSE Equity Options'!$A:$A,$A1504)=0,"",SUMIFS('Daily NSE Equity Options'!$M:$M,'Daily NSE Equity Options'!$A:$A,$A1504))</f>
        <v/>
      </c>
      <c r="AB1504" s="9">
        <f>IF(SUMIFS('Daily BSE Equity Options'!$M:$M,'Daily BSE Equity Options'!$A:$A,$A1504)=0,"",SUMIFS('Daily BSE Equity Options'!$M:$M,'Daily BSE Equity Options'!$A:$A,$A1504))</f>
        <v/>
      </c>
      <c r="AC1504" s="9">
        <f>IF(OR(AA1504="",AB1504=""),"",AA1504+AB1504)</f>
        <v/>
      </c>
      <c r="AD1504" s="26">
        <f>IFERROR(IF(OR(AA1504="",INDEX(AA:AA,MATCH(DATE(YEAR($A1504)-1,MONTH($A1504),DAY($A1504)),$A:$A,0))=""),"",AA1504/INDEX(AA:AA,MATCH(DATE(YEAR($A1504)-1,MONTH($A1504),DAY($A1504)),$A:$A,0))-1),"")</f>
        <v/>
      </c>
      <c r="AE1504" s="26">
        <f>IFERROR(IF(OR(AB1504="",INDEX(AB:AB,MATCH(DATE(YEAR($A1504)-1,MONTH($A1504),DAY($A1504)),$A:$A,0))=""),"",AB1504/INDEX(AB:AB,MATCH(DATE(YEAR($A1504)-1,MONTH($A1504),DAY($A1504)),$A:$A,0))-1),"")</f>
        <v/>
      </c>
      <c r="AF1504" s="26">
        <f>IFERROR(IF(OR(AC1504="",INDEX(AC:AC,MATCH(DATE(YEAR($A1504)-1,MONTH($A1504),DAY($A1504)),$A:$A,0))=""),"",AC1504/INDEX(AC:AC,MATCH(DATE(YEAR($A1504)-1,MONTH($A1504),DAY($A1504)),$A:$A,0))-1),"")</f>
        <v/>
      </c>
      <c r="AG1504" s="26">
        <f>IF(OR(AA1504="",AA1503=""),"",AA1504/AA1503-1)</f>
        <v/>
      </c>
      <c r="AH1504" s="26">
        <f>IF(OR(AB1504="",AB1503=""),"",AB1504/AB1503-1)</f>
        <v/>
      </c>
      <c r="AI1504" s="26">
        <f>IF(OR(AC1504="",AC1503=""),"",AC1504/AC1503-1)</f>
        <v/>
      </c>
      <c r="AJ1504" s="26">
        <f>IF(AC1504="","",AA1504/AC1504)</f>
        <v/>
      </c>
      <c r="AK1504" s="26">
        <f>IF(AC1504="","",AB1504/AC1504)</f>
        <v/>
      </c>
      <c r="AL1504" s="29" t="n">
        <v>18.3</v>
      </c>
      <c r="AM1504" s="30" t="n">
        <v>19.12</v>
      </c>
      <c r="AN1504" s="30" t="n">
        <v>17.49</v>
      </c>
      <c r="AO1504" s="30" t="n">
        <v>18.59</v>
      </c>
      <c r="AP1504" s="31" t="n">
        <v>0.0158</v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18">
        <f>IF(SUMIFS('Daily NSE Equity Options'!$K:$K,'Daily NSE Equity Options'!$A:$A,$A1505)=0,"",SUMIFS('Daily NSE Equity Options'!$K:$K,'Daily NSE Equity Options'!$A:$A,$A1505))</f>
        <v/>
      </c>
      <c r="F1505" s="7">
        <f>IF(SUMIFS('Daily BSE Equity Options'!$K:$K,'Daily BSE Equity Options'!$A:$A,$A1505)=0,"",SUMIFS('Daily BSE Equity Options'!$K:$K,'Daily BSE Equity Options'!$A:$A,$A1505))</f>
        <v/>
      </c>
      <c r="G1505" s="7">
        <f>IF(OR(E1505="",F1505=""),"",E1505+F1505)</f>
        <v/>
      </c>
      <c r="H1505" s="20">
        <f>IFERROR(IF(OR(E1505="",INDEX(E:E,MATCH(DATE(YEAR($A1505)-1,MONTH($A1505),DAY($A1505)),$A:$A,0))=""),"",E1505/INDEX(E:E,MATCH(DATE(YEAR($A1505)-1,MONTH($A1505),DAY($A1505)),$A:$A,0))-1),"")</f>
        <v/>
      </c>
      <c r="I1505" s="20">
        <f>IFERROR(IF(OR(F1505="",INDEX(F:F,MATCH(DATE(YEAR($A1505)-1,MONTH($A1505),DAY($A1505)),$A:$A,0))=""),"",F1505/INDEX(F:F,MATCH(DATE(YEAR($A1505)-1,MONTH($A1505),DAY($A1505)),$A:$A,0))-1),"")</f>
        <v/>
      </c>
      <c r="J1505" s="20">
        <f>IFERROR(IF(OR(G1505="",INDEX(G:G,MATCH(DATE(YEAR($A1505)-1,MONTH($A1505),DAY($A1505)),$A:$A,0))=""),"",G1505/INDEX(G:G,MATCH(DATE(YEAR($A1505)-1,MONTH($A1505),DAY($A1505)),$A:$A,0))-1),"")</f>
        <v/>
      </c>
      <c r="K1505" s="20">
        <f>IF(OR(E1505="",E1504=""),"",E1505/E1504-1)</f>
        <v/>
      </c>
      <c r="L1505" s="20">
        <f>IF(OR(F1505="",F1504=""),"",F1505/F1504-1)</f>
        <v/>
      </c>
      <c r="M1505" s="20">
        <f>IF(OR(G1505="",G1504=""),"",G1505/G1504-1)</f>
        <v/>
      </c>
      <c r="N1505" s="20">
        <f>IF(G1505="","",E1505/G1505)</f>
        <v/>
      </c>
      <c r="O1505" s="20">
        <f>IF(G1505="","",F1505/G1505)</f>
        <v/>
      </c>
      <c r="P1505" s="21">
        <f>IF(SUMIFS('Daily NSE Equity Options'!$L:$L,'Daily NSE Equity Options'!$A:$A,$A1505)=0,"",SUMIFS('Daily NSE Equity Options'!$L:$L,'Daily NSE Equity Options'!$A:$A,$A1505))</f>
        <v/>
      </c>
      <c r="Q1505" s="8">
        <f>IF(SUMIFS('Daily BSE Equity Options'!$L:$L,'Daily BSE Equity Options'!$A:$A,$A1505)=0,"",SUMIFS('Daily BSE Equity Options'!$L:$L,'Daily BSE Equity Options'!$A:$A,$A1505))</f>
        <v/>
      </c>
      <c r="R1505" s="8">
        <f>IF(OR(P1505="",Q1505=""),"",P1505+Q1505)</f>
        <v/>
      </c>
      <c r="S1505" s="23">
        <f>IFERROR(IF(OR(P1505="",INDEX(P:P,MATCH(DATE(YEAR($A1505)-1,MONTH($A1505),DAY($A1505)),$A:$A,0))=""),"",P1505/INDEX(P:P,MATCH(DATE(YEAR($A1505)-1,MONTH($A1505),DAY($A1505)),$A:$A,0))-1),"")</f>
        <v/>
      </c>
      <c r="T1505" s="23">
        <f>IFERROR(IF(OR(Q1505="",INDEX(Q:Q,MATCH(DATE(YEAR($A1505)-1,MONTH($A1505),DAY($A1505)),$A:$A,0))=""),"",Q1505/INDEX(Q:Q,MATCH(DATE(YEAR($A1505)-1,MONTH($A1505),DAY($A1505)),$A:$A,0))-1),"")</f>
        <v/>
      </c>
      <c r="U1505" s="23">
        <f>IFERROR(IF(OR(R1505="",INDEX(R:R,MATCH(DATE(YEAR($A1505)-1,MONTH($A1505),DAY($A1505)),$A:$A,0))=""),"",R1505/INDEX(R:R,MATCH(DATE(YEAR($A1505)-1,MONTH($A1505),DAY($A1505)),$A:$A,0))-1),"")</f>
        <v/>
      </c>
      <c r="V1505" s="23">
        <f>IF(OR(P1505="",P1504=""),"",P1505/P1504-1)</f>
        <v/>
      </c>
      <c r="W1505" s="23">
        <f>IF(OR(Q1505="",Q1504=""),"",Q1505/Q1504-1)</f>
        <v/>
      </c>
      <c r="X1505" s="23">
        <f>IF(OR(R1505="",R1504=""),"",R1505/R1504-1)</f>
        <v/>
      </c>
      <c r="Y1505" s="23">
        <f>IF(R1505="","",P1505/R1505)</f>
        <v/>
      </c>
      <c r="Z1505" s="23">
        <f>IF(R1505="","",Q1505/R1505)</f>
        <v/>
      </c>
      <c r="AA1505" s="24">
        <f>IF(SUMIFS('Daily NSE Equity Options'!$M:$M,'Daily NSE Equity Options'!$A:$A,$A1505)=0,"",SUMIFS('Daily NSE Equity Options'!$M:$M,'Daily NSE Equity Options'!$A:$A,$A1505))</f>
        <v/>
      </c>
      <c r="AB1505" s="9">
        <f>IF(SUMIFS('Daily BSE Equity Options'!$M:$M,'Daily BSE Equity Options'!$A:$A,$A1505)=0,"",SUMIFS('Daily BSE Equity Options'!$M:$M,'Daily BSE Equity Options'!$A:$A,$A1505))</f>
        <v/>
      </c>
      <c r="AC1505" s="9">
        <f>IF(OR(AA1505="",AB1505=""),"",AA1505+AB1505)</f>
        <v/>
      </c>
      <c r="AD1505" s="26">
        <f>IFERROR(IF(OR(AA1505="",INDEX(AA:AA,MATCH(DATE(YEAR($A1505)-1,MONTH($A1505),DAY($A1505)),$A:$A,0))=""),"",AA1505/INDEX(AA:AA,MATCH(DATE(YEAR($A1505)-1,MONTH($A1505),DAY($A1505)),$A:$A,0))-1),"")</f>
        <v/>
      </c>
      <c r="AE1505" s="26">
        <f>IFERROR(IF(OR(AB1505="",INDEX(AB:AB,MATCH(DATE(YEAR($A1505)-1,MONTH($A1505),DAY($A1505)),$A:$A,0))=""),"",AB1505/INDEX(AB:AB,MATCH(DATE(YEAR($A1505)-1,MONTH($A1505),DAY($A1505)),$A:$A,0))-1),"")</f>
        <v/>
      </c>
      <c r="AF1505" s="26">
        <f>IFERROR(IF(OR(AC1505="",INDEX(AC:AC,MATCH(DATE(YEAR($A1505)-1,MONTH($A1505),DAY($A1505)),$A:$A,0))=""),"",AC1505/INDEX(AC:AC,MATCH(DATE(YEAR($A1505)-1,MONTH($A1505),DAY($A1505)),$A:$A,0))-1),"")</f>
        <v/>
      </c>
      <c r="AG1505" s="26">
        <f>IF(OR(AA1505="",AA1504=""),"",AA1505/AA1504-1)</f>
        <v/>
      </c>
      <c r="AH1505" s="26">
        <f>IF(OR(AB1505="",AB1504=""),"",AB1505/AB1504-1)</f>
        <v/>
      </c>
      <c r="AI1505" s="26">
        <f>IF(OR(AC1505="",AC1504=""),"",AC1505/AC1504-1)</f>
        <v/>
      </c>
      <c r="AJ1505" s="26">
        <f>IF(AC1505="","",AA1505/AC1505)</f>
        <v/>
      </c>
      <c r="AK1505" s="26">
        <f>IF(AC1505="","",AB1505/AC1505)</f>
        <v/>
      </c>
      <c r="AL1505" s="29" t="n">
        <v>18.59</v>
      </c>
      <c r="AM1505" s="30" t="n">
        <v>19.895</v>
      </c>
      <c r="AN1505" s="30" t="n">
        <v>18.0625</v>
      </c>
      <c r="AO1505" s="30" t="n">
        <v>19.71</v>
      </c>
      <c r="AP1505" s="31" t="n">
        <v>0.0602</v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18">
        <f>IF(SUMIFS('Daily NSE Equity Options'!$K:$K,'Daily NSE Equity Options'!$A:$A,$A1506)=0,"",SUMIFS('Daily NSE Equity Options'!$K:$K,'Daily NSE Equity Options'!$A:$A,$A1506))</f>
        <v/>
      </c>
      <c r="F1506" s="7">
        <f>IF(SUMIFS('Daily BSE Equity Options'!$K:$K,'Daily BSE Equity Options'!$A:$A,$A1506)=0,"",SUMIFS('Daily BSE Equity Options'!$K:$K,'Daily BSE Equity Options'!$A:$A,$A1506))</f>
        <v/>
      </c>
      <c r="G1506" s="7">
        <f>IF(OR(E1506="",F1506=""),"",E1506+F1506)</f>
        <v/>
      </c>
      <c r="H1506" s="20">
        <f>IFERROR(IF(OR(E1506="",INDEX(E:E,MATCH(DATE(YEAR($A1506)-1,MONTH($A1506),DAY($A1506)),$A:$A,0))=""),"",E1506/INDEX(E:E,MATCH(DATE(YEAR($A1506)-1,MONTH($A1506),DAY($A1506)),$A:$A,0))-1),"")</f>
        <v/>
      </c>
      <c r="I1506" s="20">
        <f>IFERROR(IF(OR(F1506="",INDEX(F:F,MATCH(DATE(YEAR($A1506)-1,MONTH($A1506),DAY($A1506)),$A:$A,0))=""),"",F1506/INDEX(F:F,MATCH(DATE(YEAR($A1506)-1,MONTH($A1506),DAY($A1506)),$A:$A,0))-1),"")</f>
        <v/>
      </c>
      <c r="J1506" s="20">
        <f>IFERROR(IF(OR(G1506="",INDEX(G:G,MATCH(DATE(YEAR($A1506)-1,MONTH($A1506),DAY($A1506)),$A:$A,0))=""),"",G1506/INDEX(G:G,MATCH(DATE(YEAR($A1506)-1,MONTH($A1506),DAY($A1506)),$A:$A,0))-1),"")</f>
        <v/>
      </c>
      <c r="K1506" s="20">
        <f>IF(OR(E1506="",E1505=""),"",E1506/E1505-1)</f>
        <v/>
      </c>
      <c r="L1506" s="20">
        <f>IF(OR(F1506="",F1505=""),"",F1506/F1505-1)</f>
        <v/>
      </c>
      <c r="M1506" s="20">
        <f>IF(OR(G1506="",G1505=""),"",G1506/G1505-1)</f>
        <v/>
      </c>
      <c r="N1506" s="20">
        <f>IF(G1506="","",E1506/G1506)</f>
        <v/>
      </c>
      <c r="O1506" s="20">
        <f>IF(G1506="","",F1506/G1506)</f>
        <v/>
      </c>
      <c r="P1506" s="21">
        <f>IF(SUMIFS('Daily NSE Equity Options'!$L:$L,'Daily NSE Equity Options'!$A:$A,$A1506)=0,"",SUMIFS('Daily NSE Equity Options'!$L:$L,'Daily NSE Equity Options'!$A:$A,$A1506))</f>
        <v/>
      </c>
      <c r="Q1506" s="8">
        <f>IF(SUMIFS('Daily BSE Equity Options'!$L:$L,'Daily BSE Equity Options'!$A:$A,$A1506)=0,"",SUMIFS('Daily BSE Equity Options'!$L:$L,'Daily BSE Equity Options'!$A:$A,$A1506))</f>
        <v/>
      </c>
      <c r="R1506" s="8">
        <f>IF(OR(P1506="",Q1506=""),"",P1506+Q1506)</f>
        <v/>
      </c>
      <c r="S1506" s="23">
        <f>IFERROR(IF(OR(P1506="",INDEX(P:P,MATCH(DATE(YEAR($A1506)-1,MONTH($A1506),DAY($A1506)),$A:$A,0))=""),"",P1506/INDEX(P:P,MATCH(DATE(YEAR($A1506)-1,MONTH($A1506),DAY($A1506)),$A:$A,0))-1),"")</f>
        <v/>
      </c>
      <c r="T1506" s="23">
        <f>IFERROR(IF(OR(Q1506="",INDEX(Q:Q,MATCH(DATE(YEAR($A1506)-1,MONTH($A1506),DAY($A1506)),$A:$A,0))=""),"",Q1506/INDEX(Q:Q,MATCH(DATE(YEAR($A1506)-1,MONTH($A1506),DAY($A1506)),$A:$A,0))-1),"")</f>
        <v/>
      </c>
      <c r="U1506" s="23">
        <f>IFERROR(IF(OR(R1506="",INDEX(R:R,MATCH(DATE(YEAR($A1506)-1,MONTH($A1506),DAY($A1506)),$A:$A,0))=""),"",R1506/INDEX(R:R,MATCH(DATE(YEAR($A1506)-1,MONTH($A1506),DAY($A1506)),$A:$A,0))-1),"")</f>
        <v/>
      </c>
      <c r="V1506" s="23">
        <f>IF(OR(P1506="",P1505=""),"",P1506/P1505-1)</f>
        <v/>
      </c>
      <c r="W1506" s="23">
        <f>IF(OR(Q1506="",Q1505=""),"",Q1506/Q1505-1)</f>
        <v/>
      </c>
      <c r="X1506" s="23">
        <f>IF(OR(R1506="",R1505=""),"",R1506/R1505-1)</f>
        <v/>
      </c>
      <c r="Y1506" s="23">
        <f>IF(R1506="","",P1506/R1506)</f>
        <v/>
      </c>
      <c r="Z1506" s="23">
        <f>IF(R1506="","",Q1506/R1506)</f>
        <v/>
      </c>
      <c r="AA1506" s="24">
        <f>IF(SUMIFS('Daily NSE Equity Options'!$M:$M,'Daily NSE Equity Options'!$A:$A,$A1506)=0,"",SUMIFS('Daily NSE Equity Options'!$M:$M,'Daily NSE Equity Options'!$A:$A,$A1506))</f>
        <v/>
      </c>
      <c r="AB1506" s="9">
        <f>IF(SUMIFS('Daily BSE Equity Options'!$M:$M,'Daily BSE Equity Options'!$A:$A,$A1506)=0,"",SUMIFS('Daily BSE Equity Options'!$M:$M,'Daily BSE Equity Options'!$A:$A,$A1506))</f>
        <v/>
      </c>
      <c r="AC1506" s="9">
        <f>IF(OR(AA1506="",AB1506=""),"",AA1506+AB1506)</f>
        <v/>
      </c>
      <c r="AD1506" s="26">
        <f>IFERROR(IF(OR(AA1506="",INDEX(AA:AA,MATCH(DATE(YEAR($A1506)-1,MONTH($A1506),DAY($A1506)),$A:$A,0))=""),"",AA1506/INDEX(AA:AA,MATCH(DATE(YEAR($A1506)-1,MONTH($A1506),DAY($A1506)),$A:$A,0))-1),"")</f>
        <v/>
      </c>
      <c r="AE1506" s="26">
        <f>IFERROR(IF(OR(AB1506="",INDEX(AB:AB,MATCH(DATE(YEAR($A1506)-1,MONTH($A1506),DAY($A1506)),$A:$A,0))=""),"",AB1506/INDEX(AB:AB,MATCH(DATE(YEAR($A1506)-1,MONTH($A1506),DAY($A1506)),$A:$A,0))-1),"")</f>
        <v/>
      </c>
      <c r="AF1506" s="26">
        <f>IFERROR(IF(OR(AC1506="",INDEX(AC:AC,MATCH(DATE(YEAR($A1506)-1,MONTH($A1506),DAY($A1506)),$A:$A,0))=""),"",AC1506/INDEX(AC:AC,MATCH(DATE(YEAR($A1506)-1,MONTH($A1506),DAY($A1506)),$A:$A,0))-1),"")</f>
        <v/>
      </c>
      <c r="AG1506" s="26">
        <f>IF(OR(AA1506="",AA1505=""),"",AA1506/AA1505-1)</f>
        <v/>
      </c>
      <c r="AH1506" s="26">
        <f>IF(OR(AB1506="",AB1505=""),"",AB1506/AB1505-1)</f>
        <v/>
      </c>
      <c r="AI1506" s="26">
        <f>IF(OR(AC1506="",AC1505=""),"",AC1506/AC1505-1)</f>
        <v/>
      </c>
      <c r="AJ1506" s="26">
        <f>IF(AC1506="","",AA1506/AC1506)</f>
        <v/>
      </c>
      <c r="AK1506" s="26">
        <f>IF(AC1506="","",AB1506/AC1506)</f>
        <v/>
      </c>
      <c r="AL1506" s="29" t="n">
        <v>19.7125</v>
      </c>
      <c r="AM1506" s="30" t="n">
        <v>19.7125</v>
      </c>
      <c r="AN1506" s="30" t="n">
        <v>18.27</v>
      </c>
      <c r="AO1506" s="30" t="n">
        <v>18.38</v>
      </c>
      <c r="AP1506" s="31" t="n">
        <v>-0.06759999999999999</v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18">
        <f>IF(SUMIFS('Daily NSE Equity Options'!$K:$K,'Daily NSE Equity Options'!$A:$A,$A1507)=0,"",SUMIFS('Daily NSE Equity Options'!$K:$K,'Daily NSE Equity Options'!$A:$A,$A1507))</f>
        <v/>
      </c>
      <c r="F1507" s="7">
        <f>IF(SUMIFS('Daily BSE Equity Options'!$K:$K,'Daily BSE Equity Options'!$A:$A,$A1507)=0,"",SUMIFS('Daily BSE Equity Options'!$K:$K,'Daily BSE Equity Options'!$A:$A,$A1507))</f>
        <v/>
      </c>
      <c r="G1507" s="7">
        <f>IF(OR(E1507="",F1507=""),"",E1507+F1507)</f>
        <v/>
      </c>
      <c r="H1507" s="20">
        <f>IFERROR(IF(OR(E1507="",INDEX(E:E,MATCH(DATE(YEAR($A1507)-1,MONTH($A1507),DAY($A1507)),$A:$A,0))=""),"",E1507/INDEX(E:E,MATCH(DATE(YEAR($A1507)-1,MONTH($A1507),DAY($A1507)),$A:$A,0))-1),"")</f>
        <v/>
      </c>
      <c r="I1507" s="20">
        <f>IFERROR(IF(OR(F1507="",INDEX(F:F,MATCH(DATE(YEAR($A1507)-1,MONTH($A1507),DAY($A1507)),$A:$A,0))=""),"",F1507/INDEX(F:F,MATCH(DATE(YEAR($A1507)-1,MONTH($A1507),DAY($A1507)),$A:$A,0))-1),"")</f>
        <v/>
      </c>
      <c r="J1507" s="20">
        <f>IFERROR(IF(OR(G1507="",INDEX(G:G,MATCH(DATE(YEAR($A1507)-1,MONTH($A1507),DAY($A1507)),$A:$A,0))=""),"",G1507/INDEX(G:G,MATCH(DATE(YEAR($A1507)-1,MONTH($A1507),DAY($A1507)),$A:$A,0))-1),"")</f>
        <v/>
      </c>
      <c r="K1507" s="20">
        <f>IF(OR(E1507="",E1506=""),"",E1507/E1506-1)</f>
        <v/>
      </c>
      <c r="L1507" s="20">
        <f>IF(OR(F1507="",F1506=""),"",F1507/F1506-1)</f>
        <v/>
      </c>
      <c r="M1507" s="20">
        <f>IF(OR(G1507="",G1506=""),"",G1507/G1506-1)</f>
        <v/>
      </c>
      <c r="N1507" s="20">
        <f>IF(G1507="","",E1507/G1507)</f>
        <v/>
      </c>
      <c r="O1507" s="20">
        <f>IF(G1507="","",F1507/G1507)</f>
        <v/>
      </c>
      <c r="P1507" s="21">
        <f>IF(SUMIFS('Daily NSE Equity Options'!$L:$L,'Daily NSE Equity Options'!$A:$A,$A1507)=0,"",SUMIFS('Daily NSE Equity Options'!$L:$L,'Daily NSE Equity Options'!$A:$A,$A1507))</f>
        <v/>
      </c>
      <c r="Q1507" s="8">
        <f>IF(SUMIFS('Daily BSE Equity Options'!$L:$L,'Daily BSE Equity Options'!$A:$A,$A1507)=0,"",SUMIFS('Daily BSE Equity Options'!$L:$L,'Daily BSE Equity Options'!$A:$A,$A1507))</f>
        <v/>
      </c>
      <c r="R1507" s="8">
        <f>IF(OR(P1507="",Q1507=""),"",P1507+Q1507)</f>
        <v/>
      </c>
      <c r="S1507" s="23">
        <f>IFERROR(IF(OR(P1507="",INDEX(P:P,MATCH(DATE(YEAR($A1507)-1,MONTH($A1507),DAY($A1507)),$A:$A,0))=""),"",P1507/INDEX(P:P,MATCH(DATE(YEAR($A1507)-1,MONTH($A1507),DAY($A1507)),$A:$A,0))-1),"")</f>
        <v/>
      </c>
      <c r="T1507" s="23">
        <f>IFERROR(IF(OR(Q1507="",INDEX(Q:Q,MATCH(DATE(YEAR($A1507)-1,MONTH($A1507),DAY($A1507)),$A:$A,0))=""),"",Q1507/INDEX(Q:Q,MATCH(DATE(YEAR($A1507)-1,MONTH($A1507),DAY($A1507)),$A:$A,0))-1),"")</f>
        <v/>
      </c>
      <c r="U1507" s="23">
        <f>IFERROR(IF(OR(R1507="",INDEX(R:R,MATCH(DATE(YEAR($A1507)-1,MONTH($A1507),DAY($A1507)),$A:$A,0))=""),"",R1507/INDEX(R:R,MATCH(DATE(YEAR($A1507)-1,MONTH($A1507),DAY($A1507)),$A:$A,0))-1),"")</f>
        <v/>
      </c>
      <c r="V1507" s="23">
        <f>IF(OR(P1507="",P1506=""),"",P1507/P1506-1)</f>
        <v/>
      </c>
      <c r="W1507" s="23">
        <f>IF(OR(Q1507="",Q1506=""),"",Q1507/Q1506-1)</f>
        <v/>
      </c>
      <c r="X1507" s="23">
        <f>IF(OR(R1507="",R1506=""),"",R1507/R1506-1)</f>
        <v/>
      </c>
      <c r="Y1507" s="23">
        <f>IF(R1507="","",P1507/R1507)</f>
        <v/>
      </c>
      <c r="Z1507" s="23">
        <f>IF(R1507="","",Q1507/R1507)</f>
        <v/>
      </c>
      <c r="AA1507" s="24">
        <f>IF(SUMIFS('Daily NSE Equity Options'!$M:$M,'Daily NSE Equity Options'!$A:$A,$A1507)=0,"",SUMIFS('Daily NSE Equity Options'!$M:$M,'Daily NSE Equity Options'!$A:$A,$A1507))</f>
        <v/>
      </c>
      <c r="AB1507" s="9">
        <f>IF(SUMIFS('Daily BSE Equity Options'!$M:$M,'Daily BSE Equity Options'!$A:$A,$A1507)=0,"",SUMIFS('Daily BSE Equity Options'!$M:$M,'Daily BSE Equity Options'!$A:$A,$A1507))</f>
        <v/>
      </c>
      <c r="AC1507" s="9">
        <f>IF(OR(AA1507="",AB1507=""),"",AA1507+AB1507)</f>
        <v/>
      </c>
      <c r="AD1507" s="26">
        <f>IFERROR(IF(OR(AA1507="",INDEX(AA:AA,MATCH(DATE(YEAR($A1507)-1,MONTH($A1507),DAY($A1507)),$A:$A,0))=""),"",AA1507/INDEX(AA:AA,MATCH(DATE(YEAR($A1507)-1,MONTH($A1507),DAY($A1507)),$A:$A,0))-1),"")</f>
        <v/>
      </c>
      <c r="AE1507" s="26">
        <f>IFERROR(IF(OR(AB1507="",INDEX(AB:AB,MATCH(DATE(YEAR($A1507)-1,MONTH($A1507),DAY($A1507)),$A:$A,0))=""),"",AB1507/INDEX(AB:AB,MATCH(DATE(YEAR($A1507)-1,MONTH($A1507),DAY($A1507)),$A:$A,0))-1),"")</f>
        <v/>
      </c>
      <c r="AF1507" s="26">
        <f>IFERROR(IF(OR(AC1507="",INDEX(AC:AC,MATCH(DATE(YEAR($A1507)-1,MONTH($A1507),DAY($A1507)),$A:$A,0))=""),"",AC1507/INDEX(AC:AC,MATCH(DATE(YEAR($A1507)-1,MONTH($A1507),DAY($A1507)),$A:$A,0))-1),"")</f>
        <v/>
      </c>
      <c r="AG1507" s="26">
        <f>IF(OR(AA1507="",AA1506=""),"",AA1507/AA1506-1)</f>
        <v/>
      </c>
      <c r="AH1507" s="26">
        <f>IF(OR(AB1507="",AB1506=""),"",AB1507/AB1506-1)</f>
        <v/>
      </c>
      <c r="AI1507" s="26">
        <f>IF(OR(AC1507="",AC1506=""),"",AC1507/AC1506-1)</f>
        <v/>
      </c>
      <c r="AJ1507" s="26">
        <f>IF(AC1507="","",AA1507/AC1507)</f>
        <v/>
      </c>
      <c r="AK1507" s="26">
        <f>IF(AC1507="","",AB1507/AC1507)</f>
        <v/>
      </c>
      <c r="AL1507" s="29" t="n">
        <v>18.3775</v>
      </c>
      <c r="AM1507" s="30" t="n">
        <v>18.4075</v>
      </c>
      <c r="AN1507" s="30" t="n">
        <v>17.2675</v>
      </c>
      <c r="AO1507" s="30" t="n">
        <v>18.05</v>
      </c>
      <c r="AP1507" s="31" t="n">
        <v>-0.0178</v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18">
        <f>IF(SUMIFS('Daily NSE Equity Options'!$K:$K,'Daily NSE Equity Options'!$A:$A,$A1508)=0,"",SUMIFS('Daily NSE Equity Options'!$K:$K,'Daily NSE Equity Options'!$A:$A,$A1508))</f>
        <v/>
      </c>
      <c r="F1508" s="7">
        <f>IF(SUMIFS('Daily BSE Equity Options'!$K:$K,'Daily BSE Equity Options'!$A:$A,$A1508)=0,"",SUMIFS('Daily BSE Equity Options'!$K:$K,'Daily BSE Equity Options'!$A:$A,$A1508))</f>
        <v/>
      </c>
      <c r="G1508" s="7">
        <f>IF(OR(E1508="",F1508=""),"",E1508+F1508)</f>
        <v/>
      </c>
      <c r="H1508" s="20">
        <f>IFERROR(IF(OR(E1508="",INDEX(E:E,MATCH(DATE(YEAR($A1508)-1,MONTH($A1508),DAY($A1508)),$A:$A,0))=""),"",E1508/INDEX(E:E,MATCH(DATE(YEAR($A1508)-1,MONTH($A1508),DAY($A1508)),$A:$A,0))-1),"")</f>
        <v/>
      </c>
      <c r="I1508" s="20">
        <f>IFERROR(IF(OR(F1508="",INDEX(F:F,MATCH(DATE(YEAR($A1508)-1,MONTH($A1508),DAY($A1508)),$A:$A,0))=""),"",F1508/INDEX(F:F,MATCH(DATE(YEAR($A1508)-1,MONTH($A1508),DAY($A1508)),$A:$A,0))-1),"")</f>
        <v/>
      </c>
      <c r="J1508" s="20">
        <f>IFERROR(IF(OR(G1508="",INDEX(G:G,MATCH(DATE(YEAR($A1508)-1,MONTH($A1508),DAY($A1508)),$A:$A,0))=""),"",G1508/INDEX(G:G,MATCH(DATE(YEAR($A1508)-1,MONTH($A1508),DAY($A1508)),$A:$A,0))-1),"")</f>
        <v/>
      </c>
      <c r="K1508" s="20">
        <f>IF(OR(E1508="",E1507=""),"",E1508/E1507-1)</f>
        <v/>
      </c>
      <c r="L1508" s="20">
        <f>IF(OR(F1508="",F1507=""),"",F1508/F1507-1)</f>
        <v/>
      </c>
      <c r="M1508" s="20">
        <f>IF(OR(G1508="",G1507=""),"",G1508/G1507-1)</f>
        <v/>
      </c>
      <c r="N1508" s="20">
        <f>IF(G1508="","",E1508/G1508)</f>
        <v/>
      </c>
      <c r="O1508" s="20">
        <f>IF(G1508="","",F1508/G1508)</f>
        <v/>
      </c>
      <c r="P1508" s="21">
        <f>IF(SUMIFS('Daily NSE Equity Options'!$L:$L,'Daily NSE Equity Options'!$A:$A,$A1508)=0,"",SUMIFS('Daily NSE Equity Options'!$L:$L,'Daily NSE Equity Options'!$A:$A,$A1508))</f>
        <v/>
      </c>
      <c r="Q1508" s="8">
        <f>IF(SUMIFS('Daily BSE Equity Options'!$L:$L,'Daily BSE Equity Options'!$A:$A,$A1508)=0,"",SUMIFS('Daily BSE Equity Options'!$L:$L,'Daily BSE Equity Options'!$A:$A,$A1508))</f>
        <v/>
      </c>
      <c r="R1508" s="8">
        <f>IF(OR(P1508="",Q1508=""),"",P1508+Q1508)</f>
        <v/>
      </c>
      <c r="S1508" s="23">
        <f>IFERROR(IF(OR(P1508="",INDEX(P:P,MATCH(DATE(YEAR($A1508)-1,MONTH($A1508),DAY($A1508)),$A:$A,0))=""),"",P1508/INDEX(P:P,MATCH(DATE(YEAR($A1508)-1,MONTH($A1508),DAY($A1508)),$A:$A,0))-1),"")</f>
        <v/>
      </c>
      <c r="T1508" s="23">
        <f>IFERROR(IF(OR(Q1508="",INDEX(Q:Q,MATCH(DATE(YEAR($A1508)-1,MONTH($A1508),DAY($A1508)),$A:$A,0))=""),"",Q1508/INDEX(Q:Q,MATCH(DATE(YEAR($A1508)-1,MONTH($A1508),DAY($A1508)),$A:$A,0))-1),"")</f>
        <v/>
      </c>
      <c r="U1508" s="23">
        <f>IFERROR(IF(OR(R1508="",INDEX(R:R,MATCH(DATE(YEAR($A1508)-1,MONTH($A1508),DAY($A1508)),$A:$A,0))=""),"",R1508/INDEX(R:R,MATCH(DATE(YEAR($A1508)-1,MONTH($A1508),DAY($A1508)),$A:$A,0))-1),"")</f>
        <v/>
      </c>
      <c r="V1508" s="23">
        <f>IF(OR(P1508="",P1507=""),"",P1508/P1507-1)</f>
        <v/>
      </c>
      <c r="W1508" s="23">
        <f>IF(OR(Q1508="",Q1507=""),"",Q1508/Q1507-1)</f>
        <v/>
      </c>
      <c r="X1508" s="23">
        <f>IF(OR(R1508="",R1507=""),"",R1508/R1507-1)</f>
        <v/>
      </c>
      <c r="Y1508" s="23">
        <f>IF(R1508="","",P1508/R1508)</f>
        <v/>
      </c>
      <c r="Z1508" s="23">
        <f>IF(R1508="","",Q1508/R1508)</f>
        <v/>
      </c>
      <c r="AA1508" s="24">
        <f>IF(SUMIFS('Daily NSE Equity Options'!$M:$M,'Daily NSE Equity Options'!$A:$A,$A1508)=0,"",SUMIFS('Daily NSE Equity Options'!$M:$M,'Daily NSE Equity Options'!$A:$A,$A1508))</f>
        <v/>
      </c>
      <c r="AB1508" s="9">
        <f>IF(SUMIFS('Daily BSE Equity Options'!$M:$M,'Daily BSE Equity Options'!$A:$A,$A1508)=0,"",SUMIFS('Daily BSE Equity Options'!$M:$M,'Daily BSE Equity Options'!$A:$A,$A1508))</f>
        <v/>
      </c>
      <c r="AC1508" s="9">
        <f>IF(OR(AA1508="",AB1508=""),"",AA1508+AB1508)</f>
        <v/>
      </c>
      <c r="AD1508" s="26">
        <f>IFERROR(IF(OR(AA1508="",INDEX(AA:AA,MATCH(DATE(YEAR($A1508)-1,MONTH($A1508),DAY($A1508)),$A:$A,0))=""),"",AA1508/INDEX(AA:AA,MATCH(DATE(YEAR($A1508)-1,MONTH($A1508),DAY($A1508)),$A:$A,0))-1),"")</f>
        <v/>
      </c>
      <c r="AE1508" s="26">
        <f>IFERROR(IF(OR(AB1508="",INDEX(AB:AB,MATCH(DATE(YEAR($A1508)-1,MONTH($A1508),DAY($A1508)),$A:$A,0))=""),"",AB1508/INDEX(AB:AB,MATCH(DATE(YEAR($A1508)-1,MONTH($A1508),DAY($A1508)),$A:$A,0))-1),"")</f>
        <v/>
      </c>
      <c r="AF1508" s="26">
        <f>IFERROR(IF(OR(AC1508="",INDEX(AC:AC,MATCH(DATE(YEAR($A1508)-1,MONTH($A1508),DAY($A1508)),$A:$A,0))=""),"",AC1508/INDEX(AC:AC,MATCH(DATE(YEAR($A1508)-1,MONTH($A1508),DAY($A1508)),$A:$A,0))-1),"")</f>
        <v/>
      </c>
      <c r="AG1508" s="26">
        <f>IF(OR(AA1508="",AA1507=""),"",AA1508/AA1507-1)</f>
        <v/>
      </c>
      <c r="AH1508" s="26">
        <f>IF(OR(AB1508="",AB1507=""),"",AB1508/AB1507-1)</f>
        <v/>
      </c>
      <c r="AI1508" s="26">
        <f>IF(OR(AC1508="",AC1507=""),"",AC1508/AC1507-1)</f>
        <v/>
      </c>
      <c r="AJ1508" s="26">
        <f>IF(AC1508="","",AA1508/AC1508)</f>
        <v/>
      </c>
      <c r="AK1508" s="26">
        <f>IF(AC1508="","",AB1508/AC1508)</f>
        <v/>
      </c>
      <c r="AL1508" s="29" t="n">
        <v>18.0475</v>
      </c>
      <c r="AM1508" s="30" t="n">
        <v>18.0475</v>
      </c>
      <c r="AN1508" s="30" t="n">
        <v>16.75</v>
      </c>
      <c r="AO1508" s="30" t="n">
        <v>17.44</v>
      </c>
      <c r="AP1508" s="31" t="n">
        <v>-0.0337</v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18">
        <f>IF(SUMIFS('Daily NSE Equity Options'!$K:$K,'Daily NSE Equity Options'!$A:$A,$A1509)=0,"",SUMIFS('Daily NSE Equity Options'!$K:$K,'Daily NSE Equity Options'!$A:$A,$A1509))</f>
        <v/>
      </c>
      <c r="F1509" s="7">
        <f>IF(SUMIFS('Daily BSE Equity Options'!$K:$K,'Daily BSE Equity Options'!$A:$A,$A1509)=0,"",SUMIFS('Daily BSE Equity Options'!$K:$K,'Daily BSE Equity Options'!$A:$A,$A1509))</f>
        <v/>
      </c>
      <c r="G1509" s="7">
        <f>IF(OR(E1509="",F1509=""),"",E1509+F1509)</f>
        <v/>
      </c>
      <c r="H1509" s="20">
        <f>IFERROR(IF(OR(E1509="",INDEX(E:E,MATCH(DATE(YEAR($A1509)-1,MONTH($A1509),DAY($A1509)),$A:$A,0))=""),"",E1509/INDEX(E:E,MATCH(DATE(YEAR($A1509)-1,MONTH($A1509),DAY($A1509)),$A:$A,0))-1),"")</f>
        <v/>
      </c>
      <c r="I1509" s="20">
        <f>IFERROR(IF(OR(F1509="",INDEX(F:F,MATCH(DATE(YEAR($A1509)-1,MONTH($A1509),DAY($A1509)),$A:$A,0))=""),"",F1509/INDEX(F:F,MATCH(DATE(YEAR($A1509)-1,MONTH($A1509),DAY($A1509)),$A:$A,0))-1),"")</f>
        <v/>
      </c>
      <c r="J1509" s="20">
        <f>IFERROR(IF(OR(G1509="",INDEX(G:G,MATCH(DATE(YEAR($A1509)-1,MONTH($A1509),DAY($A1509)),$A:$A,0))=""),"",G1509/INDEX(G:G,MATCH(DATE(YEAR($A1509)-1,MONTH($A1509),DAY($A1509)),$A:$A,0))-1),"")</f>
        <v/>
      </c>
      <c r="K1509" s="20">
        <f>IF(OR(E1509="",E1508=""),"",E1509/E1508-1)</f>
        <v/>
      </c>
      <c r="L1509" s="20">
        <f>IF(OR(F1509="",F1508=""),"",F1509/F1508-1)</f>
        <v/>
      </c>
      <c r="M1509" s="20">
        <f>IF(OR(G1509="",G1508=""),"",G1509/G1508-1)</f>
        <v/>
      </c>
      <c r="N1509" s="20">
        <f>IF(G1509="","",E1509/G1509)</f>
        <v/>
      </c>
      <c r="O1509" s="20">
        <f>IF(G1509="","",F1509/G1509)</f>
        <v/>
      </c>
      <c r="P1509" s="21">
        <f>IF(SUMIFS('Daily NSE Equity Options'!$L:$L,'Daily NSE Equity Options'!$A:$A,$A1509)=0,"",SUMIFS('Daily NSE Equity Options'!$L:$L,'Daily NSE Equity Options'!$A:$A,$A1509))</f>
        <v/>
      </c>
      <c r="Q1509" s="8">
        <f>IF(SUMIFS('Daily BSE Equity Options'!$L:$L,'Daily BSE Equity Options'!$A:$A,$A1509)=0,"",SUMIFS('Daily BSE Equity Options'!$L:$L,'Daily BSE Equity Options'!$A:$A,$A1509))</f>
        <v/>
      </c>
      <c r="R1509" s="8">
        <f>IF(OR(P1509="",Q1509=""),"",P1509+Q1509)</f>
        <v/>
      </c>
      <c r="S1509" s="23">
        <f>IFERROR(IF(OR(P1509="",INDEX(P:P,MATCH(DATE(YEAR($A1509)-1,MONTH($A1509),DAY($A1509)),$A:$A,0))=""),"",P1509/INDEX(P:P,MATCH(DATE(YEAR($A1509)-1,MONTH($A1509),DAY($A1509)),$A:$A,0))-1),"")</f>
        <v/>
      </c>
      <c r="T1509" s="23">
        <f>IFERROR(IF(OR(Q1509="",INDEX(Q:Q,MATCH(DATE(YEAR($A1509)-1,MONTH($A1509),DAY($A1509)),$A:$A,0))=""),"",Q1509/INDEX(Q:Q,MATCH(DATE(YEAR($A1509)-1,MONTH($A1509),DAY($A1509)),$A:$A,0))-1),"")</f>
        <v/>
      </c>
      <c r="U1509" s="23">
        <f>IFERROR(IF(OR(R1509="",INDEX(R:R,MATCH(DATE(YEAR($A1509)-1,MONTH($A1509),DAY($A1509)),$A:$A,0))=""),"",R1509/INDEX(R:R,MATCH(DATE(YEAR($A1509)-1,MONTH($A1509),DAY($A1509)),$A:$A,0))-1),"")</f>
        <v/>
      </c>
      <c r="V1509" s="23">
        <f>IF(OR(P1509="",P1508=""),"",P1509/P1508-1)</f>
        <v/>
      </c>
      <c r="W1509" s="23">
        <f>IF(OR(Q1509="",Q1508=""),"",Q1509/Q1508-1)</f>
        <v/>
      </c>
      <c r="X1509" s="23">
        <f>IF(OR(R1509="",R1508=""),"",R1509/R1508-1)</f>
        <v/>
      </c>
      <c r="Y1509" s="23">
        <f>IF(R1509="","",P1509/R1509)</f>
        <v/>
      </c>
      <c r="Z1509" s="23">
        <f>IF(R1509="","",Q1509/R1509)</f>
        <v/>
      </c>
      <c r="AA1509" s="24">
        <f>IF(SUMIFS('Daily NSE Equity Options'!$M:$M,'Daily NSE Equity Options'!$A:$A,$A1509)=0,"",SUMIFS('Daily NSE Equity Options'!$M:$M,'Daily NSE Equity Options'!$A:$A,$A1509))</f>
        <v/>
      </c>
      <c r="AB1509" s="9">
        <f>IF(SUMIFS('Daily BSE Equity Options'!$M:$M,'Daily BSE Equity Options'!$A:$A,$A1509)=0,"",SUMIFS('Daily BSE Equity Options'!$M:$M,'Daily BSE Equity Options'!$A:$A,$A1509))</f>
        <v/>
      </c>
      <c r="AC1509" s="9">
        <f>IF(OR(AA1509="",AB1509=""),"",AA1509+AB1509)</f>
        <v/>
      </c>
      <c r="AD1509" s="26">
        <f>IFERROR(IF(OR(AA1509="",INDEX(AA:AA,MATCH(DATE(YEAR($A1509)-1,MONTH($A1509),DAY($A1509)),$A:$A,0))=""),"",AA1509/INDEX(AA:AA,MATCH(DATE(YEAR($A1509)-1,MONTH($A1509),DAY($A1509)),$A:$A,0))-1),"")</f>
        <v/>
      </c>
      <c r="AE1509" s="26">
        <f>IFERROR(IF(OR(AB1509="",INDEX(AB:AB,MATCH(DATE(YEAR($A1509)-1,MONTH($A1509),DAY($A1509)),$A:$A,0))=""),"",AB1509/INDEX(AB:AB,MATCH(DATE(YEAR($A1509)-1,MONTH($A1509),DAY($A1509)),$A:$A,0))-1),"")</f>
        <v/>
      </c>
      <c r="AF1509" s="26">
        <f>IFERROR(IF(OR(AC1509="",INDEX(AC:AC,MATCH(DATE(YEAR($A1509)-1,MONTH($A1509),DAY($A1509)),$A:$A,0))=""),"",AC1509/INDEX(AC:AC,MATCH(DATE(YEAR($A1509)-1,MONTH($A1509),DAY($A1509)),$A:$A,0))-1),"")</f>
        <v/>
      </c>
      <c r="AG1509" s="26">
        <f>IF(OR(AA1509="",AA1508=""),"",AA1509/AA1508-1)</f>
        <v/>
      </c>
      <c r="AH1509" s="26">
        <f>IF(OR(AB1509="",AB1508=""),"",AB1509/AB1508-1)</f>
        <v/>
      </c>
      <c r="AI1509" s="26">
        <f>IF(OR(AC1509="",AC1508=""),"",AC1509/AC1508-1)</f>
        <v/>
      </c>
      <c r="AJ1509" s="26">
        <f>IF(AC1509="","",AA1509/AC1509)</f>
        <v/>
      </c>
      <c r="AK1509" s="26">
        <f>IF(AC1509="","",AB1509/AC1509)</f>
        <v/>
      </c>
      <c r="AL1509" s="29" t="n">
        <v>17.4375</v>
      </c>
      <c r="AM1509" s="30" t="n">
        <v>19.48</v>
      </c>
      <c r="AN1509" s="30" t="n">
        <v>17.185</v>
      </c>
      <c r="AO1509" s="30" t="n">
        <v>18.46</v>
      </c>
      <c r="AP1509" s="31" t="n">
        <v>0.0586</v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18">
        <f>IF(SUMIFS('Daily NSE Equity Options'!$K:$K,'Daily NSE Equity Options'!$A:$A,$A1510)=0,"",SUMIFS('Daily NSE Equity Options'!$K:$K,'Daily NSE Equity Options'!$A:$A,$A1510))</f>
        <v/>
      </c>
      <c r="F1510" s="7">
        <f>IF(SUMIFS('Daily BSE Equity Options'!$K:$K,'Daily BSE Equity Options'!$A:$A,$A1510)=0,"",SUMIFS('Daily BSE Equity Options'!$K:$K,'Daily BSE Equity Options'!$A:$A,$A1510))</f>
        <v/>
      </c>
      <c r="G1510" s="7">
        <f>IF(OR(E1510="",F1510=""),"",E1510+F1510)</f>
        <v/>
      </c>
      <c r="H1510" s="20">
        <f>IFERROR(IF(OR(E1510="",INDEX(E:E,MATCH(DATE(YEAR($A1510)-1,MONTH($A1510),DAY($A1510)),$A:$A,0))=""),"",E1510/INDEX(E:E,MATCH(DATE(YEAR($A1510)-1,MONTH($A1510),DAY($A1510)),$A:$A,0))-1),"")</f>
        <v/>
      </c>
      <c r="I1510" s="20">
        <f>IFERROR(IF(OR(F1510="",INDEX(F:F,MATCH(DATE(YEAR($A1510)-1,MONTH($A1510),DAY($A1510)),$A:$A,0))=""),"",F1510/INDEX(F:F,MATCH(DATE(YEAR($A1510)-1,MONTH($A1510),DAY($A1510)),$A:$A,0))-1),"")</f>
        <v/>
      </c>
      <c r="J1510" s="20">
        <f>IFERROR(IF(OR(G1510="",INDEX(G:G,MATCH(DATE(YEAR($A1510)-1,MONTH($A1510),DAY($A1510)),$A:$A,0))=""),"",G1510/INDEX(G:G,MATCH(DATE(YEAR($A1510)-1,MONTH($A1510),DAY($A1510)),$A:$A,0))-1),"")</f>
        <v/>
      </c>
      <c r="K1510" s="20">
        <f>IF(OR(E1510="",E1509=""),"",E1510/E1509-1)</f>
        <v/>
      </c>
      <c r="L1510" s="20">
        <f>IF(OR(F1510="",F1509=""),"",F1510/F1509-1)</f>
        <v/>
      </c>
      <c r="M1510" s="20">
        <f>IF(OR(G1510="",G1509=""),"",G1510/G1509-1)</f>
        <v/>
      </c>
      <c r="N1510" s="20">
        <f>IF(G1510="","",E1510/G1510)</f>
        <v/>
      </c>
      <c r="O1510" s="20">
        <f>IF(G1510="","",F1510/G1510)</f>
        <v/>
      </c>
      <c r="P1510" s="21">
        <f>IF(SUMIFS('Daily NSE Equity Options'!$L:$L,'Daily NSE Equity Options'!$A:$A,$A1510)=0,"",SUMIFS('Daily NSE Equity Options'!$L:$L,'Daily NSE Equity Options'!$A:$A,$A1510))</f>
        <v/>
      </c>
      <c r="Q1510" s="8">
        <f>IF(SUMIFS('Daily BSE Equity Options'!$L:$L,'Daily BSE Equity Options'!$A:$A,$A1510)=0,"",SUMIFS('Daily BSE Equity Options'!$L:$L,'Daily BSE Equity Options'!$A:$A,$A1510))</f>
        <v/>
      </c>
      <c r="R1510" s="8">
        <f>IF(OR(P1510="",Q1510=""),"",P1510+Q1510)</f>
        <v/>
      </c>
      <c r="S1510" s="23">
        <f>IFERROR(IF(OR(P1510="",INDEX(P:P,MATCH(DATE(YEAR($A1510)-1,MONTH($A1510),DAY($A1510)),$A:$A,0))=""),"",P1510/INDEX(P:P,MATCH(DATE(YEAR($A1510)-1,MONTH($A1510),DAY($A1510)),$A:$A,0))-1),"")</f>
        <v/>
      </c>
      <c r="T1510" s="23">
        <f>IFERROR(IF(OR(Q1510="",INDEX(Q:Q,MATCH(DATE(YEAR($A1510)-1,MONTH($A1510),DAY($A1510)),$A:$A,0))=""),"",Q1510/INDEX(Q:Q,MATCH(DATE(YEAR($A1510)-1,MONTH($A1510),DAY($A1510)),$A:$A,0))-1),"")</f>
        <v/>
      </c>
      <c r="U1510" s="23">
        <f>IFERROR(IF(OR(R1510="",INDEX(R:R,MATCH(DATE(YEAR($A1510)-1,MONTH($A1510),DAY($A1510)),$A:$A,0))=""),"",R1510/INDEX(R:R,MATCH(DATE(YEAR($A1510)-1,MONTH($A1510),DAY($A1510)),$A:$A,0))-1),"")</f>
        <v/>
      </c>
      <c r="V1510" s="23">
        <f>IF(OR(P1510="",P1509=""),"",P1510/P1509-1)</f>
        <v/>
      </c>
      <c r="W1510" s="23">
        <f>IF(OR(Q1510="",Q1509=""),"",Q1510/Q1509-1)</f>
        <v/>
      </c>
      <c r="X1510" s="23">
        <f>IF(OR(R1510="",R1509=""),"",R1510/R1509-1)</f>
        <v/>
      </c>
      <c r="Y1510" s="23">
        <f>IF(R1510="","",P1510/R1510)</f>
        <v/>
      </c>
      <c r="Z1510" s="23">
        <f>IF(R1510="","",Q1510/R1510)</f>
        <v/>
      </c>
      <c r="AA1510" s="24">
        <f>IF(SUMIFS('Daily NSE Equity Options'!$M:$M,'Daily NSE Equity Options'!$A:$A,$A1510)=0,"",SUMIFS('Daily NSE Equity Options'!$M:$M,'Daily NSE Equity Options'!$A:$A,$A1510))</f>
        <v/>
      </c>
      <c r="AB1510" s="9">
        <f>IF(SUMIFS('Daily BSE Equity Options'!$M:$M,'Daily BSE Equity Options'!$A:$A,$A1510)=0,"",SUMIFS('Daily BSE Equity Options'!$M:$M,'Daily BSE Equity Options'!$A:$A,$A1510))</f>
        <v/>
      </c>
      <c r="AC1510" s="9">
        <f>IF(OR(AA1510="",AB1510=""),"",AA1510+AB1510)</f>
        <v/>
      </c>
      <c r="AD1510" s="26">
        <f>IFERROR(IF(OR(AA1510="",INDEX(AA:AA,MATCH(DATE(YEAR($A1510)-1,MONTH($A1510),DAY($A1510)),$A:$A,0))=""),"",AA1510/INDEX(AA:AA,MATCH(DATE(YEAR($A1510)-1,MONTH($A1510),DAY($A1510)),$A:$A,0))-1),"")</f>
        <v/>
      </c>
      <c r="AE1510" s="26">
        <f>IFERROR(IF(OR(AB1510="",INDEX(AB:AB,MATCH(DATE(YEAR($A1510)-1,MONTH($A1510),DAY($A1510)),$A:$A,0))=""),"",AB1510/INDEX(AB:AB,MATCH(DATE(YEAR($A1510)-1,MONTH($A1510),DAY($A1510)),$A:$A,0))-1),"")</f>
        <v/>
      </c>
      <c r="AF1510" s="26">
        <f>IFERROR(IF(OR(AC1510="",INDEX(AC:AC,MATCH(DATE(YEAR($A1510)-1,MONTH($A1510),DAY($A1510)),$A:$A,0))=""),"",AC1510/INDEX(AC:AC,MATCH(DATE(YEAR($A1510)-1,MONTH($A1510),DAY($A1510)),$A:$A,0))-1),"")</f>
        <v/>
      </c>
      <c r="AG1510" s="26">
        <f>IF(OR(AA1510="",AA1509=""),"",AA1510/AA1509-1)</f>
        <v/>
      </c>
      <c r="AH1510" s="26">
        <f>IF(OR(AB1510="",AB1509=""),"",AB1510/AB1509-1)</f>
        <v/>
      </c>
      <c r="AI1510" s="26">
        <f>IF(OR(AC1510="",AC1509=""),"",AC1510/AC1509-1)</f>
        <v/>
      </c>
      <c r="AJ1510" s="26">
        <f>IF(AC1510="","",AA1510/AC1510)</f>
        <v/>
      </c>
      <c r="AK1510" s="26">
        <f>IF(AC1510="","",AB1510/AC1510)</f>
        <v/>
      </c>
      <c r="AL1510" s="29" t="n">
        <v>18.46</v>
      </c>
      <c r="AM1510" s="30" t="n">
        <v>18.875</v>
      </c>
      <c r="AN1510" s="30" t="n">
        <v>16.7475</v>
      </c>
      <c r="AO1510" s="30" t="n">
        <v>18.3</v>
      </c>
      <c r="AP1510" s="31" t="n">
        <v>-0.008699999999999999</v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18">
        <f>IF(SUMIFS('Daily NSE Equity Options'!$K:$K,'Daily NSE Equity Options'!$A:$A,$A1511)=0,"",SUMIFS('Daily NSE Equity Options'!$K:$K,'Daily NSE Equity Options'!$A:$A,$A1511))</f>
        <v/>
      </c>
      <c r="F1511" s="7">
        <f>IF(SUMIFS('Daily BSE Equity Options'!$K:$K,'Daily BSE Equity Options'!$A:$A,$A1511)=0,"",SUMIFS('Daily BSE Equity Options'!$K:$K,'Daily BSE Equity Options'!$A:$A,$A1511))</f>
        <v/>
      </c>
      <c r="G1511" s="7">
        <f>IF(OR(E1511="",F1511=""),"",E1511+F1511)</f>
        <v/>
      </c>
      <c r="H1511" s="20">
        <f>IFERROR(IF(OR(E1511="",INDEX(E:E,MATCH(DATE(YEAR($A1511)-1,MONTH($A1511),DAY($A1511)),$A:$A,0))=""),"",E1511/INDEX(E:E,MATCH(DATE(YEAR($A1511)-1,MONTH($A1511),DAY($A1511)),$A:$A,0))-1),"")</f>
        <v/>
      </c>
      <c r="I1511" s="20">
        <f>IFERROR(IF(OR(F1511="",INDEX(F:F,MATCH(DATE(YEAR($A1511)-1,MONTH($A1511),DAY($A1511)),$A:$A,0))=""),"",F1511/INDEX(F:F,MATCH(DATE(YEAR($A1511)-1,MONTH($A1511),DAY($A1511)),$A:$A,0))-1),"")</f>
        <v/>
      </c>
      <c r="J1511" s="20">
        <f>IFERROR(IF(OR(G1511="",INDEX(G:G,MATCH(DATE(YEAR($A1511)-1,MONTH($A1511),DAY($A1511)),$A:$A,0))=""),"",G1511/INDEX(G:G,MATCH(DATE(YEAR($A1511)-1,MONTH($A1511),DAY($A1511)),$A:$A,0))-1),"")</f>
        <v/>
      </c>
      <c r="K1511" s="20">
        <f>IF(OR(E1511="",E1510=""),"",E1511/E1510-1)</f>
        <v/>
      </c>
      <c r="L1511" s="20">
        <f>IF(OR(F1511="",F1510=""),"",F1511/F1510-1)</f>
        <v/>
      </c>
      <c r="M1511" s="20">
        <f>IF(OR(G1511="",G1510=""),"",G1511/G1510-1)</f>
        <v/>
      </c>
      <c r="N1511" s="20">
        <f>IF(G1511="","",E1511/G1511)</f>
        <v/>
      </c>
      <c r="O1511" s="20">
        <f>IF(G1511="","",F1511/G1511)</f>
        <v/>
      </c>
      <c r="P1511" s="21">
        <f>IF(SUMIFS('Daily NSE Equity Options'!$L:$L,'Daily NSE Equity Options'!$A:$A,$A1511)=0,"",SUMIFS('Daily NSE Equity Options'!$L:$L,'Daily NSE Equity Options'!$A:$A,$A1511))</f>
        <v/>
      </c>
      <c r="Q1511" s="8">
        <f>IF(SUMIFS('Daily BSE Equity Options'!$L:$L,'Daily BSE Equity Options'!$A:$A,$A1511)=0,"",SUMIFS('Daily BSE Equity Options'!$L:$L,'Daily BSE Equity Options'!$A:$A,$A1511))</f>
        <v/>
      </c>
      <c r="R1511" s="8">
        <f>IF(OR(P1511="",Q1511=""),"",P1511+Q1511)</f>
        <v/>
      </c>
      <c r="S1511" s="23">
        <f>IFERROR(IF(OR(P1511="",INDEX(P:P,MATCH(DATE(YEAR($A1511)-1,MONTH($A1511),DAY($A1511)),$A:$A,0))=""),"",P1511/INDEX(P:P,MATCH(DATE(YEAR($A1511)-1,MONTH($A1511),DAY($A1511)),$A:$A,0))-1),"")</f>
        <v/>
      </c>
      <c r="T1511" s="23">
        <f>IFERROR(IF(OR(Q1511="",INDEX(Q:Q,MATCH(DATE(YEAR($A1511)-1,MONTH($A1511),DAY($A1511)),$A:$A,0))=""),"",Q1511/INDEX(Q:Q,MATCH(DATE(YEAR($A1511)-1,MONTH($A1511),DAY($A1511)),$A:$A,0))-1),"")</f>
        <v/>
      </c>
      <c r="U1511" s="23">
        <f>IFERROR(IF(OR(R1511="",INDEX(R:R,MATCH(DATE(YEAR($A1511)-1,MONTH($A1511),DAY($A1511)),$A:$A,0))=""),"",R1511/INDEX(R:R,MATCH(DATE(YEAR($A1511)-1,MONTH($A1511),DAY($A1511)),$A:$A,0))-1),"")</f>
        <v/>
      </c>
      <c r="V1511" s="23">
        <f>IF(OR(P1511="",P1510=""),"",P1511/P1510-1)</f>
        <v/>
      </c>
      <c r="W1511" s="23">
        <f>IF(OR(Q1511="",Q1510=""),"",Q1511/Q1510-1)</f>
        <v/>
      </c>
      <c r="X1511" s="23">
        <f>IF(OR(R1511="",R1510=""),"",R1511/R1510-1)</f>
        <v/>
      </c>
      <c r="Y1511" s="23">
        <f>IF(R1511="","",P1511/R1511)</f>
        <v/>
      </c>
      <c r="Z1511" s="23">
        <f>IF(R1511="","",Q1511/R1511)</f>
        <v/>
      </c>
      <c r="AA1511" s="24">
        <f>IF(SUMIFS('Daily NSE Equity Options'!$M:$M,'Daily NSE Equity Options'!$A:$A,$A1511)=0,"",SUMIFS('Daily NSE Equity Options'!$M:$M,'Daily NSE Equity Options'!$A:$A,$A1511))</f>
        <v/>
      </c>
      <c r="AB1511" s="9">
        <f>IF(SUMIFS('Daily BSE Equity Options'!$M:$M,'Daily BSE Equity Options'!$A:$A,$A1511)=0,"",SUMIFS('Daily BSE Equity Options'!$M:$M,'Daily BSE Equity Options'!$A:$A,$A1511))</f>
        <v/>
      </c>
      <c r="AC1511" s="9">
        <f>IF(OR(AA1511="",AB1511=""),"",AA1511+AB1511)</f>
        <v/>
      </c>
      <c r="AD1511" s="26">
        <f>IFERROR(IF(OR(AA1511="",INDEX(AA:AA,MATCH(DATE(YEAR($A1511)-1,MONTH($A1511),DAY($A1511)),$A:$A,0))=""),"",AA1511/INDEX(AA:AA,MATCH(DATE(YEAR($A1511)-1,MONTH($A1511),DAY($A1511)),$A:$A,0))-1),"")</f>
        <v/>
      </c>
      <c r="AE1511" s="26">
        <f>IFERROR(IF(OR(AB1511="",INDEX(AB:AB,MATCH(DATE(YEAR($A1511)-1,MONTH($A1511),DAY($A1511)),$A:$A,0))=""),"",AB1511/INDEX(AB:AB,MATCH(DATE(YEAR($A1511)-1,MONTH($A1511),DAY($A1511)),$A:$A,0))-1),"")</f>
        <v/>
      </c>
      <c r="AF1511" s="26">
        <f>IFERROR(IF(OR(AC1511="",INDEX(AC:AC,MATCH(DATE(YEAR($A1511)-1,MONTH($A1511),DAY($A1511)),$A:$A,0))=""),"",AC1511/INDEX(AC:AC,MATCH(DATE(YEAR($A1511)-1,MONTH($A1511),DAY($A1511)),$A:$A,0))-1),"")</f>
        <v/>
      </c>
      <c r="AG1511" s="26">
        <f>IF(OR(AA1511="",AA1510=""),"",AA1511/AA1510-1)</f>
        <v/>
      </c>
      <c r="AH1511" s="26">
        <f>IF(OR(AB1511="",AB1510=""),"",AB1511/AB1510-1)</f>
        <v/>
      </c>
      <c r="AI1511" s="26">
        <f>IF(OR(AC1511="",AC1510=""),"",AC1511/AC1510-1)</f>
        <v/>
      </c>
      <c r="AJ1511" s="26">
        <f>IF(AC1511="","",AA1511/AC1511)</f>
        <v/>
      </c>
      <c r="AK1511" s="26">
        <f>IF(AC1511="","",AB1511/AC1511)</f>
        <v/>
      </c>
      <c r="AL1511" s="29" t="n">
        <v>18.3</v>
      </c>
      <c r="AM1511" s="30" t="n">
        <v>18.8425</v>
      </c>
      <c r="AN1511" s="30" t="n">
        <v>17.7125</v>
      </c>
      <c r="AO1511" s="30" t="n">
        <v>17.91</v>
      </c>
      <c r="AP1511" s="31" t="n">
        <v>-0.0213</v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18">
        <f>IF(SUMIFS('Daily NSE Equity Options'!$K:$K,'Daily NSE Equity Options'!$A:$A,$A1512)=0,"",SUMIFS('Daily NSE Equity Options'!$K:$K,'Daily NSE Equity Options'!$A:$A,$A1512))</f>
        <v/>
      </c>
      <c r="F1512" s="7">
        <f>IF(SUMIFS('Daily BSE Equity Options'!$K:$K,'Daily BSE Equity Options'!$A:$A,$A1512)=0,"",SUMIFS('Daily BSE Equity Options'!$K:$K,'Daily BSE Equity Options'!$A:$A,$A1512))</f>
        <v/>
      </c>
      <c r="G1512" s="7">
        <f>IF(OR(E1512="",F1512=""),"",E1512+F1512)</f>
        <v/>
      </c>
      <c r="H1512" s="20">
        <f>IFERROR(IF(OR(E1512="",INDEX(E:E,MATCH(DATE(YEAR($A1512)-1,MONTH($A1512),DAY($A1512)),$A:$A,0))=""),"",E1512/INDEX(E:E,MATCH(DATE(YEAR($A1512)-1,MONTH($A1512),DAY($A1512)),$A:$A,0))-1),"")</f>
        <v/>
      </c>
      <c r="I1512" s="20">
        <f>IFERROR(IF(OR(F1512="",INDEX(F:F,MATCH(DATE(YEAR($A1512)-1,MONTH($A1512),DAY($A1512)),$A:$A,0))=""),"",F1512/INDEX(F:F,MATCH(DATE(YEAR($A1512)-1,MONTH($A1512),DAY($A1512)),$A:$A,0))-1),"")</f>
        <v/>
      </c>
      <c r="J1512" s="20">
        <f>IFERROR(IF(OR(G1512="",INDEX(G:G,MATCH(DATE(YEAR($A1512)-1,MONTH($A1512),DAY($A1512)),$A:$A,0))=""),"",G1512/INDEX(G:G,MATCH(DATE(YEAR($A1512)-1,MONTH($A1512),DAY($A1512)),$A:$A,0))-1),"")</f>
        <v/>
      </c>
      <c r="K1512" s="20">
        <f>IF(OR(E1512="",E1511=""),"",E1512/E1511-1)</f>
        <v/>
      </c>
      <c r="L1512" s="20">
        <f>IF(OR(F1512="",F1511=""),"",F1512/F1511-1)</f>
        <v/>
      </c>
      <c r="M1512" s="20">
        <f>IF(OR(G1512="",G1511=""),"",G1512/G1511-1)</f>
        <v/>
      </c>
      <c r="N1512" s="20">
        <f>IF(G1512="","",E1512/G1512)</f>
        <v/>
      </c>
      <c r="O1512" s="20">
        <f>IF(G1512="","",F1512/G1512)</f>
        <v/>
      </c>
      <c r="P1512" s="21">
        <f>IF(SUMIFS('Daily NSE Equity Options'!$L:$L,'Daily NSE Equity Options'!$A:$A,$A1512)=0,"",SUMIFS('Daily NSE Equity Options'!$L:$L,'Daily NSE Equity Options'!$A:$A,$A1512))</f>
        <v/>
      </c>
      <c r="Q1512" s="8">
        <f>IF(SUMIFS('Daily BSE Equity Options'!$L:$L,'Daily BSE Equity Options'!$A:$A,$A1512)=0,"",SUMIFS('Daily BSE Equity Options'!$L:$L,'Daily BSE Equity Options'!$A:$A,$A1512))</f>
        <v/>
      </c>
      <c r="R1512" s="8">
        <f>IF(OR(P1512="",Q1512=""),"",P1512+Q1512)</f>
        <v/>
      </c>
      <c r="S1512" s="23">
        <f>IFERROR(IF(OR(P1512="",INDEX(P:P,MATCH(DATE(YEAR($A1512)-1,MONTH($A1512),DAY($A1512)),$A:$A,0))=""),"",P1512/INDEX(P:P,MATCH(DATE(YEAR($A1512)-1,MONTH($A1512),DAY($A1512)),$A:$A,0))-1),"")</f>
        <v/>
      </c>
      <c r="T1512" s="23">
        <f>IFERROR(IF(OR(Q1512="",INDEX(Q:Q,MATCH(DATE(YEAR($A1512)-1,MONTH($A1512),DAY($A1512)),$A:$A,0))=""),"",Q1512/INDEX(Q:Q,MATCH(DATE(YEAR($A1512)-1,MONTH($A1512),DAY($A1512)),$A:$A,0))-1),"")</f>
        <v/>
      </c>
      <c r="U1512" s="23">
        <f>IFERROR(IF(OR(R1512="",INDEX(R:R,MATCH(DATE(YEAR($A1512)-1,MONTH($A1512),DAY($A1512)),$A:$A,0))=""),"",R1512/INDEX(R:R,MATCH(DATE(YEAR($A1512)-1,MONTH($A1512),DAY($A1512)),$A:$A,0))-1),"")</f>
        <v/>
      </c>
      <c r="V1512" s="23">
        <f>IF(OR(P1512="",P1511=""),"",P1512/P1511-1)</f>
        <v/>
      </c>
      <c r="W1512" s="23">
        <f>IF(OR(Q1512="",Q1511=""),"",Q1512/Q1511-1)</f>
        <v/>
      </c>
      <c r="X1512" s="23">
        <f>IF(OR(R1512="",R1511=""),"",R1512/R1511-1)</f>
        <v/>
      </c>
      <c r="Y1512" s="23">
        <f>IF(R1512="","",P1512/R1512)</f>
        <v/>
      </c>
      <c r="Z1512" s="23">
        <f>IF(R1512="","",Q1512/R1512)</f>
        <v/>
      </c>
      <c r="AA1512" s="24">
        <f>IF(SUMIFS('Daily NSE Equity Options'!$M:$M,'Daily NSE Equity Options'!$A:$A,$A1512)=0,"",SUMIFS('Daily NSE Equity Options'!$M:$M,'Daily NSE Equity Options'!$A:$A,$A1512))</f>
        <v/>
      </c>
      <c r="AB1512" s="9">
        <f>IF(SUMIFS('Daily BSE Equity Options'!$M:$M,'Daily BSE Equity Options'!$A:$A,$A1512)=0,"",SUMIFS('Daily BSE Equity Options'!$M:$M,'Daily BSE Equity Options'!$A:$A,$A1512))</f>
        <v/>
      </c>
      <c r="AC1512" s="9">
        <f>IF(OR(AA1512="",AB1512=""),"",AA1512+AB1512)</f>
        <v/>
      </c>
      <c r="AD1512" s="26">
        <f>IFERROR(IF(OR(AA1512="",INDEX(AA:AA,MATCH(DATE(YEAR($A1512)-1,MONTH($A1512),DAY($A1512)),$A:$A,0))=""),"",AA1512/INDEX(AA:AA,MATCH(DATE(YEAR($A1512)-1,MONTH($A1512),DAY($A1512)),$A:$A,0))-1),"")</f>
        <v/>
      </c>
      <c r="AE1512" s="26">
        <f>IFERROR(IF(OR(AB1512="",INDEX(AB:AB,MATCH(DATE(YEAR($A1512)-1,MONTH($A1512),DAY($A1512)),$A:$A,0))=""),"",AB1512/INDEX(AB:AB,MATCH(DATE(YEAR($A1512)-1,MONTH($A1512),DAY($A1512)),$A:$A,0))-1),"")</f>
        <v/>
      </c>
      <c r="AF1512" s="26">
        <f>IFERROR(IF(OR(AC1512="",INDEX(AC:AC,MATCH(DATE(YEAR($A1512)-1,MONTH($A1512),DAY($A1512)),$A:$A,0))=""),"",AC1512/INDEX(AC:AC,MATCH(DATE(YEAR($A1512)-1,MONTH($A1512),DAY($A1512)),$A:$A,0))-1),"")</f>
        <v/>
      </c>
      <c r="AG1512" s="26">
        <f>IF(OR(AA1512="",AA1511=""),"",AA1512/AA1511-1)</f>
        <v/>
      </c>
      <c r="AH1512" s="26">
        <f>IF(OR(AB1512="",AB1511=""),"",AB1512/AB1511-1)</f>
        <v/>
      </c>
      <c r="AI1512" s="26">
        <f>IF(OR(AC1512="",AC1511=""),"",AC1512/AC1511-1)</f>
        <v/>
      </c>
      <c r="AJ1512" s="26">
        <f>IF(AC1512="","",AA1512/AC1512)</f>
        <v/>
      </c>
      <c r="AK1512" s="26">
        <f>IF(AC1512="","",AB1512/AC1512)</f>
        <v/>
      </c>
      <c r="AL1512" s="29" t="n">
        <v>17.9075</v>
      </c>
      <c r="AM1512" s="30" t="n">
        <v>18.0775</v>
      </c>
      <c r="AN1512" s="30" t="n">
        <v>16.5775</v>
      </c>
      <c r="AO1512" s="30" t="n">
        <v>16.68</v>
      </c>
      <c r="AP1512" s="31" t="n">
        <v>-0.06850000000000001</v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18">
        <f>IF(SUMIFS('Daily NSE Equity Options'!$K:$K,'Daily NSE Equity Options'!$A:$A,$A1513)=0,"",SUMIFS('Daily NSE Equity Options'!$K:$K,'Daily NSE Equity Options'!$A:$A,$A1513))</f>
        <v/>
      </c>
      <c r="F1513" s="7">
        <f>IF(SUMIFS('Daily BSE Equity Options'!$K:$K,'Daily BSE Equity Options'!$A:$A,$A1513)=0,"",SUMIFS('Daily BSE Equity Options'!$K:$K,'Daily BSE Equity Options'!$A:$A,$A1513))</f>
        <v/>
      </c>
      <c r="G1513" s="7">
        <f>IF(OR(E1513="",F1513=""),"",E1513+F1513)</f>
        <v/>
      </c>
      <c r="H1513" s="20">
        <f>IFERROR(IF(OR(E1513="",INDEX(E:E,MATCH(DATE(YEAR($A1513)-1,MONTH($A1513),DAY($A1513)),$A:$A,0))=""),"",E1513/INDEX(E:E,MATCH(DATE(YEAR($A1513)-1,MONTH($A1513),DAY($A1513)),$A:$A,0))-1),"")</f>
        <v/>
      </c>
      <c r="I1513" s="20">
        <f>IFERROR(IF(OR(F1513="",INDEX(F:F,MATCH(DATE(YEAR($A1513)-1,MONTH($A1513),DAY($A1513)),$A:$A,0))=""),"",F1513/INDEX(F:F,MATCH(DATE(YEAR($A1513)-1,MONTH($A1513),DAY($A1513)),$A:$A,0))-1),"")</f>
        <v/>
      </c>
      <c r="J1513" s="20">
        <f>IFERROR(IF(OR(G1513="",INDEX(G:G,MATCH(DATE(YEAR($A1513)-1,MONTH($A1513),DAY($A1513)),$A:$A,0))=""),"",G1513/INDEX(G:G,MATCH(DATE(YEAR($A1513)-1,MONTH($A1513),DAY($A1513)),$A:$A,0))-1),"")</f>
        <v/>
      </c>
      <c r="K1513" s="20">
        <f>IF(OR(E1513="",E1512=""),"",E1513/E1512-1)</f>
        <v/>
      </c>
      <c r="L1513" s="20">
        <f>IF(OR(F1513="",F1512=""),"",F1513/F1512-1)</f>
        <v/>
      </c>
      <c r="M1513" s="20">
        <f>IF(OR(G1513="",G1512=""),"",G1513/G1512-1)</f>
        <v/>
      </c>
      <c r="N1513" s="20">
        <f>IF(G1513="","",E1513/G1513)</f>
        <v/>
      </c>
      <c r="O1513" s="20">
        <f>IF(G1513="","",F1513/G1513)</f>
        <v/>
      </c>
      <c r="P1513" s="21">
        <f>IF(SUMIFS('Daily NSE Equity Options'!$L:$L,'Daily NSE Equity Options'!$A:$A,$A1513)=0,"",SUMIFS('Daily NSE Equity Options'!$L:$L,'Daily NSE Equity Options'!$A:$A,$A1513))</f>
        <v/>
      </c>
      <c r="Q1513" s="8">
        <f>IF(SUMIFS('Daily BSE Equity Options'!$L:$L,'Daily BSE Equity Options'!$A:$A,$A1513)=0,"",SUMIFS('Daily BSE Equity Options'!$L:$L,'Daily BSE Equity Options'!$A:$A,$A1513))</f>
        <v/>
      </c>
      <c r="R1513" s="8">
        <f>IF(OR(P1513="",Q1513=""),"",P1513+Q1513)</f>
        <v/>
      </c>
      <c r="S1513" s="23">
        <f>IFERROR(IF(OR(P1513="",INDEX(P:P,MATCH(DATE(YEAR($A1513)-1,MONTH($A1513),DAY($A1513)),$A:$A,0))=""),"",P1513/INDEX(P:P,MATCH(DATE(YEAR($A1513)-1,MONTH($A1513),DAY($A1513)),$A:$A,0))-1),"")</f>
        <v/>
      </c>
      <c r="T1513" s="23">
        <f>IFERROR(IF(OR(Q1513="",INDEX(Q:Q,MATCH(DATE(YEAR($A1513)-1,MONTH($A1513),DAY($A1513)),$A:$A,0))=""),"",Q1513/INDEX(Q:Q,MATCH(DATE(YEAR($A1513)-1,MONTH($A1513),DAY($A1513)),$A:$A,0))-1),"")</f>
        <v/>
      </c>
      <c r="U1513" s="23">
        <f>IFERROR(IF(OR(R1513="",INDEX(R:R,MATCH(DATE(YEAR($A1513)-1,MONTH($A1513),DAY($A1513)),$A:$A,0))=""),"",R1513/INDEX(R:R,MATCH(DATE(YEAR($A1513)-1,MONTH($A1513),DAY($A1513)),$A:$A,0))-1),"")</f>
        <v/>
      </c>
      <c r="V1513" s="23">
        <f>IF(OR(P1513="",P1512=""),"",P1513/P1512-1)</f>
        <v/>
      </c>
      <c r="W1513" s="23">
        <f>IF(OR(Q1513="",Q1512=""),"",Q1513/Q1512-1)</f>
        <v/>
      </c>
      <c r="X1513" s="23">
        <f>IF(OR(R1513="",R1512=""),"",R1513/R1512-1)</f>
        <v/>
      </c>
      <c r="Y1513" s="23">
        <f>IF(R1513="","",P1513/R1513)</f>
        <v/>
      </c>
      <c r="Z1513" s="23">
        <f>IF(R1513="","",Q1513/R1513)</f>
        <v/>
      </c>
      <c r="AA1513" s="24">
        <f>IF(SUMIFS('Daily NSE Equity Options'!$M:$M,'Daily NSE Equity Options'!$A:$A,$A1513)=0,"",SUMIFS('Daily NSE Equity Options'!$M:$M,'Daily NSE Equity Options'!$A:$A,$A1513))</f>
        <v/>
      </c>
      <c r="AB1513" s="9">
        <f>IF(SUMIFS('Daily BSE Equity Options'!$M:$M,'Daily BSE Equity Options'!$A:$A,$A1513)=0,"",SUMIFS('Daily BSE Equity Options'!$M:$M,'Daily BSE Equity Options'!$A:$A,$A1513))</f>
        <v/>
      </c>
      <c r="AC1513" s="9">
        <f>IF(OR(AA1513="",AB1513=""),"",AA1513+AB1513)</f>
        <v/>
      </c>
      <c r="AD1513" s="26">
        <f>IFERROR(IF(OR(AA1513="",INDEX(AA:AA,MATCH(DATE(YEAR($A1513)-1,MONTH($A1513),DAY($A1513)),$A:$A,0))=""),"",AA1513/INDEX(AA:AA,MATCH(DATE(YEAR($A1513)-1,MONTH($A1513),DAY($A1513)),$A:$A,0))-1),"")</f>
        <v/>
      </c>
      <c r="AE1513" s="26">
        <f>IFERROR(IF(OR(AB1513="",INDEX(AB:AB,MATCH(DATE(YEAR($A1513)-1,MONTH($A1513),DAY($A1513)),$A:$A,0))=""),"",AB1513/INDEX(AB:AB,MATCH(DATE(YEAR($A1513)-1,MONTH($A1513),DAY($A1513)),$A:$A,0))-1),"")</f>
        <v/>
      </c>
      <c r="AF1513" s="26">
        <f>IFERROR(IF(OR(AC1513="",INDEX(AC:AC,MATCH(DATE(YEAR($A1513)-1,MONTH($A1513),DAY($A1513)),$A:$A,0))=""),"",AC1513/INDEX(AC:AC,MATCH(DATE(YEAR($A1513)-1,MONTH($A1513),DAY($A1513)),$A:$A,0))-1),"")</f>
        <v/>
      </c>
      <c r="AG1513" s="26">
        <f>IF(OR(AA1513="",AA1512=""),"",AA1513/AA1512-1)</f>
        <v/>
      </c>
      <c r="AH1513" s="26">
        <f>IF(OR(AB1513="",AB1512=""),"",AB1513/AB1512-1)</f>
        <v/>
      </c>
      <c r="AI1513" s="26">
        <f>IF(OR(AC1513="",AC1512=""),"",AC1513/AC1512-1)</f>
        <v/>
      </c>
      <c r="AJ1513" s="26">
        <f>IF(AC1513="","",AA1513/AC1513)</f>
        <v/>
      </c>
      <c r="AK1513" s="26">
        <f>IF(AC1513="","",AB1513/AC1513)</f>
        <v/>
      </c>
      <c r="AL1513" s="29" t="n">
        <v>16.6775</v>
      </c>
      <c r="AM1513" s="30" t="n">
        <v>17.195</v>
      </c>
      <c r="AN1513" s="30" t="n">
        <v>15.1675</v>
      </c>
      <c r="AO1513" s="30" t="n">
        <v>16.62</v>
      </c>
      <c r="AP1513" s="31" t="n">
        <v>-0.0034</v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18">
        <f>IF(SUMIFS('Daily NSE Equity Options'!$K:$K,'Daily NSE Equity Options'!$A:$A,$A1514)=0,"",SUMIFS('Daily NSE Equity Options'!$K:$K,'Daily NSE Equity Options'!$A:$A,$A1514))</f>
        <v/>
      </c>
      <c r="F1514" s="7">
        <f>IF(SUMIFS('Daily BSE Equity Options'!$K:$K,'Daily BSE Equity Options'!$A:$A,$A1514)=0,"",SUMIFS('Daily BSE Equity Options'!$K:$K,'Daily BSE Equity Options'!$A:$A,$A1514))</f>
        <v/>
      </c>
      <c r="G1514" s="7">
        <f>IF(OR(E1514="",F1514=""),"",E1514+F1514)</f>
        <v/>
      </c>
      <c r="H1514" s="20">
        <f>IFERROR(IF(OR(E1514="",INDEX(E:E,MATCH(DATE(YEAR($A1514)-1,MONTH($A1514),DAY($A1514)),$A:$A,0))=""),"",E1514/INDEX(E:E,MATCH(DATE(YEAR($A1514)-1,MONTH($A1514),DAY($A1514)),$A:$A,0))-1),"")</f>
        <v/>
      </c>
      <c r="I1514" s="20">
        <f>IFERROR(IF(OR(F1514="",INDEX(F:F,MATCH(DATE(YEAR($A1514)-1,MONTH($A1514),DAY($A1514)),$A:$A,0))=""),"",F1514/INDEX(F:F,MATCH(DATE(YEAR($A1514)-1,MONTH($A1514),DAY($A1514)),$A:$A,0))-1),"")</f>
        <v/>
      </c>
      <c r="J1514" s="20">
        <f>IFERROR(IF(OR(G1514="",INDEX(G:G,MATCH(DATE(YEAR($A1514)-1,MONTH($A1514),DAY($A1514)),$A:$A,0))=""),"",G1514/INDEX(G:G,MATCH(DATE(YEAR($A1514)-1,MONTH($A1514),DAY($A1514)),$A:$A,0))-1),"")</f>
        <v/>
      </c>
      <c r="K1514" s="20">
        <f>IF(OR(E1514="",E1513=""),"",E1514/E1513-1)</f>
        <v/>
      </c>
      <c r="L1514" s="20">
        <f>IF(OR(F1514="",F1513=""),"",F1514/F1513-1)</f>
        <v/>
      </c>
      <c r="M1514" s="20">
        <f>IF(OR(G1514="",G1513=""),"",G1514/G1513-1)</f>
        <v/>
      </c>
      <c r="N1514" s="20">
        <f>IF(G1514="","",E1514/G1514)</f>
        <v/>
      </c>
      <c r="O1514" s="20">
        <f>IF(G1514="","",F1514/G1514)</f>
        <v/>
      </c>
      <c r="P1514" s="21">
        <f>IF(SUMIFS('Daily NSE Equity Options'!$L:$L,'Daily NSE Equity Options'!$A:$A,$A1514)=0,"",SUMIFS('Daily NSE Equity Options'!$L:$L,'Daily NSE Equity Options'!$A:$A,$A1514))</f>
        <v/>
      </c>
      <c r="Q1514" s="8">
        <f>IF(SUMIFS('Daily BSE Equity Options'!$L:$L,'Daily BSE Equity Options'!$A:$A,$A1514)=0,"",SUMIFS('Daily BSE Equity Options'!$L:$L,'Daily BSE Equity Options'!$A:$A,$A1514))</f>
        <v/>
      </c>
      <c r="R1514" s="8">
        <f>IF(OR(P1514="",Q1514=""),"",P1514+Q1514)</f>
        <v/>
      </c>
      <c r="S1514" s="23">
        <f>IFERROR(IF(OR(P1514="",INDEX(P:P,MATCH(DATE(YEAR($A1514)-1,MONTH($A1514),DAY($A1514)),$A:$A,0))=""),"",P1514/INDEX(P:P,MATCH(DATE(YEAR($A1514)-1,MONTH($A1514),DAY($A1514)),$A:$A,0))-1),"")</f>
        <v/>
      </c>
      <c r="T1514" s="23">
        <f>IFERROR(IF(OR(Q1514="",INDEX(Q:Q,MATCH(DATE(YEAR($A1514)-1,MONTH($A1514),DAY($A1514)),$A:$A,0))=""),"",Q1514/INDEX(Q:Q,MATCH(DATE(YEAR($A1514)-1,MONTH($A1514),DAY($A1514)),$A:$A,0))-1),"")</f>
        <v/>
      </c>
      <c r="U1514" s="23">
        <f>IFERROR(IF(OR(R1514="",INDEX(R:R,MATCH(DATE(YEAR($A1514)-1,MONTH($A1514),DAY($A1514)),$A:$A,0))=""),"",R1514/INDEX(R:R,MATCH(DATE(YEAR($A1514)-1,MONTH($A1514),DAY($A1514)),$A:$A,0))-1),"")</f>
        <v/>
      </c>
      <c r="V1514" s="23">
        <f>IF(OR(P1514="",P1513=""),"",P1514/P1513-1)</f>
        <v/>
      </c>
      <c r="W1514" s="23">
        <f>IF(OR(Q1514="",Q1513=""),"",Q1514/Q1513-1)</f>
        <v/>
      </c>
      <c r="X1514" s="23">
        <f>IF(OR(R1514="",R1513=""),"",R1514/R1513-1)</f>
        <v/>
      </c>
      <c r="Y1514" s="23">
        <f>IF(R1514="","",P1514/R1514)</f>
        <v/>
      </c>
      <c r="Z1514" s="23">
        <f>IF(R1514="","",Q1514/R1514)</f>
        <v/>
      </c>
      <c r="AA1514" s="24">
        <f>IF(SUMIFS('Daily NSE Equity Options'!$M:$M,'Daily NSE Equity Options'!$A:$A,$A1514)=0,"",SUMIFS('Daily NSE Equity Options'!$M:$M,'Daily NSE Equity Options'!$A:$A,$A1514))</f>
        <v/>
      </c>
      <c r="AB1514" s="9">
        <f>IF(SUMIFS('Daily BSE Equity Options'!$M:$M,'Daily BSE Equity Options'!$A:$A,$A1514)=0,"",SUMIFS('Daily BSE Equity Options'!$M:$M,'Daily BSE Equity Options'!$A:$A,$A1514))</f>
        <v/>
      </c>
      <c r="AC1514" s="9">
        <f>IF(OR(AA1514="",AB1514=""),"",AA1514+AB1514)</f>
        <v/>
      </c>
      <c r="AD1514" s="26">
        <f>IFERROR(IF(OR(AA1514="",INDEX(AA:AA,MATCH(DATE(YEAR($A1514)-1,MONTH($A1514),DAY($A1514)),$A:$A,0))=""),"",AA1514/INDEX(AA:AA,MATCH(DATE(YEAR($A1514)-1,MONTH($A1514),DAY($A1514)),$A:$A,0))-1),"")</f>
        <v/>
      </c>
      <c r="AE1514" s="26">
        <f>IFERROR(IF(OR(AB1514="",INDEX(AB:AB,MATCH(DATE(YEAR($A1514)-1,MONTH($A1514),DAY($A1514)),$A:$A,0))=""),"",AB1514/INDEX(AB:AB,MATCH(DATE(YEAR($A1514)-1,MONTH($A1514),DAY($A1514)),$A:$A,0))-1),"")</f>
        <v/>
      </c>
      <c r="AF1514" s="26">
        <f>IFERROR(IF(OR(AC1514="",INDEX(AC:AC,MATCH(DATE(YEAR($A1514)-1,MONTH($A1514),DAY($A1514)),$A:$A,0))=""),"",AC1514/INDEX(AC:AC,MATCH(DATE(YEAR($A1514)-1,MONTH($A1514),DAY($A1514)),$A:$A,0))-1),"")</f>
        <v/>
      </c>
      <c r="AG1514" s="26">
        <f>IF(OR(AA1514="",AA1513=""),"",AA1514/AA1513-1)</f>
        <v/>
      </c>
      <c r="AH1514" s="26">
        <f>IF(OR(AB1514="",AB1513=""),"",AB1514/AB1513-1)</f>
        <v/>
      </c>
      <c r="AI1514" s="26">
        <f>IF(OR(AC1514="",AC1513=""),"",AC1514/AC1513-1)</f>
        <v/>
      </c>
      <c r="AJ1514" s="26">
        <f>IF(AC1514="","",AA1514/AC1514)</f>
        <v/>
      </c>
      <c r="AK1514" s="26">
        <f>IF(AC1514="","",AB1514/AC1514)</f>
        <v/>
      </c>
      <c r="AL1514" s="29" t="n">
        <v>16.62</v>
      </c>
      <c r="AM1514" s="30" t="n">
        <v>17.425</v>
      </c>
      <c r="AN1514" s="30" t="n">
        <v>16.1625</v>
      </c>
      <c r="AO1514" s="30" t="n">
        <v>16.84</v>
      </c>
      <c r="AP1514" s="31" t="n">
        <v>0.0132</v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18">
        <f>IF(SUMIFS('Daily NSE Equity Options'!$K:$K,'Daily NSE Equity Options'!$A:$A,$A1515)=0,"",SUMIFS('Daily NSE Equity Options'!$K:$K,'Daily NSE Equity Options'!$A:$A,$A1515))</f>
        <v/>
      </c>
      <c r="F1515" s="7">
        <f>IF(SUMIFS('Daily BSE Equity Options'!$K:$K,'Daily BSE Equity Options'!$A:$A,$A1515)=0,"",SUMIFS('Daily BSE Equity Options'!$K:$K,'Daily BSE Equity Options'!$A:$A,$A1515))</f>
        <v/>
      </c>
      <c r="G1515" s="7">
        <f>IF(OR(E1515="",F1515=""),"",E1515+F1515)</f>
        <v/>
      </c>
      <c r="H1515" s="20">
        <f>IFERROR(IF(OR(E1515="",INDEX(E:E,MATCH(DATE(YEAR($A1515)-1,MONTH($A1515),DAY($A1515)),$A:$A,0))=""),"",E1515/INDEX(E:E,MATCH(DATE(YEAR($A1515)-1,MONTH($A1515),DAY($A1515)),$A:$A,0))-1),"")</f>
        <v/>
      </c>
      <c r="I1515" s="20">
        <f>IFERROR(IF(OR(F1515="",INDEX(F:F,MATCH(DATE(YEAR($A1515)-1,MONTH($A1515),DAY($A1515)),$A:$A,0))=""),"",F1515/INDEX(F:F,MATCH(DATE(YEAR($A1515)-1,MONTH($A1515),DAY($A1515)),$A:$A,0))-1),"")</f>
        <v/>
      </c>
      <c r="J1515" s="20">
        <f>IFERROR(IF(OR(G1515="",INDEX(G:G,MATCH(DATE(YEAR($A1515)-1,MONTH($A1515),DAY($A1515)),$A:$A,0))=""),"",G1515/INDEX(G:G,MATCH(DATE(YEAR($A1515)-1,MONTH($A1515),DAY($A1515)),$A:$A,0))-1),"")</f>
        <v/>
      </c>
      <c r="K1515" s="20">
        <f>IF(OR(E1515="",E1514=""),"",E1515/E1514-1)</f>
        <v/>
      </c>
      <c r="L1515" s="20">
        <f>IF(OR(F1515="",F1514=""),"",F1515/F1514-1)</f>
        <v/>
      </c>
      <c r="M1515" s="20">
        <f>IF(OR(G1515="",G1514=""),"",G1515/G1514-1)</f>
        <v/>
      </c>
      <c r="N1515" s="20">
        <f>IF(G1515="","",E1515/G1515)</f>
        <v/>
      </c>
      <c r="O1515" s="20">
        <f>IF(G1515="","",F1515/G1515)</f>
        <v/>
      </c>
      <c r="P1515" s="21">
        <f>IF(SUMIFS('Daily NSE Equity Options'!$L:$L,'Daily NSE Equity Options'!$A:$A,$A1515)=0,"",SUMIFS('Daily NSE Equity Options'!$L:$L,'Daily NSE Equity Options'!$A:$A,$A1515))</f>
        <v/>
      </c>
      <c r="Q1515" s="8">
        <f>IF(SUMIFS('Daily BSE Equity Options'!$L:$L,'Daily BSE Equity Options'!$A:$A,$A1515)=0,"",SUMIFS('Daily BSE Equity Options'!$L:$L,'Daily BSE Equity Options'!$A:$A,$A1515))</f>
        <v/>
      </c>
      <c r="R1515" s="8">
        <f>IF(OR(P1515="",Q1515=""),"",P1515+Q1515)</f>
        <v/>
      </c>
      <c r="S1515" s="23">
        <f>IFERROR(IF(OR(P1515="",INDEX(P:P,MATCH(DATE(YEAR($A1515)-1,MONTH($A1515),DAY($A1515)),$A:$A,0))=""),"",P1515/INDEX(P:P,MATCH(DATE(YEAR($A1515)-1,MONTH($A1515),DAY($A1515)),$A:$A,0))-1),"")</f>
        <v/>
      </c>
      <c r="T1515" s="23">
        <f>IFERROR(IF(OR(Q1515="",INDEX(Q:Q,MATCH(DATE(YEAR($A1515)-1,MONTH($A1515),DAY($A1515)),$A:$A,0))=""),"",Q1515/INDEX(Q:Q,MATCH(DATE(YEAR($A1515)-1,MONTH($A1515),DAY($A1515)),$A:$A,0))-1),"")</f>
        <v/>
      </c>
      <c r="U1515" s="23">
        <f>IFERROR(IF(OR(R1515="",INDEX(R:R,MATCH(DATE(YEAR($A1515)-1,MONTH($A1515),DAY($A1515)),$A:$A,0))=""),"",R1515/INDEX(R:R,MATCH(DATE(YEAR($A1515)-1,MONTH($A1515),DAY($A1515)),$A:$A,0))-1),"")</f>
        <v/>
      </c>
      <c r="V1515" s="23">
        <f>IF(OR(P1515="",P1514=""),"",P1515/P1514-1)</f>
        <v/>
      </c>
      <c r="W1515" s="23">
        <f>IF(OR(Q1515="",Q1514=""),"",Q1515/Q1514-1)</f>
        <v/>
      </c>
      <c r="X1515" s="23">
        <f>IF(OR(R1515="",R1514=""),"",R1515/R1514-1)</f>
        <v/>
      </c>
      <c r="Y1515" s="23">
        <f>IF(R1515="","",P1515/R1515)</f>
        <v/>
      </c>
      <c r="Z1515" s="23">
        <f>IF(R1515="","",Q1515/R1515)</f>
        <v/>
      </c>
      <c r="AA1515" s="24">
        <f>IF(SUMIFS('Daily NSE Equity Options'!$M:$M,'Daily NSE Equity Options'!$A:$A,$A1515)=0,"",SUMIFS('Daily NSE Equity Options'!$M:$M,'Daily NSE Equity Options'!$A:$A,$A1515))</f>
        <v/>
      </c>
      <c r="AB1515" s="9">
        <f>IF(SUMIFS('Daily BSE Equity Options'!$M:$M,'Daily BSE Equity Options'!$A:$A,$A1515)=0,"",SUMIFS('Daily BSE Equity Options'!$M:$M,'Daily BSE Equity Options'!$A:$A,$A1515))</f>
        <v/>
      </c>
      <c r="AC1515" s="9">
        <f>IF(OR(AA1515="",AB1515=""),"",AA1515+AB1515)</f>
        <v/>
      </c>
      <c r="AD1515" s="26">
        <f>IFERROR(IF(OR(AA1515="",INDEX(AA:AA,MATCH(DATE(YEAR($A1515)-1,MONTH($A1515),DAY($A1515)),$A:$A,0))=""),"",AA1515/INDEX(AA:AA,MATCH(DATE(YEAR($A1515)-1,MONTH($A1515),DAY($A1515)),$A:$A,0))-1),"")</f>
        <v/>
      </c>
      <c r="AE1515" s="26">
        <f>IFERROR(IF(OR(AB1515="",INDEX(AB:AB,MATCH(DATE(YEAR($A1515)-1,MONTH($A1515),DAY($A1515)),$A:$A,0))=""),"",AB1515/INDEX(AB:AB,MATCH(DATE(YEAR($A1515)-1,MONTH($A1515),DAY($A1515)),$A:$A,0))-1),"")</f>
        <v/>
      </c>
      <c r="AF1515" s="26">
        <f>IFERROR(IF(OR(AC1515="",INDEX(AC:AC,MATCH(DATE(YEAR($A1515)-1,MONTH($A1515),DAY($A1515)),$A:$A,0))=""),"",AC1515/INDEX(AC:AC,MATCH(DATE(YEAR($A1515)-1,MONTH($A1515),DAY($A1515)),$A:$A,0))-1),"")</f>
        <v/>
      </c>
      <c r="AG1515" s="26">
        <f>IF(OR(AA1515="",AA1514=""),"",AA1515/AA1514-1)</f>
        <v/>
      </c>
      <c r="AH1515" s="26">
        <f>IF(OR(AB1515="",AB1514=""),"",AB1515/AB1514-1)</f>
        <v/>
      </c>
      <c r="AI1515" s="26">
        <f>IF(OR(AC1515="",AC1514=""),"",AC1515/AC1514-1)</f>
        <v/>
      </c>
      <c r="AJ1515" s="26">
        <f>IF(AC1515="","",AA1515/AC1515)</f>
        <v/>
      </c>
      <c r="AK1515" s="26">
        <f>IF(AC1515="","",AB1515/AC1515)</f>
        <v/>
      </c>
      <c r="AL1515" s="29" t="n">
        <v>16.84</v>
      </c>
      <c r="AM1515" s="30" t="n">
        <v>18.9675</v>
      </c>
      <c r="AN1515" s="30" t="n">
        <v>16.84</v>
      </c>
      <c r="AO1515" s="30" t="n">
        <v>18.55</v>
      </c>
      <c r="AP1515" s="31" t="n">
        <v>0.1015</v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18">
        <f>IF(SUMIFS('Daily NSE Equity Options'!$K:$K,'Daily NSE Equity Options'!$A:$A,$A1516)=0,"",SUMIFS('Daily NSE Equity Options'!$K:$K,'Daily NSE Equity Options'!$A:$A,$A1516))</f>
        <v/>
      </c>
      <c r="F1516" s="7">
        <f>IF(SUMIFS('Daily BSE Equity Options'!$K:$K,'Daily BSE Equity Options'!$A:$A,$A1516)=0,"",SUMIFS('Daily BSE Equity Options'!$K:$K,'Daily BSE Equity Options'!$A:$A,$A1516))</f>
        <v/>
      </c>
      <c r="G1516" s="7">
        <f>IF(OR(E1516="",F1516=""),"",E1516+F1516)</f>
        <v/>
      </c>
      <c r="H1516" s="20">
        <f>IFERROR(IF(OR(E1516="",INDEX(E:E,MATCH(DATE(YEAR($A1516)-1,MONTH($A1516),DAY($A1516)),$A:$A,0))=""),"",E1516/INDEX(E:E,MATCH(DATE(YEAR($A1516)-1,MONTH($A1516),DAY($A1516)),$A:$A,0))-1),"")</f>
        <v/>
      </c>
      <c r="I1516" s="20">
        <f>IFERROR(IF(OR(F1516="",INDEX(F:F,MATCH(DATE(YEAR($A1516)-1,MONTH($A1516),DAY($A1516)),$A:$A,0))=""),"",F1516/INDEX(F:F,MATCH(DATE(YEAR($A1516)-1,MONTH($A1516),DAY($A1516)),$A:$A,0))-1),"")</f>
        <v/>
      </c>
      <c r="J1516" s="20">
        <f>IFERROR(IF(OR(G1516="",INDEX(G:G,MATCH(DATE(YEAR($A1516)-1,MONTH($A1516),DAY($A1516)),$A:$A,0))=""),"",G1516/INDEX(G:G,MATCH(DATE(YEAR($A1516)-1,MONTH($A1516),DAY($A1516)),$A:$A,0))-1),"")</f>
        <v/>
      </c>
      <c r="K1516" s="20">
        <f>IF(OR(E1516="",E1515=""),"",E1516/E1515-1)</f>
        <v/>
      </c>
      <c r="L1516" s="20">
        <f>IF(OR(F1516="",F1515=""),"",F1516/F1515-1)</f>
        <v/>
      </c>
      <c r="M1516" s="20">
        <f>IF(OR(G1516="",G1515=""),"",G1516/G1515-1)</f>
        <v/>
      </c>
      <c r="N1516" s="20">
        <f>IF(G1516="","",E1516/G1516)</f>
        <v/>
      </c>
      <c r="O1516" s="20">
        <f>IF(G1516="","",F1516/G1516)</f>
        <v/>
      </c>
      <c r="P1516" s="21">
        <f>IF(SUMIFS('Daily NSE Equity Options'!$L:$L,'Daily NSE Equity Options'!$A:$A,$A1516)=0,"",SUMIFS('Daily NSE Equity Options'!$L:$L,'Daily NSE Equity Options'!$A:$A,$A1516))</f>
        <v/>
      </c>
      <c r="Q1516" s="8">
        <f>IF(SUMIFS('Daily BSE Equity Options'!$L:$L,'Daily BSE Equity Options'!$A:$A,$A1516)=0,"",SUMIFS('Daily BSE Equity Options'!$L:$L,'Daily BSE Equity Options'!$A:$A,$A1516))</f>
        <v/>
      </c>
      <c r="R1516" s="8">
        <f>IF(OR(P1516="",Q1516=""),"",P1516+Q1516)</f>
        <v/>
      </c>
      <c r="S1516" s="23">
        <f>IFERROR(IF(OR(P1516="",INDEX(P:P,MATCH(DATE(YEAR($A1516)-1,MONTH($A1516),DAY($A1516)),$A:$A,0))=""),"",P1516/INDEX(P:P,MATCH(DATE(YEAR($A1516)-1,MONTH($A1516),DAY($A1516)),$A:$A,0))-1),"")</f>
        <v/>
      </c>
      <c r="T1516" s="23">
        <f>IFERROR(IF(OR(Q1516="",INDEX(Q:Q,MATCH(DATE(YEAR($A1516)-1,MONTH($A1516),DAY($A1516)),$A:$A,0))=""),"",Q1516/INDEX(Q:Q,MATCH(DATE(YEAR($A1516)-1,MONTH($A1516),DAY($A1516)),$A:$A,0))-1),"")</f>
        <v/>
      </c>
      <c r="U1516" s="23">
        <f>IFERROR(IF(OR(R1516="",INDEX(R:R,MATCH(DATE(YEAR($A1516)-1,MONTH($A1516),DAY($A1516)),$A:$A,0))=""),"",R1516/INDEX(R:R,MATCH(DATE(YEAR($A1516)-1,MONTH($A1516),DAY($A1516)),$A:$A,0))-1),"")</f>
        <v/>
      </c>
      <c r="V1516" s="23">
        <f>IF(OR(P1516="",P1515=""),"",P1516/P1515-1)</f>
        <v/>
      </c>
      <c r="W1516" s="23">
        <f>IF(OR(Q1516="",Q1515=""),"",Q1516/Q1515-1)</f>
        <v/>
      </c>
      <c r="X1516" s="23">
        <f>IF(OR(R1516="",R1515=""),"",R1516/R1515-1)</f>
        <v/>
      </c>
      <c r="Y1516" s="23">
        <f>IF(R1516="","",P1516/R1516)</f>
        <v/>
      </c>
      <c r="Z1516" s="23">
        <f>IF(R1516="","",Q1516/R1516)</f>
        <v/>
      </c>
      <c r="AA1516" s="24">
        <f>IF(SUMIFS('Daily NSE Equity Options'!$M:$M,'Daily NSE Equity Options'!$A:$A,$A1516)=0,"",SUMIFS('Daily NSE Equity Options'!$M:$M,'Daily NSE Equity Options'!$A:$A,$A1516))</f>
        <v/>
      </c>
      <c r="AB1516" s="9">
        <f>IF(SUMIFS('Daily BSE Equity Options'!$M:$M,'Daily BSE Equity Options'!$A:$A,$A1516)=0,"",SUMIFS('Daily BSE Equity Options'!$M:$M,'Daily BSE Equity Options'!$A:$A,$A1516))</f>
        <v/>
      </c>
      <c r="AC1516" s="9">
        <f>IF(OR(AA1516="",AB1516=""),"",AA1516+AB1516)</f>
        <v/>
      </c>
      <c r="AD1516" s="26">
        <f>IFERROR(IF(OR(AA1516="",INDEX(AA:AA,MATCH(DATE(YEAR($A1516)-1,MONTH($A1516),DAY($A1516)),$A:$A,0))=""),"",AA1516/INDEX(AA:AA,MATCH(DATE(YEAR($A1516)-1,MONTH($A1516),DAY($A1516)),$A:$A,0))-1),"")</f>
        <v/>
      </c>
      <c r="AE1516" s="26">
        <f>IFERROR(IF(OR(AB1516="",INDEX(AB:AB,MATCH(DATE(YEAR($A1516)-1,MONTH($A1516),DAY($A1516)),$A:$A,0))=""),"",AB1516/INDEX(AB:AB,MATCH(DATE(YEAR($A1516)-1,MONTH($A1516),DAY($A1516)),$A:$A,0))-1),"")</f>
        <v/>
      </c>
      <c r="AF1516" s="26">
        <f>IFERROR(IF(OR(AC1516="",INDEX(AC:AC,MATCH(DATE(YEAR($A1516)-1,MONTH($A1516),DAY($A1516)),$A:$A,0))=""),"",AC1516/INDEX(AC:AC,MATCH(DATE(YEAR($A1516)-1,MONTH($A1516),DAY($A1516)),$A:$A,0))-1),"")</f>
        <v/>
      </c>
      <c r="AG1516" s="26">
        <f>IF(OR(AA1516="",AA1515=""),"",AA1516/AA1515-1)</f>
        <v/>
      </c>
      <c r="AH1516" s="26">
        <f>IF(OR(AB1516="",AB1515=""),"",AB1516/AB1515-1)</f>
        <v/>
      </c>
      <c r="AI1516" s="26">
        <f>IF(OR(AC1516="",AC1515=""),"",AC1516/AC1515-1)</f>
        <v/>
      </c>
      <c r="AJ1516" s="26">
        <f>IF(AC1516="","",AA1516/AC1516)</f>
        <v/>
      </c>
      <c r="AK1516" s="26">
        <f>IF(AC1516="","",AB1516/AC1516)</f>
        <v/>
      </c>
      <c r="AL1516" s="29" t="n">
        <v>18.5525</v>
      </c>
      <c r="AM1516" s="30" t="n">
        <v>19.46</v>
      </c>
      <c r="AN1516" s="30" t="n">
        <v>17.63</v>
      </c>
      <c r="AO1516" s="30" t="n">
        <v>19.28</v>
      </c>
      <c r="AP1516" s="31" t="n">
        <v>0.0392</v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18">
        <f>IF(SUMIFS('Daily NSE Equity Options'!$K:$K,'Daily NSE Equity Options'!$A:$A,$A1517)=0,"",SUMIFS('Daily NSE Equity Options'!$K:$K,'Daily NSE Equity Options'!$A:$A,$A1517))</f>
        <v/>
      </c>
      <c r="F1517" s="7">
        <f>IF(SUMIFS('Daily BSE Equity Options'!$K:$K,'Daily BSE Equity Options'!$A:$A,$A1517)=0,"",SUMIFS('Daily BSE Equity Options'!$K:$K,'Daily BSE Equity Options'!$A:$A,$A1517))</f>
        <v/>
      </c>
      <c r="G1517" s="7">
        <f>IF(OR(E1517="",F1517=""),"",E1517+F1517)</f>
        <v/>
      </c>
      <c r="H1517" s="20">
        <f>IFERROR(IF(OR(E1517="",INDEX(E:E,MATCH(DATE(YEAR($A1517)-1,MONTH($A1517),DAY($A1517)),$A:$A,0))=""),"",E1517/INDEX(E:E,MATCH(DATE(YEAR($A1517)-1,MONTH($A1517),DAY($A1517)),$A:$A,0))-1),"")</f>
        <v/>
      </c>
      <c r="I1517" s="20">
        <f>IFERROR(IF(OR(F1517="",INDEX(F:F,MATCH(DATE(YEAR($A1517)-1,MONTH($A1517),DAY($A1517)),$A:$A,0))=""),"",F1517/INDEX(F:F,MATCH(DATE(YEAR($A1517)-1,MONTH($A1517),DAY($A1517)),$A:$A,0))-1),"")</f>
        <v/>
      </c>
      <c r="J1517" s="20">
        <f>IFERROR(IF(OR(G1517="",INDEX(G:G,MATCH(DATE(YEAR($A1517)-1,MONTH($A1517),DAY($A1517)),$A:$A,0))=""),"",G1517/INDEX(G:G,MATCH(DATE(YEAR($A1517)-1,MONTH($A1517),DAY($A1517)),$A:$A,0))-1),"")</f>
        <v/>
      </c>
      <c r="K1517" s="20">
        <f>IF(OR(E1517="",E1516=""),"",E1517/E1516-1)</f>
        <v/>
      </c>
      <c r="L1517" s="20">
        <f>IF(OR(F1517="",F1516=""),"",F1517/F1516-1)</f>
        <v/>
      </c>
      <c r="M1517" s="20">
        <f>IF(OR(G1517="",G1516=""),"",G1517/G1516-1)</f>
        <v/>
      </c>
      <c r="N1517" s="20">
        <f>IF(G1517="","",E1517/G1517)</f>
        <v/>
      </c>
      <c r="O1517" s="20">
        <f>IF(G1517="","",F1517/G1517)</f>
        <v/>
      </c>
      <c r="P1517" s="21">
        <f>IF(SUMIFS('Daily NSE Equity Options'!$L:$L,'Daily NSE Equity Options'!$A:$A,$A1517)=0,"",SUMIFS('Daily NSE Equity Options'!$L:$L,'Daily NSE Equity Options'!$A:$A,$A1517))</f>
        <v/>
      </c>
      <c r="Q1517" s="8">
        <f>IF(SUMIFS('Daily BSE Equity Options'!$L:$L,'Daily BSE Equity Options'!$A:$A,$A1517)=0,"",SUMIFS('Daily BSE Equity Options'!$L:$L,'Daily BSE Equity Options'!$A:$A,$A1517))</f>
        <v/>
      </c>
      <c r="R1517" s="8">
        <f>IF(OR(P1517="",Q1517=""),"",P1517+Q1517)</f>
        <v/>
      </c>
      <c r="S1517" s="23">
        <f>IFERROR(IF(OR(P1517="",INDEX(P:P,MATCH(DATE(YEAR($A1517)-1,MONTH($A1517),DAY($A1517)),$A:$A,0))=""),"",P1517/INDEX(P:P,MATCH(DATE(YEAR($A1517)-1,MONTH($A1517),DAY($A1517)),$A:$A,0))-1),"")</f>
        <v/>
      </c>
      <c r="T1517" s="23">
        <f>IFERROR(IF(OR(Q1517="",INDEX(Q:Q,MATCH(DATE(YEAR($A1517)-1,MONTH($A1517),DAY($A1517)),$A:$A,0))=""),"",Q1517/INDEX(Q:Q,MATCH(DATE(YEAR($A1517)-1,MONTH($A1517),DAY($A1517)),$A:$A,0))-1),"")</f>
        <v/>
      </c>
      <c r="U1517" s="23">
        <f>IFERROR(IF(OR(R1517="",INDEX(R:R,MATCH(DATE(YEAR($A1517)-1,MONTH($A1517),DAY($A1517)),$A:$A,0))=""),"",R1517/INDEX(R:R,MATCH(DATE(YEAR($A1517)-1,MONTH($A1517),DAY($A1517)),$A:$A,0))-1),"")</f>
        <v/>
      </c>
      <c r="V1517" s="23">
        <f>IF(OR(P1517="",P1516=""),"",P1517/P1516-1)</f>
        <v/>
      </c>
      <c r="W1517" s="23">
        <f>IF(OR(Q1517="",Q1516=""),"",Q1517/Q1516-1)</f>
        <v/>
      </c>
      <c r="X1517" s="23">
        <f>IF(OR(R1517="",R1516=""),"",R1517/R1516-1)</f>
        <v/>
      </c>
      <c r="Y1517" s="23">
        <f>IF(R1517="","",P1517/R1517)</f>
        <v/>
      </c>
      <c r="Z1517" s="23">
        <f>IF(R1517="","",Q1517/R1517)</f>
        <v/>
      </c>
      <c r="AA1517" s="24">
        <f>IF(SUMIFS('Daily NSE Equity Options'!$M:$M,'Daily NSE Equity Options'!$A:$A,$A1517)=0,"",SUMIFS('Daily NSE Equity Options'!$M:$M,'Daily NSE Equity Options'!$A:$A,$A1517))</f>
        <v/>
      </c>
      <c r="AB1517" s="9">
        <f>IF(SUMIFS('Daily BSE Equity Options'!$M:$M,'Daily BSE Equity Options'!$A:$A,$A1517)=0,"",SUMIFS('Daily BSE Equity Options'!$M:$M,'Daily BSE Equity Options'!$A:$A,$A1517))</f>
        <v/>
      </c>
      <c r="AC1517" s="9">
        <f>IF(OR(AA1517="",AB1517=""),"",AA1517+AB1517)</f>
        <v/>
      </c>
      <c r="AD1517" s="26">
        <f>IFERROR(IF(OR(AA1517="",INDEX(AA:AA,MATCH(DATE(YEAR($A1517)-1,MONTH($A1517),DAY($A1517)),$A:$A,0))=""),"",AA1517/INDEX(AA:AA,MATCH(DATE(YEAR($A1517)-1,MONTH($A1517),DAY($A1517)),$A:$A,0))-1),"")</f>
        <v/>
      </c>
      <c r="AE1517" s="26">
        <f>IFERROR(IF(OR(AB1517="",INDEX(AB:AB,MATCH(DATE(YEAR($A1517)-1,MONTH($A1517),DAY($A1517)),$A:$A,0))=""),"",AB1517/INDEX(AB:AB,MATCH(DATE(YEAR($A1517)-1,MONTH($A1517),DAY($A1517)),$A:$A,0))-1),"")</f>
        <v/>
      </c>
      <c r="AF1517" s="26">
        <f>IFERROR(IF(OR(AC1517="",INDEX(AC:AC,MATCH(DATE(YEAR($A1517)-1,MONTH($A1517),DAY($A1517)),$A:$A,0))=""),"",AC1517/INDEX(AC:AC,MATCH(DATE(YEAR($A1517)-1,MONTH($A1517),DAY($A1517)),$A:$A,0))-1),"")</f>
        <v/>
      </c>
      <c r="AG1517" s="26">
        <f>IF(OR(AA1517="",AA1516=""),"",AA1517/AA1516-1)</f>
        <v/>
      </c>
      <c r="AH1517" s="26">
        <f>IF(OR(AB1517="",AB1516=""),"",AB1517/AB1516-1)</f>
        <v/>
      </c>
      <c r="AI1517" s="26">
        <f>IF(OR(AC1517="",AC1516=""),"",AC1517/AC1516-1)</f>
        <v/>
      </c>
      <c r="AJ1517" s="26">
        <f>IF(AC1517="","",AA1517/AC1517)</f>
        <v/>
      </c>
      <c r="AK1517" s="26">
        <f>IF(AC1517="","",AB1517/AC1517)</f>
        <v/>
      </c>
      <c r="AL1517" s="29" t="n">
        <v>19.28</v>
      </c>
      <c r="AM1517" s="30" t="n">
        <v>20.125</v>
      </c>
      <c r="AN1517" s="30" t="n">
        <v>18.3575</v>
      </c>
      <c r="AO1517" s="30" t="n">
        <v>19.43</v>
      </c>
      <c r="AP1517" s="31" t="n">
        <v>0.0078</v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18">
        <f>IF(SUMIFS('Daily NSE Equity Options'!$K:$K,'Daily NSE Equity Options'!$A:$A,$A1518)=0,"",SUMIFS('Daily NSE Equity Options'!$K:$K,'Daily NSE Equity Options'!$A:$A,$A1518))</f>
        <v/>
      </c>
      <c r="F1518" s="7">
        <f>IF(SUMIFS('Daily BSE Equity Options'!$K:$K,'Daily BSE Equity Options'!$A:$A,$A1518)=0,"",SUMIFS('Daily BSE Equity Options'!$K:$K,'Daily BSE Equity Options'!$A:$A,$A1518))</f>
        <v/>
      </c>
      <c r="G1518" s="7">
        <f>IF(OR(E1518="",F1518=""),"",E1518+F1518)</f>
        <v/>
      </c>
      <c r="H1518" s="20">
        <f>IFERROR(IF(OR(E1518="",INDEX(E:E,MATCH(DATE(YEAR($A1518)-1,MONTH($A1518),DAY($A1518)),$A:$A,0))=""),"",E1518/INDEX(E:E,MATCH(DATE(YEAR($A1518)-1,MONTH($A1518),DAY($A1518)),$A:$A,0))-1),"")</f>
        <v/>
      </c>
      <c r="I1518" s="20">
        <f>IFERROR(IF(OR(F1518="",INDEX(F:F,MATCH(DATE(YEAR($A1518)-1,MONTH($A1518),DAY($A1518)),$A:$A,0))=""),"",F1518/INDEX(F:F,MATCH(DATE(YEAR($A1518)-1,MONTH($A1518),DAY($A1518)),$A:$A,0))-1),"")</f>
        <v/>
      </c>
      <c r="J1518" s="20">
        <f>IFERROR(IF(OR(G1518="",INDEX(G:G,MATCH(DATE(YEAR($A1518)-1,MONTH($A1518),DAY($A1518)),$A:$A,0))=""),"",G1518/INDEX(G:G,MATCH(DATE(YEAR($A1518)-1,MONTH($A1518),DAY($A1518)),$A:$A,0))-1),"")</f>
        <v/>
      </c>
      <c r="K1518" s="20">
        <f>IF(OR(E1518="",E1517=""),"",E1518/E1517-1)</f>
        <v/>
      </c>
      <c r="L1518" s="20">
        <f>IF(OR(F1518="",F1517=""),"",F1518/F1517-1)</f>
        <v/>
      </c>
      <c r="M1518" s="20">
        <f>IF(OR(G1518="",G1517=""),"",G1518/G1517-1)</f>
        <v/>
      </c>
      <c r="N1518" s="20">
        <f>IF(G1518="","",E1518/G1518)</f>
        <v/>
      </c>
      <c r="O1518" s="20">
        <f>IF(G1518="","",F1518/G1518)</f>
        <v/>
      </c>
      <c r="P1518" s="21">
        <f>IF(SUMIFS('Daily NSE Equity Options'!$L:$L,'Daily NSE Equity Options'!$A:$A,$A1518)=0,"",SUMIFS('Daily NSE Equity Options'!$L:$L,'Daily NSE Equity Options'!$A:$A,$A1518))</f>
        <v/>
      </c>
      <c r="Q1518" s="8">
        <f>IF(SUMIFS('Daily BSE Equity Options'!$L:$L,'Daily BSE Equity Options'!$A:$A,$A1518)=0,"",SUMIFS('Daily BSE Equity Options'!$L:$L,'Daily BSE Equity Options'!$A:$A,$A1518))</f>
        <v/>
      </c>
      <c r="R1518" s="8">
        <f>IF(OR(P1518="",Q1518=""),"",P1518+Q1518)</f>
        <v/>
      </c>
      <c r="S1518" s="23">
        <f>IFERROR(IF(OR(P1518="",INDEX(P:P,MATCH(DATE(YEAR($A1518)-1,MONTH($A1518),DAY($A1518)),$A:$A,0))=""),"",P1518/INDEX(P:P,MATCH(DATE(YEAR($A1518)-1,MONTH($A1518),DAY($A1518)),$A:$A,0))-1),"")</f>
        <v/>
      </c>
      <c r="T1518" s="23">
        <f>IFERROR(IF(OR(Q1518="",INDEX(Q:Q,MATCH(DATE(YEAR($A1518)-1,MONTH($A1518),DAY($A1518)),$A:$A,0))=""),"",Q1518/INDEX(Q:Q,MATCH(DATE(YEAR($A1518)-1,MONTH($A1518),DAY($A1518)),$A:$A,0))-1),"")</f>
        <v/>
      </c>
      <c r="U1518" s="23">
        <f>IFERROR(IF(OR(R1518="",INDEX(R:R,MATCH(DATE(YEAR($A1518)-1,MONTH($A1518),DAY($A1518)),$A:$A,0))=""),"",R1518/INDEX(R:R,MATCH(DATE(YEAR($A1518)-1,MONTH($A1518),DAY($A1518)),$A:$A,0))-1),"")</f>
        <v/>
      </c>
      <c r="V1518" s="23">
        <f>IF(OR(P1518="",P1517=""),"",P1518/P1517-1)</f>
        <v/>
      </c>
      <c r="W1518" s="23">
        <f>IF(OR(Q1518="",Q1517=""),"",Q1518/Q1517-1)</f>
        <v/>
      </c>
      <c r="X1518" s="23">
        <f>IF(OR(R1518="",R1517=""),"",R1518/R1517-1)</f>
        <v/>
      </c>
      <c r="Y1518" s="23">
        <f>IF(R1518="","",P1518/R1518)</f>
        <v/>
      </c>
      <c r="Z1518" s="23">
        <f>IF(R1518="","",Q1518/R1518)</f>
        <v/>
      </c>
      <c r="AA1518" s="24">
        <f>IF(SUMIFS('Daily NSE Equity Options'!$M:$M,'Daily NSE Equity Options'!$A:$A,$A1518)=0,"",SUMIFS('Daily NSE Equity Options'!$M:$M,'Daily NSE Equity Options'!$A:$A,$A1518))</f>
        <v/>
      </c>
      <c r="AB1518" s="9">
        <f>IF(SUMIFS('Daily BSE Equity Options'!$M:$M,'Daily BSE Equity Options'!$A:$A,$A1518)=0,"",SUMIFS('Daily BSE Equity Options'!$M:$M,'Daily BSE Equity Options'!$A:$A,$A1518))</f>
        <v/>
      </c>
      <c r="AC1518" s="9">
        <f>IF(OR(AA1518="",AB1518=""),"",AA1518+AB1518)</f>
        <v/>
      </c>
      <c r="AD1518" s="26">
        <f>IFERROR(IF(OR(AA1518="",INDEX(AA:AA,MATCH(DATE(YEAR($A1518)-1,MONTH($A1518),DAY($A1518)),$A:$A,0))=""),"",AA1518/INDEX(AA:AA,MATCH(DATE(YEAR($A1518)-1,MONTH($A1518),DAY($A1518)),$A:$A,0))-1),"")</f>
        <v/>
      </c>
      <c r="AE1518" s="26">
        <f>IFERROR(IF(OR(AB1518="",INDEX(AB:AB,MATCH(DATE(YEAR($A1518)-1,MONTH($A1518),DAY($A1518)),$A:$A,0))=""),"",AB1518/INDEX(AB:AB,MATCH(DATE(YEAR($A1518)-1,MONTH($A1518),DAY($A1518)),$A:$A,0))-1),"")</f>
        <v/>
      </c>
      <c r="AF1518" s="26">
        <f>IFERROR(IF(OR(AC1518="",INDEX(AC:AC,MATCH(DATE(YEAR($A1518)-1,MONTH($A1518),DAY($A1518)),$A:$A,0))=""),"",AC1518/INDEX(AC:AC,MATCH(DATE(YEAR($A1518)-1,MONTH($A1518),DAY($A1518)),$A:$A,0))-1),"")</f>
        <v/>
      </c>
      <c r="AG1518" s="26">
        <f>IF(OR(AA1518="",AA1517=""),"",AA1518/AA1517-1)</f>
        <v/>
      </c>
      <c r="AH1518" s="26">
        <f>IF(OR(AB1518="",AB1517=""),"",AB1518/AB1517-1)</f>
        <v/>
      </c>
      <c r="AI1518" s="26">
        <f>IF(OR(AC1518="",AC1517=""),"",AC1518/AC1517-1)</f>
        <v/>
      </c>
      <c r="AJ1518" s="26">
        <f>IF(AC1518="","",AA1518/AC1518)</f>
        <v/>
      </c>
      <c r="AK1518" s="26">
        <f>IF(AC1518="","",AB1518/AC1518)</f>
        <v/>
      </c>
      <c r="AL1518" s="29" t="n">
        <v>19.425</v>
      </c>
      <c r="AM1518" s="30" t="n">
        <v>19.425</v>
      </c>
      <c r="AN1518" s="30" t="n">
        <v>18.3875</v>
      </c>
      <c r="AO1518" s="30" t="n">
        <v>18.61</v>
      </c>
      <c r="AP1518" s="31" t="n">
        <v>-0.042</v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18">
        <f>IF(SUMIFS('Daily NSE Equity Options'!$K:$K,'Daily NSE Equity Options'!$A:$A,$A1519)=0,"",SUMIFS('Daily NSE Equity Options'!$K:$K,'Daily NSE Equity Options'!$A:$A,$A1519))</f>
        <v/>
      </c>
      <c r="F1519" s="7">
        <f>IF(SUMIFS('Daily BSE Equity Options'!$K:$K,'Daily BSE Equity Options'!$A:$A,$A1519)=0,"",SUMIFS('Daily BSE Equity Options'!$K:$K,'Daily BSE Equity Options'!$A:$A,$A1519))</f>
        <v/>
      </c>
      <c r="G1519" s="7">
        <f>IF(OR(E1519="",F1519=""),"",E1519+F1519)</f>
        <v/>
      </c>
      <c r="H1519" s="20">
        <f>IFERROR(IF(OR(E1519="",INDEX(E:E,MATCH(DATE(YEAR($A1519)-1,MONTH($A1519),DAY($A1519)),$A:$A,0))=""),"",E1519/INDEX(E:E,MATCH(DATE(YEAR($A1519)-1,MONTH($A1519),DAY($A1519)),$A:$A,0))-1),"")</f>
        <v/>
      </c>
      <c r="I1519" s="20">
        <f>IFERROR(IF(OR(F1519="",INDEX(F:F,MATCH(DATE(YEAR($A1519)-1,MONTH($A1519),DAY($A1519)),$A:$A,0))=""),"",F1519/INDEX(F:F,MATCH(DATE(YEAR($A1519)-1,MONTH($A1519),DAY($A1519)),$A:$A,0))-1),"")</f>
        <v/>
      </c>
      <c r="J1519" s="20">
        <f>IFERROR(IF(OR(G1519="",INDEX(G:G,MATCH(DATE(YEAR($A1519)-1,MONTH($A1519),DAY($A1519)),$A:$A,0))=""),"",G1519/INDEX(G:G,MATCH(DATE(YEAR($A1519)-1,MONTH($A1519),DAY($A1519)),$A:$A,0))-1),"")</f>
        <v/>
      </c>
      <c r="K1519" s="20">
        <f>IF(OR(E1519="",E1518=""),"",E1519/E1518-1)</f>
        <v/>
      </c>
      <c r="L1519" s="20">
        <f>IF(OR(F1519="",F1518=""),"",F1519/F1518-1)</f>
        <v/>
      </c>
      <c r="M1519" s="20">
        <f>IF(OR(G1519="",G1518=""),"",G1519/G1518-1)</f>
        <v/>
      </c>
      <c r="N1519" s="20">
        <f>IF(G1519="","",E1519/G1519)</f>
        <v/>
      </c>
      <c r="O1519" s="20">
        <f>IF(G1519="","",F1519/G1519)</f>
        <v/>
      </c>
      <c r="P1519" s="21">
        <f>IF(SUMIFS('Daily NSE Equity Options'!$L:$L,'Daily NSE Equity Options'!$A:$A,$A1519)=0,"",SUMIFS('Daily NSE Equity Options'!$L:$L,'Daily NSE Equity Options'!$A:$A,$A1519))</f>
        <v/>
      </c>
      <c r="Q1519" s="8">
        <f>IF(SUMIFS('Daily BSE Equity Options'!$L:$L,'Daily BSE Equity Options'!$A:$A,$A1519)=0,"",SUMIFS('Daily BSE Equity Options'!$L:$L,'Daily BSE Equity Options'!$A:$A,$A1519))</f>
        <v/>
      </c>
      <c r="R1519" s="8">
        <f>IF(OR(P1519="",Q1519=""),"",P1519+Q1519)</f>
        <v/>
      </c>
      <c r="S1519" s="23">
        <f>IFERROR(IF(OR(P1519="",INDEX(P:P,MATCH(DATE(YEAR($A1519)-1,MONTH($A1519),DAY($A1519)),$A:$A,0))=""),"",P1519/INDEX(P:P,MATCH(DATE(YEAR($A1519)-1,MONTH($A1519),DAY($A1519)),$A:$A,0))-1),"")</f>
        <v/>
      </c>
      <c r="T1519" s="23">
        <f>IFERROR(IF(OR(Q1519="",INDEX(Q:Q,MATCH(DATE(YEAR($A1519)-1,MONTH($A1519),DAY($A1519)),$A:$A,0))=""),"",Q1519/INDEX(Q:Q,MATCH(DATE(YEAR($A1519)-1,MONTH($A1519),DAY($A1519)),$A:$A,0))-1),"")</f>
        <v/>
      </c>
      <c r="U1519" s="23">
        <f>IFERROR(IF(OR(R1519="",INDEX(R:R,MATCH(DATE(YEAR($A1519)-1,MONTH($A1519),DAY($A1519)),$A:$A,0))=""),"",R1519/INDEX(R:R,MATCH(DATE(YEAR($A1519)-1,MONTH($A1519),DAY($A1519)),$A:$A,0))-1),"")</f>
        <v/>
      </c>
      <c r="V1519" s="23">
        <f>IF(OR(P1519="",P1518=""),"",P1519/P1518-1)</f>
        <v/>
      </c>
      <c r="W1519" s="23">
        <f>IF(OR(Q1519="",Q1518=""),"",Q1519/Q1518-1)</f>
        <v/>
      </c>
      <c r="X1519" s="23">
        <f>IF(OR(R1519="",R1518=""),"",R1519/R1518-1)</f>
        <v/>
      </c>
      <c r="Y1519" s="23">
        <f>IF(R1519="","",P1519/R1519)</f>
        <v/>
      </c>
      <c r="Z1519" s="23">
        <f>IF(R1519="","",Q1519/R1519)</f>
        <v/>
      </c>
      <c r="AA1519" s="24">
        <f>IF(SUMIFS('Daily NSE Equity Options'!$M:$M,'Daily NSE Equity Options'!$A:$A,$A1519)=0,"",SUMIFS('Daily NSE Equity Options'!$M:$M,'Daily NSE Equity Options'!$A:$A,$A1519))</f>
        <v/>
      </c>
      <c r="AB1519" s="9">
        <f>IF(SUMIFS('Daily BSE Equity Options'!$M:$M,'Daily BSE Equity Options'!$A:$A,$A1519)=0,"",SUMIFS('Daily BSE Equity Options'!$M:$M,'Daily BSE Equity Options'!$A:$A,$A1519))</f>
        <v/>
      </c>
      <c r="AC1519" s="9">
        <f>IF(OR(AA1519="",AB1519=""),"",AA1519+AB1519)</f>
        <v/>
      </c>
      <c r="AD1519" s="26">
        <f>IFERROR(IF(OR(AA1519="",INDEX(AA:AA,MATCH(DATE(YEAR($A1519)-1,MONTH($A1519),DAY($A1519)),$A:$A,0))=""),"",AA1519/INDEX(AA:AA,MATCH(DATE(YEAR($A1519)-1,MONTH($A1519),DAY($A1519)),$A:$A,0))-1),"")</f>
        <v/>
      </c>
      <c r="AE1519" s="26">
        <f>IFERROR(IF(OR(AB1519="",INDEX(AB:AB,MATCH(DATE(YEAR($A1519)-1,MONTH($A1519),DAY($A1519)),$A:$A,0))=""),"",AB1519/INDEX(AB:AB,MATCH(DATE(YEAR($A1519)-1,MONTH($A1519),DAY($A1519)),$A:$A,0))-1),"")</f>
        <v/>
      </c>
      <c r="AF1519" s="26">
        <f>IFERROR(IF(OR(AC1519="",INDEX(AC:AC,MATCH(DATE(YEAR($A1519)-1,MONTH($A1519),DAY($A1519)),$A:$A,0))=""),"",AC1519/INDEX(AC:AC,MATCH(DATE(YEAR($A1519)-1,MONTH($A1519),DAY($A1519)),$A:$A,0))-1),"")</f>
        <v/>
      </c>
      <c r="AG1519" s="26">
        <f>IF(OR(AA1519="",AA1518=""),"",AA1519/AA1518-1)</f>
        <v/>
      </c>
      <c r="AH1519" s="26">
        <f>IF(OR(AB1519="",AB1518=""),"",AB1519/AB1518-1)</f>
        <v/>
      </c>
      <c r="AI1519" s="26">
        <f>IF(OR(AC1519="",AC1518=""),"",AC1519/AC1518-1)</f>
        <v/>
      </c>
      <c r="AJ1519" s="26">
        <f>IF(AC1519="","",AA1519/AC1519)</f>
        <v/>
      </c>
      <c r="AK1519" s="26">
        <f>IF(AC1519="","",AB1519/AC1519)</f>
        <v/>
      </c>
      <c r="AL1519" s="29" t="n">
        <v>18.6125</v>
      </c>
      <c r="AM1519" s="30" t="n">
        <v>19.0125</v>
      </c>
      <c r="AN1519" s="30" t="n">
        <v>17.4225</v>
      </c>
      <c r="AO1519" s="30" t="n">
        <v>18.79</v>
      </c>
      <c r="AP1519" s="31" t="n">
        <v>0.0095</v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18">
        <f>IF(SUMIFS('Daily NSE Equity Options'!$K:$K,'Daily NSE Equity Options'!$A:$A,$A1520)=0,"",SUMIFS('Daily NSE Equity Options'!$K:$K,'Daily NSE Equity Options'!$A:$A,$A1520))</f>
        <v/>
      </c>
      <c r="F1520" s="7">
        <f>IF(SUMIFS('Daily BSE Equity Options'!$K:$K,'Daily BSE Equity Options'!$A:$A,$A1520)=0,"",SUMIFS('Daily BSE Equity Options'!$K:$K,'Daily BSE Equity Options'!$A:$A,$A1520))</f>
        <v/>
      </c>
      <c r="G1520" s="7">
        <f>IF(OR(E1520="",F1520=""),"",E1520+F1520)</f>
        <v/>
      </c>
      <c r="H1520" s="20">
        <f>IFERROR(IF(OR(E1520="",INDEX(E:E,MATCH(DATE(YEAR($A1520)-1,MONTH($A1520),DAY($A1520)),$A:$A,0))=""),"",E1520/INDEX(E:E,MATCH(DATE(YEAR($A1520)-1,MONTH($A1520),DAY($A1520)),$A:$A,0))-1),"")</f>
        <v/>
      </c>
      <c r="I1520" s="20">
        <f>IFERROR(IF(OR(F1520="",INDEX(F:F,MATCH(DATE(YEAR($A1520)-1,MONTH($A1520),DAY($A1520)),$A:$A,0))=""),"",F1520/INDEX(F:F,MATCH(DATE(YEAR($A1520)-1,MONTH($A1520),DAY($A1520)),$A:$A,0))-1),"")</f>
        <v/>
      </c>
      <c r="J1520" s="20">
        <f>IFERROR(IF(OR(G1520="",INDEX(G:G,MATCH(DATE(YEAR($A1520)-1,MONTH($A1520),DAY($A1520)),$A:$A,0))=""),"",G1520/INDEX(G:G,MATCH(DATE(YEAR($A1520)-1,MONTH($A1520),DAY($A1520)),$A:$A,0))-1),"")</f>
        <v/>
      </c>
      <c r="K1520" s="20">
        <f>IF(OR(E1520="",E1519=""),"",E1520/E1519-1)</f>
        <v/>
      </c>
      <c r="L1520" s="20">
        <f>IF(OR(F1520="",F1519=""),"",F1520/F1519-1)</f>
        <v/>
      </c>
      <c r="M1520" s="20">
        <f>IF(OR(G1520="",G1519=""),"",G1520/G1519-1)</f>
        <v/>
      </c>
      <c r="N1520" s="20">
        <f>IF(G1520="","",E1520/G1520)</f>
        <v/>
      </c>
      <c r="O1520" s="20">
        <f>IF(G1520="","",F1520/G1520)</f>
        <v/>
      </c>
      <c r="P1520" s="21">
        <f>IF(SUMIFS('Daily NSE Equity Options'!$L:$L,'Daily NSE Equity Options'!$A:$A,$A1520)=0,"",SUMIFS('Daily NSE Equity Options'!$L:$L,'Daily NSE Equity Options'!$A:$A,$A1520))</f>
        <v/>
      </c>
      <c r="Q1520" s="8">
        <f>IF(SUMIFS('Daily BSE Equity Options'!$L:$L,'Daily BSE Equity Options'!$A:$A,$A1520)=0,"",SUMIFS('Daily BSE Equity Options'!$L:$L,'Daily BSE Equity Options'!$A:$A,$A1520))</f>
        <v/>
      </c>
      <c r="R1520" s="8">
        <f>IF(OR(P1520="",Q1520=""),"",P1520+Q1520)</f>
        <v/>
      </c>
      <c r="S1520" s="23">
        <f>IFERROR(IF(OR(P1520="",INDEX(P:P,MATCH(DATE(YEAR($A1520)-1,MONTH($A1520),DAY($A1520)),$A:$A,0))=""),"",P1520/INDEX(P:P,MATCH(DATE(YEAR($A1520)-1,MONTH($A1520),DAY($A1520)),$A:$A,0))-1),"")</f>
        <v/>
      </c>
      <c r="T1520" s="23">
        <f>IFERROR(IF(OR(Q1520="",INDEX(Q:Q,MATCH(DATE(YEAR($A1520)-1,MONTH($A1520),DAY($A1520)),$A:$A,0))=""),"",Q1520/INDEX(Q:Q,MATCH(DATE(YEAR($A1520)-1,MONTH($A1520),DAY($A1520)),$A:$A,0))-1),"")</f>
        <v/>
      </c>
      <c r="U1520" s="23">
        <f>IFERROR(IF(OR(R1520="",INDEX(R:R,MATCH(DATE(YEAR($A1520)-1,MONTH($A1520),DAY($A1520)),$A:$A,0))=""),"",R1520/INDEX(R:R,MATCH(DATE(YEAR($A1520)-1,MONTH($A1520),DAY($A1520)),$A:$A,0))-1),"")</f>
        <v/>
      </c>
      <c r="V1520" s="23">
        <f>IF(OR(P1520="",P1519=""),"",P1520/P1519-1)</f>
        <v/>
      </c>
      <c r="W1520" s="23">
        <f>IF(OR(Q1520="",Q1519=""),"",Q1520/Q1519-1)</f>
        <v/>
      </c>
      <c r="X1520" s="23">
        <f>IF(OR(R1520="",R1519=""),"",R1520/R1519-1)</f>
        <v/>
      </c>
      <c r="Y1520" s="23">
        <f>IF(R1520="","",P1520/R1520)</f>
        <v/>
      </c>
      <c r="Z1520" s="23">
        <f>IF(R1520="","",Q1520/R1520)</f>
        <v/>
      </c>
      <c r="AA1520" s="24">
        <f>IF(SUMIFS('Daily NSE Equity Options'!$M:$M,'Daily NSE Equity Options'!$A:$A,$A1520)=0,"",SUMIFS('Daily NSE Equity Options'!$M:$M,'Daily NSE Equity Options'!$A:$A,$A1520))</f>
        <v/>
      </c>
      <c r="AB1520" s="9">
        <f>IF(SUMIFS('Daily BSE Equity Options'!$M:$M,'Daily BSE Equity Options'!$A:$A,$A1520)=0,"",SUMIFS('Daily BSE Equity Options'!$M:$M,'Daily BSE Equity Options'!$A:$A,$A1520))</f>
        <v/>
      </c>
      <c r="AC1520" s="9">
        <f>IF(OR(AA1520="",AB1520=""),"",AA1520+AB1520)</f>
        <v/>
      </c>
      <c r="AD1520" s="26">
        <f>IFERROR(IF(OR(AA1520="",INDEX(AA:AA,MATCH(DATE(YEAR($A1520)-1,MONTH($A1520),DAY($A1520)),$A:$A,0))=""),"",AA1520/INDEX(AA:AA,MATCH(DATE(YEAR($A1520)-1,MONTH($A1520),DAY($A1520)),$A:$A,0))-1),"")</f>
        <v/>
      </c>
      <c r="AE1520" s="26">
        <f>IFERROR(IF(OR(AB1520="",INDEX(AB:AB,MATCH(DATE(YEAR($A1520)-1,MONTH($A1520),DAY($A1520)),$A:$A,0))=""),"",AB1520/INDEX(AB:AB,MATCH(DATE(YEAR($A1520)-1,MONTH($A1520),DAY($A1520)),$A:$A,0))-1),"")</f>
        <v/>
      </c>
      <c r="AF1520" s="26">
        <f>IFERROR(IF(OR(AC1520="",INDEX(AC:AC,MATCH(DATE(YEAR($A1520)-1,MONTH($A1520),DAY($A1520)),$A:$A,0))=""),"",AC1520/INDEX(AC:AC,MATCH(DATE(YEAR($A1520)-1,MONTH($A1520),DAY($A1520)),$A:$A,0))-1),"")</f>
        <v/>
      </c>
      <c r="AG1520" s="26">
        <f>IF(OR(AA1520="",AA1519=""),"",AA1520/AA1519-1)</f>
        <v/>
      </c>
      <c r="AH1520" s="26">
        <f>IF(OR(AB1520="",AB1519=""),"",AB1520/AB1519-1)</f>
        <v/>
      </c>
      <c r="AI1520" s="26">
        <f>IF(OR(AC1520="",AC1519=""),"",AC1520/AC1519-1)</f>
        <v/>
      </c>
      <c r="AJ1520" s="26">
        <f>IF(AC1520="","",AA1520/AC1520)</f>
        <v/>
      </c>
      <c r="AK1520" s="26">
        <f>IF(AC1520="","",AB1520/AC1520)</f>
        <v/>
      </c>
      <c r="AL1520" s="29" t="n">
        <v>18.79</v>
      </c>
      <c r="AM1520" s="30" t="n">
        <v>20.0575</v>
      </c>
      <c r="AN1520" s="30" t="n">
        <v>17.72</v>
      </c>
      <c r="AO1520" s="30" t="n">
        <v>19.63</v>
      </c>
      <c r="AP1520" s="31" t="n">
        <v>0.0447</v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18">
        <f>IF(SUMIFS('Daily NSE Equity Options'!$K:$K,'Daily NSE Equity Options'!$A:$A,$A1521)=0,"",SUMIFS('Daily NSE Equity Options'!$K:$K,'Daily NSE Equity Options'!$A:$A,$A1521))</f>
        <v/>
      </c>
      <c r="F1521" s="7">
        <f>IF(SUMIFS('Daily BSE Equity Options'!$K:$K,'Daily BSE Equity Options'!$A:$A,$A1521)=0,"",SUMIFS('Daily BSE Equity Options'!$K:$K,'Daily BSE Equity Options'!$A:$A,$A1521))</f>
        <v/>
      </c>
      <c r="G1521" s="7">
        <f>IF(OR(E1521="",F1521=""),"",E1521+F1521)</f>
        <v/>
      </c>
      <c r="H1521" s="20">
        <f>IFERROR(IF(OR(E1521="",INDEX(E:E,MATCH(DATE(YEAR($A1521)-1,MONTH($A1521),DAY($A1521)),$A:$A,0))=""),"",E1521/INDEX(E:E,MATCH(DATE(YEAR($A1521)-1,MONTH($A1521),DAY($A1521)),$A:$A,0))-1),"")</f>
        <v/>
      </c>
      <c r="I1521" s="20">
        <f>IFERROR(IF(OR(F1521="",INDEX(F:F,MATCH(DATE(YEAR($A1521)-1,MONTH($A1521),DAY($A1521)),$A:$A,0))=""),"",F1521/INDEX(F:F,MATCH(DATE(YEAR($A1521)-1,MONTH($A1521),DAY($A1521)),$A:$A,0))-1),"")</f>
        <v/>
      </c>
      <c r="J1521" s="20">
        <f>IFERROR(IF(OR(G1521="",INDEX(G:G,MATCH(DATE(YEAR($A1521)-1,MONTH($A1521),DAY($A1521)),$A:$A,0))=""),"",G1521/INDEX(G:G,MATCH(DATE(YEAR($A1521)-1,MONTH($A1521),DAY($A1521)),$A:$A,0))-1),"")</f>
        <v/>
      </c>
      <c r="K1521" s="20">
        <f>IF(OR(E1521="",E1520=""),"",E1521/E1520-1)</f>
        <v/>
      </c>
      <c r="L1521" s="20">
        <f>IF(OR(F1521="",F1520=""),"",F1521/F1520-1)</f>
        <v/>
      </c>
      <c r="M1521" s="20">
        <f>IF(OR(G1521="",G1520=""),"",G1521/G1520-1)</f>
        <v/>
      </c>
      <c r="N1521" s="20">
        <f>IF(G1521="","",E1521/G1521)</f>
        <v/>
      </c>
      <c r="O1521" s="20">
        <f>IF(G1521="","",F1521/G1521)</f>
        <v/>
      </c>
      <c r="P1521" s="21">
        <f>IF(SUMIFS('Daily NSE Equity Options'!$L:$L,'Daily NSE Equity Options'!$A:$A,$A1521)=0,"",SUMIFS('Daily NSE Equity Options'!$L:$L,'Daily NSE Equity Options'!$A:$A,$A1521))</f>
        <v/>
      </c>
      <c r="Q1521" s="8">
        <f>IF(SUMIFS('Daily BSE Equity Options'!$L:$L,'Daily BSE Equity Options'!$A:$A,$A1521)=0,"",SUMIFS('Daily BSE Equity Options'!$L:$L,'Daily BSE Equity Options'!$A:$A,$A1521))</f>
        <v/>
      </c>
      <c r="R1521" s="8">
        <f>IF(OR(P1521="",Q1521=""),"",P1521+Q1521)</f>
        <v/>
      </c>
      <c r="S1521" s="23">
        <f>IFERROR(IF(OR(P1521="",INDEX(P:P,MATCH(DATE(YEAR($A1521)-1,MONTH($A1521),DAY($A1521)),$A:$A,0))=""),"",P1521/INDEX(P:P,MATCH(DATE(YEAR($A1521)-1,MONTH($A1521),DAY($A1521)),$A:$A,0))-1),"")</f>
        <v/>
      </c>
      <c r="T1521" s="23">
        <f>IFERROR(IF(OR(Q1521="",INDEX(Q:Q,MATCH(DATE(YEAR($A1521)-1,MONTH($A1521),DAY($A1521)),$A:$A,0))=""),"",Q1521/INDEX(Q:Q,MATCH(DATE(YEAR($A1521)-1,MONTH($A1521),DAY($A1521)),$A:$A,0))-1),"")</f>
        <v/>
      </c>
      <c r="U1521" s="23">
        <f>IFERROR(IF(OR(R1521="",INDEX(R:R,MATCH(DATE(YEAR($A1521)-1,MONTH($A1521),DAY($A1521)),$A:$A,0))=""),"",R1521/INDEX(R:R,MATCH(DATE(YEAR($A1521)-1,MONTH($A1521),DAY($A1521)),$A:$A,0))-1),"")</f>
        <v/>
      </c>
      <c r="V1521" s="23">
        <f>IF(OR(P1521="",P1520=""),"",P1521/P1520-1)</f>
        <v/>
      </c>
      <c r="W1521" s="23">
        <f>IF(OR(Q1521="",Q1520=""),"",Q1521/Q1520-1)</f>
        <v/>
      </c>
      <c r="X1521" s="23">
        <f>IF(OR(R1521="",R1520=""),"",R1521/R1520-1)</f>
        <v/>
      </c>
      <c r="Y1521" s="23">
        <f>IF(R1521="","",P1521/R1521)</f>
        <v/>
      </c>
      <c r="Z1521" s="23">
        <f>IF(R1521="","",Q1521/R1521)</f>
        <v/>
      </c>
      <c r="AA1521" s="24">
        <f>IF(SUMIFS('Daily NSE Equity Options'!$M:$M,'Daily NSE Equity Options'!$A:$A,$A1521)=0,"",SUMIFS('Daily NSE Equity Options'!$M:$M,'Daily NSE Equity Options'!$A:$A,$A1521))</f>
        <v/>
      </c>
      <c r="AB1521" s="9">
        <f>IF(SUMIFS('Daily BSE Equity Options'!$M:$M,'Daily BSE Equity Options'!$A:$A,$A1521)=0,"",SUMIFS('Daily BSE Equity Options'!$M:$M,'Daily BSE Equity Options'!$A:$A,$A1521))</f>
        <v/>
      </c>
      <c r="AC1521" s="9">
        <f>IF(OR(AA1521="",AB1521=""),"",AA1521+AB1521)</f>
        <v/>
      </c>
      <c r="AD1521" s="26">
        <f>IFERROR(IF(OR(AA1521="",INDEX(AA:AA,MATCH(DATE(YEAR($A1521)-1,MONTH($A1521),DAY($A1521)),$A:$A,0))=""),"",AA1521/INDEX(AA:AA,MATCH(DATE(YEAR($A1521)-1,MONTH($A1521),DAY($A1521)),$A:$A,0))-1),"")</f>
        <v/>
      </c>
      <c r="AE1521" s="26">
        <f>IFERROR(IF(OR(AB1521="",INDEX(AB:AB,MATCH(DATE(YEAR($A1521)-1,MONTH($A1521),DAY($A1521)),$A:$A,0))=""),"",AB1521/INDEX(AB:AB,MATCH(DATE(YEAR($A1521)-1,MONTH($A1521),DAY($A1521)),$A:$A,0))-1),"")</f>
        <v/>
      </c>
      <c r="AF1521" s="26">
        <f>IFERROR(IF(OR(AC1521="",INDEX(AC:AC,MATCH(DATE(YEAR($A1521)-1,MONTH($A1521),DAY($A1521)),$A:$A,0))=""),"",AC1521/INDEX(AC:AC,MATCH(DATE(YEAR($A1521)-1,MONTH($A1521),DAY($A1521)),$A:$A,0))-1),"")</f>
        <v/>
      </c>
      <c r="AG1521" s="26">
        <f>IF(OR(AA1521="",AA1520=""),"",AA1521/AA1520-1)</f>
        <v/>
      </c>
      <c r="AH1521" s="26">
        <f>IF(OR(AB1521="",AB1520=""),"",AB1521/AB1520-1)</f>
        <v/>
      </c>
      <c r="AI1521" s="26">
        <f>IF(OR(AC1521="",AC1520=""),"",AC1521/AC1520-1)</f>
        <v/>
      </c>
      <c r="AJ1521" s="26">
        <f>IF(AC1521="","",AA1521/AC1521)</f>
        <v/>
      </c>
      <c r="AK1521" s="26">
        <f>IF(AC1521="","",AB1521/AC1521)</f>
        <v/>
      </c>
      <c r="AL1521" s="29" t="n">
        <v>19.63</v>
      </c>
      <c r="AM1521" s="30" t="n">
        <v>19.63</v>
      </c>
      <c r="AN1521" s="30" t="n">
        <v>18.2675</v>
      </c>
      <c r="AO1521" s="30" t="n">
        <v>18.68</v>
      </c>
      <c r="AP1521" s="31" t="n">
        <v>-0.0484</v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18">
        <f>IF(SUMIFS('Daily NSE Equity Options'!$K:$K,'Daily NSE Equity Options'!$A:$A,$A1522)=0,"",SUMIFS('Daily NSE Equity Options'!$K:$K,'Daily NSE Equity Options'!$A:$A,$A1522))</f>
        <v/>
      </c>
      <c r="F1522" s="7">
        <f>IF(SUMIFS('Daily BSE Equity Options'!$K:$K,'Daily BSE Equity Options'!$A:$A,$A1522)=0,"",SUMIFS('Daily BSE Equity Options'!$K:$K,'Daily BSE Equity Options'!$A:$A,$A1522))</f>
        <v/>
      </c>
      <c r="G1522" s="7">
        <f>IF(OR(E1522="",F1522=""),"",E1522+F1522)</f>
        <v/>
      </c>
      <c r="H1522" s="20">
        <f>IFERROR(IF(OR(E1522="",INDEX(E:E,MATCH(DATE(YEAR($A1522)-1,MONTH($A1522),DAY($A1522)),$A:$A,0))=""),"",E1522/INDEX(E:E,MATCH(DATE(YEAR($A1522)-1,MONTH($A1522),DAY($A1522)),$A:$A,0))-1),"")</f>
        <v/>
      </c>
      <c r="I1522" s="20">
        <f>IFERROR(IF(OR(F1522="",INDEX(F:F,MATCH(DATE(YEAR($A1522)-1,MONTH($A1522),DAY($A1522)),$A:$A,0))=""),"",F1522/INDEX(F:F,MATCH(DATE(YEAR($A1522)-1,MONTH($A1522),DAY($A1522)),$A:$A,0))-1),"")</f>
        <v/>
      </c>
      <c r="J1522" s="20">
        <f>IFERROR(IF(OR(G1522="",INDEX(G:G,MATCH(DATE(YEAR($A1522)-1,MONTH($A1522),DAY($A1522)),$A:$A,0))=""),"",G1522/INDEX(G:G,MATCH(DATE(YEAR($A1522)-1,MONTH($A1522),DAY($A1522)),$A:$A,0))-1),"")</f>
        <v/>
      </c>
      <c r="K1522" s="20">
        <f>IF(OR(E1522="",E1521=""),"",E1522/E1521-1)</f>
        <v/>
      </c>
      <c r="L1522" s="20">
        <f>IF(OR(F1522="",F1521=""),"",F1522/F1521-1)</f>
        <v/>
      </c>
      <c r="M1522" s="20">
        <f>IF(OR(G1522="",G1521=""),"",G1522/G1521-1)</f>
        <v/>
      </c>
      <c r="N1522" s="20">
        <f>IF(G1522="","",E1522/G1522)</f>
        <v/>
      </c>
      <c r="O1522" s="20">
        <f>IF(G1522="","",F1522/G1522)</f>
        <v/>
      </c>
      <c r="P1522" s="21">
        <f>IF(SUMIFS('Daily NSE Equity Options'!$L:$L,'Daily NSE Equity Options'!$A:$A,$A1522)=0,"",SUMIFS('Daily NSE Equity Options'!$L:$L,'Daily NSE Equity Options'!$A:$A,$A1522))</f>
        <v/>
      </c>
      <c r="Q1522" s="8">
        <f>IF(SUMIFS('Daily BSE Equity Options'!$L:$L,'Daily BSE Equity Options'!$A:$A,$A1522)=0,"",SUMIFS('Daily BSE Equity Options'!$L:$L,'Daily BSE Equity Options'!$A:$A,$A1522))</f>
        <v/>
      </c>
      <c r="R1522" s="8">
        <f>IF(OR(P1522="",Q1522=""),"",P1522+Q1522)</f>
        <v/>
      </c>
      <c r="S1522" s="23">
        <f>IFERROR(IF(OR(P1522="",INDEX(P:P,MATCH(DATE(YEAR($A1522)-1,MONTH($A1522),DAY($A1522)),$A:$A,0))=""),"",P1522/INDEX(P:P,MATCH(DATE(YEAR($A1522)-1,MONTH($A1522),DAY($A1522)),$A:$A,0))-1),"")</f>
        <v/>
      </c>
      <c r="T1522" s="23">
        <f>IFERROR(IF(OR(Q1522="",INDEX(Q:Q,MATCH(DATE(YEAR($A1522)-1,MONTH($A1522),DAY($A1522)),$A:$A,0))=""),"",Q1522/INDEX(Q:Q,MATCH(DATE(YEAR($A1522)-1,MONTH($A1522),DAY($A1522)),$A:$A,0))-1),"")</f>
        <v/>
      </c>
      <c r="U1522" s="23">
        <f>IFERROR(IF(OR(R1522="",INDEX(R:R,MATCH(DATE(YEAR($A1522)-1,MONTH($A1522),DAY($A1522)),$A:$A,0))=""),"",R1522/INDEX(R:R,MATCH(DATE(YEAR($A1522)-1,MONTH($A1522),DAY($A1522)),$A:$A,0))-1),"")</f>
        <v/>
      </c>
      <c r="V1522" s="23">
        <f>IF(OR(P1522="",P1521=""),"",P1522/P1521-1)</f>
        <v/>
      </c>
      <c r="W1522" s="23">
        <f>IF(OR(Q1522="",Q1521=""),"",Q1522/Q1521-1)</f>
        <v/>
      </c>
      <c r="X1522" s="23">
        <f>IF(OR(R1522="",R1521=""),"",R1522/R1521-1)</f>
        <v/>
      </c>
      <c r="Y1522" s="23">
        <f>IF(R1522="","",P1522/R1522)</f>
        <v/>
      </c>
      <c r="Z1522" s="23">
        <f>IF(R1522="","",Q1522/R1522)</f>
        <v/>
      </c>
      <c r="AA1522" s="24">
        <f>IF(SUMIFS('Daily NSE Equity Options'!$M:$M,'Daily NSE Equity Options'!$A:$A,$A1522)=0,"",SUMIFS('Daily NSE Equity Options'!$M:$M,'Daily NSE Equity Options'!$A:$A,$A1522))</f>
        <v/>
      </c>
      <c r="AB1522" s="9">
        <f>IF(SUMIFS('Daily BSE Equity Options'!$M:$M,'Daily BSE Equity Options'!$A:$A,$A1522)=0,"",SUMIFS('Daily BSE Equity Options'!$M:$M,'Daily BSE Equity Options'!$A:$A,$A1522))</f>
        <v/>
      </c>
      <c r="AC1522" s="9">
        <f>IF(OR(AA1522="",AB1522=""),"",AA1522+AB1522)</f>
        <v/>
      </c>
      <c r="AD1522" s="26">
        <f>IFERROR(IF(OR(AA1522="",INDEX(AA:AA,MATCH(DATE(YEAR($A1522)-1,MONTH($A1522),DAY($A1522)),$A:$A,0))=""),"",AA1522/INDEX(AA:AA,MATCH(DATE(YEAR($A1522)-1,MONTH($A1522),DAY($A1522)),$A:$A,0))-1),"")</f>
        <v/>
      </c>
      <c r="AE1522" s="26">
        <f>IFERROR(IF(OR(AB1522="",INDEX(AB:AB,MATCH(DATE(YEAR($A1522)-1,MONTH($A1522),DAY($A1522)),$A:$A,0))=""),"",AB1522/INDEX(AB:AB,MATCH(DATE(YEAR($A1522)-1,MONTH($A1522),DAY($A1522)),$A:$A,0))-1),"")</f>
        <v/>
      </c>
      <c r="AF1522" s="26">
        <f>IFERROR(IF(OR(AC1522="",INDEX(AC:AC,MATCH(DATE(YEAR($A1522)-1,MONTH($A1522),DAY($A1522)),$A:$A,0))=""),"",AC1522/INDEX(AC:AC,MATCH(DATE(YEAR($A1522)-1,MONTH($A1522),DAY($A1522)),$A:$A,0))-1),"")</f>
        <v/>
      </c>
      <c r="AG1522" s="26">
        <f>IF(OR(AA1522="",AA1521=""),"",AA1522/AA1521-1)</f>
        <v/>
      </c>
      <c r="AH1522" s="26">
        <f>IF(OR(AB1522="",AB1521=""),"",AB1522/AB1521-1)</f>
        <v/>
      </c>
      <c r="AI1522" s="26">
        <f>IF(OR(AC1522="",AC1521=""),"",AC1522/AC1521-1)</f>
        <v/>
      </c>
      <c r="AJ1522" s="26">
        <f>IF(AC1522="","",AA1522/AC1522)</f>
        <v/>
      </c>
      <c r="AK1522" s="26">
        <f>IF(AC1522="","",AB1522/AC1522)</f>
        <v/>
      </c>
      <c r="AL1522" s="29" t="n">
        <v>18.675</v>
      </c>
      <c r="AM1522" s="30" t="n">
        <v>19.455</v>
      </c>
      <c r="AN1522" s="30" t="n">
        <v>18.0575</v>
      </c>
      <c r="AO1522" s="30" t="n">
        <v>18.44</v>
      </c>
      <c r="AP1522" s="31" t="n">
        <v>-0.0126</v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18">
        <f>IF(SUMIFS('Daily NSE Equity Options'!$K:$K,'Daily NSE Equity Options'!$A:$A,$A1523)=0,"",SUMIFS('Daily NSE Equity Options'!$K:$K,'Daily NSE Equity Options'!$A:$A,$A1523))</f>
        <v/>
      </c>
      <c r="F1523" s="7">
        <f>IF(SUMIFS('Daily BSE Equity Options'!$K:$K,'Daily BSE Equity Options'!$A:$A,$A1523)=0,"",SUMIFS('Daily BSE Equity Options'!$K:$K,'Daily BSE Equity Options'!$A:$A,$A1523))</f>
        <v/>
      </c>
      <c r="G1523" s="7">
        <f>IF(OR(E1523="",F1523=""),"",E1523+F1523)</f>
        <v/>
      </c>
      <c r="H1523" s="20">
        <f>IFERROR(IF(OR(E1523="",INDEX(E:E,MATCH(DATE(YEAR($A1523)-1,MONTH($A1523),DAY($A1523)),$A:$A,0))=""),"",E1523/INDEX(E:E,MATCH(DATE(YEAR($A1523)-1,MONTH($A1523),DAY($A1523)),$A:$A,0))-1),"")</f>
        <v/>
      </c>
      <c r="I1523" s="20">
        <f>IFERROR(IF(OR(F1523="",INDEX(F:F,MATCH(DATE(YEAR($A1523)-1,MONTH($A1523),DAY($A1523)),$A:$A,0))=""),"",F1523/INDEX(F:F,MATCH(DATE(YEAR($A1523)-1,MONTH($A1523),DAY($A1523)),$A:$A,0))-1),"")</f>
        <v/>
      </c>
      <c r="J1523" s="20">
        <f>IFERROR(IF(OR(G1523="",INDEX(G:G,MATCH(DATE(YEAR($A1523)-1,MONTH($A1523),DAY($A1523)),$A:$A,0))=""),"",G1523/INDEX(G:G,MATCH(DATE(YEAR($A1523)-1,MONTH($A1523),DAY($A1523)),$A:$A,0))-1),"")</f>
        <v/>
      </c>
      <c r="K1523" s="20">
        <f>IF(OR(E1523="",E1522=""),"",E1523/E1522-1)</f>
        <v/>
      </c>
      <c r="L1523" s="20">
        <f>IF(OR(F1523="",F1522=""),"",F1523/F1522-1)</f>
        <v/>
      </c>
      <c r="M1523" s="20">
        <f>IF(OR(G1523="",G1522=""),"",G1523/G1522-1)</f>
        <v/>
      </c>
      <c r="N1523" s="20">
        <f>IF(G1523="","",E1523/G1523)</f>
        <v/>
      </c>
      <c r="O1523" s="20">
        <f>IF(G1523="","",F1523/G1523)</f>
        <v/>
      </c>
      <c r="P1523" s="21">
        <f>IF(SUMIFS('Daily NSE Equity Options'!$L:$L,'Daily NSE Equity Options'!$A:$A,$A1523)=0,"",SUMIFS('Daily NSE Equity Options'!$L:$L,'Daily NSE Equity Options'!$A:$A,$A1523))</f>
        <v/>
      </c>
      <c r="Q1523" s="8">
        <f>IF(SUMIFS('Daily BSE Equity Options'!$L:$L,'Daily BSE Equity Options'!$A:$A,$A1523)=0,"",SUMIFS('Daily BSE Equity Options'!$L:$L,'Daily BSE Equity Options'!$A:$A,$A1523))</f>
        <v/>
      </c>
      <c r="R1523" s="8">
        <f>IF(OR(P1523="",Q1523=""),"",P1523+Q1523)</f>
        <v/>
      </c>
      <c r="S1523" s="23">
        <f>IFERROR(IF(OR(P1523="",INDEX(P:P,MATCH(DATE(YEAR($A1523)-1,MONTH($A1523),DAY($A1523)),$A:$A,0))=""),"",P1523/INDEX(P:P,MATCH(DATE(YEAR($A1523)-1,MONTH($A1523),DAY($A1523)),$A:$A,0))-1),"")</f>
        <v/>
      </c>
      <c r="T1523" s="23">
        <f>IFERROR(IF(OR(Q1523="",INDEX(Q:Q,MATCH(DATE(YEAR($A1523)-1,MONTH($A1523),DAY($A1523)),$A:$A,0))=""),"",Q1523/INDEX(Q:Q,MATCH(DATE(YEAR($A1523)-1,MONTH($A1523),DAY($A1523)),$A:$A,0))-1),"")</f>
        <v/>
      </c>
      <c r="U1523" s="23">
        <f>IFERROR(IF(OR(R1523="",INDEX(R:R,MATCH(DATE(YEAR($A1523)-1,MONTH($A1523),DAY($A1523)),$A:$A,0))=""),"",R1523/INDEX(R:R,MATCH(DATE(YEAR($A1523)-1,MONTH($A1523),DAY($A1523)),$A:$A,0))-1),"")</f>
        <v/>
      </c>
      <c r="V1523" s="23">
        <f>IF(OR(P1523="",P1522=""),"",P1523/P1522-1)</f>
        <v/>
      </c>
      <c r="W1523" s="23">
        <f>IF(OR(Q1523="",Q1522=""),"",Q1523/Q1522-1)</f>
        <v/>
      </c>
      <c r="X1523" s="23">
        <f>IF(OR(R1523="",R1522=""),"",R1523/R1522-1)</f>
        <v/>
      </c>
      <c r="Y1523" s="23">
        <f>IF(R1523="","",P1523/R1523)</f>
        <v/>
      </c>
      <c r="Z1523" s="23">
        <f>IF(R1523="","",Q1523/R1523)</f>
        <v/>
      </c>
      <c r="AA1523" s="24">
        <f>IF(SUMIFS('Daily NSE Equity Options'!$M:$M,'Daily NSE Equity Options'!$A:$A,$A1523)=0,"",SUMIFS('Daily NSE Equity Options'!$M:$M,'Daily NSE Equity Options'!$A:$A,$A1523))</f>
        <v/>
      </c>
      <c r="AB1523" s="9">
        <f>IF(SUMIFS('Daily BSE Equity Options'!$M:$M,'Daily BSE Equity Options'!$A:$A,$A1523)=0,"",SUMIFS('Daily BSE Equity Options'!$M:$M,'Daily BSE Equity Options'!$A:$A,$A1523))</f>
        <v/>
      </c>
      <c r="AC1523" s="9">
        <f>IF(OR(AA1523="",AB1523=""),"",AA1523+AB1523)</f>
        <v/>
      </c>
      <c r="AD1523" s="26">
        <f>IFERROR(IF(OR(AA1523="",INDEX(AA:AA,MATCH(DATE(YEAR($A1523)-1,MONTH($A1523),DAY($A1523)),$A:$A,0))=""),"",AA1523/INDEX(AA:AA,MATCH(DATE(YEAR($A1523)-1,MONTH($A1523),DAY($A1523)),$A:$A,0))-1),"")</f>
        <v/>
      </c>
      <c r="AE1523" s="26">
        <f>IFERROR(IF(OR(AB1523="",INDEX(AB:AB,MATCH(DATE(YEAR($A1523)-1,MONTH($A1523),DAY($A1523)),$A:$A,0))=""),"",AB1523/INDEX(AB:AB,MATCH(DATE(YEAR($A1523)-1,MONTH($A1523),DAY($A1523)),$A:$A,0))-1),"")</f>
        <v/>
      </c>
      <c r="AF1523" s="26">
        <f>IFERROR(IF(OR(AC1523="",INDEX(AC:AC,MATCH(DATE(YEAR($A1523)-1,MONTH($A1523),DAY($A1523)),$A:$A,0))=""),"",AC1523/INDEX(AC:AC,MATCH(DATE(YEAR($A1523)-1,MONTH($A1523),DAY($A1523)),$A:$A,0))-1),"")</f>
        <v/>
      </c>
      <c r="AG1523" s="26">
        <f>IF(OR(AA1523="",AA1522=""),"",AA1523/AA1522-1)</f>
        <v/>
      </c>
      <c r="AH1523" s="26">
        <f>IF(OR(AB1523="",AB1522=""),"",AB1523/AB1522-1)</f>
        <v/>
      </c>
      <c r="AI1523" s="26">
        <f>IF(OR(AC1523="",AC1522=""),"",AC1523/AC1522-1)</f>
        <v/>
      </c>
      <c r="AJ1523" s="26">
        <f>IF(AC1523="","",AA1523/AC1523)</f>
        <v/>
      </c>
      <c r="AK1523" s="26">
        <f>IF(AC1523="","",AB1523/AC1523)</f>
        <v/>
      </c>
      <c r="AL1523" s="29" t="n">
        <v>18.44</v>
      </c>
      <c r="AM1523" s="30" t="n">
        <v>18.44</v>
      </c>
      <c r="AN1523" s="30" t="n">
        <v>17.425</v>
      </c>
      <c r="AO1523" s="30" t="n">
        <v>17.82</v>
      </c>
      <c r="AP1523" s="31" t="n">
        <v>-0.0336</v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18">
        <f>IF(SUMIFS('Daily NSE Equity Options'!$K:$K,'Daily NSE Equity Options'!$A:$A,$A1524)=0,"",SUMIFS('Daily NSE Equity Options'!$K:$K,'Daily NSE Equity Options'!$A:$A,$A1524))</f>
        <v/>
      </c>
      <c r="F1524" s="7">
        <f>IF(SUMIFS('Daily BSE Equity Options'!$K:$K,'Daily BSE Equity Options'!$A:$A,$A1524)=0,"",SUMIFS('Daily BSE Equity Options'!$K:$K,'Daily BSE Equity Options'!$A:$A,$A1524))</f>
        <v/>
      </c>
      <c r="G1524" s="7">
        <f>IF(OR(E1524="",F1524=""),"",E1524+F1524)</f>
        <v/>
      </c>
      <c r="H1524" s="20">
        <f>IFERROR(IF(OR(E1524="",INDEX(E:E,MATCH(DATE(YEAR($A1524)-1,MONTH($A1524),DAY($A1524)),$A:$A,0))=""),"",E1524/INDEX(E:E,MATCH(DATE(YEAR($A1524)-1,MONTH($A1524),DAY($A1524)),$A:$A,0))-1),"")</f>
        <v/>
      </c>
      <c r="I1524" s="20">
        <f>IFERROR(IF(OR(F1524="",INDEX(F:F,MATCH(DATE(YEAR($A1524)-1,MONTH($A1524),DAY($A1524)),$A:$A,0))=""),"",F1524/INDEX(F:F,MATCH(DATE(YEAR($A1524)-1,MONTH($A1524),DAY($A1524)),$A:$A,0))-1),"")</f>
        <v/>
      </c>
      <c r="J1524" s="20">
        <f>IFERROR(IF(OR(G1524="",INDEX(G:G,MATCH(DATE(YEAR($A1524)-1,MONTH($A1524),DAY($A1524)),$A:$A,0))=""),"",G1524/INDEX(G:G,MATCH(DATE(YEAR($A1524)-1,MONTH($A1524),DAY($A1524)),$A:$A,0))-1),"")</f>
        <v/>
      </c>
      <c r="K1524" s="20">
        <f>IF(OR(E1524="",E1523=""),"",E1524/E1523-1)</f>
        <v/>
      </c>
      <c r="L1524" s="20">
        <f>IF(OR(F1524="",F1523=""),"",F1524/F1523-1)</f>
        <v/>
      </c>
      <c r="M1524" s="20">
        <f>IF(OR(G1524="",G1523=""),"",G1524/G1523-1)</f>
        <v/>
      </c>
      <c r="N1524" s="20">
        <f>IF(G1524="","",E1524/G1524)</f>
        <v/>
      </c>
      <c r="O1524" s="20">
        <f>IF(G1524="","",F1524/G1524)</f>
        <v/>
      </c>
      <c r="P1524" s="21">
        <f>IF(SUMIFS('Daily NSE Equity Options'!$L:$L,'Daily NSE Equity Options'!$A:$A,$A1524)=0,"",SUMIFS('Daily NSE Equity Options'!$L:$L,'Daily NSE Equity Options'!$A:$A,$A1524))</f>
        <v/>
      </c>
      <c r="Q1524" s="8">
        <f>IF(SUMIFS('Daily BSE Equity Options'!$L:$L,'Daily BSE Equity Options'!$A:$A,$A1524)=0,"",SUMIFS('Daily BSE Equity Options'!$L:$L,'Daily BSE Equity Options'!$A:$A,$A1524))</f>
        <v/>
      </c>
      <c r="R1524" s="8">
        <f>IF(OR(P1524="",Q1524=""),"",P1524+Q1524)</f>
        <v/>
      </c>
      <c r="S1524" s="23">
        <f>IFERROR(IF(OR(P1524="",INDEX(P:P,MATCH(DATE(YEAR($A1524)-1,MONTH($A1524),DAY($A1524)),$A:$A,0))=""),"",P1524/INDEX(P:P,MATCH(DATE(YEAR($A1524)-1,MONTH($A1524),DAY($A1524)),$A:$A,0))-1),"")</f>
        <v/>
      </c>
      <c r="T1524" s="23">
        <f>IFERROR(IF(OR(Q1524="",INDEX(Q:Q,MATCH(DATE(YEAR($A1524)-1,MONTH($A1524),DAY($A1524)),$A:$A,0))=""),"",Q1524/INDEX(Q:Q,MATCH(DATE(YEAR($A1524)-1,MONTH($A1524),DAY($A1524)),$A:$A,0))-1),"")</f>
        <v/>
      </c>
      <c r="U1524" s="23">
        <f>IFERROR(IF(OR(R1524="",INDEX(R:R,MATCH(DATE(YEAR($A1524)-1,MONTH($A1524),DAY($A1524)),$A:$A,0))=""),"",R1524/INDEX(R:R,MATCH(DATE(YEAR($A1524)-1,MONTH($A1524),DAY($A1524)),$A:$A,0))-1),"")</f>
        <v/>
      </c>
      <c r="V1524" s="23">
        <f>IF(OR(P1524="",P1523=""),"",P1524/P1523-1)</f>
        <v/>
      </c>
      <c r="W1524" s="23">
        <f>IF(OR(Q1524="",Q1523=""),"",Q1524/Q1523-1)</f>
        <v/>
      </c>
      <c r="X1524" s="23">
        <f>IF(OR(R1524="",R1523=""),"",R1524/R1523-1)</f>
        <v/>
      </c>
      <c r="Y1524" s="23">
        <f>IF(R1524="","",P1524/R1524)</f>
        <v/>
      </c>
      <c r="Z1524" s="23">
        <f>IF(R1524="","",Q1524/R1524)</f>
        <v/>
      </c>
      <c r="AA1524" s="24">
        <f>IF(SUMIFS('Daily NSE Equity Options'!$M:$M,'Daily NSE Equity Options'!$A:$A,$A1524)=0,"",SUMIFS('Daily NSE Equity Options'!$M:$M,'Daily NSE Equity Options'!$A:$A,$A1524))</f>
        <v/>
      </c>
      <c r="AB1524" s="9">
        <f>IF(SUMIFS('Daily BSE Equity Options'!$M:$M,'Daily BSE Equity Options'!$A:$A,$A1524)=0,"",SUMIFS('Daily BSE Equity Options'!$M:$M,'Daily BSE Equity Options'!$A:$A,$A1524))</f>
        <v/>
      </c>
      <c r="AC1524" s="9">
        <f>IF(OR(AA1524="",AB1524=""),"",AA1524+AB1524)</f>
        <v/>
      </c>
      <c r="AD1524" s="26">
        <f>IFERROR(IF(OR(AA1524="",INDEX(AA:AA,MATCH(DATE(YEAR($A1524)-1,MONTH($A1524),DAY($A1524)),$A:$A,0))=""),"",AA1524/INDEX(AA:AA,MATCH(DATE(YEAR($A1524)-1,MONTH($A1524),DAY($A1524)),$A:$A,0))-1),"")</f>
        <v/>
      </c>
      <c r="AE1524" s="26">
        <f>IFERROR(IF(OR(AB1524="",INDEX(AB:AB,MATCH(DATE(YEAR($A1524)-1,MONTH($A1524),DAY($A1524)),$A:$A,0))=""),"",AB1524/INDEX(AB:AB,MATCH(DATE(YEAR($A1524)-1,MONTH($A1524),DAY($A1524)),$A:$A,0))-1),"")</f>
        <v/>
      </c>
      <c r="AF1524" s="26">
        <f>IFERROR(IF(OR(AC1524="",INDEX(AC:AC,MATCH(DATE(YEAR($A1524)-1,MONTH($A1524),DAY($A1524)),$A:$A,0))=""),"",AC1524/INDEX(AC:AC,MATCH(DATE(YEAR($A1524)-1,MONTH($A1524),DAY($A1524)),$A:$A,0))-1),"")</f>
        <v/>
      </c>
      <c r="AG1524" s="26">
        <f>IF(OR(AA1524="",AA1523=""),"",AA1524/AA1523-1)</f>
        <v/>
      </c>
      <c r="AH1524" s="26">
        <f>IF(OR(AB1524="",AB1523=""),"",AB1524/AB1523-1)</f>
        <v/>
      </c>
      <c r="AI1524" s="26">
        <f>IF(OR(AC1524="",AC1523=""),"",AC1524/AC1523-1)</f>
        <v/>
      </c>
      <c r="AJ1524" s="26">
        <f>IF(AC1524="","",AA1524/AC1524)</f>
        <v/>
      </c>
      <c r="AK1524" s="26">
        <f>IF(AC1524="","",AB1524/AC1524)</f>
        <v/>
      </c>
      <c r="AL1524" s="29" t="n">
        <v>17.8225</v>
      </c>
      <c r="AM1524" s="30" t="n">
        <v>19.025</v>
      </c>
      <c r="AN1524" s="30" t="n">
        <v>16.465</v>
      </c>
      <c r="AO1524" s="30" t="n">
        <v>17.91</v>
      </c>
      <c r="AP1524" s="31" t="n">
        <v>0.0049</v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18">
        <f>IF(SUMIFS('Daily NSE Equity Options'!$K:$K,'Daily NSE Equity Options'!$A:$A,$A1525)=0,"",SUMIFS('Daily NSE Equity Options'!$K:$K,'Daily NSE Equity Options'!$A:$A,$A1525))</f>
        <v/>
      </c>
      <c r="F1525" s="7">
        <f>IF(SUMIFS('Daily BSE Equity Options'!$K:$K,'Daily BSE Equity Options'!$A:$A,$A1525)=0,"",SUMIFS('Daily BSE Equity Options'!$K:$K,'Daily BSE Equity Options'!$A:$A,$A1525))</f>
        <v/>
      </c>
      <c r="G1525" s="7">
        <f>IF(OR(E1525="",F1525=""),"",E1525+F1525)</f>
        <v/>
      </c>
      <c r="H1525" s="20">
        <f>IFERROR(IF(OR(E1525="",INDEX(E:E,MATCH(DATE(YEAR($A1525)-1,MONTH($A1525),DAY($A1525)),$A:$A,0))=""),"",E1525/INDEX(E:E,MATCH(DATE(YEAR($A1525)-1,MONTH($A1525),DAY($A1525)),$A:$A,0))-1),"")</f>
        <v/>
      </c>
      <c r="I1525" s="20">
        <f>IFERROR(IF(OR(F1525="",INDEX(F:F,MATCH(DATE(YEAR($A1525)-1,MONTH($A1525),DAY($A1525)),$A:$A,0))=""),"",F1525/INDEX(F:F,MATCH(DATE(YEAR($A1525)-1,MONTH($A1525),DAY($A1525)),$A:$A,0))-1),"")</f>
        <v/>
      </c>
      <c r="J1525" s="20">
        <f>IFERROR(IF(OR(G1525="",INDEX(G:G,MATCH(DATE(YEAR($A1525)-1,MONTH($A1525),DAY($A1525)),$A:$A,0))=""),"",G1525/INDEX(G:G,MATCH(DATE(YEAR($A1525)-1,MONTH($A1525),DAY($A1525)),$A:$A,0))-1),"")</f>
        <v/>
      </c>
      <c r="K1525" s="20">
        <f>IF(OR(E1525="",E1524=""),"",E1525/E1524-1)</f>
        <v/>
      </c>
      <c r="L1525" s="20">
        <f>IF(OR(F1525="",F1524=""),"",F1525/F1524-1)</f>
        <v/>
      </c>
      <c r="M1525" s="20">
        <f>IF(OR(G1525="",G1524=""),"",G1525/G1524-1)</f>
        <v/>
      </c>
      <c r="N1525" s="20">
        <f>IF(G1525="","",E1525/G1525)</f>
        <v/>
      </c>
      <c r="O1525" s="20">
        <f>IF(G1525="","",F1525/G1525)</f>
        <v/>
      </c>
      <c r="P1525" s="21">
        <f>IF(SUMIFS('Daily NSE Equity Options'!$L:$L,'Daily NSE Equity Options'!$A:$A,$A1525)=0,"",SUMIFS('Daily NSE Equity Options'!$L:$L,'Daily NSE Equity Options'!$A:$A,$A1525))</f>
        <v/>
      </c>
      <c r="Q1525" s="8">
        <f>IF(SUMIFS('Daily BSE Equity Options'!$L:$L,'Daily BSE Equity Options'!$A:$A,$A1525)=0,"",SUMIFS('Daily BSE Equity Options'!$L:$L,'Daily BSE Equity Options'!$A:$A,$A1525))</f>
        <v/>
      </c>
      <c r="R1525" s="8">
        <f>IF(OR(P1525="",Q1525=""),"",P1525+Q1525)</f>
        <v/>
      </c>
      <c r="S1525" s="23">
        <f>IFERROR(IF(OR(P1525="",INDEX(P:P,MATCH(DATE(YEAR($A1525)-1,MONTH($A1525),DAY($A1525)),$A:$A,0))=""),"",P1525/INDEX(P:P,MATCH(DATE(YEAR($A1525)-1,MONTH($A1525),DAY($A1525)),$A:$A,0))-1),"")</f>
        <v/>
      </c>
      <c r="T1525" s="23">
        <f>IFERROR(IF(OR(Q1525="",INDEX(Q:Q,MATCH(DATE(YEAR($A1525)-1,MONTH($A1525),DAY($A1525)),$A:$A,0))=""),"",Q1525/INDEX(Q:Q,MATCH(DATE(YEAR($A1525)-1,MONTH($A1525),DAY($A1525)),$A:$A,0))-1),"")</f>
        <v/>
      </c>
      <c r="U1525" s="23">
        <f>IFERROR(IF(OR(R1525="",INDEX(R:R,MATCH(DATE(YEAR($A1525)-1,MONTH($A1525),DAY($A1525)),$A:$A,0))=""),"",R1525/INDEX(R:R,MATCH(DATE(YEAR($A1525)-1,MONTH($A1525),DAY($A1525)),$A:$A,0))-1),"")</f>
        <v/>
      </c>
      <c r="V1525" s="23">
        <f>IF(OR(P1525="",P1524=""),"",P1525/P1524-1)</f>
        <v/>
      </c>
      <c r="W1525" s="23">
        <f>IF(OR(Q1525="",Q1524=""),"",Q1525/Q1524-1)</f>
        <v/>
      </c>
      <c r="X1525" s="23">
        <f>IF(OR(R1525="",R1524=""),"",R1525/R1524-1)</f>
        <v/>
      </c>
      <c r="Y1525" s="23">
        <f>IF(R1525="","",P1525/R1525)</f>
        <v/>
      </c>
      <c r="Z1525" s="23">
        <f>IF(R1525="","",Q1525/R1525)</f>
        <v/>
      </c>
      <c r="AA1525" s="24">
        <f>IF(SUMIFS('Daily NSE Equity Options'!$M:$M,'Daily NSE Equity Options'!$A:$A,$A1525)=0,"",SUMIFS('Daily NSE Equity Options'!$M:$M,'Daily NSE Equity Options'!$A:$A,$A1525))</f>
        <v/>
      </c>
      <c r="AB1525" s="9">
        <f>IF(SUMIFS('Daily BSE Equity Options'!$M:$M,'Daily BSE Equity Options'!$A:$A,$A1525)=0,"",SUMIFS('Daily BSE Equity Options'!$M:$M,'Daily BSE Equity Options'!$A:$A,$A1525))</f>
        <v/>
      </c>
      <c r="AC1525" s="9">
        <f>IF(OR(AA1525="",AB1525=""),"",AA1525+AB1525)</f>
        <v/>
      </c>
      <c r="AD1525" s="26">
        <f>IFERROR(IF(OR(AA1525="",INDEX(AA:AA,MATCH(DATE(YEAR($A1525)-1,MONTH($A1525),DAY($A1525)),$A:$A,0))=""),"",AA1525/INDEX(AA:AA,MATCH(DATE(YEAR($A1525)-1,MONTH($A1525),DAY($A1525)),$A:$A,0))-1),"")</f>
        <v/>
      </c>
      <c r="AE1525" s="26">
        <f>IFERROR(IF(OR(AB1525="",INDEX(AB:AB,MATCH(DATE(YEAR($A1525)-1,MONTH($A1525),DAY($A1525)),$A:$A,0))=""),"",AB1525/INDEX(AB:AB,MATCH(DATE(YEAR($A1525)-1,MONTH($A1525),DAY($A1525)),$A:$A,0))-1),"")</f>
        <v/>
      </c>
      <c r="AF1525" s="26">
        <f>IFERROR(IF(OR(AC1525="",INDEX(AC:AC,MATCH(DATE(YEAR($A1525)-1,MONTH($A1525),DAY($A1525)),$A:$A,0))=""),"",AC1525/INDEX(AC:AC,MATCH(DATE(YEAR($A1525)-1,MONTH($A1525),DAY($A1525)),$A:$A,0))-1),"")</f>
        <v/>
      </c>
      <c r="AG1525" s="26">
        <f>IF(OR(AA1525="",AA1524=""),"",AA1525/AA1524-1)</f>
        <v/>
      </c>
      <c r="AH1525" s="26">
        <f>IF(OR(AB1525="",AB1524=""),"",AB1525/AB1524-1)</f>
        <v/>
      </c>
      <c r="AI1525" s="26">
        <f>IF(OR(AC1525="",AC1524=""),"",AC1525/AC1524-1)</f>
        <v/>
      </c>
      <c r="AJ1525" s="26">
        <f>IF(AC1525="","",AA1525/AC1525)</f>
        <v/>
      </c>
      <c r="AK1525" s="26">
        <f>IF(AC1525="","",AB1525/AC1525)</f>
        <v/>
      </c>
      <c r="AL1525" s="29" t="n">
        <v>17.91</v>
      </c>
      <c r="AM1525" s="30" t="n">
        <v>17.91</v>
      </c>
      <c r="AN1525" s="30" t="n">
        <v>16.3925</v>
      </c>
      <c r="AO1525" s="30" t="n">
        <v>16.7</v>
      </c>
      <c r="AP1525" s="31" t="n">
        <v>-0.06759999999999999</v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18">
        <f>IF(SUMIFS('Daily NSE Equity Options'!$K:$K,'Daily NSE Equity Options'!$A:$A,$A1526)=0,"",SUMIFS('Daily NSE Equity Options'!$K:$K,'Daily NSE Equity Options'!$A:$A,$A1526))</f>
        <v/>
      </c>
      <c r="F1526" s="7">
        <f>IF(SUMIFS('Daily BSE Equity Options'!$K:$K,'Daily BSE Equity Options'!$A:$A,$A1526)=0,"",SUMIFS('Daily BSE Equity Options'!$K:$K,'Daily BSE Equity Options'!$A:$A,$A1526))</f>
        <v/>
      </c>
      <c r="G1526" s="7">
        <f>IF(OR(E1526="",F1526=""),"",E1526+F1526)</f>
        <v/>
      </c>
      <c r="H1526" s="20">
        <f>IFERROR(IF(OR(E1526="",INDEX(E:E,MATCH(DATE(YEAR($A1526)-1,MONTH($A1526),DAY($A1526)),$A:$A,0))=""),"",E1526/INDEX(E:E,MATCH(DATE(YEAR($A1526)-1,MONTH($A1526),DAY($A1526)),$A:$A,0))-1),"")</f>
        <v/>
      </c>
      <c r="I1526" s="20">
        <f>IFERROR(IF(OR(F1526="",INDEX(F:F,MATCH(DATE(YEAR($A1526)-1,MONTH($A1526),DAY($A1526)),$A:$A,0))=""),"",F1526/INDEX(F:F,MATCH(DATE(YEAR($A1526)-1,MONTH($A1526),DAY($A1526)),$A:$A,0))-1),"")</f>
        <v/>
      </c>
      <c r="J1526" s="20">
        <f>IFERROR(IF(OR(G1526="",INDEX(G:G,MATCH(DATE(YEAR($A1526)-1,MONTH($A1526),DAY($A1526)),$A:$A,0))=""),"",G1526/INDEX(G:G,MATCH(DATE(YEAR($A1526)-1,MONTH($A1526),DAY($A1526)),$A:$A,0))-1),"")</f>
        <v/>
      </c>
      <c r="K1526" s="20">
        <f>IF(OR(E1526="",E1525=""),"",E1526/E1525-1)</f>
        <v/>
      </c>
      <c r="L1526" s="20">
        <f>IF(OR(F1526="",F1525=""),"",F1526/F1525-1)</f>
        <v/>
      </c>
      <c r="M1526" s="20">
        <f>IF(OR(G1526="",G1525=""),"",G1526/G1525-1)</f>
        <v/>
      </c>
      <c r="N1526" s="20">
        <f>IF(G1526="","",E1526/G1526)</f>
        <v/>
      </c>
      <c r="O1526" s="20">
        <f>IF(G1526="","",F1526/G1526)</f>
        <v/>
      </c>
      <c r="P1526" s="21">
        <f>IF(SUMIFS('Daily NSE Equity Options'!$L:$L,'Daily NSE Equity Options'!$A:$A,$A1526)=0,"",SUMIFS('Daily NSE Equity Options'!$L:$L,'Daily NSE Equity Options'!$A:$A,$A1526))</f>
        <v/>
      </c>
      <c r="Q1526" s="8">
        <f>IF(SUMIFS('Daily BSE Equity Options'!$L:$L,'Daily BSE Equity Options'!$A:$A,$A1526)=0,"",SUMIFS('Daily BSE Equity Options'!$L:$L,'Daily BSE Equity Options'!$A:$A,$A1526))</f>
        <v/>
      </c>
      <c r="R1526" s="8">
        <f>IF(OR(P1526="",Q1526=""),"",P1526+Q1526)</f>
        <v/>
      </c>
      <c r="S1526" s="23">
        <f>IFERROR(IF(OR(P1526="",INDEX(P:P,MATCH(DATE(YEAR($A1526)-1,MONTH($A1526),DAY($A1526)),$A:$A,0))=""),"",P1526/INDEX(P:P,MATCH(DATE(YEAR($A1526)-1,MONTH($A1526),DAY($A1526)),$A:$A,0))-1),"")</f>
        <v/>
      </c>
      <c r="T1526" s="23">
        <f>IFERROR(IF(OR(Q1526="",INDEX(Q:Q,MATCH(DATE(YEAR($A1526)-1,MONTH($A1526),DAY($A1526)),$A:$A,0))=""),"",Q1526/INDEX(Q:Q,MATCH(DATE(YEAR($A1526)-1,MONTH($A1526),DAY($A1526)),$A:$A,0))-1),"")</f>
        <v/>
      </c>
      <c r="U1526" s="23">
        <f>IFERROR(IF(OR(R1526="",INDEX(R:R,MATCH(DATE(YEAR($A1526)-1,MONTH($A1526),DAY($A1526)),$A:$A,0))=""),"",R1526/INDEX(R:R,MATCH(DATE(YEAR($A1526)-1,MONTH($A1526),DAY($A1526)),$A:$A,0))-1),"")</f>
        <v/>
      </c>
      <c r="V1526" s="23">
        <f>IF(OR(P1526="",P1525=""),"",P1526/P1525-1)</f>
        <v/>
      </c>
      <c r="W1526" s="23">
        <f>IF(OR(Q1526="",Q1525=""),"",Q1526/Q1525-1)</f>
        <v/>
      </c>
      <c r="X1526" s="23">
        <f>IF(OR(R1526="",R1525=""),"",R1526/R1525-1)</f>
        <v/>
      </c>
      <c r="Y1526" s="23">
        <f>IF(R1526="","",P1526/R1526)</f>
        <v/>
      </c>
      <c r="Z1526" s="23">
        <f>IF(R1526="","",Q1526/R1526)</f>
        <v/>
      </c>
      <c r="AA1526" s="24">
        <f>IF(SUMIFS('Daily NSE Equity Options'!$M:$M,'Daily NSE Equity Options'!$A:$A,$A1526)=0,"",SUMIFS('Daily NSE Equity Options'!$M:$M,'Daily NSE Equity Options'!$A:$A,$A1526))</f>
        <v/>
      </c>
      <c r="AB1526" s="9">
        <f>IF(SUMIFS('Daily BSE Equity Options'!$M:$M,'Daily BSE Equity Options'!$A:$A,$A1526)=0,"",SUMIFS('Daily BSE Equity Options'!$M:$M,'Daily BSE Equity Options'!$A:$A,$A1526))</f>
        <v/>
      </c>
      <c r="AC1526" s="9">
        <f>IF(OR(AA1526="",AB1526=""),"",AA1526+AB1526)</f>
        <v/>
      </c>
      <c r="AD1526" s="26">
        <f>IFERROR(IF(OR(AA1526="",INDEX(AA:AA,MATCH(DATE(YEAR($A1526)-1,MONTH($A1526),DAY($A1526)),$A:$A,0))=""),"",AA1526/INDEX(AA:AA,MATCH(DATE(YEAR($A1526)-1,MONTH($A1526),DAY($A1526)),$A:$A,0))-1),"")</f>
        <v/>
      </c>
      <c r="AE1526" s="26">
        <f>IFERROR(IF(OR(AB1526="",INDEX(AB:AB,MATCH(DATE(YEAR($A1526)-1,MONTH($A1526),DAY($A1526)),$A:$A,0))=""),"",AB1526/INDEX(AB:AB,MATCH(DATE(YEAR($A1526)-1,MONTH($A1526),DAY($A1526)),$A:$A,0))-1),"")</f>
        <v/>
      </c>
      <c r="AF1526" s="26">
        <f>IFERROR(IF(OR(AC1526="",INDEX(AC:AC,MATCH(DATE(YEAR($A1526)-1,MONTH($A1526),DAY($A1526)),$A:$A,0))=""),"",AC1526/INDEX(AC:AC,MATCH(DATE(YEAR($A1526)-1,MONTH($A1526),DAY($A1526)),$A:$A,0))-1),"")</f>
        <v/>
      </c>
      <c r="AG1526" s="26">
        <f>IF(OR(AA1526="",AA1525=""),"",AA1526/AA1525-1)</f>
        <v/>
      </c>
      <c r="AH1526" s="26">
        <f>IF(OR(AB1526="",AB1525=""),"",AB1526/AB1525-1)</f>
        <v/>
      </c>
      <c r="AI1526" s="26">
        <f>IF(OR(AC1526="",AC1525=""),"",AC1526/AC1525-1)</f>
        <v/>
      </c>
      <c r="AJ1526" s="26">
        <f>IF(AC1526="","",AA1526/AC1526)</f>
        <v/>
      </c>
      <c r="AK1526" s="26">
        <f>IF(AC1526="","",AB1526/AC1526)</f>
        <v/>
      </c>
      <c r="AL1526" s="29" t="n">
        <v>16.7025</v>
      </c>
      <c r="AM1526" s="30" t="n">
        <v>16.96</v>
      </c>
      <c r="AN1526" s="30" t="n">
        <v>15.3625</v>
      </c>
      <c r="AO1526" s="30" t="n">
        <v>16.13</v>
      </c>
      <c r="AP1526" s="31" t="n">
        <v>-0.0343</v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18">
        <f>IF(SUMIFS('Daily NSE Equity Options'!$K:$K,'Daily NSE Equity Options'!$A:$A,$A1527)=0,"",SUMIFS('Daily NSE Equity Options'!$K:$K,'Daily NSE Equity Options'!$A:$A,$A1527))</f>
        <v/>
      </c>
      <c r="F1527" s="7">
        <f>IF(SUMIFS('Daily BSE Equity Options'!$K:$K,'Daily BSE Equity Options'!$A:$A,$A1527)=0,"",SUMIFS('Daily BSE Equity Options'!$K:$K,'Daily BSE Equity Options'!$A:$A,$A1527))</f>
        <v/>
      </c>
      <c r="G1527" s="7">
        <f>IF(OR(E1527="",F1527=""),"",E1527+F1527)</f>
        <v/>
      </c>
      <c r="H1527" s="20">
        <f>IFERROR(IF(OR(E1527="",INDEX(E:E,MATCH(DATE(YEAR($A1527)-1,MONTH($A1527),DAY($A1527)),$A:$A,0))=""),"",E1527/INDEX(E:E,MATCH(DATE(YEAR($A1527)-1,MONTH($A1527),DAY($A1527)),$A:$A,0))-1),"")</f>
        <v/>
      </c>
      <c r="I1527" s="20">
        <f>IFERROR(IF(OR(F1527="",INDEX(F:F,MATCH(DATE(YEAR($A1527)-1,MONTH($A1527),DAY($A1527)),$A:$A,0))=""),"",F1527/INDEX(F:F,MATCH(DATE(YEAR($A1527)-1,MONTH($A1527),DAY($A1527)),$A:$A,0))-1),"")</f>
        <v/>
      </c>
      <c r="J1527" s="20">
        <f>IFERROR(IF(OR(G1527="",INDEX(G:G,MATCH(DATE(YEAR($A1527)-1,MONTH($A1527),DAY($A1527)),$A:$A,0))=""),"",G1527/INDEX(G:G,MATCH(DATE(YEAR($A1527)-1,MONTH($A1527),DAY($A1527)),$A:$A,0))-1),"")</f>
        <v/>
      </c>
      <c r="K1527" s="20">
        <f>IF(OR(E1527="",E1526=""),"",E1527/E1526-1)</f>
        <v/>
      </c>
      <c r="L1527" s="20">
        <f>IF(OR(F1527="",F1526=""),"",F1527/F1526-1)</f>
        <v/>
      </c>
      <c r="M1527" s="20">
        <f>IF(OR(G1527="",G1526=""),"",G1527/G1526-1)</f>
        <v/>
      </c>
      <c r="N1527" s="20">
        <f>IF(G1527="","",E1527/G1527)</f>
        <v/>
      </c>
      <c r="O1527" s="20">
        <f>IF(G1527="","",F1527/G1527)</f>
        <v/>
      </c>
      <c r="P1527" s="21">
        <f>IF(SUMIFS('Daily NSE Equity Options'!$L:$L,'Daily NSE Equity Options'!$A:$A,$A1527)=0,"",SUMIFS('Daily NSE Equity Options'!$L:$L,'Daily NSE Equity Options'!$A:$A,$A1527))</f>
        <v/>
      </c>
      <c r="Q1527" s="8">
        <f>IF(SUMIFS('Daily BSE Equity Options'!$L:$L,'Daily BSE Equity Options'!$A:$A,$A1527)=0,"",SUMIFS('Daily BSE Equity Options'!$L:$L,'Daily BSE Equity Options'!$A:$A,$A1527))</f>
        <v/>
      </c>
      <c r="R1527" s="8">
        <f>IF(OR(P1527="",Q1527=""),"",P1527+Q1527)</f>
        <v/>
      </c>
      <c r="S1527" s="23">
        <f>IFERROR(IF(OR(P1527="",INDEX(P:P,MATCH(DATE(YEAR($A1527)-1,MONTH($A1527),DAY($A1527)),$A:$A,0))=""),"",P1527/INDEX(P:P,MATCH(DATE(YEAR($A1527)-1,MONTH($A1527),DAY($A1527)),$A:$A,0))-1),"")</f>
        <v/>
      </c>
      <c r="T1527" s="23">
        <f>IFERROR(IF(OR(Q1527="",INDEX(Q:Q,MATCH(DATE(YEAR($A1527)-1,MONTH($A1527),DAY($A1527)),$A:$A,0))=""),"",Q1527/INDEX(Q:Q,MATCH(DATE(YEAR($A1527)-1,MONTH($A1527),DAY($A1527)),$A:$A,0))-1),"")</f>
        <v/>
      </c>
      <c r="U1527" s="23">
        <f>IFERROR(IF(OR(R1527="",INDEX(R:R,MATCH(DATE(YEAR($A1527)-1,MONTH($A1527),DAY($A1527)),$A:$A,0))=""),"",R1527/INDEX(R:R,MATCH(DATE(YEAR($A1527)-1,MONTH($A1527),DAY($A1527)),$A:$A,0))-1),"")</f>
        <v/>
      </c>
      <c r="V1527" s="23">
        <f>IF(OR(P1527="",P1526=""),"",P1527/P1526-1)</f>
        <v/>
      </c>
      <c r="W1527" s="23">
        <f>IF(OR(Q1527="",Q1526=""),"",Q1527/Q1526-1)</f>
        <v/>
      </c>
      <c r="X1527" s="23">
        <f>IF(OR(R1527="",R1526=""),"",R1527/R1526-1)</f>
        <v/>
      </c>
      <c r="Y1527" s="23">
        <f>IF(R1527="","",P1527/R1527)</f>
        <v/>
      </c>
      <c r="Z1527" s="23">
        <f>IF(R1527="","",Q1527/R1527)</f>
        <v/>
      </c>
      <c r="AA1527" s="24">
        <f>IF(SUMIFS('Daily NSE Equity Options'!$M:$M,'Daily NSE Equity Options'!$A:$A,$A1527)=0,"",SUMIFS('Daily NSE Equity Options'!$M:$M,'Daily NSE Equity Options'!$A:$A,$A1527))</f>
        <v/>
      </c>
      <c r="AB1527" s="9">
        <f>IF(SUMIFS('Daily BSE Equity Options'!$M:$M,'Daily BSE Equity Options'!$A:$A,$A1527)=0,"",SUMIFS('Daily BSE Equity Options'!$M:$M,'Daily BSE Equity Options'!$A:$A,$A1527))</f>
        <v/>
      </c>
      <c r="AC1527" s="9">
        <f>IF(OR(AA1527="",AB1527=""),"",AA1527+AB1527)</f>
        <v/>
      </c>
      <c r="AD1527" s="26">
        <f>IFERROR(IF(OR(AA1527="",INDEX(AA:AA,MATCH(DATE(YEAR($A1527)-1,MONTH($A1527),DAY($A1527)),$A:$A,0))=""),"",AA1527/INDEX(AA:AA,MATCH(DATE(YEAR($A1527)-1,MONTH($A1527),DAY($A1527)),$A:$A,0))-1),"")</f>
        <v/>
      </c>
      <c r="AE1527" s="26">
        <f>IFERROR(IF(OR(AB1527="",INDEX(AB:AB,MATCH(DATE(YEAR($A1527)-1,MONTH($A1527),DAY($A1527)),$A:$A,0))=""),"",AB1527/INDEX(AB:AB,MATCH(DATE(YEAR($A1527)-1,MONTH($A1527),DAY($A1527)),$A:$A,0))-1),"")</f>
        <v/>
      </c>
      <c r="AF1527" s="26">
        <f>IFERROR(IF(OR(AC1527="",INDEX(AC:AC,MATCH(DATE(YEAR($A1527)-1,MONTH($A1527),DAY($A1527)),$A:$A,0))=""),"",AC1527/INDEX(AC:AC,MATCH(DATE(YEAR($A1527)-1,MONTH($A1527),DAY($A1527)),$A:$A,0))-1),"")</f>
        <v/>
      </c>
      <c r="AG1527" s="26">
        <f>IF(OR(AA1527="",AA1526=""),"",AA1527/AA1526-1)</f>
        <v/>
      </c>
      <c r="AH1527" s="26">
        <f>IF(OR(AB1527="",AB1526=""),"",AB1527/AB1526-1)</f>
        <v/>
      </c>
      <c r="AI1527" s="26">
        <f>IF(OR(AC1527="",AC1526=""),"",AC1527/AC1526-1)</f>
        <v/>
      </c>
      <c r="AJ1527" s="26">
        <f>IF(AC1527="","",AA1527/AC1527)</f>
        <v/>
      </c>
      <c r="AK1527" s="26">
        <f>IF(AC1527="","",AB1527/AC1527)</f>
        <v/>
      </c>
      <c r="AL1527" s="29" t="n">
        <v>16.1325</v>
      </c>
      <c r="AM1527" s="30" t="n">
        <v>16.3275</v>
      </c>
      <c r="AN1527" s="30" t="n">
        <v>14.6975</v>
      </c>
      <c r="AO1527" s="30" t="n">
        <v>14.98</v>
      </c>
      <c r="AP1527" s="31" t="n">
        <v>-0.07140000000000001</v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18">
        <f>IF(SUMIFS('Daily NSE Equity Options'!$K:$K,'Daily NSE Equity Options'!$A:$A,$A1528)=0,"",SUMIFS('Daily NSE Equity Options'!$K:$K,'Daily NSE Equity Options'!$A:$A,$A1528))</f>
        <v/>
      </c>
      <c r="F1528" s="7">
        <f>IF(SUMIFS('Daily BSE Equity Options'!$K:$K,'Daily BSE Equity Options'!$A:$A,$A1528)=0,"",SUMIFS('Daily BSE Equity Options'!$K:$K,'Daily BSE Equity Options'!$A:$A,$A1528))</f>
        <v/>
      </c>
      <c r="G1528" s="7">
        <f>IF(OR(E1528="",F1528=""),"",E1528+F1528)</f>
        <v/>
      </c>
      <c r="H1528" s="20">
        <f>IFERROR(IF(OR(E1528="",INDEX(E:E,MATCH(DATE(YEAR($A1528)-1,MONTH($A1528),DAY($A1528)),$A:$A,0))=""),"",E1528/INDEX(E:E,MATCH(DATE(YEAR($A1528)-1,MONTH($A1528),DAY($A1528)),$A:$A,0))-1),"")</f>
        <v/>
      </c>
      <c r="I1528" s="20">
        <f>IFERROR(IF(OR(F1528="",INDEX(F:F,MATCH(DATE(YEAR($A1528)-1,MONTH($A1528),DAY($A1528)),$A:$A,0))=""),"",F1528/INDEX(F:F,MATCH(DATE(YEAR($A1528)-1,MONTH($A1528),DAY($A1528)),$A:$A,0))-1),"")</f>
        <v/>
      </c>
      <c r="J1528" s="20">
        <f>IFERROR(IF(OR(G1528="",INDEX(G:G,MATCH(DATE(YEAR($A1528)-1,MONTH($A1528),DAY($A1528)),$A:$A,0))=""),"",G1528/INDEX(G:G,MATCH(DATE(YEAR($A1528)-1,MONTH($A1528),DAY($A1528)),$A:$A,0))-1),"")</f>
        <v/>
      </c>
      <c r="K1528" s="20">
        <f>IF(OR(E1528="",E1527=""),"",E1528/E1527-1)</f>
        <v/>
      </c>
      <c r="L1528" s="20">
        <f>IF(OR(F1528="",F1527=""),"",F1528/F1527-1)</f>
        <v/>
      </c>
      <c r="M1528" s="20">
        <f>IF(OR(G1528="",G1527=""),"",G1528/G1527-1)</f>
        <v/>
      </c>
      <c r="N1528" s="20">
        <f>IF(G1528="","",E1528/G1528)</f>
        <v/>
      </c>
      <c r="O1528" s="20">
        <f>IF(G1528="","",F1528/G1528)</f>
        <v/>
      </c>
      <c r="P1528" s="21">
        <f>IF(SUMIFS('Daily NSE Equity Options'!$L:$L,'Daily NSE Equity Options'!$A:$A,$A1528)=0,"",SUMIFS('Daily NSE Equity Options'!$L:$L,'Daily NSE Equity Options'!$A:$A,$A1528))</f>
        <v/>
      </c>
      <c r="Q1528" s="8">
        <f>IF(SUMIFS('Daily BSE Equity Options'!$L:$L,'Daily BSE Equity Options'!$A:$A,$A1528)=0,"",SUMIFS('Daily BSE Equity Options'!$L:$L,'Daily BSE Equity Options'!$A:$A,$A1528))</f>
        <v/>
      </c>
      <c r="R1528" s="8">
        <f>IF(OR(P1528="",Q1528=""),"",P1528+Q1528)</f>
        <v/>
      </c>
      <c r="S1528" s="23">
        <f>IFERROR(IF(OR(P1528="",INDEX(P:P,MATCH(DATE(YEAR($A1528)-1,MONTH($A1528),DAY($A1528)),$A:$A,0))=""),"",P1528/INDEX(P:P,MATCH(DATE(YEAR($A1528)-1,MONTH($A1528),DAY($A1528)),$A:$A,0))-1),"")</f>
        <v/>
      </c>
      <c r="T1528" s="23">
        <f>IFERROR(IF(OR(Q1528="",INDEX(Q:Q,MATCH(DATE(YEAR($A1528)-1,MONTH($A1528),DAY($A1528)),$A:$A,0))=""),"",Q1528/INDEX(Q:Q,MATCH(DATE(YEAR($A1528)-1,MONTH($A1528),DAY($A1528)),$A:$A,0))-1),"")</f>
        <v/>
      </c>
      <c r="U1528" s="23">
        <f>IFERROR(IF(OR(R1528="",INDEX(R:R,MATCH(DATE(YEAR($A1528)-1,MONTH($A1528),DAY($A1528)),$A:$A,0))=""),"",R1528/INDEX(R:R,MATCH(DATE(YEAR($A1528)-1,MONTH($A1528),DAY($A1528)),$A:$A,0))-1),"")</f>
        <v/>
      </c>
      <c r="V1528" s="23">
        <f>IF(OR(P1528="",P1527=""),"",P1528/P1527-1)</f>
        <v/>
      </c>
      <c r="W1528" s="23">
        <f>IF(OR(Q1528="",Q1527=""),"",Q1528/Q1527-1)</f>
        <v/>
      </c>
      <c r="X1528" s="23">
        <f>IF(OR(R1528="",R1527=""),"",R1528/R1527-1)</f>
        <v/>
      </c>
      <c r="Y1528" s="23">
        <f>IF(R1528="","",P1528/R1528)</f>
        <v/>
      </c>
      <c r="Z1528" s="23">
        <f>IF(R1528="","",Q1528/R1528)</f>
        <v/>
      </c>
      <c r="AA1528" s="24">
        <f>IF(SUMIFS('Daily NSE Equity Options'!$M:$M,'Daily NSE Equity Options'!$A:$A,$A1528)=0,"",SUMIFS('Daily NSE Equity Options'!$M:$M,'Daily NSE Equity Options'!$A:$A,$A1528))</f>
        <v/>
      </c>
      <c r="AB1528" s="9">
        <f>IF(SUMIFS('Daily BSE Equity Options'!$M:$M,'Daily BSE Equity Options'!$A:$A,$A1528)=0,"",SUMIFS('Daily BSE Equity Options'!$M:$M,'Daily BSE Equity Options'!$A:$A,$A1528))</f>
        <v/>
      </c>
      <c r="AC1528" s="9">
        <f>IF(OR(AA1528="",AB1528=""),"",AA1528+AB1528)</f>
        <v/>
      </c>
      <c r="AD1528" s="26">
        <f>IFERROR(IF(OR(AA1528="",INDEX(AA:AA,MATCH(DATE(YEAR($A1528)-1,MONTH($A1528),DAY($A1528)),$A:$A,0))=""),"",AA1528/INDEX(AA:AA,MATCH(DATE(YEAR($A1528)-1,MONTH($A1528),DAY($A1528)),$A:$A,0))-1),"")</f>
        <v/>
      </c>
      <c r="AE1528" s="26">
        <f>IFERROR(IF(OR(AB1528="",INDEX(AB:AB,MATCH(DATE(YEAR($A1528)-1,MONTH($A1528),DAY($A1528)),$A:$A,0))=""),"",AB1528/INDEX(AB:AB,MATCH(DATE(YEAR($A1528)-1,MONTH($A1528),DAY($A1528)),$A:$A,0))-1),"")</f>
        <v/>
      </c>
      <c r="AF1528" s="26">
        <f>IFERROR(IF(OR(AC1528="",INDEX(AC:AC,MATCH(DATE(YEAR($A1528)-1,MONTH($A1528),DAY($A1528)),$A:$A,0))=""),"",AC1528/INDEX(AC:AC,MATCH(DATE(YEAR($A1528)-1,MONTH($A1528),DAY($A1528)),$A:$A,0))-1),"")</f>
        <v/>
      </c>
      <c r="AG1528" s="26">
        <f>IF(OR(AA1528="",AA1527=""),"",AA1528/AA1527-1)</f>
        <v/>
      </c>
      <c r="AH1528" s="26">
        <f>IF(OR(AB1528="",AB1527=""),"",AB1528/AB1527-1)</f>
        <v/>
      </c>
      <c r="AI1528" s="26">
        <f>IF(OR(AC1528="",AC1527=""),"",AC1528/AC1527-1)</f>
        <v/>
      </c>
      <c r="AJ1528" s="26">
        <f>IF(AC1528="","",AA1528/AC1528)</f>
        <v/>
      </c>
      <c r="AK1528" s="26">
        <f>IF(AC1528="","",AB1528/AC1528)</f>
        <v/>
      </c>
      <c r="AL1528" s="29" t="n">
        <v>14.9825</v>
      </c>
      <c r="AM1528" s="30" t="n">
        <v>16.5525</v>
      </c>
      <c r="AN1528" s="30" t="n">
        <v>14.5925</v>
      </c>
      <c r="AO1528" s="30" t="n">
        <v>16.19</v>
      </c>
      <c r="AP1528" s="31" t="n">
        <v>0.0806</v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18">
        <f>IF(SUMIFS('Daily NSE Equity Options'!$K:$K,'Daily NSE Equity Options'!$A:$A,$A1529)=0,"",SUMIFS('Daily NSE Equity Options'!$K:$K,'Daily NSE Equity Options'!$A:$A,$A1529))</f>
        <v/>
      </c>
      <c r="F1529" s="7">
        <f>IF(SUMIFS('Daily BSE Equity Options'!$K:$K,'Daily BSE Equity Options'!$A:$A,$A1529)=0,"",SUMIFS('Daily BSE Equity Options'!$K:$K,'Daily BSE Equity Options'!$A:$A,$A1529))</f>
        <v/>
      </c>
      <c r="G1529" s="7">
        <f>IF(OR(E1529="",F1529=""),"",E1529+F1529)</f>
        <v/>
      </c>
      <c r="H1529" s="20">
        <f>IFERROR(IF(OR(E1529="",INDEX(E:E,MATCH(DATE(YEAR($A1529)-1,MONTH($A1529),DAY($A1529)),$A:$A,0))=""),"",E1529/INDEX(E:E,MATCH(DATE(YEAR($A1529)-1,MONTH($A1529),DAY($A1529)),$A:$A,0))-1),"")</f>
        <v/>
      </c>
      <c r="I1529" s="20">
        <f>IFERROR(IF(OR(F1529="",INDEX(F:F,MATCH(DATE(YEAR($A1529)-1,MONTH($A1529),DAY($A1529)),$A:$A,0))=""),"",F1529/INDEX(F:F,MATCH(DATE(YEAR($A1529)-1,MONTH($A1529),DAY($A1529)),$A:$A,0))-1),"")</f>
        <v/>
      </c>
      <c r="J1529" s="20">
        <f>IFERROR(IF(OR(G1529="",INDEX(G:G,MATCH(DATE(YEAR($A1529)-1,MONTH($A1529),DAY($A1529)),$A:$A,0))=""),"",G1529/INDEX(G:G,MATCH(DATE(YEAR($A1529)-1,MONTH($A1529),DAY($A1529)),$A:$A,0))-1),"")</f>
        <v/>
      </c>
      <c r="K1529" s="20">
        <f>IF(OR(E1529="",E1528=""),"",E1529/E1528-1)</f>
        <v/>
      </c>
      <c r="L1529" s="20">
        <f>IF(OR(F1529="",F1528=""),"",F1529/F1528-1)</f>
        <v/>
      </c>
      <c r="M1529" s="20">
        <f>IF(OR(G1529="",G1528=""),"",G1529/G1528-1)</f>
        <v/>
      </c>
      <c r="N1529" s="20">
        <f>IF(G1529="","",E1529/G1529)</f>
        <v/>
      </c>
      <c r="O1529" s="20">
        <f>IF(G1529="","",F1529/G1529)</f>
        <v/>
      </c>
      <c r="P1529" s="21">
        <f>IF(SUMIFS('Daily NSE Equity Options'!$L:$L,'Daily NSE Equity Options'!$A:$A,$A1529)=0,"",SUMIFS('Daily NSE Equity Options'!$L:$L,'Daily NSE Equity Options'!$A:$A,$A1529))</f>
        <v/>
      </c>
      <c r="Q1529" s="8">
        <f>IF(SUMIFS('Daily BSE Equity Options'!$L:$L,'Daily BSE Equity Options'!$A:$A,$A1529)=0,"",SUMIFS('Daily BSE Equity Options'!$L:$L,'Daily BSE Equity Options'!$A:$A,$A1529))</f>
        <v/>
      </c>
      <c r="R1529" s="8">
        <f>IF(OR(P1529="",Q1529=""),"",P1529+Q1529)</f>
        <v/>
      </c>
      <c r="S1529" s="23">
        <f>IFERROR(IF(OR(P1529="",INDEX(P:P,MATCH(DATE(YEAR($A1529)-1,MONTH($A1529),DAY($A1529)),$A:$A,0))=""),"",P1529/INDEX(P:P,MATCH(DATE(YEAR($A1529)-1,MONTH($A1529),DAY($A1529)),$A:$A,0))-1),"")</f>
        <v/>
      </c>
      <c r="T1529" s="23">
        <f>IFERROR(IF(OR(Q1529="",INDEX(Q:Q,MATCH(DATE(YEAR($A1529)-1,MONTH($A1529),DAY($A1529)),$A:$A,0))=""),"",Q1529/INDEX(Q:Q,MATCH(DATE(YEAR($A1529)-1,MONTH($A1529),DAY($A1529)),$A:$A,0))-1),"")</f>
        <v/>
      </c>
      <c r="U1529" s="23">
        <f>IFERROR(IF(OR(R1529="",INDEX(R:R,MATCH(DATE(YEAR($A1529)-1,MONTH($A1529),DAY($A1529)),$A:$A,0))=""),"",R1529/INDEX(R:R,MATCH(DATE(YEAR($A1529)-1,MONTH($A1529),DAY($A1529)),$A:$A,0))-1),"")</f>
        <v/>
      </c>
      <c r="V1529" s="23">
        <f>IF(OR(P1529="",P1528=""),"",P1529/P1528-1)</f>
        <v/>
      </c>
      <c r="W1529" s="23">
        <f>IF(OR(Q1529="",Q1528=""),"",Q1529/Q1528-1)</f>
        <v/>
      </c>
      <c r="X1529" s="23">
        <f>IF(OR(R1529="",R1528=""),"",R1529/R1528-1)</f>
        <v/>
      </c>
      <c r="Y1529" s="23">
        <f>IF(R1529="","",P1529/R1529)</f>
        <v/>
      </c>
      <c r="Z1529" s="23">
        <f>IF(R1529="","",Q1529/R1529)</f>
        <v/>
      </c>
      <c r="AA1529" s="24">
        <f>IF(SUMIFS('Daily NSE Equity Options'!$M:$M,'Daily NSE Equity Options'!$A:$A,$A1529)=0,"",SUMIFS('Daily NSE Equity Options'!$M:$M,'Daily NSE Equity Options'!$A:$A,$A1529))</f>
        <v/>
      </c>
      <c r="AB1529" s="9">
        <f>IF(SUMIFS('Daily BSE Equity Options'!$M:$M,'Daily BSE Equity Options'!$A:$A,$A1529)=0,"",SUMIFS('Daily BSE Equity Options'!$M:$M,'Daily BSE Equity Options'!$A:$A,$A1529))</f>
        <v/>
      </c>
      <c r="AC1529" s="9">
        <f>IF(OR(AA1529="",AB1529=""),"",AA1529+AB1529)</f>
        <v/>
      </c>
      <c r="AD1529" s="26">
        <f>IFERROR(IF(OR(AA1529="",INDEX(AA:AA,MATCH(DATE(YEAR($A1529)-1,MONTH($A1529),DAY($A1529)),$A:$A,0))=""),"",AA1529/INDEX(AA:AA,MATCH(DATE(YEAR($A1529)-1,MONTH($A1529),DAY($A1529)),$A:$A,0))-1),"")</f>
        <v/>
      </c>
      <c r="AE1529" s="26">
        <f>IFERROR(IF(OR(AB1529="",INDEX(AB:AB,MATCH(DATE(YEAR($A1529)-1,MONTH($A1529),DAY($A1529)),$A:$A,0))=""),"",AB1529/INDEX(AB:AB,MATCH(DATE(YEAR($A1529)-1,MONTH($A1529),DAY($A1529)),$A:$A,0))-1),"")</f>
        <v/>
      </c>
      <c r="AF1529" s="26">
        <f>IFERROR(IF(OR(AC1529="",INDEX(AC:AC,MATCH(DATE(YEAR($A1529)-1,MONTH($A1529),DAY($A1529)),$A:$A,0))=""),"",AC1529/INDEX(AC:AC,MATCH(DATE(YEAR($A1529)-1,MONTH($A1529),DAY($A1529)),$A:$A,0))-1),"")</f>
        <v/>
      </c>
      <c r="AG1529" s="26">
        <f>IF(OR(AA1529="",AA1528=""),"",AA1529/AA1528-1)</f>
        <v/>
      </c>
      <c r="AH1529" s="26">
        <f>IF(OR(AB1529="",AB1528=""),"",AB1529/AB1528-1)</f>
        <v/>
      </c>
      <c r="AI1529" s="26">
        <f>IF(OR(AC1529="",AC1528=""),"",AC1529/AC1528-1)</f>
        <v/>
      </c>
      <c r="AJ1529" s="26">
        <f>IF(AC1529="","",AA1529/AC1529)</f>
        <v/>
      </c>
      <c r="AK1529" s="26">
        <f>IF(AC1529="","",AB1529/AC1529)</f>
        <v/>
      </c>
      <c r="AL1529" s="29" t="n">
        <v>16.185</v>
      </c>
      <c r="AM1529" s="30" t="n">
        <v>16.9175</v>
      </c>
      <c r="AN1529" s="30" t="n">
        <v>13.9125</v>
      </c>
      <c r="AO1529" s="30" t="n">
        <v>16.54</v>
      </c>
      <c r="AP1529" s="31" t="n">
        <v>0.0219</v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18">
        <f>IF(SUMIFS('Daily NSE Equity Options'!$K:$K,'Daily NSE Equity Options'!$A:$A,$A1530)=0,"",SUMIFS('Daily NSE Equity Options'!$K:$K,'Daily NSE Equity Options'!$A:$A,$A1530))</f>
        <v/>
      </c>
      <c r="F1530" s="7">
        <f>IF(SUMIFS('Daily BSE Equity Options'!$K:$K,'Daily BSE Equity Options'!$A:$A,$A1530)=0,"",SUMIFS('Daily BSE Equity Options'!$K:$K,'Daily BSE Equity Options'!$A:$A,$A1530))</f>
        <v/>
      </c>
      <c r="G1530" s="7">
        <f>IF(OR(E1530="",F1530=""),"",E1530+F1530)</f>
        <v/>
      </c>
      <c r="H1530" s="20">
        <f>IFERROR(IF(OR(E1530="",INDEX(E:E,MATCH(DATE(YEAR($A1530)-1,MONTH($A1530),DAY($A1530)),$A:$A,0))=""),"",E1530/INDEX(E:E,MATCH(DATE(YEAR($A1530)-1,MONTH($A1530),DAY($A1530)),$A:$A,0))-1),"")</f>
        <v/>
      </c>
      <c r="I1530" s="20">
        <f>IFERROR(IF(OR(F1530="",INDEX(F:F,MATCH(DATE(YEAR($A1530)-1,MONTH($A1530),DAY($A1530)),$A:$A,0))=""),"",F1530/INDEX(F:F,MATCH(DATE(YEAR($A1530)-1,MONTH($A1530),DAY($A1530)),$A:$A,0))-1),"")</f>
        <v/>
      </c>
      <c r="J1530" s="20">
        <f>IFERROR(IF(OR(G1530="",INDEX(G:G,MATCH(DATE(YEAR($A1530)-1,MONTH($A1530),DAY($A1530)),$A:$A,0))=""),"",G1530/INDEX(G:G,MATCH(DATE(YEAR($A1530)-1,MONTH($A1530),DAY($A1530)),$A:$A,0))-1),"")</f>
        <v/>
      </c>
      <c r="K1530" s="20">
        <f>IF(OR(E1530="",E1529=""),"",E1530/E1529-1)</f>
        <v/>
      </c>
      <c r="L1530" s="20">
        <f>IF(OR(F1530="",F1529=""),"",F1530/F1529-1)</f>
        <v/>
      </c>
      <c r="M1530" s="20">
        <f>IF(OR(G1530="",G1529=""),"",G1530/G1529-1)</f>
        <v/>
      </c>
      <c r="N1530" s="20">
        <f>IF(G1530="","",E1530/G1530)</f>
        <v/>
      </c>
      <c r="O1530" s="20">
        <f>IF(G1530="","",F1530/G1530)</f>
        <v/>
      </c>
      <c r="P1530" s="21">
        <f>IF(SUMIFS('Daily NSE Equity Options'!$L:$L,'Daily NSE Equity Options'!$A:$A,$A1530)=0,"",SUMIFS('Daily NSE Equity Options'!$L:$L,'Daily NSE Equity Options'!$A:$A,$A1530))</f>
        <v/>
      </c>
      <c r="Q1530" s="8">
        <f>IF(SUMIFS('Daily BSE Equity Options'!$L:$L,'Daily BSE Equity Options'!$A:$A,$A1530)=0,"",SUMIFS('Daily BSE Equity Options'!$L:$L,'Daily BSE Equity Options'!$A:$A,$A1530))</f>
        <v/>
      </c>
      <c r="R1530" s="8">
        <f>IF(OR(P1530="",Q1530=""),"",P1530+Q1530)</f>
        <v/>
      </c>
      <c r="S1530" s="23">
        <f>IFERROR(IF(OR(P1530="",INDEX(P:P,MATCH(DATE(YEAR($A1530)-1,MONTH($A1530),DAY($A1530)),$A:$A,0))=""),"",P1530/INDEX(P:P,MATCH(DATE(YEAR($A1530)-1,MONTH($A1530),DAY($A1530)),$A:$A,0))-1),"")</f>
        <v/>
      </c>
      <c r="T1530" s="23">
        <f>IFERROR(IF(OR(Q1530="",INDEX(Q:Q,MATCH(DATE(YEAR($A1530)-1,MONTH($A1530),DAY($A1530)),$A:$A,0))=""),"",Q1530/INDEX(Q:Q,MATCH(DATE(YEAR($A1530)-1,MONTH($A1530),DAY($A1530)),$A:$A,0))-1),"")</f>
        <v/>
      </c>
      <c r="U1530" s="23">
        <f>IFERROR(IF(OR(R1530="",INDEX(R:R,MATCH(DATE(YEAR($A1530)-1,MONTH($A1530),DAY($A1530)),$A:$A,0))=""),"",R1530/INDEX(R:R,MATCH(DATE(YEAR($A1530)-1,MONTH($A1530),DAY($A1530)),$A:$A,0))-1),"")</f>
        <v/>
      </c>
      <c r="V1530" s="23">
        <f>IF(OR(P1530="",P1529=""),"",P1530/P1529-1)</f>
        <v/>
      </c>
      <c r="W1530" s="23">
        <f>IF(OR(Q1530="",Q1529=""),"",Q1530/Q1529-1)</f>
        <v/>
      </c>
      <c r="X1530" s="23">
        <f>IF(OR(R1530="",R1529=""),"",R1530/R1529-1)</f>
        <v/>
      </c>
      <c r="Y1530" s="23">
        <f>IF(R1530="","",P1530/R1530)</f>
        <v/>
      </c>
      <c r="Z1530" s="23">
        <f>IF(R1530="","",Q1530/R1530)</f>
        <v/>
      </c>
      <c r="AA1530" s="24">
        <f>IF(SUMIFS('Daily NSE Equity Options'!$M:$M,'Daily NSE Equity Options'!$A:$A,$A1530)=0,"",SUMIFS('Daily NSE Equity Options'!$M:$M,'Daily NSE Equity Options'!$A:$A,$A1530))</f>
        <v/>
      </c>
      <c r="AB1530" s="9">
        <f>IF(SUMIFS('Daily BSE Equity Options'!$M:$M,'Daily BSE Equity Options'!$A:$A,$A1530)=0,"",SUMIFS('Daily BSE Equity Options'!$M:$M,'Daily BSE Equity Options'!$A:$A,$A1530))</f>
        <v/>
      </c>
      <c r="AC1530" s="9">
        <f>IF(OR(AA1530="",AB1530=""),"",AA1530+AB1530)</f>
        <v/>
      </c>
      <c r="AD1530" s="26">
        <f>IFERROR(IF(OR(AA1530="",INDEX(AA:AA,MATCH(DATE(YEAR($A1530)-1,MONTH($A1530),DAY($A1530)),$A:$A,0))=""),"",AA1530/INDEX(AA:AA,MATCH(DATE(YEAR($A1530)-1,MONTH($A1530),DAY($A1530)),$A:$A,0))-1),"")</f>
        <v/>
      </c>
      <c r="AE1530" s="26">
        <f>IFERROR(IF(OR(AB1530="",INDEX(AB:AB,MATCH(DATE(YEAR($A1530)-1,MONTH($A1530),DAY($A1530)),$A:$A,0))=""),"",AB1530/INDEX(AB:AB,MATCH(DATE(YEAR($A1530)-1,MONTH($A1530),DAY($A1530)),$A:$A,0))-1),"")</f>
        <v/>
      </c>
      <c r="AF1530" s="26">
        <f>IFERROR(IF(OR(AC1530="",INDEX(AC:AC,MATCH(DATE(YEAR($A1530)-1,MONTH($A1530),DAY($A1530)),$A:$A,0))=""),"",AC1530/INDEX(AC:AC,MATCH(DATE(YEAR($A1530)-1,MONTH($A1530),DAY($A1530)),$A:$A,0))-1),"")</f>
        <v/>
      </c>
      <c r="AG1530" s="26">
        <f>IF(OR(AA1530="",AA1529=""),"",AA1530/AA1529-1)</f>
        <v/>
      </c>
      <c r="AH1530" s="26">
        <f>IF(OR(AB1530="",AB1529=""),"",AB1530/AB1529-1)</f>
        <v/>
      </c>
      <c r="AI1530" s="26">
        <f>IF(OR(AC1530="",AC1529=""),"",AC1530/AC1529-1)</f>
        <v/>
      </c>
      <c r="AJ1530" s="26">
        <f>IF(AC1530="","",AA1530/AC1530)</f>
        <v/>
      </c>
      <c r="AK1530" s="26">
        <f>IF(AC1530="","",AB1530/AC1530)</f>
        <v/>
      </c>
      <c r="AL1530" s="29" t="n">
        <v>16.5425</v>
      </c>
      <c r="AM1530" s="30" t="n">
        <v>16.5425</v>
      </c>
      <c r="AN1530" s="30" t="n">
        <v>15.115</v>
      </c>
      <c r="AO1530" s="30" t="n">
        <v>15.36</v>
      </c>
      <c r="AP1530" s="31" t="n">
        <v>-0.07149999999999999</v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18">
        <f>IF(SUMIFS('Daily NSE Equity Options'!$K:$K,'Daily NSE Equity Options'!$A:$A,$A1531)=0,"",SUMIFS('Daily NSE Equity Options'!$K:$K,'Daily NSE Equity Options'!$A:$A,$A1531))</f>
        <v/>
      </c>
      <c r="F1531" s="7">
        <f>IF(SUMIFS('Daily BSE Equity Options'!$K:$K,'Daily BSE Equity Options'!$A:$A,$A1531)=0,"",SUMIFS('Daily BSE Equity Options'!$K:$K,'Daily BSE Equity Options'!$A:$A,$A1531))</f>
        <v/>
      </c>
      <c r="G1531" s="7">
        <f>IF(OR(E1531="",F1531=""),"",E1531+F1531)</f>
        <v/>
      </c>
      <c r="H1531" s="20">
        <f>IFERROR(IF(OR(E1531="",INDEX(E:E,MATCH(DATE(YEAR($A1531)-1,MONTH($A1531),DAY($A1531)),$A:$A,0))=""),"",E1531/INDEX(E:E,MATCH(DATE(YEAR($A1531)-1,MONTH($A1531),DAY($A1531)),$A:$A,0))-1),"")</f>
        <v/>
      </c>
      <c r="I1531" s="20">
        <f>IFERROR(IF(OR(F1531="",INDEX(F:F,MATCH(DATE(YEAR($A1531)-1,MONTH($A1531),DAY($A1531)),$A:$A,0))=""),"",F1531/INDEX(F:F,MATCH(DATE(YEAR($A1531)-1,MONTH($A1531),DAY($A1531)),$A:$A,0))-1),"")</f>
        <v/>
      </c>
      <c r="J1531" s="20">
        <f>IFERROR(IF(OR(G1531="",INDEX(G:G,MATCH(DATE(YEAR($A1531)-1,MONTH($A1531),DAY($A1531)),$A:$A,0))=""),"",G1531/INDEX(G:G,MATCH(DATE(YEAR($A1531)-1,MONTH($A1531),DAY($A1531)),$A:$A,0))-1),"")</f>
        <v/>
      </c>
      <c r="K1531" s="20">
        <f>IF(OR(E1531="",E1530=""),"",E1531/E1530-1)</f>
        <v/>
      </c>
      <c r="L1531" s="20">
        <f>IF(OR(F1531="",F1530=""),"",F1531/F1530-1)</f>
        <v/>
      </c>
      <c r="M1531" s="20">
        <f>IF(OR(G1531="",G1530=""),"",G1531/G1530-1)</f>
        <v/>
      </c>
      <c r="N1531" s="20">
        <f>IF(G1531="","",E1531/G1531)</f>
        <v/>
      </c>
      <c r="O1531" s="20">
        <f>IF(G1531="","",F1531/G1531)</f>
        <v/>
      </c>
      <c r="P1531" s="21">
        <f>IF(SUMIFS('Daily NSE Equity Options'!$L:$L,'Daily NSE Equity Options'!$A:$A,$A1531)=0,"",SUMIFS('Daily NSE Equity Options'!$L:$L,'Daily NSE Equity Options'!$A:$A,$A1531))</f>
        <v/>
      </c>
      <c r="Q1531" s="8">
        <f>IF(SUMIFS('Daily BSE Equity Options'!$L:$L,'Daily BSE Equity Options'!$A:$A,$A1531)=0,"",SUMIFS('Daily BSE Equity Options'!$L:$L,'Daily BSE Equity Options'!$A:$A,$A1531))</f>
        <v/>
      </c>
      <c r="R1531" s="8">
        <f>IF(OR(P1531="",Q1531=""),"",P1531+Q1531)</f>
        <v/>
      </c>
      <c r="S1531" s="23">
        <f>IFERROR(IF(OR(P1531="",INDEX(P:P,MATCH(DATE(YEAR($A1531)-1,MONTH($A1531),DAY($A1531)),$A:$A,0))=""),"",P1531/INDEX(P:P,MATCH(DATE(YEAR($A1531)-1,MONTH($A1531),DAY($A1531)),$A:$A,0))-1),"")</f>
        <v/>
      </c>
      <c r="T1531" s="23">
        <f>IFERROR(IF(OR(Q1531="",INDEX(Q:Q,MATCH(DATE(YEAR($A1531)-1,MONTH($A1531),DAY($A1531)),$A:$A,0))=""),"",Q1531/INDEX(Q:Q,MATCH(DATE(YEAR($A1531)-1,MONTH($A1531),DAY($A1531)),$A:$A,0))-1),"")</f>
        <v/>
      </c>
      <c r="U1531" s="23">
        <f>IFERROR(IF(OR(R1531="",INDEX(R:R,MATCH(DATE(YEAR($A1531)-1,MONTH($A1531),DAY($A1531)),$A:$A,0))=""),"",R1531/INDEX(R:R,MATCH(DATE(YEAR($A1531)-1,MONTH($A1531),DAY($A1531)),$A:$A,0))-1),"")</f>
        <v/>
      </c>
      <c r="V1531" s="23">
        <f>IF(OR(P1531="",P1530=""),"",P1531/P1530-1)</f>
        <v/>
      </c>
      <c r="W1531" s="23">
        <f>IF(OR(Q1531="",Q1530=""),"",Q1531/Q1530-1)</f>
        <v/>
      </c>
      <c r="X1531" s="23">
        <f>IF(OR(R1531="",R1530=""),"",R1531/R1530-1)</f>
        <v/>
      </c>
      <c r="Y1531" s="23">
        <f>IF(R1531="","",P1531/R1531)</f>
        <v/>
      </c>
      <c r="Z1531" s="23">
        <f>IF(R1531="","",Q1531/R1531)</f>
        <v/>
      </c>
      <c r="AA1531" s="24">
        <f>IF(SUMIFS('Daily NSE Equity Options'!$M:$M,'Daily NSE Equity Options'!$A:$A,$A1531)=0,"",SUMIFS('Daily NSE Equity Options'!$M:$M,'Daily NSE Equity Options'!$A:$A,$A1531))</f>
        <v/>
      </c>
      <c r="AB1531" s="9">
        <f>IF(SUMIFS('Daily BSE Equity Options'!$M:$M,'Daily BSE Equity Options'!$A:$A,$A1531)=0,"",SUMIFS('Daily BSE Equity Options'!$M:$M,'Daily BSE Equity Options'!$A:$A,$A1531))</f>
        <v/>
      </c>
      <c r="AC1531" s="9">
        <f>IF(OR(AA1531="",AB1531=""),"",AA1531+AB1531)</f>
        <v/>
      </c>
      <c r="AD1531" s="26">
        <f>IFERROR(IF(OR(AA1531="",INDEX(AA:AA,MATCH(DATE(YEAR($A1531)-1,MONTH($A1531),DAY($A1531)),$A:$A,0))=""),"",AA1531/INDEX(AA:AA,MATCH(DATE(YEAR($A1531)-1,MONTH($A1531),DAY($A1531)),$A:$A,0))-1),"")</f>
        <v/>
      </c>
      <c r="AE1531" s="26">
        <f>IFERROR(IF(OR(AB1531="",INDEX(AB:AB,MATCH(DATE(YEAR($A1531)-1,MONTH($A1531),DAY($A1531)),$A:$A,0))=""),"",AB1531/INDEX(AB:AB,MATCH(DATE(YEAR($A1531)-1,MONTH($A1531),DAY($A1531)),$A:$A,0))-1),"")</f>
        <v/>
      </c>
      <c r="AF1531" s="26">
        <f>IFERROR(IF(OR(AC1531="",INDEX(AC:AC,MATCH(DATE(YEAR($A1531)-1,MONTH($A1531),DAY($A1531)),$A:$A,0))=""),"",AC1531/INDEX(AC:AC,MATCH(DATE(YEAR($A1531)-1,MONTH($A1531),DAY($A1531)),$A:$A,0))-1),"")</f>
        <v/>
      </c>
      <c r="AG1531" s="26">
        <f>IF(OR(AA1531="",AA1530=""),"",AA1531/AA1530-1)</f>
        <v/>
      </c>
      <c r="AH1531" s="26">
        <f>IF(OR(AB1531="",AB1530=""),"",AB1531/AB1530-1)</f>
        <v/>
      </c>
      <c r="AI1531" s="26">
        <f>IF(OR(AC1531="",AC1530=""),"",AC1531/AC1530-1)</f>
        <v/>
      </c>
      <c r="AJ1531" s="26">
        <f>IF(AC1531="","",AA1531/AC1531)</f>
        <v/>
      </c>
      <c r="AK1531" s="26">
        <f>IF(AC1531="","",AB1531/AC1531)</f>
        <v/>
      </c>
      <c r="AL1531" s="29" t="n">
        <v>15.355</v>
      </c>
      <c r="AM1531" s="30" t="n">
        <v>16.98</v>
      </c>
      <c r="AN1531" s="30" t="n">
        <v>14.85</v>
      </c>
      <c r="AO1531" s="30" t="n">
        <v>16.28</v>
      </c>
      <c r="AP1531" s="31" t="n">
        <v>0.0602</v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18">
        <f>IF(SUMIFS('Daily NSE Equity Options'!$K:$K,'Daily NSE Equity Options'!$A:$A,$A1532)=0,"",SUMIFS('Daily NSE Equity Options'!$K:$K,'Daily NSE Equity Options'!$A:$A,$A1532))</f>
        <v/>
      </c>
      <c r="F1532" s="7">
        <f>IF(SUMIFS('Daily BSE Equity Options'!$K:$K,'Daily BSE Equity Options'!$A:$A,$A1532)=0,"",SUMIFS('Daily BSE Equity Options'!$K:$K,'Daily BSE Equity Options'!$A:$A,$A1532))</f>
        <v/>
      </c>
      <c r="G1532" s="7">
        <f>IF(OR(E1532="",F1532=""),"",E1532+F1532)</f>
        <v/>
      </c>
      <c r="H1532" s="20">
        <f>IFERROR(IF(OR(E1532="",INDEX(E:E,MATCH(DATE(YEAR($A1532)-1,MONTH($A1532),DAY($A1532)),$A:$A,0))=""),"",E1532/INDEX(E:E,MATCH(DATE(YEAR($A1532)-1,MONTH($A1532),DAY($A1532)),$A:$A,0))-1),"")</f>
        <v/>
      </c>
      <c r="I1532" s="20">
        <f>IFERROR(IF(OR(F1532="",INDEX(F:F,MATCH(DATE(YEAR($A1532)-1,MONTH($A1532),DAY($A1532)),$A:$A,0))=""),"",F1532/INDEX(F:F,MATCH(DATE(YEAR($A1532)-1,MONTH($A1532),DAY($A1532)),$A:$A,0))-1),"")</f>
        <v/>
      </c>
      <c r="J1532" s="20">
        <f>IFERROR(IF(OR(G1532="",INDEX(G:G,MATCH(DATE(YEAR($A1532)-1,MONTH($A1532),DAY($A1532)),$A:$A,0))=""),"",G1532/INDEX(G:G,MATCH(DATE(YEAR($A1532)-1,MONTH($A1532),DAY($A1532)),$A:$A,0))-1),"")</f>
        <v/>
      </c>
      <c r="K1532" s="20">
        <f>IF(OR(E1532="",E1531=""),"",E1532/E1531-1)</f>
        <v/>
      </c>
      <c r="L1532" s="20">
        <f>IF(OR(F1532="",F1531=""),"",F1532/F1531-1)</f>
        <v/>
      </c>
      <c r="M1532" s="20">
        <f>IF(OR(G1532="",G1531=""),"",G1532/G1531-1)</f>
        <v/>
      </c>
      <c r="N1532" s="20">
        <f>IF(G1532="","",E1532/G1532)</f>
        <v/>
      </c>
      <c r="O1532" s="20">
        <f>IF(G1532="","",F1532/G1532)</f>
        <v/>
      </c>
      <c r="P1532" s="21">
        <f>IF(SUMIFS('Daily NSE Equity Options'!$L:$L,'Daily NSE Equity Options'!$A:$A,$A1532)=0,"",SUMIFS('Daily NSE Equity Options'!$L:$L,'Daily NSE Equity Options'!$A:$A,$A1532))</f>
        <v/>
      </c>
      <c r="Q1532" s="8">
        <f>IF(SUMIFS('Daily BSE Equity Options'!$L:$L,'Daily BSE Equity Options'!$A:$A,$A1532)=0,"",SUMIFS('Daily BSE Equity Options'!$L:$L,'Daily BSE Equity Options'!$A:$A,$A1532))</f>
        <v/>
      </c>
      <c r="R1532" s="8">
        <f>IF(OR(P1532="",Q1532=""),"",P1532+Q1532)</f>
        <v/>
      </c>
      <c r="S1532" s="23">
        <f>IFERROR(IF(OR(P1532="",INDEX(P:P,MATCH(DATE(YEAR($A1532)-1,MONTH($A1532),DAY($A1532)),$A:$A,0))=""),"",P1532/INDEX(P:P,MATCH(DATE(YEAR($A1532)-1,MONTH($A1532),DAY($A1532)),$A:$A,0))-1),"")</f>
        <v/>
      </c>
      <c r="T1532" s="23">
        <f>IFERROR(IF(OR(Q1532="",INDEX(Q:Q,MATCH(DATE(YEAR($A1532)-1,MONTH($A1532),DAY($A1532)),$A:$A,0))=""),"",Q1532/INDEX(Q:Q,MATCH(DATE(YEAR($A1532)-1,MONTH($A1532),DAY($A1532)),$A:$A,0))-1),"")</f>
        <v/>
      </c>
      <c r="U1532" s="23">
        <f>IFERROR(IF(OR(R1532="",INDEX(R:R,MATCH(DATE(YEAR($A1532)-1,MONTH($A1532),DAY($A1532)),$A:$A,0))=""),"",R1532/INDEX(R:R,MATCH(DATE(YEAR($A1532)-1,MONTH($A1532),DAY($A1532)),$A:$A,0))-1),"")</f>
        <v/>
      </c>
      <c r="V1532" s="23">
        <f>IF(OR(P1532="",P1531=""),"",P1532/P1531-1)</f>
        <v/>
      </c>
      <c r="W1532" s="23">
        <f>IF(OR(Q1532="",Q1531=""),"",Q1532/Q1531-1)</f>
        <v/>
      </c>
      <c r="X1532" s="23">
        <f>IF(OR(R1532="",R1531=""),"",R1532/R1531-1)</f>
        <v/>
      </c>
      <c r="Y1532" s="23">
        <f>IF(R1532="","",P1532/R1532)</f>
        <v/>
      </c>
      <c r="Z1532" s="23">
        <f>IF(R1532="","",Q1532/R1532)</f>
        <v/>
      </c>
      <c r="AA1532" s="24">
        <f>IF(SUMIFS('Daily NSE Equity Options'!$M:$M,'Daily NSE Equity Options'!$A:$A,$A1532)=0,"",SUMIFS('Daily NSE Equity Options'!$M:$M,'Daily NSE Equity Options'!$A:$A,$A1532))</f>
        <v/>
      </c>
      <c r="AB1532" s="9">
        <f>IF(SUMIFS('Daily BSE Equity Options'!$M:$M,'Daily BSE Equity Options'!$A:$A,$A1532)=0,"",SUMIFS('Daily BSE Equity Options'!$M:$M,'Daily BSE Equity Options'!$A:$A,$A1532))</f>
        <v/>
      </c>
      <c r="AC1532" s="9">
        <f>IF(OR(AA1532="",AB1532=""),"",AA1532+AB1532)</f>
        <v/>
      </c>
      <c r="AD1532" s="26">
        <f>IFERROR(IF(OR(AA1532="",INDEX(AA:AA,MATCH(DATE(YEAR($A1532)-1,MONTH($A1532),DAY($A1532)),$A:$A,0))=""),"",AA1532/INDEX(AA:AA,MATCH(DATE(YEAR($A1532)-1,MONTH($A1532),DAY($A1532)),$A:$A,0))-1),"")</f>
        <v/>
      </c>
      <c r="AE1532" s="26">
        <f>IFERROR(IF(OR(AB1532="",INDEX(AB:AB,MATCH(DATE(YEAR($A1532)-1,MONTH($A1532),DAY($A1532)),$A:$A,0))=""),"",AB1532/INDEX(AB:AB,MATCH(DATE(YEAR($A1532)-1,MONTH($A1532),DAY($A1532)),$A:$A,0))-1),"")</f>
        <v/>
      </c>
      <c r="AF1532" s="26">
        <f>IFERROR(IF(OR(AC1532="",INDEX(AC:AC,MATCH(DATE(YEAR($A1532)-1,MONTH($A1532),DAY($A1532)),$A:$A,0))=""),"",AC1532/INDEX(AC:AC,MATCH(DATE(YEAR($A1532)-1,MONTH($A1532),DAY($A1532)),$A:$A,0))-1),"")</f>
        <v/>
      </c>
      <c r="AG1532" s="26">
        <f>IF(OR(AA1532="",AA1531=""),"",AA1532/AA1531-1)</f>
        <v/>
      </c>
      <c r="AH1532" s="26">
        <f>IF(OR(AB1532="",AB1531=""),"",AB1532/AB1531-1)</f>
        <v/>
      </c>
      <c r="AI1532" s="26">
        <f>IF(OR(AC1532="",AC1531=""),"",AC1532/AC1531-1)</f>
        <v/>
      </c>
      <c r="AJ1532" s="26">
        <f>IF(AC1532="","",AA1532/AC1532)</f>
        <v/>
      </c>
      <c r="AK1532" s="26">
        <f>IF(AC1532="","",AB1532/AC1532)</f>
        <v/>
      </c>
      <c r="AL1532" s="29" t="n">
        <v>16.2775</v>
      </c>
      <c r="AM1532" s="30" t="n">
        <v>16.405</v>
      </c>
      <c r="AN1532" s="30" t="n">
        <v>15.53</v>
      </c>
      <c r="AO1532" s="30" t="n">
        <v>15.89</v>
      </c>
      <c r="AP1532" s="31" t="n">
        <v>-0.0238</v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18">
        <f>IF(SUMIFS('Daily NSE Equity Options'!$K:$K,'Daily NSE Equity Options'!$A:$A,$A1533)=0,"",SUMIFS('Daily NSE Equity Options'!$K:$K,'Daily NSE Equity Options'!$A:$A,$A1533))</f>
        <v/>
      </c>
      <c r="F1533" s="7">
        <f>IF(SUMIFS('Daily BSE Equity Options'!$K:$K,'Daily BSE Equity Options'!$A:$A,$A1533)=0,"",SUMIFS('Daily BSE Equity Options'!$K:$K,'Daily BSE Equity Options'!$A:$A,$A1533))</f>
        <v/>
      </c>
      <c r="G1533" s="7">
        <f>IF(OR(E1533="",F1533=""),"",E1533+F1533)</f>
        <v/>
      </c>
      <c r="H1533" s="20">
        <f>IFERROR(IF(OR(E1533="",INDEX(E:E,MATCH(DATE(YEAR($A1533)-1,MONTH($A1533),DAY($A1533)),$A:$A,0))=""),"",E1533/INDEX(E:E,MATCH(DATE(YEAR($A1533)-1,MONTH($A1533),DAY($A1533)),$A:$A,0))-1),"")</f>
        <v/>
      </c>
      <c r="I1533" s="20">
        <f>IFERROR(IF(OR(F1533="",INDEX(F:F,MATCH(DATE(YEAR($A1533)-1,MONTH($A1533),DAY($A1533)),$A:$A,0))=""),"",F1533/INDEX(F:F,MATCH(DATE(YEAR($A1533)-1,MONTH($A1533),DAY($A1533)),$A:$A,0))-1),"")</f>
        <v/>
      </c>
      <c r="J1533" s="20">
        <f>IFERROR(IF(OR(G1533="",INDEX(G:G,MATCH(DATE(YEAR($A1533)-1,MONTH($A1533),DAY($A1533)),$A:$A,0))=""),"",G1533/INDEX(G:G,MATCH(DATE(YEAR($A1533)-1,MONTH($A1533),DAY($A1533)),$A:$A,0))-1),"")</f>
        <v/>
      </c>
      <c r="K1533" s="20">
        <f>IF(OR(E1533="",E1532=""),"",E1533/E1532-1)</f>
        <v/>
      </c>
      <c r="L1533" s="20">
        <f>IF(OR(F1533="",F1532=""),"",F1533/F1532-1)</f>
        <v/>
      </c>
      <c r="M1533" s="20">
        <f>IF(OR(G1533="",G1532=""),"",G1533/G1532-1)</f>
        <v/>
      </c>
      <c r="N1533" s="20">
        <f>IF(G1533="","",E1533/G1533)</f>
        <v/>
      </c>
      <c r="O1533" s="20">
        <f>IF(G1533="","",F1533/G1533)</f>
        <v/>
      </c>
      <c r="P1533" s="21">
        <f>IF(SUMIFS('Daily NSE Equity Options'!$L:$L,'Daily NSE Equity Options'!$A:$A,$A1533)=0,"",SUMIFS('Daily NSE Equity Options'!$L:$L,'Daily NSE Equity Options'!$A:$A,$A1533))</f>
        <v/>
      </c>
      <c r="Q1533" s="8">
        <f>IF(SUMIFS('Daily BSE Equity Options'!$L:$L,'Daily BSE Equity Options'!$A:$A,$A1533)=0,"",SUMIFS('Daily BSE Equity Options'!$L:$L,'Daily BSE Equity Options'!$A:$A,$A1533))</f>
        <v/>
      </c>
      <c r="R1533" s="8">
        <f>IF(OR(P1533="",Q1533=""),"",P1533+Q1533)</f>
        <v/>
      </c>
      <c r="S1533" s="23">
        <f>IFERROR(IF(OR(P1533="",INDEX(P:P,MATCH(DATE(YEAR($A1533)-1,MONTH($A1533),DAY($A1533)),$A:$A,0))=""),"",P1533/INDEX(P:P,MATCH(DATE(YEAR($A1533)-1,MONTH($A1533),DAY($A1533)),$A:$A,0))-1),"")</f>
        <v/>
      </c>
      <c r="T1533" s="23">
        <f>IFERROR(IF(OR(Q1533="",INDEX(Q:Q,MATCH(DATE(YEAR($A1533)-1,MONTH($A1533),DAY($A1533)),$A:$A,0))=""),"",Q1533/INDEX(Q:Q,MATCH(DATE(YEAR($A1533)-1,MONTH($A1533),DAY($A1533)),$A:$A,0))-1),"")</f>
        <v/>
      </c>
      <c r="U1533" s="23">
        <f>IFERROR(IF(OR(R1533="",INDEX(R:R,MATCH(DATE(YEAR($A1533)-1,MONTH($A1533),DAY($A1533)),$A:$A,0))=""),"",R1533/INDEX(R:R,MATCH(DATE(YEAR($A1533)-1,MONTH($A1533),DAY($A1533)),$A:$A,0))-1),"")</f>
        <v/>
      </c>
      <c r="V1533" s="23">
        <f>IF(OR(P1533="",P1532=""),"",P1533/P1532-1)</f>
        <v/>
      </c>
      <c r="W1533" s="23">
        <f>IF(OR(Q1533="",Q1532=""),"",Q1533/Q1532-1)</f>
        <v/>
      </c>
      <c r="X1533" s="23">
        <f>IF(OR(R1533="",R1532=""),"",R1533/R1532-1)</f>
        <v/>
      </c>
      <c r="Y1533" s="23">
        <f>IF(R1533="","",P1533/R1533)</f>
        <v/>
      </c>
      <c r="Z1533" s="23">
        <f>IF(R1533="","",Q1533/R1533)</f>
        <v/>
      </c>
      <c r="AA1533" s="24">
        <f>IF(SUMIFS('Daily NSE Equity Options'!$M:$M,'Daily NSE Equity Options'!$A:$A,$A1533)=0,"",SUMIFS('Daily NSE Equity Options'!$M:$M,'Daily NSE Equity Options'!$A:$A,$A1533))</f>
        <v/>
      </c>
      <c r="AB1533" s="9">
        <f>IF(SUMIFS('Daily BSE Equity Options'!$M:$M,'Daily BSE Equity Options'!$A:$A,$A1533)=0,"",SUMIFS('Daily BSE Equity Options'!$M:$M,'Daily BSE Equity Options'!$A:$A,$A1533))</f>
        <v/>
      </c>
      <c r="AC1533" s="9">
        <f>IF(OR(AA1533="",AB1533=""),"",AA1533+AB1533)</f>
        <v/>
      </c>
      <c r="AD1533" s="26">
        <f>IFERROR(IF(OR(AA1533="",INDEX(AA:AA,MATCH(DATE(YEAR($A1533)-1,MONTH($A1533),DAY($A1533)),$A:$A,0))=""),"",AA1533/INDEX(AA:AA,MATCH(DATE(YEAR($A1533)-1,MONTH($A1533),DAY($A1533)),$A:$A,0))-1),"")</f>
        <v/>
      </c>
      <c r="AE1533" s="26">
        <f>IFERROR(IF(OR(AB1533="",INDEX(AB:AB,MATCH(DATE(YEAR($A1533)-1,MONTH($A1533),DAY($A1533)),$A:$A,0))=""),"",AB1533/INDEX(AB:AB,MATCH(DATE(YEAR($A1533)-1,MONTH($A1533),DAY($A1533)),$A:$A,0))-1),"")</f>
        <v/>
      </c>
      <c r="AF1533" s="26">
        <f>IFERROR(IF(OR(AC1533="",INDEX(AC:AC,MATCH(DATE(YEAR($A1533)-1,MONTH($A1533),DAY($A1533)),$A:$A,0))=""),"",AC1533/INDEX(AC:AC,MATCH(DATE(YEAR($A1533)-1,MONTH($A1533),DAY($A1533)),$A:$A,0))-1),"")</f>
        <v/>
      </c>
      <c r="AG1533" s="26">
        <f>IF(OR(AA1533="",AA1532=""),"",AA1533/AA1532-1)</f>
        <v/>
      </c>
      <c r="AH1533" s="26">
        <f>IF(OR(AB1533="",AB1532=""),"",AB1533/AB1532-1)</f>
        <v/>
      </c>
      <c r="AI1533" s="26">
        <f>IF(OR(AC1533="",AC1532=""),"",AC1533/AC1532-1)</f>
        <v/>
      </c>
      <c r="AJ1533" s="26">
        <f>IF(AC1533="","",AA1533/AC1533)</f>
        <v/>
      </c>
      <c r="AK1533" s="26">
        <f>IF(AC1533="","",AB1533/AC1533)</f>
        <v/>
      </c>
      <c r="AL1533" s="29" t="n">
        <v>15.885</v>
      </c>
      <c r="AM1533" s="30" t="n">
        <v>16.37</v>
      </c>
      <c r="AN1533" s="30" t="n">
        <v>13.46</v>
      </c>
      <c r="AO1533" s="30" t="n">
        <v>15.79</v>
      </c>
      <c r="AP1533" s="31" t="n">
        <v>-0.006</v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18">
        <f>IF(SUMIFS('Daily NSE Equity Options'!$K:$K,'Daily NSE Equity Options'!$A:$A,$A1534)=0,"",SUMIFS('Daily NSE Equity Options'!$K:$K,'Daily NSE Equity Options'!$A:$A,$A1534))</f>
        <v/>
      </c>
      <c r="F1534" s="7">
        <f>IF(SUMIFS('Daily BSE Equity Options'!$K:$K,'Daily BSE Equity Options'!$A:$A,$A1534)=0,"",SUMIFS('Daily BSE Equity Options'!$K:$K,'Daily BSE Equity Options'!$A:$A,$A1534))</f>
        <v/>
      </c>
      <c r="G1534" s="7">
        <f>IF(OR(E1534="",F1534=""),"",E1534+F1534)</f>
        <v/>
      </c>
      <c r="H1534" s="20">
        <f>IFERROR(IF(OR(E1534="",INDEX(E:E,MATCH(DATE(YEAR($A1534)-1,MONTH($A1534),DAY($A1534)),$A:$A,0))=""),"",E1534/INDEX(E:E,MATCH(DATE(YEAR($A1534)-1,MONTH($A1534),DAY($A1534)),$A:$A,0))-1),"")</f>
        <v/>
      </c>
      <c r="I1534" s="20">
        <f>IFERROR(IF(OR(F1534="",INDEX(F:F,MATCH(DATE(YEAR($A1534)-1,MONTH($A1534),DAY($A1534)),$A:$A,0))=""),"",F1534/INDEX(F:F,MATCH(DATE(YEAR($A1534)-1,MONTH($A1534),DAY($A1534)),$A:$A,0))-1),"")</f>
        <v/>
      </c>
      <c r="J1534" s="20">
        <f>IFERROR(IF(OR(G1534="",INDEX(G:G,MATCH(DATE(YEAR($A1534)-1,MONTH($A1534),DAY($A1534)),$A:$A,0))=""),"",G1534/INDEX(G:G,MATCH(DATE(YEAR($A1534)-1,MONTH($A1534),DAY($A1534)),$A:$A,0))-1),"")</f>
        <v/>
      </c>
      <c r="K1534" s="20">
        <f>IF(OR(E1534="",E1533=""),"",E1534/E1533-1)</f>
        <v/>
      </c>
      <c r="L1534" s="20">
        <f>IF(OR(F1534="",F1533=""),"",F1534/F1533-1)</f>
        <v/>
      </c>
      <c r="M1534" s="20">
        <f>IF(OR(G1534="",G1533=""),"",G1534/G1533-1)</f>
        <v/>
      </c>
      <c r="N1534" s="20">
        <f>IF(G1534="","",E1534/G1534)</f>
        <v/>
      </c>
      <c r="O1534" s="20">
        <f>IF(G1534="","",F1534/G1534)</f>
        <v/>
      </c>
      <c r="P1534" s="21">
        <f>IF(SUMIFS('Daily NSE Equity Options'!$L:$L,'Daily NSE Equity Options'!$A:$A,$A1534)=0,"",SUMIFS('Daily NSE Equity Options'!$L:$L,'Daily NSE Equity Options'!$A:$A,$A1534))</f>
        <v/>
      </c>
      <c r="Q1534" s="8">
        <f>IF(SUMIFS('Daily BSE Equity Options'!$L:$L,'Daily BSE Equity Options'!$A:$A,$A1534)=0,"",SUMIFS('Daily BSE Equity Options'!$L:$L,'Daily BSE Equity Options'!$A:$A,$A1534))</f>
        <v/>
      </c>
      <c r="R1534" s="8">
        <f>IF(OR(P1534="",Q1534=""),"",P1534+Q1534)</f>
        <v/>
      </c>
      <c r="S1534" s="23">
        <f>IFERROR(IF(OR(P1534="",INDEX(P:P,MATCH(DATE(YEAR($A1534)-1,MONTH($A1534),DAY($A1534)),$A:$A,0))=""),"",P1534/INDEX(P:P,MATCH(DATE(YEAR($A1534)-1,MONTH($A1534),DAY($A1534)),$A:$A,0))-1),"")</f>
        <v/>
      </c>
      <c r="T1534" s="23">
        <f>IFERROR(IF(OR(Q1534="",INDEX(Q:Q,MATCH(DATE(YEAR($A1534)-1,MONTH($A1534),DAY($A1534)),$A:$A,0))=""),"",Q1534/INDEX(Q:Q,MATCH(DATE(YEAR($A1534)-1,MONTH($A1534),DAY($A1534)),$A:$A,0))-1),"")</f>
        <v/>
      </c>
      <c r="U1534" s="23">
        <f>IFERROR(IF(OR(R1534="",INDEX(R:R,MATCH(DATE(YEAR($A1534)-1,MONTH($A1534),DAY($A1534)),$A:$A,0))=""),"",R1534/INDEX(R:R,MATCH(DATE(YEAR($A1534)-1,MONTH($A1534),DAY($A1534)),$A:$A,0))-1),"")</f>
        <v/>
      </c>
      <c r="V1534" s="23">
        <f>IF(OR(P1534="",P1533=""),"",P1534/P1533-1)</f>
        <v/>
      </c>
      <c r="W1534" s="23">
        <f>IF(OR(Q1534="",Q1533=""),"",Q1534/Q1533-1)</f>
        <v/>
      </c>
      <c r="X1534" s="23">
        <f>IF(OR(R1534="",R1533=""),"",R1534/R1533-1)</f>
        <v/>
      </c>
      <c r="Y1534" s="23">
        <f>IF(R1534="","",P1534/R1534)</f>
        <v/>
      </c>
      <c r="Z1534" s="23">
        <f>IF(R1534="","",Q1534/R1534)</f>
        <v/>
      </c>
      <c r="AA1534" s="24">
        <f>IF(SUMIFS('Daily NSE Equity Options'!$M:$M,'Daily NSE Equity Options'!$A:$A,$A1534)=0,"",SUMIFS('Daily NSE Equity Options'!$M:$M,'Daily NSE Equity Options'!$A:$A,$A1534))</f>
        <v/>
      </c>
      <c r="AB1534" s="9">
        <f>IF(SUMIFS('Daily BSE Equity Options'!$M:$M,'Daily BSE Equity Options'!$A:$A,$A1534)=0,"",SUMIFS('Daily BSE Equity Options'!$M:$M,'Daily BSE Equity Options'!$A:$A,$A1534))</f>
        <v/>
      </c>
      <c r="AC1534" s="9">
        <f>IF(OR(AA1534="",AB1534=""),"",AA1534+AB1534)</f>
        <v/>
      </c>
      <c r="AD1534" s="26">
        <f>IFERROR(IF(OR(AA1534="",INDEX(AA:AA,MATCH(DATE(YEAR($A1534)-1,MONTH($A1534),DAY($A1534)),$A:$A,0))=""),"",AA1534/INDEX(AA:AA,MATCH(DATE(YEAR($A1534)-1,MONTH($A1534),DAY($A1534)),$A:$A,0))-1),"")</f>
        <v/>
      </c>
      <c r="AE1534" s="26">
        <f>IFERROR(IF(OR(AB1534="",INDEX(AB:AB,MATCH(DATE(YEAR($A1534)-1,MONTH($A1534),DAY($A1534)),$A:$A,0))=""),"",AB1534/INDEX(AB:AB,MATCH(DATE(YEAR($A1534)-1,MONTH($A1534),DAY($A1534)),$A:$A,0))-1),"")</f>
        <v/>
      </c>
      <c r="AF1534" s="26">
        <f>IFERROR(IF(OR(AC1534="",INDEX(AC:AC,MATCH(DATE(YEAR($A1534)-1,MONTH($A1534),DAY($A1534)),$A:$A,0))=""),"",AC1534/INDEX(AC:AC,MATCH(DATE(YEAR($A1534)-1,MONTH($A1534),DAY($A1534)),$A:$A,0))-1),"")</f>
        <v/>
      </c>
      <c r="AG1534" s="26">
        <f>IF(OR(AA1534="",AA1533=""),"",AA1534/AA1533-1)</f>
        <v/>
      </c>
      <c r="AH1534" s="26">
        <f>IF(OR(AB1534="",AB1533=""),"",AB1534/AB1533-1)</f>
        <v/>
      </c>
      <c r="AI1534" s="26">
        <f>IF(OR(AC1534="",AC1533=""),"",AC1534/AC1533-1)</f>
        <v/>
      </c>
      <c r="AJ1534" s="26">
        <f>IF(AC1534="","",AA1534/AC1534)</f>
        <v/>
      </c>
      <c r="AK1534" s="26">
        <f>IF(AC1534="","",AB1534/AC1534)</f>
        <v/>
      </c>
      <c r="AL1534" s="29" t="n">
        <v>15.7875</v>
      </c>
      <c r="AM1534" s="30" t="n">
        <v>18.44</v>
      </c>
      <c r="AN1534" s="30" t="n">
        <v>15.7875</v>
      </c>
      <c r="AO1534" s="30" t="n">
        <v>17.03</v>
      </c>
      <c r="AP1534" s="31" t="n">
        <v>0.07870000000000001</v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18">
        <f>IF(SUMIFS('Daily NSE Equity Options'!$K:$K,'Daily NSE Equity Options'!$A:$A,$A1535)=0,"",SUMIFS('Daily NSE Equity Options'!$K:$K,'Daily NSE Equity Options'!$A:$A,$A1535))</f>
        <v/>
      </c>
      <c r="F1535" s="7">
        <f>IF(SUMIFS('Daily BSE Equity Options'!$K:$K,'Daily BSE Equity Options'!$A:$A,$A1535)=0,"",SUMIFS('Daily BSE Equity Options'!$K:$K,'Daily BSE Equity Options'!$A:$A,$A1535))</f>
        <v/>
      </c>
      <c r="G1535" s="7">
        <f>IF(OR(E1535="",F1535=""),"",E1535+F1535)</f>
        <v/>
      </c>
      <c r="H1535" s="20">
        <f>IFERROR(IF(OR(E1535="",INDEX(E:E,MATCH(DATE(YEAR($A1535)-1,MONTH($A1535),DAY($A1535)),$A:$A,0))=""),"",E1535/INDEX(E:E,MATCH(DATE(YEAR($A1535)-1,MONTH($A1535),DAY($A1535)),$A:$A,0))-1),"")</f>
        <v/>
      </c>
      <c r="I1535" s="20">
        <f>IFERROR(IF(OR(F1535="",INDEX(F:F,MATCH(DATE(YEAR($A1535)-1,MONTH($A1535),DAY($A1535)),$A:$A,0))=""),"",F1535/INDEX(F:F,MATCH(DATE(YEAR($A1535)-1,MONTH($A1535),DAY($A1535)),$A:$A,0))-1),"")</f>
        <v/>
      </c>
      <c r="J1535" s="20">
        <f>IFERROR(IF(OR(G1535="",INDEX(G:G,MATCH(DATE(YEAR($A1535)-1,MONTH($A1535),DAY($A1535)),$A:$A,0))=""),"",G1535/INDEX(G:G,MATCH(DATE(YEAR($A1535)-1,MONTH($A1535),DAY($A1535)),$A:$A,0))-1),"")</f>
        <v/>
      </c>
      <c r="K1535" s="20">
        <f>IF(OR(E1535="",E1534=""),"",E1535/E1534-1)</f>
        <v/>
      </c>
      <c r="L1535" s="20">
        <f>IF(OR(F1535="",F1534=""),"",F1535/F1534-1)</f>
        <v/>
      </c>
      <c r="M1535" s="20">
        <f>IF(OR(G1535="",G1534=""),"",G1535/G1534-1)</f>
        <v/>
      </c>
      <c r="N1535" s="20">
        <f>IF(G1535="","",E1535/G1535)</f>
        <v/>
      </c>
      <c r="O1535" s="20">
        <f>IF(G1535="","",F1535/G1535)</f>
        <v/>
      </c>
      <c r="P1535" s="21">
        <f>IF(SUMIFS('Daily NSE Equity Options'!$L:$L,'Daily NSE Equity Options'!$A:$A,$A1535)=0,"",SUMIFS('Daily NSE Equity Options'!$L:$L,'Daily NSE Equity Options'!$A:$A,$A1535))</f>
        <v/>
      </c>
      <c r="Q1535" s="8">
        <f>IF(SUMIFS('Daily BSE Equity Options'!$L:$L,'Daily BSE Equity Options'!$A:$A,$A1535)=0,"",SUMIFS('Daily BSE Equity Options'!$L:$L,'Daily BSE Equity Options'!$A:$A,$A1535))</f>
        <v/>
      </c>
      <c r="R1535" s="8">
        <f>IF(OR(P1535="",Q1535=""),"",P1535+Q1535)</f>
        <v/>
      </c>
      <c r="S1535" s="23">
        <f>IFERROR(IF(OR(P1535="",INDEX(P:P,MATCH(DATE(YEAR($A1535)-1,MONTH($A1535),DAY($A1535)),$A:$A,0))=""),"",P1535/INDEX(P:P,MATCH(DATE(YEAR($A1535)-1,MONTH($A1535),DAY($A1535)),$A:$A,0))-1),"")</f>
        <v/>
      </c>
      <c r="T1535" s="23">
        <f>IFERROR(IF(OR(Q1535="",INDEX(Q:Q,MATCH(DATE(YEAR($A1535)-1,MONTH($A1535),DAY($A1535)),$A:$A,0))=""),"",Q1535/INDEX(Q:Q,MATCH(DATE(YEAR($A1535)-1,MONTH($A1535),DAY($A1535)),$A:$A,0))-1),"")</f>
        <v/>
      </c>
      <c r="U1535" s="23">
        <f>IFERROR(IF(OR(R1535="",INDEX(R:R,MATCH(DATE(YEAR($A1535)-1,MONTH($A1535),DAY($A1535)),$A:$A,0))=""),"",R1535/INDEX(R:R,MATCH(DATE(YEAR($A1535)-1,MONTH($A1535),DAY($A1535)),$A:$A,0))-1),"")</f>
        <v/>
      </c>
      <c r="V1535" s="23">
        <f>IF(OR(P1535="",P1534=""),"",P1535/P1534-1)</f>
        <v/>
      </c>
      <c r="W1535" s="23">
        <f>IF(OR(Q1535="",Q1534=""),"",Q1535/Q1534-1)</f>
        <v/>
      </c>
      <c r="X1535" s="23">
        <f>IF(OR(R1535="",R1534=""),"",R1535/R1534-1)</f>
        <v/>
      </c>
      <c r="Y1535" s="23">
        <f>IF(R1535="","",P1535/R1535)</f>
        <v/>
      </c>
      <c r="Z1535" s="23">
        <f>IF(R1535="","",Q1535/R1535)</f>
        <v/>
      </c>
      <c r="AA1535" s="24">
        <f>IF(SUMIFS('Daily NSE Equity Options'!$M:$M,'Daily NSE Equity Options'!$A:$A,$A1535)=0,"",SUMIFS('Daily NSE Equity Options'!$M:$M,'Daily NSE Equity Options'!$A:$A,$A1535))</f>
        <v/>
      </c>
      <c r="AB1535" s="9">
        <f>IF(SUMIFS('Daily BSE Equity Options'!$M:$M,'Daily BSE Equity Options'!$A:$A,$A1535)=0,"",SUMIFS('Daily BSE Equity Options'!$M:$M,'Daily BSE Equity Options'!$A:$A,$A1535))</f>
        <v/>
      </c>
      <c r="AC1535" s="9">
        <f>IF(OR(AA1535="",AB1535=""),"",AA1535+AB1535)</f>
        <v/>
      </c>
      <c r="AD1535" s="26">
        <f>IFERROR(IF(OR(AA1535="",INDEX(AA:AA,MATCH(DATE(YEAR($A1535)-1,MONTH($A1535),DAY($A1535)),$A:$A,0))=""),"",AA1535/INDEX(AA:AA,MATCH(DATE(YEAR($A1535)-1,MONTH($A1535),DAY($A1535)),$A:$A,0))-1),"")</f>
        <v/>
      </c>
      <c r="AE1535" s="26">
        <f>IFERROR(IF(OR(AB1535="",INDEX(AB:AB,MATCH(DATE(YEAR($A1535)-1,MONTH($A1535),DAY($A1535)),$A:$A,0))=""),"",AB1535/INDEX(AB:AB,MATCH(DATE(YEAR($A1535)-1,MONTH($A1535),DAY($A1535)),$A:$A,0))-1),"")</f>
        <v/>
      </c>
      <c r="AF1535" s="26">
        <f>IFERROR(IF(OR(AC1535="",INDEX(AC:AC,MATCH(DATE(YEAR($A1535)-1,MONTH($A1535),DAY($A1535)),$A:$A,0))=""),"",AC1535/INDEX(AC:AC,MATCH(DATE(YEAR($A1535)-1,MONTH($A1535),DAY($A1535)),$A:$A,0))-1),"")</f>
        <v/>
      </c>
      <c r="AG1535" s="26">
        <f>IF(OR(AA1535="",AA1534=""),"",AA1535/AA1534-1)</f>
        <v/>
      </c>
      <c r="AH1535" s="26">
        <f>IF(OR(AB1535="",AB1534=""),"",AB1535/AB1534-1)</f>
        <v/>
      </c>
      <c r="AI1535" s="26">
        <f>IF(OR(AC1535="",AC1534=""),"",AC1535/AC1534-1)</f>
        <v/>
      </c>
      <c r="AJ1535" s="26">
        <f>IF(AC1535="","",AA1535/AC1535)</f>
        <v/>
      </c>
      <c r="AK1535" s="26">
        <f>IF(AC1535="","",AB1535/AC1535)</f>
        <v/>
      </c>
      <c r="AL1535" s="29" t="n">
        <v>17.0275</v>
      </c>
      <c r="AM1535" s="30" t="n">
        <v>17.0275</v>
      </c>
      <c r="AN1535" s="30" t="n">
        <v>15.5225</v>
      </c>
      <c r="AO1535" s="30" t="n">
        <v>15.58</v>
      </c>
      <c r="AP1535" s="31" t="n">
        <v>-0.08500000000000001</v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18">
        <f>IF(SUMIFS('Daily NSE Equity Options'!$K:$K,'Daily NSE Equity Options'!$A:$A,$A1536)=0,"",SUMIFS('Daily NSE Equity Options'!$K:$K,'Daily NSE Equity Options'!$A:$A,$A1536))</f>
        <v/>
      </c>
      <c r="F1536" s="7">
        <f>IF(SUMIFS('Daily BSE Equity Options'!$K:$K,'Daily BSE Equity Options'!$A:$A,$A1536)=0,"",SUMIFS('Daily BSE Equity Options'!$K:$K,'Daily BSE Equity Options'!$A:$A,$A1536))</f>
        <v/>
      </c>
      <c r="G1536" s="7">
        <f>IF(OR(E1536="",F1536=""),"",E1536+F1536)</f>
        <v/>
      </c>
      <c r="H1536" s="20">
        <f>IFERROR(IF(OR(E1536="",INDEX(E:E,MATCH(DATE(YEAR($A1536)-1,MONTH($A1536),DAY($A1536)),$A:$A,0))=""),"",E1536/INDEX(E:E,MATCH(DATE(YEAR($A1536)-1,MONTH($A1536),DAY($A1536)),$A:$A,0))-1),"")</f>
        <v/>
      </c>
      <c r="I1536" s="20">
        <f>IFERROR(IF(OR(F1536="",INDEX(F:F,MATCH(DATE(YEAR($A1536)-1,MONTH($A1536),DAY($A1536)),$A:$A,0))=""),"",F1536/INDEX(F:F,MATCH(DATE(YEAR($A1536)-1,MONTH($A1536),DAY($A1536)),$A:$A,0))-1),"")</f>
        <v/>
      </c>
      <c r="J1536" s="20">
        <f>IFERROR(IF(OR(G1536="",INDEX(G:G,MATCH(DATE(YEAR($A1536)-1,MONTH($A1536),DAY($A1536)),$A:$A,0))=""),"",G1536/INDEX(G:G,MATCH(DATE(YEAR($A1536)-1,MONTH($A1536),DAY($A1536)),$A:$A,0))-1),"")</f>
        <v/>
      </c>
      <c r="K1536" s="20">
        <f>IF(OR(E1536="",E1535=""),"",E1536/E1535-1)</f>
        <v/>
      </c>
      <c r="L1536" s="20">
        <f>IF(OR(F1536="",F1535=""),"",F1536/F1535-1)</f>
        <v/>
      </c>
      <c r="M1536" s="20">
        <f>IF(OR(G1536="",G1535=""),"",G1536/G1535-1)</f>
        <v/>
      </c>
      <c r="N1536" s="20">
        <f>IF(G1536="","",E1536/G1536)</f>
        <v/>
      </c>
      <c r="O1536" s="20">
        <f>IF(G1536="","",F1536/G1536)</f>
        <v/>
      </c>
      <c r="P1536" s="21">
        <f>IF(SUMIFS('Daily NSE Equity Options'!$L:$L,'Daily NSE Equity Options'!$A:$A,$A1536)=0,"",SUMIFS('Daily NSE Equity Options'!$L:$L,'Daily NSE Equity Options'!$A:$A,$A1536))</f>
        <v/>
      </c>
      <c r="Q1536" s="8">
        <f>IF(SUMIFS('Daily BSE Equity Options'!$L:$L,'Daily BSE Equity Options'!$A:$A,$A1536)=0,"",SUMIFS('Daily BSE Equity Options'!$L:$L,'Daily BSE Equity Options'!$A:$A,$A1536))</f>
        <v/>
      </c>
      <c r="R1536" s="8">
        <f>IF(OR(P1536="",Q1536=""),"",P1536+Q1536)</f>
        <v/>
      </c>
      <c r="S1536" s="23">
        <f>IFERROR(IF(OR(P1536="",INDEX(P:P,MATCH(DATE(YEAR($A1536)-1,MONTH($A1536),DAY($A1536)),$A:$A,0))=""),"",P1536/INDEX(P:P,MATCH(DATE(YEAR($A1536)-1,MONTH($A1536),DAY($A1536)),$A:$A,0))-1),"")</f>
        <v/>
      </c>
      <c r="T1536" s="23">
        <f>IFERROR(IF(OR(Q1536="",INDEX(Q:Q,MATCH(DATE(YEAR($A1536)-1,MONTH($A1536),DAY($A1536)),$A:$A,0))=""),"",Q1536/INDEX(Q:Q,MATCH(DATE(YEAR($A1536)-1,MONTH($A1536),DAY($A1536)),$A:$A,0))-1),"")</f>
        <v/>
      </c>
      <c r="U1536" s="23">
        <f>IFERROR(IF(OR(R1536="",INDEX(R:R,MATCH(DATE(YEAR($A1536)-1,MONTH($A1536),DAY($A1536)),$A:$A,0))=""),"",R1536/INDEX(R:R,MATCH(DATE(YEAR($A1536)-1,MONTH($A1536),DAY($A1536)),$A:$A,0))-1),"")</f>
        <v/>
      </c>
      <c r="V1536" s="23">
        <f>IF(OR(P1536="",P1535=""),"",P1536/P1535-1)</f>
        <v/>
      </c>
      <c r="W1536" s="23">
        <f>IF(OR(Q1536="",Q1535=""),"",Q1536/Q1535-1)</f>
        <v/>
      </c>
      <c r="X1536" s="23">
        <f>IF(OR(R1536="",R1535=""),"",R1536/R1535-1)</f>
        <v/>
      </c>
      <c r="Y1536" s="23">
        <f>IF(R1536="","",P1536/R1536)</f>
        <v/>
      </c>
      <c r="Z1536" s="23">
        <f>IF(R1536="","",Q1536/R1536)</f>
        <v/>
      </c>
      <c r="AA1536" s="24">
        <f>IF(SUMIFS('Daily NSE Equity Options'!$M:$M,'Daily NSE Equity Options'!$A:$A,$A1536)=0,"",SUMIFS('Daily NSE Equity Options'!$M:$M,'Daily NSE Equity Options'!$A:$A,$A1536))</f>
        <v/>
      </c>
      <c r="AB1536" s="9">
        <f>IF(SUMIFS('Daily BSE Equity Options'!$M:$M,'Daily BSE Equity Options'!$A:$A,$A1536)=0,"",SUMIFS('Daily BSE Equity Options'!$M:$M,'Daily BSE Equity Options'!$A:$A,$A1536))</f>
        <v/>
      </c>
      <c r="AC1536" s="9">
        <f>IF(OR(AA1536="",AB1536=""),"",AA1536+AB1536)</f>
        <v/>
      </c>
      <c r="AD1536" s="26">
        <f>IFERROR(IF(OR(AA1536="",INDEX(AA:AA,MATCH(DATE(YEAR($A1536)-1,MONTH($A1536),DAY($A1536)),$A:$A,0))=""),"",AA1536/INDEX(AA:AA,MATCH(DATE(YEAR($A1536)-1,MONTH($A1536),DAY($A1536)),$A:$A,0))-1),"")</f>
        <v/>
      </c>
      <c r="AE1536" s="26">
        <f>IFERROR(IF(OR(AB1536="",INDEX(AB:AB,MATCH(DATE(YEAR($A1536)-1,MONTH($A1536),DAY($A1536)),$A:$A,0))=""),"",AB1536/INDEX(AB:AB,MATCH(DATE(YEAR($A1536)-1,MONTH($A1536),DAY($A1536)),$A:$A,0))-1),"")</f>
        <v/>
      </c>
      <c r="AF1536" s="26">
        <f>IFERROR(IF(OR(AC1536="",INDEX(AC:AC,MATCH(DATE(YEAR($A1536)-1,MONTH($A1536),DAY($A1536)),$A:$A,0))=""),"",AC1536/INDEX(AC:AC,MATCH(DATE(YEAR($A1536)-1,MONTH($A1536),DAY($A1536)),$A:$A,0))-1),"")</f>
        <v/>
      </c>
      <c r="AG1536" s="26">
        <f>IF(OR(AA1536="",AA1535=""),"",AA1536/AA1535-1)</f>
        <v/>
      </c>
      <c r="AH1536" s="26">
        <f>IF(OR(AB1536="",AB1535=""),"",AB1536/AB1535-1)</f>
        <v/>
      </c>
      <c r="AI1536" s="26">
        <f>IF(OR(AC1536="",AC1535=""),"",AC1536/AC1535-1)</f>
        <v/>
      </c>
      <c r="AJ1536" s="26">
        <f>IF(AC1536="","",AA1536/AC1536)</f>
        <v/>
      </c>
      <c r="AK1536" s="26">
        <f>IF(AC1536="","",AB1536/AC1536)</f>
        <v/>
      </c>
      <c r="AL1536" s="29" t="n">
        <v>15.575</v>
      </c>
      <c r="AM1536" s="30" t="n">
        <v>15.845</v>
      </c>
      <c r="AN1536" s="30" t="n">
        <v>14.9025</v>
      </c>
      <c r="AO1536" s="30" t="n">
        <v>15.63</v>
      </c>
      <c r="AP1536" s="31" t="n">
        <v>0.0035</v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18">
        <f>IF(SUMIFS('Daily NSE Equity Options'!$K:$K,'Daily NSE Equity Options'!$A:$A,$A1537)=0,"",SUMIFS('Daily NSE Equity Options'!$K:$K,'Daily NSE Equity Options'!$A:$A,$A1537))</f>
        <v/>
      </c>
      <c r="F1537" s="7">
        <f>IF(SUMIFS('Daily BSE Equity Options'!$K:$K,'Daily BSE Equity Options'!$A:$A,$A1537)=0,"",SUMIFS('Daily BSE Equity Options'!$K:$K,'Daily BSE Equity Options'!$A:$A,$A1537))</f>
        <v/>
      </c>
      <c r="G1537" s="7">
        <f>IF(OR(E1537="",F1537=""),"",E1537+F1537)</f>
        <v/>
      </c>
      <c r="H1537" s="20">
        <f>IFERROR(IF(OR(E1537="",INDEX(E:E,MATCH(DATE(YEAR($A1537)-1,MONTH($A1537),DAY($A1537)),$A:$A,0))=""),"",E1537/INDEX(E:E,MATCH(DATE(YEAR($A1537)-1,MONTH($A1537),DAY($A1537)),$A:$A,0))-1),"")</f>
        <v/>
      </c>
      <c r="I1537" s="20">
        <f>IFERROR(IF(OR(F1537="",INDEX(F:F,MATCH(DATE(YEAR($A1537)-1,MONTH($A1537),DAY($A1537)),$A:$A,0))=""),"",F1537/INDEX(F:F,MATCH(DATE(YEAR($A1537)-1,MONTH($A1537),DAY($A1537)),$A:$A,0))-1),"")</f>
        <v/>
      </c>
      <c r="J1537" s="20">
        <f>IFERROR(IF(OR(G1537="",INDEX(G:G,MATCH(DATE(YEAR($A1537)-1,MONTH($A1537),DAY($A1537)),$A:$A,0))=""),"",G1537/INDEX(G:G,MATCH(DATE(YEAR($A1537)-1,MONTH($A1537),DAY($A1537)),$A:$A,0))-1),"")</f>
        <v/>
      </c>
      <c r="K1537" s="20">
        <f>IF(OR(E1537="",E1536=""),"",E1537/E1536-1)</f>
        <v/>
      </c>
      <c r="L1537" s="20">
        <f>IF(OR(F1537="",F1536=""),"",F1537/F1536-1)</f>
        <v/>
      </c>
      <c r="M1537" s="20">
        <f>IF(OR(G1537="",G1536=""),"",G1537/G1536-1)</f>
        <v/>
      </c>
      <c r="N1537" s="20">
        <f>IF(G1537="","",E1537/G1537)</f>
        <v/>
      </c>
      <c r="O1537" s="20">
        <f>IF(G1537="","",F1537/G1537)</f>
        <v/>
      </c>
      <c r="P1537" s="21">
        <f>IF(SUMIFS('Daily NSE Equity Options'!$L:$L,'Daily NSE Equity Options'!$A:$A,$A1537)=0,"",SUMIFS('Daily NSE Equity Options'!$L:$L,'Daily NSE Equity Options'!$A:$A,$A1537))</f>
        <v/>
      </c>
      <c r="Q1537" s="8">
        <f>IF(SUMIFS('Daily BSE Equity Options'!$L:$L,'Daily BSE Equity Options'!$A:$A,$A1537)=0,"",SUMIFS('Daily BSE Equity Options'!$L:$L,'Daily BSE Equity Options'!$A:$A,$A1537))</f>
        <v/>
      </c>
      <c r="R1537" s="8">
        <f>IF(OR(P1537="",Q1537=""),"",P1537+Q1537)</f>
        <v/>
      </c>
      <c r="S1537" s="23">
        <f>IFERROR(IF(OR(P1537="",INDEX(P:P,MATCH(DATE(YEAR($A1537)-1,MONTH($A1537),DAY($A1537)),$A:$A,0))=""),"",P1537/INDEX(P:P,MATCH(DATE(YEAR($A1537)-1,MONTH($A1537),DAY($A1537)),$A:$A,0))-1),"")</f>
        <v/>
      </c>
      <c r="T1537" s="23">
        <f>IFERROR(IF(OR(Q1537="",INDEX(Q:Q,MATCH(DATE(YEAR($A1537)-1,MONTH($A1537),DAY($A1537)),$A:$A,0))=""),"",Q1537/INDEX(Q:Q,MATCH(DATE(YEAR($A1537)-1,MONTH($A1537),DAY($A1537)),$A:$A,0))-1),"")</f>
        <v/>
      </c>
      <c r="U1537" s="23">
        <f>IFERROR(IF(OR(R1537="",INDEX(R:R,MATCH(DATE(YEAR($A1537)-1,MONTH($A1537),DAY($A1537)),$A:$A,0))=""),"",R1537/INDEX(R:R,MATCH(DATE(YEAR($A1537)-1,MONTH($A1537),DAY($A1537)),$A:$A,0))-1),"")</f>
        <v/>
      </c>
      <c r="V1537" s="23">
        <f>IF(OR(P1537="",P1536=""),"",P1537/P1536-1)</f>
        <v/>
      </c>
      <c r="W1537" s="23">
        <f>IF(OR(Q1537="",Q1536=""),"",Q1537/Q1536-1)</f>
        <v/>
      </c>
      <c r="X1537" s="23">
        <f>IF(OR(R1537="",R1536=""),"",R1537/R1536-1)</f>
        <v/>
      </c>
      <c r="Y1537" s="23">
        <f>IF(R1537="","",P1537/R1537)</f>
        <v/>
      </c>
      <c r="Z1537" s="23">
        <f>IF(R1537="","",Q1537/R1537)</f>
        <v/>
      </c>
      <c r="AA1537" s="24">
        <f>IF(SUMIFS('Daily NSE Equity Options'!$M:$M,'Daily NSE Equity Options'!$A:$A,$A1537)=0,"",SUMIFS('Daily NSE Equity Options'!$M:$M,'Daily NSE Equity Options'!$A:$A,$A1537))</f>
        <v/>
      </c>
      <c r="AB1537" s="9">
        <f>IF(SUMIFS('Daily BSE Equity Options'!$M:$M,'Daily BSE Equity Options'!$A:$A,$A1537)=0,"",SUMIFS('Daily BSE Equity Options'!$M:$M,'Daily BSE Equity Options'!$A:$A,$A1537))</f>
        <v/>
      </c>
      <c r="AC1537" s="9">
        <f>IF(OR(AA1537="",AB1537=""),"",AA1537+AB1537)</f>
        <v/>
      </c>
      <c r="AD1537" s="26">
        <f>IFERROR(IF(OR(AA1537="",INDEX(AA:AA,MATCH(DATE(YEAR($A1537)-1,MONTH($A1537),DAY($A1537)),$A:$A,0))=""),"",AA1537/INDEX(AA:AA,MATCH(DATE(YEAR($A1537)-1,MONTH($A1537),DAY($A1537)),$A:$A,0))-1),"")</f>
        <v/>
      </c>
      <c r="AE1537" s="26">
        <f>IFERROR(IF(OR(AB1537="",INDEX(AB:AB,MATCH(DATE(YEAR($A1537)-1,MONTH($A1537),DAY($A1537)),$A:$A,0))=""),"",AB1537/INDEX(AB:AB,MATCH(DATE(YEAR($A1537)-1,MONTH($A1537),DAY($A1537)),$A:$A,0))-1),"")</f>
        <v/>
      </c>
      <c r="AF1537" s="26">
        <f>IFERROR(IF(OR(AC1537="",INDEX(AC:AC,MATCH(DATE(YEAR($A1537)-1,MONTH($A1537),DAY($A1537)),$A:$A,0))=""),"",AC1537/INDEX(AC:AC,MATCH(DATE(YEAR($A1537)-1,MONTH($A1537),DAY($A1537)),$A:$A,0))-1),"")</f>
        <v/>
      </c>
      <c r="AG1537" s="26">
        <f>IF(OR(AA1537="",AA1536=""),"",AA1537/AA1536-1)</f>
        <v/>
      </c>
      <c r="AH1537" s="26">
        <f>IF(OR(AB1537="",AB1536=""),"",AB1537/AB1536-1)</f>
        <v/>
      </c>
      <c r="AI1537" s="26">
        <f>IF(OR(AC1537="",AC1536=""),"",AC1537/AC1536-1)</f>
        <v/>
      </c>
      <c r="AJ1537" s="26">
        <f>IF(AC1537="","",AA1537/AC1537)</f>
        <v/>
      </c>
      <c r="AK1537" s="26">
        <f>IF(AC1537="","",AB1537/AC1537)</f>
        <v/>
      </c>
      <c r="AL1537" s="29" t="n">
        <v>15.6325</v>
      </c>
      <c r="AM1537" s="30" t="n">
        <v>15.945</v>
      </c>
      <c r="AN1537" s="30" t="n">
        <v>15.1225</v>
      </c>
      <c r="AO1537" s="30" t="n">
        <v>15.61</v>
      </c>
      <c r="AP1537" s="31" t="n">
        <v>-0.0014</v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18">
        <f>IF(SUMIFS('Daily NSE Equity Options'!$K:$K,'Daily NSE Equity Options'!$A:$A,$A1538)=0,"",SUMIFS('Daily NSE Equity Options'!$K:$K,'Daily NSE Equity Options'!$A:$A,$A1538))</f>
        <v/>
      </c>
      <c r="F1538" s="7">
        <f>IF(SUMIFS('Daily BSE Equity Options'!$K:$K,'Daily BSE Equity Options'!$A:$A,$A1538)=0,"",SUMIFS('Daily BSE Equity Options'!$K:$K,'Daily BSE Equity Options'!$A:$A,$A1538))</f>
        <v/>
      </c>
      <c r="G1538" s="7">
        <f>IF(OR(E1538="",F1538=""),"",E1538+F1538)</f>
        <v/>
      </c>
      <c r="H1538" s="20">
        <f>IFERROR(IF(OR(E1538="",INDEX(E:E,MATCH(DATE(YEAR($A1538)-1,MONTH($A1538),DAY($A1538)),$A:$A,0))=""),"",E1538/INDEX(E:E,MATCH(DATE(YEAR($A1538)-1,MONTH($A1538),DAY($A1538)),$A:$A,0))-1),"")</f>
        <v/>
      </c>
      <c r="I1538" s="20">
        <f>IFERROR(IF(OR(F1538="",INDEX(F:F,MATCH(DATE(YEAR($A1538)-1,MONTH($A1538),DAY($A1538)),$A:$A,0))=""),"",F1538/INDEX(F:F,MATCH(DATE(YEAR($A1538)-1,MONTH($A1538),DAY($A1538)),$A:$A,0))-1),"")</f>
        <v/>
      </c>
      <c r="J1538" s="20">
        <f>IFERROR(IF(OR(G1538="",INDEX(G:G,MATCH(DATE(YEAR($A1538)-1,MONTH($A1538),DAY($A1538)),$A:$A,0))=""),"",G1538/INDEX(G:G,MATCH(DATE(YEAR($A1538)-1,MONTH($A1538),DAY($A1538)),$A:$A,0))-1),"")</f>
        <v/>
      </c>
      <c r="K1538" s="20">
        <f>IF(OR(E1538="",E1537=""),"",E1538/E1537-1)</f>
        <v/>
      </c>
      <c r="L1538" s="20">
        <f>IF(OR(F1538="",F1537=""),"",F1538/F1537-1)</f>
        <v/>
      </c>
      <c r="M1538" s="20">
        <f>IF(OR(G1538="",G1537=""),"",G1538/G1537-1)</f>
        <v/>
      </c>
      <c r="N1538" s="20">
        <f>IF(G1538="","",E1538/G1538)</f>
        <v/>
      </c>
      <c r="O1538" s="20">
        <f>IF(G1538="","",F1538/G1538)</f>
        <v/>
      </c>
      <c r="P1538" s="21">
        <f>IF(SUMIFS('Daily NSE Equity Options'!$L:$L,'Daily NSE Equity Options'!$A:$A,$A1538)=0,"",SUMIFS('Daily NSE Equity Options'!$L:$L,'Daily NSE Equity Options'!$A:$A,$A1538))</f>
        <v/>
      </c>
      <c r="Q1538" s="8">
        <f>IF(SUMIFS('Daily BSE Equity Options'!$L:$L,'Daily BSE Equity Options'!$A:$A,$A1538)=0,"",SUMIFS('Daily BSE Equity Options'!$L:$L,'Daily BSE Equity Options'!$A:$A,$A1538))</f>
        <v/>
      </c>
      <c r="R1538" s="8">
        <f>IF(OR(P1538="",Q1538=""),"",P1538+Q1538)</f>
        <v/>
      </c>
      <c r="S1538" s="23">
        <f>IFERROR(IF(OR(P1538="",INDEX(P:P,MATCH(DATE(YEAR($A1538)-1,MONTH($A1538),DAY($A1538)),$A:$A,0))=""),"",P1538/INDEX(P:P,MATCH(DATE(YEAR($A1538)-1,MONTH($A1538),DAY($A1538)),$A:$A,0))-1),"")</f>
        <v/>
      </c>
      <c r="T1538" s="23">
        <f>IFERROR(IF(OR(Q1538="",INDEX(Q:Q,MATCH(DATE(YEAR($A1538)-1,MONTH($A1538),DAY($A1538)),$A:$A,0))=""),"",Q1538/INDEX(Q:Q,MATCH(DATE(YEAR($A1538)-1,MONTH($A1538),DAY($A1538)),$A:$A,0))-1),"")</f>
        <v/>
      </c>
      <c r="U1538" s="23">
        <f>IFERROR(IF(OR(R1538="",INDEX(R:R,MATCH(DATE(YEAR($A1538)-1,MONTH($A1538),DAY($A1538)),$A:$A,0))=""),"",R1538/INDEX(R:R,MATCH(DATE(YEAR($A1538)-1,MONTH($A1538),DAY($A1538)),$A:$A,0))-1),"")</f>
        <v/>
      </c>
      <c r="V1538" s="23">
        <f>IF(OR(P1538="",P1537=""),"",P1538/P1537-1)</f>
        <v/>
      </c>
      <c r="W1538" s="23">
        <f>IF(OR(Q1538="",Q1537=""),"",Q1538/Q1537-1)</f>
        <v/>
      </c>
      <c r="X1538" s="23">
        <f>IF(OR(R1538="",R1537=""),"",R1538/R1537-1)</f>
        <v/>
      </c>
      <c r="Y1538" s="23">
        <f>IF(R1538="","",P1538/R1538)</f>
        <v/>
      </c>
      <c r="Z1538" s="23">
        <f>IF(R1538="","",Q1538/R1538)</f>
        <v/>
      </c>
      <c r="AA1538" s="24">
        <f>IF(SUMIFS('Daily NSE Equity Options'!$M:$M,'Daily NSE Equity Options'!$A:$A,$A1538)=0,"",SUMIFS('Daily NSE Equity Options'!$M:$M,'Daily NSE Equity Options'!$A:$A,$A1538))</f>
        <v/>
      </c>
      <c r="AB1538" s="9">
        <f>IF(SUMIFS('Daily BSE Equity Options'!$M:$M,'Daily BSE Equity Options'!$A:$A,$A1538)=0,"",SUMIFS('Daily BSE Equity Options'!$M:$M,'Daily BSE Equity Options'!$A:$A,$A1538))</f>
        <v/>
      </c>
      <c r="AC1538" s="9">
        <f>IF(OR(AA1538="",AB1538=""),"",AA1538+AB1538)</f>
        <v/>
      </c>
      <c r="AD1538" s="26">
        <f>IFERROR(IF(OR(AA1538="",INDEX(AA:AA,MATCH(DATE(YEAR($A1538)-1,MONTH($A1538),DAY($A1538)),$A:$A,0))=""),"",AA1538/INDEX(AA:AA,MATCH(DATE(YEAR($A1538)-1,MONTH($A1538),DAY($A1538)),$A:$A,0))-1),"")</f>
        <v/>
      </c>
      <c r="AE1538" s="26">
        <f>IFERROR(IF(OR(AB1538="",INDEX(AB:AB,MATCH(DATE(YEAR($A1538)-1,MONTH($A1538),DAY($A1538)),$A:$A,0))=""),"",AB1538/INDEX(AB:AB,MATCH(DATE(YEAR($A1538)-1,MONTH($A1538),DAY($A1538)),$A:$A,0))-1),"")</f>
        <v/>
      </c>
      <c r="AF1538" s="26">
        <f>IFERROR(IF(OR(AC1538="",INDEX(AC:AC,MATCH(DATE(YEAR($A1538)-1,MONTH($A1538),DAY($A1538)),$A:$A,0))=""),"",AC1538/INDEX(AC:AC,MATCH(DATE(YEAR($A1538)-1,MONTH($A1538),DAY($A1538)),$A:$A,0))-1),"")</f>
        <v/>
      </c>
      <c r="AG1538" s="26">
        <f>IF(OR(AA1538="",AA1537=""),"",AA1538/AA1537-1)</f>
        <v/>
      </c>
      <c r="AH1538" s="26">
        <f>IF(OR(AB1538="",AB1537=""),"",AB1538/AB1537-1)</f>
        <v/>
      </c>
      <c r="AI1538" s="26">
        <f>IF(OR(AC1538="",AC1537=""),"",AC1538/AC1537-1)</f>
        <v/>
      </c>
      <c r="AJ1538" s="26">
        <f>IF(AC1538="","",AA1538/AC1538)</f>
        <v/>
      </c>
      <c r="AK1538" s="26">
        <f>IF(AC1538="","",AB1538/AC1538)</f>
        <v/>
      </c>
      <c r="AL1538" s="29" t="n">
        <v>15.6125</v>
      </c>
      <c r="AM1538" s="30" t="n">
        <v>15.6125</v>
      </c>
      <c r="AN1538" s="30" t="n">
        <v>14.395</v>
      </c>
      <c r="AO1538" s="30" t="n">
        <v>14.72</v>
      </c>
      <c r="AP1538" s="31" t="n">
        <v>-0.0572</v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18">
        <f>IF(SUMIFS('Daily NSE Equity Options'!$K:$K,'Daily NSE Equity Options'!$A:$A,$A1539)=0,"",SUMIFS('Daily NSE Equity Options'!$K:$K,'Daily NSE Equity Options'!$A:$A,$A1539))</f>
        <v/>
      </c>
      <c r="F1539" s="7">
        <f>IF(SUMIFS('Daily BSE Equity Options'!$K:$K,'Daily BSE Equity Options'!$A:$A,$A1539)=0,"",SUMIFS('Daily BSE Equity Options'!$K:$K,'Daily BSE Equity Options'!$A:$A,$A1539))</f>
        <v/>
      </c>
      <c r="G1539" s="7">
        <f>IF(OR(E1539="",F1539=""),"",E1539+F1539)</f>
        <v/>
      </c>
      <c r="H1539" s="20">
        <f>IFERROR(IF(OR(E1539="",INDEX(E:E,MATCH(DATE(YEAR($A1539)-1,MONTH($A1539),DAY($A1539)),$A:$A,0))=""),"",E1539/INDEX(E:E,MATCH(DATE(YEAR($A1539)-1,MONTH($A1539),DAY($A1539)),$A:$A,0))-1),"")</f>
        <v/>
      </c>
      <c r="I1539" s="20">
        <f>IFERROR(IF(OR(F1539="",INDEX(F:F,MATCH(DATE(YEAR($A1539)-1,MONTH($A1539),DAY($A1539)),$A:$A,0))=""),"",F1539/INDEX(F:F,MATCH(DATE(YEAR($A1539)-1,MONTH($A1539),DAY($A1539)),$A:$A,0))-1),"")</f>
        <v/>
      </c>
      <c r="J1539" s="20">
        <f>IFERROR(IF(OR(G1539="",INDEX(G:G,MATCH(DATE(YEAR($A1539)-1,MONTH($A1539),DAY($A1539)),$A:$A,0))=""),"",G1539/INDEX(G:G,MATCH(DATE(YEAR($A1539)-1,MONTH($A1539),DAY($A1539)),$A:$A,0))-1),"")</f>
        <v/>
      </c>
      <c r="K1539" s="20">
        <f>IF(OR(E1539="",E1538=""),"",E1539/E1538-1)</f>
        <v/>
      </c>
      <c r="L1539" s="20">
        <f>IF(OR(F1539="",F1538=""),"",F1539/F1538-1)</f>
        <v/>
      </c>
      <c r="M1539" s="20">
        <f>IF(OR(G1539="",G1538=""),"",G1539/G1538-1)</f>
        <v/>
      </c>
      <c r="N1539" s="20">
        <f>IF(G1539="","",E1539/G1539)</f>
        <v/>
      </c>
      <c r="O1539" s="20">
        <f>IF(G1539="","",F1539/G1539)</f>
        <v/>
      </c>
      <c r="P1539" s="21">
        <f>IF(SUMIFS('Daily NSE Equity Options'!$L:$L,'Daily NSE Equity Options'!$A:$A,$A1539)=0,"",SUMIFS('Daily NSE Equity Options'!$L:$L,'Daily NSE Equity Options'!$A:$A,$A1539))</f>
        <v/>
      </c>
      <c r="Q1539" s="8">
        <f>IF(SUMIFS('Daily BSE Equity Options'!$L:$L,'Daily BSE Equity Options'!$A:$A,$A1539)=0,"",SUMIFS('Daily BSE Equity Options'!$L:$L,'Daily BSE Equity Options'!$A:$A,$A1539))</f>
        <v/>
      </c>
      <c r="R1539" s="8">
        <f>IF(OR(P1539="",Q1539=""),"",P1539+Q1539)</f>
        <v/>
      </c>
      <c r="S1539" s="23">
        <f>IFERROR(IF(OR(P1539="",INDEX(P:P,MATCH(DATE(YEAR($A1539)-1,MONTH($A1539),DAY($A1539)),$A:$A,0))=""),"",P1539/INDEX(P:P,MATCH(DATE(YEAR($A1539)-1,MONTH($A1539),DAY($A1539)),$A:$A,0))-1),"")</f>
        <v/>
      </c>
      <c r="T1539" s="23">
        <f>IFERROR(IF(OR(Q1539="",INDEX(Q:Q,MATCH(DATE(YEAR($A1539)-1,MONTH($A1539),DAY($A1539)),$A:$A,0))=""),"",Q1539/INDEX(Q:Q,MATCH(DATE(YEAR($A1539)-1,MONTH($A1539),DAY($A1539)),$A:$A,0))-1),"")</f>
        <v/>
      </c>
      <c r="U1539" s="23">
        <f>IFERROR(IF(OR(R1539="",INDEX(R:R,MATCH(DATE(YEAR($A1539)-1,MONTH($A1539),DAY($A1539)),$A:$A,0))=""),"",R1539/INDEX(R:R,MATCH(DATE(YEAR($A1539)-1,MONTH($A1539),DAY($A1539)),$A:$A,0))-1),"")</f>
        <v/>
      </c>
      <c r="V1539" s="23">
        <f>IF(OR(P1539="",P1538=""),"",P1539/P1538-1)</f>
        <v/>
      </c>
      <c r="W1539" s="23">
        <f>IF(OR(Q1539="",Q1538=""),"",Q1539/Q1538-1)</f>
        <v/>
      </c>
      <c r="X1539" s="23">
        <f>IF(OR(R1539="",R1538=""),"",R1539/R1538-1)</f>
        <v/>
      </c>
      <c r="Y1539" s="23">
        <f>IF(R1539="","",P1539/R1539)</f>
        <v/>
      </c>
      <c r="Z1539" s="23">
        <f>IF(R1539="","",Q1539/R1539)</f>
        <v/>
      </c>
      <c r="AA1539" s="24">
        <f>IF(SUMIFS('Daily NSE Equity Options'!$M:$M,'Daily NSE Equity Options'!$A:$A,$A1539)=0,"",SUMIFS('Daily NSE Equity Options'!$M:$M,'Daily NSE Equity Options'!$A:$A,$A1539))</f>
        <v/>
      </c>
      <c r="AB1539" s="9">
        <f>IF(SUMIFS('Daily BSE Equity Options'!$M:$M,'Daily BSE Equity Options'!$A:$A,$A1539)=0,"",SUMIFS('Daily BSE Equity Options'!$M:$M,'Daily BSE Equity Options'!$A:$A,$A1539))</f>
        <v/>
      </c>
      <c r="AC1539" s="9">
        <f>IF(OR(AA1539="",AB1539=""),"",AA1539+AB1539)</f>
        <v/>
      </c>
      <c r="AD1539" s="26">
        <f>IFERROR(IF(OR(AA1539="",INDEX(AA:AA,MATCH(DATE(YEAR($A1539)-1,MONTH($A1539),DAY($A1539)),$A:$A,0))=""),"",AA1539/INDEX(AA:AA,MATCH(DATE(YEAR($A1539)-1,MONTH($A1539),DAY($A1539)),$A:$A,0))-1),"")</f>
        <v/>
      </c>
      <c r="AE1539" s="26">
        <f>IFERROR(IF(OR(AB1539="",INDEX(AB:AB,MATCH(DATE(YEAR($A1539)-1,MONTH($A1539),DAY($A1539)),$A:$A,0))=""),"",AB1539/INDEX(AB:AB,MATCH(DATE(YEAR($A1539)-1,MONTH($A1539),DAY($A1539)),$A:$A,0))-1),"")</f>
        <v/>
      </c>
      <c r="AF1539" s="26">
        <f>IFERROR(IF(OR(AC1539="",INDEX(AC:AC,MATCH(DATE(YEAR($A1539)-1,MONTH($A1539),DAY($A1539)),$A:$A,0))=""),"",AC1539/INDEX(AC:AC,MATCH(DATE(YEAR($A1539)-1,MONTH($A1539),DAY($A1539)),$A:$A,0))-1),"")</f>
        <v/>
      </c>
      <c r="AG1539" s="26">
        <f>IF(OR(AA1539="",AA1538=""),"",AA1539/AA1538-1)</f>
        <v/>
      </c>
      <c r="AH1539" s="26">
        <f>IF(OR(AB1539="",AB1538=""),"",AB1539/AB1538-1)</f>
        <v/>
      </c>
      <c r="AI1539" s="26">
        <f>IF(OR(AC1539="",AC1538=""),"",AC1539/AC1538-1)</f>
        <v/>
      </c>
      <c r="AJ1539" s="26">
        <f>IF(AC1539="","",AA1539/AC1539)</f>
        <v/>
      </c>
      <c r="AK1539" s="26">
        <f>IF(AC1539="","",AB1539/AC1539)</f>
        <v/>
      </c>
      <c r="AL1539" s="29" t="n">
        <v>14.7175</v>
      </c>
      <c r="AM1539" s="30" t="n">
        <v>14.7175</v>
      </c>
      <c r="AN1539" s="30" t="n">
        <v>13.5575</v>
      </c>
      <c r="AO1539" s="30" t="n">
        <v>14.35</v>
      </c>
      <c r="AP1539" s="31" t="n">
        <v>-0.025</v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18">
        <f>IF(SUMIFS('Daily NSE Equity Options'!$K:$K,'Daily NSE Equity Options'!$A:$A,$A1540)=0,"",SUMIFS('Daily NSE Equity Options'!$K:$K,'Daily NSE Equity Options'!$A:$A,$A1540))</f>
        <v/>
      </c>
      <c r="F1540" s="7">
        <f>IF(SUMIFS('Daily BSE Equity Options'!$K:$K,'Daily BSE Equity Options'!$A:$A,$A1540)=0,"",SUMIFS('Daily BSE Equity Options'!$K:$K,'Daily BSE Equity Options'!$A:$A,$A1540))</f>
        <v/>
      </c>
      <c r="G1540" s="7">
        <f>IF(OR(E1540="",F1540=""),"",E1540+F1540)</f>
        <v/>
      </c>
      <c r="H1540" s="20">
        <f>IFERROR(IF(OR(E1540="",INDEX(E:E,MATCH(DATE(YEAR($A1540)-1,MONTH($A1540),DAY($A1540)),$A:$A,0))=""),"",E1540/INDEX(E:E,MATCH(DATE(YEAR($A1540)-1,MONTH($A1540),DAY($A1540)),$A:$A,0))-1),"")</f>
        <v/>
      </c>
      <c r="I1540" s="20">
        <f>IFERROR(IF(OR(F1540="",INDEX(F:F,MATCH(DATE(YEAR($A1540)-1,MONTH($A1540),DAY($A1540)),$A:$A,0))=""),"",F1540/INDEX(F:F,MATCH(DATE(YEAR($A1540)-1,MONTH($A1540),DAY($A1540)),$A:$A,0))-1),"")</f>
        <v/>
      </c>
      <c r="J1540" s="20">
        <f>IFERROR(IF(OR(G1540="",INDEX(G:G,MATCH(DATE(YEAR($A1540)-1,MONTH($A1540),DAY($A1540)),$A:$A,0))=""),"",G1540/INDEX(G:G,MATCH(DATE(YEAR($A1540)-1,MONTH($A1540),DAY($A1540)),$A:$A,0))-1),"")</f>
        <v/>
      </c>
      <c r="K1540" s="20">
        <f>IF(OR(E1540="",E1539=""),"",E1540/E1539-1)</f>
        <v/>
      </c>
      <c r="L1540" s="20">
        <f>IF(OR(F1540="",F1539=""),"",F1540/F1539-1)</f>
        <v/>
      </c>
      <c r="M1540" s="20">
        <f>IF(OR(G1540="",G1539=""),"",G1540/G1539-1)</f>
        <v/>
      </c>
      <c r="N1540" s="20">
        <f>IF(G1540="","",E1540/G1540)</f>
        <v/>
      </c>
      <c r="O1540" s="20">
        <f>IF(G1540="","",F1540/G1540)</f>
        <v/>
      </c>
      <c r="P1540" s="21">
        <f>IF(SUMIFS('Daily NSE Equity Options'!$L:$L,'Daily NSE Equity Options'!$A:$A,$A1540)=0,"",SUMIFS('Daily NSE Equity Options'!$L:$L,'Daily NSE Equity Options'!$A:$A,$A1540))</f>
        <v/>
      </c>
      <c r="Q1540" s="8">
        <f>IF(SUMIFS('Daily BSE Equity Options'!$L:$L,'Daily BSE Equity Options'!$A:$A,$A1540)=0,"",SUMIFS('Daily BSE Equity Options'!$L:$L,'Daily BSE Equity Options'!$A:$A,$A1540))</f>
        <v/>
      </c>
      <c r="R1540" s="8">
        <f>IF(OR(P1540="",Q1540=""),"",P1540+Q1540)</f>
        <v/>
      </c>
      <c r="S1540" s="23">
        <f>IFERROR(IF(OR(P1540="",INDEX(P:P,MATCH(DATE(YEAR($A1540)-1,MONTH($A1540),DAY($A1540)),$A:$A,0))=""),"",P1540/INDEX(P:P,MATCH(DATE(YEAR($A1540)-1,MONTH($A1540),DAY($A1540)),$A:$A,0))-1),"")</f>
        <v/>
      </c>
      <c r="T1540" s="23">
        <f>IFERROR(IF(OR(Q1540="",INDEX(Q:Q,MATCH(DATE(YEAR($A1540)-1,MONTH($A1540),DAY($A1540)),$A:$A,0))=""),"",Q1540/INDEX(Q:Q,MATCH(DATE(YEAR($A1540)-1,MONTH($A1540),DAY($A1540)),$A:$A,0))-1),"")</f>
        <v/>
      </c>
      <c r="U1540" s="23">
        <f>IFERROR(IF(OR(R1540="",INDEX(R:R,MATCH(DATE(YEAR($A1540)-1,MONTH($A1540),DAY($A1540)),$A:$A,0))=""),"",R1540/INDEX(R:R,MATCH(DATE(YEAR($A1540)-1,MONTH($A1540),DAY($A1540)),$A:$A,0))-1),"")</f>
        <v/>
      </c>
      <c r="V1540" s="23">
        <f>IF(OR(P1540="",P1539=""),"",P1540/P1539-1)</f>
        <v/>
      </c>
      <c r="W1540" s="23">
        <f>IF(OR(Q1540="",Q1539=""),"",Q1540/Q1539-1)</f>
        <v/>
      </c>
      <c r="X1540" s="23">
        <f>IF(OR(R1540="",R1539=""),"",R1540/R1539-1)</f>
        <v/>
      </c>
      <c r="Y1540" s="23">
        <f>IF(R1540="","",P1540/R1540)</f>
        <v/>
      </c>
      <c r="Z1540" s="23">
        <f>IF(R1540="","",Q1540/R1540)</f>
        <v/>
      </c>
      <c r="AA1540" s="24">
        <f>IF(SUMIFS('Daily NSE Equity Options'!$M:$M,'Daily NSE Equity Options'!$A:$A,$A1540)=0,"",SUMIFS('Daily NSE Equity Options'!$M:$M,'Daily NSE Equity Options'!$A:$A,$A1540))</f>
        <v/>
      </c>
      <c r="AB1540" s="9">
        <f>IF(SUMIFS('Daily BSE Equity Options'!$M:$M,'Daily BSE Equity Options'!$A:$A,$A1540)=0,"",SUMIFS('Daily BSE Equity Options'!$M:$M,'Daily BSE Equity Options'!$A:$A,$A1540))</f>
        <v/>
      </c>
      <c r="AC1540" s="9">
        <f>IF(OR(AA1540="",AB1540=""),"",AA1540+AB1540)</f>
        <v/>
      </c>
      <c r="AD1540" s="26">
        <f>IFERROR(IF(OR(AA1540="",INDEX(AA:AA,MATCH(DATE(YEAR($A1540)-1,MONTH($A1540),DAY($A1540)),$A:$A,0))=""),"",AA1540/INDEX(AA:AA,MATCH(DATE(YEAR($A1540)-1,MONTH($A1540),DAY($A1540)),$A:$A,0))-1),"")</f>
        <v/>
      </c>
      <c r="AE1540" s="26">
        <f>IFERROR(IF(OR(AB1540="",INDEX(AB:AB,MATCH(DATE(YEAR($A1540)-1,MONTH($A1540),DAY($A1540)),$A:$A,0))=""),"",AB1540/INDEX(AB:AB,MATCH(DATE(YEAR($A1540)-1,MONTH($A1540),DAY($A1540)),$A:$A,0))-1),"")</f>
        <v/>
      </c>
      <c r="AF1540" s="26">
        <f>IFERROR(IF(OR(AC1540="",INDEX(AC:AC,MATCH(DATE(YEAR($A1540)-1,MONTH($A1540),DAY($A1540)),$A:$A,0))=""),"",AC1540/INDEX(AC:AC,MATCH(DATE(YEAR($A1540)-1,MONTH($A1540),DAY($A1540)),$A:$A,0))-1),"")</f>
        <v/>
      </c>
      <c r="AG1540" s="26">
        <f>IF(OR(AA1540="",AA1539=""),"",AA1540/AA1539-1)</f>
        <v/>
      </c>
      <c r="AH1540" s="26">
        <f>IF(OR(AB1540="",AB1539=""),"",AB1540/AB1539-1)</f>
        <v/>
      </c>
      <c r="AI1540" s="26">
        <f>IF(OR(AC1540="",AC1539=""),"",AC1540/AC1539-1)</f>
        <v/>
      </c>
      <c r="AJ1540" s="26">
        <f>IF(AC1540="","",AA1540/AC1540)</f>
        <v/>
      </c>
      <c r="AK1540" s="26">
        <f>IF(AC1540="","",AB1540/AC1540)</f>
        <v/>
      </c>
      <c r="AL1540" s="29" t="n">
        <v>14.3525</v>
      </c>
      <c r="AM1540" s="30" t="n">
        <v>14.3525</v>
      </c>
      <c r="AN1540" s="30" t="n">
        <v>13.01</v>
      </c>
      <c r="AO1540" s="30" t="n">
        <v>13.36</v>
      </c>
      <c r="AP1540" s="31" t="n">
        <v>-0.0692</v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18">
        <f>IF(SUMIFS('Daily NSE Equity Options'!$K:$K,'Daily NSE Equity Options'!$A:$A,$A1541)=0,"",SUMIFS('Daily NSE Equity Options'!$K:$K,'Daily NSE Equity Options'!$A:$A,$A1541))</f>
        <v/>
      </c>
      <c r="F1541" s="7">
        <f>IF(SUMIFS('Daily BSE Equity Options'!$K:$K,'Daily BSE Equity Options'!$A:$A,$A1541)=0,"",SUMIFS('Daily BSE Equity Options'!$K:$K,'Daily BSE Equity Options'!$A:$A,$A1541))</f>
        <v/>
      </c>
      <c r="G1541" s="7">
        <f>IF(OR(E1541="",F1541=""),"",E1541+F1541)</f>
        <v/>
      </c>
      <c r="H1541" s="20">
        <f>IFERROR(IF(OR(E1541="",INDEX(E:E,MATCH(DATE(YEAR($A1541)-1,MONTH($A1541),DAY($A1541)),$A:$A,0))=""),"",E1541/INDEX(E:E,MATCH(DATE(YEAR($A1541)-1,MONTH($A1541),DAY($A1541)),$A:$A,0))-1),"")</f>
        <v/>
      </c>
      <c r="I1541" s="20">
        <f>IFERROR(IF(OR(F1541="",INDEX(F:F,MATCH(DATE(YEAR($A1541)-1,MONTH($A1541),DAY($A1541)),$A:$A,0))=""),"",F1541/INDEX(F:F,MATCH(DATE(YEAR($A1541)-1,MONTH($A1541),DAY($A1541)),$A:$A,0))-1),"")</f>
        <v/>
      </c>
      <c r="J1541" s="20">
        <f>IFERROR(IF(OR(G1541="",INDEX(G:G,MATCH(DATE(YEAR($A1541)-1,MONTH($A1541),DAY($A1541)),$A:$A,0))=""),"",G1541/INDEX(G:G,MATCH(DATE(YEAR($A1541)-1,MONTH($A1541),DAY($A1541)),$A:$A,0))-1),"")</f>
        <v/>
      </c>
      <c r="K1541" s="20">
        <f>IF(OR(E1541="",E1540=""),"",E1541/E1540-1)</f>
        <v/>
      </c>
      <c r="L1541" s="20">
        <f>IF(OR(F1541="",F1540=""),"",F1541/F1540-1)</f>
        <v/>
      </c>
      <c r="M1541" s="20">
        <f>IF(OR(G1541="",G1540=""),"",G1541/G1540-1)</f>
        <v/>
      </c>
      <c r="N1541" s="20">
        <f>IF(G1541="","",E1541/G1541)</f>
        <v/>
      </c>
      <c r="O1541" s="20">
        <f>IF(G1541="","",F1541/G1541)</f>
        <v/>
      </c>
      <c r="P1541" s="21">
        <f>IF(SUMIFS('Daily NSE Equity Options'!$L:$L,'Daily NSE Equity Options'!$A:$A,$A1541)=0,"",SUMIFS('Daily NSE Equity Options'!$L:$L,'Daily NSE Equity Options'!$A:$A,$A1541))</f>
        <v/>
      </c>
      <c r="Q1541" s="8">
        <f>IF(SUMIFS('Daily BSE Equity Options'!$L:$L,'Daily BSE Equity Options'!$A:$A,$A1541)=0,"",SUMIFS('Daily BSE Equity Options'!$L:$L,'Daily BSE Equity Options'!$A:$A,$A1541))</f>
        <v/>
      </c>
      <c r="R1541" s="8">
        <f>IF(OR(P1541="",Q1541=""),"",P1541+Q1541)</f>
        <v/>
      </c>
      <c r="S1541" s="23">
        <f>IFERROR(IF(OR(P1541="",INDEX(P:P,MATCH(DATE(YEAR($A1541)-1,MONTH($A1541),DAY($A1541)),$A:$A,0))=""),"",P1541/INDEX(P:P,MATCH(DATE(YEAR($A1541)-1,MONTH($A1541),DAY($A1541)),$A:$A,0))-1),"")</f>
        <v/>
      </c>
      <c r="T1541" s="23">
        <f>IFERROR(IF(OR(Q1541="",INDEX(Q:Q,MATCH(DATE(YEAR($A1541)-1,MONTH($A1541),DAY($A1541)),$A:$A,0))=""),"",Q1541/INDEX(Q:Q,MATCH(DATE(YEAR($A1541)-1,MONTH($A1541),DAY($A1541)),$A:$A,0))-1),"")</f>
        <v/>
      </c>
      <c r="U1541" s="23">
        <f>IFERROR(IF(OR(R1541="",INDEX(R:R,MATCH(DATE(YEAR($A1541)-1,MONTH($A1541),DAY($A1541)),$A:$A,0))=""),"",R1541/INDEX(R:R,MATCH(DATE(YEAR($A1541)-1,MONTH($A1541),DAY($A1541)),$A:$A,0))-1),"")</f>
        <v/>
      </c>
      <c r="V1541" s="23">
        <f>IF(OR(P1541="",P1540=""),"",P1541/P1540-1)</f>
        <v/>
      </c>
      <c r="W1541" s="23">
        <f>IF(OR(Q1541="",Q1540=""),"",Q1541/Q1540-1)</f>
        <v/>
      </c>
      <c r="X1541" s="23">
        <f>IF(OR(R1541="",R1540=""),"",R1541/R1540-1)</f>
        <v/>
      </c>
      <c r="Y1541" s="23">
        <f>IF(R1541="","",P1541/R1541)</f>
        <v/>
      </c>
      <c r="Z1541" s="23">
        <f>IF(R1541="","",Q1541/R1541)</f>
        <v/>
      </c>
      <c r="AA1541" s="24">
        <f>IF(SUMIFS('Daily NSE Equity Options'!$M:$M,'Daily NSE Equity Options'!$A:$A,$A1541)=0,"",SUMIFS('Daily NSE Equity Options'!$M:$M,'Daily NSE Equity Options'!$A:$A,$A1541))</f>
        <v/>
      </c>
      <c r="AB1541" s="9">
        <f>IF(SUMIFS('Daily BSE Equity Options'!$M:$M,'Daily BSE Equity Options'!$A:$A,$A1541)=0,"",SUMIFS('Daily BSE Equity Options'!$M:$M,'Daily BSE Equity Options'!$A:$A,$A1541))</f>
        <v/>
      </c>
      <c r="AC1541" s="9">
        <f>IF(OR(AA1541="",AB1541=""),"",AA1541+AB1541)</f>
        <v/>
      </c>
      <c r="AD1541" s="26">
        <f>IFERROR(IF(OR(AA1541="",INDEX(AA:AA,MATCH(DATE(YEAR($A1541)-1,MONTH($A1541),DAY($A1541)),$A:$A,0))=""),"",AA1541/INDEX(AA:AA,MATCH(DATE(YEAR($A1541)-1,MONTH($A1541),DAY($A1541)),$A:$A,0))-1),"")</f>
        <v/>
      </c>
      <c r="AE1541" s="26">
        <f>IFERROR(IF(OR(AB1541="",INDEX(AB:AB,MATCH(DATE(YEAR($A1541)-1,MONTH($A1541),DAY($A1541)),$A:$A,0))=""),"",AB1541/INDEX(AB:AB,MATCH(DATE(YEAR($A1541)-1,MONTH($A1541),DAY($A1541)),$A:$A,0))-1),"")</f>
        <v/>
      </c>
      <c r="AF1541" s="26">
        <f>IFERROR(IF(OR(AC1541="",INDEX(AC:AC,MATCH(DATE(YEAR($A1541)-1,MONTH($A1541),DAY($A1541)),$A:$A,0))=""),"",AC1541/INDEX(AC:AC,MATCH(DATE(YEAR($A1541)-1,MONTH($A1541),DAY($A1541)),$A:$A,0))-1),"")</f>
        <v/>
      </c>
      <c r="AG1541" s="26">
        <f>IF(OR(AA1541="",AA1540=""),"",AA1541/AA1540-1)</f>
        <v/>
      </c>
      <c r="AH1541" s="26">
        <f>IF(OR(AB1541="",AB1540=""),"",AB1541/AB1540-1)</f>
        <v/>
      </c>
      <c r="AI1541" s="26">
        <f>IF(OR(AC1541="",AC1540=""),"",AC1541/AC1540-1)</f>
        <v/>
      </c>
      <c r="AJ1541" s="26">
        <f>IF(AC1541="","",AA1541/AC1541)</f>
        <v/>
      </c>
      <c r="AK1541" s="26">
        <f>IF(AC1541="","",AB1541/AC1541)</f>
        <v/>
      </c>
      <c r="AL1541" s="29" t="n">
        <v>13.3625</v>
      </c>
      <c r="AM1541" s="30" t="n">
        <v>13.5325</v>
      </c>
      <c r="AN1541" s="30" t="n">
        <v>12.35</v>
      </c>
      <c r="AO1541" s="30" t="n">
        <v>13.19</v>
      </c>
      <c r="AP1541" s="31" t="n">
        <v>-0.0129</v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18">
        <f>IF(SUMIFS('Daily NSE Equity Options'!$K:$K,'Daily NSE Equity Options'!$A:$A,$A1542)=0,"",SUMIFS('Daily NSE Equity Options'!$K:$K,'Daily NSE Equity Options'!$A:$A,$A1542))</f>
        <v/>
      </c>
      <c r="F1542" s="7">
        <f>IF(SUMIFS('Daily BSE Equity Options'!$K:$K,'Daily BSE Equity Options'!$A:$A,$A1542)=0,"",SUMIFS('Daily BSE Equity Options'!$K:$K,'Daily BSE Equity Options'!$A:$A,$A1542))</f>
        <v/>
      </c>
      <c r="G1542" s="7">
        <f>IF(OR(E1542="",F1542=""),"",E1542+F1542)</f>
        <v/>
      </c>
      <c r="H1542" s="20">
        <f>IFERROR(IF(OR(E1542="",INDEX(E:E,MATCH(DATE(YEAR($A1542)-1,MONTH($A1542),DAY($A1542)),$A:$A,0))=""),"",E1542/INDEX(E:E,MATCH(DATE(YEAR($A1542)-1,MONTH($A1542),DAY($A1542)),$A:$A,0))-1),"")</f>
        <v/>
      </c>
      <c r="I1542" s="20">
        <f>IFERROR(IF(OR(F1542="",INDEX(F:F,MATCH(DATE(YEAR($A1542)-1,MONTH($A1542),DAY($A1542)),$A:$A,0))=""),"",F1542/INDEX(F:F,MATCH(DATE(YEAR($A1542)-1,MONTH($A1542),DAY($A1542)),$A:$A,0))-1),"")</f>
        <v/>
      </c>
      <c r="J1542" s="20">
        <f>IFERROR(IF(OR(G1542="",INDEX(G:G,MATCH(DATE(YEAR($A1542)-1,MONTH($A1542),DAY($A1542)),$A:$A,0))=""),"",G1542/INDEX(G:G,MATCH(DATE(YEAR($A1542)-1,MONTH($A1542),DAY($A1542)),$A:$A,0))-1),"")</f>
        <v/>
      </c>
      <c r="K1542" s="20">
        <f>IF(OR(E1542="",E1541=""),"",E1542/E1541-1)</f>
        <v/>
      </c>
      <c r="L1542" s="20">
        <f>IF(OR(F1542="",F1541=""),"",F1542/F1541-1)</f>
        <v/>
      </c>
      <c r="M1542" s="20">
        <f>IF(OR(G1542="",G1541=""),"",G1542/G1541-1)</f>
        <v/>
      </c>
      <c r="N1542" s="20">
        <f>IF(G1542="","",E1542/G1542)</f>
        <v/>
      </c>
      <c r="O1542" s="20">
        <f>IF(G1542="","",F1542/G1542)</f>
        <v/>
      </c>
      <c r="P1542" s="21">
        <f>IF(SUMIFS('Daily NSE Equity Options'!$L:$L,'Daily NSE Equity Options'!$A:$A,$A1542)=0,"",SUMIFS('Daily NSE Equity Options'!$L:$L,'Daily NSE Equity Options'!$A:$A,$A1542))</f>
        <v/>
      </c>
      <c r="Q1542" s="8">
        <f>IF(SUMIFS('Daily BSE Equity Options'!$L:$L,'Daily BSE Equity Options'!$A:$A,$A1542)=0,"",SUMIFS('Daily BSE Equity Options'!$L:$L,'Daily BSE Equity Options'!$A:$A,$A1542))</f>
        <v/>
      </c>
      <c r="R1542" s="8">
        <f>IF(OR(P1542="",Q1542=""),"",P1542+Q1542)</f>
        <v/>
      </c>
      <c r="S1542" s="23">
        <f>IFERROR(IF(OR(P1542="",INDEX(P:P,MATCH(DATE(YEAR($A1542)-1,MONTH($A1542),DAY($A1542)),$A:$A,0))=""),"",P1542/INDEX(P:P,MATCH(DATE(YEAR($A1542)-1,MONTH($A1542),DAY($A1542)),$A:$A,0))-1),"")</f>
        <v/>
      </c>
      <c r="T1542" s="23">
        <f>IFERROR(IF(OR(Q1542="",INDEX(Q:Q,MATCH(DATE(YEAR($A1542)-1,MONTH($A1542),DAY($A1542)),$A:$A,0))=""),"",Q1542/INDEX(Q:Q,MATCH(DATE(YEAR($A1542)-1,MONTH($A1542),DAY($A1542)),$A:$A,0))-1),"")</f>
        <v/>
      </c>
      <c r="U1542" s="23">
        <f>IFERROR(IF(OR(R1542="",INDEX(R:R,MATCH(DATE(YEAR($A1542)-1,MONTH($A1542),DAY($A1542)),$A:$A,0))=""),"",R1542/INDEX(R:R,MATCH(DATE(YEAR($A1542)-1,MONTH($A1542),DAY($A1542)),$A:$A,0))-1),"")</f>
        <v/>
      </c>
      <c r="V1542" s="23">
        <f>IF(OR(P1542="",P1541=""),"",P1542/P1541-1)</f>
        <v/>
      </c>
      <c r="W1542" s="23">
        <f>IF(OR(Q1542="",Q1541=""),"",Q1542/Q1541-1)</f>
        <v/>
      </c>
      <c r="X1542" s="23">
        <f>IF(OR(R1542="",R1541=""),"",R1542/R1541-1)</f>
        <v/>
      </c>
      <c r="Y1542" s="23">
        <f>IF(R1542="","",P1542/R1542)</f>
        <v/>
      </c>
      <c r="Z1542" s="23">
        <f>IF(R1542="","",Q1542/R1542)</f>
        <v/>
      </c>
      <c r="AA1542" s="24">
        <f>IF(SUMIFS('Daily NSE Equity Options'!$M:$M,'Daily NSE Equity Options'!$A:$A,$A1542)=0,"",SUMIFS('Daily NSE Equity Options'!$M:$M,'Daily NSE Equity Options'!$A:$A,$A1542))</f>
        <v/>
      </c>
      <c r="AB1542" s="9">
        <f>IF(SUMIFS('Daily BSE Equity Options'!$M:$M,'Daily BSE Equity Options'!$A:$A,$A1542)=0,"",SUMIFS('Daily BSE Equity Options'!$M:$M,'Daily BSE Equity Options'!$A:$A,$A1542))</f>
        <v/>
      </c>
      <c r="AC1542" s="9">
        <f>IF(OR(AA1542="",AB1542=""),"",AA1542+AB1542)</f>
        <v/>
      </c>
      <c r="AD1542" s="26">
        <f>IFERROR(IF(OR(AA1542="",INDEX(AA:AA,MATCH(DATE(YEAR($A1542)-1,MONTH($A1542),DAY($A1542)),$A:$A,0))=""),"",AA1542/INDEX(AA:AA,MATCH(DATE(YEAR($A1542)-1,MONTH($A1542),DAY($A1542)),$A:$A,0))-1),"")</f>
        <v/>
      </c>
      <c r="AE1542" s="26">
        <f>IFERROR(IF(OR(AB1542="",INDEX(AB:AB,MATCH(DATE(YEAR($A1542)-1,MONTH($A1542),DAY($A1542)),$A:$A,0))=""),"",AB1542/INDEX(AB:AB,MATCH(DATE(YEAR($A1542)-1,MONTH($A1542),DAY($A1542)),$A:$A,0))-1),"")</f>
        <v/>
      </c>
      <c r="AF1542" s="26">
        <f>IFERROR(IF(OR(AC1542="",INDEX(AC:AC,MATCH(DATE(YEAR($A1542)-1,MONTH($A1542),DAY($A1542)),$A:$A,0))=""),"",AC1542/INDEX(AC:AC,MATCH(DATE(YEAR($A1542)-1,MONTH($A1542),DAY($A1542)),$A:$A,0))-1),"")</f>
        <v/>
      </c>
      <c r="AG1542" s="26">
        <f>IF(OR(AA1542="",AA1541=""),"",AA1542/AA1541-1)</f>
        <v/>
      </c>
      <c r="AH1542" s="26">
        <f>IF(OR(AB1542="",AB1541=""),"",AB1542/AB1541-1)</f>
        <v/>
      </c>
      <c r="AI1542" s="26">
        <f>IF(OR(AC1542="",AC1541=""),"",AC1542/AC1541-1)</f>
        <v/>
      </c>
      <c r="AJ1542" s="26">
        <f>IF(AC1542="","",AA1542/AC1542)</f>
        <v/>
      </c>
      <c r="AK1542" s="26">
        <f>IF(AC1542="","",AB1542/AC1542)</f>
        <v/>
      </c>
      <c r="AL1542" s="29" t="n">
        <v>13.1875</v>
      </c>
      <c r="AM1542" s="30" t="n">
        <v>13.225</v>
      </c>
      <c r="AN1542" s="30" t="n">
        <v>11.9925</v>
      </c>
      <c r="AO1542" s="30" t="n">
        <v>12.67</v>
      </c>
      <c r="AP1542" s="31" t="n">
        <v>-0.0392</v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18">
        <f>IF(SUMIFS('Daily NSE Equity Options'!$K:$K,'Daily NSE Equity Options'!$A:$A,$A1543)=0,"",SUMIFS('Daily NSE Equity Options'!$K:$K,'Daily NSE Equity Options'!$A:$A,$A1543))</f>
        <v/>
      </c>
      <c r="F1543" s="7">
        <f>IF(SUMIFS('Daily BSE Equity Options'!$K:$K,'Daily BSE Equity Options'!$A:$A,$A1543)=0,"",SUMIFS('Daily BSE Equity Options'!$K:$K,'Daily BSE Equity Options'!$A:$A,$A1543))</f>
        <v/>
      </c>
      <c r="G1543" s="7">
        <f>IF(OR(E1543="",F1543=""),"",E1543+F1543)</f>
        <v/>
      </c>
      <c r="H1543" s="20">
        <f>IFERROR(IF(OR(E1543="",INDEX(E:E,MATCH(DATE(YEAR($A1543)-1,MONTH($A1543),DAY($A1543)),$A:$A,0))=""),"",E1543/INDEX(E:E,MATCH(DATE(YEAR($A1543)-1,MONTH($A1543),DAY($A1543)),$A:$A,0))-1),"")</f>
        <v/>
      </c>
      <c r="I1543" s="20">
        <f>IFERROR(IF(OR(F1543="",INDEX(F:F,MATCH(DATE(YEAR($A1543)-1,MONTH($A1543),DAY($A1543)),$A:$A,0))=""),"",F1543/INDEX(F:F,MATCH(DATE(YEAR($A1543)-1,MONTH($A1543),DAY($A1543)),$A:$A,0))-1),"")</f>
        <v/>
      </c>
      <c r="J1543" s="20">
        <f>IFERROR(IF(OR(G1543="",INDEX(G:G,MATCH(DATE(YEAR($A1543)-1,MONTH($A1543),DAY($A1543)),$A:$A,0))=""),"",G1543/INDEX(G:G,MATCH(DATE(YEAR($A1543)-1,MONTH($A1543),DAY($A1543)),$A:$A,0))-1),"")</f>
        <v/>
      </c>
      <c r="K1543" s="20">
        <f>IF(OR(E1543="",E1542=""),"",E1543/E1542-1)</f>
        <v/>
      </c>
      <c r="L1543" s="20">
        <f>IF(OR(F1543="",F1542=""),"",F1543/F1542-1)</f>
        <v/>
      </c>
      <c r="M1543" s="20">
        <f>IF(OR(G1543="",G1542=""),"",G1543/G1542-1)</f>
        <v/>
      </c>
      <c r="N1543" s="20">
        <f>IF(G1543="","",E1543/G1543)</f>
        <v/>
      </c>
      <c r="O1543" s="20">
        <f>IF(G1543="","",F1543/G1543)</f>
        <v/>
      </c>
      <c r="P1543" s="21">
        <f>IF(SUMIFS('Daily NSE Equity Options'!$L:$L,'Daily NSE Equity Options'!$A:$A,$A1543)=0,"",SUMIFS('Daily NSE Equity Options'!$L:$L,'Daily NSE Equity Options'!$A:$A,$A1543))</f>
        <v/>
      </c>
      <c r="Q1543" s="8">
        <f>IF(SUMIFS('Daily BSE Equity Options'!$L:$L,'Daily BSE Equity Options'!$A:$A,$A1543)=0,"",SUMIFS('Daily BSE Equity Options'!$L:$L,'Daily BSE Equity Options'!$A:$A,$A1543))</f>
        <v/>
      </c>
      <c r="R1543" s="8">
        <f>IF(OR(P1543="",Q1543=""),"",P1543+Q1543)</f>
        <v/>
      </c>
      <c r="S1543" s="23">
        <f>IFERROR(IF(OR(P1543="",INDEX(P:P,MATCH(DATE(YEAR($A1543)-1,MONTH($A1543),DAY($A1543)),$A:$A,0))=""),"",P1543/INDEX(P:P,MATCH(DATE(YEAR($A1543)-1,MONTH($A1543),DAY($A1543)),$A:$A,0))-1),"")</f>
        <v/>
      </c>
      <c r="T1543" s="23">
        <f>IFERROR(IF(OR(Q1543="",INDEX(Q:Q,MATCH(DATE(YEAR($A1543)-1,MONTH($A1543),DAY($A1543)),$A:$A,0))=""),"",Q1543/INDEX(Q:Q,MATCH(DATE(YEAR($A1543)-1,MONTH($A1543),DAY($A1543)),$A:$A,0))-1),"")</f>
        <v/>
      </c>
      <c r="U1543" s="23">
        <f>IFERROR(IF(OR(R1543="",INDEX(R:R,MATCH(DATE(YEAR($A1543)-1,MONTH($A1543),DAY($A1543)),$A:$A,0))=""),"",R1543/INDEX(R:R,MATCH(DATE(YEAR($A1543)-1,MONTH($A1543),DAY($A1543)),$A:$A,0))-1),"")</f>
        <v/>
      </c>
      <c r="V1543" s="23">
        <f>IF(OR(P1543="",P1542=""),"",P1543/P1542-1)</f>
        <v/>
      </c>
      <c r="W1543" s="23">
        <f>IF(OR(Q1543="",Q1542=""),"",Q1543/Q1542-1)</f>
        <v/>
      </c>
      <c r="X1543" s="23">
        <f>IF(OR(R1543="",R1542=""),"",R1543/R1542-1)</f>
        <v/>
      </c>
      <c r="Y1543" s="23">
        <f>IF(R1543="","",P1543/R1543)</f>
        <v/>
      </c>
      <c r="Z1543" s="23">
        <f>IF(R1543="","",Q1543/R1543)</f>
        <v/>
      </c>
      <c r="AA1543" s="24">
        <f>IF(SUMIFS('Daily NSE Equity Options'!$M:$M,'Daily NSE Equity Options'!$A:$A,$A1543)=0,"",SUMIFS('Daily NSE Equity Options'!$M:$M,'Daily NSE Equity Options'!$A:$A,$A1543))</f>
        <v/>
      </c>
      <c r="AB1543" s="9">
        <f>IF(SUMIFS('Daily BSE Equity Options'!$M:$M,'Daily BSE Equity Options'!$A:$A,$A1543)=0,"",SUMIFS('Daily BSE Equity Options'!$M:$M,'Daily BSE Equity Options'!$A:$A,$A1543))</f>
        <v/>
      </c>
      <c r="AC1543" s="9">
        <f>IF(OR(AA1543="",AB1543=""),"",AA1543+AB1543)</f>
        <v/>
      </c>
      <c r="AD1543" s="26">
        <f>IFERROR(IF(OR(AA1543="",INDEX(AA:AA,MATCH(DATE(YEAR($A1543)-1,MONTH($A1543),DAY($A1543)),$A:$A,0))=""),"",AA1543/INDEX(AA:AA,MATCH(DATE(YEAR($A1543)-1,MONTH($A1543),DAY($A1543)),$A:$A,0))-1),"")</f>
        <v/>
      </c>
      <c r="AE1543" s="26">
        <f>IFERROR(IF(OR(AB1543="",INDEX(AB:AB,MATCH(DATE(YEAR($A1543)-1,MONTH($A1543),DAY($A1543)),$A:$A,0))=""),"",AB1543/INDEX(AB:AB,MATCH(DATE(YEAR($A1543)-1,MONTH($A1543),DAY($A1543)),$A:$A,0))-1),"")</f>
        <v/>
      </c>
      <c r="AF1543" s="26">
        <f>IFERROR(IF(OR(AC1543="",INDEX(AC:AC,MATCH(DATE(YEAR($A1543)-1,MONTH($A1543),DAY($A1543)),$A:$A,0))=""),"",AC1543/INDEX(AC:AC,MATCH(DATE(YEAR($A1543)-1,MONTH($A1543),DAY($A1543)),$A:$A,0))-1),"")</f>
        <v/>
      </c>
      <c r="AG1543" s="26">
        <f>IF(OR(AA1543="",AA1542=""),"",AA1543/AA1542-1)</f>
        <v/>
      </c>
      <c r="AH1543" s="26">
        <f>IF(OR(AB1543="",AB1542=""),"",AB1543/AB1542-1)</f>
        <v/>
      </c>
      <c r="AI1543" s="26">
        <f>IF(OR(AC1543="",AC1542=""),"",AC1543/AC1542-1)</f>
        <v/>
      </c>
      <c r="AJ1543" s="26">
        <f>IF(AC1543="","",AA1543/AC1543)</f>
        <v/>
      </c>
      <c r="AK1543" s="26">
        <f>IF(AC1543="","",AB1543/AC1543)</f>
        <v/>
      </c>
      <c r="AL1543" s="29" t="n">
        <v>12.6725</v>
      </c>
      <c r="AM1543" s="30" t="n">
        <v>13.6425</v>
      </c>
      <c r="AN1543" s="30" t="n">
        <v>12.07</v>
      </c>
      <c r="AO1543" s="30" t="n">
        <v>12.97</v>
      </c>
      <c r="AP1543" s="31" t="n">
        <v>0.0235</v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18">
        <f>IF(SUMIFS('Daily NSE Equity Options'!$K:$K,'Daily NSE Equity Options'!$A:$A,$A1544)=0,"",SUMIFS('Daily NSE Equity Options'!$K:$K,'Daily NSE Equity Options'!$A:$A,$A1544))</f>
        <v/>
      </c>
      <c r="F1544" s="7">
        <f>IF(SUMIFS('Daily BSE Equity Options'!$K:$K,'Daily BSE Equity Options'!$A:$A,$A1544)=0,"",SUMIFS('Daily BSE Equity Options'!$K:$K,'Daily BSE Equity Options'!$A:$A,$A1544))</f>
        <v/>
      </c>
      <c r="G1544" s="7">
        <f>IF(OR(E1544="",F1544=""),"",E1544+F1544)</f>
        <v/>
      </c>
      <c r="H1544" s="20">
        <f>IFERROR(IF(OR(E1544="",INDEX(E:E,MATCH(DATE(YEAR($A1544)-1,MONTH($A1544),DAY($A1544)),$A:$A,0))=""),"",E1544/INDEX(E:E,MATCH(DATE(YEAR($A1544)-1,MONTH($A1544),DAY($A1544)),$A:$A,0))-1),"")</f>
        <v/>
      </c>
      <c r="I1544" s="20">
        <f>IFERROR(IF(OR(F1544="",INDEX(F:F,MATCH(DATE(YEAR($A1544)-1,MONTH($A1544),DAY($A1544)),$A:$A,0))=""),"",F1544/INDEX(F:F,MATCH(DATE(YEAR($A1544)-1,MONTH($A1544),DAY($A1544)),$A:$A,0))-1),"")</f>
        <v/>
      </c>
      <c r="J1544" s="20">
        <f>IFERROR(IF(OR(G1544="",INDEX(G:G,MATCH(DATE(YEAR($A1544)-1,MONTH($A1544),DAY($A1544)),$A:$A,0))=""),"",G1544/INDEX(G:G,MATCH(DATE(YEAR($A1544)-1,MONTH($A1544),DAY($A1544)),$A:$A,0))-1),"")</f>
        <v/>
      </c>
      <c r="K1544" s="20">
        <f>IF(OR(E1544="",E1543=""),"",E1544/E1543-1)</f>
        <v/>
      </c>
      <c r="L1544" s="20">
        <f>IF(OR(F1544="",F1543=""),"",F1544/F1543-1)</f>
        <v/>
      </c>
      <c r="M1544" s="20">
        <f>IF(OR(G1544="",G1543=""),"",G1544/G1543-1)</f>
        <v/>
      </c>
      <c r="N1544" s="20">
        <f>IF(G1544="","",E1544/G1544)</f>
        <v/>
      </c>
      <c r="O1544" s="20">
        <f>IF(G1544="","",F1544/G1544)</f>
        <v/>
      </c>
      <c r="P1544" s="21">
        <f>IF(SUMIFS('Daily NSE Equity Options'!$L:$L,'Daily NSE Equity Options'!$A:$A,$A1544)=0,"",SUMIFS('Daily NSE Equity Options'!$L:$L,'Daily NSE Equity Options'!$A:$A,$A1544))</f>
        <v/>
      </c>
      <c r="Q1544" s="8">
        <f>IF(SUMIFS('Daily BSE Equity Options'!$L:$L,'Daily BSE Equity Options'!$A:$A,$A1544)=0,"",SUMIFS('Daily BSE Equity Options'!$L:$L,'Daily BSE Equity Options'!$A:$A,$A1544))</f>
        <v/>
      </c>
      <c r="R1544" s="8">
        <f>IF(OR(P1544="",Q1544=""),"",P1544+Q1544)</f>
        <v/>
      </c>
      <c r="S1544" s="23">
        <f>IFERROR(IF(OR(P1544="",INDEX(P:P,MATCH(DATE(YEAR($A1544)-1,MONTH($A1544),DAY($A1544)),$A:$A,0))=""),"",P1544/INDEX(P:P,MATCH(DATE(YEAR($A1544)-1,MONTH($A1544),DAY($A1544)),$A:$A,0))-1),"")</f>
        <v/>
      </c>
      <c r="T1544" s="23">
        <f>IFERROR(IF(OR(Q1544="",INDEX(Q:Q,MATCH(DATE(YEAR($A1544)-1,MONTH($A1544),DAY($A1544)),$A:$A,0))=""),"",Q1544/INDEX(Q:Q,MATCH(DATE(YEAR($A1544)-1,MONTH($A1544),DAY($A1544)),$A:$A,0))-1),"")</f>
        <v/>
      </c>
      <c r="U1544" s="23">
        <f>IFERROR(IF(OR(R1544="",INDEX(R:R,MATCH(DATE(YEAR($A1544)-1,MONTH($A1544),DAY($A1544)),$A:$A,0))=""),"",R1544/INDEX(R:R,MATCH(DATE(YEAR($A1544)-1,MONTH($A1544),DAY($A1544)),$A:$A,0))-1),"")</f>
        <v/>
      </c>
      <c r="V1544" s="23">
        <f>IF(OR(P1544="",P1543=""),"",P1544/P1543-1)</f>
        <v/>
      </c>
      <c r="W1544" s="23">
        <f>IF(OR(Q1544="",Q1543=""),"",Q1544/Q1543-1)</f>
        <v/>
      </c>
      <c r="X1544" s="23">
        <f>IF(OR(R1544="",R1543=""),"",R1544/R1543-1)</f>
        <v/>
      </c>
      <c r="Y1544" s="23">
        <f>IF(R1544="","",P1544/R1544)</f>
        <v/>
      </c>
      <c r="Z1544" s="23">
        <f>IF(R1544="","",Q1544/R1544)</f>
        <v/>
      </c>
      <c r="AA1544" s="24">
        <f>IF(SUMIFS('Daily NSE Equity Options'!$M:$M,'Daily NSE Equity Options'!$A:$A,$A1544)=0,"",SUMIFS('Daily NSE Equity Options'!$M:$M,'Daily NSE Equity Options'!$A:$A,$A1544))</f>
        <v/>
      </c>
      <c r="AB1544" s="9">
        <f>IF(SUMIFS('Daily BSE Equity Options'!$M:$M,'Daily BSE Equity Options'!$A:$A,$A1544)=0,"",SUMIFS('Daily BSE Equity Options'!$M:$M,'Daily BSE Equity Options'!$A:$A,$A1544))</f>
        <v/>
      </c>
      <c r="AC1544" s="9">
        <f>IF(OR(AA1544="",AB1544=""),"",AA1544+AB1544)</f>
        <v/>
      </c>
      <c r="AD1544" s="26">
        <f>IFERROR(IF(OR(AA1544="",INDEX(AA:AA,MATCH(DATE(YEAR($A1544)-1,MONTH($A1544),DAY($A1544)),$A:$A,0))=""),"",AA1544/INDEX(AA:AA,MATCH(DATE(YEAR($A1544)-1,MONTH($A1544),DAY($A1544)),$A:$A,0))-1),"")</f>
        <v/>
      </c>
      <c r="AE1544" s="26">
        <f>IFERROR(IF(OR(AB1544="",INDEX(AB:AB,MATCH(DATE(YEAR($A1544)-1,MONTH($A1544),DAY($A1544)),$A:$A,0))=""),"",AB1544/INDEX(AB:AB,MATCH(DATE(YEAR($A1544)-1,MONTH($A1544),DAY($A1544)),$A:$A,0))-1),"")</f>
        <v/>
      </c>
      <c r="AF1544" s="26">
        <f>IFERROR(IF(OR(AC1544="",INDEX(AC:AC,MATCH(DATE(YEAR($A1544)-1,MONTH($A1544),DAY($A1544)),$A:$A,0))=""),"",AC1544/INDEX(AC:AC,MATCH(DATE(YEAR($A1544)-1,MONTH($A1544),DAY($A1544)),$A:$A,0))-1),"")</f>
        <v/>
      </c>
      <c r="AG1544" s="26">
        <f>IF(OR(AA1544="",AA1543=""),"",AA1544/AA1543-1)</f>
        <v/>
      </c>
      <c r="AH1544" s="26">
        <f>IF(OR(AB1544="",AB1543=""),"",AB1544/AB1543-1)</f>
        <v/>
      </c>
      <c r="AI1544" s="26">
        <f>IF(OR(AC1544="",AC1543=""),"",AC1544/AC1543-1)</f>
        <v/>
      </c>
      <c r="AJ1544" s="26">
        <f>IF(AC1544="","",AA1544/AC1544)</f>
        <v/>
      </c>
      <c r="AK1544" s="26">
        <f>IF(AC1544="","",AB1544/AC1544)</f>
        <v/>
      </c>
      <c r="AL1544" s="29" t="n">
        <v>12.97</v>
      </c>
      <c r="AM1544" s="30" t="n">
        <v>13.51</v>
      </c>
      <c r="AN1544" s="30" t="n">
        <v>12.6475</v>
      </c>
      <c r="AO1544" s="30" t="n">
        <v>12.84</v>
      </c>
      <c r="AP1544" s="31" t="n">
        <v>-0.01</v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18">
        <f>IF(SUMIFS('Daily NSE Equity Options'!$K:$K,'Daily NSE Equity Options'!$A:$A,$A1545)=0,"",SUMIFS('Daily NSE Equity Options'!$K:$K,'Daily NSE Equity Options'!$A:$A,$A1545))</f>
        <v/>
      </c>
      <c r="F1545" s="7">
        <f>IF(SUMIFS('Daily BSE Equity Options'!$K:$K,'Daily BSE Equity Options'!$A:$A,$A1545)=0,"",SUMIFS('Daily BSE Equity Options'!$K:$K,'Daily BSE Equity Options'!$A:$A,$A1545))</f>
        <v/>
      </c>
      <c r="G1545" s="7">
        <f>IF(OR(E1545="",F1545=""),"",E1545+F1545)</f>
        <v/>
      </c>
      <c r="H1545" s="20">
        <f>IFERROR(IF(OR(E1545="",INDEX(E:E,MATCH(DATE(YEAR($A1545)-1,MONTH($A1545),DAY($A1545)),$A:$A,0))=""),"",E1545/INDEX(E:E,MATCH(DATE(YEAR($A1545)-1,MONTH($A1545),DAY($A1545)),$A:$A,0))-1),"")</f>
        <v/>
      </c>
      <c r="I1545" s="20">
        <f>IFERROR(IF(OR(F1545="",INDEX(F:F,MATCH(DATE(YEAR($A1545)-1,MONTH($A1545),DAY($A1545)),$A:$A,0))=""),"",F1545/INDEX(F:F,MATCH(DATE(YEAR($A1545)-1,MONTH($A1545),DAY($A1545)),$A:$A,0))-1),"")</f>
        <v/>
      </c>
      <c r="J1545" s="20">
        <f>IFERROR(IF(OR(G1545="",INDEX(G:G,MATCH(DATE(YEAR($A1545)-1,MONTH($A1545),DAY($A1545)),$A:$A,0))=""),"",G1545/INDEX(G:G,MATCH(DATE(YEAR($A1545)-1,MONTH($A1545),DAY($A1545)),$A:$A,0))-1),"")</f>
        <v/>
      </c>
      <c r="K1545" s="20">
        <f>IF(OR(E1545="",E1544=""),"",E1545/E1544-1)</f>
        <v/>
      </c>
      <c r="L1545" s="20">
        <f>IF(OR(F1545="",F1544=""),"",F1545/F1544-1)</f>
        <v/>
      </c>
      <c r="M1545" s="20">
        <f>IF(OR(G1545="",G1544=""),"",G1545/G1544-1)</f>
        <v/>
      </c>
      <c r="N1545" s="20">
        <f>IF(G1545="","",E1545/G1545)</f>
        <v/>
      </c>
      <c r="O1545" s="20">
        <f>IF(G1545="","",F1545/G1545)</f>
        <v/>
      </c>
      <c r="P1545" s="21">
        <f>IF(SUMIFS('Daily NSE Equity Options'!$L:$L,'Daily NSE Equity Options'!$A:$A,$A1545)=0,"",SUMIFS('Daily NSE Equity Options'!$L:$L,'Daily NSE Equity Options'!$A:$A,$A1545))</f>
        <v/>
      </c>
      <c r="Q1545" s="8">
        <f>IF(SUMIFS('Daily BSE Equity Options'!$L:$L,'Daily BSE Equity Options'!$A:$A,$A1545)=0,"",SUMIFS('Daily BSE Equity Options'!$L:$L,'Daily BSE Equity Options'!$A:$A,$A1545))</f>
        <v/>
      </c>
      <c r="R1545" s="8">
        <f>IF(OR(P1545="",Q1545=""),"",P1545+Q1545)</f>
        <v/>
      </c>
      <c r="S1545" s="23">
        <f>IFERROR(IF(OR(P1545="",INDEX(P:P,MATCH(DATE(YEAR($A1545)-1,MONTH($A1545),DAY($A1545)),$A:$A,0))=""),"",P1545/INDEX(P:P,MATCH(DATE(YEAR($A1545)-1,MONTH($A1545),DAY($A1545)),$A:$A,0))-1),"")</f>
        <v/>
      </c>
      <c r="T1545" s="23">
        <f>IFERROR(IF(OR(Q1545="",INDEX(Q:Q,MATCH(DATE(YEAR($A1545)-1,MONTH($A1545),DAY($A1545)),$A:$A,0))=""),"",Q1545/INDEX(Q:Q,MATCH(DATE(YEAR($A1545)-1,MONTH($A1545),DAY($A1545)),$A:$A,0))-1),"")</f>
        <v/>
      </c>
      <c r="U1545" s="23">
        <f>IFERROR(IF(OR(R1545="",INDEX(R:R,MATCH(DATE(YEAR($A1545)-1,MONTH($A1545),DAY($A1545)),$A:$A,0))=""),"",R1545/INDEX(R:R,MATCH(DATE(YEAR($A1545)-1,MONTH($A1545),DAY($A1545)),$A:$A,0))-1),"")</f>
        <v/>
      </c>
      <c r="V1545" s="23">
        <f>IF(OR(P1545="",P1544=""),"",P1545/P1544-1)</f>
        <v/>
      </c>
      <c r="W1545" s="23">
        <f>IF(OR(Q1545="",Q1544=""),"",Q1545/Q1544-1)</f>
        <v/>
      </c>
      <c r="X1545" s="23">
        <f>IF(OR(R1545="",R1544=""),"",R1545/R1544-1)</f>
        <v/>
      </c>
      <c r="Y1545" s="23">
        <f>IF(R1545="","",P1545/R1545)</f>
        <v/>
      </c>
      <c r="Z1545" s="23">
        <f>IF(R1545="","",Q1545/R1545)</f>
        <v/>
      </c>
      <c r="AA1545" s="24">
        <f>IF(SUMIFS('Daily NSE Equity Options'!$M:$M,'Daily NSE Equity Options'!$A:$A,$A1545)=0,"",SUMIFS('Daily NSE Equity Options'!$M:$M,'Daily NSE Equity Options'!$A:$A,$A1545))</f>
        <v/>
      </c>
      <c r="AB1545" s="9">
        <f>IF(SUMIFS('Daily BSE Equity Options'!$M:$M,'Daily BSE Equity Options'!$A:$A,$A1545)=0,"",SUMIFS('Daily BSE Equity Options'!$M:$M,'Daily BSE Equity Options'!$A:$A,$A1545))</f>
        <v/>
      </c>
      <c r="AC1545" s="9">
        <f>IF(OR(AA1545="",AB1545=""),"",AA1545+AB1545)</f>
        <v/>
      </c>
      <c r="AD1545" s="26">
        <f>IFERROR(IF(OR(AA1545="",INDEX(AA:AA,MATCH(DATE(YEAR($A1545)-1,MONTH($A1545),DAY($A1545)),$A:$A,0))=""),"",AA1545/INDEX(AA:AA,MATCH(DATE(YEAR($A1545)-1,MONTH($A1545),DAY($A1545)),$A:$A,0))-1),"")</f>
        <v/>
      </c>
      <c r="AE1545" s="26">
        <f>IFERROR(IF(OR(AB1545="",INDEX(AB:AB,MATCH(DATE(YEAR($A1545)-1,MONTH($A1545),DAY($A1545)),$A:$A,0))=""),"",AB1545/INDEX(AB:AB,MATCH(DATE(YEAR($A1545)-1,MONTH($A1545),DAY($A1545)),$A:$A,0))-1),"")</f>
        <v/>
      </c>
      <c r="AF1545" s="26">
        <f>IFERROR(IF(OR(AC1545="",INDEX(AC:AC,MATCH(DATE(YEAR($A1545)-1,MONTH($A1545),DAY($A1545)),$A:$A,0))=""),"",AC1545/INDEX(AC:AC,MATCH(DATE(YEAR($A1545)-1,MONTH($A1545),DAY($A1545)),$A:$A,0))-1),"")</f>
        <v/>
      </c>
      <c r="AG1545" s="26">
        <f>IF(OR(AA1545="",AA1544=""),"",AA1545/AA1544-1)</f>
        <v/>
      </c>
      <c r="AH1545" s="26">
        <f>IF(OR(AB1545="",AB1544=""),"",AB1545/AB1544-1)</f>
        <v/>
      </c>
      <c r="AI1545" s="26">
        <f>IF(OR(AC1545="",AC1544=""),"",AC1545/AC1544-1)</f>
        <v/>
      </c>
      <c r="AJ1545" s="26">
        <f>IF(AC1545="","",AA1545/AC1545)</f>
        <v/>
      </c>
      <c r="AK1545" s="26">
        <f>IF(AC1545="","",AB1545/AC1545)</f>
        <v/>
      </c>
      <c r="AL1545" s="29" t="n">
        <v>12.8425</v>
      </c>
      <c r="AM1545" s="30" t="n">
        <v>14.24</v>
      </c>
      <c r="AN1545" s="30" t="n">
        <v>12.43</v>
      </c>
      <c r="AO1545" s="30" t="n">
        <v>13.94</v>
      </c>
      <c r="AP1545" s="31" t="n">
        <v>0.08550000000000001</v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18">
        <f>IF(SUMIFS('Daily NSE Equity Options'!$K:$K,'Daily NSE Equity Options'!$A:$A,$A1546)=0,"",SUMIFS('Daily NSE Equity Options'!$K:$K,'Daily NSE Equity Options'!$A:$A,$A1546))</f>
        <v/>
      </c>
      <c r="F1546" s="7">
        <f>IF(SUMIFS('Daily BSE Equity Options'!$K:$K,'Daily BSE Equity Options'!$A:$A,$A1546)=0,"",SUMIFS('Daily BSE Equity Options'!$K:$K,'Daily BSE Equity Options'!$A:$A,$A1546))</f>
        <v/>
      </c>
      <c r="G1546" s="7">
        <f>IF(OR(E1546="",F1546=""),"",E1546+F1546)</f>
        <v/>
      </c>
      <c r="H1546" s="20">
        <f>IFERROR(IF(OR(E1546="",INDEX(E:E,MATCH(DATE(YEAR($A1546)-1,MONTH($A1546),DAY($A1546)),$A:$A,0))=""),"",E1546/INDEX(E:E,MATCH(DATE(YEAR($A1546)-1,MONTH($A1546),DAY($A1546)),$A:$A,0))-1),"")</f>
        <v/>
      </c>
      <c r="I1546" s="20">
        <f>IFERROR(IF(OR(F1546="",INDEX(F:F,MATCH(DATE(YEAR($A1546)-1,MONTH($A1546),DAY($A1546)),$A:$A,0))=""),"",F1546/INDEX(F:F,MATCH(DATE(YEAR($A1546)-1,MONTH($A1546),DAY($A1546)),$A:$A,0))-1),"")</f>
        <v/>
      </c>
      <c r="J1546" s="20">
        <f>IFERROR(IF(OR(G1546="",INDEX(G:G,MATCH(DATE(YEAR($A1546)-1,MONTH($A1546),DAY($A1546)),$A:$A,0))=""),"",G1546/INDEX(G:G,MATCH(DATE(YEAR($A1546)-1,MONTH($A1546),DAY($A1546)),$A:$A,0))-1),"")</f>
        <v/>
      </c>
      <c r="K1546" s="20">
        <f>IF(OR(E1546="",E1545=""),"",E1546/E1545-1)</f>
        <v/>
      </c>
      <c r="L1546" s="20">
        <f>IF(OR(F1546="",F1545=""),"",F1546/F1545-1)</f>
        <v/>
      </c>
      <c r="M1546" s="20">
        <f>IF(OR(G1546="",G1545=""),"",G1546/G1545-1)</f>
        <v/>
      </c>
      <c r="N1546" s="20">
        <f>IF(G1546="","",E1546/G1546)</f>
        <v/>
      </c>
      <c r="O1546" s="20">
        <f>IF(G1546="","",F1546/G1546)</f>
        <v/>
      </c>
      <c r="P1546" s="21">
        <f>IF(SUMIFS('Daily NSE Equity Options'!$L:$L,'Daily NSE Equity Options'!$A:$A,$A1546)=0,"",SUMIFS('Daily NSE Equity Options'!$L:$L,'Daily NSE Equity Options'!$A:$A,$A1546))</f>
        <v/>
      </c>
      <c r="Q1546" s="8">
        <f>IF(SUMIFS('Daily BSE Equity Options'!$L:$L,'Daily BSE Equity Options'!$A:$A,$A1546)=0,"",SUMIFS('Daily BSE Equity Options'!$L:$L,'Daily BSE Equity Options'!$A:$A,$A1546))</f>
        <v/>
      </c>
      <c r="R1546" s="8">
        <f>IF(OR(P1546="",Q1546=""),"",P1546+Q1546)</f>
        <v/>
      </c>
      <c r="S1546" s="23">
        <f>IFERROR(IF(OR(P1546="",INDEX(P:P,MATCH(DATE(YEAR($A1546)-1,MONTH($A1546),DAY($A1546)),$A:$A,0))=""),"",P1546/INDEX(P:P,MATCH(DATE(YEAR($A1546)-1,MONTH($A1546),DAY($A1546)),$A:$A,0))-1),"")</f>
        <v/>
      </c>
      <c r="T1546" s="23">
        <f>IFERROR(IF(OR(Q1546="",INDEX(Q:Q,MATCH(DATE(YEAR($A1546)-1,MONTH($A1546),DAY($A1546)),$A:$A,0))=""),"",Q1546/INDEX(Q:Q,MATCH(DATE(YEAR($A1546)-1,MONTH($A1546),DAY($A1546)),$A:$A,0))-1),"")</f>
        <v/>
      </c>
      <c r="U1546" s="23">
        <f>IFERROR(IF(OR(R1546="",INDEX(R:R,MATCH(DATE(YEAR($A1546)-1,MONTH($A1546),DAY($A1546)),$A:$A,0))=""),"",R1546/INDEX(R:R,MATCH(DATE(YEAR($A1546)-1,MONTH($A1546),DAY($A1546)),$A:$A,0))-1),"")</f>
        <v/>
      </c>
      <c r="V1546" s="23">
        <f>IF(OR(P1546="",P1545=""),"",P1546/P1545-1)</f>
        <v/>
      </c>
      <c r="W1546" s="23">
        <f>IF(OR(Q1546="",Q1545=""),"",Q1546/Q1545-1)</f>
        <v/>
      </c>
      <c r="X1546" s="23">
        <f>IF(OR(R1546="",R1545=""),"",R1546/R1545-1)</f>
        <v/>
      </c>
      <c r="Y1546" s="23">
        <f>IF(R1546="","",P1546/R1546)</f>
        <v/>
      </c>
      <c r="Z1546" s="23">
        <f>IF(R1546="","",Q1546/R1546)</f>
        <v/>
      </c>
      <c r="AA1546" s="24">
        <f>IF(SUMIFS('Daily NSE Equity Options'!$M:$M,'Daily NSE Equity Options'!$A:$A,$A1546)=0,"",SUMIFS('Daily NSE Equity Options'!$M:$M,'Daily NSE Equity Options'!$A:$A,$A1546))</f>
        <v/>
      </c>
      <c r="AB1546" s="9">
        <f>IF(SUMIFS('Daily BSE Equity Options'!$M:$M,'Daily BSE Equity Options'!$A:$A,$A1546)=0,"",SUMIFS('Daily BSE Equity Options'!$M:$M,'Daily BSE Equity Options'!$A:$A,$A1546))</f>
        <v/>
      </c>
      <c r="AC1546" s="9">
        <f>IF(OR(AA1546="",AB1546=""),"",AA1546+AB1546)</f>
        <v/>
      </c>
      <c r="AD1546" s="26">
        <f>IFERROR(IF(OR(AA1546="",INDEX(AA:AA,MATCH(DATE(YEAR($A1546)-1,MONTH($A1546),DAY($A1546)),$A:$A,0))=""),"",AA1546/INDEX(AA:AA,MATCH(DATE(YEAR($A1546)-1,MONTH($A1546),DAY($A1546)),$A:$A,0))-1),"")</f>
        <v/>
      </c>
      <c r="AE1546" s="26">
        <f>IFERROR(IF(OR(AB1546="",INDEX(AB:AB,MATCH(DATE(YEAR($A1546)-1,MONTH($A1546),DAY($A1546)),$A:$A,0))=""),"",AB1546/INDEX(AB:AB,MATCH(DATE(YEAR($A1546)-1,MONTH($A1546),DAY($A1546)),$A:$A,0))-1),"")</f>
        <v/>
      </c>
      <c r="AF1546" s="26">
        <f>IFERROR(IF(OR(AC1546="",INDEX(AC:AC,MATCH(DATE(YEAR($A1546)-1,MONTH($A1546),DAY($A1546)),$A:$A,0))=""),"",AC1546/INDEX(AC:AC,MATCH(DATE(YEAR($A1546)-1,MONTH($A1546),DAY($A1546)),$A:$A,0))-1),"")</f>
        <v/>
      </c>
      <c r="AG1546" s="26">
        <f>IF(OR(AA1546="",AA1545=""),"",AA1546/AA1545-1)</f>
        <v/>
      </c>
      <c r="AH1546" s="26">
        <f>IF(OR(AB1546="",AB1545=""),"",AB1546/AB1545-1)</f>
        <v/>
      </c>
      <c r="AI1546" s="26">
        <f>IF(OR(AC1546="",AC1545=""),"",AC1546/AC1545-1)</f>
        <v/>
      </c>
      <c r="AJ1546" s="26">
        <f>IF(AC1546="","",AA1546/AC1546)</f>
        <v/>
      </c>
      <c r="AK1546" s="26">
        <f>IF(AC1546="","",AB1546/AC1546)</f>
        <v/>
      </c>
      <c r="AL1546" s="29" t="n">
        <v>13.9425</v>
      </c>
      <c r="AM1546" s="30" t="n">
        <v>14.3025</v>
      </c>
      <c r="AN1546" s="30" t="n">
        <v>13.295</v>
      </c>
      <c r="AO1546" s="30" t="n">
        <v>13.39</v>
      </c>
      <c r="AP1546" s="31" t="n">
        <v>-0.0396</v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18">
        <f>IF(SUMIFS('Daily NSE Equity Options'!$K:$K,'Daily NSE Equity Options'!$A:$A,$A1547)=0,"",SUMIFS('Daily NSE Equity Options'!$K:$K,'Daily NSE Equity Options'!$A:$A,$A1547))</f>
        <v/>
      </c>
      <c r="F1547" s="7">
        <f>IF(SUMIFS('Daily BSE Equity Options'!$K:$K,'Daily BSE Equity Options'!$A:$A,$A1547)=0,"",SUMIFS('Daily BSE Equity Options'!$K:$K,'Daily BSE Equity Options'!$A:$A,$A1547))</f>
        <v/>
      </c>
      <c r="G1547" s="7">
        <f>IF(OR(E1547="",F1547=""),"",E1547+F1547)</f>
        <v/>
      </c>
      <c r="H1547" s="20">
        <f>IFERROR(IF(OR(E1547="",INDEX(E:E,MATCH(DATE(YEAR($A1547)-1,MONTH($A1547),DAY($A1547)),$A:$A,0))=""),"",E1547/INDEX(E:E,MATCH(DATE(YEAR($A1547)-1,MONTH($A1547),DAY($A1547)),$A:$A,0))-1),"")</f>
        <v/>
      </c>
      <c r="I1547" s="20">
        <f>IFERROR(IF(OR(F1547="",INDEX(F:F,MATCH(DATE(YEAR($A1547)-1,MONTH($A1547),DAY($A1547)),$A:$A,0))=""),"",F1547/INDEX(F:F,MATCH(DATE(YEAR($A1547)-1,MONTH($A1547),DAY($A1547)),$A:$A,0))-1),"")</f>
        <v/>
      </c>
      <c r="J1547" s="20">
        <f>IFERROR(IF(OR(G1547="",INDEX(G:G,MATCH(DATE(YEAR($A1547)-1,MONTH($A1547),DAY($A1547)),$A:$A,0))=""),"",G1547/INDEX(G:G,MATCH(DATE(YEAR($A1547)-1,MONTH($A1547),DAY($A1547)),$A:$A,0))-1),"")</f>
        <v/>
      </c>
      <c r="K1547" s="20">
        <f>IF(OR(E1547="",E1546=""),"",E1547/E1546-1)</f>
        <v/>
      </c>
      <c r="L1547" s="20">
        <f>IF(OR(F1547="",F1546=""),"",F1547/F1546-1)</f>
        <v/>
      </c>
      <c r="M1547" s="20">
        <f>IF(OR(G1547="",G1546=""),"",G1547/G1546-1)</f>
        <v/>
      </c>
      <c r="N1547" s="20">
        <f>IF(G1547="","",E1547/G1547)</f>
        <v/>
      </c>
      <c r="O1547" s="20">
        <f>IF(G1547="","",F1547/G1547)</f>
        <v/>
      </c>
      <c r="P1547" s="21">
        <f>IF(SUMIFS('Daily NSE Equity Options'!$L:$L,'Daily NSE Equity Options'!$A:$A,$A1547)=0,"",SUMIFS('Daily NSE Equity Options'!$L:$L,'Daily NSE Equity Options'!$A:$A,$A1547))</f>
        <v/>
      </c>
      <c r="Q1547" s="8">
        <f>IF(SUMIFS('Daily BSE Equity Options'!$L:$L,'Daily BSE Equity Options'!$A:$A,$A1547)=0,"",SUMIFS('Daily BSE Equity Options'!$L:$L,'Daily BSE Equity Options'!$A:$A,$A1547))</f>
        <v/>
      </c>
      <c r="R1547" s="8">
        <f>IF(OR(P1547="",Q1547=""),"",P1547+Q1547)</f>
        <v/>
      </c>
      <c r="S1547" s="23">
        <f>IFERROR(IF(OR(P1547="",INDEX(P:P,MATCH(DATE(YEAR($A1547)-1,MONTH($A1547),DAY($A1547)),$A:$A,0))=""),"",P1547/INDEX(P:P,MATCH(DATE(YEAR($A1547)-1,MONTH($A1547),DAY($A1547)),$A:$A,0))-1),"")</f>
        <v/>
      </c>
      <c r="T1547" s="23">
        <f>IFERROR(IF(OR(Q1547="",INDEX(Q:Q,MATCH(DATE(YEAR($A1547)-1,MONTH($A1547),DAY($A1547)),$A:$A,0))=""),"",Q1547/INDEX(Q:Q,MATCH(DATE(YEAR($A1547)-1,MONTH($A1547),DAY($A1547)),$A:$A,0))-1),"")</f>
        <v/>
      </c>
      <c r="U1547" s="23">
        <f>IFERROR(IF(OR(R1547="",INDEX(R:R,MATCH(DATE(YEAR($A1547)-1,MONTH($A1547),DAY($A1547)),$A:$A,0))=""),"",R1547/INDEX(R:R,MATCH(DATE(YEAR($A1547)-1,MONTH($A1547),DAY($A1547)),$A:$A,0))-1),"")</f>
        <v/>
      </c>
      <c r="V1547" s="23">
        <f>IF(OR(P1547="",P1546=""),"",P1547/P1546-1)</f>
        <v/>
      </c>
      <c r="W1547" s="23">
        <f>IF(OR(Q1547="",Q1546=""),"",Q1547/Q1546-1)</f>
        <v/>
      </c>
      <c r="X1547" s="23">
        <f>IF(OR(R1547="",R1546=""),"",R1547/R1546-1)</f>
        <v/>
      </c>
      <c r="Y1547" s="23">
        <f>IF(R1547="","",P1547/R1547)</f>
        <v/>
      </c>
      <c r="Z1547" s="23">
        <f>IF(R1547="","",Q1547/R1547)</f>
        <v/>
      </c>
      <c r="AA1547" s="24">
        <f>IF(SUMIFS('Daily NSE Equity Options'!$M:$M,'Daily NSE Equity Options'!$A:$A,$A1547)=0,"",SUMIFS('Daily NSE Equity Options'!$M:$M,'Daily NSE Equity Options'!$A:$A,$A1547))</f>
        <v/>
      </c>
      <c r="AB1547" s="9">
        <f>IF(SUMIFS('Daily BSE Equity Options'!$M:$M,'Daily BSE Equity Options'!$A:$A,$A1547)=0,"",SUMIFS('Daily BSE Equity Options'!$M:$M,'Daily BSE Equity Options'!$A:$A,$A1547))</f>
        <v/>
      </c>
      <c r="AC1547" s="9">
        <f>IF(OR(AA1547="",AB1547=""),"",AA1547+AB1547)</f>
        <v/>
      </c>
      <c r="AD1547" s="26">
        <f>IFERROR(IF(OR(AA1547="",INDEX(AA:AA,MATCH(DATE(YEAR($A1547)-1,MONTH($A1547),DAY($A1547)),$A:$A,0))=""),"",AA1547/INDEX(AA:AA,MATCH(DATE(YEAR($A1547)-1,MONTH($A1547),DAY($A1547)),$A:$A,0))-1),"")</f>
        <v/>
      </c>
      <c r="AE1547" s="26">
        <f>IFERROR(IF(OR(AB1547="",INDEX(AB:AB,MATCH(DATE(YEAR($A1547)-1,MONTH($A1547),DAY($A1547)),$A:$A,0))=""),"",AB1547/INDEX(AB:AB,MATCH(DATE(YEAR($A1547)-1,MONTH($A1547),DAY($A1547)),$A:$A,0))-1),"")</f>
        <v/>
      </c>
      <c r="AF1547" s="26">
        <f>IFERROR(IF(OR(AC1547="",INDEX(AC:AC,MATCH(DATE(YEAR($A1547)-1,MONTH($A1547),DAY($A1547)),$A:$A,0))=""),"",AC1547/INDEX(AC:AC,MATCH(DATE(YEAR($A1547)-1,MONTH($A1547),DAY($A1547)),$A:$A,0))-1),"")</f>
        <v/>
      </c>
      <c r="AG1547" s="26">
        <f>IF(OR(AA1547="",AA1546=""),"",AA1547/AA1546-1)</f>
        <v/>
      </c>
      <c r="AH1547" s="26">
        <f>IF(OR(AB1547="",AB1546=""),"",AB1547/AB1546-1)</f>
        <v/>
      </c>
      <c r="AI1547" s="26">
        <f>IF(OR(AC1547="",AC1546=""),"",AC1547/AC1546-1)</f>
        <v/>
      </c>
      <c r="AJ1547" s="26">
        <f>IF(AC1547="","",AA1547/AC1547)</f>
        <v/>
      </c>
      <c r="AK1547" s="26">
        <f>IF(AC1547="","",AB1547/AC1547)</f>
        <v/>
      </c>
      <c r="AL1547" s="29" t="n">
        <v>13.385</v>
      </c>
      <c r="AM1547" s="30" t="n">
        <v>13.385</v>
      </c>
      <c r="AN1547" s="30" t="n">
        <v>12.4325</v>
      </c>
      <c r="AO1547" s="30" t="n">
        <v>13.05</v>
      </c>
      <c r="AP1547" s="31" t="n">
        <v>-0.025</v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18">
        <f>IF(SUMIFS('Daily NSE Equity Options'!$K:$K,'Daily NSE Equity Options'!$A:$A,$A1548)=0,"",SUMIFS('Daily NSE Equity Options'!$K:$K,'Daily NSE Equity Options'!$A:$A,$A1548))</f>
        <v/>
      </c>
      <c r="F1548" s="7">
        <f>IF(SUMIFS('Daily BSE Equity Options'!$K:$K,'Daily BSE Equity Options'!$A:$A,$A1548)=0,"",SUMIFS('Daily BSE Equity Options'!$K:$K,'Daily BSE Equity Options'!$A:$A,$A1548))</f>
        <v/>
      </c>
      <c r="G1548" s="7">
        <f>IF(OR(E1548="",F1548=""),"",E1548+F1548)</f>
        <v/>
      </c>
      <c r="H1548" s="20">
        <f>IFERROR(IF(OR(E1548="",INDEX(E:E,MATCH(DATE(YEAR($A1548)-1,MONTH($A1548),DAY($A1548)),$A:$A,0))=""),"",E1548/INDEX(E:E,MATCH(DATE(YEAR($A1548)-1,MONTH($A1548),DAY($A1548)),$A:$A,0))-1),"")</f>
        <v/>
      </c>
      <c r="I1548" s="20">
        <f>IFERROR(IF(OR(F1548="",INDEX(F:F,MATCH(DATE(YEAR($A1548)-1,MONTH($A1548),DAY($A1548)),$A:$A,0))=""),"",F1548/INDEX(F:F,MATCH(DATE(YEAR($A1548)-1,MONTH($A1548),DAY($A1548)),$A:$A,0))-1),"")</f>
        <v/>
      </c>
      <c r="J1548" s="20">
        <f>IFERROR(IF(OR(G1548="",INDEX(G:G,MATCH(DATE(YEAR($A1548)-1,MONTH($A1548),DAY($A1548)),$A:$A,0))=""),"",G1548/INDEX(G:G,MATCH(DATE(YEAR($A1548)-1,MONTH($A1548),DAY($A1548)),$A:$A,0))-1),"")</f>
        <v/>
      </c>
      <c r="K1548" s="20">
        <f>IF(OR(E1548="",E1547=""),"",E1548/E1547-1)</f>
        <v/>
      </c>
      <c r="L1548" s="20">
        <f>IF(OR(F1548="",F1547=""),"",F1548/F1547-1)</f>
        <v/>
      </c>
      <c r="M1548" s="20">
        <f>IF(OR(G1548="",G1547=""),"",G1548/G1547-1)</f>
        <v/>
      </c>
      <c r="N1548" s="20">
        <f>IF(G1548="","",E1548/G1548)</f>
        <v/>
      </c>
      <c r="O1548" s="20">
        <f>IF(G1548="","",F1548/G1548)</f>
        <v/>
      </c>
      <c r="P1548" s="21">
        <f>IF(SUMIFS('Daily NSE Equity Options'!$L:$L,'Daily NSE Equity Options'!$A:$A,$A1548)=0,"",SUMIFS('Daily NSE Equity Options'!$L:$L,'Daily NSE Equity Options'!$A:$A,$A1548))</f>
        <v/>
      </c>
      <c r="Q1548" s="8">
        <f>IF(SUMIFS('Daily BSE Equity Options'!$L:$L,'Daily BSE Equity Options'!$A:$A,$A1548)=0,"",SUMIFS('Daily BSE Equity Options'!$L:$L,'Daily BSE Equity Options'!$A:$A,$A1548))</f>
        <v/>
      </c>
      <c r="R1548" s="8">
        <f>IF(OR(P1548="",Q1548=""),"",P1548+Q1548)</f>
        <v/>
      </c>
      <c r="S1548" s="23">
        <f>IFERROR(IF(OR(P1548="",INDEX(P:P,MATCH(DATE(YEAR($A1548)-1,MONTH($A1548),DAY($A1548)),$A:$A,0))=""),"",P1548/INDEX(P:P,MATCH(DATE(YEAR($A1548)-1,MONTH($A1548),DAY($A1548)),$A:$A,0))-1),"")</f>
        <v/>
      </c>
      <c r="T1548" s="23">
        <f>IFERROR(IF(OR(Q1548="",INDEX(Q:Q,MATCH(DATE(YEAR($A1548)-1,MONTH($A1548),DAY($A1548)),$A:$A,0))=""),"",Q1548/INDEX(Q:Q,MATCH(DATE(YEAR($A1548)-1,MONTH($A1548),DAY($A1548)),$A:$A,0))-1),"")</f>
        <v/>
      </c>
      <c r="U1548" s="23">
        <f>IFERROR(IF(OR(R1548="",INDEX(R:R,MATCH(DATE(YEAR($A1548)-1,MONTH($A1548),DAY($A1548)),$A:$A,0))=""),"",R1548/INDEX(R:R,MATCH(DATE(YEAR($A1548)-1,MONTH($A1548),DAY($A1548)),$A:$A,0))-1),"")</f>
        <v/>
      </c>
      <c r="V1548" s="23">
        <f>IF(OR(P1548="",P1547=""),"",P1548/P1547-1)</f>
        <v/>
      </c>
      <c r="W1548" s="23">
        <f>IF(OR(Q1548="",Q1547=""),"",Q1548/Q1547-1)</f>
        <v/>
      </c>
      <c r="X1548" s="23">
        <f>IF(OR(R1548="",R1547=""),"",R1548/R1547-1)</f>
        <v/>
      </c>
      <c r="Y1548" s="23">
        <f>IF(R1548="","",P1548/R1548)</f>
        <v/>
      </c>
      <c r="Z1548" s="23">
        <f>IF(R1548="","",Q1548/R1548)</f>
        <v/>
      </c>
      <c r="AA1548" s="24">
        <f>IF(SUMIFS('Daily NSE Equity Options'!$M:$M,'Daily NSE Equity Options'!$A:$A,$A1548)=0,"",SUMIFS('Daily NSE Equity Options'!$M:$M,'Daily NSE Equity Options'!$A:$A,$A1548))</f>
        <v/>
      </c>
      <c r="AB1548" s="9">
        <f>IF(SUMIFS('Daily BSE Equity Options'!$M:$M,'Daily BSE Equity Options'!$A:$A,$A1548)=0,"",SUMIFS('Daily BSE Equity Options'!$M:$M,'Daily BSE Equity Options'!$A:$A,$A1548))</f>
        <v/>
      </c>
      <c r="AC1548" s="9">
        <f>IF(OR(AA1548="",AB1548=""),"",AA1548+AB1548)</f>
        <v/>
      </c>
      <c r="AD1548" s="26">
        <f>IFERROR(IF(OR(AA1548="",INDEX(AA:AA,MATCH(DATE(YEAR($A1548)-1,MONTH($A1548),DAY($A1548)),$A:$A,0))=""),"",AA1548/INDEX(AA:AA,MATCH(DATE(YEAR($A1548)-1,MONTH($A1548),DAY($A1548)),$A:$A,0))-1),"")</f>
        <v/>
      </c>
      <c r="AE1548" s="26">
        <f>IFERROR(IF(OR(AB1548="",INDEX(AB:AB,MATCH(DATE(YEAR($A1548)-1,MONTH($A1548),DAY($A1548)),$A:$A,0))=""),"",AB1548/INDEX(AB:AB,MATCH(DATE(YEAR($A1548)-1,MONTH($A1548),DAY($A1548)),$A:$A,0))-1),"")</f>
        <v/>
      </c>
      <c r="AF1548" s="26">
        <f>IFERROR(IF(OR(AC1548="",INDEX(AC:AC,MATCH(DATE(YEAR($A1548)-1,MONTH($A1548),DAY($A1548)),$A:$A,0))=""),"",AC1548/INDEX(AC:AC,MATCH(DATE(YEAR($A1548)-1,MONTH($A1548),DAY($A1548)),$A:$A,0))-1),"")</f>
        <v/>
      </c>
      <c r="AG1548" s="26">
        <f>IF(OR(AA1548="",AA1547=""),"",AA1548/AA1547-1)</f>
        <v/>
      </c>
      <c r="AH1548" s="26">
        <f>IF(OR(AB1548="",AB1547=""),"",AB1548/AB1547-1)</f>
        <v/>
      </c>
      <c r="AI1548" s="26">
        <f>IF(OR(AC1548="",AC1547=""),"",AC1548/AC1547-1)</f>
        <v/>
      </c>
      <c r="AJ1548" s="26">
        <f>IF(AC1548="","",AA1548/AC1548)</f>
        <v/>
      </c>
      <c r="AK1548" s="26">
        <f>IF(AC1548="","",AB1548/AC1548)</f>
        <v/>
      </c>
      <c r="AL1548" s="29" t="n">
        <v>13.05</v>
      </c>
      <c r="AM1548" s="30" t="n">
        <v>14.07</v>
      </c>
      <c r="AN1548" s="30" t="n">
        <v>12.9175</v>
      </c>
      <c r="AO1548" s="30" t="n">
        <v>13.61</v>
      </c>
      <c r="AP1548" s="31" t="n">
        <v>0.0429</v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18">
        <f>IF(SUMIFS('Daily NSE Equity Options'!$K:$K,'Daily NSE Equity Options'!$A:$A,$A1549)=0,"",SUMIFS('Daily NSE Equity Options'!$K:$K,'Daily NSE Equity Options'!$A:$A,$A1549))</f>
        <v/>
      </c>
      <c r="F1549" s="7">
        <f>IF(SUMIFS('Daily BSE Equity Options'!$K:$K,'Daily BSE Equity Options'!$A:$A,$A1549)=0,"",SUMIFS('Daily BSE Equity Options'!$K:$K,'Daily BSE Equity Options'!$A:$A,$A1549))</f>
        <v/>
      </c>
      <c r="G1549" s="7">
        <f>IF(OR(E1549="",F1549=""),"",E1549+F1549)</f>
        <v/>
      </c>
      <c r="H1549" s="20">
        <f>IFERROR(IF(OR(E1549="",INDEX(E:E,MATCH(DATE(YEAR($A1549)-1,MONTH($A1549),DAY($A1549)),$A:$A,0))=""),"",E1549/INDEX(E:E,MATCH(DATE(YEAR($A1549)-1,MONTH($A1549),DAY($A1549)),$A:$A,0))-1),"")</f>
        <v/>
      </c>
      <c r="I1549" s="20">
        <f>IFERROR(IF(OR(F1549="",INDEX(F:F,MATCH(DATE(YEAR($A1549)-1,MONTH($A1549),DAY($A1549)),$A:$A,0))=""),"",F1549/INDEX(F:F,MATCH(DATE(YEAR($A1549)-1,MONTH($A1549),DAY($A1549)),$A:$A,0))-1),"")</f>
        <v/>
      </c>
      <c r="J1549" s="20">
        <f>IFERROR(IF(OR(G1549="",INDEX(G:G,MATCH(DATE(YEAR($A1549)-1,MONTH($A1549),DAY($A1549)),$A:$A,0))=""),"",G1549/INDEX(G:G,MATCH(DATE(YEAR($A1549)-1,MONTH($A1549),DAY($A1549)),$A:$A,0))-1),"")</f>
        <v/>
      </c>
      <c r="K1549" s="20">
        <f>IF(OR(E1549="",E1548=""),"",E1549/E1548-1)</f>
        <v/>
      </c>
      <c r="L1549" s="20">
        <f>IF(OR(F1549="",F1548=""),"",F1549/F1548-1)</f>
        <v/>
      </c>
      <c r="M1549" s="20">
        <f>IF(OR(G1549="",G1548=""),"",G1549/G1548-1)</f>
        <v/>
      </c>
      <c r="N1549" s="20">
        <f>IF(G1549="","",E1549/G1549)</f>
        <v/>
      </c>
      <c r="O1549" s="20">
        <f>IF(G1549="","",F1549/G1549)</f>
        <v/>
      </c>
      <c r="P1549" s="21">
        <f>IF(SUMIFS('Daily NSE Equity Options'!$L:$L,'Daily NSE Equity Options'!$A:$A,$A1549)=0,"",SUMIFS('Daily NSE Equity Options'!$L:$L,'Daily NSE Equity Options'!$A:$A,$A1549))</f>
        <v/>
      </c>
      <c r="Q1549" s="8">
        <f>IF(SUMIFS('Daily BSE Equity Options'!$L:$L,'Daily BSE Equity Options'!$A:$A,$A1549)=0,"",SUMIFS('Daily BSE Equity Options'!$L:$L,'Daily BSE Equity Options'!$A:$A,$A1549))</f>
        <v/>
      </c>
      <c r="R1549" s="8">
        <f>IF(OR(P1549="",Q1549=""),"",P1549+Q1549)</f>
        <v/>
      </c>
      <c r="S1549" s="23">
        <f>IFERROR(IF(OR(P1549="",INDEX(P:P,MATCH(DATE(YEAR($A1549)-1,MONTH($A1549),DAY($A1549)),$A:$A,0))=""),"",P1549/INDEX(P:P,MATCH(DATE(YEAR($A1549)-1,MONTH($A1549),DAY($A1549)),$A:$A,0))-1),"")</f>
        <v/>
      </c>
      <c r="T1549" s="23">
        <f>IFERROR(IF(OR(Q1549="",INDEX(Q:Q,MATCH(DATE(YEAR($A1549)-1,MONTH($A1549),DAY($A1549)),$A:$A,0))=""),"",Q1549/INDEX(Q:Q,MATCH(DATE(YEAR($A1549)-1,MONTH($A1549),DAY($A1549)),$A:$A,0))-1),"")</f>
        <v/>
      </c>
      <c r="U1549" s="23">
        <f>IFERROR(IF(OR(R1549="",INDEX(R:R,MATCH(DATE(YEAR($A1549)-1,MONTH($A1549),DAY($A1549)),$A:$A,0))=""),"",R1549/INDEX(R:R,MATCH(DATE(YEAR($A1549)-1,MONTH($A1549),DAY($A1549)),$A:$A,0))-1),"")</f>
        <v/>
      </c>
      <c r="V1549" s="23">
        <f>IF(OR(P1549="",P1548=""),"",P1549/P1548-1)</f>
        <v/>
      </c>
      <c r="W1549" s="23">
        <f>IF(OR(Q1549="",Q1548=""),"",Q1549/Q1548-1)</f>
        <v/>
      </c>
      <c r="X1549" s="23">
        <f>IF(OR(R1549="",R1548=""),"",R1549/R1548-1)</f>
        <v/>
      </c>
      <c r="Y1549" s="23">
        <f>IF(R1549="","",P1549/R1549)</f>
        <v/>
      </c>
      <c r="Z1549" s="23">
        <f>IF(R1549="","",Q1549/R1549)</f>
        <v/>
      </c>
      <c r="AA1549" s="24">
        <f>IF(SUMIFS('Daily NSE Equity Options'!$M:$M,'Daily NSE Equity Options'!$A:$A,$A1549)=0,"",SUMIFS('Daily NSE Equity Options'!$M:$M,'Daily NSE Equity Options'!$A:$A,$A1549))</f>
        <v/>
      </c>
      <c r="AB1549" s="9">
        <f>IF(SUMIFS('Daily BSE Equity Options'!$M:$M,'Daily BSE Equity Options'!$A:$A,$A1549)=0,"",SUMIFS('Daily BSE Equity Options'!$M:$M,'Daily BSE Equity Options'!$A:$A,$A1549))</f>
        <v/>
      </c>
      <c r="AC1549" s="9">
        <f>IF(OR(AA1549="",AB1549=""),"",AA1549+AB1549)</f>
        <v/>
      </c>
      <c r="AD1549" s="26">
        <f>IFERROR(IF(OR(AA1549="",INDEX(AA:AA,MATCH(DATE(YEAR($A1549)-1,MONTH($A1549),DAY($A1549)),$A:$A,0))=""),"",AA1549/INDEX(AA:AA,MATCH(DATE(YEAR($A1549)-1,MONTH($A1549),DAY($A1549)),$A:$A,0))-1),"")</f>
        <v/>
      </c>
      <c r="AE1549" s="26">
        <f>IFERROR(IF(OR(AB1549="",INDEX(AB:AB,MATCH(DATE(YEAR($A1549)-1,MONTH($A1549),DAY($A1549)),$A:$A,0))=""),"",AB1549/INDEX(AB:AB,MATCH(DATE(YEAR($A1549)-1,MONTH($A1549),DAY($A1549)),$A:$A,0))-1),"")</f>
        <v/>
      </c>
      <c r="AF1549" s="26">
        <f>IFERROR(IF(OR(AC1549="",INDEX(AC:AC,MATCH(DATE(YEAR($A1549)-1,MONTH($A1549),DAY($A1549)),$A:$A,0))=""),"",AC1549/INDEX(AC:AC,MATCH(DATE(YEAR($A1549)-1,MONTH($A1549),DAY($A1549)),$A:$A,0))-1),"")</f>
        <v/>
      </c>
      <c r="AG1549" s="26">
        <f>IF(OR(AA1549="",AA1548=""),"",AA1549/AA1548-1)</f>
        <v/>
      </c>
      <c r="AH1549" s="26">
        <f>IF(OR(AB1549="",AB1548=""),"",AB1549/AB1548-1)</f>
        <v/>
      </c>
      <c r="AI1549" s="26">
        <f>IF(OR(AC1549="",AC1548=""),"",AC1549/AC1548-1)</f>
        <v/>
      </c>
      <c r="AJ1549" s="26">
        <f>IF(AC1549="","",AA1549/AC1549)</f>
        <v/>
      </c>
      <c r="AK1549" s="26">
        <f>IF(AC1549="","",AB1549/AC1549)</f>
        <v/>
      </c>
      <c r="AL1549" s="29" t="n">
        <v>13.61</v>
      </c>
      <c r="AM1549" s="30" t="n">
        <v>13.9675</v>
      </c>
      <c r="AN1549" s="30" t="n">
        <v>13.1525</v>
      </c>
      <c r="AO1549" s="30" t="n">
        <v>13.6</v>
      </c>
      <c r="AP1549" s="31" t="n">
        <v>-0.0007</v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18">
        <f>IF(SUMIFS('Daily NSE Equity Options'!$K:$K,'Daily NSE Equity Options'!$A:$A,$A1550)=0,"",SUMIFS('Daily NSE Equity Options'!$K:$K,'Daily NSE Equity Options'!$A:$A,$A1550))</f>
        <v/>
      </c>
      <c r="F1550" s="7">
        <f>IF(SUMIFS('Daily BSE Equity Options'!$K:$K,'Daily BSE Equity Options'!$A:$A,$A1550)=0,"",SUMIFS('Daily BSE Equity Options'!$K:$K,'Daily BSE Equity Options'!$A:$A,$A1550))</f>
        <v/>
      </c>
      <c r="G1550" s="7">
        <f>IF(OR(E1550="",F1550=""),"",E1550+F1550)</f>
        <v/>
      </c>
      <c r="H1550" s="20">
        <f>IFERROR(IF(OR(E1550="",INDEX(E:E,MATCH(DATE(YEAR($A1550)-1,MONTH($A1550),DAY($A1550)),$A:$A,0))=""),"",E1550/INDEX(E:E,MATCH(DATE(YEAR($A1550)-1,MONTH($A1550),DAY($A1550)),$A:$A,0))-1),"")</f>
        <v/>
      </c>
      <c r="I1550" s="20">
        <f>IFERROR(IF(OR(F1550="",INDEX(F:F,MATCH(DATE(YEAR($A1550)-1,MONTH($A1550),DAY($A1550)),$A:$A,0))=""),"",F1550/INDEX(F:F,MATCH(DATE(YEAR($A1550)-1,MONTH($A1550),DAY($A1550)),$A:$A,0))-1),"")</f>
        <v/>
      </c>
      <c r="J1550" s="20">
        <f>IFERROR(IF(OR(G1550="",INDEX(G:G,MATCH(DATE(YEAR($A1550)-1,MONTH($A1550),DAY($A1550)),$A:$A,0))=""),"",G1550/INDEX(G:G,MATCH(DATE(YEAR($A1550)-1,MONTH($A1550),DAY($A1550)),$A:$A,0))-1),"")</f>
        <v/>
      </c>
      <c r="K1550" s="20">
        <f>IF(OR(E1550="",E1549=""),"",E1550/E1549-1)</f>
        <v/>
      </c>
      <c r="L1550" s="20">
        <f>IF(OR(F1550="",F1549=""),"",F1550/F1549-1)</f>
        <v/>
      </c>
      <c r="M1550" s="20">
        <f>IF(OR(G1550="",G1549=""),"",G1550/G1549-1)</f>
        <v/>
      </c>
      <c r="N1550" s="20">
        <f>IF(G1550="","",E1550/G1550)</f>
        <v/>
      </c>
      <c r="O1550" s="20">
        <f>IF(G1550="","",F1550/G1550)</f>
        <v/>
      </c>
      <c r="P1550" s="21">
        <f>IF(SUMIFS('Daily NSE Equity Options'!$L:$L,'Daily NSE Equity Options'!$A:$A,$A1550)=0,"",SUMIFS('Daily NSE Equity Options'!$L:$L,'Daily NSE Equity Options'!$A:$A,$A1550))</f>
        <v/>
      </c>
      <c r="Q1550" s="8">
        <f>IF(SUMIFS('Daily BSE Equity Options'!$L:$L,'Daily BSE Equity Options'!$A:$A,$A1550)=0,"",SUMIFS('Daily BSE Equity Options'!$L:$L,'Daily BSE Equity Options'!$A:$A,$A1550))</f>
        <v/>
      </c>
      <c r="R1550" s="8">
        <f>IF(OR(P1550="",Q1550=""),"",P1550+Q1550)</f>
        <v/>
      </c>
      <c r="S1550" s="23">
        <f>IFERROR(IF(OR(P1550="",INDEX(P:P,MATCH(DATE(YEAR($A1550)-1,MONTH($A1550),DAY($A1550)),$A:$A,0))=""),"",P1550/INDEX(P:P,MATCH(DATE(YEAR($A1550)-1,MONTH($A1550),DAY($A1550)),$A:$A,0))-1),"")</f>
        <v/>
      </c>
      <c r="T1550" s="23">
        <f>IFERROR(IF(OR(Q1550="",INDEX(Q:Q,MATCH(DATE(YEAR($A1550)-1,MONTH($A1550),DAY($A1550)),$A:$A,0))=""),"",Q1550/INDEX(Q:Q,MATCH(DATE(YEAR($A1550)-1,MONTH($A1550),DAY($A1550)),$A:$A,0))-1),"")</f>
        <v/>
      </c>
      <c r="U1550" s="23">
        <f>IFERROR(IF(OR(R1550="",INDEX(R:R,MATCH(DATE(YEAR($A1550)-1,MONTH($A1550),DAY($A1550)),$A:$A,0))=""),"",R1550/INDEX(R:R,MATCH(DATE(YEAR($A1550)-1,MONTH($A1550),DAY($A1550)),$A:$A,0))-1),"")</f>
        <v/>
      </c>
      <c r="V1550" s="23">
        <f>IF(OR(P1550="",P1549=""),"",P1550/P1549-1)</f>
        <v/>
      </c>
      <c r="W1550" s="23">
        <f>IF(OR(Q1550="",Q1549=""),"",Q1550/Q1549-1)</f>
        <v/>
      </c>
      <c r="X1550" s="23">
        <f>IF(OR(R1550="",R1549=""),"",R1550/R1549-1)</f>
        <v/>
      </c>
      <c r="Y1550" s="23">
        <f>IF(R1550="","",P1550/R1550)</f>
        <v/>
      </c>
      <c r="Z1550" s="23">
        <f>IF(R1550="","",Q1550/R1550)</f>
        <v/>
      </c>
      <c r="AA1550" s="24">
        <f>IF(SUMIFS('Daily NSE Equity Options'!$M:$M,'Daily NSE Equity Options'!$A:$A,$A1550)=0,"",SUMIFS('Daily NSE Equity Options'!$M:$M,'Daily NSE Equity Options'!$A:$A,$A1550))</f>
        <v/>
      </c>
      <c r="AB1550" s="9">
        <f>IF(SUMIFS('Daily BSE Equity Options'!$M:$M,'Daily BSE Equity Options'!$A:$A,$A1550)=0,"",SUMIFS('Daily BSE Equity Options'!$M:$M,'Daily BSE Equity Options'!$A:$A,$A1550))</f>
        <v/>
      </c>
      <c r="AC1550" s="9">
        <f>IF(OR(AA1550="",AB1550=""),"",AA1550+AB1550)</f>
        <v/>
      </c>
      <c r="AD1550" s="26">
        <f>IFERROR(IF(OR(AA1550="",INDEX(AA:AA,MATCH(DATE(YEAR($A1550)-1,MONTH($A1550),DAY($A1550)),$A:$A,0))=""),"",AA1550/INDEX(AA:AA,MATCH(DATE(YEAR($A1550)-1,MONTH($A1550),DAY($A1550)),$A:$A,0))-1),"")</f>
        <v/>
      </c>
      <c r="AE1550" s="26">
        <f>IFERROR(IF(OR(AB1550="",INDEX(AB:AB,MATCH(DATE(YEAR($A1550)-1,MONTH($A1550),DAY($A1550)),$A:$A,0))=""),"",AB1550/INDEX(AB:AB,MATCH(DATE(YEAR($A1550)-1,MONTH($A1550),DAY($A1550)),$A:$A,0))-1),"")</f>
        <v/>
      </c>
      <c r="AF1550" s="26">
        <f>IFERROR(IF(OR(AC1550="",INDEX(AC:AC,MATCH(DATE(YEAR($A1550)-1,MONTH($A1550),DAY($A1550)),$A:$A,0))=""),"",AC1550/INDEX(AC:AC,MATCH(DATE(YEAR($A1550)-1,MONTH($A1550),DAY($A1550)),$A:$A,0))-1),"")</f>
        <v/>
      </c>
      <c r="AG1550" s="26">
        <f>IF(OR(AA1550="",AA1549=""),"",AA1550/AA1549-1)</f>
        <v/>
      </c>
      <c r="AH1550" s="26">
        <f>IF(OR(AB1550="",AB1549=""),"",AB1550/AB1549-1)</f>
        <v/>
      </c>
      <c r="AI1550" s="26">
        <f>IF(OR(AC1550="",AC1549=""),"",AC1550/AC1549-1)</f>
        <v/>
      </c>
      <c r="AJ1550" s="26">
        <f>IF(AC1550="","",AA1550/AC1550)</f>
        <v/>
      </c>
      <c r="AK1550" s="26">
        <f>IF(AC1550="","",AB1550/AC1550)</f>
        <v/>
      </c>
      <c r="AL1550" s="29" t="n">
        <v>13.6</v>
      </c>
      <c r="AM1550" s="30" t="n">
        <v>14.0725</v>
      </c>
      <c r="AN1550" s="30" t="n">
        <v>13.15</v>
      </c>
      <c r="AO1550" s="30" t="n">
        <v>13.24</v>
      </c>
      <c r="AP1550" s="31" t="n">
        <v>-0.0265</v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18">
        <f>IF(SUMIFS('Daily NSE Equity Options'!$K:$K,'Daily NSE Equity Options'!$A:$A,$A1551)=0,"",SUMIFS('Daily NSE Equity Options'!$K:$K,'Daily NSE Equity Options'!$A:$A,$A1551))</f>
        <v/>
      </c>
      <c r="F1551" s="7">
        <f>IF(SUMIFS('Daily BSE Equity Options'!$K:$K,'Daily BSE Equity Options'!$A:$A,$A1551)=0,"",SUMIFS('Daily BSE Equity Options'!$K:$K,'Daily BSE Equity Options'!$A:$A,$A1551))</f>
        <v/>
      </c>
      <c r="G1551" s="7">
        <f>IF(OR(E1551="",F1551=""),"",E1551+F1551)</f>
        <v/>
      </c>
      <c r="H1551" s="20">
        <f>IFERROR(IF(OR(E1551="",INDEX(E:E,MATCH(DATE(YEAR($A1551)-1,MONTH($A1551),DAY($A1551)),$A:$A,0))=""),"",E1551/INDEX(E:E,MATCH(DATE(YEAR($A1551)-1,MONTH($A1551),DAY($A1551)),$A:$A,0))-1),"")</f>
        <v/>
      </c>
      <c r="I1551" s="20">
        <f>IFERROR(IF(OR(F1551="",INDEX(F:F,MATCH(DATE(YEAR($A1551)-1,MONTH($A1551),DAY($A1551)),$A:$A,0))=""),"",F1551/INDEX(F:F,MATCH(DATE(YEAR($A1551)-1,MONTH($A1551),DAY($A1551)),$A:$A,0))-1),"")</f>
        <v/>
      </c>
      <c r="J1551" s="20">
        <f>IFERROR(IF(OR(G1551="",INDEX(G:G,MATCH(DATE(YEAR($A1551)-1,MONTH($A1551),DAY($A1551)),$A:$A,0))=""),"",G1551/INDEX(G:G,MATCH(DATE(YEAR($A1551)-1,MONTH($A1551),DAY($A1551)),$A:$A,0))-1),"")</f>
        <v/>
      </c>
      <c r="K1551" s="20">
        <f>IF(OR(E1551="",E1550=""),"",E1551/E1550-1)</f>
        <v/>
      </c>
      <c r="L1551" s="20">
        <f>IF(OR(F1551="",F1550=""),"",F1551/F1550-1)</f>
        <v/>
      </c>
      <c r="M1551" s="20">
        <f>IF(OR(G1551="",G1550=""),"",G1551/G1550-1)</f>
        <v/>
      </c>
      <c r="N1551" s="20">
        <f>IF(G1551="","",E1551/G1551)</f>
        <v/>
      </c>
      <c r="O1551" s="20">
        <f>IF(G1551="","",F1551/G1551)</f>
        <v/>
      </c>
      <c r="P1551" s="21">
        <f>IF(SUMIFS('Daily NSE Equity Options'!$L:$L,'Daily NSE Equity Options'!$A:$A,$A1551)=0,"",SUMIFS('Daily NSE Equity Options'!$L:$L,'Daily NSE Equity Options'!$A:$A,$A1551))</f>
        <v/>
      </c>
      <c r="Q1551" s="8">
        <f>IF(SUMIFS('Daily BSE Equity Options'!$L:$L,'Daily BSE Equity Options'!$A:$A,$A1551)=0,"",SUMIFS('Daily BSE Equity Options'!$L:$L,'Daily BSE Equity Options'!$A:$A,$A1551))</f>
        <v/>
      </c>
      <c r="R1551" s="8">
        <f>IF(OR(P1551="",Q1551=""),"",P1551+Q1551)</f>
        <v/>
      </c>
      <c r="S1551" s="23">
        <f>IFERROR(IF(OR(P1551="",INDEX(P:P,MATCH(DATE(YEAR($A1551)-1,MONTH($A1551),DAY($A1551)),$A:$A,0))=""),"",P1551/INDEX(P:P,MATCH(DATE(YEAR($A1551)-1,MONTH($A1551),DAY($A1551)),$A:$A,0))-1),"")</f>
        <v/>
      </c>
      <c r="T1551" s="23">
        <f>IFERROR(IF(OR(Q1551="",INDEX(Q:Q,MATCH(DATE(YEAR($A1551)-1,MONTH($A1551),DAY($A1551)),$A:$A,0))=""),"",Q1551/INDEX(Q:Q,MATCH(DATE(YEAR($A1551)-1,MONTH($A1551),DAY($A1551)),$A:$A,0))-1),"")</f>
        <v/>
      </c>
      <c r="U1551" s="23">
        <f>IFERROR(IF(OR(R1551="",INDEX(R:R,MATCH(DATE(YEAR($A1551)-1,MONTH($A1551),DAY($A1551)),$A:$A,0))=""),"",R1551/INDEX(R:R,MATCH(DATE(YEAR($A1551)-1,MONTH($A1551),DAY($A1551)),$A:$A,0))-1),"")</f>
        <v/>
      </c>
      <c r="V1551" s="23">
        <f>IF(OR(P1551="",P1550=""),"",P1551/P1550-1)</f>
        <v/>
      </c>
      <c r="W1551" s="23">
        <f>IF(OR(Q1551="",Q1550=""),"",Q1551/Q1550-1)</f>
        <v/>
      </c>
      <c r="X1551" s="23">
        <f>IF(OR(R1551="",R1550=""),"",R1551/R1550-1)</f>
        <v/>
      </c>
      <c r="Y1551" s="23">
        <f>IF(R1551="","",P1551/R1551)</f>
        <v/>
      </c>
      <c r="Z1551" s="23">
        <f>IF(R1551="","",Q1551/R1551)</f>
        <v/>
      </c>
      <c r="AA1551" s="24">
        <f>IF(SUMIFS('Daily NSE Equity Options'!$M:$M,'Daily NSE Equity Options'!$A:$A,$A1551)=0,"",SUMIFS('Daily NSE Equity Options'!$M:$M,'Daily NSE Equity Options'!$A:$A,$A1551))</f>
        <v/>
      </c>
      <c r="AB1551" s="9">
        <f>IF(SUMIFS('Daily BSE Equity Options'!$M:$M,'Daily BSE Equity Options'!$A:$A,$A1551)=0,"",SUMIFS('Daily BSE Equity Options'!$M:$M,'Daily BSE Equity Options'!$A:$A,$A1551))</f>
        <v/>
      </c>
      <c r="AC1551" s="9">
        <f>IF(OR(AA1551="",AB1551=""),"",AA1551+AB1551)</f>
        <v/>
      </c>
      <c r="AD1551" s="26">
        <f>IFERROR(IF(OR(AA1551="",INDEX(AA:AA,MATCH(DATE(YEAR($A1551)-1,MONTH($A1551),DAY($A1551)),$A:$A,0))=""),"",AA1551/INDEX(AA:AA,MATCH(DATE(YEAR($A1551)-1,MONTH($A1551),DAY($A1551)),$A:$A,0))-1),"")</f>
        <v/>
      </c>
      <c r="AE1551" s="26">
        <f>IFERROR(IF(OR(AB1551="",INDEX(AB:AB,MATCH(DATE(YEAR($A1551)-1,MONTH($A1551),DAY($A1551)),$A:$A,0))=""),"",AB1551/INDEX(AB:AB,MATCH(DATE(YEAR($A1551)-1,MONTH($A1551),DAY($A1551)),$A:$A,0))-1),"")</f>
        <v/>
      </c>
      <c r="AF1551" s="26">
        <f>IFERROR(IF(OR(AC1551="",INDEX(AC:AC,MATCH(DATE(YEAR($A1551)-1,MONTH($A1551),DAY($A1551)),$A:$A,0))=""),"",AC1551/INDEX(AC:AC,MATCH(DATE(YEAR($A1551)-1,MONTH($A1551),DAY($A1551)),$A:$A,0))-1),"")</f>
        <v/>
      </c>
      <c r="AG1551" s="26">
        <f>IF(OR(AA1551="",AA1550=""),"",AA1551/AA1550-1)</f>
        <v/>
      </c>
      <c r="AH1551" s="26">
        <f>IF(OR(AB1551="",AB1550=""),"",AB1551/AB1550-1)</f>
        <v/>
      </c>
      <c r="AI1551" s="26">
        <f>IF(OR(AC1551="",AC1550=""),"",AC1551/AC1550-1)</f>
        <v/>
      </c>
      <c r="AJ1551" s="26">
        <f>IF(AC1551="","",AA1551/AC1551)</f>
        <v/>
      </c>
      <c r="AK1551" s="26">
        <f>IF(AC1551="","",AB1551/AC1551)</f>
        <v/>
      </c>
      <c r="AL1551" s="29" t="n">
        <v>13.2425</v>
      </c>
      <c r="AM1551" s="30" t="n">
        <v>13.2925</v>
      </c>
      <c r="AN1551" s="30" t="n">
        <v>12.1925</v>
      </c>
      <c r="AO1551" s="30" t="n">
        <v>12.29</v>
      </c>
      <c r="AP1551" s="31" t="n">
        <v>-0.07190000000000001</v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18">
        <f>IF(SUMIFS('Daily NSE Equity Options'!$K:$K,'Daily NSE Equity Options'!$A:$A,$A1552)=0,"",SUMIFS('Daily NSE Equity Options'!$K:$K,'Daily NSE Equity Options'!$A:$A,$A1552))</f>
        <v/>
      </c>
      <c r="F1552" s="7">
        <f>IF(SUMIFS('Daily BSE Equity Options'!$K:$K,'Daily BSE Equity Options'!$A:$A,$A1552)=0,"",SUMIFS('Daily BSE Equity Options'!$K:$K,'Daily BSE Equity Options'!$A:$A,$A1552))</f>
        <v/>
      </c>
      <c r="G1552" s="7">
        <f>IF(OR(E1552="",F1552=""),"",E1552+F1552)</f>
        <v/>
      </c>
      <c r="H1552" s="20">
        <f>IFERROR(IF(OR(E1552="",INDEX(E:E,MATCH(DATE(YEAR($A1552)-1,MONTH($A1552),DAY($A1552)),$A:$A,0))=""),"",E1552/INDEX(E:E,MATCH(DATE(YEAR($A1552)-1,MONTH($A1552),DAY($A1552)),$A:$A,0))-1),"")</f>
        <v/>
      </c>
      <c r="I1552" s="20">
        <f>IFERROR(IF(OR(F1552="",INDEX(F:F,MATCH(DATE(YEAR($A1552)-1,MONTH($A1552),DAY($A1552)),$A:$A,0))=""),"",F1552/INDEX(F:F,MATCH(DATE(YEAR($A1552)-1,MONTH($A1552),DAY($A1552)),$A:$A,0))-1),"")</f>
        <v/>
      </c>
      <c r="J1552" s="20">
        <f>IFERROR(IF(OR(G1552="",INDEX(G:G,MATCH(DATE(YEAR($A1552)-1,MONTH($A1552),DAY($A1552)),$A:$A,0))=""),"",G1552/INDEX(G:G,MATCH(DATE(YEAR($A1552)-1,MONTH($A1552),DAY($A1552)),$A:$A,0))-1),"")</f>
        <v/>
      </c>
      <c r="K1552" s="20">
        <f>IF(OR(E1552="",E1551=""),"",E1552/E1551-1)</f>
        <v/>
      </c>
      <c r="L1552" s="20">
        <f>IF(OR(F1552="",F1551=""),"",F1552/F1551-1)</f>
        <v/>
      </c>
      <c r="M1552" s="20">
        <f>IF(OR(G1552="",G1551=""),"",G1552/G1551-1)</f>
        <v/>
      </c>
      <c r="N1552" s="20">
        <f>IF(G1552="","",E1552/G1552)</f>
        <v/>
      </c>
      <c r="O1552" s="20">
        <f>IF(G1552="","",F1552/G1552)</f>
        <v/>
      </c>
      <c r="P1552" s="21">
        <f>IF(SUMIFS('Daily NSE Equity Options'!$L:$L,'Daily NSE Equity Options'!$A:$A,$A1552)=0,"",SUMIFS('Daily NSE Equity Options'!$L:$L,'Daily NSE Equity Options'!$A:$A,$A1552))</f>
        <v/>
      </c>
      <c r="Q1552" s="8">
        <f>IF(SUMIFS('Daily BSE Equity Options'!$L:$L,'Daily BSE Equity Options'!$A:$A,$A1552)=0,"",SUMIFS('Daily BSE Equity Options'!$L:$L,'Daily BSE Equity Options'!$A:$A,$A1552))</f>
        <v/>
      </c>
      <c r="R1552" s="8">
        <f>IF(OR(P1552="",Q1552=""),"",P1552+Q1552)</f>
        <v/>
      </c>
      <c r="S1552" s="23">
        <f>IFERROR(IF(OR(P1552="",INDEX(P:P,MATCH(DATE(YEAR($A1552)-1,MONTH($A1552),DAY($A1552)),$A:$A,0))=""),"",P1552/INDEX(P:P,MATCH(DATE(YEAR($A1552)-1,MONTH($A1552),DAY($A1552)),$A:$A,0))-1),"")</f>
        <v/>
      </c>
      <c r="T1552" s="23">
        <f>IFERROR(IF(OR(Q1552="",INDEX(Q:Q,MATCH(DATE(YEAR($A1552)-1,MONTH($A1552),DAY($A1552)),$A:$A,0))=""),"",Q1552/INDEX(Q:Q,MATCH(DATE(YEAR($A1552)-1,MONTH($A1552),DAY($A1552)),$A:$A,0))-1),"")</f>
        <v/>
      </c>
      <c r="U1552" s="23">
        <f>IFERROR(IF(OR(R1552="",INDEX(R:R,MATCH(DATE(YEAR($A1552)-1,MONTH($A1552),DAY($A1552)),$A:$A,0))=""),"",R1552/INDEX(R:R,MATCH(DATE(YEAR($A1552)-1,MONTH($A1552),DAY($A1552)),$A:$A,0))-1),"")</f>
        <v/>
      </c>
      <c r="V1552" s="23">
        <f>IF(OR(P1552="",P1551=""),"",P1552/P1551-1)</f>
        <v/>
      </c>
      <c r="W1552" s="23">
        <f>IF(OR(Q1552="",Q1551=""),"",Q1552/Q1551-1)</f>
        <v/>
      </c>
      <c r="X1552" s="23">
        <f>IF(OR(R1552="",R1551=""),"",R1552/R1551-1)</f>
        <v/>
      </c>
      <c r="Y1552" s="23">
        <f>IF(R1552="","",P1552/R1552)</f>
        <v/>
      </c>
      <c r="Z1552" s="23">
        <f>IF(R1552="","",Q1552/R1552)</f>
        <v/>
      </c>
      <c r="AA1552" s="24">
        <f>IF(SUMIFS('Daily NSE Equity Options'!$M:$M,'Daily NSE Equity Options'!$A:$A,$A1552)=0,"",SUMIFS('Daily NSE Equity Options'!$M:$M,'Daily NSE Equity Options'!$A:$A,$A1552))</f>
        <v/>
      </c>
      <c r="AB1552" s="9">
        <f>IF(SUMIFS('Daily BSE Equity Options'!$M:$M,'Daily BSE Equity Options'!$A:$A,$A1552)=0,"",SUMIFS('Daily BSE Equity Options'!$M:$M,'Daily BSE Equity Options'!$A:$A,$A1552))</f>
        <v/>
      </c>
      <c r="AC1552" s="9">
        <f>IF(OR(AA1552="",AB1552=""),"",AA1552+AB1552)</f>
        <v/>
      </c>
      <c r="AD1552" s="26">
        <f>IFERROR(IF(OR(AA1552="",INDEX(AA:AA,MATCH(DATE(YEAR($A1552)-1,MONTH($A1552),DAY($A1552)),$A:$A,0))=""),"",AA1552/INDEX(AA:AA,MATCH(DATE(YEAR($A1552)-1,MONTH($A1552),DAY($A1552)),$A:$A,0))-1),"")</f>
        <v/>
      </c>
      <c r="AE1552" s="26">
        <f>IFERROR(IF(OR(AB1552="",INDEX(AB:AB,MATCH(DATE(YEAR($A1552)-1,MONTH($A1552),DAY($A1552)),$A:$A,0))=""),"",AB1552/INDEX(AB:AB,MATCH(DATE(YEAR($A1552)-1,MONTH($A1552),DAY($A1552)),$A:$A,0))-1),"")</f>
        <v/>
      </c>
      <c r="AF1552" s="26">
        <f>IFERROR(IF(OR(AC1552="",INDEX(AC:AC,MATCH(DATE(YEAR($A1552)-1,MONTH($A1552),DAY($A1552)),$A:$A,0))=""),"",AC1552/INDEX(AC:AC,MATCH(DATE(YEAR($A1552)-1,MONTH($A1552),DAY($A1552)),$A:$A,0))-1),"")</f>
        <v/>
      </c>
      <c r="AG1552" s="26">
        <f>IF(OR(AA1552="",AA1551=""),"",AA1552/AA1551-1)</f>
        <v/>
      </c>
      <c r="AH1552" s="26">
        <f>IF(OR(AB1552="",AB1551=""),"",AB1552/AB1551-1)</f>
        <v/>
      </c>
      <c r="AI1552" s="26">
        <f>IF(OR(AC1552="",AC1551=""),"",AC1552/AC1551-1)</f>
        <v/>
      </c>
      <c r="AJ1552" s="26">
        <f>IF(AC1552="","",AA1552/AC1552)</f>
        <v/>
      </c>
      <c r="AK1552" s="26">
        <f>IF(AC1552="","",AB1552/AC1552)</f>
        <v/>
      </c>
      <c r="AL1552" s="29" t="n">
        <v>12.2875</v>
      </c>
      <c r="AM1552" s="30" t="n">
        <v>12.2875</v>
      </c>
      <c r="AN1552" s="30" t="n">
        <v>11.65</v>
      </c>
      <c r="AO1552" s="30" t="n">
        <v>11.8</v>
      </c>
      <c r="AP1552" s="31" t="n">
        <v>-0.0397</v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18">
        <f>IF(SUMIFS('Daily NSE Equity Options'!$K:$K,'Daily NSE Equity Options'!$A:$A,$A1553)=0,"",SUMIFS('Daily NSE Equity Options'!$K:$K,'Daily NSE Equity Options'!$A:$A,$A1553))</f>
        <v/>
      </c>
      <c r="F1553" s="7">
        <f>IF(SUMIFS('Daily BSE Equity Options'!$K:$K,'Daily BSE Equity Options'!$A:$A,$A1553)=0,"",SUMIFS('Daily BSE Equity Options'!$K:$K,'Daily BSE Equity Options'!$A:$A,$A1553))</f>
        <v/>
      </c>
      <c r="G1553" s="7">
        <f>IF(OR(E1553="",F1553=""),"",E1553+F1553)</f>
        <v/>
      </c>
      <c r="H1553" s="20">
        <f>IFERROR(IF(OR(E1553="",INDEX(E:E,MATCH(DATE(YEAR($A1553)-1,MONTH($A1553),DAY($A1553)),$A:$A,0))=""),"",E1553/INDEX(E:E,MATCH(DATE(YEAR($A1553)-1,MONTH($A1553),DAY($A1553)),$A:$A,0))-1),"")</f>
        <v/>
      </c>
      <c r="I1553" s="20">
        <f>IFERROR(IF(OR(F1553="",INDEX(F:F,MATCH(DATE(YEAR($A1553)-1,MONTH($A1553),DAY($A1553)),$A:$A,0))=""),"",F1553/INDEX(F:F,MATCH(DATE(YEAR($A1553)-1,MONTH($A1553),DAY($A1553)),$A:$A,0))-1),"")</f>
        <v/>
      </c>
      <c r="J1553" s="20">
        <f>IFERROR(IF(OR(G1553="",INDEX(G:G,MATCH(DATE(YEAR($A1553)-1,MONTH($A1553),DAY($A1553)),$A:$A,0))=""),"",G1553/INDEX(G:G,MATCH(DATE(YEAR($A1553)-1,MONTH($A1553),DAY($A1553)),$A:$A,0))-1),"")</f>
        <v/>
      </c>
      <c r="K1553" s="20">
        <f>IF(OR(E1553="",E1552=""),"",E1553/E1552-1)</f>
        <v/>
      </c>
      <c r="L1553" s="20">
        <f>IF(OR(F1553="",F1552=""),"",F1553/F1552-1)</f>
        <v/>
      </c>
      <c r="M1553" s="20">
        <f>IF(OR(G1553="",G1552=""),"",G1553/G1552-1)</f>
        <v/>
      </c>
      <c r="N1553" s="20">
        <f>IF(G1553="","",E1553/G1553)</f>
        <v/>
      </c>
      <c r="O1553" s="20">
        <f>IF(G1553="","",F1553/G1553)</f>
        <v/>
      </c>
      <c r="P1553" s="21">
        <f>IF(SUMIFS('Daily NSE Equity Options'!$L:$L,'Daily NSE Equity Options'!$A:$A,$A1553)=0,"",SUMIFS('Daily NSE Equity Options'!$L:$L,'Daily NSE Equity Options'!$A:$A,$A1553))</f>
        <v/>
      </c>
      <c r="Q1553" s="8">
        <f>IF(SUMIFS('Daily BSE Equity Options'!$L:$L,'Daily BSE Equity Options'!$A:$A,$A1553)=0,"",SUMIFS('Daily BSE Equity Options'!$L:$L,'Daily BSE Equity Options'!$A:$A,$A1553))</f>
        <v/>
      </c>
      <c r="R1553" s="8">
        <f>IF(OR(P1553="",Q1553=""),"",P1553+Q1553)</f>
        <v/>
      </c>
      <c r="S1553" s="23">
        <f>IFERROR(IF(OR(P1553="",INDEX(P:P,MATCH(DATE(YEAR($A1553)-1,MONTH($A1553),DAY($A1553)),$A:$A,0))=""),"",P1553/INDEX(P:P,MATCH(DATE(YEAR($A1553)-1,MONTH($A1553),DAY($A1553)),$A:$A,0))-1),"")</f>
        <v/>
      </c>
      <c r="T1553" s="23">
        <f>IFERROR(IF(OR(Q1553="",INDEX(Q:Q,MATCH(DATE(YEAR($A1553)-1,MONTH($A1553),DAY($A1553)),$A:$A,0))=""),"",Q1553/INDEX(Q:Q,MATCH(DATE(YEAR($A1553)-1,MONTH($A1553),DAY($A1553)),$A:$A,0))-1),"")</f>
        <v/>
      </c>
      <c r="U1553" s="23">
        <f>IFERROR(IF(OR(R1553="",INDEX(R:R,MATCH(DATE(YEAR($A1553)-1,MONTH($A1553),DAY($A1553)),$A:$A,0))=""),"",R1553/INDEX(R:R,MATCH(DATE(YEAR($A1553)-1,MONTH($A1553),DAY($A1553)),$A:$A,0))-1),"")</f>
        <v/>
      </c>
      <c r="V1553" s="23">
        <f>IF(OR(P1553="",P1552=""),"",P1553/P1552-1)</f>
        <v/>
      </c>
      <c r="W1553" s="23">
        <f>IF(OR(Q1553="",Q1552=""),"",Q1553/Q1552-1)</f>
        <v/>
      </c>
      <c r="X1553" s="23">
        <f>IF(OR(R1553="",R1552=""),"",R1553/R1552-1)</f>
        <v/>
      </c>
      <c r="Y1553" s="23">
        <f>IF(R1553="","",P1553/R1553)</f>
        <v/>
      </c>
      <c r="Z1553" s="23">
        <f>IF(R1553="","",Q1553/R1553)</f>
        <v/>
      </c>
      <c r="AA1553" s="24">
        <f>IF(SUMIFS('Daily NSE Equity Options'!$M:$M,'Daily NSE Equity Options'!$A:$A,$A1553)=0,"",SUMIFS('Daily NSE Equity Options'!$M:$M,'Daily NSE Equity Options'!$A:$A,$A1553))</f>
        <v/>
      </c>
      <c r="AB1553" s="9">
        <f>IF(SUMIFS('Daily BSE Equity Options'!$M:$M,'Daily BSE Equity Options'!$A:$A,$A1553)=0,"",SUMIFS('Daily BSE Equity Options'!$M:$M,'Daily BSE Equity Options'!$A:$A,$A1553))</f>
        <v/>
      </c>
      <c r="AC1553" s="9">
        <f>IF(OR(AA1553="",AB1553=""),"",AA1553+AB1553)</f>
        <v/>
      </c>
      <c r="AD1553" s="26">
        <f>IFERROR(IF(OR(AA1553="",INDEX(AA:AA,MATCH(DATE(YEAR($A1553)-1,MONTH($A1553),DAY($A1553)),$A:$A,0))=""),"",AA1553/INDEX(AA:AA,MATCH(DATE(YEAR($A1553)-1,MONTH($A1553),DAY($A1553)),$A:$A,0))-1),"")</f>
        <v/>
      </c>
      <c r="AE1553" s="26">
        <f>IFERROR(IF(OR(AB1553="",INDEX(AB:AB,MATCH(DATE(YEAR($A1553)-1,MONTH($A1553),DAY($A1553)),$A:$A,0))=""),"",AB1553/INDEX(AB:AB,MATCH(DATE(YEAR($A1553)-1,MONTH($A1553),DAY($A1553)),$A:$A,0))-1),"")</f>
        <v/>
      </c>
      <c r="AF1553" s="26">
        <f>IFERROR(IF(OR(AC1553="",INDEX(AC:AC,MATCH(DATE(YEAR($A1553)-1,MONTH($A1553),DAY($A1553)),$A:$A,0))=""),"",AC1553/INDEX(AC:AC,MATCH(DATE(YEAR($A1553)-1,MONTH($A1553),DAY($A1553)),$A:$A,0))-1),"")</f>
        <v/>
      </c>
      <c r="AG1553" s="26">
        <f>IF(OR(AA1553="",AA1552=""),"",AA1553/AA1552-1)</f>
        <v/>
      </c>
      <c r="AH1553" s="26">
        <f>IF(OR(AB1553="",AB1552=""),"",AB1553/AB1552-1)</f>
        <v/>
      </c>
      <c r="AI1553" s="26">
        <f>IF(OR(AC1553="",AC1552=""),"",AC1553/AC1552-1)</f>
        <v/>
      </c>
      <c r="AJ1553" s="26">
        <f>IF(AC1553="","",AA1553/AC1553)</f>
        <v/>
      </c>
      <c r="AK1553" s="26">
        <f>IF(AC1553="","",AB1553/AC1553)</f>
        <v/>
      </c>
      <c r="AL1553" s="29" t="n">
        <v>11.7975</v>
      </c>
      <c r="AM1553" s="30" t="n">
        <v>12.3575</v>
      </c>
      <c r="AN1553" s="30" t="n">
        <v>11.7025</v>
      </c>
      <c r="AO1553" s="30" t="n">
        <v>11.82</v>
      </c>
      <c r="AP1553" s="31" t="n">
        <v>0.0019</v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18">
        <f>IF(SUMIFS('Daily NSE Equity Options'!$K:$K,'Daily NSE Equity Options'!$A:$A,$A1554)=0,"",SUMIFS('Daily NSE Equity Options'!$K:$K,'Daily NSE Equity Options'!$A:$A,$A1554))</f>
        <v/>
      </c>
      <c r="F1554" s="7">
        <f>IF(SUMIFS('Daily BSE Equity Options'!$K:$K,'Daily BSE Equity Options'!$A:$A,$A1554)=0,"",SUMIFS('Daily BSE Equity Options'!$K:$K,'Daily BSE Equity Options'!$A:$A,$A1554))</f>
        <v/>
      </c>
      <c r="G1554" s="7">
        <f>IF(OR(E1554="",F1554=""),"",E1554+F1554)</f>
        <v/>
      </c>
      <c r="H1554" s="20">
        <f>IFERROR(IF(OR(E1554="",INDEX(E:E,MATCH(DATE(YEAR($A1554)-1,MONTH($A1554),DAY($A1554)),$A:$A,0))=""),"",E1554/INDEX(E:E,MATCH(DATE(YEAR($A1554)-1,MONTH($A1554),DAY($A1554)),$A:$A,0))-1),"")</f>
        <v/>
      </c>
      <c r="I1554" s="20">
        <f>IFERROR(IF(OR(F1554="",INDEX(F:F,MATCH(DATE(YEAR($A1554)-1,MONTH($A1554),DAY($A1554)),$A:$A,0))=""),"",F1554/INDEX(F:F,MATCH(DATE(YEAR($A1554)-1,MONTH($A1554),DAY($A1554)),$A:$A,0))-1),"")</f>
        <v/>
      </c>
      <c r="J1554" s="20">
        <f>IFERROR(IF(OR(G1554="",INDEX(G:G,MATCH(DATE(YEAR($A1554)-1,MONTH($A1554),DAY($A1554)),$A:$A,0))=""),"",G1554/INDEX(G:G,MATCH(DATE(YEAR($A1554)-1,MONTH($A1554),DAY($A1554)),$A:$A,0))-1),"")</f>
        <v/>
      </c>
      <c r="K1554" s="20">
        <f>IF(OR(E1554="",E1553=""),"",E1554/E1553-1)</f>
        <v/>
      </c>
      <c r="L1554" s="20">
        <f>IF(OR(F1554="",F1553=""),"",F1554/F1553-1)</f>
        <v/>
      </c>
      <c r="M1554" s="20">
        <f>IF(OR(G1554="",G1553=""),"",G1554/G1553-1)</f>
        <v/>
      </c>
      <c r="N1554" s="20">
        <f>IF(G1554="","",E1554/G1554)</f>
        <v/>
      </c>
      <c r="O1554" s="20">
        <f>IF(G1554="","",F1554/G1554)</f>
        <v/>
      </c>
      <c r="P1554" s="21">
        <f>IF(SUMIFS('Daily NSE Equity Options'!$L:$L,'Daily NSE Equity Options'!$A:$A,$A1554)=0,"",SUMIFS('Daily NSE Equity Options'!$L:$L,'Daily NSE Equity Options'!$A:$A,$A1554))</f>
        <v/>
      </c>
      <c r="Q1554" s="8">
        <f>IF(SUMIFS('Daily BSE Equity Options'!$L:$L,'Daily BSE Equity Options'!$A:$A,$A1554)=0,"",SUMIFS('Daily BSE Equity Options'!$L:$L,'Daily BSE Equity Options'!$A:$A,$A1554))</f>
        <v/>
      </c>
      <c r="R1554" s="8">
        <f>IF(OR(P1554="",Q1554=""),"",P1554+Q1554)</f>
        <v/>
      </c>
      <c r="S1554" s="23">
        <f>IFERROR(IF(OR(P1554="",INDEX(P:P,MATCH(DATE(YEAR($A1554)-1,MONTH($A1554),DAY($A1554)),$A:$A,0))=""),"",P1554/INDEX(P:P,MATCH(DATE(YEAR($A1554)-1,MONTH($A1554),DAY($A1554)),$A:$A,0))-1),"")</f>
        <v/>
      </c>
      <c r="T1554" s="23">
        <f>IFERROR(IF(OR(Q1554="",INDEX(Q:Q,MATCH(DATE(YEAR($A1554)-1,MONTH($A1554),DAY($A1554)),$A:$A,0))=""),"",Q1554/INDEX(Q:Q,MATCH(DATE(YEAR($A1554)-1,MONTH($A1554),DAY($A1554)),$A:$A,0))-1),"")</f>
        <v/>
      </c>
      <c r="U1554" s="23">
        <f>IFERROR(IF(OR(R1554="",INDEX(R:R,MATCH(DATE(YEAR($A1554)-1,MONTH($A1554),DAY($A1554)),$A:$A,0))=""),"",R1554/INDEX(R:R,MATCH(DATE(YEAR($A1554)-1,MONTH($A1554),DAY($A1554)),$A:$A,0))-1),"")</f>
        <v/>
      </c>
      <c r="V1554" s="23">
        <f>IF(OR(P1554="",P1553=""),"",P1554/P1553-1)</f>
        <v/>
      </c>
      <c r="W1554" s="23">
        <f>IF(OR(Q1554="",Q1553=""),"",Q1554/Q1553-1)</f>
        <v/>
      </c>
      <c r="X1554" s="23">
        <f>IF(OR(R1554="",R1553=""),"",R1554/R1553-1)</f>
        <v/>
      </c>
      <c r="Y1554" s="23">
        <f>IF(R1554="","",P1554/R1554)</f>
        <v/>
      </c>
      <c r="Z1554" s="23">
        <f>IF(R1554="","",Q1554/R1554)</f>
        <v/>
      </c>
      <c r="AA1554" s="24">
        <f>IF(SUMIFS('Daily NSE Equity Options'!$M:$M,'Daily NSE Equity Options'!$A:$A,$A1554)=0,"",SUMIFS('Daily NSE Equity Options'!$M:$M,'Daily NSE Equity Options'!$A:$A,$A1554))</f>
        <v/>
      </c>
      <c r="AB1554" s="9">
        <f>IF(SUMIFS('Daily BSE Equity Options'!$M:$M,'Daily BSE Equity Options'!$A:$A,$A1554)=0,"",SUMIFS('Daily BSE Equity Options'!$M:$M,'Daily BSE Equity Options'!$A:$A,$A1554))</f>
        <v/>
      </c>
      <c r="AC1554" s="9">
        <f>IF(OR(AA1554="",AB1554=""),"",AA1554+AB1554)</f>
        <v/>
      </c>
      <c r="AD1554" s="26">
        <f>IFERROR(IF(OR(AA1554="",INDEX(AA:AA,MATCH(DATE(YEAR($A1554)-1,MONTH($A1554),DAY($A1554)),$A:$A,0))=""),"",AA1554/INDEX(AA:AA,MATCH(DATE(YEAR($A1554)-1,MONTH($A1554),DAY($A1554)),$A:$A,0))-1),"")</f>
        <v/>
      </c>
      <c r="AE1554" s="26">
        <f>IFERROR(IF(OR(AB1554="",INDEX(AB:AB,MATCH(DATE(YEAR($A1554)-1,MONTH($A1554),DAY($A1554)),$A:$A,0))=""),"",AB1554/INDEX(AB:AB,MATCH(DATE(YEAR($A1554)-1,MONTH($A1554),DAY($A1554)),$A:$A,0))-1),"")</f>
        <v/>
      </c>
      <c r="AF1554" s="26">
        <f>IFERROR(IF(OR(AC1554="",INDEX(AC:AC,MATCH(DATE(YEAR($A1554)-1,MONTH($A1554),DAY($A1554)),$A:$A,0))=""),"",AC1554/INDEX(AC:AC,MATCH(DATE(YEAR($A1554)-1,MONTH($A1554),DAY($A1554)),$A:$A,0))-1),"")</f>
        <v/>
      </c>
      <c r="AG1554" s="26">
        <f>IF(OR(AA1554="",AA1553=""),"",AA1554/AA1553-1)</f>
        <v/>
      </c>
      <c r="AH1554" s="26">
        <f>IF(OR(AB1554="",AB1553=""),"",AB1554/AB1553-1)</f>
        <v/>
      </c>
      <c r="AI1554" s="26">
        <f>IF(OR(AC1554="",AC1553=""),"",AC1554/AC1553-1)</f>
        <v/>
      </c>
      <c r="AJ1554" s="26">
        <f>IF(AC1554="","",AA1554/AC1554)</f>
        <v/>
      </c>
      <c r="AK1554" s="26">
        <f>IF(AC1554="","",AB1554/AC1554)</f>
        <v/>
      </c>
      <c r="AL1554" s="29" t="n">
        <v>11.8175</v>
      </c>
      <c r="AM1554" s="30" t="n">
        <v>11.935</v>
      </c>
      <c r="AN1554" s="30" t="n">
        <v>11.055</v>
      </c>
      <c r="AO1554" s="30" t="n">
        <v>11.65</v>
      </c>
      <c r="AP1554" s="31" t="n">
        <v>-0.0142</v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18">
        <f>IF(SUMIFS('Daily NSE Equity Options'!$K:$K,'Daily NSE Equity Options'!$A:$A,$A1555)=0,"",SUMIFS('Daily NSE Equity Options'!$K:$K,'Daily NSE Equity Options'!$A:$A,$A1555))</f>
        <v/>
      </c>
      <c r="F1555" s="7">
        <f>IF(SUMIFS('Daily BSE Equity Options'!$K:$K,'Daily BSE Equity Options'!$A:$A,$A1555)=0,"",SUMIFS('Daily BSE Equity Options'!$K:$K,'Daily BSE Equity Options'!$A:$A,$A1555))</f>
        <v/>
      </c>
      <c r="G1555" s="7">
        <f>IF(OR(E1555="",F1555=""),"",E1555+F1555)</f>
        <v/>
      </c>
      <c r="H1555" s="20">
        <f>IFERROR(IF(OR(E1555="",INDEX(E:E,MATCH(DATE(YEAR($A1555)-1,MONTH($A1555),DAY($A1555)),$A:$A,0))=""),"",E1555/INDEX(E:E,MATCH(DATE(YEAR($A1555)-1,MONTH($A1555),DAY($A1555)),$A:$A,0))-1),"")</f>
        <v/>
      </c>
      <c r="I1555" s="20">
        <f>IFERROR(IF(OR(F1555="",INDEX(F:F,MATCH(DATE(YEAR($A1555)-1,MONTH($A1555),DAY($A1555)),$A:$A,0))=""),"",F1555/INDEX(F:F,MATCH(DATE(YEAR($A1555)-1,MONTH($A1555),DAY($A1555)),$A:$A,0))-1),"")</f>
        <v/>
      </c>
      <c r="J1555" s="20">
        <f>IFERROR(IF(OR(G1555="",INDEX(G:G,MATCH(DATE(YEAR($A1555)-1,MONTH($A1555),DAY($A1555)),$A:$A,0))=""),"",G1555/INDEX(G:G,MATCH(DATE(YEAR($A1555)-1,MONTH($A1555),DAY($A1555)),$A:$A,0))-1),"")</f>
        <v/>
      </c>
      <c r="K1555" s="20">
        <f>IF(OR(E1555="",E1554=""),"",E1555/E1554-1)</f>
        <v/>
      </c>
      <c r="L1555" s="20">
        <f>IF(OR(F1555="",F1554=""),"",F1555/F1554-1)</f>
        <v/>
      </c>
      <c r="M1555" s="20">
        <f>IF(OR(G1555="",G1554=""),"",G1555/G1554-1)</f>
        <v/>
      </c>
      <c r="N1555" s="20">
        <f>IF(G1555="","",E1555/G1555)</f>
        <v/>
      </c>
      <c r="O1555" s="20">
        <f>IF(G1555="","",F1555/G1555)</f>
        <v/>
      </c>
      <c r="P1555" s="21">
        <f>IF(SUMIFS('Daily NSE Equity Options'!$L:$L,'Daily NSE Equity Options'!$A:$A,$A1555)=0,"",SUMIFS('Daily NSE Equity Options'!$L:$L,'Daily NSE Equity Options'!$A:$A,$A1555))</f>
        <v/>
      </c>
      <c r="Q1555" s="8">
        <f>IF(SUMIFS('Daily BSE Equity Options'!$L:$L,'Daily BSE Equity Options'!$A:$A,$A1555)=0,"",SUMIFS('Daily BSE Equity Options'!$L:$L,'Daily BSE Equity Options'!$A:$A,$A1555))</f>
        <v/>
      </c>
      <c r="R1555" s="8">
        <f>IF(OR(P1555="",Q1555=""),"",P1555+Q1555)</f>
        <v/>
      </c>
      <c r="S1555" s="23">
        <f>IFERROR(IF(OR(P1555="",INDEX(P:P,MATCH(DATE(YEAR($A1555)-1,MONTH($A1555),DAY($A1555)),$A:$A,0))=""),"",P1555/INDEX(P:P,MATCH(DATE(YEAR($A1555)-1,MONTH($A1555),DAY($A1555)),$A:$A,0))-1),"")</f>
        <v/>
      </c>
      <c r="T1555" s="23">
        <f>IFERROR(IF(OR(Q1555="",INDEX(Q:Q,MATCH(DATE(YEAR($A1555)-1,MONTH($A1555),DAY($A1555)),$A:$A,0))=""),"",Q1555/INDEX(Q:Q,MATCH(DATE(YEAR($A1555)-1,MONTH($A1555),DAY($A1555)),$A:$A,0))-1),"")</f>
        <v/>
      </c>
      <c r="U1555" s="23">
        <f>IFERROR(IF(OR(R1555="",INDEX(R:R,MATCH(DATE(YEAR($A1555)-1,MONTH($A1555),DAY($A1555)),$A:$A,0))=""),"",R1555/INDEX(R:R,MATCH(DATE(YEAR($A1555)-1,MONTH($A1555),DAY($A1555)),$A:$A,0))-1),"")</f>
        <v/>
      </c>
      <c r="V1555" s="23">
        <f>IF(OR(P1555="",P1554=""),"",P1555/P1554-1)</f>
        <v/>
      </c>
      <c r="W1555" s="23">
        <f>IF(OR(Q1555="",Q1554=""),"",Q1555/Q1554-1)</f>
        <v/>
      </c>
      <c r="X1555" s="23">
        <f>IF(OR(R1555="",R1554=""),"",R1555/R1554-1)</f>
        <v/>
      </c>
      <c r="Y1555" s="23">
        <f>IF(R1555="","",P1555/R1555)</f>
        <v/>
      </c>
      <c r="Z1555" s="23">
        <f>IF(R1555="","",Q1555/R1555)</f>
        <v/>
      </c>
      <c r="AA1555" s="24">
        <f>IF(SUMIFS('Daily NSE Equity Options'!$M:$M,'Daily NSE Equity Options'!$A:$A,$A1555)=0,"",SUMIFS('Daily NSE Equity Options'!$M:$M,'Daily NSE Equity Options'!$A:$A,$A1555))</f>
        <v/>
      </c>
      <c r="AB1555" s="9">
        <f>IF(SUMIFS('Daily BSE Equity Options'!$M:$M,'Daily BSE Equity Options'!$A:$A,$A1555)=0,"",SUMIFS('Daily BSE Equity Options'!$M:$M,'Daily BSE Equity Options'!$A:$A,$A1555))</f>
        <v/>
      </c>
      <c r="AC1555" s="9">
        <f>IF(OR(AA1555="",AB1555=""),"",AA1555+AB1555)</f>
        <v/>
      </c>
      <c r="AD1555" s="26">
        <f>IFERROR(IF(OR(AA1555="",INDEX(AA:AA,MATCH(DATE(YEAR($A1555)-1,MONTH($A1555),DAY($A1555)),$A:$A,0))=""),"",AA1555/INDEX(AA:AA,MATCH(DATE(YEAR($A1555)-1,MONTH($A1555),DAY($A1555)),$A:$A,0))-1),"")</f>
        <v/>
      </c>
      <c r="AE1555" s="26">
        <f>IFERROR(IF(OR(AB1555="",INDEX(AB:AB,MATCH(DATE(YEAR($A1555)-1,MONTH($A1555),DAY($A1555)),$A:$A,0))=""),"",AB1555/INDEX(AB:AB,MATCH(DATE(YEAR($A1555)-1,MONTH($A1555),DAY($A1555)),$A:$A,0))-1),"")</f>
        <v/>
      </c>
      <c r="AF1555" s="26">
        <f>IFERROR(IF(OR(AC1555="",INDEX(AC:AC,MATCH(DATE(YEAR($A1555)-1,MONTH($A1555),DAY($A1555)),$A:$A,0))=""),"",AC1555/INDEX(AC:AC,MATCH(DATE(YEAR($A1555)-1,MONTH($A1555),DAY($A1555)),$A:$A,0))-1),"")</f>
        <v/>
      </c>
      <c r="AG1555" s="26">
        <f>IF(OR(AA1555="",AA1554=""),"",AA1555/AA1554-1)</f>
        <v/>
      </c>
      <c r="AH1555" s="26">
        <f>IF(OR(AB1555="",AB1554=""),"",AB1555/AB1554-1)</f>
        <v/>
      </c>
      <c r="AI1555" s="26">
        <f>IF(OR(AC1555="",AC1554=""),"",AC1555/AC1554-1)</f>
        <v/>
      </c>
      <c r="AJ1555" s="26">
        <f>IF(AC1555="","",AA1555/AC1555)</f>
        <v/>
      </c>
      <c r="AK1555" s="26">
        <f>IF(AC1555="","",AB1555/AC1555)</f>
        <v/>
      </c>
      <c r="AL1555" s="29" t="n">
        <v>11.6475</v>
      </c>
      <c r="AM1555" s="30" t="n">
        <v>15.16</v>
      </c>
      <c r="AN1555" s="30" t="n">
        <v>11.335</v>
      </c>
      <c r="AO1555" s="30" t="n">
        <v>14.68</v>
      </c>
      <c r="AP1555" s="31" t="n">
        <v>0.2604</v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18">
        <f>IF(SUMIFS('Daily NSE Equity Options'!$K:$K,'Daily NSE Equity Options'!$A:$A,$A1556)=0,"",SUMIFS('Daily NSE Equity Options'!$K:$K,'Daily NSE Equity Options'!$A:$A,$A1556))</f>
        <v/>
      </c>
      <c r="F1556" s="7">
        <f>IF(SUMIFS('Daily BSE Equity Options'!$K:$K,'Daily BSE Equity Options'!$A:$A,$A1556)=0,"",SUMIFS('Daily BSE Equity Options'!$K:$K,'Daily BSE Equity Options'!$A:$A,$A1556))</f>
        <v/>
      </c>
      <c r="G1556" s="7">
        <f>IF(OR(E1556="",F1556=""),"",E1556+F1556)</f>
        <v/>
      </c>
      <c r="H1556" s="20">
        <f>IFERROR(IF(OR(E1556="",INDEX(E:E,MATCH(DATE(YEAR($A1556)-1,MONTH($A1556),DAY($A1556)),$A:$A,0))=""),"",E1556/INDEX(E:E,MATCH(DATE(YEAR($A1556)-1,MONTH($A1556),DAY($A1556)),$A:$A,0))-1),"")</f>
        <v/>
      </c>
      <c r="I1556" s="20">
        <f>IFERROR(IF(OR(F1556="",INDEX(F:F,MATCH(DATE(YEAR($A1556)-1,MONTH($A1556),DAY($A1556)),$A:$A,0))=""),"",F1556/INDEX(F:F,MATCH(DATE(YEAR($A1556)-1,MONTH($A1556),DAY($A1556)),$A:$A,0))-1),"")</f>
        <v/>
      </c>
      <c r="J1556" s="20">
        <f>IFERROR(IF(OR(G1556="",INDEX(G:G,MATCH(DATE(YEAR($A1556)-1,MONTH($A1556),DAY($A1556)),$A:$A,0))=""),"",G1556/INDEX(G:G,MATCH(DATE(YEAR($A1556)-1,MONTH($A1556),DAY($A1556)),$A:$A,0))-1),"")</f>
        <v/>
      </c>
      <c r="K1556" s="20">
        <f>IF(OR(E1556="",E1555=""),"",E1556/E1555-1)</f>
        <v/>
      </c>
      <c r="L1556" s="20">
        <f>IF(OR(F1556="",F1555=""),"",F1556/F1555-1)</f>
        <v/>
      </c>
      <c r="M1556" s="20">
        <f>IF(OR(G1556="",G1555=""),"",G1556/G1555-1)</f>
        <v/>
      </c>
      <c r="N1556" s="20">
        <f>IF(G1556="","",E1556/G1556)</f>
        <v/>
      </c>
      <c r="O1556" s="20">
        <f>IF(G1556="","",F1556/G1556)</f>
        <v/>
      </c>
      <c r="P1556" s="21">
        <f>IF(SUMIFS('Daily NSE Equity Options'!$L:$L,'Daily NSE Equity Options'!$A:$A,$A1556)=0,"",SUMIFS('Daily NSE Equity Options'!$L:$L,'Daily NSE Equity Options'!$A:$A,$A1556))</f>
        <v/>
      </c>
      <c r="Q1556" s="8">
        <f>IF(SUMIFS('Daily BSE Equity Options'!$L:$L,'Daily BSE Equity Options'!$A:$A,$A1556)=0,"",SUMIFS('Daily BSE Equity Options'!$L:$L,'Daily BSE Equity Options'!$A:$A,$A1556))</f>
        <v/>
      </c>
      <c r="R1556" s="8">
        <f>IF(OR(P1556="",Q1556=""),"",P1556+Q1556)</f>
        <v/>
      </c>
      <c r="S1556" s="23">
        <f>IFERROR(IF(OR(P1556="",INDEX(P:P,MATCH(DATE(YEAR($A1556)-1,MONTH($A1556),DAY($A1556)),$A:$A,0))=""),"",P1556/INDEX(P:P,MATCH(DATE(YEAR($A1556)-1,MONTH($A1556),DAY($A1556)),$A:$A,0))-1),"")</f>
        <v/>
      </c>
      <c r="T1556" s="23">
        <f>IFERROR(IF(OR(Q1556="",INDEX(Q:Q,MATCH(DATE(YEAR($A1556)-1,MONTH($A1556),DAY($A1556)),$A:$A,0))=""),"",Q1556/INDEX(Q:Q,MATCH(DATE(YEAR($A1556)-1,MONTH($A1556),DAY($A1556)),$A:$A,0))-1),"")</f>
        <v/>
      </c>
      <c r="U1556" s="23">
        <f>IFERROR(IF(OR(R1556="",INDEX(R:R,MATCH(DATE(YEAR($A1556)-1,MONTH($A1556),DAY($A1556)),$A:$A,0))=""),"",R1556/INDEX(R:R,MATCH(DATE(YEAR($A1556)-1,MONTH($A1556),DAY($A1556)),$A:$A,0))-1),"")</f>
        <v/>
      </c>
      <c r="V1556" s="23">
        <f>IF(OR(P1556="",P1555=""),"",P1556/P1555-1)</f>
        <v/>
      </c>
      <c r="W1556" s="23">
        <f>IF(OR(Q1556="",Q1555=""),"",Q1556/Q1555-1)</f>
        <v/>
      </c>
      <c r="X1556" s="23">
        <f>IF(OR(R1556="",R1555=""),"",R1556/R1555-1)</f>
        <v/>
      </c>
      <c r="Y1556" s="23">
        <f>IF(R1556="","",P1556/R1556)</f>
        <v/>
      </c>
      <c r="Z1556" s="23">
        <f>IF(R1556="","",Q1556/R1556)</f>
        <v/>
      </c>
      <c r="AA1556" s="24">
        <f>IF(SUMIFS('Daily NSE Equity Options'!$M:$M,'Daily NSE Equity Options'!$A:$A,$A1556)=0,"",SUMIFS('Daily NSE Equity Options'!$M:$M,'Daily NSE Equity Options'!$A:$A,$A1556))</f>
        <v/>
      </c>
      <c r="AB1556" s="9">
        <f>IF(SUMIFS('Daily BSE Equity Options'!$M:$M,'Daily BSE Equity Options'!$A:$A,$A1556)=0,"",SUMIFS('Daily BSE Equity Options'!$M:$M,'Daily BSE Equity Options'!$A:$A,$A1556))</f>
        <v/>
      </c>
      <c r="AC1556" s="9">
        <f>IF(OR(AA1556="",AB1556=""),"",AA1556+AB1556)</f>
        <v/>
      </c>
      <c r="AD1556" s="26">
        <f>IFERROR(IF(OR(AA1556="",INDEX(AA:AA,MATCH(DATE(YEAR($A1556)-1,MONTH($A1556),DAY($A1556)),$A:$A,0))=""),"",AA1556/INDEX(AA:AA,MATCH(DATE(YEAR($A1556)-1,MONTH($A1556),DAY($A1556)),$A:$A,0))-1),"")</f>
        <v/>
      </c>
      <c r="AE1556" s="26">
        <f>IFERROR(IF(OR(AB1556="",INDEX(AB:AB,MATCH(DATE(YEAR($A1556)-1,MONTH($A1556),DAY($A1556)),$A:$A,0))=""),"",AB1556/INDEX(AB:AB,MATCH(DATE(YEAR($A1556)-1,MONTH($A1556),DAY($A1556)),$A:$A,0))-1),"")</f>
        <v/>
      </c>
      <c r="AF1556" s="26">
        <f>IFERROR(IF(OR(AC1556="",INDEX(AC:AC,MATCH(DATE(YEAR($A1556)-1,MONTH($A1556),DAY($A1556)),$A:$A,0))=""),"",AC1556/INDEX(AC:AC,MATCH(DATE(YEAR($A1556)-1,MONTH($A1556),DAY($A1556)),$A:$A,0))-1),"")</f>
        <v/>
      </c>
      <c r="AG1556" s="26">
        <f>IF(OR(AA1556="",AA1555=""),"",AA1556/AA1555-1)</f>
        <v/>
      </c>
      <c r="AH1556" s="26">
        <f>IF(OR(AB1556="",AB1555=""),"",AB1556/AB1555-1)</f>
        <v/>
      </c>
      <c r="AI1556" s="26">
        <f>IF(OR(AC1556="",AC1555=""),"",AC1556/AC1555-1)</f>
        <v/>
      </c>
      <c r="AJ1556" s="26">
        <f>IF(AC1556="","",AA1556/AC1556)</f>
        <v/>
      </c>
      <c r="AK1556" s="26">
        <f>IF(AC1556="","",AB1556/AC1556)</f>
        <v/>
      </c>
      <c r="AL1556" s="29" t="n">
        <v>14.68</v>
      </c>
      <c r="AM1556" s="30" t="n">
        <v>14.68</v>
      </c>
      <c r="AN1556" s="30" t="n">
        <v>13.0675</v>
      </c>
      <c r="AO1556" s="30" t="n">
        <v>13.36</v>
      </c>
      <c r="AP1556" s="31" t="n">
        <v>-0.08989999999999999</v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18">
        <f>IF(SUMIFS('Daily NSE Equity Options'!$K:$K,'Daily NSE Equity Options'!$A:$A,$A1557)=0,"",SUMIFS('Daily NSE Equity Options'!$K:$K,'Daily NSE Equity Options'!$A:$A,$A1557))</f>
        <v/>
      </c>
      <c r="F1557" s="7">
        <f>IF(SUMIFS('Daily BSE Equity Options'!$K:$K,'Daily BSE Equity Options'!$A:$A,$A1557)=0,"",SUMIFS('Daily BSE Equity Options'!$K:$K,'Daily BSE Equity Options'!$A:$A,$A1557))</f>
        <v/>
      </c>
      <c r="G1557" s="7">
        <f>IF(OR(E1557="",F1557=""),"",E1557+F1557)</f>
        <v/>
      </c>
      <c r="H1557" s="20">
        <f>IFERROR(IF(OR(E1557="",INDEX(E:E,MATCH(DATE(YEAR($A1557)-1,MONTH($A1557),DAY($A1557)),$A:$A,0))=""),"",E1557/INDEX(E:E,MATCH(DATE(YEAR($A1557)-1,MONTH($A1557),DAY($A1557)),$A:$A,0))-1),"")</f>
        <v/>
      </c>
      <c r="I1557" s="20">
        <f>IFERROR(IF(OR(F1557="",INDEX(F:F,MATCH(DATE(YEAR($A1557)-1,MONTH($A1557),DAY($A1557)),$A:$A,0))=""),"",F1557/INDEX(F:F,MATCH(DATE(YEAR($A1557)-1,MONTH($A1557),DAY($A1557)),$A:$A,0))-1),"")</f>
        <v/>
      </c>
      <c r="J1557" s="20">
        <f>IFERROR(IF(OR(G1557="",INDEX(G:G,MATCH(DATE(YEAR($A1557)-1,MONTH($A1557),DAY($A1557)),$A:$A,0))=""),"",G1557/INDEX(G:G,MATCH(DATE(YEAR($A1557)-1,MONTH($A1557),DAY($A1557)),$A:$A,0))-1),"")</f>
        <v/>
      </c>
      <c r="K1557" s="20">
        <f>IF(OR(E1557="",E1556=""),"",E1557/E1556-1)</f>
        <v/>
      </c>
      <c r="L1557" s="20">
        <f>IF(OR(F1557="",F1556=""),"",F1557/F1556-1)</f>
        <v/>
      </c>
      <c r="M1557" s="20">
        <f>IF(OR(G1557="",G1556=""),"",G1557/G1556-1)</f>
        <v/>
      </c>
      <c r="N1557" s="20">
        <f>IF(G1557="","",E1557/G1557)</f>
        <v/>
      </c>
      <c r="O1557" s="20">
        <f>IF(G1557="","",F1557/G1557)</f>
        <v/>
      </c>
      <c r="P1557" s="21">
        <f>IF(SUMIFS('Daily NSE Equity Options'!$L:$L,'Daily NSE Equity Options'!$A:$A,$A1557)=0,"",SUMIFS('Daily NSE Equity Options'!$L:$L,'Daily NSE Equity Options'!$A:$A,$A1557))</f>
        <v/>
      </c>
      <c r="Q1557" s="8">
        <f>IF(SUMIFS('Daily BSE Equity Options'!$L:$L,'Daily BSE Equity Options'!$A:$A,$A1557)=0,"",SUMIFS('Daily BSE Equity Options'!$L:$L,'Daily BSE Equity Options'!$A:$A,$A1557))</f>
        <v/>
      </c>
      <c r="R1557" s="8">
        <f>IF(OR(P1557="",Q1557=""),"",P1557+Q1557)</f>
        <v/>
      </c>
      <c r="S1557" s="23">
        <f>IFERROR(IF(OR(P1557="",INDEX(P:P,MATCH(DATE(YEAR($A1557)-1,MONTH($A1557),DAY($A1557)),$A:$A,0))=""),"",P1557/INDEX(P:P,MATCH(DATE(YEAR($A1557)-1,MONTH($A1557),DAY($A1557)),$A:$A,0))-1),"")</f>
        <v/>
      </c>
      <c r="T1557" s="23">
        <f>IFERROR(IF(OR(Q1557="",INDEX(Q:Q,MATCH(DATE(YEAR($A1557)-1,MONTH($A1557),DAY($A1557)),$A:$A,0))=""),"",Q1557/INDEX(Q:Q,MATCH(DATE(YEAR($A1557)-1,MONTH($A1557),DAY($A1557)),$A:$A,0))-1),"")</f>
        <v/>
      </c>
      <c r="U1557" s="23">
        <f>IFERROR(IF(OR(R1557="",INDEX(R:R,MATCH(DATE(YEAR($A1557)-1,MONTH($A1557),DAY($A1557)),$A:$A,0))=""),"",R1557/INDEX(R:R,MATCH(DATE(YEAR($A1557)-1,MONTH($A1557),DAY($A1557)),$A:$A,0))-1),"")</f>
        <v/>
      </c>
      <c r="V1557" s="23">
        <f>IF(OR(P1557="",P1556=""),"",P1557/P1556-1)</f>
        <v/>
      </c>
      <c r="W1557" s="23">
        <f>IF(OR(Q1557="",Q1556=""),"",Q1557/Q1556-1)</f>
        <v/>
      </c>
      <c r="X1557" s="23">
        <f>IF(OR(R1557="",R1556=""),"",R1557/R1556-1)</f>
        <v/>
      </c>
      <c r="Y1557" s="23">
        <f>IF(R1557="","",P1557/R1557)</f>
        <v/>
      </c>
      <c r="Z1557" s="23">
        <f>IF(R1557="","",Q1557/R1557)</f>
        <v/>
      </c>
      <c r="AA1557" s="24">
        <f>IF(SUMIFS('Daily NSE Equity Options'!$M:$M,'Daily NSE Equity Options'!$A:$A,$A1557)=0,"",SUMIFS('Daily NSE Equity Options'!$M:$M,'Daily NSE Equity Options'!$A:$A,$A1557))</f>
        <v/>
      </c>
      <c r="AB1557" s="9">
        <f>IF(SUMIFS('Daily BSE Equity Options'!$M:$M,'Daily BSE Equity Options'!$A:$A,$A1557)=0,"",SUMIFS('Daily BSE Equity Options'!$M:$M,'Daily BSE Equity Options'!$A:$A,$A1557))</f>
        <v/>
      </c>
      <c r="AC1557" s="9">
        <f>IF(OR(AA1557="",AB1557=""),"",AA1557+AB1557)</f>
        <v/>
      </c>
      <c r="AD1557" s="26">
        <f>IFERROR(IF(OR(AA1557="",INDEX(AA:AA,MATCH(DATE(YEAR($A1557)-1,MONTH($A1557),DAY($A1557)),$A:$A,0))=""),"",AA1557/INDEX(AA:AA,MATCH(DATE(YEAR($A1557)-1,MONTH($A1557),DAY($A1557)),$A:$A,0))-1),"")</f>
        <v/>
      </c>
      <c r="AE1557" s="26">
        <f>IFERROR(IF(OR(AB1557="",INDEX(AB:AB,MATCH(DATE(YEAR($A1557)-1,MONTH($A1557),DAY($A1557)),$A:$A,0))=""),"",AB1557/INDEX(AB:AB,MATCH(DATE(YEAR($A1557)-1,MONTH($A1557),DAY($A1557)),$A:$A,0))-1),"")</f>
        <v/>
      </c>
      <c r="AF1557" s="26">
        <f>IFERROR(IF(OR(AC1557="",INDEX(AC:AC,MATCH(DATE(YEAR($A1557)-1,MONTH($A1557),DAY($A1557)),$A:$A,0))=""),"",AC1557/INDEX(AC:AC,MATCH(DATE(YEAR($A1557)-1,MONTH($A1557),DAY($A1557)),$A:$A,0))-1),"")</f>
        <v/>
      </c>
      <c r="AG1557" s="26">
        <f>IF(OR(AA1557="",AA1556=""),"",AA1557/AA1556-1)</f>
        <v/>
      </c>
      <c r="AH1557" s="26">
        <f>IF(OR(AB1557="",AB1556=""),"",AB1557/AB1556-1)</f>
        <v/>
      </c>
      <c r="AI1557" s="26">
        <f>IF(OR(AC1557="",AC1556=""),"",AC1557/AC1556-1)</f>
        <v/>
      </c>
      <c r="AJ1557" s="26">
        <f>IF(AC1557="","",AA1557/AC1557)</f>
        <v/>
      </c>
      <c r="AK1557" s="26">
        <f>IF(AC1557="","",AB1557/AC1557)</f>
        <v/>
      </c>
      <c r="AL1557" s="29" t="n">
        <v>13.3625</v>
      </c>
      <c r="AM1557" s="30" t="n">
        <v>13.3625</v>
      </c>
      <c r="AN1557" s="30" t="n">
        <v>12.1275</v>
      </c>
      <c r="AO1557" s="30" t="n">
        <v>12.25</v>
      </c>
      <c r="AP1557" s="31" t="n">
        <v>-0.0833</v>
      </c>
    </row>
    <row r="1558">
      <c r="A1558" s="11" t="n">
        <v>46216</v>
      </c>
      <c r="B1558" s="5" t="inlineStr">
        <is>
          <t>Monday</t>
        </is>
      </c>
      <c r="C1558" s="10" t="n">
        <v>46204</v>
      </c>
      <c r="D1558" s="5" t="inlineStr">
        <is>
          <t>Q2FY27</t>
        </is>
      </c>
      <c r="E1558" s="18">
        <f>IF(SUMIFS('Daily NSE Equity Options'!$K:$K,'Daily NSE Equity Options'!$A:$A,$A1558)=0,"",SUMIFS('Daily NSE Equity Options'!$K:$K,'Daily NSE Equity Options'!$A:$A,$A1558))</f>
        <v/>
      </c>
      <c r="F1558" s="7">
        <f>IF(SUMIFS('Daily BSE Equity Options'!$K:$K,'Daily BSE Equity Options'!$A:$A,$A1558)=0,"",SUMIFS('Daily BSE Equity Options'!$K:$K,'Daily BSE Equity Options'!$A:$A,$A1558))</f>
        <v/>
      </c>
      <c r="G1558" s="7">
        <f>IF(OR(E1558="",F1558=""),"",E1558+F1558)</f>
        <v/>
      </c>
      <c r="H1558" s="20">
        <f>IFERROR(IF(OR(E1558="",INDEX(E:E,MATCH(DATE(YEAR($A1558)-1,MONTH($A1558),DAY($A1558)),$A:$A,0))=""),"",E1558/INDEX(E:E,MATCH(DATE(YEAR($A1558)-1,MONTH($A1558),DAY($A1558)),$A:$A,0))-1),"")</f>
        <v/>
      </c>
      <c r="I1558" s="20">
        <f>IFERROR(IF(OR(F1558="",INDEX(F:F,MATCH(DATE(YEAR($A1558)-1,MONTH($A1558),DAY($A1558)),$A:$A,0))=""),"",F1558/INDEX(F:F,MATCH(DATE(YEAR($A1558)-1,MONTH($A1558),DAY($A1558)),$A:$A,0))-1),"")</f>
        <v/>
      </c>
      <c r="J1558" s="20">
        <f>IFERROR(IF(OR(G1558="",INDEX(G:G,MATCH(DATE(YEAR($A1558)-1,MONTH($A1558),DAY($A1558)),$A:$A,0))=""),"",G1558/INDEX(G:G,MATCH(DATE(YEAR($A1558)-1,MONTH($A1558),DAY($A1558)),$A:$A,0))-1),"")</f>
        <v/>
      </c>
      <c r="K1558" s="20">
        <f>IF(OR(E1558="",E1557=""),"",E1558/E1557-1)</f>
        <v/>
      </c>
      <c r="L1558" s="20">
        <f>IF(OR(F1558="",F1557=""),"",F1558/F1557-1)</f>
        <v/>
      </c>
      <c r="M1558" s="20">
        <f>IF(OR(G1558="",G1557=""),"",G1558/G1557-1)</f>
        <v/>
      </c>
      <c r="N1558" s="20">
        <f>IF(G1558="","",E1558/G1558)</f>
        <v/>
      </c>
      <c r="O1558" s="20">
        <f>IF(G1558="","",F1558/G1558)</f>
        <v/>
      </c>
      <c r="P1558" s="21">
        <f>IF(SUMIFS('Daily NSE Equity Options'!$L:$L,'Daily NSE Equity Options'!$A:$A,$A1558)=0,"",SUMIFS('Daily NSE Equity Options'!$L:$L,'Daily NSE Equity Options'!$A:$A,$A1558))</f>
        <v/>
      </c>
      <c r="Q1558" s="8">
        <f>IF(SUMIFS('Daily BSE Equity Options'!$L:$L,'Daily BSE Equity Options'!$A:$A,$A1558)=0,"",SUMIFS('Daily BSE Equity Options'!$L:$L,'Daily BSE Equity Options'!$A:$A,$A1558))</f>
        <v/>
      </c>
      <c r="R1558" s="8">
        <f>IF(OR(P1558="",Q1558=""),"",P1558+Q1558)</f>
        <v/>
      </c>
      <c r="S1558" s="23">
        <f>IFERROR(IF(OR(P1558="",INDEX(P:P,MATCH(DATE(YEAR($A1558)-1,MONTH($A1558),DAY($A1558)),$A:$A,0))=""),"",P1558/INDEX(P:P,MATCH(DATE(YEAR($A1558)-1,MONTH($A1558),DAY($A1558)),$A:$A,0))-1),"")</f>
        <v/>
      </c>
      <c r="T1558" s="23">
        <f>IFERROR(IF(OR(Q1558="",INDEX(Q:Q,MATCH(DATE(YEAR($A1558)-1,MONTH($A1558),DAY($A1558)),$A:$A,0))=""),"",Q1558/INDEX(Q:Q,MATCH(DATE(YEAR($A1558)-1,MONTH($A1558),DAY($A1558)),$A:$A,0))-1),"")</f>
        <v/>
      </c>
      <c r="U1558" s="23">
        <f>IFERROR(IF(OR(R1558="",INDEX(R:R,MATCH(DATE(YEAR($A1558)-1,MONTH($A1558),DAY($A1558)),$A:$A,0))=""),"",R1558/INDEX(R:R,MATCH(DATE(YEAR($A1558)-1,MONTH($A1558),DAY($A1558)),$A:$A,0))-1),"")</f>
        <v/>
      </c>
      <c r="V1558" s="23">
        <f>IF(OR(P1558="",P1557=""),"",P1558/P1557-1)</f>
        <v/>
      </c>
      <c r="W1558" s="23">
        <f>IF(OR(Q1558="",Q1557=""),"",Q1558/Q1557-1)</f>
        <v/>
      </c>
      <c r="X1558" s="23">
        <f>IF(OR(R1558="",R1557=""),"",R1558/R1557-1)</f>
        <v/>
      </c>
      <c r="Y1558" s="23">
        <f>IF(R1558="","",P1558/R1558)</f>
        <v/>
      </c>
      <c r="Z1558" s="23">
        <f>IF(R1558="","",Q1558/R1558)</f>
        <v/>
      </c>
      <c r="AA1558" s="24">
        <f>IF(SUMIFS('Daily NSE Equity Options'!$M:$M,'Daily NSE Equity Options'!$A:$A,$A1558)=0,"",SUMIFS('Daily NSE Equity Options'!$M:$M,'Daily NSE Equity Options'!$A:$A,$A1558))</f>
        <v/>
      </c>
      <c r="AB1558" s="9">
        <f>IF(SUMIFS('Daily BSE Equity Options'!$M:$M,'Daily BSE Equity Options'!$A:$A,$A1558)=0,"",SUMIFS('Daily BSE Equity Options'!$M:$M,'Daily BSE Equity Options'!$A:$A,$A1558))</f>
        <v/>
      </c>
      <c r="AC1558" s="9">
        <f>IF(OR(AA1558="",AB1558=""),"",AA1558+AB1558)</f>
        <v/>
      </c>
      <c r="AD1558" s="26">
        <f>IFERROR(IF(OR(AA1558="",INDEX(AA:AA,MATCH(DATE(YEAR($A1558)-1,MONTH($A1558),DAY($A1558)),$A:$A,0))=""),"",AA1558/INDEX(AA:AA,MATCH(DATE(YEAR($A1558)-1,MONTH($A1558),DAY($A1558)),$A:$A,0))-1),"")</f>
        <v/>
      </c>
      <c r="AE1558" s="26">
        <f>IFERROR(IF(OR(AB1558="",INDEX(AB:AB,MATCH(DATE(YEAR($A1558)-1,MONTH($A1558),DAY($A1558)),$A:$A,0))=""),"",AB1558/INDEX(AB:AB,MATCH(DATE(YEAR($A1558)-1,MONTH($A1558),DAY($A1558)),$A:$A,0))-1),"")</f>
        <v/>
      </c>
      <c r="AF1558" s="26">
        <f>IFERROR(IF(OR(AC1558="",INDEX(AC:AC,MATCH(DATE(YEAR($A1558)-1,MONTH($A1558),DAY($A1558)),$A:$A,0))=""),"",AC1558/INDEX(AC:AC,MATCH(DATE(YEAR($A1558)-1,MONTH($A1558),DAY($A1558)),$A:$A,0))-1),"")</f>
        <v/>
      </c>
      <c r="AG1558" s="26">
        <f>IF(OR(AA1558="",AA1557=""),"",AA1558/AA1557-1)</f>
        <v/>
      </c>
      <c r="AH1558" s="26">
        <f>IF(OR(AB1558="",AB1557=""),"",AB1558/AB1557-1)</f>
        <v/>
      </c>
      <c r="AI1558" s="26">
        <f>IF(OR(AC1558="",AC1557=""),"",AC1558/AC1557-1)</f>
        <v/>
      </c>
      <c r="AJ1558" s="26">
        <f>IF(AC1558="","",AA1558/AC1558)</f>
        <v/>
      </c>
      <c r="AK1558" s="26">
        <f>IF(AC1558="","",AB1558/AC1558)</f>
        <v/>
      </c>
      <c r="AL1558" s="29" t="n">
        <v>12.2525</v>
      </c>
      <c r="AM1558" s="30" t="n">
        <v>13.5225</v>
      </c>
      <c r="AN1558" s="30" t="n">
        <v>9.475</v>
      </c>
      <c r="AO1558" s="30" t="n">
        <v>13.28</v>
      </c>
      <c r="AP1558" s="31" t="n">
        <v>0.0839</v>
      </c>
    </row>
    <row r="1559">
      <c r="A1559" s="11" t="n">
        <v>46217</v>
      </c>
      <c r="B1559" s="5" t="inlineStr">
        <is>
          <t>Tuesday</t>
        </is>
      </c>
      <c r="C1559" s="10" t="n">
        <v>46204</v>
      </c>
      <c r="D1559" s="5" t="inlineStr">
        <is>
          <t>Q2FY27</t>
        </is>
      </c>
      <c r="E1559" s="18">
        <f>IF(SUMIFS('Daily NSE Equity Options'!$K:$K,'Daily NSE Equity Options'!$A:$A,$A1559)=0,"",SUMIFS('Daily NSE Equity Options'!$K:$K,'Daily NSE Equity Options'!$A:$A,$A1559))</f>
        <v/>
      </c>
      <c r="F1559" s="7">
        <f>IF(SUMIFS('Daily BSE Equity Options'!$K:$K,'Daily BSE Equity Options'!$A:$A,$A1559)=0,"",SUMIFS('Daily BSE Equity Options'!$K:$K,'Daily BSE Equity Options'!$A:$A,$A1559))</f>
        <v/>
      </c>
      <c r="G1559" s="7">
        <f>IF(OR(E1559="",F1559=""),"",E1559+F1559)</f>
        <v/>
      </c>
      <c r="H1559" s="20">
        <f>IFERROR(IF(OR(E1559="",INDEX(E:E,MATCH(DATE(YEAR($A1559)-1,MONTH($A1559),DAY($A1559)),$A:$A,0))=""),"",E1559/INDEX(E:E,MATCH(DATE(YEAR($A1559)-1,MONTH($A1559),DAY($A1559)),$A:$A,0))-1),"")</f>
        <v/>
      </c>
      <c r="I1559" s="20">
        <f>IFERROR(IF(OR(F1559="",INDEX(F:F,MATCH(DATE(YEAR($A1559)-1,MONTH($A1559),DAY($A1559)),$A:$A,0))=""),"",F1559/INDEX(F:F,MATCH(DATE(YEAR($A1559)-1,MONTH($A1559),DAY($A1559)),$A:$A,0))-1),"")</f>
        <v/>
      </c>
      <c r="J1559" s="20">
        <f>IFERROR(IF(OR(G1559="",INDEX(G:G,MATCH(DATE(YEAR($A1559)-1,MONTH($A1559),DAY($A1559)),$A:$A,0))=""),"",G1559/INDEX(G:G,MATCH(DATE(YEAR($A1559)-1,MONTH($A1559),DAY($A1559)),$A:$A,0))-1),"")</f>
        <v/>
      </c>
      <c r="K1559" s="20">
        <f>IF(OR(E1559="",E1558=""),"",E1559/E1558-1)</f>
        <v/>
      </c>
      <c r="L1559" s="20">
        <f>IF(OR(F1559="",F1558=""),"",F1559/F1558-1)</f>
        <v/>
      </c>
      <c r="M1559" s="20">
        <f>IF(OR(G1559="",G1558=""),"",G1559/G1558-1)</f>
        <v/>
      </c>
      <c r="N1559" s="20">
        <f>IF(G1559="","",E1559/G1559)</f>
        <v/>
      </c>
      <c r="O1559" s="20">
        <f>IF(G1559="","",F1559/G1559)</f>
        <v/>
      </c>
      <c r="P1559" s="21">
        <f>IF(SUMIFS('Daily NSE Equity Options'!$L:$L,'Daily NSE Equity Options'!$A:$A,$A1559)=0,"",SUMIFS('Daily NSE Equity Options'!$L:$L,'Daily NSE Equity Options'!$A:$A,$A1559))</f>
        <v/>
      </c>
      <c r="Q1559" s="8">
        <f>IF(SUMIFS('Daily BSE Equity Options'!$L:$L,'Daily BSE Equity Options'!$A:$A,$A1559)=0,"",SUMIFS('Daily BSE Equity Options'!$L:$L,'Daily BSE Equity Options'!$A:$A,$A1559))</f>
        <v/>
      </c>
      <c r="R1559" s="8">
        <f>IF(OR(P1559="",Q1559=""),"",P1559+Q1559)</f>
        <v/>
      </c>
      <c r="S1559" s="23">
        <f>IFERROR(IF(OR(P1559="",INDEX(P:P,MATCH(DATE(YEAR($A1559)-1,MONTH($A1559),DAY($A1559)),$A:$A,0))=""),"",P1559/INDEX(P:P,MATCH(DATE(YEAR($A1559)-1,MONTH($A1559),DAY($A1559)),$A:$A,0))-1),"")</f>
        <v/>
      </c>
      <c r="T1559" s="23">
        <f>IFERROR(IF(OR(Q1559="",INDEX(Q:Q,MATCH(DATE(YEAR($A1559)-1,MONTH($A1559),DAY($A1559)),$A:$A,0))=""),"",Q1559/INDEX(Q:Q,MATCH(DATE(YEAR($A1559)-1,MONTH($A1559),DAY($A1559)),$A:$A,0))-1),"")</f>
        <v/>
      </c>
      <c r="U1559" s="23">
        <f>IFERROR(IF(OR(R1559="",INDEX(R:R,MATCH(DATE(YEAR($A1559)-1,MONTH($A1559),DAY($A1559)),$A:$A,0))=""),"",R1559/INDEX(R:R,MATCH(DATE(YEAR($A1559)-1,MONTH($A1559),DAY($A1559)),$A:$A,0))-1),"")</f>
        <v/>
      </c>
      <c r="V1559" s="23">
        <f>IF(OR(P1559="",P1558=""),"",P1559/P1558-1)</f>
        <v/>
      </c>
      <c r="W1559" s="23">
        <f>IF(OR(Q1559="",Q1558=""),"",Q1559/Q1558-1)</f>
        <v/>
      </c>
      <c r="X1559" s="23">
        <f>IF(OR(R1559="",R1558=""),"",R1559/R1558-1)</f>
        <v/>
      </c>
      <c r="Y1559" s="23">
        <f>IF(R1559="","",P1559/R1559)</f>
        <v/>
      </c>
      <c r="Z1559" s="23">
        <f>IF(R1559="","",Q1559/R1559)</f>
        <v/>
      </c>
      <c r="AA1559" s="24">
        <f>IF(SUMIFS('Daily NSE Equity Options'!$M:$M,'Daily NSE Equity Options'!$A:$A,$A1559)=0,"",SUMIFS('Daily NSE Equity Options'!$M:$M,'Daily NSE Equity Options'!$A:$A,$A1559))</f>
        <v/>
      </c>
      <c r="AB1559" s="9">
        <f>IF(SUMIFS('Daily BSE Equity Options'!$M:$M,'Daily BSE Equity Options'!$A:$A,$A1559)=0,"",SUMIFS('Daily BSE Equity Options'!$M:$M,'Daily BSE Equity Options'!$A:$A,$A1559))</f>
        <v/>
      </c>
      <c r="AC1559" s="9">
        <f>IF(OR(AA1559="",AB1559=""),"",AA1559+AB1559)</f>
        <v/>
      </c>
      <c r="AD1559" s="26">
        <f>IFERROR(IF(OR(AA1559="",INDEX(AA:AA,MATCH(DATE(YEAR($A1559)-1,MONTH($A1559),DAY($A1559)),$A:$A,0))=""),"",AA1559/INDEX(AA:AA,MATCH(DATE(YEAR($A1559)-1,MONTH($A1559),DAY($A1559)),$A:$A,0))-1),"")</f>
        <v/>
      </c>
      <c r="AE1559" s="26">
        <f>IFERROR(IF(OR(AB1559="",INDEX(AB:AB,MATCH(DATE(YEAR($A1559)-1,MONTH($A1559),DAY($A1559)),$A:$A,0))=""),"",AB1559/INDEX(AB:AB,MATCH(DATE(YEAR($A1559)-1,MONTH($A1559),DAY($A1559)),$A:$A,0))-1),"")</f>
        <v/>
      </c>
      <c r="AF1559" s="26">
        <f>IFERROR(IF(OR(AC1559="",INDEX(AC:AC,MATCH(DATE(YEAR($A1559)-1,MONTH($A1559),DAY($A1559)),$A:$A,0))=""),"",AC1559/INDEX(AC:AC,MATCH(DATE(YEAR($A1559)-1,MONTH($A1559),DAY($A1559)),$A:$A,0))-1),"")</f>
        <v/>
      </c>
      <c r="AG1559" s="26">
        <f>IF(OR(AA1559="",AA1558=""),"",AA1559/AA1558-1)</f>
        <v/>
      </c>
      <c r="AH1559" s="26">
        <f>IF(OR(AB1559="",AB1558=""),"",AB1559/AB1558-1)</f>
        <v/>
      </c>
      <c r="AI1559" s="26">
        <f>IF(OR(AC1559="",AC1558=""),"",AC1559/AC1558-1)</f>
        <v/>
      </c>
      <c r="AJ1559" s="26">
        <f>IF(AC1559="","",AA1559/AC1559)</f>
        <v/>
      </c>
      <c r="AK1559" s="26">
        <f>IF(AC1559="","",AB1559/AC1559)</f>
        <v/>
      </c>
      <c r="AL1559" s="29" t="n">
        <v>13.28</v>
      </c>
      <c r="AM1559" s="30" t="n">
        <v>13.865</v>
      </c>
      <c r="AN1559" s="30" t="n">
        <v>11.6575</v>
      </c>
      <c r="AO1559" s="30" t="n">
        <v>13.75</v>
      </c>
      <c r="AP1559" s="31" t="n">
        <v>0.0354</v>
      </c>
    </row>
    <row r="1560">
      <c r="A1560" s="11" t="n">
        <v>46218</v>
      </c>
      <c r="B1560" s="5" t="inlineStr">
        <is>
          <t>Wednesday</t>
        </is>
      </c>
      <c r="C1560" s="10" t="n">
        <v>46204</v>
      </c>
      <c r="D1560" s="5" t="inlineStr">
        <is>
          <t>Q2FY27</t>
        </is>
      </c>
      <c r="E1560" s="18">
        <f>IF(SUMIFS('Daily NSE Equity Options'!$K:$K,'Daily NSE Equity Options'!$A:$A,$A1560)=0,"",SUMIFS('Daily NSE Equity Options'!$K:$K,'Daily NSE Equity Options'!$A:$A,$A1560))</f>
        <v/>
      </c>
      <c r="F1560" s="7">
        <f>IF(SUMIFS('Daily BSE Equity Options'!$K:$K,'Daily BSE Equity Options'!$A:$A,$A1560)=0,"",SUMIFS('Daily BSE Equity Options'!$K:$K,'Daily BSE Equity Options'!$A:$A,$A1560))</f>
        <v/>
      </c>
      <c r="G1560" s="7">
        <f>IF(OR(E1560="",F1560=""),"",E1560+F1560)</f>
        <v/>
      </c>
      <c r="H1560" s="20">
        <f>IFERROR(IF(OR(E1560="",INDEX(E:E,MATCH(DATE(YEAR($A1560)-1,MONTH($A1560),DAY($A1560)),$A:$A,0))=""),"",E1560/INDEX(E:E,MATCH(DATE(YEAR($A1560)-1,MONTH($A1560),DAY($A1560)),$A:$A,0))-1),"")</f>
        <v/>
      </c>
      <c r="I1560" s="20">
        <f>IFERROR(IF(OR(F1560="",INDEX(F:F,MATCH(DATE(YEAR($A1560)-1,MONTH($A1560),DAY($A1560)),$A:$A,0))=""),"",F1560/INDEX(F:F,MATCH(DATE(YEAR($A1560)-1,MONTH($A1560),DAY($A1560)),$A:$A,0))-1),"")</f>
        <v/>
      </c>
      <c r="J1560" s="20">
        <f>IFERROR(IF(OR(G1560="",INDEX(G:G,MATCH(DATE(YEAR($A1560)-1,MONTH($A1560),DAY($A1560)),$A:$A,0))=""),"",G1560/INDEX(G:G,MATCH(DATE(YEAR($A1560)-1,MONTH($A1560),DAY($A1560)),$A:$A,0))-1),"")</f>
        <v/>
      </c>
      <c r="K1560" s="20">
        <f>IF(OR(E1560="",E1559=""),"",E1560/E1559-1)</f>
        <v/>
      </c>
      <c r="L1560" s="20">
        <f>IF(OR(F1560="",F1559=""),"",F1560/F1559-1)</f>
        <v/>
      </c>
      <c r="M1560" s="20">
        <f>IF(OR(G1560="",G1559=""),"",G1560/G1559-1)</f>
        <v/>
      </c>
      <c r="N1560" s="20">
        <f>IF(G1560="","",E1560/G1560)</f>
        <v/>
      </c>
      <c r="O1560" s="20">
        <f>IF(G1560="","",F1560/G1560)</f>
        <v/>
      </c>
      <c r="P1560" s="21">
        <f>IF(SUMIFS('Daily NSE Equity Options'!$L:$L,'Daily NSE Equity Options'!$A:$A,$A1560)=0,"",SUMIFS('Daily NSE Equity Options'!$L:$L,'Daily NSE Equity Options'!$A:$A,$A1560))</f>
        <v/>
      </c>
      <c r="Q1560" s="8">
        <f>IF(SUMIFS('Daily BSE Equity Options'!$L:$L,'Daily BSE Equity Options'!$A:$A,$A1560)=0,"",SUMIFS('Daily BSE Equity Options'!$L:$L,'Daily BSE Equity Options'!$A:$A,$A1560))</f>
        <v/>
      </c>
      <c r="R1560" s="8">
        <f>IF(OR(P1560="",Q1560=""),"",P1560+Q1560)</f>
        <v/>
      </c>
      <c r="S1560" s="23">
        <f>IFERROR(IF(OR(P1560="",INDEX(P:P,MATCH(DATE(YEAR($A1560)-1,MONTH($A1560),DAY($A1560)),$A:$A,0))=""),"",P1560/INDEX(P:P,MATCH(DATE(YEAR($A1560)-1,MONTH($A1560),DAY($A1560)),$A:$A,0))-1),"")</f>
        <v/>
      </c>
      <c r="T1560" s="23">
        <f>IFERROR(IF(OR(Q1560="",INDEX(Q:Q,MATCH(DATE(YEAR($A1560)-1,MONTH($A1560),DAY($A1560)),$A:$A,0))=""),"",Q1560/INDEX(Q:Q,MATCH(DATE(YEAR($A1560)-1,MONTH($A1560),DAY($A1560)),$A:$A,0))-1),"")</f>
        <v/>
      </c>
      <c r="U1560" s="23">
        <f>IFERROR(IF(OR(R1560="",INDEX(R:R,MATCH(DATE(YEAR($A1560)-1,MONTH($A1560),DAY($A1560)),$A:$A,0))=""),"",R1560/INDEX(R:R,MATCH(DATE(YEAR($A1560)-1,MONTH($A1560),DAY($A1560)),$A:$A,0))-1),"")</f>
        <v/>
      </c>
      <c r="V1560" s="23">
        <f>IF(OR(P1560="",P1559=""),"",P1560/P1559-1)</f>
        <v/>
      </c>
      <c r="W1560" s="23">
        <f>IF(OR(Q1560="",Q1559=""),"",Q1560/Q1559-1)</f>
        <v/>
      </c>
      <c r="X1560" s="23">
        <f>IF(OR(R1560="",R1559=""),"",R1560/R1559-1)</f>
        <v/>
      </c>
      <c r="Y1560" s="23">
        <f>IF(R1560="","",P1560/R1560)</f>
        <v/>
      </c>
      <c r="Z1560" s="23">
        <f>IF(R1560="","",Q1560/R1560)</f>
        <v/>
      </c>
      <c r="AA1560" s="24">
        <f>IF(SUMIFS('Daily NSE Equity Options'!$M:$M,'Daily NSE Equity Options'!$A:$A,$A1560)=0,"",SUMIFS('Daily NSE Equity Options'!$M:$M,'Daily NSE Equity Options'!$A:$A,$A1560))</f>
        <v/>
      </c>
      <c r="AB1560" s="9">
        <f>IF(SUMIFS('Daily BSE Equity Options'!$M:$M,'Daily BSE Equity Options'!$A:$A,$A1560)=0,"",SUMIFS('Daily BSE Equity Options'!$M:$M,'Daily BSE Equity Options'!$A:$A,$A1560))</f>
        <v/>
      </c>
      <c r="AC1560" s="9">
        <f>IF(OR(AA1560="",AB1560=""),"",AA1560+AB1560)</f>
        <v/>
      </c>
      <c r="AD1560" s="26">
        <f>IFERROR(IF(OR(AA1560="",INDEX(AA:AA,MATCH(DATE(YEAR($A1560)-1,MONTH($A1560),DAY($A1560)),$A:$A,0))=""),"",AA1560/INDEX(AA:AA,MATCH(DATE(YEAR($A1560)-1,MONTH($A1560),DAY($A1560)),$A:$A,0))-1),"")</f>
        <v/>
      </c>
      <c r="AE1560" s="26">
        <f>IFERROR(IF(OR(AB1560="",INDEX(AB:AB,MATCH(DATE(YEAR($A1560)-1,MONTH($A1560),DAY($A1560)),$A:$A,0))=""),"",AB1560/INDEX(AB:AB,MATCH(DATE(YEAR($A1560)-1,MONTH($A1560),DAY($A1560)),$A:$A,0))-1),"")</f>
        <v/>
      </c>
      <c r="AF1560" s="26">
        <f>IFERROR(IF(OR(AC1560="",INDEX(AC:AC,MATCH(DATE(YEAR($A1560)-1,MONTH($A1560),DAY($A1560)),$A:$A,0))=""),"",AC1560/INDEX(AC:AC,MATCH(DATE(YEAR($A1560)-1,MONTH($A1560),DAY($A1560)),$A:$A,0))-1),"")</f>
        <v/>
      </c>
      <c r="AG1560" s="26">
        <f>IF(OR(AA1560="",AA1559=""),"",AA1560/AA1559-1)</f>
        <v/>
      </c>
      <c r="AH1560" s="26">
        <f>IF(OR(AB1560="",AB1559=""),"",AB1560/AB1559-1)</f>
        <v/>
      </c>
      <c r="AI1560" s="26">
        <f>IF(OR(AC1560="",AC1559=""),"",AC1560/AC1559-1)</f>
        <v/>
      </c>
      <c r="AJ1560" s="26">
        <f>IF(AC1560="","",AA1560/AC1560)</f>
        <v/>
      </c>
      <c r="AK1560" s="26">
        <f>IF(AC1560="","",AB1560/AC1560)</f>
        <v/>
      </c>
      <c r="AL1560" s="29" t="n">
        <v>13.75</v>
      </c>
      <c r="AM1560" s="30" t="n">
        <v>13.8725</v>
      </c>
      <c r="AN1560" s="30" t="n">
        <v>13.04</v>
      </c>
      <c r="AO1560" s="30" t="n">
        <v>13.27</v>
      </c>
      <c r="AP1560" s="31" t="n">
        <v>-0.0349</v>
      </c>
    </row>
    <row r="1561">
      <c r="A1561" s="11" t="n">
        <v>46219</v>
      </c>
      <c r="B1561" s="5" t="inlineStr">
        <is>
          <t>Thursday</t>
        </is>
      </c>
      <c r="C1561" s="10" t="n">
        <v>46204</v>
      </c>
      <c r="D1561" s="5" t="inlineStr">
        <is>
          <t>Q2FY27</t>
        </is>
      </c>
      <c r="E1561" s="18">
        <f>IF(SUMIFS('Daily NSE Equity Options'!$K:$K,'Daily NSE Equity Options'!$A:$A,$A1561)=0,"",SUMIFS('Daily NSE Equity Options'!$K:$K,'Daily NSE Equity Options'!$A:$A,$A1561))</f>
        <v/>
      </c>
      <c r="F1561" s="7">
        <f>IF(SUMIFS('Daily BSE Equity Options'!$K:$K,'Daily BSE Equity Options'!$A:$A,$A1561)=0,"",SUMIFS('Daily BSE Equity Options'!$K:$K,'Daily BSE Equity Options'!$A:$A,$A1561))</f>
        <v/>
      </c>
      <c r="G1561" s="7">
        <f>IF(OR(E1561="",F1561=""),"",E1561+F1561)</f>
        <v/>
      </c>
      <c r="H1561" s="20">
        <f>IFERROR(IF(OR(E1561="",INDEX(E:E,MATCH(DATE(YEAR($A1561)-1,MONTH($A1561),DAY($A1561)),$A:$A,0))=""),"",E1561/INDEX(E:E,MATCH(DATE(YEAR($A1561)-1,MONTH($A1561),DAY($A1561)),$A:$A,0))-1),"")</f>
        <v/>
      </c>
      <c r="I1561" s="20">
        <f>IFERROR(IF(OR(F1561="",INDEX(F:F,MATCH(DATE(YEAR($A1561)-1,MONTH($A1561),DAY($A1561)),$A:$A,0))=""),"",F1561/INDEX(F:F,MATCH(DATE(YEAR($A1561)-1,MONTH($A1561),DAY($A1561)),$A:$A,0))-1),"")</f>
        <v/>
      </c>
      <c r="J1561" s="20">
        <f>IFERROR(IF(OR(G1561="",INDEX(G:G,MATCH(DATE(YEAR($A1561)-1,MONTH($A1561),DAY($A1561)),$A:$A,0))=""),"",G1561/INDEX(G:G,MATCH(DATE(YEAR($A1561)-1,MONTH($A1561),DAY($A1561)),$A:$A,0))-1),"")</f>
        <v/>
      </c>
      <c r="K1561" s="20">
        <f>IF(OR(E1561="",E1560=""),"",E1561/E1560-1)</f>
        <v/>
      </c>
      <c r="L1561" s="20">
        <f>IF(OR(F1561="",F1560=""),"",F1561/F1560-1)</f>
        <v/>
      </c>
      <c r="M1561" s="20">
        <f>IF(OR(G1561="",G1560=""),"",G1561/G1560-1)</f>
        <v/>
      </c>
      <c r="N1561" s="20">
        <f>IF(G1561="","",E1561/G1561)</f>
        <v/>
      </c>
      <c r="O1561" s="20">
        <f>IF(G1561="","",F1561/G1561)</f>
        <v/>
      </c>
      <c r="P1561" s="21">
        <f>IF(SUMIFS('Daily NSE Equity Options'!$L:$L,'Daily NSE Equity Options'!$A:$A,$A1561)=0,"",SUMIFS('Daily NSE Equity Options'!$L:$L,'Daily NSE Equity Options'!$A:$A,$A1561))</f>
        <v/>
      </c>
      <c r="Q1561" s="8">
        <f>IF(SUMIFS('Daily BSE Equity Options'!$L:$L,'Daily BSE Equity Options'!$A:$A,$A1561)=0,"",SUMIFS('Daily BSE Equity Options'!$L:$L,'Daily BSE Equity Options'!$A:$A,$A1561))</f>
        <v/>
      </c>
      <c r="R1561" s="8">
        <f>IF(OR(P1561="",Q1561=""),"",P1561+Q1561)</f>
        <v/>
      </c>
      <c r="S1561" s="23">
        <f>IFERROR(IF(OR(P1561="",INDEX(P:P,MATCH(DATE(YEAR($A1561)-1,MONTH($A1561),DAY($A1561)),$A:$A,0))=""),"",P1561/INDEX(P:P,MATCH(DATE(YEAR($A1561)-1,MONTH($A1561),DAY($A1561)),$A:$A,0))-1),"")</f>
        <v/>
      </c>
      <c r="T1561" s="23">
        <f>IFERROR(IF(OR(Q1561="",INDEX(Q:Q,MATCH(DATE(YEAR($A1561)-1,MONTH($A1561),DAY($A1561)),$A:$A,0))=""),"",Q1561/INDEX(Q:Q,MATCH(DATE(YEAR($A1561)-1,MONTH($A1561),DAY($A1561)),$A:$A,0))-1),"")</f>
        <v/>
      </c>
      <c r="U1561" s="23">
        <f>IFERROR(IF(OR(R1561="",INDEX(R:R,MATCH(DATE(YEAR($A1561)-1,MONTH($A1561),DAY($A1561)),$A:$A,0))=""),"",R1561/INDEX(R:R,MATCH(DATE(YEAR($A1561)-1,MONTH($A1561),DAY($A1561)),$A:$A,0))-1),"")</f>
        <v/>
      </c>
      <c r="V1561" s="23">
        <f>IF(OR(P1561="",P1560=""),"",P1561/P1560-1)</f>
        <v/>
      </c>
      <c r="W1561" s="23">
        <f>IF(OR(Q1561="",Q1560=""),"",Q1561/Q1560-1)</f>
        <v/>
      </c>
      <c r="X1561" s="23">
        <f>IF(OR(R1561="",R1560=""),"",R1561/R1560-1)</f>
        <v/>
      </c>
      <c r="Y1561" s="23">
        <f>IF(R1561="","",P1561/R1561)</f>
        <v/>
      </c>
      <c r="Z1561" s="23">
        <f>IF(R1561="","",Q1561/R1561)</f>
        <v/>
      </c>
      <c r="AA1561" s="24">
        <f>IF(SUMIFS('Daily NSE Equity Options'!$M:$M,'Daily NSE Equity Options'!$A:$A,$A1561)=0,"",SUMIFS('Daily NSE Equity Options'!$M:$M,'Daily NSE Equity Options'!$A:$A,$A1561))</f>
        <v/>
      </c>
      <c r="AB1561" s="9">
        <f>IF(SUMIFS('Daily BSE Equity Options'!$M:$M,'Daily BSE Equity Options'!$A:$A,$A1561)=0,"",SUMIFS('Daily BSE Equity Options'!$M:$M,'Daily BSE Equity Options'!$A:$A,$A1561))</f>
        <v/>
      </c>
      <c r="AC1561" s="9">
        <f>IF(OR(AA1561="",AB1561=""),"",AA1561+AB1561)</f>
        <v/>
      </c>
      <c r="AD1561" s="26">
        <f>IFERROR(IF(OR(AA1561="",INDEX(AA:AA,MATCH(DATE(YEAR($A1561)-1,MONTH($A1561),DAY($A1561)),$A:$A,0))=""),"",AA1561/INDEX(AA:AA,MATCH(DATE(YEAR($A1561)-1,MONTH($A1561),DAY($A1561)),$A:$A,0))-1),"")</f>
        <v/>
      </c>
      <c r="AE1561" s="26">
        <f>IFERROR(IF(OR(AB1561="",INDEX(AB:AB,MATCH(DATE(YEAR($A1561)-1,MONTH($A1561),DAY($A1561)),$A:$A,0))=""),"",AB1561/INDEX(AB:AB,MATCH(DATE(YEAR($A1561)-1,MONTH($A1561),DAY($A1561)),$A:$A,0))-1),"")</f>
        <v/>
      </c>
      <c r="AF1561" s="26">
        <f>IFERROR(IF(OR(AC1561="",INDEX(AC:AC,MATCH(DATE(YEAR($A1561)-1,MONTH($A1561),DAY($A1561)),$A:$A,0))=""),"",AC1561/INDEX(AC:AC,MATCH(DATE(YEAR($A1561)-1,MONTH($A1561),DAY($A1561)),$A:$A,0))-1),"")</f>
        <v/>
      </c>
      <c r="AG1561" s="26">
        <f>IF(OR(AA1561="",AA1560=""),"",AA1561/AA1560-1)</f>
        <v/>
      </c>
      <c r="AH1561" s="26">
        <f>IF(OR(AB1561="",AB1560=""),"",AB1561/AB1560-1)</f>
        <v/>
      </c>
      <c r="AI1561" s="26">
        <f>IF(OR(AC1561="",AC1560=""),"",AC1561/AC1560-1)</f>
        <v/>
      </c>
      <c r="AJ1561" s="26">
        <f>IF(AC1561="","",AA1561/AC1561)</f>
        <v/>
      </c>
      <c r="AK1561" s="26">
        <f>IF(AC1561="","",AB1561/AC1561)</f>
        <v/>
      </c>
      <c r="AL1561" s="29" t="n">
        <v>13.27</v>
      </c>
      <c r="AM1561" s="30" t="n">
        <v>13.27</v>
      </c>
      <c r="AN1561" s="30" t="n">
        <v>12.775</v>
      </c>
      <c r="AO1561" s="30" t="n">
        <v>12.88</v>
      </c>
      <c r="AP1561" s="31" t="n">
        <v>-0.0294</v>
      </c>
    </row>
    <row r="1562">
      <c r="A1562" s="11" t="n">
        <v>46220</v>
      </c>
      <c r="B1562" s="5" t="inlineStr">
        <is>
          <t>Friday</t>
        </is>
      </c>
      <c r="C1562" s="10" t="n">
        <v>46204</v>
      </c>
      <c r="D1562" s="5" t="inlineStr">
        <is>
          <t>Q2FY27</t>
        </is>
      </c>
      <c r="E1562" s="18">
        <f>IF(SUMIFS('Daily NSE Equity Options'!$K:$K,'Daily NSE Equity Options'!$A:$A,$A1562)=0,"",SUMIFS('Daily NSE Equity Options'!$K:$K,'Daily NSE Equity Options'!$A:$A,$A1562))</f>
        <v/>
      </c>
      <c r="F1562" s="7">
        <f>IF(SUMIFS('Daily BSE Equity Options'!$K:$K,'Daily BSE Equity Options'!$A:$A,$A1562)=0,"",SUMIFS('Daily BSE Equity Options'!$K:$K,'Daily BSE Equity Options'!$A:$A,$A1562))</f>
        <v/>
      </c>
      <c r="G1562" s="7">
        <f>IF(OR(E1562="",F1562=""),"",E1562+F1562)</f>
        <v/>
      </c>
      <c r="H1562" s="20">
        <f>IFERROR(IF(OR(E1562="",INDEX(E:E,MATCH(DATE(YEAR($A1562)-1,MONTH($A1562),DAY($A1562)),$A:$A,0))=""),"",E1562/INDEX(E:E,MATCH(DATE(YEAR($A1562)-1,MONTH($A1562),DAY($A1562)),$A:$A,0))-1),"")</f>
        <v/>
      </c>
      <c r="I1562" s="20">
        <f>IFERROR(IF(OR(F1562="",INDEX(F:F,MATCH(DATE(YEAR($A1562)-1,MONTH($A1562),DAY($A1562)),$A:$A,0))=""),"",F1562/INDEX(F:F,MATCH(DATE(YEAR($A1562)-1,MONTH($A1562),DAY($A1562)),$A:$A,0))-1),"")</f>
        <v/>
      </c>
      <c r="J1562" s="20">
        <f>IFERROR(IF(OR(G1562="",INDEX(G:G,MATCH(DATE(YEAR($A1562)-1,MONTH($A1562),DAY($A1562)),$A:$A,0))=""),"",G1562/INDEX(G:G,MATCH(DATE(YEAR($A1562)-1,MONTH($A1562),DAY($A1562)),$A:$A,0))-1),"")</f>
        <v/>
      </c>
      <c r="K1562" s="20">
        <f>IF(OR(E1562="",E1561=""),"",E1562/E1561-1)</f>
        <v/>
      </c>
      <c r="L1562" s="20">
        <f>IF(OR(F1562="",F1561=""),"",F1562/F1561-1)</f>
        <v/>
      </c>
      <c r="M1562" s="20">
        <f>IF(OR(G1562="",G1561=""),"",G1562/G1561-1)</f>
        <v/>
      </c>
      <c r="N1562" s="20">
        <f>IF(G1562="","",E1562/G1562)</f>
        <v/>
      </c>
      <c r="O1562" s="20">
        <f>IF(G1562="","",F1562/G1562)</f>
        <v/>
      </c>
      <c r="P1562" s="21">
        <f>IF(SUMIFS('Daily NSE Equity Options'!$L:$L,'Daily NSE Equity Options'!$A:$A,$A1562)=0,"",SUMIFS('Daily NSE Equity Options'!$L:$L,'Daily NSE Equity Options'!$A:$A,$A1562))</f>
        <v/>
      </c>
      <c r="Q1562" s="8">
        <f>IF(SUMIFS('Daily BSE Equity Options'!$L:$L,'Daily BSE Equity Options'!$A:$A,$A1562)=0,"",SUMIFS('Daily BSE Equity Options'!$L:$L,'Daily BSE Equity Options'!$A:$A,$A1562))</f>
        <v/>
      </c>
      <c r="R1562" s="8">
        <f>IF(OR(P1562="",Q1562=""),"",P1562+Q1562)</f>
        <v/>
      </c>
      <c r="S1562" s="23">
        <f>IFERROR(IF(OR(P1562="",INDEX(P:P,MATCH(DATE(YEAR($A1562)-1,MONTH($A1562),DAY($A1562)),$A:$A,0))=""),"",P1562/INDEX(P:P,MATCH(DATE(YEAR($A1562)-1,MONTH($A1562),DAY($A1562)),$A:$A,0))-1),"")</f>
        <v/>
      </c>
      <c r="T1562" s="23">
        <f>IFERROR(IF(OR(Q1562="",INDEX(Q:Q,MATCH(DATE(YEAR($A1562)-1,MONTH($A1562),DAY($A1562)),$A:$A,0))=""),"",Q1562/INDEX(Q:Q,MATCH(DATE(YEAR($A1562)-1,MONTH($A1562),DAY($A1562)),$A:$A,0))-1),"")</f>
        <v/>
      </c>
      <c r="U1562" s="23">
        <f>IFERROR(IF(OR(R1562="",INDEX(R:R,MATCH(DATE(YEAR($A1562)-1,MONTH($A1562),DAY($A1562)),$A:$A,0))=""),"",R1562/INDEX(R:R,MATCH(DATE(YEAR($A1562)-1,MONTH($A1562),DAY($A1562)),$A:$A,0))-1),"")</f>
        <v/>
      </c>
      <c r="V1562" s="23">
        <f>IF(OR(P1562="",P1561=""),"",P1562/P1561-1)</f>
        <v/>
      </c>
      <c r="W1562" s="23">
        <f>IF(OR(Q1562="",Q1561=""),"",Q1562/Q1561-1)</f>
        <v/>
      </c>
      <c r="X1562" s="23">
        <f>IF(OR(R1562="",R1561=""),"",R1562/R1561-1)</f>
        <v/>
      </c>
      <c r="Y1562" s="23">
        <f>IF(R1562="","",P1562/R1562)</f>
        <v/>
      </c>
      <c r="Z1562" s="23">
        <f>IF(R1562="","",Q1562/R1562)</f>
        <v/>
      </c>
      <c r="AA1562" s="24">
        <f>IF(SUMIFS('Daily NSE Equity Options'!$M:$M,'Daily NSE Equity Options'!$A:$A,$A1562)=0,"",SUMIFS('Daily NSE Equity Options'!$M:$M,'Daily NSE Equity Options'!$A:$A,$A1562))</f>
        <v/>
      </c>
      <c r="AB1562" s="9">
        <f>IF(SUMIFS('Daily BSE Equity Options'!$M:$M,'Daily BSE Equity Options'!$A:$A,$A1562)=0,"",SUMIFS('Daily BSE Equity Options'!$M:$M,'Daily BSE Equity Options'!$A:$A,$A1562))</f>
        <v/>
      </c>
      <c r="AC1562" s="9">
        <f>IF(OR(AA1562="",AB1562=""),"",AA1562+AB1562)</f>
        <v/>
      </c>
      <c r="AD1562" s="26">
        <f>IFERROR(IF(OR(AA1562="",INDEX(AA:AA,MATCH(DATE(YEAR($A1562)-1,MONTH($A1562),DAY($A1562)),$A:$A,0))=""),"",AA1562/INDEX(AA:AA,MATCH(DATE(YEAR($A1562)-1,MONTH($A1562),DAY($A1562)),$A:$A,0))-1),"")</f>
        <v/>
      </c>
      <c r="AE1562" s="26">
        <f>IFERROR(IF(OR(AB1562="",INDEX(AB:AB,MATCH(DATE(YEAR($A1562)-1,MONTH($A1562),DAY($A1562)),$A:$A,0))=""),"",AB1562/INDEX(AB:AB,MATCH(DATE(YEAR($A1562)-1,MONTH($A1562),DAY($A1562)),$A:$A,0))-1),"")</f>
        <v/>
      </c>
      <c r="AF1562" s="26">
        <f>IFERROR(IF(OR(AC1562="",INDEX(AC:AC,MATCH(DATE(YEAR($A1562)-1,MONTH($A1562),DAY($A1562)),$A:$A,0))=""),"",AC1562/INDEX(AC:AC,MATCH(DATE(YEAR($A1562)-1,MONTH($A1562),DAY($A1562)),$A:$A,0))-1),"")</f>
        <v/>
      </c>
      <c r="AG1562" s="26">
        <f>IF(OR(AA1562="",AA1561=""),"",AA1562/AA1561-1)</f>
        <v/>
      </c>
      <c r="AH1562" s="26">
        <f>IF(OR(AB1562="",AB1561=""),"",AB1562/AB1561-1)</f>
        <v/>
      </c>
      <c r="AI1562" s="26">
        <f>IF(OR(AC1562="",AC1561=""),"",AC1562/AC1561-1)</f>
        <v/>
      </c>
      <c r="AJ1562" s="26">
        <f>IF(AC1562="","",AA1562/AC1562)</f>
        <v/>
      </c>
      <c r="AK1562" s="26">
        <f>IF(AC1562="","",AB1562/AC1562)</f>
        <v/>
      </c>
      <c r="AL1562" s="29" t="n">
        <v>12.8825</v>
      </c>
      <c r="AM1562" s="30" t="n">
        <v>13.35</v>
      </c>
      <c r="AN1562" s="30" t="n">
        <v>12.81</v>
      </c>
      <c r="AO1562" s="30" t="n">
        <v>13.15</v>
      </c>
      <c r="AP1562" s="31" t="n">
        <v>0.0208</v>
      </c>
    </row>
    <row r="1563">
      <c r="A1563" s="11" t="n">
        <v>46223</v>
      </c>
      <c r="B1563" s="5" t="inlineStr">
        <is>
          <t>Monday</t>
        </is>
      </c>
      <c r="C1563" s="10" t="n">
        <v>46204</v>
      </c>
      <c r="D1563" s="5" t="inlineStr">
        <is>
          <t>Q2FY27</t>
        </is>
      </c>
      <c r="E1563" s="18">
        <f>IF(SUMIFS('Daily NSE Equity Options'!$K:$K,'Daily NSE Equity Options'!$A:$A,$A1563)=0,"",SUMIFS('Daily NSE Equity Options'!$K:$K,'Daily NSE Equity Options'!$A:$A,$A1563))</f>
        <v/>
      </c>
      <c r="F1563" s="7">
        <f>IF(SUMIFS('Daily BSE Equity Options'!$K:$K,'Daily BSE Equity Options'!$A:$A,$A1563)=0,"",SUMIFS('Daily BSE Equity Options'!$K:$K,'Daily BSE Equity Options'!$A:$A,$A1563))</f>
        <v/>
      </c>
      <c r="G1563" s="7">
        <f>IF(OR(E1563="",F1563=""),"",E1563+F1563)</f>
        <v/>
      </c>
      <c r="H1563" s="20">
        <f>IFERROR(IF(OR(E1563="",INDEX(E:E,MATCH(DATE(YEAR($A1563)-1,MONTH($A1563),DAY($A1563)),$A:$A,0))=""),"",E1563/INDEX(E:E,MATCH(DATE(YEAR($A1563)-1,MONTH($A1563),DAY($A1563)),$A:$A,0))-1),"")</f>
        <v/>
      </c>
      <c r="I1563" s="20">
        <f>IFERROR(IF(OR(F1563="",INDEX(F:F,MATCH(DATE(YEAR($A1563)-1,MONTH($A1563),DAY($A1563)),$A:$A,0))=""),"",F1563/INDEX(F:F,MATCH(DATE(YEAR($A1563)-1,MONTH($A1563),DAY($A1563)),$A:$A,0))-1),"")</f>
        <v/>
      </c>
      <c r="J1563" s="20">
        <f>IFERROR(IF(OR(G1563="",INDEX(G:G,MATCH(DATE(YEAR($A1563)-1,MONTH($A1563),DAY($A1563)),$A:$A,0))=""),"",G1563/INDEX(G:G,MATCH(DATE(YEAR($A1563)-1,MONTH($A1563),DAY($A1563)),$A:$A,0))-1),"")</f>
        <v/>
      </c>
      <c r="K1563" s="20">
        <f>IF(OR(E1563="",E1562=""),"",E1563/E1562-1)</f>
        <v/>
      </c>
      <c r="L1563" s="20">
        <f>IF(OR(F1563="",F1562=""),"",F1563/F1562-1)</f>
        <v/>
      </c>
      <c r="M1563" s="20">
        <f>IF(OR(G1563="",G1562=""),"",G1563/G1562-1)</f>
        <v/>
      </c>
      <c r="N1563" s="20">
        <f>IF(G1563="","",E1563/G1563)</f>
        <v/>
      </c>
      <c r="O1563" s="20">
        <f>IF(G1563="","",F1563/G1563)</f>
        <v/>
      </c>
      <c r="P1563" s="21">
        <f>IF(SUMIFS('Daily NSE Equity Options'!$L:$L,'Daily NSE Equity Options'!$A:$A,$A1563)=0,"",SUMIFS('Daily NSE Equity Options'!$L:$L,'Daily NSE Equity Options'!$A:$A,$A1563))</f>
        <v/>
      </c>
      <c r="Q1563" s="8">
        <f>IF(SUMIFS('Daily BSE Equity Options'!$L:$L,'Daily BSE Equity Options'!$A:$A,$A1563)=0,"",SUMIFS('Daily BSE Equity Options'!$L:$L,'Daily BSE Equity Options'!$A:$A,$A1563))</f>
        <v/>
      </c>
      <c r="R1563" s="8">
        <f>IF(OR(P1563="",Q1563=""),"",P1563+Q1563)</f>
        <v/>
      </c>
      <c r="S1563" s="23">
        <f>IFERROR(IF(OR(P1563="",INDEX(P:P,MATCH(DATE(YEAR($A1563)-1,MONTH($A1563),DAY($A1563)),$A:$A,0))=""),"",P1563/INDEX(P:P,MATCH(DATE(YEAR($A1563)-1,MONTH($A1563),DAY($A1563)),$A:$A,0))-1),"")</f>
        <v/>
      </c>
      <c r="T1563" s="23">
        <f>IFERROR(IF(OR(Q1563="",INDEX(Q:Q,MATCH(DATE(YEAR($A1563)-1,MONTH($A1563),DAY($A1563)),$A:$A,0))=""),"",Q1563/INDEX(Q:Q,MATCH(DATE(YEAR($A1563)-1,MONTH($A1563),DAY($A1563)),$A:$A,0))-1),"")</f>
        <v/>
      </c>
      <c r="U1563" s="23">
        <f>IFERROR(IF(OR(R1563="",INDEX(R:R,MATCH(DATE(YEAR($A1563)-1,MONTH($A1563),DAY($A1563)),$A:$A,0))=""),"",R1563/INDEX(R:R,MATCH(DATE(YEAR($A1563)-1,MONTH($A1563),DAY($A1563)),$A:$A,0))-1),"")</f>
        <v/>
      </c>
      <c r="V1563" s="23">
        <f>IF(OR(P1563="",P1562=""),"",P1563/P1562-1)</f>
        <v/>
      </c>
      <c r="W1563" s="23">
        <f>IF(OR(Q1563="",Q1562=""),"",Q1563/Q1562-1)</f>
        <v/>
      </c>
      <c r="X1563" s="23">
        <f>IF(OR(R1563="",R1562=""),"",R1563/R1562-1)</f>
        <v/>
      </c>
      <c r="Y1563" s="23">
        <f>IF(R1563="","",P1563/R1563)</f>
        <v/>
      </c>
      <c r="Z1563" s="23">
        <f>IF(R1563="","",Q1563/R1563)</f>
        <v/>
      </c>
      <c r="AA1563" s="24">
        <f>IF(SUMIFS('Daily NSE Equity Options'!$M:$M,'Daily NSE Equity Options'!$A:$A,$A1563)=0,"",SUMIFS('Daily NSE Equity Options'!$M:$M,'Daily NSE Equity Options'!$A:$A,$A1563))</f>
        <v/>
      </c>
      <c r="AB1563" s="9">
        <f>IF(SUMIFS('Daily BSE Equity Options'!$M:$M,'Daily BSE Equity Options'!$A:$A,$A1563)=0,"",SUMIFS('Daily BSE Equity Options'!$M:$M,'Daily BSE Equity Options'!$A:$A,$A1563))</f>
        <v/>
      </c>
      <c r="AC1563" s="9">
        <f>IF(OR(AA1563="",AB1563=""),"",AA1563+AB1563)</f>
        <v/>
      </c>
      <c r="AD1563" s="26">
        <f>IFERROR(IF(OR(AA1563="",INDEX(AA:AA,MATCH(DATE(YEAR($A1563)-1,MONTH($A1563),DAY($A1563)),$A:$A,0))=""),"",AA1563/INDEX(AA:AA,MATCH(DATE(YEAR($A1563)-1,MONTH($A1563),DAY($A1563)),$A:$A,0))-1),"")</f>
        <v/>
      </c>
      <c r="AE1563" s="26">
        <f>IFERROR(IF(OR(AB1563="",INDEX(AB:AB,MATCH(DATE(YEAR($A1563)-1,MONTH($A1563),DAY($A1563)),$A:$A,0))=""),"",AB1563/INDEX(AB:AB,MATCH(DATE(YEAR($A1563)-1,MONTH($A1563),DAY($A1563)),$A:$A,0))-1),"")</f>
        <v/>
      </c>
      <c r="AF1563" s="26">
        <f>IFERROR(IF(OR(AC1563="",INDEX(AC:AC,MATCH(DATE(YEAR($A1563)-1,MONTH($A1563),DAY($A1563)),$A:$A,0))=""),"",AC1563/INDEX(AC:AC,MATCH(DATE(YEAR($A1563)-1,MONTH($A1563),DAY($A1563)),$A:$A,0))-1),"")</f>
        <v/>
      </c>
      <c r="AG1563" s="26">
        <f>IF(OR(AA1563="",AA1562=""),"",AA1563/AA1562-1)</f>
        <v/>
      </c>
      <c r="AH1563" s="26">
        <f>IF(OR(AB1563="",AB1562=""),"",AB1563/AB1562-1)</f>
        <v/>
      </c>
      <c r="AI1563" s="26">
        <f>IF(OR(AC1563="",AC1562=""),"",AC1563/AC1562-1)</f>
        <v/>
      </c>
      <c r="AJ1563" s="26">
        <f>IF(AC1563="","",AA1563/AC1563)</f>
        <v/>
      </c>
      <c r="AK1563" s="26">
        <f>IF(AC1563="","",AB1563/AC1563)</f>
        <v/>
      </c>
      <c r="AL1563" s="29" t="n">
        <v>13.15</v>
      </c>
      <c r="AM1563" s="30" t="n">
        <v>13.8425</v>
      </c>
      <c r="AN1563" s="30" t="n">
        <v>12.8925</v>
      </c>
      <c r="AO1563" s="30" t="n">
        <v>12.98</v>
      </c>
      <c r="AP1563" s="31" t="n">
        <v>-0.0129</v>
      </c>
    </row>
    <row r="1564">
      <c r="A1564" s="11" t="n">
        <v>46224</v>
      </c>
      <c r="B1564" s="5" t="inlineStr">
        <is>
          <t>Tuesday</t>
        </is>
      </c>
      <c r="C1564" s="10" t="n">
        <v>46204</v>
      </c>
      <c r="D1564" s="5" t="inlineStr">
        <is>
          <t>Q2FY27</t>
        </is>
      </c>
      <c r="E1564" s="18">
        <f>IF(SUMIFS('Daily NSE Equity Options'!$K:$K,'Daily NSE Equity Options'!$A:$A,$A1564)=0,"",SUMIFS('Daily NSE Equity Options'!$K:$K,'Daily NSE Equity Options'!$A:$A,$A1564))</f>
        <v/>
      </c>
      <c r="F1564" s="7">
        <f>IF(SUMIFS('Daily BSE Equity Options'!$K:$K,'Daily BSE Equity Options'!$A:$A,$A1564)=0,"",SUMIFS('Daily BSE Equity Options'!$K:$K,'Daily BSE Equity Options'!$A:$A,$A1564))</f>
        <v/>
      </c>
      <c r="G1564" s="7">
        <f>IF(OR(E1564="",F1564=""),"",E1564+F1564)</f>
        <v/>
      </c>
      <c r="H1564" s="20">
        <f>IFERROR(IF(OR(E1564="",INDEX(E:E,MATCH(DATE(YEAR($A1564)-1,MONTH($A1564),DAY($A1564)),$A:$A,0))=""),"",E1564/INDEX(E:E,MATCH(DATE(YEAR($A1564)-1,MONTH($A1564),DAY($A1564)),$A:$A,0))-1),"")</f>
        <v/>
      </c>
      <c r="I1564" s="20">
        <f>IFERROR(IF(OR(F1564="",INDEX(F:F,MATCH(DATE(YEAR($A1564)-1,MONTH($A1564),DAY($A1564)),$A:$A,0))=""),"",F1564/INDEX(F:F,MATCH(DATE(YEAR($A1564)-1,MONTH($A1564),DAY($A1564)),$A:$A,0))-1),"")</f>
        <v/>
      </c>
      <c r="J1564" s="20">
        <f>IFERROR(IF(OR(G1564="",INDEX(G:G,MATCH(DATE(YEAR($A1564)-1,MONTH($A1564),DAY($A1564)),$A:$A,0))=""),"",G1564/INDEX(G:G,MATCH(DATE(YEAR($A1564)-1,MONTH($A1564),DAY($A1564)),$A:$A,0))-1),"")</f>
        <v/>
      </c>
      <c r="K1564" s="20">
        <f>IF(OR(E1564="",E1563=""),"",E1564/E1563-1)</f>
        <v/>
      </c>
      <c r="L1564" s="20">
        <f>IF(OR(F1564="",F1563=""),"",F1564/F1563-1)</f>
        <v/>
      </c>
      <c r="M1564" s="20">
        <f>IF(OR(G1564="",G1563=""),"",G1564/G1563-1)</f>
        <v/>
      </c>
      <c r="N1564" s="20">
        <f>IF(G1564="","",E1564/G1564)</f>
        <v/>
      </c>
      <c r="O1564" s="20">
        <f>IF(G1564="","",F1564/G1564)</f>
        <v/>
      </c>
      <c r="P1564" s="21">
        <f>IF(SUMIFS('Daily NSE Equity Options'!$L:$L,'Daily NSE Equity Options'!$A:$A,$A1564)=0,"",SUMIFS('Daily NSE Equity Options'!$L:$L,'Daily NSE Equity Options'!$A:$A,$A1564))</f>
        <v/>
      </c>
      <c r="Q1564" s="8">
        <f>IF(SUMIFS('Daily BSE Equity Options'!$L:$L,'Daily BSE Equity Options'!$A:$A,$A1564)=0,"",SUMIFS('Daily BSE Equity Options'!$L:$L,'Daily BSE Equity Options'!$A:$A,$A1564))</f>
        <v/>
      </c>
      <c r="R1564" s="8">
        <f>IF(OR(P1564="",Q1564=""),"",P1564+Q1564)</f>
        <v/>
      </c>
      <c r="S1564" s="23">
        <f>IFERROR(IF(OR(P1564="",INDEX(P:P,MATCH(DATE(YEAR($A1564)-1,MONTH($A1564),DAY($A1564)),$A:$A,0))=""),"",P1564/INDEX(P:P,MATCH(DATE(YEAR($A1564)-1,MONTH($A1564),DAY($A1564)),$A:$A,0))-1),"")</f>
        <v/>
      </c>
      <c r="T1564" s="23">
        <f>IFERROR(IF(OR(Q1564="",INDEX(Q:Q,MATCH(DATE(YEAR($A1564)-1,MONTH($A1564),DAY($A1564)),$A:$A,0))=""),"",Q1564/INDEX(Q:Q,MATCH(DATE(YEAR($A1564)-1,MONTH($A1564),DAY($A1564)),$A:$A,0))-1),"")</f>
        <v/>
      </c>
      <c r="U1564" s="23">
        <f>IFERROR(IF(OR(R1564="",INDEX(R:R,MATCH(DATE(YEAR($A1564)-1,MONTH($A1564),DAY($A1564)),$A:$A,0))=""),"",R1564/INDEX(R:R,MATCH(DATE(YEAR($A1564)-1,MONTH($A1564),DAY($A1564)),$A:$A,0))-1),"")</f>
        <v/>
      </c>
      <c r="V1564" s="23">
        <f>IF(OR(P1564="",P1563=""),"",P1564/P1563-1)</f>
        <v/>
      </c>
      <c r="W1564" s="23">
        <f>IF(OR(Q1564="",Q1563=""),"",Q1564/Q1563-1)</f>
        <v/>
      </c>
      <c r="X1564" s="23">
        <f>IF(OR(R1564="",R1563=""),"",R1564/R1563-1)</f>
        <v/>
      </c>
      <c r="Y1564" s="23">
        <f>IF(R1564="","",P1564/R1564)</f>
        <v/>
      </c>
      <c r="Z1564" s="23">
        <f>IF(R1564="","",Q1564/R1564)</f>
        <v/>
      </c>
      <c r="AA1564" s="24">
        <f>IF(SUMIFS('Daily NSE Equity Options'!$M:$M,'Daily NSE Equity Options'!$A:$A,$A1564)=0,"",SUMIFS('Daily NSE Equity Options'!$M:$M,'Daily NSE Equity Options'!$A:$A,$A1564))</f>
        <v/>
      </c>
      <c r="AB1564" s="9">
        <f>IF(SUMIFS('Daily BSE Equity Options'!$M:$M,'Daily BSE Equity Options'!$A:$A,$A1564)=0,"",SUMIFS('Daily BSE Equity Options'!$M:$M,'Daily BSE Equity Options'!$A:$A,$A1564))</f>
        <v/>
      </c>
      <c r="AC1564" s="9">
        <f>IF(OR(AA1564="",AB1564=""),"",AA1564+AB1564)</f>
        <v/>
      </c>
      <c r="AD1564" s="26">
        <f>IFERROR(IF(OR(AA1564="",INDEX(AA:AA,MATCH(DATE(YEAR($A1564)-1,MONTH($A1564),DAY($A1564)),$A:$A,0))=""),"",AA1564/INDEX(AA:AA,MATCH(DATE(YEAR($A1564)-1,MONTH($A1564),DAY($A1564)),$A:$A,0))-1),"")</f>
        <v/>
      </c>
      <c r="AE1564" s="26">
        <f>IFERROR(IF(OR(AB1564="",INDEX(AB:AB,MATCH(DATE(YEAR($A1564)-1,MONTH($A1564),DAY($A1564)),$A:$A,0))=""),"",AB1564/INDEX(AB:AB,MATCH(DATE(YEAR($A1564)-1,MONTH($A1564),DAY($A1564)),$A:$A,0))-1),"")</f>
        <v/>
      </c>
      <c r="AF1564" s="26">
        <f>IFERROR(IF(OR(AC1564="",INDEX(AC:AC,MATCH(DATE(YEAR($A1564)-1,MONTH($A1564),DAY($A1564)),$A:$A,0))=""),"",AC1564/INDEX(AC:AC,MATCH(DATE(YEAR($A1564)-1,MONTH($A1564),DAY($A1564)),$A:$A,0))-1),"")</f>
        <v/>
      </c>
      <c r="AG1564" s="26">
        <f>IF(OR(AA1564="",AA1563=""),"",AA1564/AA1563-1)</f>
        <v/>
      </c>
      <c r="AH1564" s="26">
        <f>IF(OR(AB1564="",AB1563=""),"",AB1564/AB1563-1)</f>
        <v/>
      </c>
      <c r="AI1564" s="26">
        <f>IF(OR(AC1564="",AC1563=""),"",AC1564/AC1563-1)</f>
        <v/>
      </c>
      <c r="AJ1564" s="26">
        <f>IF(AC1564="","",AA1564/AC1564)</f>
        <v/>
      </c>
      <c r="AK1564" s="26">
        <f>IF(AC1564="","",AB1564/AC1564)</f>
        <v/>
      </c>
      <c r="AL1564" s="29" t="n">
        <v>12.98</v>
      </c>
      <c r="AM1564" s="30" t="n">
        <v>13.08</v>
      </c>
      <c r="AN1564" s="30" t="n">
        <v>12.0975</v>
      </c>
      <c r="AO1564" s="30" t="n">
        <v>12.6</v>
      </c>
      <c r="AP1564" s="31" t="n">
        <v>-0.0293</v>
      </c>
    </row>
    <row r="1565">
      <c r="A1565" s="11" t="n">
        <v>46225</v>
      </c>
      <c r="B1565" s="5" t="inlineStr">
        <is>
          <t>Wednesday</t>
        </is>
      </c>
      <c r="C1565" s="10" t="n">
        <v>46204</v>
      </c>
      <c r="D1565" s="5" t="inlineStr">
        <is>
          <t>Q2FY27</t>
        </is>
      </c>
      <c r="E1565" s="18">
        <f>IF(SUMIFS('Daily NSE Equity Options'!$K:$K,'Daily NSE Equity Options'!$A:$A,$A1565)=0,"",SUMIFS('Daily NSE Equity Options'!$K:$K,'Daily NSE Equity Options'!$A:$A,$A1565))</f>
        <v/>
      </c>
      <c r="F1565" s="7">
        <f>IF(SUMIFS('Daily BSE Equity Options'!$K:$K,'Daily BSE Equity Options'!$A:$A,$A1565)=0,"",SUMIFS('Daily BSE Equity Options'!$K:$K,'Daily BSE Equity Options'!$A:$A,$A1565))</f>
        <v/>
      </c>
      <c r="G1565" s="7">
        <f>IF(OR(E1565="",F1565=""),"",E1565+F1565)</f>
        <v/>
      </c>
      <c r="H1565" s="20">
        <f>IFERROR(IF(OR(E1565="",INDEX(E:E,MATCH(DATE(YEAR($A1565)-1,MONTH($A1565),DAY($A1565)),$A:$A,0))=""),"",E1565/INDEX(E:E,MATCH(DATE(YEAR($A1565)-1,MONTH($A1565),DAY($A1565)),$A:$A,0))-1),"")</f>
        <v/>
      </c>
      <c r="I1565" s="20">
        <f>IFERROR(IF(OR(F1565="",INDEX(F:F,MATCH(DATE(YEAR($A1565)-1,MONTH($A1565),DAY($A1565)),$A:$A,0))=""),"",F1565/INDEX(F:F,MATCH(DATE(YEAR($A1565)-1,MONTH($A1565),DAY($A1565)),$A:$A,0))-1),"")</f>
        <v/>
      </c>
      <c r="J1565" s="20">
        <f>IFERROR(IF(OR(G1565="",INDEX(G:G,MATCH(DATE(YEAR($A1565)-1,MONTH($A1565),DAY($A1565)),$A:$A,0))=""),"",G1565/INDEX(G:G,MATCH(DATE(YEAR($A1565)-1,MONTH($A1565),DAY($A1565)),$A:$A,0))-1),"")</f>
        <v/>
      </c>
      <c r="K1565" s="20">
        <f>IF(OR(E1565="",E1564=""),"",E1565/E1564-1)</f>
        <v/>
      </c>
      <c r="L1565" s="20">
        <f>IF(OR(F1565="",F1564=""),"",F1565/F1564-1)</f>
        <v/>
      </c>
      <c r="M1565" s="20">
        <f>IF(OR(G1565="",G1564=""),"",G1565/G1564-1)</f>
        <v/>
      </c>
      <c r="N1565" s="20">
        <f>IF(G1565="","",E1565/G1565)</f>
        <v/>
      </c>
      <c r="O1565" s="20">
        <f>IF(G1565="","",F1565/G1565)</f>
        <v/>
      </c>
      <c r="P1565" s="21">
        <f>IF(SUMIFS('Daily NSE Equity Options'!$L:$L,'Daily NSE Equity Options'!$A:$A,$A1565)=0,"",SUMIFS('Daily NSE Equity Options'!$L:$L,'Daily NSE Equity Options'!$A:$A,$A1565))</f>
        <v/>
      </c>
      <c r="Q1565" s="8">
        <f>IF(SUMIFS('Daily BSE Equity Options'!$L:$L,'Daily BSE Equity Options'!$A:$A,$A1565)=0,"",SUMIFS('Daily BSE Equity Options'!$L:$L,'Daily BSE Equity Options'!$A:$A,$A1565))</f>
        <v/>
      </c>
      <c r="R1565" s="8">
        <f>IF(OR(P1565="",Q1565=""),"",P1565+Q1565)</f>
        <v/>
      </c>
      <c r="S1565" s="23">
        <f>IFERROR(IF(OR(P1565="",INDEX(P:P,MATCH(DATE(YEAR($A1565)-1,MONTH($A1565),DAY($A1565)),$A:$A,0))=""),"",P1565/INDEX(P:P,MATCH(DATE(YEAR($A1565)-1,MONTH($A1565),DAY($A1565)),$A:$A,0))-1),"")</f>
        <v/>
      </c>
      <c r="T1565" s="23">
        <f>IFERROR(IF(OR(Q1565="",INDEX(Q:Q,MATCH(DATE(YEAR($A1565)-1,MONTH($A1565),DAY($A1565)),$A:$A,0))=""),"",Q1565/INDEX(Q:Q,MATCH(DATE(YEAR($A1565)-1,MONTH($A1565),DAY($A1565)),$A:$A,0))-1),"")</f>
        <v/>
      </c>
      <c r="U1565" s="23">
        <f>IFERROR(IF(OR(R1565="",INDEX(R:R,MATCH(DATE(YEAR($A1565)-1,MONTH($A1565),DAY($A1565)),$A:$A,0))=""),"",R1565/INDEX(R:R,MATCH(DATE(YEAR($A1565)-1,MONTH($A1565),DAY($A1565)),$A:$A,0))-1),"")</f>
        <v/>
      </c>
      <c r="V1565" s="23">
        <f>IF(OR(P1565="",P1564=""),"",P1565/P1564-1)</f>
        <v/>
      </c>
      <c r="W1565" s="23">
        <f>IF(OR(Q1565="",Q1564=""),"",Q1565/Q1564-1)</f>
        <v/>
      </c>
      <c r="X1565" s="23">
        <f>IF(OR(R1565="",R1564=""),"",R1565/R1564-1)</f>
        <v/>
      </c>
      <c r="Y1565" s="23">
        <f>IF(R1565="","",P1565/R1565)</f>
        <v/>
      </c>
      <c r="Z1565" s="23">
        <f>IF(R1565="","",Q1565/R1565)</f>
        <v/>
      </c>
      <c r="AA1565" s="24">
        <f>IF(SUMIFS('Daily NSE Equity Options'!$M:$M,'Daily NSE Equity Options'!$A:$A,$A1565)=0,"",SUMIFS('Daily NSE Equity Options'!$M:$M,'Daily NSE Equity Options'!$A:$A,$A1565))</f>
        <v/>
      </c>
      <c r="AB1565" s="9">
        <f>IF(SUMIFS('Daily BSE Equity Options'!$M:$M,'Daily BSE Equity Options'!$A:$A,$A1565)=0,"",SUMIFS('Daily BSE Equity Options'!$M:$M,'Daily BSE Equity Options'!$A:$A,$A1565))</f>
        <v/>
      </c>
      <c r="AC1565" s="9">
        <f>IF(OR(AA1565="",AB1565=""),"",AA1565+AB1565)</f>
        <v/>
      </c>
      <c r="AD1565" s="26">
        <f>IFERROR(IF(OR(AA1565="",INDEX(AA:AA,MATCH(DATE(YEAR($A1565)-1,MONTH($A1565),DAY($A1565)),$A:$A,0))=""),"",AA1565/INDEX(AA:AA,MATCH(DATE(YEAR($A1565)-1,MONTH($A1565),DAY($A1565)),$A:$A,0))-1),"")</f>
        <v/>
      </c>
      <c r="AE1565" s="26">
        <f>IFERROR(IF(OR(AB1565="",INDEX(AB:AB,MATCH(DATE(YEAR($A1565)-1,MONTH($A1565),DAY($A1565)),$A:$A,0))=""),"",AB1565/INDEX(AB:AB,MATCH(DATE(YEAR($A1565)-1,MONTH($A1565),DAY($A1565)),$A:$A,0))-1),"")</f>
        <v/>
      </c>
      <c r="AF1565" s="26">
        <f>IFERROR(IF(OR(AC1565="",INDEX(AC:AC,MATCH(DATE(YEAR($A1565)-1,MONTH($A1565),DAY($A1565)),$A:$A,0))=""),"",AC1565/INDEX(AC:AC,MATCH(DATE(YEAR($A1565)-1,MONTH($A1565),DAY($A1565)),$A:$A,0))-1),"")</f>
        <v/>
      </c>
      <c r="AG1565" s="26">
        <f>IF(OR(AA1565="",AA1564=""),"",AA1565/AA1564-1)</f>
        <v/>
      </c>
      <c r="AH1565" s="26">
        <f>IF(OR(AB1565="",AB1564=""),"",AB1565/AB1564-1)</f>
        <v/>
      </c>
      <c r="AI1565" s="26">
        <f>IF(OR(AC1565="",AC1564=""),"",AC1565/AC1564-1)</f>
        <v/>
      </c>
      <c r="AJ1565" s="26">
        <f>IF(AC1565="","",AA1565/AC1565)</f>
        <v/>
      </c>
      <c r="AK1565" s="26">
        <f>IF(AC1565="","",AB1565/AC1565)</f>
        <v/>
      </c>
      <c r="AL1565" s="29" t="n">
        <v>12.6</v>
      </c>
      <c r="AM1565" s="30" t="n">
        <v>13.425</v>
      </c>
      <c r="AN1565" s="30" t="n">
        <v>11.725</v>
      </c>
      <c r="AO1565" s="30" t="n">
        <v>13.29</v>
      </c>
      <c r="AP1565" s="31" t="n">
        <v>0.0548</v>
      </c>
    </row>
    <row r="1566">
      <c r="A1566" s="11" t="n">
        <v>46226</v>
      </c>
      <c r="B1566" s="5" t="inlineStr">
        <is>
          <t>Thursday</t>
        </is>
      </c>
      <c r="C1566" s="10" t="n">
        <v>46204</v>
      </c>
      <c r="D1566" s="5" t="inlineStr">
        <is>
          <t>Q2FY27</t>
        </is>
      </c>
      <c r="E1566" s="18">
        <f>IF(SUMIFS('Daily NSE Equity Options'!$K:$K,'Daily NSE Equity Options'!$A:$A,$A1566)=0,"",SUMIFS('Daily NSE Equity Options'!$K:$K,'Daily NSE Equity Options'!$A:$A,$A1566))</f>
        <v/>
      </c>
      <c r="F1566" s="7">
        <f>IF(SUMIFS('Daily BSE Equity Options'!$K:$K,'Daily BSE Equity Options'!$A:$A,$A1566)=0,"",SUMIFS('Daily BSE Equity Options'!$K:$K,'Daily BSE Equity Options'!$A:$A,$A1566))</f>
        <v/>
      </c>
      <c r="G1566" s="7">
        <f>IF(OR(E1566="",F1566=""),"",E1566+F1566)</f>
        <v/>
      </c>
      <c r="H1566" s="20">
        <f>IFERROR(IF(OR(E1566="",INDEX(E:E,MATCH(DATE(YEAR($A1566)-1,MONTH($A1566),DAY($A1566)),$A:$A,0))=""),"",E1566/INDEX(E:E,MATCH(DATE(YEAR($A1566)-1,MONTH($A1566),DAY($A1566)),$A:$A,0))-1),"")</f>
        <v/>
      </c>
      <c r="I1566" s="20">
        <f>IFERROR(IF(OR(F1566="",INDEX(F:F,MATCH(DATE(YEAR($A1566)-1,MONTH($A1566),DAY($A1566)),$A:$A,0))=""),"",F1566/INDEX(F:F,MATCH(DATE(YEAR($A1566)-1,MONTH($A1566),DAY($A1566)),$A:$A,0))-1),"")</f>
        <v/>
      </c>
      <c r="J1566" s="20">
        <f>IFERROR(IF(OR(G1566="",INDEX(G:G,MATCH(DATE(YEAR($A1566)-1,MONTH($A1566),DAY($A1566)),$A:$A,0))=""),"",G1566/INDEX(G:G,MATCH(DATE(YEAR($A1566)-1,MONTH($A1566),DAY($A1566)),$A:$A,0))-1),"")</f>
        <v/>
      </c>
      <c r="K1566" s="20">
        <f>IF(OR(E1566="",E1565=""),"",E1566/E1565-1)</f>
        <v/>
      </c>
      <c r="L1566" s="20">
        <f>IF(OR(F1566="",F1565=""),"",F1566/F1565-1)</f>
        <v/>
      </c>
      <c r="M1566" s="20">
        <f>IF(OR(G1566="",G1565=""),"",G1566/G1565-1)</f>
        <v/>
      </c>
      <c r="N1566" s="20">
        <f>IF(G1566="","",E1566/G1566)</f>
        <v/>
      </c>
      <c r="O1566" s="20">
        <f>IF(G1566="","",F1566/G1566)</f>
        <v/>
      </c>
      <c r="P1566" s="21">
        <f>IF(SUMIFS('Daily NSE Equity Options'!$L:$L,'Daily NSE Equity Options'!$A:$A,$A1566)=0,"",SUMIFS('Daily NSE Equity Options'!$L:$L,'Daily NSE Equity Options'!$A:$A,$A1566))</f>
        <v/>
      </c>
      <c r="Q1566" s="8">
        <f>IF(SUMIFS('Daily BSE Equity Options'!$L:$L,'Daily BSE Equity Options'!$A:$A,$A1566)=0,"",SUMIFS('Daily BSE Equity Options'!$L:$L,'Daily BSE Equity Options'!$A:$A,$A1566))</f>
        <v/>
      </c>
      <c r="R1566" s="8">
        <f>IF(OR(P1566="",Q1566=""),"",P1566+Q1566)</f>
        <v/>
      </c>
      <c r="S1566" s="23">
        <f>IFERROR(IF(OR(P1566="",INDEX(P:P,MATCH(DATE(YEAR($A1566)-1,MONTH($A1566),DAY($A1566)),$A:$A,0))=""),"",P1566/INDEX(P:P,MATCH(DATE(YEAR($A1566)-1,MONTH($A1566),DAY($A1566)),$A:$A,0))-1),"")</f>
        <v/>
      </c>
      <c r="T1566" s="23">
        <f>IFERROR(IF(OR(Q1566="",INDEX(Q:Q,MATCH(DATE(YEAR($A1566)-1,MONTH($A1566),DAY($A1566)),$A:$A,0))=""),"",Q1566/INDEX(Q:Q,MATCH(DATE(YEAR($A1566)-1,MONTH($A1566),DAY($A1566)),$A:$A,0))-1),"")</f>
        <v/>
      </c>
      <c r="U1566" s="23">
        <f>IFERROR(IF(OR(R1566="",INDEX(R:R,MATCH(DATE(YEAR($A1566)-1,MONTH($A1566),DAY($A1566)),$A:$A,0))=""),"",R1566/INDEX(R:R,MATCH(DATE(YEAR($A1566)-1,MONTH($A1566),DAY($A1566)),$A:$A,0))-1),"")</f>
        <v/>
      </c>
      <c r="V1566" s="23">
        <f>IF(OR(P1566="",P1565=""),"",P1566/P1565-1)</f>
        <v/>
      </c>
      <c r="W1566" s="23">
        <f>IF(OR(Q1566="",Q1565=""),"",Q1566/Q1565-1)</f>
        <v/>
      </c>
      <c r="X1566" s="23">
        <f>IF(OR(R1566="",R1565=""),"",R1566/R1565-1)</f>
        <v/>
      </c>
      <c r="Y1566" s="23">
        <f>IF(R1566="","",P1566/R1566)</f>
        <v/>
      </c>
      <c r="Z1566" s="23">
        <f>IF(R1566="","",Q1566/R1566)</f>
        <v/>
      </c>
      <c r="AA1566" s="24">
        <f>IF(SUMIFS('Daily NSE Equity Options'!$M:$M,'Daily NSE Equity Options'!$A:$A,$A1566)=0,"",SUMIFS('Daily NSE Equity Options'!$M:$M,'Daily NSE Equity Options'!$A:$A,$A1566))</f>
        <v/>
      </c>
      <c r="AB1566" s="9">
        <f>IF(SUMIFS('Daily BSE Equity Options'!$M:$M,'Daily BSE Equity Options'!$A:$A,$A1566)=0,"",SUMIFS('Daily BSE Equity Options'!$M:$M,'Daily BSE Equity Options'!$A:$A,$A1566))</f>
        <v/>
      </c>
      <c r="AC1566" s="9">
        <f>IF(OR(AA1566="",AB1566=""),"",AA1566+AB1566)</f>
        <v/>
      </c>
      <c r="AD1566" s="26">
        <f>IFERROR(IF(OR(AA1566="",INDEX(AA:AA,MATCH(DATE(YEAR($A1566)-1,MONTH($A1566),DAY($A1566)),$A:$A,0))=""),"",AA1566/INDEX(AA:AA,MATCH(DATE(YEAR($A1566)-1,MONTH($A1566),DAY($A1566)),$A:$A,0))-1),"")</f>
        <v/>
      </c>
      <c r="AE1566" s="26">
        <f>IFERROR(IF(OR(AB1566="",INDEX(AB:AB,MATCH(DATE(YEAR($A1566)-1,MONTH($A1566),DAY($A1566)),$A:$A,0))=""),"",AB1566/INDEX(AB:AB,MATCH(DATE(YEAR($A1566)-1,MONTH($A1566),DAY($A1566)),$A:$A,0))-1),"")</f>
        <v/>
      </c>
      <c r="AF1566" s="26">
        <f>IFERROR(IF(OR(AC1566="",INDEX(AC:AC,MATCH(DATE(YEAR($A1566)-1,MONTH($A1566),DAY($A1566)),$A:$A,0))=""),"",AC1566/INDEX(AC:AC,MATCH(DATE(YEAR($A1566)-1,MONTH($A1566),DAY($A1566)),$A:$A,0))-1),"")</f>
        <v/>
      </c>
      <c r="AG1566" s="26">
        <f>IF(OR(AA1566="",AA1565=""),"",AA1566/AA1565-1)</f>
        <v/>
      </c>
      <c r="AH1566" s="26">
        <f>IF(OR(AB1566="",AB1565=""),"",AB1566/AB1565-1)</f>
        <v/>
      </c>
      <c r="AI1566" s="26">
        <f>IF(OR(AC1566="",AC1565=""),"",AC1566/AC1565-1)</f>
        <v/>
      </c>
      <c r="AJ1566" s="26">
        <f>IF(AC1566="","",AA1566/AC1566)</f>
        <v/>
      </c>
      <c r="AK1566" s="26">
        <f>IF(AC1566="","",AB1566/AC1566)</f>
        <v/>
      </c>
      <c r="AL1566" s="29" t="n">
        <v>13.2925</v>
      </c>
      <c r="AM1566" s="30" t="n">
        <v>13.74</v>
      </c>
      <c r="AN1566" s="30" t="n">
        <v>12.915</v>
      </c>
      <c r="AO1566" s="30" t="n">
        <v>13.48</v>
      </c>
      <c r="AP1566" s="31" t="n">
        <v>0.0141</v>
      </c>
    </row>
    <row r="1567">
      <c r="A1567" s="11" t="n">
        <v>46227</v>
      </c>
      <c r="B1567" s="5" t="inlineStr">
        <is>
          <t>Friday</t>
        </is>
      </c>
      <c r="C1567" s="10" t="n">
        <v>46204</v>
      </c>
      <c r="D1567" s="5" t="inlineStr">
        <is>
          <t>Q2FY27</t>
        </is>
      </c>
      <c r="E1567" s="18">
        <f>IF(SUMIFS('Daily NSE Equity Options'!$K:$K,'Daily NSE Equity Options'!$A:$A,$A1567)=0,"",SUMIFS('Daily NSE Equity Options'!$K:$K,'Daily NSE Equity Options'!$A:$A,$A1567))</f>
        <v/>
      </c>
      <c r="F1567" s="7">
        <f>IF(SUMIFS('Daily BSE Equity Options'!$K:$K,'Daily BSE Equity Options'!$A:$A,$A1567)=0,"",SUMIFS('Daily BSE Equity Options'!$K:$K,'Daily BSE Equity Options'!$A:$A,$A1567))</f>
        <v/>
      </c>
      <c r="G1567" s="7">
        <f>IF(OR(E1567="",F1567=""),"",E1567+F1567)</f>
        <v/>
      </c>
      <c r="H1567" s="20">
        <f>IFERROR(IF(OR(E1567="",INDEX(E:E,MATCH(DATE(YEAR($A1567)-1,MONTH($A1567),DAY($A1567)),$A:$A,0))=""),"",E1567/INDEX(E:E,MATCH(DATE(YEAR($A1567)-1,MONTH($A1567),DAY($A1567)),$A:$A,0))-1),"")</f>
        <v/>
      </c>
      <c r="I1567" s="20">
        <f>IFERROR(IF(OR(F1567="",INDEX(F:F,MATCH(DATE(YEAR($A1567)-1,MONTH($A1567),DAY($A1567)),$A:$A,0))=""),"",F1567/INDEX(F:F,MATCH(DATE(YEAR($A1567)-1,MONTH($A1567),DAY($A1567)),$A:$A,0))-1),"")</f>
        <v/>
      </c>
      <c r="J1567" s="20">
        <f>IFERROR(IF(OR(G1567="",INDEX(G:G,MATCH(DATE(YEAR($A1567)-1,MONTH($A1567),DAY($A1567)),$A:$A,0))=""),"",G1567/INDEX(G:G,MATCH(DATE(YEAR($A1567)-1,MONTH($A1567),DAY($A1567)),$A:$A,0))-1),"")</f>
        <v/>
      </c>
      <c r="K1567" s="20">
        <f>IF(OR(E1567="",E1566=""),"",E1567/E1566-1)</f>
        <v/>
      </c>
      <c r="L1567" s="20">
        <f>IF(OR(F1567="",F1566=""),"",F1567/F1566-1)</f>
        <v/>
      </c>
      <c r="M1567" s="20">
        <f>IF(OR(G1567="",G1566=""),"",G1567/G1566-1)</f>
        <v/>
      </c>
      <c r="N1567" s="20">
        <f>IF(G1567="","",E1567/G1567)</f>
        <v/>
      </c>
      <c r="O1567" s="20">
        <f>IF(G1567="","",F1567/G1567)</f>
        <v/>
      </c>
      <c r="P1567" s="21">
        <f>IF(SUMIFS('Daily NSE Equity Options'!$L:$L,'Daily NSE Equity Options'!$A:$A,$A1567)=0,"",SUMIFS('Daily NSE Equity Options'!$L:$L,'Daily NSE Equity Options'!$A:$A,$A1567))</f>
        <v/>
      </c>
      <c r="Q1567" s="8">
        <f>IF(SUMIFS('Daily BSE Equity Options'!$L:$L,'Daily BSE Equity Options'!$A:$A,$A1567)=0,"",SUMIFS('Daily BSE Equity Options'!$L:$L,'Daily BSE Equity Options'!$A:$A,$A1567))</f>
        <v/>
      </c>
      <c r="R1567" s="8">
        <f>IF(OR(P1567="",Q1567=""),"",P1567+Q1567)</f>
        <v/>
      </c>
      <c r="S1567" s="23">
        <f>IFERROR(IF(OR(P1567="",INDEX(P:P,MATCH(DATE(YEAR($A1567)-1,MONTH($A1567),DAY($A1567)),$A:$A,0))=""),"",P1567/INDEX(P:P,MATCH(DATE(YEAR($A1567)-1,MONTH($A1567),DAY($A1567)),$A:$A,0))-1),"")</f>
        <v/>
      </c>
      <c r="T1567" s="23">
        <f>IFERROR(IF(OR(Q1567="",INDEX(Q:Q,MATCH(DATE(YEAR($A1567)-1,MONTH($A1567),DAY($A1567)),$A:$A,0))=""),"",Q1567/INDEX(Q:Q,MATCH(DATE(YEAR($A1567)-1,MONTH($A1567),DAY($A1567)),$A:$A,0))-1),"")</f>
        <v/>
      </c>
      <c r="U1567" s="23">
        <f>IFERROR(IF(OR(R1567="",INDEX(R:R,MATCH(DATE(YEAR($A1567)-1,MONTH($A1567),DAY($A1567)),$A:$A,0))=""),"",R1567/INDEX(R:R,MATCH(DATE(YEAR($A1567)-1,MONTH($A1567),DAY($A1567)),$A:$A,0))-1),"")</f>
        <v/>
      </c>
      <c r="V1567" s="23">
        <f>IF(OR(P1567="",P1566=""),"",P1567/P1566-1)</f>
        <v/>
      </c>
      <c r="W1567" s="23">
        <f>IF(OR(Q1567="",Q1566=""),"",Q1567/Q1566-1)</f>
        <v/>
      </c>
      <c r="X1567" s="23">
        <f>IF(OR(R1567="",R1566=""),"",R1567/R1566-1)</f>
        <v/>
      </c>
      <c r="Y1567" s="23">
        <f>IF(R1567="","",P1567/R1567)</f>
        <v/>
      </c>
      <c r="Z1567" s="23">
        <f>IF(R1567="","",Q1567/R1567)</f>
        <v/>
      </c>
      <c r="AA1567" s="24">
        <f>IF(SUMIFS('Daily NSE Equity Options'!$M:$M,'Daily NSE Equity Options'!$A:$A,$A1567)=0,"",SUMIFS('Daily NSE Equity Options'!$M:$M,'Daily NSE Equity Options'!$A:$A,$A1567))</f>
        <v/>
      </c>
      <c r="AB1567" s="9">
        <f>IF(SUMIFS('Daily BSE Equity Options'!$M:$M,'Daily BSE Equity Options'!$A:$A,$A1567)=0,"",SUMIFS('Daily BSE Equity Options'!$M:$M,'Daily BSE Equity Options'!$A:$A,$A1567))</f>
        <v/>
      </c>
      <c r="AC1567" s="9">
        <f>IF(OR(AA1567="",AB1567=""),"",AA1567+AB1567)</f>
        <v/>
      </c>
      <c r="AD1567" s="26">
        <f>IFERROR(IF(OR(AA1567="",INDEX(AA:AA,MATCH(DATE(YEAR($A1567)-1,MONTH($A1567),DAY($A1567)),$A:$A,0))=""),"",AA1567/INDEX(AA:AA,MATCH(DATE(YEAR($A1567)-1,MONTH($A1567),DAY($A1567)),$A:$A,0))-1),"")</f>
        <v/>
      </c>
      <c r="AE1567" s="26">
        <f>IFERROR(IF(OR(AB1567="",INDEX(AB:AB,MATCH(DATE(YEAR($A1567)-1,MONTH($A1567),DAY($A1567)),$A:$A,0))=""),"",AB1567/INDEX(AB:AB,MATCH(DATE(YEAR($A1567)-1,MONTH($A1567),DAY($A1567)),$A:$A,0))-1),"")</f>
        <v/>
      </c>
      <c r="AF1567" s="26">
        <f>IFERROR(IF(OR(AC1567="",INDEX(AC:AC,MATCH(DATE(YEAR($A1567)-1,MONTH($A1567),DAY($A1567)),$A:$A,0))=""),"",AC1567/INDEX(AC:AC,MATCH(DATE(YEAR($A1567)-1,MONTH($A1567),DAY($A1567)),$A:$A,0))-1),"")</f>
        <v/>
      </c>
      <c r="AG1567" s="26">
        <f>IF(OR(AA1567="",AA1566=""),"",AA1567/AA1566-1)</f>
        <v/>
      </c>
      <c r="AH1567" s="26">
        <f>IF(OR(AB1567="",AB1566=""),"",AB1567/AB1566-1)</f>
        <v/>
      </c>
      <c r="AI1567" s="26">
        <f>IF(OR(AC1567="",AC1566=""),"",AC1567/AC1566-1)</f>
        <v/>
      </c>
      <c r="AJ1567" s="26">
        <f>IF(AC1567="","",AA1567/AC1567)</f>
        <v/>
      </c>
      <c r="AK1567" s="26">
        <f>IF(AC1567="","",AB1567/AC1567)</f>
        <v/>
      </c>
      <c r="AL1567" s="29" t="n">
        <v>13.475</v>
      </c>
      <c r="AM1567" s="30" t="n">
        <v>14.7675</v>
      </c>
      <c r="AN1567" s="30" t="n">
        <v>13.18</v>
      </c>
      <c r="AO1567" s="30" t="n">
        <v>14.03</v>
      </c>
      <c r="AP1567" s="31" t="n">
        <v>0.0412</v>
      </c>
    </row>
    <row r="1568">
      <c r="A1568" s="11" t="n">
        <v>46230</v>
      </c>
      <c r="B1568" s="5" t="inlineStr">
        <is>
          <t>Monday</t>
        </is>
      </c>
      <c r="C1568" s="10" t="n">
        <v>46204</v>
      </c>
      <c r="D1568" s="5" t="inlineStr">
        <is>
          <t>Q2FY27</t>
        </is>
      </c>
      <c r="E1568" s="18">
        <f>IF(SUMIFS('Daily NSE Equity Options'!$K:$K,'Daily NSE Equity Options'!$A:$A,$A1568)=0,"",SUMIFS('Daily NSE Equity Options'!$K:$K,'Daily NSE Equity Options'!$A:$A,$A1568))</f>
        <v/>
      </c>
      <c r="F1568" s="7">
        <f>IF(SUMIFS('Daily BSE Equity Options'!$K:$K,'Daily BSE Equity Options'!$A:$A,$A1568)=0,"",SUMIFS('Daily BSE Equity Options'!$K:$K,'Daily BSE Equity Options'!$A:$A,$A1568))</f>
        <v/>
      </c>
      <c r="G1568" s="7">
        <f>IF(OR(E1568="",F1568=""),"",E1568+F1568)</f>
        <v/>
      </c>
      <c r="H1568" s="20">
        <f>IFERROR(IF(OR(E1568="",INDEX(E:E,MATCH(DATE(YEAR($A1568)-1,MONTH($A1568),DAY($A1568)),$A:$A,0))=""),"",E1568/INDEX(E:E,MATCH(DATE(YEAR($A1568)-1,MONTH($A1568),DAY($A1568)),$A:$A,0))-1),"")</f>
        <v/>
      </c>
      <c r="I1568" s="20">
        <f>IFERROR(IF(OR(F1568="",INDEX(F:F,MATCH(DATE(YEAR($A1568)-1,MONTH($A1568),DAY($A1568)),$A:$A,0))=""),"",F1568/INDEX(F:F,MATCH(DATE(YEAR($A1568)-1,MONTH($A1568),DAY($A1568)),$A:$A,0))-1),"")</f>
        <v/>
      </c>
      <c r="J1568" s="20">
        <f>IFERROR(IF(OR(G1568="",INDEX(G:G,MATCH(DATE(YEAR($A1568)-1,MONTH($A1568),DAY($A1568)),$A:$A,0))=""),"",G1568/INDEX(G:G,MATCH(DATE(YEAR($A1568)-1,MONTH($A1568),DAY($A1568)),$A:$A,0))-1),"")</f>
        <v/>
      </c>
      <c r="K1568" s="20">
        <f>IF(OR(E1568="",E1567=""),"",E1568/E1567-1)</f>
        <v/>
      </c>
      <c r="L1568" s="20">
        <f>IF(OR(F1568="",F1567=""),"",F1568/F1567-1)</f>
        <v/>
      </c>
      <c r="M1568" s="20">
        <f>IF(OR(G1568="",G1567=""),"",G1568/G1567-1)</f>
        <v/>
      </c>
      <c r="N1568" s="20">
        <f>IF(G1568="","",E1568/G1568)</f>
        <v/>
      </c>
      <c r="O1568" s="20">
        <f>IF(G1568="","",F1568/G1568)</f>
        <v/>
      </c>
      <c r="P1568" s="21">
        <f>IF(SUMIFS('Daily NSE Equity Options'!$L:$L,'Daily NSE Equity Options'!$A:$A,$A1568)=0,"",SUMIFS('Daily NSE Equity Options'!$L:$L,'Daily NSE Equity Options'!$A:$A,$A1568))</f>
        <v/>
      </c>
      <c r="Q1568" s="8">
        <f>IF(SUMIFS('Daily BSE Equity Options'!$L:$L,'Daily BSE Equity Options'!$A:$A,$A1568)=0,"",SUMIFS('Daily BSE Equity Options'!$L:$L,'Daily BSE Equity Options'!$A:$A,$A1568))</f>
        <v/>
      </c>
      <c r="R1568" s="8">
        <f>IF(OR(P1568="",Q1568=""),"",P1568+Q1568)</f>
        <v/>
      </c>
      <c r="S1568" s="23">
        <f>IFERROR(IF(OR(P1568="",INDEX(P:P,MATCH(DATE(YEAR($A1568)-1,MONTH($A1568),DAY($A1568)),$A:$A,0))=""),"",P1568/INDEX(P:P,MATCH(DATE(YEAR($A1568)-1,MONTH($A1568),DAY($A1568)),$A:$A,0))-1),"")</f>
        <v/>
      </c>
      <c r="T1568" s="23">
        <f>IFERROR(IF(OR(Q1568="",INDEX(Q:Q,MATCH(DATE(YEAR($A1568)-1,MONTH($A1568),DAY($A1568)),$A:$A,0))=""),"",Q1568/INDEX(Q:Q,MATCH(DATE(YEAR($A1568)-1,MONTH($A1568),DAY($A1568)),$A:$A,0))-1),"")</f>
        <v/>
      </c>
      <c r="U1568" s="23">
        <f>IFERROR(IF(OR(R1568="",INDEX(R:R,MATCH(DATE(YEAR($A1568)-1,MONTH($A1568),DAY($A1568)),$A:$A,0))=""),"",R1568/INDEX(R:R,MATCH(DATE(YEAR($A1568)-1,MONTH($A1568),DAY($A1568)),$A:$A,0))-1),"")</f>
        <v/>
      </c>
      <c r="V1568" s="23">
        <f>IF(OR(P1568="",P1567=""),"",P1568/P1567-1)</f>
        <v/>
      </c>
      <c r="W1568" s="23">
        <f>IF(OR(Q1568="",Q1567=""),"",Q1568/Q1567-1)</f>
        <v/>
      </c>
      <c r="X1568" s="23">
        <f>IF(OR(R1568="",R1567=""),"",R1568/R1567-1)</f>
        <v/>
      </c>
      <c r="Y1568" s="23">
        <f>IF(R1568="","",P1568/R1568)</f>
        <v/>
      </c>
      <c r="Z1568" s="23">
        <f>IF(R1568="","",Q1568/R1568)</f>
        <v/>
      </c>
      <c r="AA1568" s="24">
        <f>IF(SUMIFS('Daily NSE Equity Options'!$M:$M,'Daily NSE Equity Options'!$A:$A,$A1568)=0,"",SUMIFS('Daily NSE Equity Options'!$M:$M,'Daily NSE Equity Options'!$A:$A,$A1568))</f>
        <v/>
      </c>
      <c r="AB1568" s="9">
        <f>IF(SUMIFS('Daily BSE Equity Options'!$M:$M,'Daily BSE Equity Options'!$A:$A,$A1568)=0,"",SUMIFS('Daily BSE Equity Options'!$M:$M,'Daily BSE Equity Options'!$A:$A,$A1568))</f>
        <v/>
      </c>
      <c r="AC1568" s="9">
        <f>IF(OR(AA1568="",AB1568=""),"",AA1568+AB1568)</f>
        <v/>
      </c>
      <c r="AD1568" s="26">
        <f>IFERROR(IF(OR(AA1568="",INDEX(AA:AA,MATCH(DATE(YEAR($A1568)-1,MONTH($A1568),DAY($A1568)),$A:$A,0))=""),"",AA1568/INDEX(AA:AA,MATCH(DATE(YEAR($A1568)-1,MONTH($A1568),DAY($A1568)),$A:$A,0))-1),"")</f>
        <v/>
      </c>
      <c r="AE1568" s="26">
        <f>IFERROR(IF(OR(AB1568="",INDEX(AB:AB,MATCH(DATE(YEAR($A1568)-1,MONTH($A1568),DAY($A1568)),$A:$A,0))=""),"",AB1568/INDEX(AB:AB,MATCH(DATE(YEAR($A1568)-1,MONTH($A1568),DAY($A1568)),$A:$A,0))-1),"")</f>
        <v/>
      </c>
      <c r="AF1568" s="26">
        <f>IFERROR(IF(OR(AC1568="",INDEX(AC:AC,MATCH(DATE(YEAR($A1568)-1,MONTH($A1568),DAY($A1568)),$A:$A,0))=""),"",AC1568/INDEX(AC:AC,MATCH(DATE(YEAR($A1568)-1,MONTH($A1568),DAY($A1568)),$A:$A,0))-1),"")</f>
        <v/>
      </c>
      <c r="AG1568" s="26">
        <f>IF(OR(AA1568="",AA1567=""),"",AA1568/AA1567-1)</f>
        <v/>
      </c>
      <c r="AH1568" s="26">
        <f>IF(OR(AB1568="",AB1567=""),"",AB1568/AB1567-1)</f>
        <v/>
      </c>
      <c r="AI1568" s="26">
        <f>IF(OR(AC1568="",AC1567=""),"",AC1568/AC1567-1)</f>
        <v/>
      </c>
      <c r="AJ1568" s="26">
        <f>IF(AC1568="","",AA1568/AC1568)</f>
        <v/>
      </c>
      <c r="AK1568" s="26">
        <f>IF(AC1568="","",AB1568/AC1568)</f>
        <v/>
      </c>
      <c r="AL1568" s="29" t="n">
        <v>14.03</v>
      </c>
      <c r="AM1568" s="30" t="n">
        <v>14.3325</v>
      </c>
      <c r="AN1568" s="30" t="n">
        <v>12.6025</v>
      </c>
      <c r="AO1568" s="30" t="n">
        <v>12.66</v>
      </c>
      <c r="AP1568" s="31" t="n">
        <v>-0.09760000000000001</v>
      </c>
    </row>
    <row r="1569">
      <c r="A1569" s="11" t="n">
        <v>46231</v>
      </c>
      <c r="B1569" s="5" t="inlineStr">
        <is>
          <t>Tuesday</t>
        </is>
      </c>
      <c r="C1569" s="10" t="n">
        <v>46204</v>
      </c>
      <c r="D1569" s="5" t="inlineStr">
        <is>
          <t>Q2FY27</t>
        </is>
      </c>
      <c r="E1569" s="18">
        <f>IF(SUMIFS('Daily NSE Equity Options'!$K:$K,'Daily NSE Equity Options'!$A:$A,$A1569)=0,"",SUMIFS('Daily NSE Equity Options'!$K:$K,'Daily NSE Equity Options'!$A:$A,$A1569))</f>
        <v/>
      </c>
      <c r="F1569" s="7">
        <f>IF(SUMIFS('Daily BSE Equity Options'!$K:$K,'Daily BSE Equity Options'!$A:$A,$A1569)=0,"",SUMIFS('Daily BSE Equity Options'!$K:$K,'Daily BSE Equity Options'!$A:$A,$A1569))</f>
        <v/>
      </c>
      <c r="G1569" s="7">
        <f>IF(OR(E1569="",F1569=""),"",E1569+F1569)</f>
        <v/>
      </c>
      <c r="H1569" s="20">
        <f>IFERROR(IF(OR(E1569="",INDEX(E:E,MATCH(DATE(YEAR($A1569)-1,MONTH($A1569),DAY($A1569)),$A:$A,0))=""),"",E1569/INDEX(E:E,MATCH(DATE(YEAR($A1569)-1,MONTH($A1569),DAY($A1569)),$A:$A,0))-1),"")</f>
        <v/>
      </c>
      <c r="I1569" s="20">
        <f>IFERROR(IF(OR(F1569="",INDEX(F:F,MATCH(DATE(YEAR($A1569)-1,MONTH($A1569),DAY($A1569)),$A:$A,0))=""),"",F1569/INDEX(F:F,MATCH(DATE(YEAR($A1569)-1,MONTH($A1569),DAY($A1569)),$A:$A,0))-1),"")</f>
        <v/>
      </c>
      <c r="J1569" s="20">
        <f>IFERROR(IF(OR(G1569="",INDEX(G:G,MATCH(DATE(YEAR($A1569)-1,MONTH($A1569),DAY($A1569)),$A:$A,0))=""),"",G1569/INDEX(G:G,MATCH(DATE(YEAR($A1569)-1,MONTH($A1569),DAY($A1569)),$A:$A,0))-1),"")</f>
        <v/>
      </c>
      <c r="K1569" s="20">
        <f>IF(OR(E1569="",E1568=""),"",E1569/E1568-1)</f>
        <v/>
      </c>
      <c r="L1569" s="20">
        <f>IF(OR(F1569="",F1568=""),"",F1569/F1568-1)</f>
        <v/>
      </c>
      <c r="M1569" s="20">
        <f>IF(OR(G1569="",G1568=""),"",G1569/G1568-1)</f>
        <v/>
      </c>
      <c r="N1569" s="20">
        <f>IF(G1569="","",E1569/G1569)</f>
        <v/>
      </c>
      <c r="O1569" s="20">
        <f>IF(G1569="","",F1569/G1569)</f>
        <v/>
      </c>
      <c r="P1569" s="21">
        <f>IF(SUMIFS('Daily NSE Equity Options'!$L:$L,'Daily NSE Equity Options'!$A:$A,$A1569)=0,"",SUMIFS('Daily NSE Equity Options'!$L:$L,'Daily NSE Equity Options'!$A:$A,$A1569))</f>
        <v/>
      </c>
      <c r="Q1569" s="8">
        <f>IF(SUMIFS('Daily BSE Equity Options'!$L:$L,'Daily BSE Equity Options'!$A:$A,$A1569)=0,"",SUMIFS('Daily BSE Equity Options'!$L:$L,'Daily BSE Equity Options'!$A:$A,$A1569))</f>
        <v/>
      </c>
      <c r="R1569" s="8">
        <f>IF(OR(P1569="",Q1569=""),"",P1569+Q1569)</f>
        <v/>
      </c>
      <c r="S1569" s="23">
        <f>IFERROR(IF(OR(P1569="",INDEX(P:P,MATCH(DATE(YEAR($A1569)-1,MONTH($A1569),DAY($A1569)),$A:$A,0))=""),"",P1569/INDEX(P:P,MATCH(DATE(YEAR($A1569)-1,MONTH($A1569),DAY($A1569)),$A:$A,0))-1),"")</f>
        <v/>
      </c>
      <c r="T1569" s="23">
        <f>IFERROR(IF(OR(Q1569="",INDEX(Q:Q,MATCH(DATE(YEAR($A1569)-1,MONTH($A1569),DAY($A1569)),$A:$A,0))=""),"",Q1569/INDEX(Q:Q,MATCH(DATE(YEAR($A1569)-1,MONTH($A1569),DAY($A1569)),$A:$A,0))-1),"")</f>
        <v/>
      </c>
      <c r="U1569" s="23">
        <f>IFERROR(IF(OR(R1569="",INDEX(R:R,MATCH(DATE(YEAR($A1569)-1,MONTH($A1569),DAY($A1569)),$A:$A,0))=""),"",R1569/INDEX(R:R,MATCH(DATE(YEAR($A1569)-1,MONTH($A1569),DAY($A1569)),$A:$A,0))-1),"")</f>
        <v/>
      </c>
      <c r="V1569" s="23">
        <f>IF(OR(P1569="",P1568=""),"",P1569/P1568-1)</f>
        <v/>
      </c>
      <c r="W1569" s="23">
        <f>IF(OR(Q1569="",Q1568=""),"",Q1569/Q1568-1)</f>
        <v/>
      </c>
      <c r="X1569" s="23">
        <f>IF(OR(R1569="",R1568=""),"",R1569/R1568-1)</f>
        <v/>
      </c>
      <c r="Y1569" s="23">
        <f>IF(R1569="","",P1569/R1569)</f>
        <v/>
      </c>
      <c r="Z1569" s="23">
        <f>IF(R1569="","",Q1569/R1569)</f>
        <v/>
      </c>
      <c r="AA1569" s="24">
        <f>IF(SUMIFS('Daily NSE Equity Options'!$M:$M,'Daily NSE Equity Options'!$A:$A,$A1569)=0,"",SUMIFS('Daily NSE Equity Options'!$M:$M,'Daily NSE Equity Options'!$A:$A,$A1569))</f>
        <v/>
      </c>
      <c r="AB1569" s="9">
        <f>IF(SUMIFS('Daily BSE Equity Options'!$M:$M,'Daily BSE Equity Options'!$A:$A,$A1569)=0,"",SUMIFS('Daily BSE Equity Options'!$M:$M,'Daily BSE Equity Options'!$A:$A,$A1569))</f>
        <v/>
      </c>
      <c r="AC1569" s="9">
        <f>IF(OR(AA1569="",AB1569=""),"",AA1569+AB1569)</f>
        <v/>
      </c>
      <c r="AD1569" s="26">
        <f>IFERROR(IF(OR(AA1569="",INDEX(AA:AA,MATCH(DATE(YEAR($A1569)-1,MONTH($A1569),DAY($A1569)),$A:$A,0))=""),"",AA1569/INDEX(AA:AA,MATCH(DATE(YEAR($A1569)-1,MONTH($A1569),DAY($A1569)),$A:$A,0))-1),"")</f>
        <v/>
      </c>
      <c r="AE1569" s="26">
        <f>IFERROR(IF(OR(AB1569="",INDEX(AB:AB,MATCH(DATE(YEAR($A1569)-1,MONTH($A1569),DAY($A1569)),$A:$A,0))=""),"",AB1569/INDEX(AB:AB,MATCH(DATE(YEAR($A1569)-1,MONTH($A1569),DAY($A1569)),$A:$A,0))-1),"")</f>
        <v/>
      </c>
      <c r="AF1569" s="26">
        <f>IFERROR(IF(OR(AC1569="",INDEX(AC:AC,MATCH(DATE(YEAR($A1569)-1,MONTH($A1569),DAY($A1569)),$A:$A,0))=""),"",AC1569/INDEX(AC:AC,MATCH(DATE(YEAR($A1569)-1,MONTH($A1569),DAY($A1569)),$A:$A,0))-1),"")</f>
        <v/>
      </c>
      <c r="AG1569" s="26">
        <f>IF(OR(AA1569="",AA1568=""),"",AA1569/AA1568-1)</f>
        <v/>
      </c>
      <c r="AH1569" s="26">
        <f>IF(OR(AB1569="",AB1568=""),"",AB1569/AB1568-1)</f>
        <v/>
      </c>
      <c r="AI1569" s="26">
        <f>IF(OR(AC1569="",AC1568=""),"",AC1569/AC1568-1)</f>
        <v/>
      </c>
      <c r="AJ1569" s="26">
        <f>IF(AC1569="","",AA1569/AC1569)</f>
        <v/>
      </c>
      <c r="AK1569" s="26">
        <f>IF(AC1569="","",AB1569/AC1569)</f>
        <v/>
      </c>
      <c r="AL1569" s="29" t="n">
        <v>12.66</v>
      </c>
      <c r="AM1569" s="30" t="n">
        <v>12.82</v>
      </c>
      <c r="AN1569" s="30" t="n">
        <v>11.7225</v>
      </c>
      <c r="AO1569" s="30" t="n">
        <v>12.56</v>
      </c>
      <c r="AP1569" s="31" t="n">
        <v>-0.007900000000000001</v>
      </c>
    </row>
    <row r="1570">
      <c r="A1570" s="11" t="n">
        <v>46232</v>
      </c>
      <c r="B1570" s="5" t="inlineStr">
        <is>
          <t>Wednesday</t>
        </is>
      </c>
      <c r="C1570" s="10" t="n">
        <v>46204</v>
      </c>
      <c r="D1570" s="5" t="inlineStr">
        <is>
          <t>Q2FY27</t>
        </is>
      </c>
      <c r="E1570" s="18">
        <f>IF(SUMIFS('Daily NSE Equity Options'!$K:$K,'Daily NSE Equity Options'!$A:$A,$A1570)=0,"",SUMIFS('Daily NSE Equity Options'!$K:$K,'Daily NSE Equity Options'!$A:$A,$A1570))</f>
        <v/>
      </c>
      <c r="F1570" s="7">
        <f>IF(SUMIFS('Daily BSE Equity Options'!$K:$K,'Daily BSE Equity Options'!$A:$A,$A1570)=0,"",SUMIFS('Daily BSE Equity Options'!$K:$K,'Daily BSE Equity Options'!$A:$A,$A1570))</f>
        <v/>
      </c>
      <c r="G1570" s="7">
        <f>IF(OR(E1570="",F1570=""),"",E1570+F1570)</f>
        <v/>
      </c>
      <c r="H1570" s="20">
        <f>IFERROR(IF(OR(E1570="",INDEX(E:E,MATCH(DATE(YEAR($A1570)-1,MONTH($A1570),DAY($A1570)),$A:$A,0))=""),"",E1570/INDEX(E:E,MATCH(DATE(YEAR($A1570)-1,MONTH($A1570),DAY($A1570)),$A:$A,0))-1),"")</f>
        <v/>
      </c>
      <c r="I1570" s="20">
        <f>IFERROR(IF(OR(F1570="",INDEX(F:F,MATCH(DATE(YEAR($A1570)-1,MONTH($A1570),DAY($A1570)),$A:$A,0))=""),"",F1570/INDEX(F:F,MATCH(DATE(YEAR($A1570)-1,MONTH($A1570),DAY($A1570)),$A:$A,0))-1),"")</f>
        <v/>
      </c>
      <c r="J1570" s="20">
        <f>IFERROR(IF(OR(G1570="",INDEX(G:G,MATCH(DATE(YEAR($A1570)-1,MONTH($A1570),DAY($A1570)),$A:$A,0))=""),"",G1570/INDEX(G:G,MATCH(DATE(YEAR($A1570)-1,MONTH($A1570),DAY($A1570)),$A:$A,0))-1),"")</f>
        <v/>
      </c>
      <c r="K1570" s="20">
        <f>IF(OR(E1570="",E1569=""),"",E1570/E1569-1)</f>
        <v/>
      </c>
      <c r="L1570" s="20">
        <f>IF(OR(F1570="",F1569=""),"",F1570/F1569-1)</f>
        <v/>
      </c>
      <c r="M1570" s="20">
        <f>IF(OR(G1570="",G1569=""),"",G1570/G1569-1)</f>
        <v/>
      </c>
      <c r="N1570" s="20">
        <f>IF(G1570="","",E1570/G1570)</f>
        <v/>
      </c>
      <c r="O1570" s="20">
        <f>IF(G1570="","",F1570/G1570)</f>
        <v/>
      </c>
      <c r="P1570" s="21">
        <f>IF(SUMIFS('Daily NSE Equity Options'!$L:$L,'Daily NSE Equity Options'!$A:$A,$A1570)=0,"",SUMIFS('Daily NSE Equity Options'!$L:$L,'Daily NSE Equity Options'!$A:$A,$A1570))</f>
        <v/>
      </c>
      <c r="Q1570" s="8">
        <f>IF(SUMIFS('Daily BSE Equity Options'!$L:$L,'Daily BSE Equity Options'!$A:$A,$A1570)=0,"",SUMIFS('Daily BSE Equity Options'!$L:$L,'Daily BSE Equity Options'!$A:$A,$A1570))</f>
        <v/>
      </c>
      <c r="R1570" s="8">
        <f>IF(OR(P1570="",Q1570=""),"",P1570+Q1570)</f>
        <v/>
      </c>
      <c r="S1570" s="23">
        <f>IFERROR(IF(OR(P1570="",INDEX(P:P,MATCH(DATE(YEAR($A1570)-1,MONTH($A1570),DAY($A1570)),$A:$A,0))=""),"",P1570/INDEX(P:P,MATCH(DATE(YEAR($A1570)-1,MONTH($A1570),DAY($A1570)),$A:$A,0))-1),"")</f>
        <v/>
      </c>
      <c r="T1570" s="23">
        <f>IFERROR(IF(OR(Q1570="",INDEX(Q:Q,MATCH(DATE(YEAR($A1570)-1,MONTH($A1570),DAY($A1570)),$A:$A,0))=""),"",Q1570/INDEX(Q:Q,MATCH(DATE(YEAR($A1570)-1,MONTH($A1570),DAY($A1570)),$A:$A,0))-1),"")</f>
        <v/>
      </c>
      <c r="U1570" s="23">
        <f>IFERROR(IF(OR(R1570="",INDEX(R:R,MATCH(DATE(YEAR($A1570)-1,MONTH($A1570),DAY($A1570)),$A:$A,0))=""),"",R1570/INDEX(R:R,MATCH(DATE(YEAR($A1570)-1,MONTH($A1570),DAY($A1570)),$A:$A,0))-1),"")</f>
        <v/>
      </c>
      <c r="V1570" s="23">
        <f>IF(OR(P1570="",P1569=""),"",P1570/P1569-1)</f>
        <v/>
      </c>
      <c r="W1570" s="23">
        <f>IF(OR(Q1570="",Q1569=""),"",Q1570/Q1569-1)</f>
        <v/>
      </c>
      <c r="X1570" s="23">
        <f>IF(OR(R1570="",R1569=""),"",R1570/R1569-1)</f>
        <v/>
      </c>
      <c r="Y1570" s="23">
        <f>IF(R1570="","",P1570/R1570)</f>
        <v/>
      </c>
      <c r="Z1570" s="23">
        <f>IF(R1570="","",Q1570/R1570)</f>
        <v/>
      </c>
      <c r="AA1570" s="24">
        <f>IF(SUMIFS('Daily NSE Equity Options'!$M:$M,'Daily NSE Equity Options'!$A:$A,$A1570)=0,"",SUMIFS('Daily NSE Equity Options'!$M:$M,'Daily NSE Equity Options'!$A:$A,$A1570))</f>
        <v/>
      </c>
      <c r="AB1570" s="9">
        <f>IF(SUMIFS('Daily BSE Equity Options'!$M:$M,'Daily BSE Equity Options'!$A:$A,$A1570)=0,"",SUMIFS('Daily BSE Equity Options'!$M:$M,'Daily BSE Equity Options'!$A:$A,$A1570))</f>
        <v/>
      </c>
      <c r="AC1570" s="9">
        <f>IF(OR(AA1570="",AB1570=""),"",AA1570+AB1570)</f>
        <v/>
      </c>
      <c r="AD1570" s="26">
        <f>IFERROR(IF(OR(AA1570="",INDEX(AA:AA,MATCH(DATE(YEAR($A1570)-1,MONTH($A1570),DAY($A1570)),$A:$A,0))=""),"",AA1570/INDEX(AA:AA,MATCH(DATE(YEAR($A1570)-1,MONTH($A1570),DAY($A1570)),$A:$A,0))-1),"")</f>
        <v/>
      </c>
      <c r="AE1570" s="26">
        <f>IFERROR(IF(OR(AB1570="",INDEX(AB:AB,MATCH(DATE(YEAR($A1570)-1,MONTH($A1570),DAY($A1570)),$A:$A,0))=""),"",AB1570/INDEX(AB:AB,MATCH(DATE(YEAR($A1570)-1,MONTH($A1570),DAY($A1570)),$A:$A,0))-1),"")</f>
        <v/>
      </c>
      <c r="AF1570" s="26">
        <f>IFERROR(IF(OR(AC1570="",INDEX(AC:AC,MATCH(DATE(YEAR($A1570)-1,MONTH($A1570),DAY($A1570)),$A:$A,0))=""),"",AC1570/INDEX(AC:AC,MATCH(DATE(YEAR($A1570)-1,MONTH($A1570),DAY($A1570)),$A:$A,0))-1),"")</f>
        <v/>
      </c>
      <c r="AG1570" s="26">
        <f>IF(OR(AA1570="",AA1569=""),"",AA1570/AA1569-1)</f>
        <v/>
      </c>
      <c r="AH1570" s="26">
        <f>IF(OR(AB1570="",AB1569=""),"",AB1570/AB1569-1)</f>
        <v/>
      </c>
      <c r="AI1570" s="26">
        <f>IF(OR(AC1570="",AC1569=""),"",AC1570/AC1569-1)</f>
        <v/>
      </c>
      <c r="AJ1570" s="26">
        <f>IF(AC1570="","",AA1570/AC1570)</f>
        <v/>
      </c>
      <c r="AK1570" s="26">
        <f>IF(AC1570="","",AB1570/AC1570)</f>
        <v/>
      </c>
      <c r="AL1570" s="29" t="n">
        <v>12.5625</v>
      </c>
      <c r="AM1570" s="30" t="n">
        <v>12.5625</v>
      </c>
      <c r="AN1570" s="30" t="n">
        <v>11.5625</v>
      </c>
      <c r="AO1570" s="30" t="n">
        <v>12.01</v>
      </c>
      <c r="AP1570" s="31" t="n">
        <v>-0.044</v>
      </c>
    </row>
    <row r="1571">
      <c r="A1571" s="11" t="n">
        <v>46233</v>
      </c>
      <c r="B1571" s="5" t="inlineStr">
        <is>
          <t>Thursday</t>
        </is>
      </c>
      <c r="C1571" s="10" t="n">
        <v>46204</v>
      </c>
      <c r="D1571" s="5" t="inlineStr">
        <is>
          <t>Q2FY27</t>
        </is>
      </c>
      <c r="E1571" s="18">
        <f>IF(SUMIFS('Daily NSE Equity Options'!$K:$K,'Daily NSE Equity Options'!$A:$A,$A1571)=0,"",SUMIFS('Daily NSE Equity Options'!$K:$K,'Daily NSE Equity Options'!$A:$A,$A1571))</f>
        <v/>
      </c>
      <c r="F1571" s="7">
        <f>IF(SUMIFS('Daily BSE Equity Options'!$K:$K,'Daily BSE Equity Options'!$A:$A,$A1571)=0,"",SUMIFS('Daily BSE Equity Options'!$K:$K,'Daily BSE Equity Options'!$A:$A,$A1571))</f>
        <v/>
      </c>
      <c r="G1571" s="7">
        <f>IF(OR(E1571="",F1571=""),"",E1571+F1571)</f>
        <v/>
      </c>
      <c r="H1571" s="20">
        <f>IFERROR(IF(OR(E1571="",INDEX(E:E,MATCH(DATE(YEAR($A1571)-1,MONTH($A1571),DAY($A1571)),$A:$A,0))=""),"",E1571/INDEX(E:E,MATCH(DATE(YEAR($A1571)-1,MONTH($A1571),DAY($A1571)),$A:$A,0))-1),"")</f>
        <v/>
      </c>
      <c r="I1571" s="20">
        <f>IFERROR(IF(OR(F1571="",INDEX(F:F,MATCH(DATE(YEAR($A1571)-1,MONTH($A1571),DAY($A1571)),$A:$A,0))=""),"",F1571/INDEX(F:F,MATCH(DATE(YEAR($A1571)-1,MONTH($A1571),DAY($A1571)),$A:$A,0))-1),"")</f>
        <v/>
      </c>
      <c r="J1571" s="20">
        <f>IFERROR(IF(OR(G1571="",INDEX(G:G,MATCH(DATE(YEAR($A1571)-1,MONTH($A1571),DAY($A1571)),$A:$A,0))=""),"",G1571/INDEX(G:G,MATCH(DATE(YEAR($A1571)-1,MONTH($A1571),DAY($A1571)),$A:$A,0))-1),"")</f>
        <v/>
      </c>
      <c r="K1571" s="20">
        <f>IF(OR(E1571="",E1570=""),"",E1571/E1570-1)</f>
        <v/>
      </c>
      <c r="L1571" s="20">
        <f>IF(OR(F1571="",F1570=""),"",F1571/F1570-1)</f>
        <v/>
      </c>
      <c r="M1571" s="20">
        <f>IF(OR(G1571="",G1570=""),"",G1571/G1570-1)</f>
        <v/>
      </c>
      <c r="N1571" s="20">
        <f>IF(G1571="","",E1571/G1571)</f>
        <v/>
      </c>
      <c r="O1571" s="20">
        <f>IF(G1571="","",F1571/G1571)</f>
        <v/>
      </c>
      <c r="P1571" s="21">
        <f>IF(SUMIFS('Daily NSE Equity Options'!$L:$L,'Daily NSE Equity Options'!$A:$A,$A1571)=0,"",SUMIFS('Daily NSE Equity Options'!$L:$L,'Daily NSE Equity Options'!$A:$A,$A1571))</f>
        <v/>
      </c>
      <c r="Q1571" s="8">
        <f>IF(SUMIFS('Daily BSE Equity Options'!$L:$L,'Daily BSE Equity Options'!$A:$A,$A1571)=0,"",SUMIFS('Daily BSE Equity Options'!$L:$L,'Daily BSE Equity Options'!$A:$A,$A1571))</f>
        <v/>
      </c>
      <c r="R1571" s="8">
        <f>IF(OR(P1571="",Q1571=""),"",P1571+Q1571)</f>
        <v/>
      </c>
      <c r="S1571" s="23">
        <f>IFERROR(IF(OR(P1571="",INDEX(P:P,MATCH(DATE(YEAR($A1571)-1,MONTH($A1571),DAY($A1571)),$A:$A,0))=""),"",P1571/INDEX(P:P,MATCH(DATE(YEAR($A1571)-1,MONTH($A1571),DAY($A1571)),$A:$A,0))-1),"")</f>
        <v/>
      </c>
      <c r="T1571" s="23">
        <f>IFERROR(IF(OR(Q1571="",INDEX(Q:Q,MATCH(DATE(YEAR($A1571)-1,MONTH($A1571),DAY($A1571)),$A:$A,0))=""),"",Q1571/INDEX(Q:Q,MATCH(DATE(YEAR($A1571)-1,MONTH($A1571),DAY($A1571)),$A:$A,0))-1),"")</f>
        <v/>
      </c>
      <c r="U1571" s="23">
        <f>IFERROR(IF(OR(R1571="",INDEX(R:R,MATCH(DATE(YEAR($A1571)-1,MONTH($A1571),DAY($A1571)),$A:$A,0))=""),"",R1571/INDEX(R:R,MATCH(DATE(YEAR($A1571)-1,MONTH($A1571),DAY($A1571)),$A:$A,0))-1),"")</f>
        <v/>
      </c>
      <c r="V1571" s="23">
        <f>IF(OR(P1571="",P1570=""),"",P1571/P1570-1)</f>
        <v/>
      </c>
      <c r="W1571" s="23">
        <f>IF(OR(Q1571="",Q1570=""),"",Q1571/Q1570-1)</f>
        <v/>
      </c>
      <c r="X1571" s="23">
        <f>IF(OR(R1571="",R1570=""),"",R1571/R1570-1)</f>
        <v/>
      </c>
      <c r="Y1571" s="23">
        <f>IF(R1571="","",P1571/R1571)</f>
        <v/>
      </c>
      <c r="Z1571" s="23">
        <f>IF(R1571="","",Q1571/R1571)</f>
        <v/>
      </c>
      <c r="AA1571" s="24">
        <f>IF(SUMIFS('Daily NSE Equity Options'!$M:$M,'Daily NSE Equity Options'!$A:$A,$A1571)=0,"",SUMIFS('Daily NSE Equity Options'!$M:$M,'Daily NSE Equity Options'!$A:$A,$A1571))</f>
        <v/>
      </c>
      <c r="AB1571" s="9">
        <f>IF(SUMIFS('Daily BSE Equity Options'!$M:$M,'Daily BSE Equity Options'!$A:$A,$A1571)=0,"",SUMIFS('Daily BSE Equity Options'!$M:$M,'Daily BSE Equity Options'!$A:$A,$A1571))</f>
        <v/>
      </c>
      <c r="AC1571" s="9">
        <f>IF(OR(AA1571="",AB1571=""),"",AA1571+AB1571)</f>
        <v/>
      </c>
      <c r="AD1571" s="26">
        <f>IFERROR(IF(OR(AA1571="",INDEX(AA:AA,MATCH(DATE(YEAR($A1571)-1,MONTH($A1571),DAY($A1571)),$A:$A,0))=""),"",AA1571/INDEX(AA:AA,MATCH(DATE(YEAR($A1571)-1,MONTH($A1571),DAY($A1571)),$A:$A,0))-1),"")</f>
        <v/>
      </c>
      <c r="AE1571" s="26">
        <f>IFERROR(IF(OR(AB1571="",INDEX(AB:AB,MATCH(DATE(YEAR($A1571)-1,MONTH($A1571),DAY($A1571)),$A:$A,0))=""),"",AB1571/INDEX(AB:AB,MATCH(DATE(YEAR($A1571)-1,MONTH($A1571),DAY($A1571)),$A:$A,0))-1),"")</f>
        <v/>
      </c>
      <c r="AF1571" s="26">
        <f>IFERROR(IF(OR(AC1571="",INDEX(AC:AC,MATCH(DATE(YEAR($A1571)-1,MONTH($A1571),DAY($A1571)),$A:$A,0))=""),"",AC1571/INDEX(AC:AC,MATCH(DATE(YEAR($A1571)-1,MONTH($A1571),DAY($A1571)),$A:$A,0))-1),"")</f>
        <v/>
      </c>
      <c r="AG1571" s="26">
        <f>IF(OR(AA1571="",AA1570=""),"",AA1571/AA1570-1)</f>
        <v/>
      </c>
      <c r="AH1571" s="26">
        <f>IF(OR(AB1571="",AB1570=""),"",AB1571/AB1570-1)</f>
        <v/>
      </c>
      <c r="AI1571" s="26">
        <f>IF(OR(AC1571="",AC1570=""),"",AC1571/AC1570-1)</f>
        <v/>
      </c>
      <c r="AJ1571" s="26">
        <f>IF(AC1571="","",AA1571/AC1571)</f>
        <v/>
      </c>
      <c r="AK1571" s="26">
        <f>IF(AC1571="","",AB1571/AC1571)</f>
        <v/>
      </c>
      <c r="AL1571" s="29" t="n">
        <v>12.0075</v>
      </c>
      <c r="AM1571" s="30" t="n">
        <v>12.3175</v>
      </c>
      <c r="AN1571" s="30" t="n">
        <v>11.3025</v>
      </c>
      <c r="AO1571" s="30" t="n">
        <v>12.16</v>
      </c>
      <c r="AP1571" s="31" t="n">
        <v>0.0127</v>
      </c>
    </row>
    <row r="1572">
      <c r="A1572" s="11" t="n">
        <v>46234</v>
      </c>
      <c r="B1572" s="5" t="inlineStr">
        <is>
          <t>Friday</t>
        </is>
      </c>
      <c r="C1572" s="10" t="n">
        <v>46204</v>
      </c>
      <c r="D1572" s="5" t="inlineStr">
        <is>
          <t>Q2FY27</t>
        </is>
      </c>
      <c r="E1572" s="18">
        <f>IF(SUMIFS('Daily NSE Equity Options'!$K:$K,'Daily NSE Equity Options'!$A:$A,$A1572)=0,"",SUMIFS('Daily NSE Equity Options'!$K:$K,'Daily NSE Equity Options'!$A:$A,$A1572))</f>
        <v/>
      </c>
      <c r="F1572" s="7">
        <f>IF(SUMIFS('Daily BSE Equity Options'!$K:$K,'Daily BSE Equity Options'!$A:$A,$A1572)=0,"",SUMIFS('Daily BSE Equity Options'!$K:$K,'Daily BSE Equity Options'!$A:$A,$A1572))</f>
        <v/>
      </c>
      <c r="G1572" s="7">
        <f>IF(OR(E1572="",F1572=""),"",E1572+F1572)</f>
        <v/>
      </c>
      <c r="H1572" s="20">
        <f>IFERROR(IF(OR(E1572="",INDEX(E:E,MATCH(DATE(YEAR($A1572)-1,MONTH($A1572),DAY($A1572)),$A:$A,0))=""),"",E1572/INDEX(E:E,MATCH(DATE(YEAR($A1572)-1,MONTH($A1572),DAY($A1572)),$A:$A,0))-1),"")</f>
        <v/>
      </c>
      <c r="I1572" s="20">
        <f>IFERROR(IF(OR(F1572="",INDEX(F:F,MATCH(DATE(YEAR($A1572)-1,MONTH($A1572),DAY($A1572)),$A:$A,0))=""),"",F1572/INDEX(F:F,MATCH(DATE(YEAR($A1572)-1,MONTH($A1572),DAY($A1572)),$A:$A,0))-1),"")</f>
        <v/>
      </c>
      <c r="J1572" s="20">
        <f>IFERROR(IF(OR(G1572="",INDEX(G:G,MATCH(DATE(YEAR($A1572)-1,MONTH($A1572),DAY($A1572)),$A:$A,0))=""),"",G1572/INDEX(G:G,MATCH(DATE(YEAR($A1572)-1,MONTH($A1572),DAY($A1572)),$A:$A,0))-1),"")</f>
        <v/>
      </c>
      <c r="K1572" s="20">
        <f>IF(OR(E1572="",E1571=""),"",E1572/E1571-1)</f>
        <v/>
      </c>
      <c r="L1572" s="20">
        <f>IF(OR(F1572="",F1571=""),"",F1572/F1571-1)</f>
        <v/>
      </c>
      <c r="M1572" s="20">
        <f>IF(OR(G1572="",G1571=""),"",G1572/G1571-1)</f>
        <v/>
      </c>
      <c r="N1572" s="20">
        <f>IF(G1572="","",E1572/G1572)</f>
        <v/>
      </c>
      <c r="O1572" s="20">
        <f>IF(G1572="","",F1572/G1572)</f>
        <v/>
      </c>
      <c r="P1572" s="21">
        <f>IF(SUMIFS('Daily NSE Equity Options'!$L:$L,'Daily NSE Equity Options'!$A:$A,$A1572)=0,"",SUMIFS('Daily NSE Equity Options'!$L:$L,'Daily NSE Equity Options'!$A:$A,$A1572))</f>
        <v/>
      </c>
      <c r="Q1572" s="8">
        <f>IF(SUMIFS('Daily BSE Equity Options'!$L:$L,'Daily BSE Equity Options'!$A:$A,$A1572)=0,"",SUMIFS('Daily BSE Equity Options'!$L:$L,'Daily BSE Equity Options'!$A:$A,$A1572))</f>
        <v/>
      </c>
      <c r="R1572" s="8">
        <f>IF(OR(P1572="",Q1572=""),"",P1572+Q1572)</f>
        <v/>
      </c>
      <c r="S1572" s="23">
        <f>IFERROR(IF(OR(P1572="",INDEX(P:P,MATCH(DATE(YEAR($A1572)-1,MONTH($A1572),DAY($A1572)),$A:$A,0))=""),"",P1572/INDEX(P:P,MATCH(DATE(YEAR($A1572)-1,MONTH($A1572),DAY($A1572)),$A:$A,0))-1),"")</f>
        <v/>
      </c>
      <c r="T1572" s="23">
        <f>IFERROR(IF(OR(Q1572="",INDEX(Q:Q,MATCH(DATE(YEAR($A1572)-1,MONTH($A1572),DAY($A1572)),$A:$A,0))=""),"",Q1572/INDEX(Q:Q,MATCH(DATE(YEAR($A1572)-1,MONTH($A1572),DAY($A1572)),$A:$A,0))-1),"")</f>
        <v/>
      </c>
      <c r="U1572" s="23">
        <f>IFERROR(IF(OR(R1572="",INDEX(R:R,MATCH(DATE(YEAR($A1572)-1,MONTH($A1572),DAY($A1572)),$A:$A,0))=""),"",R1572/INDEX(R:R,MATCH(DATE(YEAR($A1572)-1,MONTH($A1572),DAY($A1572)),$A:$A,0))-1),"")</f>
        <v/>
      </c>
      <c r="V1572" s="23">
        <f>IF(OR(P1572="",P1571=""),"",P1572/P1571-1)</f>
        <v/>
      </c>
      <c r="W1572" s="23">
        <f>IF(OR(Q1572="",Q1571=""),"",Q1572/Q1571-1)</f>
        <v/>
      </c>
      <c r="X1572" s="23">
        <f>IF(OR(R1572="",R1571=""),"",R1572/R1571-1)</f>
        <v/>
      </c>
      <c r="Y1572" s="23">
        <f>IF(R1572="","",P1572/R1572)</f>
        <v/>
      </c>
      <c r="Z1572" s="23">
        <f>IF(R1572="","",Q1572/R1572)</f>
        <v/>
      </c>
      <c r="AA1572" s="24">
        <f>IF(SUMIFS('Daily NSE Equity Options'!$M:$M,'Daily NSE Equity Options'!$A:$A,$A1572)=0,"",SUMIFS('Daily NSE Equity Options'!$M:$M,'Daily NSE Equity Options'!$A:$A,$A1572))</f>
        <v/>
      </c>
      <c r="AB1572" s="9">
        <f>IF(SUMIFS('Daily BSE Equity Options'!$M:$M,'Daily BSE Equity Options'!$A:$A,$A1572)=0,"",SUMIFS('Daily BSE Equity Options'!$M:$M,'Daily BSE Equity Options'!$A:$A,$A1572))</f>
        <v/>
      </c>
      <c r="AC1572" s="9">
        <f>IF(OR(AA1572="",AB1572=""),"",AA1572+AB1572)</f>
        <v/>
      </c>
      <c r="AD1572" s="26">
        <f>IFERROR(IF(OR(AA1572="",INDEX(AA:AA,MATCH(DATE(YEAR($A1572)-1,MONTH($A1572),DAY($A1572)),$A:$A,0))=""),"",AA1572/INDEX(AA:AA,MATCH(DATE(YEAR($A1572)-1,MONTH($A1572),DAY($A1572)),$A:$A,0))-1),"")</f>
        <v/>
      </c>
      <c r="AE1572" s="26">
        <f>IFERROR(IF(OR(AB1572="",INDEX(AB:AB,MATCH(DATE(YEAR($A1572)-1,MONTH($A1572),DAY($A1572)),$A:$A,0))=""),"",AB1572/INDEX(AB:AB,MATCH(DATE(YEAR($A1572)-1,MONTH($A1572),DAY($A1572)),$A:$A,0))-1),"")</f>
        <v/>
      </c>
      <c r="AF1572" s="26">
        <f>IFERROR(IF(OR(AC1572="",INDEX(AC:AC,MATCH(DATE(YEAR($A1572)-1,MONTH($A1572),DAY($A1572)),$A:$A,0))=""),"",AC1572/INDEX(AC:AC,MATCH(DATE(YEAR($A1572)-1,MONTH($A1572),DAY($A1572)),$A:$A,0))-1),"")</f>
        <v/>
      </c>
      <c r="AG1572" s="26">
        <f>IF(OR(AA1572="",AA1571=""),"",AA1572/AA1571-1)</f>
        <v/>
      </c>
      <c r="AH1572" s="26">
        <f>IF(OR(AB1572="",AB1571=""),"",AB1572/AB1571-1)</f>
        <v/>
      </c>
      <c r="AI1572" s="26">
        <f>IF(OR(AC1572="",AC1571=""),"",AC1572/AC1571-1)</f>
        <v/>
      </c>
      <c r="AJ1572" s="26">
        <f>IF(AC1572="","",AA1572/AC1572)</f>
        <v/>
      </c>
      <c r="AK1572" s="26">
        <f>IF(AC1572="","",AB1572/AC1572)</f>
        <v/>
      </c>
      <c r="AL1572" s="29" t="n">
        <v>12.155</v>
      </c>
      <c r="AM1572" s="30" t="n">
        <v>12.21</v>
      </c>
      <c r="AN1572" s="30" t="n">
        <v>11.645</v>
      </c>
      <c r="AO1572" s="30" t="n">
        <v>11.76</v>
      </c>
      <c r="AP1572" s="31" t="n">
        <v>-0.0325</v>
      </c>
    </row>
    <row r="1573">
      <c r="A1573" s="11" t="n">
        <v>46237</v>
      </c>
      <c r="B1573" s="5" t="inlineStr">
        <is>
          <t>Monday</t>
        </is>
      </c>
      <c r="C1573" s="10" t="n">
        <v>46235</v>
      </c>
      <c r="D1573" s="5" t="inlineStr">
        <is>
          <t>Q2FY27</t>
        </is>
      </c>
      <c r="E1573" s="18">
        <f>IF(SUMIFS('Daily NSE Equity Options'!$K:$K,'Daily NSE Equity Options'!$A:$A,$A1573)=0,"",SUMIFS('Daily NSE Equity Options'!$K:$K,'Daily NSE Equity Options'!$A:$A,$A1573))</f>
        <v/>
      </c>
      <c r="F1573" s="7">
        <f>IF(SUMIFS('Daily BSE Equity Options'!$K:$K,'Daily BSE Equity Options'!$A:$A,$A1573)=0,"",SUMIFS('Daily BSE Equity Options'!$K:$K,'Daily BSE Equity Options'!$A:$A,$A1573))</f>
        <v/>
      </c>
      <c r="G1573" s="7">
        <f>IF(OR(E1573="",F1573=""),"",E1573+F1573)</f>
        <v/>
      </c>
      <c r="H1573" s="20">
        <f>IFERROR(IF(OR(E1573="",INDEX(E:E,MATCH(DATE(YEAR($A1573)-1,MONTH($A1573),DAY($A1573)),$A:$A,0))=""),"",E1573/INDEX(E:E,MATCH(DATE(YEAR($A1573)-1,MONTH($A1573),DAY($A1573)),$A:$A,0))-1),"")</f>
        <v/>
      </c>
      <c r="I1573" s="20">
        <f>IFERROR(IF(OR(F1573="",INDEX(F:F,MATCH(DATE(YEAR($A1573)-1,MONTH($A1573),DAY($A1573)),$A:$A,0))=""),"",F1573/INDEX(F:F,MATCH(DATE(YEAR($A1573)-1,MONTH($A1573),DAY($A1573)),$A:$A,0))-1),"")</f>
        <v/>
      </c>
      <c r="J1573" s="20">
        <f>IFERROR(IF(OR(G1573="",INDEX(G:G,MATCH(DATE(YEAR($A1573)-1,MONTH($A1573),DAY($A1573)),$A:$A,0))=""),"",G1573/INDEX(G:G,MATCH(DATE(YEAR($A1573)-1,MONTH($A1573),DAY($A1573)),$A:$A,0))-1),"")</f>
        <v/>
      </c>
      <c r="K1573" s="20">
        <f>IF(OR(E1573="",E1572=""),"",E1573/E1572-1)</f>
        <v/>
      </c>
      <c r="L1573" s="20">
        <f>IF(OR(F1573="",F1572=""),"",F1573/F1572-1)</f>
        <v/>
      </c>
      <c r="M1573" s="20">
        <f>IF(OR(G1573="",G1572=""),"",G1573/G1572-1)</f>
        <v/>
      </c>
      <c r="N1573" s="20">
        <f>IF(G1573="","",E1573/G1573)</f>
        <v/>
      </c>
      <c r="O1573" s="20">
        <f>IF(G1573="","",F1573/G1573)</f>
        <v/>
      </c>
      <c r="P1573" s="21">
        <f>IF(SUMIFS('Daily NSE Equity Options'!$L:$L,'Daily NSE Equity Options'!$A:$A,$A1573)=0,"",SUMIFS('Daily NSE Equity Options'!$L:$L,'Daily NSE Equity Options'!$A:$A,$A1573))</f>
        <v/>
      </c>
      <c r="Q1573" s="8">
        <f>IF(SUMIFS('Daily BSE Equity Options'!$L:$L,'Daily BSE Equity Options'!$A:$A,$A1573)=0,"",SUMIFS('Daily BSE Equity Options'!$L:$L,'Daily BSE Equity Options'!$A:$A,$A1573))</f>
        <v/>
      </c>
      <c r="R1573" s="8">
        <f>IF(OR(P1573="",Q1573=""),"",P1573+Q1573)</f>
        <v/>
      </c>
      <c r="S1573" s="23">
        <f>IFERROR(IF(OR(P1573="",INDEX(P:P,MATCH(DATE(YEAR($A1573)-1,MONTH($A1573),DAY($A1573)),$A:$A,0))=""),"",P1573/INDEX(P:P,MATCH(DATE(YEAR($A1573)-1,MONTH($A1573),DAY($A1573)),$A:$A,0))-1),"")</f>
        <v/>
      </c>
      <c r="T1573" s="23">
        <f>IFERROR(IF(OR(Q1573="",INDEX(Q:Q,MATCH(DATE(YEAR($A1573)-1,MONTH($A1573),DAY($A1573)),$A:$A,0))=""),"",Q1573/INDEX(Q:Q,MATCH(DATE(YEAR($A1573)-1,MONTH($A1573),DAY($A1573)),$A:$A,0))-1),"")</f>
        <v/>
      </c>
      <c r="U1573" s="23">
        <f>IFERROR(IF(OR(R1573="",INDEX(R:R,MATCH(DATE(YEAR($A1573)-1,MONTH($A1573),DAY($A1573)),$A:$A,0))=""),"",R1573/INDEX(R:R,MATCH(DATE(YEAR($A1573)-1,MONTH($A1573),DAY($A1573)),$A:$A,0))-1),"")</f>
        <v/>
      </c>
      <c r="V1573" s="23">
        <f>IF(OR(P1573="",P1572=""),"",P1573/P1572-1)</f>
        <v/>
      </c>
      <c r="W1573" s="23">
        <f>IF(OR(Q1573="",Q1572=""),"",Q1573/Q1572-1)</f>
        <v/>
      </c>
      <c r="X1573" s="23">
        <f>IF(OR(R1573="",R1572=""),"",R1573/R1572-1)</f>
        <v/>
      </c>
      <c r="Y1573" s="23">
        <f>IF(R1573="","",P1573/R1573)</f>
        <v/>
      </c>
      <c r="Z1573" s="23">
        <f>IF(R1573="","",Q1573/R1573)</f>
        <v/>
      </c>
      <c r="AA1573" s="24">
        <f>IF(SUMIFS('Daily NSE Equity Options'!$M:$M,'Daily NSE Equity Options'!$A:$A,$A1573)=0,"",SUMIFS('Daily NSE Equity Options'!$M:$M,'Daily NSE Equity Options'!$A:$A,$A1573))</f>
        <v/>
      </c>
      <c r="AB1573" s="9">
        <f>IF(SUMIFS('Daily BSE Equity Options'!$M:$M,'Daily BSE Equity Options'!$A:$A,$A1573)=0,"",SUMIFS('Daily BSE Equity Options'!$M:$M,'Daily BSE Equity Options'!$A:$A,$A1573))</f>
        <v/>
      </c>
      <c r="AC1573" s="9">
        <f>IF(OR(AA1573="",AB1573=""),"",AA1573+AB1573)</f>
        <v/>
      </c>
      <c r="AD1573" s="26">
        <f>IFERROR(IF(OR(AA1573="",INDEX(AA:AA,MATCH(DATE(YEAR($A1573)-1,MONTH($A1573),DAY($A1573)),$A:$A,0))=""),"",AA1573/INDEX(AA:AA,MATCH(DATE(YEAR($A1573)-1,MONTH($A1573),DAY($A1573)),$A:$A,0))-1),"")</f>
        <v/>
      </c>
      <c r="AE1573" s="26">
        <f>IFERROR(IF(OR(AB1573="",INDEX(AB:AB,MATCH(DATE(YEAR($A1573)-1,MONTH($A1573),DAY($A1573)),$A:$A,0))=""),"",AB1573/INDEX(AB:AB,MATCH(DATE(YEAR($A1573)-1,MONTH($A1573),DAY($A1573)),$A:$A,0))-1),"")</f>
        <v/>
      </c>
      <c r="AF1573" s="26">
        <f>IFERROR(IF(OR(AC1573="",INDEX(AC:AC,MATCH(DATE(YEAR($A1573)-1,MONTH($A1573),DAY($A1573)),$A:$A,0))=""),"",AC1573/INDEX(AC:AC,MATCH(DATE(YEAR($A1573)-1,MONTH($A1573),DAY($A1573)),$A:$A,0))-1),"")</f>
        <v/>
      </c>
      <c r="AG1573" s="26">
        <f>IF(OR(AA1573="",AA1572=""),"",AA1573/AA1572-1)</f>
        <v/>
      </c>
      <c r="AH1573" s="26">
        <f>IF(OR(AB1573="",AB1572=""),"",AB1573/AB1572-1)</f>
        <v/>
      </c>
      <c r="AI1573" s="26">
        <f>IF(OR(AC1573="",AC1572=""),"",AC1573/AC1572-1)</f>
        <v/>
      </c>
      <c r="AJ1573" s="26">
        <f>IF(AC1573="","",AA1573/AC1573)</f>
        <v/>
      </c>
      <c r="AK1573" s="26">
        <f>IF(AC1573="","",AB1573/AC1573)</f>
        <v/>
      </c>
      <c r="AL1573" s="29" t="n">
        <v>11.755</v>
      </c>
      <c r="AM1573" s="30" t="n">
        <v>12.06</v>
      </c>
      <c r="AN1573" s="30" t="n">
        <v>11.695</v>
      </c>
      <c r="AO1573" s="30" t="n">
        <v>11.93</v>
      </c>
      <c r="AP1573" s="31" t="n">
        <v>0.0149</v>
      </c>
    </row>
    <row r="1574">
      <c r="A1574" s="11" t="n">
        <v>46238</v>
      </c>
      <c r="B1574" s="5" t="inlineStr">
        <is>
          <t>Tuesday</t>
        </is>
      </c>
      <c r="C1574" s="10" t="n">
        <v>46235</v>
      </c>
      <c r="D1574" s="5" t="inlineStr">
        <is>
          <t>Q2FY27</t>
        </is>
      </c>
      <c r="E1574" s="18">
        <f>IF(SUMIFS('Daily NSE Equity Options'!$K:$K,'Daily NSE Equity Options'!$A:$A,$A1574)=0,"",SUMIFS('Daily NSE Equity Options'!$K:$K,'Daily NSE Equity Options'!$A:$A,$A1574))</f>
        <v/>
      </c>
      <c r="F1574" s="7">
        <f>IF(SUMIFS('Daily BSE Equity Options'!$K:$K,'Daily BSE Equity Options'!$A:$A,$A1574)=0,"",SUMIFS('Daily BSE Equity Options'!$K:$K,'Daily BSE Equity Options'!$A:$A,$A1574))</f>
        <v/>
      </c>
      <c r="G1574" s="7">
        <f>IF(OR(E1574="",F1574=""),"",E1574+F1574)</f>
        <v/>
      </c>
      <c r="H1574" s="20">
        <f>IFERROR(IF(OR(E1574="",INDEX(E:E,MATCH(DATE(YEAR($A1574)-1,MONTH($A1574),DAY($A1574)),$A:$A,0))=""),"",E1574/INDEX(E:E,MATCH(DATE(YEAR($A1574)-1,MONTH($A1574),DAY($A1574)),$A:$A,0))-1),"")</f>
        <v/>
      </c>
      <c r="I1574" s="20">
        <f>IFERROR(IF(OR(F1574="",INDEX(F:F,MATCH(DATE(YEAR($A1574)-1,MONTH($A1574),DAY($A1574)),$A:$A,0))=""),"",F1574/INDEX(F:F,MATCH(DATE(YEAR($A1574)-1,MONTH($A1574),DAY($A1574)),$A:$A,0))-1),"")</f>
        <v/>
      </c>
      <c r="J1574" s="20">
        <f>IFERROR(IF(OR(G1574="",INDEX(G:G,MATCH(DATE(YEAR($A1574)-1,MONTH($A1574),DAY($A1574)),$A:$A,0))=""),"",G1574/INDEX(G:G,MATCH(DATE(YEAR($A1574)-1,MONTH($A1574),DAY($A1574)),$A:$A,0))-1),"")</f>
        <v/>
      </c>
      <c r="K1574" s="20">
        <f>IF(OR(E1574="",E1573=""),"",E1574/E1573-1)</f>
        <v/>
      </c>
      <c r="L1574" s="20">
        <f>IF(OR(F1574="",F1573=""),"",F1574/F1573-1)</f>
        <v/>
      </c>
      <c r="M1574" s="20">
        <f>IF(OR(G1574="",G1573=""),"",G1574/G1573-1)</f>
        <v/>
      </c>
      <c r="N1574" s="20">
        <f>IF(G1574="","",E1574/G1574)</f>
        <v/>
      </c>
      <c r="O1574" s="20">
        <f>IF(G1574="","",F1574/G1574)</f>
        <v/>
      </c>
      <c r="P1574" s="21">
        <f>IF(SUMIFS('Daily NSE Equity Options'!$L:$L,'Daily NSE Equity Options'!$A:$A,$A1574)=0,"",SUMIFS('Daily NSE Equity Options'!$L:$L,'Daily NSE Equity Options'!$A:$A,$A1574))</f>
        <v/>
      </c>
      <c r="Q1574" s="8">
        <f>IF(SUMIFS('Daily BSE Equity Options'!$L:$L,'Daily BSE Equity Options'!$A:$A,$A1574)=0,"",SUMIFS('Daily BSE Equity Options'!$L:$L,'Daily BSE Equity Options'!$A:$A,$A1574))</f>
        <v/>
      </c>
      <c r="R1574" s="8">
        <f>IF(OR(P1574="",Q1574=""),"",P1574+Q1574)</f>
        <v/>
      </c>
      <c r="S1574" s="23">
        <f>IFERROR(IF(OR(P1574="",INDEX(P:P,MATCH(DATE(YEAR($A1574)-1,MONTH($A1574),DAY($A1574)),$A:$A,0))=""),"",P1574/INDEX(P:P,MATCH(DATE(YEAR($A1574)-1,MONTH($A1574),DAY($A1574)),$A:$A,0))-1),"")</f>
        <v/>
      </c>
      <c r="T1574" s="23">
        <f>IFERROR(IF(OR(Q1574="",INDEX(Q:Q,MATCH(DATE(YEAR($A1574)-1,MONTH($A1574),DAY($A1574)),$A:$A,0))=""),"",Q1574/INDEX(Q:Q,MATCH(DATE(YEAR($A1574)-1,MONTH($A1574),DAY($A1574)),$A:$A,0))-1),"")</f>
        <v/>
      </c>
      <c r="U1574" s="23">
        <f>IFERROR(IF(OR(R1574="",INDEX(R:R,MATCH(DATE(YEAR($A1574)-1,MONTH($A1574),DAY($A1574)),$A:$A,0))=""),"",R1574/INDEX(R:R,MATCH(DATE(YEAR($A1574)-1,MONTH($A1574),DAY($A1574)),$A:$A,0))-1),"")</f>
        <v/>
      </c>
      <c r="V1574" s="23">
        <f>IF(OR(P1574="",P1573=""),"",P1574/P1573-1)</f>
        <v/>
      </c>
      <c r="W1574" s="23">
        <f>IF(OR(Q1574="",Q1573=""),"",Q1574/Q1573-1)</f>
        <v/>
      </c>
      <c r="X1574" s="23">
        <f>IF(OR(R1574="",R1573=""),"",R1574/R1573-1)</f>
        <v/>
      </c>
      <c r="Y1574" s="23">
        <f>IF(R1574="","",P1574/R1574)</f>
        <v/>
      </c>
      <c r="Z1574" s="23">
        <f>IF(R1574="","",Q1574/R1574)</f>
        <v/>
      </c>
      <c r="AA1574" s="24">
        <f>IF(SUMIFS('Daily NSE Equity Options'!$M:$M,'Daily NSE Equity Options'!$A:$A,$A1574)=0,"",SUMIFS('Daily NSE Equity Options'!$M:$M,'Daily NSE Equity Options'!$A:$A,$A1574))</f>
        <v/>
      </c>
      <c r="AB1574" s="9">
        <f>IF(SUMIFS('Daily BSE Equity Options'!$M:$M,'Daily BSE Equity Options'!$A:$A,$A1574)=0,"",SUMIFS('Daily BSE Equity Options'!$M:$M,'Daily BSE Equity Options'!$A:$A,$A1574))</f>
        <v/>
      </c>
      <c r="AC1574" s="9">
        <f>IF(OR(AA1574="",AB1574=""),"",AA1574+AB1574)</f>
        <v/>
      </c>
      <c r="AD1574" s="26">
        <f>IFERROR(IF(OR(AA1574="",INDEX(AA:AA,MATCH(DATE(YEAR($A1574)-1,MONTH($A1574),DAY($A1574)),$A:$A,0))=""),"",AA1574/INDEX(AA:AA,MATCH(DATE(YEAR($A1574)-1,MONTH($A1574),DAY($A1574)),$A:$A,0))-1),"")</f>
        <v/>
      </c>
      <c r="AE1574" s="26">
        <f>IFERROR(IF(OR(AB1574="",INDEX(AB:AB,MATCH(DATE(YEAR($A1574)-1,MONTH($A1574),DAY($A1574)),$A:$A,0))=""),"",AB1574/INDEX(AB:AB,MATCH(DATE(YEAR($A1574)-1,MONTH($A1574),DAY($A1574)),$A:$A,0))-1),"")</f>
        <v/>
      </c>
      <c r="AF1574" s="26">
        <f>IFERROR(IF(OR(AC1574="",INDEX(AC:AC,MATCH(DATE(YEAR($A1574)-1,MONTH($A1574),DAY($A1574)),$A:$A,0))=""),"",AC1574/INDEX(AC:AC,MATCH(DATE(YEAR($A1574)-1,MONTH($A1574),DAY($A1574)),$A:$A,0))-1),"")</f>
        <v/>
      </c>
      <c r="AG1574" s="26">
        <f>IF(OR(AA1574="",AA1573=""),"",AA1574/AA1573-1)</f>
        <v/>
      </c>
      <c r="AH1574" s="26">
        <f>IF(OR(AB1574="",AB1573=""),"",AB1574/AB1573-1)</f>
        <v/>
      </c>
      <c r="AI1574" s="26">
        <f>IF(OR(AC1574="",AC1573=""),"",AC1574/AC1573-1)</f>
        <v/>
      </c>
      <c r="AJ1574" s="26">
        <f>IF(AC1574="","",AA1574/AC1574)</f>
        <v/>
      </c>
      <c r="AK1574" s="26">
        <f>IF(AC1574="","",AB1574/AC1574)</f>
        <v/>
      </c>
      <c r="AL1574" s="29" t="n">
        <v>11.925</v>
      </c>
      <c r="AM1574" s="30" t="n">
        <v>12.545</v>
      </c>
      <c r="AN1574" s="30" t="n">
        <v>11.4275</v>
      </c>
      <c r="AO1574" s="30" t="n">
        <v>12.19</v>
      </c>
      <c r="AP1574" s="31" t="n">
        <v>0.0222</v>
      </c>
    </row>
    <row r="1575">
      <c r="A1575" s="11" t="n">
        <v>46239</v>
      </c>
      <c r="B1575" s="5" t="inlineStr">
        <is>
          <t>Wednesday</t>
        </is>
      </c>
      <c r="C1575" s="10" t="n">
        <v>46235</v>
      </c>
      <c r="D1575" s="5" t="inlineStr">
        <is>
          <t>Q2FY27</t>
        </is>
      </c>
      <c r="E1575" s="18">
        <f>IF(SUMIFS('Daily NSE Equity Options'!$K:$K,'Daily NSE Equity Options'!$A:$A,$A1575)=0,"",SUMIFS('Daily NSE Equity Options'!$K:$K,'Daily NSE Equity Options'!$A:$A,$A1575))</f>
        <v/>
      </c>
      <c r="F1575" s="7">
        <f>IF(SUMIFS('Daily BSE Equity Options'!$K:$K,'Daily BSE Equity Options'!$A:$A,$A1575)=0,"",SUMIFS('Daily BSE Equity Options'!$K:$K,'Daily BSE Equity Options'!$A:$A,$A1575))</f>
        <v/>
      </c>
      <c r="G1575" s="7">
        <f>IF(OR(E1575="",F1575=""),"",E1575+F1575)</f>
        <v/>
      </c>
      <c r="H1575" s="20">
        <f>IFERROR(IF(OR(E1575="",INDEX(E:E,MATCH(DATE(YEAR($A1575)-1,MONTH($A1575),DAY($A1575)),$A:$A,0))=""),"",E1575/INDEX(E:E,MATCH(DATE(YEAR($A1575)-1,MONTH($A1575),DAY($A1575)),$A:$A,0))-1),"")</f>
        <v/>
      </c>
      <c r="I1575" s="20">
        <f>IFERROR(IF(OR(F1575="",INDEX(F:F,MATCH(DATE(YEAR($A1575)-1,MONTH($A1575),DAY($A1575)),$A:$A,0))=""),"",F1575/INDEX(F:F,MATCH(DATE(YEAR($A1575)-1,MONTH($A1575),DAY($A1575)),$A:$A,0))-1),"")</f>
        <v/>
      </c>
      <c r="J1575" s="20">
        <f>IFERROR(IF(OR(G1575="",INDEX(G:G,MATCH(DATE(YEAR($A1575)-1,MONTH($A1575),DAY($A1575)),$A:$A,0))=""),"",G1575/INDEX(G:G,MATCH(DATE(YEAR($A1575)-1,MONTH($A1575),DAY($A1575)),$A:$A,0))-1),"")</f>
        <v/>
      </c>
      <c r="K1575" s="20">
        <f>IF(OR(E1575="",E1574=""),"",E1575/E1574-1)</f>
        <v/>
      </c>
      <c r="L1575" s="20">
        <f>IF(OR(F1575="",F1574=""),"",F1575/F1574-1)</f>
        <v/>
      </c>
      <c r="M1575" s="20">
        <f>IF(OR(G1575="",G1574=""),"",G1575/G1574-1)</f>
        <v/>
      </c>
      <c r="N1575" s="20">
        <f>IF(G1575="","",E1575/G1575)</f>
        <v/>
      </c>
      <c r="O1575" s="20">
        <f>IF(G1575="","",F1575/G1575)</f>
        <v/>
      </c>
      <c r="P1575" s="21">
        <f>IF(SUMIFS('Daily NSE Equity Options'!$L:$L,'Daily NSE Equity Options'!$A:$A,$A1575)=0,"",SUMIFS('Daily NSE Equity Options'!$L:$L,'Daily NSE Equity Options'!$A:$A,$A1575))</f>
        <v/>
      </c>
      <c r="Q1575" s="8">
        <f>IF(SUMIFS('Daily BSE Equity Options'!$L:$L,'Daily BSE Equity Options'!$A:$A,$A1575)=0,"",SUMIFS('Daily BSE Equity Options'!$L:$L,'Daily BSE Equity Options'!$A:$A,$A1575))</f>
        <v/>
      </c>
      <c r="R1575" s="8">
        <f>IF(OR(P1575="",Q1575=""),"",P1575+Q1575)</f>
        <v/>
      </c>
      <c r="S1575" s="23">
        <f>IFERROR(IF(OR(P1575="",INDEX(P:P,MATCH(DATE(YEAR($A1575)-1,MONTH($A1575),DAY($A1575)),$A:$A,0))=""),"",P1575/INDEX(P:P,MATCH(DATE(YEAR($A1575)-1,MONTH($A1575),DAY($A1575)),$A:$A,0))-1),"")</f>
        <v/>
      </c>
      <c r="T1575" s="23">
        <f>IFERROR(IF(OR(Q1575="",INDEX(Q:Q,MATCH(DATE(YEAR($A1575)-1,MONTH($A1575),DAY($A1575)),$A:$A,0))=""),"",Q1575/INDEX(Q:Q,MATCH(DATE(YEAR($A1575)-1,MONTH($A1575),DAY($A1575)),$A:$A,0))-1),"")</f>
        <v/>
      </c>
      <c r="U1575" s="23">
        <f>IFERROR(IF(OR(R1575="",INDEX(R:R,MATCH(DATE(YEAR($A1575)-1,MONTH($A1575),DAY($A1575)),$A:$A,0))=""),"",R1575/INDEX(R:R,MATCH(DATE(YEAR($A1575)-1,MONTH($A1575),DAY($A1575)),$A:$A,0))-1),"")</f>
        <v/>
      </c>
      <c r="V1575" s="23">
        <f>IF(OR(P1575="",P1574=""),"",P1575/P1574-1)</f>
        <v/>
      </c>
      <c r="W1575" s="23">
        <f>IF(OR(Q1575="",Q1574=""),"",Q1575/Q1574-1)</f>
        <v/>
      </c>
      <c r="X1575" s="23">
        <f>IF(OR(R1575="",R1574=""),"",R1575/R1574-1)</f>
        <v/>
      </c>
      <c r="Y1575" s="23">
        <f>IF(R1575="","",P1575/R1575)</f>
        <v/>
      </c>
      <c r="Z1575" s="23">
        <f>IF(R1575="","",Q1575/R1575)</f>
        <v/>
      </c>
      <c r="AA1575" s="24">
        <f>IF(SUMIFS('Daily NSE Equity Options'!$M:$M,'Daily NSE Equity Options'!$A:$A,$A1575)=0,"",SUMIFS('Daily NSE Equity Options'!$M:$M,'Daily NSE Equity Options'!$A:$A,$A1575))</f>
        <v/>
      </c>
      <c r="AB1575" s="9">
        <f>IF(SUMIFS('Daily BSE Equity Options'!$M:$M,'Daily BSE Equity Options'!$A:$A,$A1575)=0,"",SUMIFS('Daily BSE Equity Options'!$M:$M,'Daily BSE Equity Options'!$A:$A,$A1575))</f>
        <v/>
      </c>
      <c r="AC1575" s="9">
        <f>IF(OR(AA1575="",AB1575=""),"",AA1575+AB1575)</f>
        <v/>
      </c>
      <c r="AD1575" s="26">
        <f>IFERROR(IF(OR(AA1575="",INDEX(AA:AA,MATCH(DATE(YEAR($A1575)-1,MONTH($A1575),DAY($A1575)),$A:$A,0))=""),"",AA1575/INDEX(AA:AA,MATCH(DATE(YEAR($A1575)-1,MONTH($A1575),DAY($A1575)),$A:$A,0))-1),"")</f>
        <v/>
      </c>
      <c r="AE1575" s="26">
        <f>IFERROR(IF(OR(AB1575="",INDEX(AB:AB,MATCH(DATE(YEAR($A1575)-1,MONTH($A1575),DAY($A1575)),$A:$A,0))=""),"",AB1575/INDEX(AB:AB,MATCH(DATE(YEAR($A1575)-1,MONTH($A1575),DAY($A1575)),$A:$A,0))-1),"")</f>
        <v/>
      </c>
      <c r="AF1575" s="26">
        <f>IFERROR(IF(OR(AC1575="",INDEX(AC:AC,MATCH(DATE(YEAR($A1575)-1,MONTH($A1575),DAY($A1575)),$A:$A,0))=""),"",AC1575/INDEX(AC:AC,MATCH(DATE(YEAR($A1575)-1,MONTH($A1575),DAY($A1575)),$A:$A,0))-1),"")</f>
        <v/>
      </c>
      <c r="AG1575" s="26">
        <f>IF(OR(AA1575="",AA1574=""),"",AA1575/AA1574-1)</f>
        <v/>
      </c>
      <c r="AH1575" s="26">
        <f>IF(OR(AB1575="",AB1574=""),"",AB1575/AB1574-1)</f>
        <v/>
      </c>
      <c r="AI1575" s="26">
        <f>IF(OR(AC1575="",AC1574=""),"",AC1575/AC1574-1)</f>
        <v/>
      </c>
      <c r="AJ1575" s="26">
        <f>IF(AC1575="","",AA1575/AC1575)</f>
        <v/>
      </c>
      <c r="AK1575" s="26">
        <f>IF(AC1575="","",AB1575/AC1575)</f>
        <v/>
      </c>
      <c r="AL1575" s="29" t="n">
        <v>12.19</v>
      </c>
      <c r="AM1575" s="30" t="n">
        <v>12.6725</v>
      </c>
      <c r="AN1575" s="30" t="n">
        <v>10.805</v>
      </c>
      <c r="AO1575" s="30" t="n">
        <v>12.06</v>
      </c>
      <c r="AP1575" s="31" t="n">
        <v>-0.0107</v>
      </c>
    </row>
    <row r="1576">
      <c r="A1576" s="11" t="n">
        <v>46240</v>
      </c>
      <c r="B1576" s="5" t="inlineStr">
        <is>
          <t>Thursday</t>
        </is>
      </c>
      <c r="C1576" s="10" t="n">
        <v>46235</v>
      </c>
      <c r="D1576" s="5" t="inlineStr">
        <is>
          <t>Q2FY27</t>
        </is>
      </c>
      <c r="E1576" s="18">
        <f>IF(SUMIFS('Daily NSE Equity Options'!$K:$K,'Daily NSE Equity Options'!$A:$A,$A1576)=0,"",SUMIFS('Daily NSE Equity Options'!$K:$K,'Daily NSE Equity Options'!$A:$A,$A1576))</f>
        <v/>
      </c>
      <c r="F1576" s="7">
        <f>IF(SUMIFS('Daily BSE Equity Options'!$K:$K,'Daily BSE Equity Options'!$A:$A,$A1576)=0,"",SUMIFS('Daily BSE Equity Options'!$K:$K,'Daily BSE Equity Options'!$A:$A,$A1576))</f>
        <v/>
      </c>
      <c r="G1576" s="7">
        <f>IF(OR(E1576="",F1576=""),"",E1576+F1576)</f>
        <v/>
      </c>
      <c r="H1576" s="20">
        <f>IFERROR(IF(OR(E1576="",INDEX(E:E,MATCH(DATE(YEAR($A1576)-1,MONTH($A1576),DAY($A1576)),$A:$A,0))=""),"",E1576/INDEX(E:E,MATCH(DATE(YEAR($A1576)-1,MONTH($A1576),DAY($A1576)),$A:$A,0))-1),"")</f>
        <v/>
      </c>
      <c r="I1576" s="20">
        <f>IFERROR(IF(OR(F1576="",INDEX(F:F,MATCH(DATE(YEAR($A1576)-1,MONTH($A1576),DAY($A1576)),$A:$A,0))=""),"",F1576/INDEX(F:F,MATCH(DATE(YEAR($A1576)-1,MONTH($A1576),DAY($A1576)),$A:$A,0))-1),"")</f>
        <v/>
      </c>
      <c r="J1576" s="20">
        <f>IFERROR(IF(OR(G1576="",INDEX(G:G,MATCH(DATE(YEAR($A1576)-1,MONTH($A1576),DAY($A1576)),$A:$A,0))=""),"",G1576/INDEX(G:G,MATCH(DATE(YEAR($A1576)-1,MONTH($A1576),DAY($A1576)),$A:$A,0))-1),"")</f>
        <v/>
      </c>
      <c r="K1576" s="20">
        <f>IF(OR(E1576="",E1575=""),"",E1576/E1575-1)</f>
        <v/>
      </c>
      <c r="L1576" s="20">
        <f>IF(OR(F1576="",F1575=""),"",F1576/F1575-1)</f>
        <v/>
      </c>
      <c r="M1576" s="20">
        <f>IF(OR(G1576="",G1575=""),"",G1576/G1575-1)</f>
        <v/>
      </c>
      <c r="N1576" s="20">
        <f>IF(G1576="","",E1576/G1576)</f>
        <v/>
      </c>
      <c r="O1576" s="20">
        <f>IF(G1576="","",F1576/G1576)</f>
        <v/>
      </c>
      <c r="P1576" s="21">
        <f>IF(SUMIFS('Daily NSE Equity Options'!$L:$L,'Daily NSE Equity Options'!$A:$A,$A1576)=0,"",SUMIFS('Daily NSE Equity Options'!$L:$L,'Daily NSE Equity Options'!$A:$A,$A1576))</f>
        <v/>
      </c>
      <c r="Q1576" s="8">
        <f>IF(SUMIFS('Daily BSE Equity Options'!$L:$L,'Daily BSE Equity Options'!$A:$A,$A1576)=0,"",SUMIFS('Daily BSE Equity Options'!$L:$L,'Daily BSE Equity Options'!$A:$A,$A1576))</f>
        <v/>
      </c>
      <c r="R1576" s="8">
        <f>IF(OR(P1576="",Q1576=""),"",P1576+Q1576)</f>
        <v/>
      </c>
      <c r="S1576" s="23">
        <f>IFERROR(IF(OR(P1576="",INDEX(P:P,MATCH(DATE(YEAR($A1576)-1,MONTH($A1576),DAY($A1576)),$A:$A,0))=""),"",P1576/INDEX(P:P,MATCH(DATE(YEAR($A1576)-1,MONTH($A1576),DAY($A1576)),$A:$A,0))-1),"")</f>
        <v/>
      </c>
      <c r="T1576" s="23">
        <f>IFERROR(IF(OR(Q1576="",INDEX(Q:Q,MATCH(DATE(YEAR($A1576)-1,MONTH($A1576),DAY($A1576)),$A:$A,0))=""),"",Q1576/INDEX(Q:Q,MATCH(DATE(YEAR($A1576)-1,MONTH($A1576),DAY($A1576)),$A:$A,0))-1),"")</f>
        <v/>
      </c>
      <c r="U1576" s="23">
        <f>IFERROR(IF(OR(R1576="",INDEX(R:R,MATCH(DATE(YEAR($A1576)-1,MONTH($A1576),DAY($A1576)),$A:$A,0))=""),"",R1576/INDEX(R:R,MATCH(DATE(YEAR($A1576)-1,MONTH($A1576),DAY($A1576)),$A:$A,0))-1),"")</f>
        <v/>
      </c>
      <c r="V1576" s="23">
        <f>IF(OR(P1576="",P1575=""),"",P1576/P1575-1)</f>
        <v/>
      </c>
      <c r="W1576" s="23">
        <f>IF(OR(Q1576="",Q1575=""),"",Q1576/Q1575-1)</f>
        <v/>
      </c>
      <c r="X1576" s="23">
        <f>IF(OR(R1576="",R1575=""),"",R1576/R1575-1)</f>
        <v/>
      </c>
      <c r="Y1576" s="23">
        <f>IF(R1576="","",P1576/R1576)</f>
        <v/>
      </c>
      <c r="Z1576" s="23">
        <f>IF(R1576="","",Q1576/R1576)</f>
        <v/>
      </c>
      <c r="AA1576" s="24">
        <f>IF(SUMIFS('Daily NSE Equity Options'!$M:$M,'Daily NSE Equity Options'!$A:$A,$A1576)=0,"",SUMIFS('Daily NSE Equity Options'!$M:$M,'Daily NSE Equity Options'!$A:$A,$A1576))</f>
        <v/>
      </c>
      <c r="AB1576" s="9">
        <f>IF(SUMIFS('Daily BSE Equity Options'!$M:$M,'Daily BSE Equity Options'!$A:$A,$A1576)=0,"",SUMIFS('Daily BSE Equity Options'!$M:$M,'Daily BSE Equity Options'!$A:$A,$A1576))</f>
        <v/>
      </c>
      <c r="AC1576" s="9">
        <f>IF(OR(AA1576="",AB1576=""),"",AA1576+AB1576)</f>
        <v/>
      </c>
      <c r="AD1576" s="26">
        <f>IFERROR(IF(OR(AA1576="",INDEX(AA:AA,MATCH(DATE(YEAR($A1576)-1,MONTH($A1576),DAY($A1576)),$A:$A,0))=""),"",AA1576/INDEX(AA:AA,MATCH(DATE(YEAR($A1576)-1,MONTH($A1576),DAY($A1576)),$A:$A,0))-1),"")</f>
        <v/>
      </c>
      <c r="AE1576" s="26">
        <f>IFERROR(IF(OR(AB1576="",INDEX(AB:AB,MATCH(DATE(YEAR($A1576)-1,MONTH($A1576),DAY($A1576)),$A:$A,0))=""),"",AB1576/INDEX(AB:AB,MATCH(DATE(YEAR($A1576)-1,MONTH($A1576),DAY($A1576)),$A:$A,0))-1),"")</f>
        <v/>
      </c>
      <c r="AF1576" s="26">
        <f>IFERROR(IF(OR(AC1576="",INDEX(AC:AC,MATCH(DATE(YEAR($A1576)-1,MONTH($A1576),DAY($A1576)),$A:$A,0))=""),"",AC1576/INDEX(AC:AC,MATCH(DATE(YEAR($A1576)-1,MONTH($A1576),DAY($A1576)),$A:$A,0))-1),"")</f>
        <v/>
      </c>
      <c r="AG1576" s="26">
        <f>IF(OR(AA1576="",AA1575=""),"",AA1576/AA1575-1)</f>
        <v/>
      </c>
      <c r="AH1576" s="26">
        <f>IF(OR(AB1576="",AB1575=""),"",AB1576/AB1575-1)</f>
        <v/>
      </c>
      <c r="AI1576" s="26">
        <f>IF(OR(AC1576="",AC1575=""),"",AC1576/AC1575-1)</f>
        <v/>
      </c>
      <c r="AJ1576" s="26">
        <f>IF(AC1576="","",AA1576/AC1576)</f>
        <v/>
      </c>
      <c r="AK1576" s="26">
        <f>IF(AC1576="","",AB1576/AC1576)</f>
        <v/>
      </c>
      <c r="AL1576" s="29" t="n">
        <v>12.06</v>
      </c>
      <c r="AM1576" s="30" t="n">
        <v>12.4325</v>
      </c>
      <c r="AN1576" s="30" t="n">
        <v>10.095</v>
      </c>
      <c r="AO1576" s="30" t="n">
        <v>12.16</v>
      </c>
      <c r="AP1576" s="31" t="n">
        <v>0.0083</v>
      </c>
    </row>
    <row r="1577">
      <c r="A1577" s="11" t="n">
        <v>46241</v>
      </c>
      <c r="B1577" s="5" t="inlineStr">
        <is>
          <t>Friday</t>
        </is>
      </c>
      <c r="C1577" s="10" t="n">
        <v>46235</v>
      </c>
      <c r="D1577" s="5" t="inlineStr">
        <is>
          <t>Q2FY27</t>
        </is>
      </c>
      <c r="E1577" s="18">
        <f>IF(SUMIFS('Daily NSE Equity Options'!$K:$K,'Daily NSE Equity Options'!$A:$A,$A1577)=0,"",SUMIFS('Daily NSE Equity Options'!$K:$K,'Daily NSE Equity Options'!$A:$A,$A1577))</f>
        <v/>
      </c>
      <c r="F1577" s="7">
        <f>IF(SUMIFS('Daily BSE Equity Options'!$K:$K,'Daily BSE Equity Options'!$A:$A,$A1577)=0,"",SUMIFS('Daily BSE Equity Options'!$K:$K,'Daily BSE Equity Options'!$A:$A,$A1577))</f>
        <v/>
      </c>
      <c r="G1577" s="7">
        <f>IF(OR(E1577="",F1577=""),"",E1577+F1577)</f>
        <v/>
      </c>
      <c r="H1577" s="20">
        <f>IFERROR(IF(OR(E1577="",INDEX(E:E,MATCH(DATE(YEAR($A1577)-1,MONTH($A1577),DAY($A1577)),$A:$A,0))=""),"",E1577/INDEX(E:E,MATCH(DATE(YEAR($A1577)-1,MONTH($A1577),DAY($A1577)),$A:$A,0))-1),"")</f>
        <v/>
      </c>
      <c r="I1577" s="20">
        <f>IFERROR(IF(OR(F1577="",INDEX(F:F,MATCH(DATE(YEAR($A1577)-1,MONTH($A1577),DAY($A1577)),$A:$A,0))=""),"",F1577/INDEX(F:F,MATCH(DATE(YEAR($A1577)-1,MONTH($A1577),DAY($A1577)),$A:$A,0))-1),"")</f>
        <v/>
      </c>
      <c r="J1577" s="20">
        <f>IFERROR(IF(OR(G1577="",INDEX(G:G,MATCH(DATE(YEAR($A1577)-1,MONTH($A1577),DAY($A1577)),$A:$A,0))=""),"",G1577/INDEX(G:G,MATCH(DATE(YEAR($A1577)-1,MONTH($A1577),DAY($A1577)),$A:$A,0))-1),"")</f>
        <v/>
      </c>
      <c r="K1577" s="20">
        <f>IF(OR(E1577="",E1576=""),"",E1577/E1576-1)</f>
        <v/>
      </c>
      <c r="L1577" s="20">
        <f>IF(OR(F1577="",F1576=""),"",F1577/F1576-1)</f>
        <v/>
      </c>
      <c r="M1577" s="20">
        <f>IF(OR(G1577="",G1576=""),"",G1577/G1576-1)</f>
        <v/>
      </c>
      <c r="N1577" s="20">
        <f>IF(G1577="","",E1577/G1577)</f>
        <v/>
      </c>
      <c r="O1577" s="20">
        <f>IF(G1577="","",F1577/G1577)</f>
        <v/>
      </c>
      <c r="P1577" s="21">
        <f>IF(SUMIFS('Daily NSE Equity Options'!$L:$L,'Daily NSE Equity Options'!$A:$A,$A1577)=0,"",SUMIFS('Daily NSE Equity Options'!$L:$L,'Daily NSE Equity Options'!$A:$A,$A1577))</f>
        <v/>
      </c>
      <c r="Q1577" s="8">
        <f>IF(SUMIFS('Daily BSE Equity Options'!$L:$L,'Daily BSE Equity Options'!$A:$A,$A1577)=0,"",SUMIFS('Daily BSE Equity Options'!$L:$L,'Daily BSE Equity Options'!$A:$A,$A1577))</f>
        <v/>
      </c>
      <c r="R1577" s="8">
        <f>IF(OR(P1577="",Q1577=""),"",P1577+Q1577)</f>
        <v/>
      </c>
      <c r="S1577" s="23">
        <f>IFERROR(IF(OR(P1577="",INDEX(P:P,MATCH(DATE(YEAR($A1577)-1,MONTH($A1577),DAY($A1577)),$A:$A,0))=""),"",P1577/INDEX(P:P,MATCH(DATE(YEAR($A1577)-1,MONTH($A1577),DAY($A1577)),$A:$A,0))-1),"")</f>
        <v/>
      </c>
      <c r="T1577" s="23">
        <f>IFERROR(IF(OR(Q1577="",INDEX(Q:Q,MATCH(DATE(YEAR($A1577)-1,MONTH($A1577),DAY($A1577)),$A:$A,0))=""),"",Q1577/INDEX(Q:Q,MATCH(DATE(YEAR($A1577)-1,MONTH($A1577),DAY($A1577)),$A:$A,0))-1),"")</f>
        <v/>
      </c>
      <c r="U1577" s="23">
        <f>IFERROR(IF(OR(R1577="",INDEX(R:R,MATCH(DATE(YEAR($A1577)-1,MONTH($A1577),DAY($A1577)),$A:$A,0))=""),"",R1577/INDEX(R:R,MATCH(DATE(YEAR($A1577)-1,MONTH($A1577),DAY($A1577)),$A:$A,0))-1),"")</f>
        <v/>
      </c>
      <c r="V1577" s="23">
        <f>IF(OR(P1577="",P1576=""),"",P1577/P1576-1)</f>
        <v/>
      </c>
      <c r="W1577" s="23">
        <f>IF(OR(Q1577="",Q1576=""),"",Q1577/Q1576-1)</f>
        <v/>
      </c>
      <c r="X1577" s="23">
        <f>IF(OR(R1577="",R1576=""),"",R1577/R1576-1)</f>
        <v/>
      </c>
      <c r="Y1577" s="23">
        <f>IF(R1577="","",P1577/R1577)</f>
        <v/>
      </c>
      <c r="Z1577" s="23">
        <f>IF(R1577="","",Q1577/R1577)</f>
        <v/>
      </c>
      <c r="AA1577" s="24">
        <f>IF(SUMIFS('Daily NSE Equity Options'!$M:$M,'Daily NSE Equity Options'!$A:$A,$A1577)=0,"",SUMIFS('Daily NSE Equity Options'!$M:$M,'Daily NSE Equity Options'!$A:$A,$A1577))</f>
        <v/>
      </c>
      <c r="AB1577" s="9">
        <f>IF(SUMIFS('Daily BSE Equity Options'!$M:$M,'Daily BSE Equity Options'!$A:$A,$A1577)=0,"",SUMIFS('Daily BSE Equity Options'!$M:$M,'Daily BSE Equity Options'!$A:$A,$A1577))</f>
        <v/>
      </c>
      <c r="AC1577" s="9">
        <f>IF(OR(AA1577="",AB1577=""),"",AA1577+AB1577)</f>
        <v/>
      </c>
      <c r="AD1577" s="26">
        <f>IFERROR(IF(OR(AA1577="",INDEX(AA:AA,MATCH(DATE(YEAR($A1577)-1,MONTH($A1577),DAY($A1577)),$A:$A,0))=""),"",AA1577/INDEX(AA:AA,MATCH(DATE(YEAR($A1577)-1,MONTH($A1577),DAY($A1577)),$A:$A,0))-1),"")</f>
        <v/>
      </c>
      <c r="AE1577" s="26">
        <f>IFERROR(IF(OR(AB1577="",INDEX(AB:AB,MATCH(DATE(YEAR($A1577)-1,MONTH($A1577),DAY($A1577)),$A:$A,0))=""),"",AB1577/INDEX(AB:AB,MATCH(DATE(YEAR($A1577)-1,MONTH($A1577),DAY($A1577)),$A:$A,0))-1),"")</f>
        <v/>
      </c>
      <c r="AF1577" s="26">
        <f>IFERROR(IF(OR(AC1577="",INDEX(AC:AC,MATCH(DATE(YEAR($A1577)-1,MONTH($A1577),DAY($A1577)),$A:$A,0))=""),"",AC1577/INDEX(AC:AC,MATCH(DATE(YEAR($A1577)-1,MONTH($A1577),DAY($A1577)),$A:$A,0))-1),"")</f>
        <v/>
      </c>
      <c r="AG1577" s="26">
        <f>IF(OR(AA1577="",AA1576=""),"",AA1577/AA1576-1)</f>
        <v/>
      </c>
      <c r="AH1577" s="26">
        <f>IF(OR(AB1577="",AB1576=""),"",AB1577/AB1576-1)</f>
        <v/>
      </c>
      <c r="AI1577" s="26">
        <f>IF(OR(AC1577="",AC1576=""),"",AC1577/AC1576-1)</f>
        <v/>
      </c>
      <c r="AJ1577" s="26">
        <f>IF(AC1577="","",AA1577/AC1577)</f>
        <v/>
      </c>
      <c r="AK1577" s="26">
        <f>IF(AC1577="","",AB1577/AC1577)</f>
        <v/>
      </c>
      <c r="AL1577" s="29" t="n">
        <v>12.1575</v>
      </c>
      <c r="AM1577" s="30" t="n">
        <v>12.5475</v>
      </c>
      <c r="AN1577" s="30" t="n">
        <v>11.3</v>
      </c>
      <c r="AO1577" s="30" t="n">
        <v>12.16</v>
      </c>
      <c r="AP1577" s="31" t="n">
        <v>0.0002</v>
      </c>
    </row>
    <row r="1578">
      <c r="A1578" s="11" t="n">
        <v>46244</v>
      </c>
      <c r="B1578" s="5" t="inlineStr">
        <is>
          <t>Monday</t>
        </is>
      </c>
      <c r="C1578" s="10" t="n">
        <v>46235</v>
      </c>
      <c r="D1578" s="5" t="inlineStr">
        <is>
          <t>Q2FY27</t>
        </is>
      </c>
      <c r="E1578" s="18">
        <f>IF(SUMIFS('Daily NSE Equity Options'!$K:$K,'Daily NSE Equity Options'!$A:$A,$A1578)=0,"",SUMIFS('Daily NSE Equity Options'!$K:$K,'Daily NSE Equity Options'!$A:$A,$A1578))</f>
        <v/>
      </c>
      <c r="F1578" s="7">
        <f>IF(SUMIFS('Daily BSE Equity Options'!$K:$K,'Daily BSE Equity Options'!$A:$A,$A1578)=0,"",SUMIFS('Daily BSE Equity Options'!$K:$K,'Daily BSE Equity Options'!$A:$A,$A1578))</f>
        <v/>
      </c>
      <c r="G1578" s="7">
        <f>IF(OR(E1578="",F1578=""),"",E1578+F1578)</f>
        <v/>
      </c>
      <c r="H1578" s="20">
        <f>IFERROR(IF(OR(E1578="",INDEX(E:E,MATCH(DATE(YEAR($A1578)-1,MONTH($A1578),DAY($A1578)),$A:$A,0))=""),"",E1578/INDEX(E:E,MATCH(DATE(YEAR($A1578)-1,MONTH($A1578),DAY($A1578)),$A:$A,0))-1),"")</f>
        <v/>
      </c>
      <c r="I1578" s="20">
        <f>IFERROR(IF(OR(F1578="",INDEX(F:F,MATCH(DATE(YEAR($A1578)-1,MONTH($A1578),DAY($A1578)),$A:$A,0))=""),"",F1578/INDEX(F:F,MATCH(DATE(YEAR($A1578)-1,MONTH($A1578),DAY($A1578)),$A:$A,0))-1),"")</f>
        <v/>
      </c>
      <c r="J1578" s="20">
        <f>IFERROR(IF(OR(G1578="",INDEX(G:G,MATCH(DATE(YEAR($A1578)-1,MONTH($A1578),DAY($A1578)),$A:$A,0))=""),"",G1578/INDEX(G:G,MATCH(DATE(YEAR($A1578)-1,MONTH($A1578),DAY($A1578)),$A:$A,0))-1),"")</f>
        <v/>
      </c>
      <c r="K1578" s="20">
        <f>IF(OR(E1578="",E1577=""),"",E1578/E1577-1)</f>
        <v/>
      </c>
      <c r="L1578" s="20">
        <f>IF(OR(F1578="",F1577=""),"",F1578/F1577-1)</f>
        <v/>
      </c>
      <c r="M1578" s="20">
        <f>IF(OR(G1578="",G1577=""),"",G1578/G1577-1)</f>
        <v/>
      </c>
      <c r="N1578" s="20">
        <f>IF(G1578="","",E1578/G1578)</f>
        <v/>
      </c>
      <c r="O1578" s="20">
        <f>IF(G1578="","",F1578/G1578)</f>
        <v/>
      </c>
      <c r="P1578" s="21">
        <f>IF(SUMIFS('Daily NSE Equity Options'!$L:$L,'Daily NSE Equity Options'!$A:$A,$A1578)=0,"",SUMIFS('Daily NSE Equity Options'!$L:$L,'Daily NSE Equity Options'!$A:$A,$A1578))</f>
        <v/>
      </c>
      <c r="Q1578" s="8">
        <f>IF(SUMIFS('Daily BSE Equity Options'!$L:$L,'Daily BSE Equity Options'!$A:$A,$A1578)=0,"",SUMIFS('Daily BSE Equity Options'!$L:$L,'Daily BSE Equity Options'!$A:$A,$A1578))</f>
        <v/>
      </c>
      <c r="R1578" s="8">
        <f>IF(OR(P1578="",Q1578=""),"",P1578+Q1578)</f>
        <v/>
      </c>
      <c r="S1578" s="23">
        <f>IFERROR(IF(OR(P1578="",INDEX(P:P,MATCH(DATE(YEAR($A1578)-1,MONTH($A1578),DAY($A1578)),$A:$A,0))=""),"",P1578/INDEX(P:P,MATCH(DATE(YEAR($A1578)-1,MONTH($A1578),DAY($A1578)),$A:$A,0))-1),"")</f>
        <v/>
      </c>
      <c r="T1578" s="23">
        <f>IFERROR(IF(OR(Q1578="",INDEX(Q:Q,MATCH(DATE(YEAR($A1578)-1,MONTH($A1578),DAY($A1578)),$A:$A,0))=""),"",Q1578/INDEX(Q:Q,MATCH(DATE(YEAR($A1578)-1,MONTH($A1578),DAY($A1578)),$A:$A,0))-1),"")</f>
        <v/>
      </c>
      <c r="U1578" s="23">
        <f>IFERROR(IF(OR(R1578="",INDEX(R:R,MATCH(DATE(YEAR($A1578)-1,MONTH($A1578),DAY($A1578)),$A:$A,0))=""),"",R1578/INDEX(R:R,MATCH(DATE(YEAR($A1578)-1,MONTH($A1578),DAY($A1578)),$A:$A,0))-1),"")</f>
        <v/>
      </c>
      <c r="V1578" s="23">
        <f>IF(OR(P1578="",P1577=""),"",P1578/P1577-1)</f>
        <v/>
      </c>
      <c r="W1578" s="23">
        <f>IF(OR(Q1578="",Q1577=""),"",Q1578/Q1577-1)</f>
        <v/>
      </c>
      <c r="X1578" s="23">
        <f>IF(OR(R1578="",R1577=""),"",R1578/R1577-1)</f>
        <v/>
      </c>
      <c r="Y1578" s="23">
        <f>IF(R1578="","",P1578/R1578)</f>
        <v/>
      </c>
      <c r="Z1578" s="23">
        <f>IF(R1578="","",Q1578/R1578)</f>
        <v/>
      </c>
      <c r="AA1578" s="24">
        <f>IF(SUMIFS('Daily NSE Equity Options'!$M:$M,'Daily NSE Equity Options'!$A:$A,$A1578)=0,"",SUMIFS('Daily NSE Equity Options'!$M:$M,'Daily NSE Equity Options'!$A:$A,$A1578))</f>
        <v/>
      </c>
      <c r="AB1578" s="9">
        <f>IF(SUMIFS('Daily BSE Equity Options'!$M:$M,'Daily BSE Equity Options'!$A:$A,$A1578)=0,"",SUMIFS('Daily BSE Equity Options'!$M:$M,'Daily BSE Equity Options'!$A:$A,$A1578))</f>
        <v/>
      </c>
      <c r="AC1578" s="9">
        <f>IF(OR(AA1578="",AB1578=""),"",AA1578+AB1578)</f>
        <v/>
      </c>
      <c r="AD1578" s="26">
        <f>IFERROR(IF(OR(AA1578="",INDEX(AA:AA,MATCH(DATE(YEAR($A1578)-1,MONTH($A1578),DAY($A1578)),$A:$A,0))=""),"",AA1578/INDEX(AA:AA,MATCH(DATE(YEAR($A1578)-1,MONTH($A1578),DAY($A1578)),$A:$A,0))-1),"")</f>
        <v/>
      </c>
      <c r="AE1578" s="26">
        <f>IFERROR(IF(OR(AB1578="",INDEX(AB:AB,MATCH(DATE(YEAR($A1578)-1,MONTH($A1578),DAY($A1578)),$A:$A,0))=""),"",AB1578/INDEX(AB:AB,MATCH(DATE(YEAR($A1578)-1,MONTH($A1578),DAY($A1578)),$A:$A,0))-1),"")</f>
        <v/>
      </c>
      <c r="AF1578" s="26">
        <f>IFERROR(IF(OR(AC1578="",INDEX(AC:AC,MATCH(DATE(YEAR($A1578)-1,MONTH($A1578),DAY($A1578)),$A:$A,0))=""),"",AC1578/INDEX(AC:AC,MATCH(DATE(YEAR($A1578)-1,MONTH($A1578),DAY($A1578)),$A:$A,0))-1),"")</f>
        <v/>
      </c>
      <c r="AG1578" s="26">
        <f>IF(OR(AA1578="",AA1577=""),"",AA1578/AA1577-1)</f>
        <v/>
      </c>
      <c r="AH1578" s="26">
        <f>IF(OR(AB1578="",AB1577=""),"",AB1578/AB1577-1)</f>
        <v/>
      </c>
      <c r="AI1578" s="26">
        <f>IF(OR(AC1578="",AC1577=""),"",AC1578/AC1577-1)</f>
        <v/>
      </c>
      <c r="AJ1578" s="26">
        <f>IF(AC1578="","",AA1578/AC1578)</f>
        <v/>
      </c>
      <c r="AK1578" s="26">
        <f>IF(AC1578="","",AB1578/AC1578)</f>
        <v/>
      </c>
      <c r="AL1578" s="29" t="n">
        <v>12.155</v>
      </c>
      <c r="AM1578" s="30" t="n">
        <v>12.915</v>
      </c>
      <c r="AN1578" s="30" t="n">
        <v>10.815</v>
      </c>
      <c r="AO1578" s="30" t="n">
        <v>12.25</v>
      </c>
      <c r="AP1578" s="31" t="n">
        <v>0.0078</v>
      </c>
    </row>
    <row r="1579">
      <c r="A1579" s="11" t="n">
        <v>46245</v>
      </c>
      <c r="B1579" s="5" t="inlineStr">
        <is>
          <t>Tuesday</t>
        </is>
      </c>
      <c r="C1579" s="10" t="n">
        <v>46235</v>
      </c>
      <c r="D1579" s="5" t="inlineStr">
        <is>
          <t>Q2FY27</t>
        </is>
      </c>
      <c r="E1579" s="18">
        <f>IF(SUMIFS('Daily NSE Equity Options'!$K:$K,'Daily NSE Equity Options'!$A:$A,$A1579)=0,"",SUMIFS('Daily NSE Equity Options'!$K:$K,'Daily NSE Equity Options'!$A:$A,$A1579))</f>
        <v/>
      </c>
      <c r="F1579" s="7">
        <f>IF(SUMIFS('Daily BSE Equity Options'!$K:$K,'Daily BSE Equity Options'!$A:$A,$A1579)=0,"",SUMIFS('Daily BSE Equity Options'!$K:$K,'Daily BSE Equity Options'!$A:$A,$A1579))</f>
        <v/>
      </c>
      <c r="G1579" s="7">
        <f>IF(OR(E1579="",F1579=""),"",E1579+F1579)</f>
        <v/>
      </c>
      <c r="H1579" s="20">
        <f>IFERROR(IF(OR(E1579="",INDEX(E:E,MATCH(DATE(YEAR($A1579)-1,MONTH($A1579),DAY($A1579)),$A:$A,0))=""),"",E1579/INDEX(E:E,MATCH(DATE(YEAR($A1579)-1,MONTH($A1579),DAY($A1579)),$A:$A,0))-1),"")</f>
        <v/>
      </c>
      <c r="I1579" s="20">
        <f>IFERROR(IF(OR(F1579="",INDEX(F:F,MATCH(DATE(YEAR($A1579)-1,MONTH($A1579),DAY($A1579)),$A:$A,0))=""),"",F1579/INDEX(F:F,MATCH(DATE(YEAR($A1579)-1,MONTH($A1579),DAY($A1579)),$A:$A,0))-1),"")</f>
        <v/>
      </c>
      <c r="J1579" s="20">
        <f>IFERROR(IF(OR(G1579="",INDEX(G:G,MATCH(DATE(YEAR($A1579)-1,MONTH($A1579),DAY($A1579)),$A:$A,0))=""),"",G1579/INDEX(G:G,MATCH(DATE(YEAR($A1579)-1,MONTH($A1579),DAY($A1579)),$A:$A,0))-1),"")</f>
        <v/>
      </c>
      <c r="K1579" s="20">
        <f>IF(OR(E1579="",E1578=""),"",E1579/E1578-1)</f>
        <v/>
      </c>
      <c r="L1579" s="20">
        <f>IF(OR(F1579="",F1578=""),"",F1579/F1578-1)</f>
        <v/>
      </c>
      <c r="M1579" s="20">
        <f>IF(OR(G1579="",G1578=""),"",G1579/G1578-1)</f>
        <v/>
      </c>
      <c r="N1579" s="20">
        <f>IF(G1579="","",E1579/G1579)</f>
        <v/>
      </c>
      <c r="O1579" s="20">
        <f>IF(G1579="","",F1579/G1579)</f>
        <v/>
      </c>
      <c r="P1579" s="21">
        <f>IF(SUMIFS('Daily NSE Equity Options'!$L:$L,'Daily NSE Equity Options'!$A:$A,$A1579)=0,"",SUMIFS('Daily NSE Equity Options'!$L:$L,'Daily NSE Equity Options'!$A:$A,$A1579))</f>
        <v/>
      </c>
      <c r="Q1579" s="8">
        <f>IF(SUMIFS('Daily BSE Equity Options'!$L:$L,'Daily BSE Equity Options'!$A:$A,$A1579)=0,"",SUMIFS('Daily BSE Equity Options'!$L:$L,'Daily BSE Equity Options'!$A:$A,$A1579))</f>
        <v/>
      </c>
      <c r="R1579" s="8">
        <f>IF(OR(P1579="",Q1579=""),"",P1579+Q1579)</f>
        <v/>
      </c>
      <c r="S1579" s="23">
        <f>IFERROR(IF(OR(P1579="",INDEX(P:P,MATCH(DATE(YEAR($A1579)-1,MONTH($A1579),DAY($A1579)),$A:$A,0))=""),"",P1579/INDEX(P:P,MATCH(DATE(YEAR($A1579)-1,MONTH($A1579),DAY($A1579)),$A:$A,0))-1),"")</f>
        <v/>
      </c>
      <c r="T1579" s="23">
        <f>IFERROR(IF(OR(Q1579="",INDEX(Q:Q,MATCH(DATE(YEAR($A1579)-1,MONTH($A1579),DAY($A1579)),$A:$A,0))=""),"",Q1579/INDEX(Q:Q,MATCH(DATE(YEAR($A1579)-1,MONTH($A1579),DAY($A1579)),$A:$A,0))-1),"")</f>
        <v/>
      </c>
      <c r="U1579" s="23">
        <f>IFERROR(IF(OR(R1579="",INDEX(R:R,MATCH(DATE(YEAR($A1579)-1,MONTH($A1579),DAY($A1579)),$A:$A,0))=""),"",R1579/INDEX(R:R,MATCH(DATE(YEAR($A1579)-1,MONTH($A1579),DAY($A1579)),$A:$A,0))-1),"")</f>
        <v/>
      </c>
      <c r="V1579" s="23">
        <f>IF(OR(P1579="",P1578=""),"",P1579/P1578-1)</f>
        <v/>
      </c>
      <c r="W1579" s="23">
        <f>IF(OR(Q1579="",Q1578=""),"",Q1579/Q1578-1)</f>
        <v/>
      </c>
      <c r="X1579" s="23">
        <f>IF(OR(R1579="",R1578=""),"",R1579/R1578-1)</f>
        <v/>
      </c>
      <c r="Y1579" s="23">
        <f>IF(R1579="","",P1579/R1579)</f>
        <v/>
      </c>
      <c r="Z1579" s="23">
        <f>IF(R1579="","",Q1579/R1579)</f>
        <v/>
      </c>
      <c r="AA1579" s="24">
        <f>IF(SUMIFS('Daily NSE Equity Options'!$M:$M,'Daily NSE Equity Options'!$A:$A,$A1579)=0,"",SUMIFS('Daily NSE Equity Options'!$M:$M,'Daily NSE Equity Options'!$A:$A,$A1579))</f>
        <v/>
      </c>
      <c r="AB1579" s="9">
        <f>IF(SUMIFS('Daily BSE Equity Options'!$M:$M,'Daily BSE Equity Options'!$A:$A,$A1579)=0,"",SUMIFS('Daily BSE Equity Options'!$M:$M,'Daily BSE Equity Options'!$A:$A,$A1579))</f>
        <v/>
      </c>
      <c r="AC1579" s="9">
        <f>IF(OR(AA1579="",AB1579=""),"",AA1579+AB1579)</f>
        <v/>
      </c>
      <c r="AD1579" s="26">
        <f>IFERROR(IF(OR(AA1579="",INDEX(AA:AA,MATCH(DATE(YEAR($A1579)-1,MONTH($A1579),DAY($A1579)),$A:$A,0))=""),"",AA1579/INDEX(AA:AA,MATCH(DATE(YEAR($A1579)-1,MONTH($A1579),DAY($A1579)),$A:$A,0))-1),"")</f>
        <v/>
      </c>
      <c r="AE1579" s="26">
        <f>IFERROR(IF(OR(AB1579="",INDEX(AB:AB,MATCH(DATE(YEAR($A1579)-1,MONTH($A1579),DAY($A1579)),$A:$A,0))=""),"",AB1579/INDEX(AB:AB,MATCH(DATE(YEAR($A1579)-1,MONTH($A1579),DAY($A1579)),$A:$A,0))-1),"")</f>
        <v/>
      </c>
      <c r="AF1579" s="26">
        <f>IFERROR(IF(OR(AC1579="",INDEX(AC:AC,MATCH(DATE(YEAR($A1579)-1,MONTH($A1579),DAY($A1579)),$A:$A,0))=""),"",AC1579/INDEX(AC:AC,MATCH(DATE(YEAR($A1579)-1,MONTH($A1579),DAY($A1579)),$A:$A,0))-1),"")</f>
        <v/>
      </c>
      <c r="AG1579" s="26">
        <f>IF(OR(AA1579="",AA1578=""),"",AA1579/AA1578-1)</f>
        <v/>
      </c>
      <c r="AH1579" s="26">
        <f>IF(OR(AB1579="",AB1578=""),"",AB1579/AB1578-1)</f>
        <v/>
      </c>
      <c r="AI1579" s="26">
        <f>IF(OR(AC1579="",AC1578=""),"",AC1579/AC1578-1)</f>
        <v/>
      </c>
      <c r="AJ1579" s="26">
        <f>IF(AC1579="","",AA1579/AC1579)</f>
        <v/>
      </c>
      <c r="AK1579" s="26">
        <f>IF(AC1579="","",AB1579/AC1579)</f>
        <v/>
      </c>
      <c r="AL1579" s="29" t="n">
        <v>12.245</v>
      </c>
      <c r="AM1579" s="30" t="n">
        <v>12.455</v>
      </c>
      <c r="AN1579" s="30" t="n">
        <v>11.1925</v>
      </c>
      <c r="AO1579" s="30" t="n">
        <v>11.86</v>
      </c>
      <c r="AP1579" s="31" t="n">
        <v>-0.0314</v>
      </c>
    </row>
    <row r="1580">
      <c r="A1580" s="11" t="n">
        <v>46246</v>
      </c>
      <c r="B1580" s="5" t="inlineStr">
        <is>
          <t>Wednesday</t>
        </is>
      </c>
      <c r="C1580" s="10" t="n">
        <v>46235</v>
      </c>
      <c r="D1580" s="5" t="inlineStr">
        <is>
          <t>Q2FY27</t>
        </is>
      </c>
      <c r="E1580" s="18">
        <f>IF(SUMIFS('Daily NSE Equity Options'!$K:$K,'Daily NSE Equity Options'!$A:$A,$A1580)=0,"",SUMIFS('Daily NSE Equity Options'!$K:$K,'Daily NSE Equity Options'!$A:$A,$A1580))</f>
        <v/>
      </c>
      <c r="F1580" s="7">
        <f>IF(SUMIFS('Daily BSE Equity Options'!$K:$K,'Daily BSE Equity Options'!$A:$A,$A1580)=0,"",SUMIFS('Daily BSE Equity Options'!$K:$K,'Daily BSE Equity Options'!$A:$A,$A1580))</f>
        <v/>
      </c>
      <c r="G1580" s="7">
        <f>IF(OR(E1580="",F1580=""),"",E1580+F1580)</f>
        <v/>
      </c>
      <c r="H1580" s="20">
        <f>IFERROR(IF(OR(E1580="",INDEX(E:E,MATCH(DATE(YEAR($A1580)-1,MONTH($A1580),DAY($A1580)),$A:$A,0))=""),"",E1580/INDEX(E:E,MATCH(DATE(YEAR($A1580)-1,MONTH($A1580),DAY($A1580)),$A:$A,0))-1),"")</f>
        <v/>
      </c>
      <c r="I1580" s="20">
        <f>IFERROR(IF(OR(F1580="",INDEX(F:F,MATCH(DATE(YEAR($A1580)-1,MONTH($A1580),DAY($A1580)),$A:$A,0))=""),"",F1580/INDEX(F:F,MATCH(DATE(YEAR($A1580)-1,MONTH($A1580),DAY($A1580)),$A:$A,0))-1),"")</f>
        <v/>
      </c>
      <c r="J1580" s="20">
        <f>IFERROR(IF(OR(G1580="",INDEX(G:G,MATCH(DATE(YEAR($A1580)-1,MONTH($A1580),DAY($A1580)),$A:$A,0))=""),"",G1580/INDEX(G:G,MATCH(DATE(YEAR($A1580)-1,MONTH($A1580),DAY($A1580)),$A:$A,0))-1),"")</f>
        <v/>
      </c>
      <c r="K1580" s="20">
        <f>IF(OR(E1580="",E1579=""),"",E1580/E1579-1)</f>
        <v/>
      </c>
      <c r="L1580" s="20">
        <f>IF(OR(F1580="",F1579=""),"",F1580/F1579-1)</f>
        <v/>
      </c>
      <c r="M1580" s="20">
        <f>IF(OR(G1580="",G1579=""),"",G1580/G1579-1)</f>
        <v/>
      </c>
      <c r="N1580" s="20">
        <f>IF(G1580="","",E1580/G1580)</f>
        <v/>
      </c>
      <c r="O1580" s="20">
        <f>IF(G1580="","",F1580/G1580)</f>
        <v/>
      </c>
      <c r="P1580" s="21">
        <f>IF(SUMIFS('Daily NSE Equity Options'!$L:$L,'Daily NSE Equity Options'!$A:$A,$A1580)=0,"",SUMIFS('Daily NSE Equity Options'!$L:$L,'Daily NSE Equity Options'!$A:$A,$A1580))</f>
        <v/>
      </c>
      <c r="Q1580" s="8">
        <f>IF(SUMIFS('Daily BSE Equity Options'!$L:$L,'Daily BSE Equity Options'!$A:$A,$A1580)=0,"",SUMIFS('Daily BSE Equity Options'!$L:$L,'Daily BSE Equity Options'!$A:$A,$A1580))</f>
        <v/>
      </c>
      <c r="R1580" s="8">
        <f>IF(OR(P1580="",Q1580=""),"",P1580+Q1580)</f>
        <v/>
      </c>
      <c r="S1580" s="23">
        <f>IFERROR(IF(OR(P1580="",INDEX(P:P,MATCH(DATE(YEAR($A1580)-1,MONTH($A1580),DAY($A1580)),$A:$A,0))=""),"",P1580/INDEX(P:P,MATCH(DATE(YEAR($A1580)-1,MONTH($A1580),DAY($A1580)),$A:$A,0))-1),"")</f>
        <v/>
      </c>
      <c r="T1580" s="23">
        <f>IFERROR(IF(OR(Q1580="",INDEX(Q:Q,MATCH(DATE(YEAR($A1580)-1,MONTH($A1580),DAY($A1580)),$A:$A,0))=""),"",Q1580/INDEX(Q:Q,MATCH(DATE(YEAR($A1580)-1,MONTH($A1580),DAY($A1580)),$A:$A,0))-1),"")</f>
        <v/>
      </c>
      <c r="U1580" s="23">
        <f>IFERROR(IF(OR(R1580="",INDEX(R:R,MATCH(DATE(YEAR($A1580)-1,MONTH($A1580),DAY($A1580)),$A:$A,0))=""),"",R1580/INDEX(R:R,MATCH(DATE(YEAR($A1580)-1,MONTH($A1580),DAY($A1580)),$A:$A,0))-1),"")</f>
        <v/>
      </c>
      <c r="V1580" s="23">
        <f>IF(OR(P1580="",P1579=""),"",P1580/P1579-1)</f>
        <v/>
      </c>
      <c r="W1580" s="23">
        <f>IF(OR(Q1580="",Q1579=""),"",Q1580/Q1579-1)</f>
        <v/>
      </c>
      <c r="X1580" s="23">
        <f>IF(OR(R1580="",R1579=""),"",R1580/R1579-1)</f>
        <v/>
      </c>
      <c r="Y1580" s="23">
        <f>IF(R1580="","",P1580/R1580)</f>
        <v/>
      </c>
      <c r="Z1580" s="23">
        <f>IF(R1580="","",Q1580/R1580)</f>
        <v/>
      </c>
      <c r="AA1580" s="24">
        <f>IF(SUMIFS('Daily NSE Equity Options'!$M:$M,'Daily NSE Equity Options'!$A:$A,$A1580)=0,"",SUMIFS('Daily NSE Equity Options'!$M:$M,'Daily NSE Equity Options'!$A:$A,$A1580))</f>
        <v/>
      </c>
      <c r="AB1580" s="9">
        <f>IF(SUMIFS('Daily BSE Equity Options'!$M:$M,'Daily BSE Equity Options'!$A:$A,$A1580)=0,"",SUMIFS('Daily BSE Equity Options'!$M:$M,'Daily BSE Equity Options'!$A:$A,$A1580))</f>
        <v/>
      </c>
      <c r="AC1580" s="9">
        <f>IF(OR(AA1580="",AB1580=""),"",AA1580+AB1580)</f>
        <v/>
      </c>
      <c r="AD1580" s="26">
        <f>IFERROR(IF(OR(AA1580="",INDEX(AA:AA,MATCH(DATE(YEAR($A1580)-1,MONTH($A1580),DAY($A1580)),$A:$A,0))=""),"",AA1580/INDEX(AA:AA,MATCH(DATE(YEAR($A1580)-1,MONTH($A1580),DAY($A1580)),$A:$A,0))-1),"")</f>
        <v/>
      </c>
      <c r="AE1580" s="26">
        <f>IFERROR(IF(OR(AB1580="",INDEX(AB:AB,MATCH(DATE(YEAR($A1580)-1,MONTH($A1580),DAY($A1580)),$A:$A,0))=""),"",AB1580/INDEX(AB:AB,MATCH(DATE(YEAR($A1580)-1,MONTH($A1580),DAY($A1580)),$A:$A,0))-1),"")</f>
        <v/>
      </c>
      <c r="AF1580" s="26">
        <f>IFERROR(IF(OR(AC1580="",INDEX(AC:AC,MATCH(DATE(YEAR($A1580)-1,MONTH($A1580),DAY($A1580)),$A:$A,0))=""),"",AC1580/INDEX(AC:AC,MATCH(DATE(YEAR($A1580)-1,MONTH($A1580),DAY($A1580)),$A:$A,0))-1),"")</f>
        <v/>
      </c>
      <c r="AG1580" s="26">
        <f>IF(OR(AA1580="",AA1579=""),"",AA1580/AA1579-1)</f>
        <v/>
      </c>
      <c r="AH1580" s="26">
        <f>IF(OR(AB1580="",AB1579=""),"",AB1580/AB1579-1)</f>
        <v/>
      </c>
      <c r="AI1580" s="26">
        <f>IF(OR(AC1580="",AC1579=""),"",AC1580/AC1579-1)</f>
        <v/>
      </c>
      <c r="AJ1580" s="26">
        <f>IF(AC1580="","",AA1580/AC1580)</f>
        <v/>
      </c>
      <c r="AK1580" s="26">
        <f>IF(AC1580="","",AB1580/AC1580)</f>
        <v/>
      </c>
      <c r="AL1580" s="29" t="n">
        <v>11.855</v>
      </c>
      <c r="AM1580" s="30" t="n">
        <v>12.09</v>
      </c>
      <c r="AN1580" s="30" t="n">
        <v>11.2575</v>
      </c>
      <c r="AO1580" s="30" t="n">
        <v>11.69</v>
      </c>
      <c r="AP1580" s="31" t="n">
        <v>-0.0139</v>
      </c>
    </row>
    <row r="1581">
      <c r="A1581" s="11" t="n">
        <v>46247</v>
      </c>
      <c r="B1581" s="5" t="inlineStr">
        <is>
          <t>Thursday</t>
        </is>
      </c>
      <c r="C1581" s="10" t="n">
        <v>46235</v>
      </c>
      <c r="D1581" s="5" t="inlineStr">
        <is>
          <t>Q2FY27</t>
        </is>
      </c>
      <c r="E1581" s="18">
        <f>IF(SUMIFS('Daily NSE Equity Options'!$K:$K,'Daily NSE Equity Options'!$A:$A,$A1581)=0,"",SUMIFS('Daily NSE Equity Options'!$K:$K,'Daily NSE Equity Options'!$A:$A,$A1581))</f>
        <v/>
      </c>
      <c r="F1581" s="7">
        <f>IF(SUMIFS('Daily BSE Equity Options'!$K:$K,'Daily BSE Equity Options'!$A:$A,$A1581)=0,"",SUMIFS('Daily BSE Equity Options'!$K:$K,'Daily BSE Equity Options'!$A:$A,$A1581))</f>
        <v/>
      </c>
      <c r="G1581" s="7">
        <f>IF(OR(E1581="",F1581=""),"",E1581+F1581)</f>
        <v/>
      </c>
      <c r="H1581" s="20">
        <f>IFERROR(IF(OR(E1581="",INDEX(E:E,MATCH(DATE(YEAR($A1581)-1,MONTH($A1581),DAY($A1581)),$A:$A,0))=""),"",E1581/INDEX(E:E,MATCH(DATE(YEAR($A1581)-1,MONTH($A1581),DAY($A1581)),$A:$A,0))-1),"")</f>
        <v/>
      </c>
      <c r="I1581" s="20">
        <f>IFERROR(IF(OR(F1581="",INDEX(F:F,MATCH(DATE(YEAR($A1581)-1,MONTH($A1581),DAY($A1581)),$A:$A,0))=""),"",F1581/INDEX(F:F,MATCH(DATE(YEAR($A1581)-1,MONTH($A1581),DAY($A1581)),$A:$A,0))-1),"")</f>
        <v/>
      </c>
      <c r="J1581" s="20">
        <f>IFERROR(IF(OR(G1581="",INDEX(G:G,MATCH(DATE(YEAR($A1581)-1,MONTH($A1581),DAY($A1581)),$A:$A,0))=""),"",G1581/INDEX(G:G,MATCH(DATE(YEAR($A1581)-1,MONTH($A1581),DAY($A1581)),$A:$A,0))-1),"")</f>
        <v/>
      </c>
      <c r="K1581" s="20">
        <f>IF(OR(E1581="",E1580=""),"",E1581/E1580-1)</f>
        <v/>
      </c>
      <c r="L1581" s="20">
        <f>IF(OR(F1581="",F1580=""),"",F1581/F1580-1)</f>
        <v/>
      </c>
      <c r="M1581" s="20">
        <f>IF(OR(G1581="",G1580=""),"",G1581/G1580-1)</f>
        <v/>
      </c>
      <c r="N1581" s="20">
        <f>IF(G1581="","",E1581/G1581)</f>
        <v/>
      </c>
      <c r="O1581" s="20">
        <f>IF(G1581="","",F1581/G1581)</f>
        <v/>
      </c>
      <c r="P1581" s="21">
        <f>IF(SUMIFS('Daily NSE Equity Options'!$L:$L,'Daily NSE Equity Options'!$A:$A,$A1581)=0,"",SUMIFS('Daily NSE Equity Options'!$L:$L,'Daily NSE Equity Options'!$A:$A,$A1581))</f>
        <v/>
      </c>
      <c r="Q1581" s="8">
        <f>IF(SUMIFS('Daily BSE Equity Options'!$L:$L,'Daily BSE Equity Options'!$A:$A,$A1581)=0,"",SUMIFS('Daily BSE Equity Options'!$L:$L,'Daily BSE Equity Options'!$A:$A,$A1581))</f>
        <v/>
      </c>
      <c r="R1581" s="8">
        <f>IF(OR(P1581="",Q1581=""),"",P1581+Q1581)</f>
        <v/>
      </c>
      <c r="S1581" s="23">
        <f>IFERROR(IF(OR(P1581="",INDEX(P:P,MATCH(DATE(YEAR($A1581)-1,MONTH($A1581),DAY($A1581)),$A:$A,0))=""),"",P1581/INDEX(P:P,MATCH(DATE(YEAR($A1581)-1,MONTH($A1581),DAY($A1581)),$A:$A,0))-1),"")</f>
        <v/>
      </c>
      <c r="T1581" s="23">
        <f>IFERROR(IF(OR(Q1581="",INDEX(Q:Q,MATCH(DATE(YEAR($A1581)-1,MONTH($A1581),DAY($A1581)),$A:$A,0))=""),"",Q1581/INDEX(Q:Q,MATCH(DATE(YEAR($A1581)-1,MONTH($A1581),DAY($A1581)),$A:$A,0))-1),"")</f>
        <v/>
      </c>
      <c r="U1581" s="23">
        <f>IFERROR(IF(OR(R1581="",INDEX(R:R,MATCH(DATE(YEAR($A1581)-1,MONTH($A1581),DAY($A1581)),$A:$A,0))=""),"",R1581/INDEX(R:R,MATCH(DATE(YEAR($A1581)-1,MONTH($A1581),DAY($A1581)),$A:$A,0))-1),"")</f>
        <v/>
      </c>
      <c r="V1581" s="23">
        <f>IF(OR(P1581="",P1580=""),"",P1581/P1580-1)</f>
        <v/>
      </c>
      <c r="W1581" s="23">
        <f>IF(OR(Q1581="",Q1580=""),"",Q1581/Q1580-1)</f>
        <v/>
      </c>
      <c r="X1581" s="23">
        <f>IF(OR(R1581="",R1580=""),"",R1581/R1580-1)</f>
        <v/>
      </c>
      <c r="Y1581" s="23">
        <f>IF(R1581="","",P1581/R1581)</f>
        <v/>
      </c>
      <c r="Z1581" s="23">
        <f>IF(R1581="","",Q1581/R1581)</f>
        <v/>
      </c>
      <c r="AA1581" s="24">
        <f>IF(SUMIFS('Daily NSE Equity Options'!$M:$M,'Daily NSE Equity Options'!$A:$A,$A1581)=0,"",SUMIFS('Daily NSE Equity Options'!$M:$M,'Daily NSE Equity Options'!$A:$A,$A1581))</f>
        <v/>
      </c>
      <c r="AB1581" s="9">
        <f>IF(SUMIFS('Daily BSE Equity Options'!$M:$M,'Daily BSE Equity Options'!$A:$A,$A1581)=0,"",SUMIFS('Daily BSE Equity Options'!$M:$M,'Daily BSE Equity Options'!$A:$A,$A1581))</f>
        <v/>
      </c>
      <c r="AC1581" s="9">
        <f>IF(OR(AA1581="",AB1581=""),"",AA1581+AB1581)</f>
        <v/>
      </c>
      <c r="AD1581" s="26">
        <f>IFERROR(IF(OR(AA1581="",INDEX(AA:AA,MATCH(DATE(YEAR($A1581)-1,MONTH($A1581),DAY($A1581)),$A:$A,0))=""),"",AA1581/INDEX(AA:AA,MATCH(DATE(YEAR($A1581)-1,MONTH($A1581),DAY($A1581)),$A:$A,0))-1),"")</f>
        <v/>
      </c>
      <c r="AE1581" s="26">
        <f>IFERROR(IF(OR(AB1581="",INDEX(AB:AB,MATCH(DATE(YEAR($A1581)-1,MONTH($A1581),DAY($A1581)),$A:$A,0))=""),"",AB1581/INDEX(AB:AB,MATCH(DATE(YEAR($A1581)-1,MONTH($A1581),DAY($A1581)),$A:$A,0))-1),"")</f>
        <v/>
      </c>
      <c r="AF1581" s="26">
        <f>IFERROR(IF(OR(AC1581="",INDEX(AC:AC,MATCH(DATE(YEAR($A1581)-1,MONTH($A1581),DAY($A1581)),$A:$A,0))=""),"",AC1581/INDEX(AC:AC,MATCH(DATE(YEAR($A1581)-1,MONTH($A1581),DAY($A1581)),$A:$A,0))-1),"")</f>
        <v/>
      </c>
      <c r="AG1581" s="26">
        <f>IF(OR(AA1581="",AA1580=""),"",AA1581/AA1580-1)</f>
        <v/>
      </c>
      <c r="AH1581" s="26">
        <f>IF(OR(AB1581="",AB1580=""),"",AB1581/AB1580-1)</f>
        <v/>
      </c>
      <c r="AI1581" s="26">
        <f>IF(OR(AC1581="",AC1580=""),"",AC1581/AC1580-1)</f>
        <v/>
      </c>
      <c r="AJ1581" s="26">
        <f>IF(AC1581="","",AA1581/AC1581)</f>
        <v/>
      </c>
      <c r="AK1581" s="26">
        <f>IF(AC1581="","",AB1581/AC1581)</f>
        <v/>
      </c>
      <c r="AL1581" s="29" t="n">
        <v>11.69</v>
      </c>
      <c r="AM1581" s="30" t="n">
        <v>12.1975</v>
      </c>
      <c r="AN1581" s="30" t="n">
        <v>10.6525</v>
      </c>
      <c r="AO1581" s="30" t="n">
        <v>11.42</v>
      </c>
      <c r="AP1581" s="31" t="n">
        <v>-0.0231</v>
      </c>
    </row>
    <row r="1582">
      <c r="A1582" s="11" t="n">
        <v>46248</v>
      </c>
      <c r="B1582" s="5" t="inlineStr">
        <is>
          <t>Friday</t>
        </is>
      </c>
      <c r="C1582" s="10" t="n">
        <v>46235</v>
      </c>
      <c r="D1582" s="5" t="inlineStr">
        <is>
          <t>Q2FY27</t>
        </is>
      </c>
      <c r="E1582" s="18">
        <f>IF(SUMIFS('Daily NSE Equity Options'!$K:$K,'Daily NSE Equity Options'!$A:$A,$A1582)=0,"",SUMIFS('Daily NSE Equity Options'!$K:$K,'Daily NSE Equity Options'!$A:$A,$A1582))</f>
        <v/>
      </c>
      <c r="F1582" s="7">
        <f>IF(SUMIFS('Daily BSE Equity Options'!$K:$K,'Daily BSE Equity Options'!$A:$A,$A1582)=0,"",SUMIFS('Daily BSE Equity Options'!$K:$K,'Daily BSE Equity Options'!$A:$A,$A1582))</f>
        <v/>
      </c>
      <c r="G1582" s="7">
        <f>IF(OR(E1582="",F1582=""),"",E1582+F1582)</f>
        <v/>
      </c>
      <c r="H1582" s="20">
        <f>IFERROR(IF(OR(E1582="",INDEX(E:E,MATCH(DATE(YEAR($A1582)-1,MONTH($A1582),DAY($A1582)),$A:$A,0))=""),"",E1582/INDEX(E:E,MATCH(DATE(YEAR($A1582)-1,MONTH($A1582),DAY($A1582)),$A:$A,0))-1),"")</f>
        <v/>
      </c>
      <c r="I1582" s="20">
        <f>IFERROR(IF(OR(F1582="",INDEX(F:F,MATCH(DATE(YEAR($A1582)-1,MONTH($A1582),DAY($A1582)),$A:$A,0))=""),"",F1582/INDEX(F:F,MATCH(DATE(YEAR($A1582)-1,MONTH($A1582),DAY($A1582)),$A:$A,0))-1),"")</f>
        <v/>
      </c>
      <c r="J1582" s="20">
        <f>IFERROR(IF(OR(G1582="",INDEX(G:G,MATCH(DATE(YEAR($A1582)-1,MONTH($A1582),DAY($A1582)),$A:$A,0))=""),"",G1582/INDEX(G:G,MATCH(DATE(YEAR($A1582)-1,MONTH($A1582),DAY($A1582)),$A:$A,0))-1),"")</f>
        <v/>
      </c>
      <c r="K1582" s="20">
        <f>IF(OR(E1582="",E1581=""),"",E1582/E1581-1)</f>
        <v/>
      </c>
      <c r="L1582" s="20">
        <f>IF(OR(F1582="",F1581=""),"",F1582/F1581-1)</f>
        <v/>
      </c>
      <c r="M1582" s="20">
        <f>IF(OR(G1582="",G1581=""),"",G1582/G1581-1)</f>
        <v/>
      </c>
      <c r="N1582" s="20">
        <f>IF(G1582="","",E1582/G1582)</f>
        <v/>
      </c>
      <c r="O1582" s="20">
        <f>IF(G1582="","",F1582/G1582)</f>
        <v/>
      </c>
      <c r="P1582" s="21">
        <f>IF(SUMIFS('Daily NSE Equity Options'!$L:$L,'Daily NSE Equity Options'!$A:$A,$A1582)=0,"",SUMIFS('Daily NSE Equity Options'!$L:$L,'Daily NSE Equity Options'!$A:$A,$A1582))</f>
        <v/>
      </c>
      <c r="Q1582" s="8">
        <f>IF(SUMIFS('Daily BSE Equity Options'!$L:$L,'Daily BSE Equity Options'!$A:$A,$A1582)=0,"",SUMIFS('Daily BSE Equity Options'!$L:$L,'Daily BSE Equity Options'!$A:$A,$A1582))</f>
        <v/>
      </c>
      <c r="R1582" s="8">
        <f>IF(OR(P1582="",Q1582=""),"",P1582+Q1582)</f>
        <v/>
      </c>
      <c r="S1582" s="23">
        <f>IFERROR(IF(OR(P1582="",INDEX(P:P,MATCH(DATE(YEAR($A1582)-1,MONTH($A1582),DAY($A1582)),$A:$A,0))=""),"",P1582/INDEX(P:P,MATCH(DATE(YEAR($A1582)-1,MONTH($A1582),DAY($A1582)),$A:$A,0))-1),"")</f>
        <v/>
      </c>
      <c r="T1582" s="23">
        <f>IFERROR(IF(OR(Q1582="",INDEX(Q:Q,MATCH(DATE(YEAR($A1582)-1,MONTH($A1582),DAY($A1582)),$A:$A,0))=""),"",Q1582/INDEX(Q:Q,MATCH(DATE(YEAR($A1582)-1,MONTH($A1582),DAY($A1582)),$A:$A,0))-1),"")</f>
        <v/>
      </c>
      <c r="U1582" s="23">
        <f>IFERROR(IF(OR(R1582="",INDEX(R:R,MATCH(DATE(YEAR($A1582)-1,MONTH($A1582),DAY($A1582)),$A:$A,0))=""),"",R1582/INDEX(R:R,MATCH(DATE(YEAR($A1582)-1,MONTH($A1582),DAY($A1582)),$A:$A,0))-1),"")</f>
        <v/>
      </c>
      <c r="V1582" s="23">
        <f>IF(OR(P1582="",P1581=""),"",P1582/P1581-1)</f>
        <v/>
      </c>
      <c r="W1582" s="23">
        <f>IF(OR(Q1582="",Q1581=""),"",Q1582/Q1581-1)</f>
        <v/>
      </c>
      <c r="X1582" s="23">
        <f>IF(OR(R1582="",R1581=""),"",R1582/R1581-1)</f>
        <v/>
      </c>
      <c r="Y1582" s="23">
        <f>IF(R1582="","",P1582/R1582)</f>
        <v/>
      </c>
      <c r="Z1582" s="23">
        <f>IF(R1582="","",Q1582/R1582)</f>
        <v/>
      </c>
      <c r="AA1582" s="24">
        <f>IF(SUMIFS('Daily NSE Equity Options'!$M:$M,'Daily NSE Equity Options'!$A:$A,$A1582)=0,"",SUMIFS('Daily NSE Equity Options'!$M:$M,'Daily NSE Equity Options'!$A:$A,$A1582))</f>
        <v/>
      </c>
      <c r="AB1582" s="9">
        <f>IF(SUMIFS('Daily BSE Equity Options'!$M:$M,'Daily BSE Equity Options'!$A:$A,$A1582)=0,"",SUMIFS('Daily BSE Equity Options'!$M:$M,'Daily BSE Equity Options'!$A:$A,$A1582))</f>
        <v/>
      </c>
      <c r="AC1582" s="9">
        <f>IF(OR(AA1582="",AB1582=""),"",AA1582+AB1582)</f>
        <v/>
      </c>
      <c r="AD1582" s="26">
        <f>IFERROR(IF(OR(AA1582="",INDEX(AA:AA,MATCH(DATE(YEAR($A1582)-1,MONTH($A1582),DAY($A1582)),$A:$A,0))=""),"",AA1582/INDEX(AA:AA,MATCH(DATE(YEAR($A1582)-1,MONTH($A1582),DAY($A1582)),$A:$A,0))-1),"")</f>
        <v/>
      </c>
      <c r="AE1582" s="26">
        <f>IFERROR(IF(OR(AB1582="",INDEX(AB:AB,MATCH(DATE(YEAR($A1582)-1,MONTH($A1582),DAY($A1582)),$A:$A,0))=""),"",AB1582/INDEX(AB:AB,MATCH(DATE(YEAR($A1582)-1,MONTH($A1582),DAY($A1582)),$A:$A,0))-1),"")</f>
        <v/>
      </c>
      <c r="AF1582" s="26">
        <f>IFERROR(IF(OR(AC1582="",INDEX(AC:AC,MATCH(DATE(YEAR($A1582)-1,MONTH($A1582),DAY($A1582)),$A:$A,0))=""),"",AC1582/INDEX(AC:AC,MATCH(DATE(YEAR($A1582)-1,MONTH($A1582),DAY($A1582)),$A:$A,0))-1),"")</f>
        <v/>
      </c>
      <c r="AG1582" s="26">
        <f>IF(OR(AA1582="",AA1581=""),"",AA1582/AA1581-1)</f>
        <v/>
      </c>
      <c r="AH1582" s="26">
        <f>IF(OR(AB1582="",AB1581=""),"",AB1582/AB1581-1)</f>
        <v/>
      </c>
      <c r="AI1582" s="26">
        <f>IF(OR(AC1582="",AC1581=""),"",AC1582/AC1581-1)</f>
        <v/>
      </c>
      <c r="AJ1582" s="26">
        <f>IF(AC1582="","",AA1582/AC1582)</f>
        <v/>
      </c>
      <c r="AK1582" s="26">
        <f>IF(AC1582="","",AB1582/AC1582)</f>
        <v/>
      </c>
      <c r="AL1582" s="29" t="n">
        <v>11.4175</v>
      </c>
      <c r="AM1582" s="30" t="n">
        <v>11.56</v>
      </c>
      <c r="AN1582" s="30" t="n">
        <v>10.825</v>
      </c>
      <c r="AO1582" s="30" t="n">
        <v>11.31</v>
      </c>
      <c r="AP1582" s="31" t="n">
        <v>-0.0094</v>
      </c>
    </row>
    <row r="1583">
      <c r="A1583" s="11" t="n">
        <v>46251</v>
      </c>
      <c r="B1583" s="5" t="inlineStr">
        <is>
          <t>Monday</t>
        </is>
      </c>
      <c r="C1583" s="10" t="n">
        <v>46235</v>
      </c>
      <c r="D1583" s="5" t="inlineStr">
        <is>
          <t>Q2FY27</t>
        </is>
      </c>
      <c r="E1583" s="18">
        <f>IF(SUMIFS('Daily NSE Equity Options'!$K:$K,'Daily NSE Equity Options'!$A:$A,$A1583)=0,"",SUMIFS('Daily NSE Equity Options'!$K:$K,'Daily NSE Equity Options'!$A:$A,$A1583))</f>
        <v/>
      </c>
      <c r="F1583" s="7">
        <f>IF(SUMIFS('Daily BSE Equity Options'!$K:$K,'Daily BSE Equity Options'!$A:$A,$A1583)=0,"",SUMIFS('Daily BSE Equity Options'!$K:$K,'Daily BSE Equity Options'!$A:$A,$A1583))</f>
        <v/>
      </c>
      <c r="G1583" s="7">
        <f>IF(OR(E1583="",F1583=""),"",E1583+F1583)</f>
        <v/>
      </c>
      <c r="H1583" s="20">
        <f>IFERROR(IF(OR(E1583="",INDEX(E:E,MATCH(DATE(YEAR($A1583)-1,MONTH($A1583),DAY($A1583)),$A:$A,0))=""),"",E1583/INDEX(E:E,MATCH(DATE(YEAR($A1583)-1,MONTH($A1583),DAY($A1583)),$A:$A,0))-1),"")</f>
        <v/>
      </c>
      <c r="I1583" s="20">
        <f>IFERROR(IF(OR(F1583="",INDEX(F:F,MATCH(DATE(YEAR($A1583)-1,MONTH($A1583),DAY($A1583)),$A:$A,0))=""),"",F1583/INDEX(F:F,MATCH(DATE(YEAR($A1583)-1,MONTH($A1583),DAY($A1583)),$A:$A,0))-1),"")</f>
        <v/>
      </c>
      <c r="J1583" s="20">
        <f>IFERROR(IF(OR(G1583="",INDEX(G:G,MATCH(DATE(YEAR($A1583)-1,MONTH($A1583),DAY($A1583)),$A:$A,0))=""),"",G1583/INDEX(G:G,MATCH(DATE(YEAR($A1583)-1,MONTH($A1583),DAY($A1583)),$A:$A,0))-1),"")</f>
        <v/>
      </c>
      <c r="K1583" s="20">
        <f>IF(OR(E1583="",E1582=""),"",E1583/E1582-1)</f>
        <v/>
      </c>
      <c r="L1583" s="20">
        <f>IF(OR(F1583="",F1582=""),"",F1583/F1582-1)</f>
        <v/>
      </c>
      <c r="M1583" s="20">
        <f>IF(OR(G1583="",G1582=""),"",G1583/G1582-1)</f>
        <v/>
      </c>
      <c r="N1583" s="20">
        <f>IF(G1583="","",E1583/G1583)</f>
        <v/>
      </c>
      <c r="O1583" s="20">
        <f>IF(G1583="","",F1583/G1583)</f>
        <v/>
      </c>
      <c r="P1583" s="21">
        <f>IF(SUMIFS('Daily NSE Equity Options'!$L:$L,'Daily NSE Equity Options'!$A:$A,$A1583)=0,"",SUMIFS('Daily NSE Equity Options'!$L:$L,'Daily NSE Equity Options'!$A:$A,$A1583))</f>
        <v/>
      </c>
      <c r="Q1583" s="8">
        <f>IF(SUMIFS('Daily BSE Equity Options'!$L:$L,'Daily BSE Equity Options'!$A:$A,$A1583)=0,"",SUMIFS('Daily BSE Equity Options'!$L:$L,'Daily BSE Equity Options'!$A:$A,$A1583))</f>
        <v/>
      </c>
      <c r="R1583" s="8">
        <f>IF(OR(P1583="",Q1583=""),"",P1583+Q1583)</f>
        <v/>
      </c>
      <c r="S1583" s="23">
        <f>IFERROR(IF(OR(P1583="",INDEX(P:P,MATCH(DATE(YEAR($A1583)-1,MONTH($A1583),DAY($A1583)),$A:$A,0))=""),"",P1583/INDEX(P:P,MATCH(DATE(YEAR($A1583)-1,MONTH($A1583),DAY($A1583)),$A:$A,0))-1),"")</f>
        <v/>
      </c>
      <c r="T1583" s="23">
        <f>IFERROR(IF(OR(Q1583="",INDEX(Q:Q,MATCH(DATE(YEAR($A1583)-1,MONTH($A1583),DAY($A1583)),$A:$A,0))=""),"",Q1583/INDEX(Q:Q,MATCH(DATE(YEAR($A1583)-1,MONTH($A1583),DAY($A1583)),$A:$A,0))-1),"")</f>
        <v/>
      </c>
      <c r="U1583" s="23">
        <f>IFERROR(IF(OR(R1583="",INDEX(R:R,MATCH(DATE(YEAR($A1583)-1,MONTH($A1583),DAY($A1583)),$A:$A,0))=""),"",R1583/INDEX(R:R,MATCH(DATE(YEAR($A1583)-1,MONTH($A1583),DAY($A1583)),$A:$A,0))-1),"")</f>
        <v/>
      </c>
      <c r="V1583" s="23">
        <f>IF(OR(P1583="",P1582=""),"",P1583/P1582-1)</f>
        <v/>
      </c>
      <c r="W1583" s="23">
        <f>IF(OR(Q1583="",Q1582=""),"",Q1583/Q1582-1)</f>
        <v/>
      </c>
      <c r="X1583" s="23">
        <f>IF(OR(R1583="",R1582=""),"",R1583/R1582-1)</f>
        <v/>
      </c>
      <c r="Y1583" s="23">
        <f>IF(R1583="","",P1583/R1583)</f>
        <v/>
      </c>
      <c r="Z1583" s="23">
        <f>IF(R1583="","",Q1583/R1583)</f>
        <v/>
      </c>
      <c r="AA1583" s="24">
        <f>IF(SUMIFS('Daily NSE Equity Options'!$M:$M,'Daily NSE Equity Options'!$A:$A,$A1583)=0,"",SUMIFS('Daily NSE Equity Options'!$M:$M,'Daily NSE Equity Options'!$A:$A,$A1583))</f>
        <v/>
      </c>
      <c r="AB1583" s="9">
        <f>IF(SUMIFS('Daily BSE Equity Options'!$M:$M,'Daily BSE Equity Options'!$A:$A,$A1583)=0,"",SUMIFS('Daily BSE Equity Options'!$M:$M,'Daily BSE Equity Options'!$A:$A,$A1583))</f>
        <v/>
      </c>
      <c r="AC1583" s="9">
        <f>IF(OR(AA1583="",AB1583=""),"",AA1583+AB1583)</f>
        <v/>
      </c>
      <c r="AD1583" s="26">
        <f>IFERROR(IF(OR(AA1583="",INDEX(AA:AA,MATCH(DATE(YEAR($A1583)-1,MONTH($A1583),DAY($A1583)),$A:$A,0))=""),"",AA1583/INDEX(AA:AA,MATCH(DATE(YEAR($A1583)-1,MONTH($A1583),DAY($A1583)),$A:$A,0))-1),"")</f>
        <v/>
      </c>
      <c r="AE1583" s="26">
        <f>IFERROR(IF(OR(AB1583="",INDEX(AB:AB,MATCH(DATE(YEAR($A1583)-1,MONTH($A1583),DAY($A1583)),$A:$A,0))=""),"",AB1583/INDEX(AB:AB,MATCH(DATE(YEAR($A1583)-1,MONTH($A1583),DAY($A1583)),$A:$A,0))-1),"")</f>
        <v/>
      </c>
      <c r="AF1583" s="26">
        <f>IFERROR(IF(OR(AC1583="",INDEX(AC:AC,MATCH(DATE(YEAR($A1583)-1,MONTH($A1583),DAY($A1583)),$A:$A,0))=""),"",AC1583/INDEX(AC:AC,MATCH(DATE(YEAR($A1583)-1,MONTH($A1583),DAY($A1583)),$A:$A,0))-1),"")</f>
        <v/>
      </c>
      <c r="AG1583" s="26">
        <f>IF(OR(AA1583="",AA1582=""),"",AA1583/AA1582-1)</f>
        <v/>
      </c>
      <c r="AH1583" s="26">
        <f>IF(OR(AB1583="",AB1582=""),"",AB1583/AB1582-1)</f>
        <v/>
      </c>
      <c r="AI1583" s="26">
        <f>IF(OR(AC1583="",AC1582=""),"",AC1583/AC1582-1)</f>
        <v/>
      </c>
      <c r="AJ1583" s="26">
        <f>IF(AC1583="","",AA1583/AC1583)</f>
        <v/>
      </c>
      <c r="AK1583" s="26">
        <f>IF(AC1583="","",AB1583/AC1583)</f>
        <v/>
      </c>
      <c r="AL1583" s="29" t="n">
        <v>11.305</v>
      </c>
      <c r="AM1583" s="30" t="n">
        <v>11.775</v>
      </c>
      <c r="AN1583" s="30" t="n">
        <v>11.0925</v>
      </c>
      <c r="AO1583" s="30" t="n">
        <v>11.33</v>
      </c>
      <c r="AP1583" s="31" t="n">
        <v>0.0022</v>
      </c>
    </row>
    <row r="1584">
      <c r="A1584" s="11" t="n">
        <v>46252</v>
      </c>
      <c r="B1584" s="5" t="inlineStr">
        <is>
          <t>Tuesday</t>
        </is>
      </c>
      <c r="C1584" s="10" t="n">
        <v>46235</v>
      </c>
      <c r="D1584" s="5" t="inlineStr">
        <is>
          <t>Q2FY27</t>
        </is>
      </c>
      <c r="E1584" s="18">
        <f>IF(SUMIFS('Daily NSE Equity Options'!$K:$K,'Daily NSE Equity Options'!$A:$A,$A1584)=0,"",SUMIFS('Daily NSE Equity Options'!$K:$K,'Daily NSE Equity Options'!$A:$A,$A1584))</f>
        <v/>
      </c>
      <c r="F1584" s="7">
        <f>IF(SUMIFS('Daily BSE Equity Options'!$K:$K,'Daily BSE Equity Options'!$A:$A,$A1584)=0,"",SUMIFS('Daily BSE Equity Options'!$K:$K,'Daily BSE Equity Options'!$A:$A,$A1584))</f>
        <v/>
      </c>
      <c r="G1584" s="7">
        <f>IF(OR(E1584="",F1584=""),"",E1584+F1584)</f>
        <v/>
      </c>
      <c r="H1584" s="20">
        <f>IFERROR(IF(OR(E1584="",INDEX(E:E,MATCH(DATE(YEAR($A1584)-1,MONTH($A1584),DAY($A1584)),$A:$A,0))=""),"",E1584/INDEX(E:E,MATCH(DATE(YEAR($A1584)-1,MONTH($A1584),DAY($A1584)),$A:$A,0))-1),"")</f>
        <v/>
      </c>
      <c r="I1584" s="20">
        <f>IFERROR(IF(OR(F1584="",INDEX(F:F,MATCH(DATE(YEAR($A1584)-1,MONTH($A1584),DAY($A1584)),$A:$A,0))=""),"",F1584/INDEX(F:F,MATCH(DATE(YEAR($A1584)-1,MONTH($A1584),DAY($A1584)),$A:$A,0))-1),"")</f>
        <v/>
      </c>
      <c r="J1584" s="20">
        <f>IFERROR(IF(OR(G1584="",INDEX(G:G,MATCH(DATE(YEAR($A1584)-1,MONTH($A1584),DAY($A1584)),$A:$A,0))=""),"",G1584/INDEX(G:G,MATCH(DATE(YEAR($A1584)-1,MONTH($A1584),DAY($A1584)),$A:$A,0))-1),"")</f>
        <v/>
      </c>
      <c r="K1584" s="20">
        <f>IF(OR(E1584="",E1583=""),"",E1584/E1583-1)</f>
        <v/>
      </c>
      <c r="L1584" s="20">
        <f>IF(OR(F1584="",F1583=""),"",F1584/F1583-1)</f>
        <v/>
      </c>
      <c r="M1584" s="20">
        <f>IF(OR(G1584="",G1583=""),"",G1584/G1583-1)</f>
        <v/>
      </c>
      <c r="N1584" s="20">
        <f>IF(G1584="","",E1584/G1584)</f>
        <v/>
      </c>
      <c r="O1584" s="20">
        <f>IF(G1584="","",F1584/G1584)</f>
        <v/>
      </c>
      <c r="P1584" s="21">
        <f>IF(SUMIFS('Daily NSE Equity Options'!$L:$L,'Daily NSE Equity Options'!$A:$A,$A1584)=0,"",SUMIFS('Daily NSE Equity Options'!$L:$L,'Daily NSE Equity Options'!$A:$A,$A1584))</f>
        <v/>
      </c>
      <c r="Q1584" s="8">
        <f>IF(SUMIFS('Daily BSE Equity Options'!$L:$L,'Daily BSE Equity Options'!$A:$A,$A1584)=0,"",SUMIFS('Daily BSE Equity Options'!$L:$L,'Daily BSE Equity Options'!$A:$A,$A1584))</f>
        <v/>
      </c>
      <c r="R1584" s="8">
        <f>IF(OR(P1584="",Q1584=""),"",P1584+Q1584)</f>
        <v/>
      </c>
      <c r="S1584" s="23">
        <f>IFERROR(IF(OR(P1584="",INDEX(P:P,MATCH(DATE(YEAR($A1584)-1,MONTH($A1584),DAY($A1584)),$A:$A,0))=""),"",P1584/INDEX(P:P,MATCH(DATE(YEAR($A1584)-1,MONTH($A1584),DAY($A1584)),$A:$A,0))-1),"")</f>
        <v/>
      </c>
      <c r="T1584" s="23">
        <f>IFERROR(IF(OR(Q1584="",INDEX(Q:Q,MATCH(DATE(YEAR($A1584)-1,MONTH($A1584),DAY($A1584)),$A:$A,0))=""),"",Q1584/INDEX(Q:Q,MATCH(DATE(YEAR($A1584)-1,MONTH($A1584),DAY($A1584)),$A:$A,0))-1),"")</f>
        <v/>
      </c>
      <c r="U1584" s="23">
        <f>IFERROR(IF(OR(R1584="",INDEX(R:R,MATCH(DATE(YEAR($A1584)-1,MONTH($A1584),DAY($A1584)),$A:$A,0))=""),"",R1584/INDEX(R:R,MATCH(DATE(YEAR($A1584)-1,MONTH($A1584),DAY($A1584)),$A:$A,0))-1),"")</f>
        <v/>
      </c>
      <c r="V1584" s="23">
        <f>IF(OR(P1584="",P1583=""),"",P1584/P1583-1)</f>
        <v/>
      </c>
      <c r="W1584" s="23">
        <f>IF(OR(Q1584="",Q1583=""),"",Q1584/Q1583-1)</f>
        <v/>
      </c>
      <c r="X1584" s="23">
        <f>IF(OR(R1584="",R1583=""),"",R1584/R1583-1)</f>
        <v/>
      </c>
      <c r="Y1584" s="23">
        <f>IF(R1584="","",P1584/R1584)</f>
        <v/>
      </c>
      <c r="Z1584" s="23">
        <f>IF(R1584="","",Q1584/R1584)</f>
        <v/>
      </c>
      <c r="AA1584" s="24">
        <f>IF(SUMIFS('Daily NSE Equity Options'!$M:$M,'Daily NSE Equity Options'!$A:$A,$A1584)=0,"",SUMIFS('Daily NSE Equity Options'!$M:$M,'Daily NSE Equity Options'!$A:$A,$A1584))</f>
        <v/>
      </c>
      <c r="AB1584" s="9">
        <f>IF(SUMIFS('Daily BSE Equity Options'!$M:$M,'Daily BSE Equity Options'!$A:$A,$A1584)=0,"",SUMIFS('Daily BSE Equity Options'!$M:$M,'Daily BSE Equity Options'!$A:$A,$A1584))</f>
        <v/>
      </c>
      <c r="AC1584" s="9">
        <f>IF(OR(AA1584="",AB1584=""),"",AA1584+AB1584)</f>
        <v/>
      </c>
      <c r="AD1584" s="26">
        <f>IFERROR(IF(OR(AA1584="",INDEX(AA:AA,MATCH(DATE(YEAR($A1584)-1,MONTH($A1584),DAY($A1584)),$A:$A,0))=""),"",AA1584/INDEX(AA:AA,MATCH(DATE(YEAR($A1584)-1,MONTH($A1584),DAY($A1584)),$A:$A,0))-1),"")</f>
        <v/>
      </c>
      <c r="AE1584" s="26">
        <f>IFERROR(IF(OR(AB1584="",INDEX(AB:AB,MATCH(DATE(YEAR($A1584)-1,MONTH($A1584),DAY($A1584)),$A:$A,0))=""),"",AB1584/INDEX(AB:AB,MATCH(DATE(YEAR($A1584)-1,MONTH($A1584),DAY($A1584)),$A:$A,0))-1),"")</f>
        <v/>
      </c>
      <c r="AF1584" s="26">
        <f>IFERROR(IF(OR(AC1584="",INDEX(AC:AC,MATCH(DATE(YEAR($A1584)-1,MONTH($A1584),DAY($A1584)),$A:$A,0))=""),"",AC1584/INDEX(AC:AC,MATCH(DATE(YEAR($A1584)-1,MONTH($A1584),DAY($A1584)),$A:$A,0))-1),"")</f>
        <v/>
      </c>
      <c r="AG1584" s="26">
        <f>IF(OR(AA1584="",AA1583=""),"",AA1584/AA1583-1)</f>
        <v/>
      </c>
      <c r="AH1584" s="26">
        <f>IF(OR(AB1584="",AB1583=""),"",AB1584/AB1583-1)</f>
        <v/>
      </c>
      <c r="AI1584" s="26">
        <f>IF(OR(AC1584="",AC1583=""),"",AC1584/AC1583-1)</f>
        <v/>
      </c>
      <c r="AJ1584" s="26">
        <f>IF(AC1584="","",AA1584/AC1584)</f>
        <v/>
      </c>
      <c r="AK1584" s="26">
        <f>IF(AC1584="","",AB1584/AC1584)</f>
        <v/>
      </c>
      <c r="AL1584" s="29" t="n">
        <v>11.325</v>
      </c>
      <c r="AM1584" s="30" t="n">
        <v>11.785</v>
      </c>
      <c r="AN1584" s="30" t="n">
        <v>10.14</v>
      </c>
      <c r="AO1584" s="30" t="n">
        <v>11.39</v>
      </c>
      <c r="AP1584" s="31" t="n">
        <v>0.0057</v>
      </c>
    </row>
    <row r="1585">
      <c r="A1585" s="11" t="n">
        <v>46253</v>
      </c>
      <c r="B1585" s="5" t="inlineStr">
        <is>
          <t>Wednesday</t>
        </is>
      </c>
      <c r="C1585" s="10" t="n">
        <v>46235</v>
      </c>
      <c r="D1585" s="5" t="inlineStr">
        <is>
          <t>Q2FY27</t>
        </is>
      </c>
      <c r="E1585" s="18">
        <f>IF(SUMIFS('Daily NSE Equity Options'!$K:$K,'Daily NSE Equity Options'!$A:$A,$A1585)=0,"",SUMIFS('Daily NSE Equity Options'!$K:$K,'Daily NSE Equity Options'!$A:$A,$A1585))</f>
        <v/>
      </c>
      <c r="F1585" s="7">
        <f>IF(SUMIFS('Daily BSE Equity Options'!$K:$K,'Daily BSE Equity Options'!$A:$A,$A1585)=0,"",SUMIFS('Daily BSE Equity Options'!$K:$K,'Daily BSE Equity Options'!$A:$A,$A1585))</f>
        <v/>
      </c>
      <c r="G1585" s="7">
        <f>IF(OR(E1585="",F1585=""),"",E1585+F1585)</f>
        <v/>
      </c>
      <c r="H1585" s="20">
        <f>IFERROR(IF(OR(E1585="",INDEX(E:E,MATCH(DATE(YEAR($A1585)-1,MONTH($A1585),DAY($A1585)),$A:$A,0))=""),"",E1585/INDEX(E:E,MATCH(DATE(YEAR($A1585)-1,MONTH($A1585),DAY($A1585)),$A:$A,0))-1),"")</f>
        <v/>
      </c>
      <c r="I1585" s="20">
        <f>IFERROR(IF(OR(F1585="",INDEX(F:F,MATCH(DATE(YEAR($A1585)-1,MONTH($A1585),DAY($A1585)),$A:$A,0))=""),"",F1585/INDEX(F:F,MATCH(DATE(YEAR($A1585)-1,MONTH($A1585),DAY($A1585)),$A:$A,0))-1),"")</f>
        <v/>
      </c>
      <c r="J1585" s="20">
        <f>IFERROR(IF(OR(G1585="",INDEX(G:G,MATCH(DATE(YEAR($A1585)-1,MONTH($A1585),DAY($A1585)),$A:$A,0))=""),"",G1585/INDEX(G:G,MATCH(DATE(YEAR($A1585)-1,MONTH($A1585),DAY($A1585)),$A:$A,0))-1),"")</f>
        <v/>
      </c>
      <c r="K1585" s="20">
        <f>IF(OR(E1585="",E1584=""),"",E1585/E1584-1)</f>
        <v/>
      </c>
      <c r="L1585" s="20">
        <f>IF(OR(F1585="",F1584=""),"",F1585/F1584-1)</f>
        <v/>
      </c>
      <c r="M1585" s="20">
        <f>IF(OR(G1585="",G1584=""),"",G1585/G1584-1)</f>
        <v/>
      </c>
      <c r="N1585" s="20">
        <f>IF(G1585="","",E1585/G1585)</f>
        <v/>
      </c>
      <c r="O1585" s="20">
        <f>IF(G1585="","",F1585/G1585)</f>
        <v/>
      </c>
      <c r="P1585" s="21">
        <f>IF(SUMIFS('Daily NSE Equity Options'!$L:$L,'Daily NSE Equity Options'!$A:$A,$A1585)=0,"",SUMIFS('Daily NSE Equity Options'!$L:$L,'Daily NSE Equity Options'!$A:$A,$A1585))</f>
        <v/>
      </c>
      <c r="Q1585" s="8">
        <f>IF(SUMIFS('Daily BSE Equity Options'!$L:$L,'Daily BSE Equity Options'!$A:$A,$A1585)=0,"",SUMIFS('Daily BSE Equity Options'!$L:$L,'Daily BSE Equity Options'!$A:$A,$A1585))</f>
        <v/>
      </c>
      <c r="R1585" s="8">
        <f>IF(OR(P1585="",Q1585=""),"",P1585+Q1585)</f>
        <v/>
      </c>
      <c r="S1585" s="23">
        <f>IFERROR(IF(OR(P1585="",INDEX(P:P,MATCH(DATE(YEAR($A1585)-1,MONTH($A1585),DAY($A1585)),$A:$A,0))=""),"",P1585/INDEX(P:P,MATCH(DATE(YEAR($A1585)-1,MONTH($A1585),DAY($A1585)),$A:$A,0))-1),"")</f>
        <v/>
      </c>
      <c r="T1585" s="23">
        <f>IFERROR(IF(OR(Q1585="",INDEX(Q:Q,MATCH(DATE(YEAR($A1585)-1,MONTH($A1585),DAY($A1585)),$A:$A,0))=""),"",Q1585/INDEX(Q:Q,MATCH(DATE(YEAR($A1585)-1,MONTH($A1585),DAY($A1585)),$A:$A,0))-1),"")</f>
        <v/>
      </c>
      <c r="U1585" s="23">
        <f>IFERROR(IF(OR(R1585="",INDEX(R:R,MATCH(DATE(YEAR($A1585)-1,MONTH($A1585),DAY($A1585)),$A:$A,0))=""),"",R1585/INDEX(R:R,MATCH(DATE(YEAR($A1585)-1,MONTH($A1585),DAY($A1585)),$A:$A,0))-1),"")</f>
        <v/>
      </c>
      <c r="V1585" s="23">
        <f>IF(OR(P1585="",P1584=""),"",P1585/P1584-1)</f>
        <v/>
      </c>
      <c r="W1585" s="23">
        <f>IF(OR(Q1585="",Q1584=""),"",Q1585/Q1584-1)</f>
        <v/>
      </c>
      <c r="X1585" s="23">
        <f>IF(OR(R1585="",R1584=""),"",R1585/R1584-1)</f>
        <v/>
      </c>
      <c r="Y1585" s="23">
        <f>IF(R1585="","",P1585/R1585)</f>
        <v/>
      </c>
      <c r="Z1585" s="23">
        <f>IF(R1585="","",Q1585/R1585)</f>
        <v/>
      </c>
      <c r="AA1585" s="24">
        <f>IF(SUMIFS('Daily NSE Equity Options'!$M:$M,'Daily NSE Equity Options'!$A:$A,$A1585)=0,"",SUMIFS('Daily NSE Equity Options'!$M:$M,'Daily NSE Equity Options'!$A:$A,$A1585))</f>
        <v/>
      </c>
      <c r="AB1585" s="9">
        <f>IF(SUMIFS('Daily BSE Equity Options'!$M:$M,'Daily BSE Equity Options'!$A:$A,$A1585)=0,"",SUMIFS('Daily BSE Equity Options'!$M:$M,'Daily BSE Equity Options'!$A:$A,$A1585))</f>
        <v/>
      </c>
      <c r="AC1585" s="9">
        <f>IF(OR(AA1585="",AB1585=""),"",AA1585+AB1585)</f>
        <v/>
      </c>
      <c r="AD1585" s="26">
        <f>IFERROR(IF(OR(AA1585="",INDEX(AA:AA,MATCH(DATE(YEAR($A1585)-1,MONTH($A1585),DAY($A1585)),$A:$A,0))=""),"",AA1585/INDEX(AA:AA,MATCH(DATE(YEAR($A1585)-1,MONTH($A1585),DAY($A1585)),$A:$A,0))-1),"")</f>
        <v/>
      </c>
      <c r="AE1585" s="26">
        <f>IFERROR(IF(OR(AB1585="",INDEX(AB:AB,MATCH(DATE(YEAR($A1585)-1,MONTH($A1585),DAY($A1585)),$A:$A,0))=""),"",AB1585/INDEX(AB:AB,MATCH(DATE(YEAR($A1585)-1,MONTH($A1585),DAY($A1585)),$A:$A,0))-1),"")</f>
        <v/>
      </c>
      <c r="AF1585" s="26">
        <f>IFERROR(IF(OR(AC1585="",INDEX(AC:AC,MATCH(DATE(YEAR($A1585)-1,MONTH($A1585),DAY($A1585)),$A:$A,0))=""),"",AC1585/INDEX(AC:AC,MATCH(DATE(YEAR($A1585)-1,MONTH($A1585),DAY($A1585)),$A:$A,0))-1),"")</f>
        <v/>
      </c>
      <c r="AG1585" s="26">
        <f>IF(OR(AA1585="",AA1584=""),"",AA1585/AA1584-1)</f>
        <v/>
      </c>
      <c r="AH1585" s="26">
        <f>IF(OR(AB1585="",AB1584=""),"",AB1585/AB1584-1)</f>
        <v/>
      </c>
      <c r="AI1585" s="26">
        <f>IF(OR(AC1585="",AC1584=""),"",AC1585/AC1584-1)</f>
        <v/>
      </c>
      <c r="AJ1585" s="26">
        <f>IF(AC1585="","",AA1585/AC1585)</f>
        <v/>
      </c>
      <c r="AK1585" s="26">
        <f>IF(AC1585="","",AB1585/AC1585)</f>
        <v/>
      </c>
      <c r="AL1585" s="29" t="n">
        <v>11.3875</v>
      </c>
      <c r="AM1585" s="30" t="n">
        <v>11.725</v>
      </c>
      <c r="AN1585" s="30" t="n">
        <v>10.06</v>
      </c>
      <c r="AO1585" s="30" t="n">
        <v>11.32</v>
      </c>
      <c r="AP1585" s="31" t="n">
        <v>-0.0059</v>
      </c>
    </row>
    <row r="1586">
      <c r="A1586" s="11" t="n">
        <v>46254</v>
      </c>
      <c r="B1586" s="5" t="inlineStr">
        <is>
          <t>Thursday</t>
        </is>
      </c>
      <c r="C1586" s="10" t="n">
        <v>46235</v>
      </c>
      <c r="D1586" s="5" t="inlineStr">
        <is>
          <t>Q2FY27</t>
        </is>
      </c>
      <c r="E1586" s="18">
        <f>IF(SUMIFS('Daily NSE Equity Options'!$K:$K,'Daily NSE Equity Options'!$A:$A,$A1586)=0,"",SUMIFS('Daily NSE Equity Options'!$K:$K,'Daily NSE Equity Options'!$A:$A,$A1586))</f>
        <v/>
      </c>
      <c r="F1586" s="7">
        <f>IF(SUMIFS('Daily BSE Equity Options'!$K:$K,'Daily BSE Equity Options'!$A:$A,$A1586)=0,"",SUMIFS('Daily BSE Equity Options'!$K:$K,'Daily BSE Equity Options'!$A:$A,$A1586))</f>
        <v/>
      </c>
      <c r="G1586" s="7">
        <f>IF(OR(E1586="",F1586=""),"",E1586+F1586)</f>
        <v/>
      </c>
      <c r="H1586" s="20">
        <f>IFERROR(IF(OR(E1586="",INDEX(E:E,MATCH(DATE(YEAR($A1586)-1,MONTH($A1586),DAY($A1586)),$A:$A,0))=""),"",E1586/INDEX(E:E,MATCH(DATE(YEAR($A1586)-1,MONTH($A1586),DAY($A1586)),$A:$A,0))-1),"")</f>
        <v/>
      </c>
      <c r="I1586" s="20">
        <f>IFERROR(IF(OR(F1586="",INDEX(F:F,MATCH(DATE(YEAR($A1586)-1,MONTH($A1586),DAY($A1586)),$A:$A,0))=""),"",F1586/INDEX(F:F,MATCH(DATE(YEAR($A1586)-1,MONTH($A1586),DAY($A1586)),$A:$A,0))-1),"")</f>
        <v/>
      </c>
      <c r="J1586" s="20">
        <f>IFERROR(IF(OR(G1586="",INDEX(G:G,MATCH(DATE(YEAR($A1586)-1,MONTH($A1586),DAY($A1586)),$A:$A,0))=""),"",G1586/INDEX(G:G,MATCH(DATE(YEAR($A1586)-1,MONTH($A1586),DAY($A1586)),$A:$A,0))-1),"")</f>
        <v/>
      </c>
      <c r="K1586" s="20">
        <f>IF(OR(E1586="",E1585=""),"",E1586/E1585-1)</f>
        <v/>
      </c>
      <c r="L1586" s="20">
        <f>IF(OR(F1586="",F1585=""),"",F1586/F1585-1)</f>
        <v/>
      </c>
      <c r="M1586" s="20">
        <f>IF(OR(G1586="",G1585=""),"",G1586/G1585-1)</f>
        <v/>
      </c>
      <c r="N1586" s="20">
        <f>IF(G1586="","",E1586/G1586)</f>
        <v/>
      </c>
      <c r="O1586" s="20">
        <f>IF(G1586="","",F1586/G1586)</f>
        <v/>
      </c>
      <c r="P1586" s="21">
        <f>IF(SUMIFS('Daily NSE Equity Options'!$L:$L,'Daily NSE Equity Options'!$A:$A,$A1586)=0,"",SUMIFS('Daily NSE Equity Options'!$L:$L,'Daily NSE Equity Options'!$A:$A,$A1586))</f>
        <v/>
      </c>
      <c r="Q1586" s="8">
        <f>IF(SUMIFS('Daily BSE Equity Options'!$L:$L,'Daily BSE Equity Options'!$A:$A,$A1586)=0,"",SUMIFS('Daily BSE Equity Options'!$L:$L,'Daily BSE Equity Options'!$A:$A,$A1586))</f>
        <v/>
      </c>
      <c r="R1586" s="8">
        <f>IF(OR(P1586="",Q1586=""),"",P1586+Q1586)</f>
        <v/>
      </c>
      <c r="S1586" s="23">
        <f>IFERROR(IF(OR(P1586="",INDEX(P:P,MATCH(DATE(YEAR($A1586)-1,MONTH($A1586),DAY($A1586)),$A:$A,0))=""),"",P1586/INDEX(P:P,MATCH(DATE(YEAR($A1586)-1,MONTH($A1586),DAY($A1586)),$A:$A,0))-1),"")</f>
        <v/>
      </c>
      <c r="T1586" s="23">
        <f>IFERROR(IF(OR(Q1586="",INDEX(Q:Q,MATCH(DATE(YEAR($A1586)-1,MONTH($A1586),DAY($A1586)),$A:$A,0))=""),"",Q1586/INDEX(Q:Q,MATCH(DATE(YEAR($A1586)-1,MONTH($A1586),DAY($A1586)),$A:$A,0))-1),"")</f>
        <v/>
      </c>
      <c r="U1586" s="23">
        <f>IFERROR(IF(OR(R1586="",INDEX(R:R,MATCH(DATE(YEAR($A1586)-1,MONTH($A1586),DAY($A1586)),$A:$A,0))=""),"",R1586/INDEX(R:R,MATCH(DATE(YEAR($A1586)-1,MONTH($A1586),DAY($A1586)),$A:$A,0))-1),"")</f>
        <v/>
      </c>
      <c r="V1586" s="23">
        <f>IF(OR(P1586="",P1585=""),"",P1586/P1585-1)</f>
        <v/>
      </c>
      <c r="W1586" s="23">
        <f>IF(OR(Q1586="",Q1585=""),"",Q1586/Q1585-1)</f>
        <v/>
      </c>
      <c r="X1586" s="23">
        <f>IF(OR(R1586="",R1585=""),"",R1586/R1585-1)</f>
        <v/>
      </c>
      <c r="Y1586" s="23">
        <f>IF(R1586="","",P1586/R1586)</f>
        <v/>
      </c>
      <c r="Z1586" s="23">
        <f>IF(R1586="","",Q1586/R1586)</f>
        <v/>
      </c>
      <c r="AA1586" s="24">
        <f>IF(SUMIFS('Daily NSE Equity Options'!$M:$M,'Daily NSE Equity Options'!$A:$A,$A1586)=0,"",SUMIFS('Daily NSE Equity Options'!$M:$M,'Daily NSE Equity Options'!$A:$A,$A1586))</f>
        <v/>
      </c>
      <c r="AB1586" s="9">
        <f>IF(SUMIFS('Daily BSE Equity Options'!$M:$M,'Daily BSE Equity Options'!$A:$A,$A1586)=0,"",SUMIFS('Daily BSE Equity Options'!$M:$M,'Daily BSE Equity Options'!$A:$A,$A1586))</f>
        <v/>
      </c>
      <c r="AC1586" s="9">
        <f>IF(OR(AA1586="",AB1586=""),"",AA1586+AB1586)</f>
        <v/>
      </c>
      <c r="AD1586" s="26">
        <f>IFERROR(IF(OR(AA1586="",INDEX(AA:AA,MATCH(DATE(YEAR($A1586)-1,MONTH($A1586),DAY($A1586)),$A:$A,0))=""),"",AA1586/INDEX(AA:AA,MATCH(DATE(YEAR($A1586)-1,MONTH($A1586),DAY($A1586)),$A:$A,0))-1),"")</f>
        <v/>
      </c>
      <c r="AE1586" s="26">
        <f>IFERROR(IF(OR(AB1586="",INDEX(AB:AB,MATCH(DATE(YEAR($A1586)-1,MONTH($A1586),DAY($A1586)),$A:$A,0))=""),"",AB1586/INDEX(AB:AB,MATCH(DATE(YEAR($A1586)-1,MONTH($A1586),DAY($A1586)),$A:$A,0))-1),"")</f>
        <v/>
      </c>
      <c r="AF1586" s="26">
        <f>IFERROR(IF(OR(AC1586="",INDEX(AC:AC,MATCH(DATE(YEAR($A1586)-1,MONTH($A1586),DAY($A1586)),$A:$A,0))=""),"",AC1586/INDEX(AC:AC,MATCH(DATE(YEAR($A1586)-1,MONTH($A1586),DAY($A1586)),$A:$A,0))-1),"")</f>
        <v/>
      </c>
      <c r="AG1586" s="26">
        <f>IF(OR(AA1586="",AA1585=""),"",AA1586/AA1585-1)</f>
        <v/>
      </c>
      <c r="AH1586" s="26">
        <f>IF(OR(AB1586="",AB1585=""),"",AB1586/AB1585-1)</f>
        <v/>
      </c>
      <c r="AI1586" s="26">
        <f>IF(OR(AC1586="",AC1585=""),"",AC1586/AC1585-1)</f>
        <v/>
      </c>
      <c r="AJ1586" s="26">
        <f>IF(AC1586="","",AA1586/AC1586)</f>
        <v/>
      </c>
      <c r="AK1586" s="26">
        <f>IF(AC1586="","",AB1586/AC1586)</f>
        <v/>
      </c>
      <c r="AL1586" s="29" t="n">
        <v>11.3225</v>
      </c>
      <c r="AM1586" s="30" t="n">
        <v>11.3225</v>
      </c>
      <c r="AN1586" s="30" t="n">
        <v>9.3325</v>
      </c>
      <c r="AO1586" s="30" t="n">
        <v>10.76</v>
      </c>
      <c r="AP1586" s="31" t="n">
        <v>-0.0497</v>
      </c>
    </row>
    <row r="1587">
      <c r="A1587" s="11" t="n">
        <v>46255</v>
      </c>
      <c r="B1587" s="5" t="inlineStr">
        <is>
          <t>Friday</t>
        </is>
      </c>
      <c r="C1587" s="10" t="n">
        <v>46235</v>
      </c>
      <c r="D1587" s="5" t="inlineStr">
        <is>
          <t>Q2FY27</t>
        </is>
      </c>
      <c r="E1587" s="18">
        <f>IF(SUMIFS('Daily NSE Equity Options'!$K:$K,'Daily NSE Equity Options'!$A:$A,$A1587)=0,"",SUMIFS('Daily NSE Equity Options'!$K:$K,'Daily NSE Equity Options'!$A:$A,$A1587))</f>
        <v/>
      </c>
      <c r="F1587" s="7">
        <f>IF(SUMIFS('Daily BSE Equity Options'!$K:$K,'Daily BSE Equity Options'!$A:$A,$A1587)=0,"",SUMIFS('Daily BSE Equity Options'!$K:$K,'Daily BSE Equity Options'!$A:$A,$A1587))</f>
        <v/>
      </c>
      <c r="G1587" s="7">
        <f>IF(OR(E1587="",F1587=""),"",E1587+F1587)</f>
        <v/>
      </c>
      <c r="H1587" s="20">
        <f>IFERROR(IF(OR(E1587="",INDEX(E:E,MATCH(DATE(YEAR($A1587)-1,MONTH($A1587),DAY($A1587)),$A:$A,0))=""),"",E1587/INDEX(E:E,MATCH(DATE(YEAR($A1587)-1,MONTH($A1587),DAY($A1587)),$A:$A,0))-1),"")</f>
        <v/>
      </c>
      <c r="I1587" s="20">
        <f>IFERROR(IF(OR(F1587="",INDEX(F:F,MATCH(DATE(YEAR($A1587)-1,MONTH($A1587),DAY($A1587)),$A:$A,0))=""),"",F1587/INDEX(F:F,MATCH(DATE(YEAR($A1587)-1,MONTH($A1587),DAY($A1587)),$A:$A,0))-1),"")</f>
        <v/>
      </c>
      <c r="J1587" s="20">
        <f>IFERROR(IF(OR(G1587="",INDEX(G:G,MATCH(DATE(YEAR($A1587)-1,MONTH($A1587),DAY($A1587)),$A:$A,0))=""),"",G1587/INDEX(G:G,MATCH(DATE(YEAR($A1587)-1,MONTH($A1587),DAY($A1587)),$A:$A,0))-1),"")</f>
        <v/>
      </c>
      <c r="K1587" s="20">
        <f>IF(OR(E1587="",E1586=""),"",E1587/E1586-1)</f>
        <v/>
      </c>
      <c r="L1587" s="20">
        <f>IF(OR(F1587="",F1586=""),"",F1587/F1586-1)</f>
        <v/>
      </c>
      <c r="M1587" s="20">
        <f>IF(OR(G1587="",G1586=""),"",G1587/G1586-1)</f>
        <v/>
      </c>
      <c r="N1587" s="20">
        <f>IF(G1587="","",E1587/G1587)</f>
        <v/>
      </c>
      <c r="O1587" s="20">
        <f>IF(G1587="","",F1587/G1587)</f>
        <v/>
      </c>
      <c r="P1587" s="21">
        <f>IF(SUMIFS('Daily NSE Equity Options'!$L:$L,'Daily NSE Equity Options'!$A:$A,$A1587)=0,"",SUMIFS('Daily NSE Equity Options'!$L:$L,'Daily NSE Equity Options'!$A:$A,$A1587))</f>
        <v/>
      </c>
      <c r="Q1587" s="8">
        <f>IF(SUMIFS('Daily BSE Equity Options'!$L:$L,'Daily BSE Equity Options'!$A:$A,$A1587)=0,"",SUMIFS('Daily BSE Equity Options'!$L:$L,'Daily BSE Equity Options'!$A:$A,$A1587))</f>
        <v/>
      </c>
      <c r="R1587" s="8">
        <f>IF(OR(P1587="",Q1587=""),"",P1587+Q1587)</f>
        <v/>
      </c>
      <c r="S1587" s="23">
        <f>IFERROR(IF(OR(P1587="",INDEX(P:P,MATCH(DATE(YEAR($A1587)-1,MONTH($A1587),DAY($A1587)),$A:$A,0))=""),"",P1587/INDEX(P:P,MATCH(DATE(YEAR($A1587)-1,MONTH($A1587),DAY($A1587)),$A:$A,0))-1),"")</f>
        <v/>
      </c>
      <c r="T1587" s="23">
        <f>IFERROR(IF(OR(Q1587="",INDEX(Q:Q,MATCH(DATE(YEAR($A1587)-1,MONTH($A1587),DAY($A1587)),$A:$A,0))=""),"",Q1587/INDEX(Q:Q,MATCH(DATE(YEAR($A1587)-1,MONTH($A1587),DAY($A1587)),$A:$A,0))-1),"")</f>
        <v/>
      </c>
      <c r="U1587" s="23">
        <f>IFERROR(IF(OR(R1587="",INDEX(R:R,MATCH(DATE(YEAR($A1587)-1,MONTH($A1587),DAY($A1587)),$A:$A,0))=""),"",R1587/INDEX(R:R,MATCH(DATE(YEAR($A1587)-1,MONTH($A1587),DAY($A1587)),$A:$A,0))-1),"")</f>
        <v/>
      </c>
      <c r="V1587" s="23">
        <f>IF(OR(P1587="",P1586=""),"",P1587/P1586-1)</f>
        <v/>
      </c>
      <c r="W1587" s="23">
        <f>IF(OR(Q1587="",Q1586=""),"",Q1587/Q1586-1)</f>
        <v/>
      </c>
      <c r="X1587" s="23">
        <f>IF(OR(R1587="",R1586=""),"",R1587/R1586-1)</f>
        <v/>
      </c>
      <c r="Y1587" s="23">
        <f>IF(R1587="","",P1587/R1587)</f>
        <v/>
      </c>
      <c r="Z1587" s="23">
        <f>IF(R1587="","",Q1587/R1587)</f>
        <v/>
      </c>
      <c r="AA1587" s="24">
        <f>IF(SUMIFS('Daily NSE Equity Options'!$M:$M,'Daily NSE Equity Options'!$A:$A,$A1587)=0,"",SUMIFS('Daily NSE Equity Options'!$M:$M,'Daily NSE Equity Options'!$A:$A,$A1587))</f>
        <v/>
      </c>
      <c r="AB1587" s="9">
        <f>IF(SUMIFS('Daily BSE Equity Options'!$M:$M,'Daily BSE Equity Options'!$A:$A,$A1587)=0,"",SUMIFS('Daily BSE Equity Options'!$M:$M,'Daily BSE Equity Options'!$A:$A,$A1587))</f>
        <v/>
      </c>
      <c r="AC1587" s="9">
        <f>IF(OR(AA1587="",AB1587=""),"",AA1587+AB1587)</f>
        <v/>
      </c>
      <c r="AD1587" s="26">
        <f>IFERROR(IF(OR(AA1587="",INDEX(AA:AA,MATCH(DATE(YEAR($A1587)-1,MONTH($A1587),DAY($A1587)),$A:$A,0))=""),"",AA1587/INDEX(AA:AA,MATCH(DATE(YEAR($A1587)-1,MONTH($A1587),DAY($A1587)),$A:$A,0))-1),"")</f>
        <v/>
      </c>
      <c r="AE1587" s="26">
        <f>IFERROR(IF(OR(AB1587="",INDEX(AB:AB,MATCH(DATE(YEAR($A1587)-1,MONTH($A1587),DAY($A1587)),$A:$A,0))=""),"",AB1587/INDEX(AB:AB,MATCH(DATE(YEAR($A1587)-1,MONTH($A1587),DAY($A1587)),$A:$A,0))-1),"")</f>
        <v/>
      </c>
      <c r="AF1587" s="26">
        <f>IFERROR(IF(OR(AC1587="",INDEX(AC:AC,MATCH(DATE(YEAR($A1587)-1,MONTH($A1587),DAY($A1587)),$A:$A,0))=""),"",AC1587/INDEX(AC:AC,MATCH(DATE(YEAR($A1587)-1,MONTH($A1587),DAY($A1587)),$A:$A,0))-1),"")</f>
        <v/>
      </c>
      <c r="AG1587" s="26">
        <f>IF(OR(AA1587="",AA1586=""),"",AA1587/AA1586-1)</f>
        <v/>
      </c>
      <c r="AH1587" s="26">
        <f>IF(OR(AB1587="",AB1586=""),"",AB1587/AB1586-1)</f>
        <v/>
      </c>
      <c r="AI1587" s="26">
        <f>IF(OR(AC1587="",AC1586=""),"",AC1587/AC1586-1)</f>
        <v/>
      </c>
      <c r="AJ1587" s="26">
        <f>IF(AC1587="","",AA1587/AC1587)</f>
        <v/>
      </c>
      <c r="AK1587" s="26">
        <f>IF(AC1587="","",AB1587/AC1587)</f>
        <v/>
      </c>
      <c r="AL1587" s="29" t="n">
        <v>10.755</v>
      </c>
      <c r="AM1587" s="30" t="n">
        <v>11.35</v>
      </c>
      <c r="AN1587" s="30" t="n">
        <v>9.57</v>
      </c>
      <c r="AO1587" s="30" t="n">
        <v>11.2</v>
      </c>
      <c r="AP1587" s="31" t="n">
        <v>0.0414</v>
      </c>
    </row>
    <row r="1588">
      <c r="A1588" s="11" t="n">
        <v>46258</v>
      </c>
      <c r="B1588" s="5" t="inlineStr">
        <is>
          <t>Monday</t>
        </is>
      </c>
      <c r="C1588" s="10" t="n">
        <v>46235</v>
      </c>
      <c r="D1588" s="5" t="inlineStr">
        <is>
          <t>Q2FY27</t>
        </is>
      </c>
      <c r="E1588" s="18">
        <f>IF(SUMIFS('Daily NSE Equity Options'!$K:$K,'Daily NSE Equity Options'!$A:$A,$A1588)=0,"",SUMIFS('Daily NSE Equity Options'!$K:$K,'Daily NSE Equity Options'!$A:$A,$A1588))</f>
        <v/>
      </c>
      <c r="F1588" s="7">
        <f>IF(SUMIFS('Daily BSE Equity Options'!$K:$K,'Daily BSE Equity Options'!$A:$A,$A1588)=0,"",SUMIFS('Daily BSE Equity Options'!$K:$K,'Daily BSE Equity Options'!$A:$A,$A1588))</f>
        <v/>
      </c>
      <c r="G1588" s="7">
        <f>IF(OR(E1588="",F1588=""),"",E1588+F1588)</f>
        <v/>
      </c>
      <c r="H1588" s="20">
        <f>IFERROR(IF(OR(E1588="",INDEX(E:E,MATCH(DATE(YEAR($A1588)-1,MONTH($A1588),DAY($A1588)),$A:$A,0))=""),"",E1588/INDEX(E:E,MATCH(DATE(YEAR($A1588)-1,MONTH($A1588),DAY($A1588)),$A:$A,0))-1),"")</f>
        <v/>
      </c>
      <c r="I1588" s="20">
        <f>IFERROR(IF(OR(F1588="",INDEX(F:F,MATCH(DATE(YEAR($A1588)-1,MONTH($A1588),DAY($A1588)),$A:$A,0))=""),"",F1588/INDEX(F:F,MATCH(DATE(YEAR($A1588)-1,MONTH($A1588),DAY($A1588)),$A:$A,0))-1),"")</f>
        <v/>
      </c>
      <c r="J1588" s="20">
        <f>IFERROR(IF(OR(G1588="",INDEX(G:G,MATCH(DATE(YEAR($A1588)-1,MONTH($A1588),DAY($A1588)),$A:$A,0))=""),"",G1588/INDEX(G:G,MATCH(DATE(YEAR($A1588)-1,MONTH($A1588),DAY($A1588)),$A:$A,0))-1),"")</f>
        <v/>
      </c>
      <c r="K1588" s="20">
        <f>IF(OR(E1588="",E1587=""),"",E1588/E1587-1)</f>
        <v/>
      </c>
      <c r="L1588" s="20">
        <f>IF(OR(F1588="",F1587=""),"",F1588/F1587-1)</f>
        <v/>
      </c>
      <c r="M1588" s="20">
        <f>IF(OR(G1588="",G1587=""),"",G1588/G1587-1)</f>
        <v/>
      </c>
      <c r="N1588" s="20">
        <f>IF(G1588="","",E1588/G1588)</f>
        <v/>
      </c>
      <c r="O1588" s="20">
        <f>IF(G1588="","",F1588/G1588)</f>
        <v/>
      </c>
      <c r="P1588" s="21">
        <f>IF(SUMIFS('Daily NSE Equity Options'!$L:$L,'Daily NSE Equity Options'!$A:$A,$A1588)=0,"",SUMIFS('Daily NSE Equity Options'!$L:$L,'Daily NSE Equity Options'!$A:$A,$A1588))</f>
        <v/>
      </c>
      <c r="Q1588" s="8">
        <f>IF(SUMIFS('Daily BSE Equity Options'!$L:$L,'Daily BSE Equity Options'!$A:$A,$A1588)=0,"",SUMIFS('Daily BSE Equity Options'!$L:$L,'Daily BSE Equity Options'!$A:$A,$A1588))</f>
        <v/>
      </c>
      <c r="R1588" s="8">
        <f>IF(OR(P1588="",Q1588=""),"",P1588+Q1588)</f>
        <v/>
      </c>
      <c r="S1588" s="23">
        <f>IFERROR(IF(OR(P1588="",INDEX(P:P,MATCH(DATE(YEAR($A1588)-1,MONTH($A1588),DAY($A1588)),$A:$A,0))=""),"",P1588/INDEX(P:P,MATCH(DATE(YEAR($A1588)-1,MONTH($A1588),DAY($A1588)),$A:$A,0))-1),"")</f>
        <v/>
      </c>
      <c r="T1588" s="23">
        <f>IFERROR(IF(OR(Q1588="",INDEX(Q:Q,MATCH(DATE(YEAR($A1588)-1,MONTH($A1588),DAY($A1588)),$A:$A,0))=""),"",Q1588/INDEX(Q:Q,MATCH(DATE(YEAR($A1588)-1,MONTH($A1588),DAY($A1588)),$A:$A,0))-1),"")</f>
        <v/>
      </c>
      <c r="U1588" s="23">
        <f>IFERROR(IF(OR(R1588="",INDEX(R:R,MATCH(DATE(YEAR($A1588)-1,MONTH($A1588),DAY($A1588)),$A:$A,0))=""),"",R1588/INDEX(R:R,MATCH(DATE(YEAR($A1588)-1,MONTH($A1588),DAY($A1588)),$A:$A,0))-1),"")</f>
        <v/>
      </c>
      <c r="V1588" s="23">
        <f>IF(OR(P1588="",P1587=""),"",P1588/P1587-1)</f>
        <v/>
      </c>
      <c r="W1588" s="23">
        <f>IF(OR(Q1588="",Q1587=""),"",Q1588/Q1587-1)</f>
        <v/>
      </c>
      <c r="X1588" s="23">
        <f>IF(OR(R1588="",R1587=""),"",R1588/R1587-1)</f>
        <v/>
      </c>
      <c r="Y1588" s="23">
        <f>IF(R1588="","",P1588/R1588)</f>
        <v/>
      </c>
      <c r="Z1588" s="23">
        <f>IF(R1588="","",Q1588/R1588)</f>
        <v/>
      </c>
      <c r="AA1588" s="24">
        <f>IF(SUMIFS('Daily NSE Equity Options'!$M:$M,'Daily NSE Equity Options'!$A:$A,$A1588)=0,"",SUMIFS('Daily NSE Equity Options'!$M:$M,'Daily NSE Equity Options'!$A:$A,$A1588))</f>
        <v/>
      </c>
      <c r="AB1588" s="9">
        <f>IF(SUMIFS('Daily BSE Equity Options'!$M:$M,'Daily BSE Equity Options'!$A:$A,$A1588)=0,"",SUMIFS('Daily BSE Equity Options'!$M:$M,'Daily BSE Equity Options'!$A:$A,$A1588))</f>
        <v/>
      </c>
      <c r="AC1588" s="9">
        <f>IF(OR(AA1588="",AB1588=""),"",AA1588+AB1588)</f>
        <v/>
      </c>
      <c r="AD1588" s="26">
        <f>IFERROR(IF(OR(AA1588="",INDEX(AA:AA,MATCH(DATE(YEAR($A1588)-1,MONTH($A1588),DAY($A1588)),$A:$A,0))=""),"",AA1588/INDEX(AA:AA,MATCH(DATE(YEAR($A1588)-1,MONTH($A1588),DAY($A1588)),$A:$A,0))-1),"")</f>
        <v/>
      </c>
      <c r="AE1588" s="26">
        <f>IFERROR(IF(OR(AB1588="",INDEX(AB:AB,MATCH(DATE(YEAR($A1588)-1,MONTH($A1588),DAY($A1588)),$A:$A,0))=""),"",AB1588/INDEX(AB:AB,MATCH(DATE(YEAR($A1588)-1,MONTH($A1588),DAY($A1588)),$A:$A,0))-1),"")</f>
        <v/>
      </c>
      <c r="AF1588" s="26">
        <f>IFERROR(IF(OR(AC1588="",INDEX(AC:AC,MATCH(DATE(YEAR($A1588)-1,MONTH($A1588),DAY($A1588)),$A:$A,0))=""),"",AC1588/INDEX(AC:AC,MATCH(DATE(YEAR($A1588)-1,MONTH($A1588),DAY($A1588)),$A:$A,0))-1),"")</f>
        <v/>
      </c>
      <c r="AG1588" s="26">
        <f>IF(OR(AA1588="",AA1587=""),"",AA1588/AA1587-1)</f>
        <v/>
      </c>
      <c r="AH1588" s="26">
        <f>IF(OR(AB1588="",AB1587=""),"",AB1588/AB1587-1)</f>
        <v/>
      </c>
      <c r="AI1588" s="26">
        <f>IF(OR(AC1588="",AC1587=""),"",AC1588/AC1587-1)</f>
        <v/>
      </c>
      <c r="AJ1588" s="26">
        <f>IF(AC1588="","",AA1588/AC1588)</f>
        <v/>
      </c>
      <c r="AK1588" s="26">
        <f>IF(AC1588="","",AB1588/AC1588)</f>
        <v/>
      </c>
      <c r="AL1588" s="29" t="n">
        <v>11.195</v>
      </c>
      <c r="AM1588" s="30" t="n">
        <v>11.76</v>
      </c>
      <c r="AN1588" s="30" t="n">
        <v>10.3225</v>
      </c>
      <c r="AO1588" s="30" t="n">
        <v>11.53</v>
      </c>
      <c r="AP1588" s="31" t="n">
        <v>0.0299</v>
      </c>
    </row>
    <row r="1589">
      <c r="A1589" s="11" t="n">
        <v>46259</v>
      </c>
      <c r="B1589" s="5" t="inlineStr">
        <is>
          <t>Tuesday</t>
        </is>
      </c>
      <c r="C1589" s="10" t="n">
        <v>46235</v>
      </c>
      <c r="D1589" s="5" t="inlineStr">
        <is>
          <t>Q2FY27</t>
        </is>
      </c>
      <c r="E1589" s="18">
        <f>IF(SUMIFS('Daily NSE Equity Options'!$K:$K,'Daily NSE Equity Options'!$A:$A,$A1589)=0,"",SUMIFS('Daily NSE Equity Options'!$K:$K,'Daily NSE Equity Options'!$A:$A,$A1589))</f>
        <v/>
      </c>
      <c r="F1589" s="7">
        <f>IF(SUMIFS('Daily BSE Equity Options'!$K:$K,'Daily BSE Equity Options'!$A:$A,$A1589)=0,"",SUMIFS('Daily BSE Equity Options'!$K:$K,'Daily BSE Equity Options'!$A:$A,$A1589))</f>
        <v/>
      </c>
      <c r="G1589" s="7">
        <f>IF(OR(E1589="",F1589=""),"",E1589+F1589)</f>
        <v/>
      </c>
      <c r="H1589" s="20">
        <f>IFERROR(IF(OR(E1589="",INDEX(E:E,MATCH(DATE(YEAR($A1589)-1,MONTH($A1589),DAY($A1589)),$A:$A,0))=""),"",E1589/INDEX(E:E,MATCH(DATE(YEAR($A1589)-1,MONTH($A1589),DAY($A1589)),$A:$A,0))-1),"")</f>
        <v/>
      </c>
      <c r="I1589" s="20">
        <f>IFERROR(IF(OR(F1589="",INDEX(F:F,MATCH(DATE(YEAR($A1589)-1,MONTH($A1589),DAY($A1589)),$A:$A,0))=""),"",F1589/INDEX(F:F,MATCH(DATE(YEAR($A1589)-1,MONTH($A1589),DAY($A1589)),$A:$A,0))-1),"")</f>
        <v/>
      </c>
      <c r="J1589" s="20">
        <f>IFERROR(IF(OR(G1589="",INDEX(G:G,MATCH(DATE(YEAR($A1589)-1,MONTH($A1589),DAY($A1589)),$A:$A,0))=""),"",G1589/INDEX(G:G,MATCH(DATE(YEAR($A1589)-1,MONTH($A1589),DAY($A1589)),$A:$A,0))-1),"")</f>
        <v/>
      </c>
      <c r="K1589" s="20">
        <f>IF(OR(E1589="",E1588=""),"",E1589/E1588-1)</f>
        <v/>
      </c>
      <c r="L1589" s="20">
        <f>IF(OR(F1589="",F1588=""),"",F1589/F1588-1)</f>
        <v/>
      </c>
      <c r="M1589" s="20">
        <f>IF(OR(G1589="",G1588=""),"",G1589/G1588-1)</f>
        <v/>
      </c>
      <c r="N1589" s="20">
        <f>IF(G1589="","",E1589/G1589)</f>
        <v/>
      </c>
      <c r="O1589" s="20">
        <f>IF(G1589="","",F1589/G1589)</f>
        <v/>
      </c>
      <c r="P1589" s="21">
        <f>IF(SUMIFS('Daily NSE Equity Options'!$L:$L,'Daily NSE Equity Options'!$A:$A,$A1589)=0,"",SUMIFS('Daily NSE Equity Options'!$L:$L,'Daily NSE Equity Options'!$A:$A,$A1589))</f>
        <v/>
      </c>
      <c r="Q1589" s="8">
        <f>IF(SUMIFS('Daily BSE Equity Options'!$L:$L,'Daily BSE Equity Options'!$A:$A,$A1589)=0,"",SUMIFS('Daily BSE Equity Options'!$L:$L,'Daily BSE Equity Options'!$A:$A,$A1589))</f>
        <v/>
      </c>
      <c r="R1589" s="8">
        <f>IF(OR(P1589="",Q1589=""),"",P1589+Q1589)</f>
        <v/>
      </c>
      <c r="S1589" s="23">
        <f>IFERROR(IF(OR(P1589="",INDEX(P:P,MATCH(DATE(YEAR($A1589)-1,MONTH($A1589),DAY($A1589)),$A:$A,0))=""),"",P1589/INDEX(P:P,MATCH(DATE(YEAR($A1589)-1,MONTH($A1589),DAY($A1589)),$A:$A,0))-1),"")</f>
        <v/>
      </c>
      <c r="T1589" s="23">
        <f>IFERROR(IF(OR(Q1589="",INDEX(Q:Q,MATCH(DATE(YEAR($A1589)-1,MONTH($A1589),DAY($A1589)),$A:$A,0))=""),"",Q1589/INDEX(Q:Q,MATCH(DATE(YEAR($A1589)-1,MONTH($A1589),DAY($A1589)),$A:$A,0))-1),"")</f>
        <v/>
      </c>
      <c r="U1589" s="23">
        <f>IFERROR(IF(OR(R1589="",INDEX(R:R,MATCH(DATE(YEAR($A1589)-1,MONTH($A1589),DAY($A1589)),$A:$A,0))=""),"",R1589/INDEX(R:R,MATCH(DATE(YEAR($A1589)-1,MONTH($A1589),DAY($A1589)),$A:$A,0))-1),"")</f>
        <v/>
      </c>
      <c r="V1589" s="23">
        <f>IF(OR(P1589="",P1588=""),"",P1589/P1588-1)</f>
        <v/>
      </c>
      <c r="W1589" s="23">
        <f>IF(OR(Q1589="",Q1588=""),"",Q1589/Q1588-1)</f>
        <v/>
      </c>
      <c r="X1589" s="23">
        <f>IF(OR(R1589="",R1588=""),"",R1589/R1588-1)</f>
        <v/>
      </c>
      <c r="Y1589" s="23">
        <f>IF(R1589="","",P1589/R1589)</f>
        <v/>
      </c>
      <c r="Z1589" s="23">
        <f>IF(R1589="","",Q1589/R1589)</f>
        <v/>
      </c>
      <c r="AA1589" s="24">
        <f>IF(SUMIFS('Daily NSE Equity Options'!$M:$M,'Daily NSE Equity Options'!$A:$A,$A1589)=0,"",SUMIFS('Daily NSE Equity Options'!$M:$M,'Daily NSE Equity Options'!$A:$A,$A1589))</f>
        <v/>
      </c>
      <c r="AB1589" s="9">
        <f>IF(SUMIFS('Daily BSE Equity Options'!$M:$M,'Daily BSE Equity Options'!$A:$A,$A1589)=0,"",SUMIFS('Daily BSE Equity Options'!$M:$M,'Daily BSE Equity Options'!$A:$A,$A1589))</f>
        <v/>
      </c>
      <c r="AC1589" s="9">
        <f>IF(OR(AA1589="",AB1589=""),"",AA1589+AB1589)</f>
        <v/>
      </c>
      <c r="AD1589" s="26">
        <f>IFERROR(IF(OR(AA1589="",INDEX(AA:AA,MATCH(DATE(YEAR($A1589)-1,MONTH($A1589),DAY($A1589)),$A:$A,0))=""),"",AA1589/INDEX(AA:AA,MATCH(DATE(YEAR($A1589)-1,MONTH($A1589),DAY($A1589)),$A:$A,0))-1),"")</f>
        <v/>
      </c>
      <c r="AE1589" s="26">
        <f>IFERROR(IF(OR(AB1589="",INDEX(AB:AB,MATCH(DATE(YEAR($A1589)-1,MONTH($A1589),DAY($A1589)),$A:$A,0))=""),"",AB1589/INDEX(AB:AB,MATCH(DATE(YEAR($A1589)-1,MONTH($A1589),DAY($A1589)),$A:$A,0))-1),"")</f>
        <v/>
      </c>
      <c r="AF1589" s="26">
        <f>IFERROR(IF(OR(AC1589="",INDEX(AC:AC,MATCH(DATE(YEAR($A1589)-1,MONTH($A1589),DAY($A1589)),$A:$A,0))=""),"",AC1589/INDEX(AC:AC,MATCH(DATE(YEAR($A1589)-1,MONTH($A1589),DAY($A1589)),$A:$A,0))-1),"")</f>
        <v/>
      </c>
      <c r="AG1589" s="26">
        <f>IF(OR(AA1589="",AA1588=""),"",AA1589/AA1588-1)</f>
        <v/>
      </c>
      <c r="AH1589" s="26">
        <f>IF(OR(AB1589="",AB1588=""),"",AB1589/AB1588-1)</f>
        <v/>
      </c>
      <c r="AI1589" s="26">
        <f>IF(OR(AC1589="",AC1588=""),"",AC1589/AC1588-1)</f>
        <v/>
      </c>
      <c r="AJ1589" s="26">
        <f>IF(AC1589="","",AA1589/AC1589)</f>
        <v/>
      </c>
      <c r="AK1589" s="26">
        <f>IF(AC1589="","",AB1589/AC1589)</f>
        <v/>
      </c>
      <c r="AL1589" s="29" t="n">
        <v>11.525</v>
      </c>
      <c r="AM1589" s="30" t="n">
        <v>11.615</v>
      </c>
      <c r="AN1589" s="30" t="n">
        <v>9.449999999999999</v>
      </c>
      <c r="AO1589" s="30" t="n">
        <v>11.08</v>
      </c>
      <c r="AP1589" s="31" t="n">
        <v>-0.0386</v>
      </c>
    </row>
    <row r="1590">
      <c r="A1590" s="11" t="n">
        <v>46260</v>
      </c>
      <c r="B1590" s="5" t="inlineStr">
        <is>
          <t>Wednesday</t>
        </is>
      </c>
      <c r="C1590" s="10" t="n">
        <v>46235</v>
      </c>
      <c r="D1590" s="5" t="inlineStr">
        <is>
          <t>Q2FY27</t>
        </is>
      </c>
      <c r="E1590" s="18">
        <f>IF(SUMIFS('Daily NSE Equity Options'!$K:$K,'Daily NSE Equity Options'!$A:$A,$A1590)=0,"",SUMIFS('Daily NSE Equity Options'!$K:$K,'Daily NSE Equity Options'!$A:$A,$A1590))</f>
        <v/>
      </c>
      <c r="F1590" s="7">
        <f>IF(SUMIFS('Daily BSE Equity Options'!$K:$K,'Daily BSE Equity Options'!$A:$A,$A1590)=0,"",SUMIFS('Daily BSE Equity Options'!$K:$K,'Daily BSE Equity Options'!$A:$A,$A1590))</f>
        <v/>
      </c>
      <c r="G1590" s="7">
        <f>IF(OR(E1590="",F1590=""),"",E1590+F1590)</f>
        <v/>
      </c>
      <c r="H1590" s="20">
        <f>IFERROR(IF(OR(E1590="",INDEX(E:E,MATCH(DATE(YEAR($A1590)-1,MONTH($A1590),DAY($A1590)),$A:$A,0))=""),"",E1590/INDEX(E:E,MATCH(DATE(YEAR($A1590)-1,MONTH($A1590),DAY($A1590)),$A:$A,0))-1),"")</f>
        <v/>
      </c>
      <c r="I1590" s="20">
        <f>IFERROR(IF(OR(F1590="",INDEX(F:F,MATCH(DATE(YEAR($A1590)-1,MONTH($A1590),DAY($A1590)),$A:$A,0))=""),"",F1590/INDEX(F:F,MATCH(DATE(YEAR($A1590)-1,MONTH($A1590),DAY($A1590)),$A:$A,0))-1),"")</f>
        <v/>
      </c>
      <c r="J1590" s="20">
        <f>IFERROR(IF(OR(G1590="",INDEX(G:G,MATCH(DATE(YEAR($A1590)-1,MONTH($A1590),DAY($A1590)),$A:$A,0))=""),"",G1590/INDEX(G:G,MATCH(DATE(YEAR($A1590)-1,MONTH($A1590),DAY($A1590)),$A:$A,0))-1),"")</f>
        <v/>
      </c>
      <c r="K1590" s="20">
        <f>IF(OR(E1590="",E1589=""),"",E1590/E1589-1)</f>
        <v/>
      </c>
      <c r="L1590" s="20">
        <f>IF(OR(F1590="",F1589=""),"",F1590/F1589-1)</f>
        <v/>
      </c>
      <c r="M1590" s="20">
        <f>IF(OR(G1590="",G1589=""),"",G1590/G1589-1)</f>
        <v/>
      </c>
      <c r="N1590" s="20">
        <f>IF(G1590="","",E1590/G1590)</f>
        <v/>
      </c>
      <c r="O1590" s="20">
        <f>IF(G1590="","",F1590/G1590)</f>
        <v/>
      </c>
      <c r="P1590" s="21">
        <f>IF(SUMIFS('Daily NSE Equity Options'!$L:$L,'Daily NSE Equity Options'!$A:$A,$A1590)=0,"",SUMIFS('Daily NSE Equity Options'!$L:$L,'Daily NSE Equity Options'!$A:$A,$A1590))</f>
        <v/>
      </c>
      <c r="Q1590" s="8">
        <f>IF(SUMIFS('Daily BSE Equity Options'!$L:$L,'Daily BSE Equity Options'!$A:$A,$A1590)=0,"",SUMIFS('Daily BSE Equity Options'!$L:$L,'Daily BSE Equity Options'!$A:$A,$A1590))</f>
        <v/>
      </c>
      <c r="R1590" s="8">
        <f>IF(OR(P1590="",Q1590=""),"",P1590+Q1590)</f>
        <v/>
      </c>
      <c r="S1590" s="23">
        <f>IFERROR(IF(OR(P1590="",INDEX(P:P,MATCH(DATE(YEAR($A1590)-1,MONTH($A1590),DAY($A1590)),$A:$A,0))=""),"",P1590/INDEX(P:P,MATCH(DATE(YEAR($A1590)-1,MONTH($A1590),DAY($A1590)),$A:$A,0))-1),"")</f>
        <v/>
      </c>
      <c r="T1590" s="23">
        <f>IFERROR(IF(OR(Q1590="",INDEX(Q:Q,MATCH(DATE(YEAR($A1590)-1,MONTH($A1590),DAY($A1590)),$A:$A,0))=""),"",Q1590/INDEX(Q:Q,MATCH(DATE(YEAR($A1590)-1,MONTH($A1590),DAY($A1590)),$A:$A,0))-1),"")</f>
        <v/>
      </c>
      <c r="U1590" s="23">
        <f>IFERROR(IF(OR(R1590="",INDEX(R:R,MATCH(DATE(YEAR($A1590)-1,MONTH($A1590),DAY($A1590)),$A:$A,0))=""),"",R1590/INDEX(R:R,MATCH(DATE(YEAR($A1590)-1,MONTH($A1590),DAY($A1590)),$A:$A,0))-1),"")</f>
        <v/>
      </c>
      <c r="V1590" s="23">
        <f>IF(OR(P1590="",P1589=""),"",P1590/P1589-1)</f>
        <v/>
      </c>
      <c r="W1590" s="23">
        <f>IF(OR(Q1590="",Q1589=""),"",Q1590/Q1589-1)</f>
        <v/>
      </c>
      <c r="X1590" s="23">
        <f>IF(OR(R1590="",R1589=""),"",R1590/R1589-1)</f>
        <v/>
      </c>
      <c r="Y1590" s="23">
        <f>IF(R1590="","",P1590/R1590)</f>
        <v/>
      </c>
      <c r="Z1590" s="23">
        <f>IF(R1590="","",Q1590/R1590)</f>
        <v/>
      </c>
      <c r="AA1590" s="24">
        <f>IF(SUMIFS('Daily NSE Equity Options'!$M:$M,'Daily NSE Equity Options'!$A:$A,$A1590)=0,"",SUMIFS('Daily NSE Equity Options'!$M:$M,'Daily NSE Equity Options'!$A:$A,$A1590))</f>
        <v/>
      </c>
      <c r="AB1590" s="9">
        <f>IF(SUMIFS('Daily BSE Equity Options'!$M:$M,'Daily BSE Equity Options'!$A:$A,$A1590)=0,"",SUMIFS('Daily BSE Equity Options'!$M:$M,'Daily BSE Equity Options'!$A:$A,$A1590))</f>
        <v/>
      </c>
      <c r="AC1590" s="9">
        <f>IF(OR(AA1590="",AB1590=""),"",AA1590+AB1590)</f>
        <v/>
      </c>
      <c r="AD1590" s="26">
        <f>IFERROR(IF(OR(AA1590="",INDEX(AA:AA,MATCH(DATE(YEAR($A1590)-1,MONTH($A1590),DAY($A1590)),$A:$A,0))=""),"",AA1590/INDEX(AA:AA,MATCH(DATE(YEAR($A1590)-1,MONTH($A1590),DAY($A1590)),$A:$A,0))-1),"")</f>
        <v/>
      </c>
      <c r="AE1590" s="26">
        <f>IFERROR(IF(OR(AB1590="",INDEX(AB:AB,MATCH(DATE(YEAR($A1590)-1,MONTH($A1590),DAY($A1590)),$A:$A,0))=""),"",AB1590/INDEX(AB:AB,MATCH(DATE(YEAR($A1590)-1,MONTH($A1590),DAY($A1590)),$A:$A,0))-1),"")</f>
        <v/>
      </c>
      <c r="AF1590" s="26">
        <f>IFERROR(IF(OR(AC1590="",INDEX(AC:AC,MATCH(DATE(YEAR($A1590)-1,MONTH($A1590),DAY($A1590)),$A:$A,0))=""),"",AC1590/INDEX(AC:AC,MATCH(DATE(YEAR($A1590)-1,MONTH($A1590),DAY($A1590)),$A:$A,0))-1),"")</f>
        <v/>
      </c>
      <c r="AG1590" s="26">
        <f>IF(OR(AA1590="",AA1589=""),"",AA1590/AA1589-1)</f>
        <v/>
      </c>
      <c r="AH1590" s="26">
        <f>IF(OR(AB1590="",AB1589=""),"",AB1590/AB1589-1)</f>
        <v/>
      </c>
      <c r="AI1590" s="26">
        <f>IF(OR(AC1590="",AC1589=""),"",AC1590/AC1589-1)</f>
        <v/>
      </c>
      <c r="AJ1590" s="26">
        <f>IF(AC1590="","",AA1590/AC1590)</f>
        <v/>
      </c>
      <c r="AK1590" s="26">
        <f>IF(AC1590="","",AB1590/AC1590)</f>
        <v/>
      </c>
      <c r="AL1590" s="29" t="n">
        <v>11.075</v>
      </c>
      <c r="AM1590" s="30" t="n">
        <v>11.075</v>
      </c>
      <c r="AN1590" s="30" t="n">
        <v>10.13</v>
      </c>
      <c r="AO1590" s="30" t="n">
        <v>10.57</v>
      </c>
      <c r="AP1590" s="31" t="n">
        <v>-0.0456</v>
      </c>
    </row>
    <row r="1591">
      <c r="A1591" s="11" t="n">
        <v>46261</v>
      </c>
      <c r="B1591" s="5" t="inlineStr">
        <is>
          <t>Thursday</t>
        </is>
      </c>
      <c r="C1591" s="10" t="n">
        <v>46235</v>
      </c>
      <c r="D1591" s="5" t="inlineStr">
        <is>
          <t>Q2FY27</t>
        </is>
      </c>
      <c r="E1591" s="18">
        <f>IF(SUMIFS('Daily NSE Equity Options'!$K:$K,'Daily NSE Equity Options'!$A:$A,$A1591)=0,"",SUMIFS('Daily NSE Equity Options'!$K:$K,'Daily NSE Equity Options'!$A:$A,$A1591))</f>
        <v/>
      </c>
      <c r="F1591" s="7">
        <f>IF(SUMIFS('Daily BSE Equity Options'!$K:$K,'Daily BSE Equity Options'!$A:$A,$A1591)=0,"",SUMIFS('Daily BSE Equity Options'!$K:$K,'Daily BSE Equity Options'!$A:$A,$A1591))</f>
        <v/>
      </c>
      <c r="G1591" s="7">
        <f>IF(OR(E1591="",F1591=""),"",E1591+F1591)</f>
        <v/>
      </c>
      <c r="H1591" s="20">
        <f>IFERROR(IF(OR(E1591="",INDEX(E:E,MATCH(DATE(YEAR($A1591)-1,MONTH($A1591),DAY($A1591)),$A:$A,0))=""),"",E1591/INDEX(E:E,MATCH(DATE(YEAR($A1591)-1,MONTH($A1591),DAY($A1591)),$A:$A,0))-1),"")</f>
        <v/>
      </c>
      <c r="I1591" s="20">
        <f>IFERROR(IF(OR(F1591="",INDEX(F:F,MATCH(DATE(YEAR($A1591)-1,MONTH($A1591),DAY($A1591)),$A:$A,0))=""),"",F1591/INDEX(F:F,MATCH(DATE(YEAR($A1591)-1,MONTH($A1591),DAY($A1591)),$A:$A,0))-1),"")</f>
        <v/>
      </c>
      <c r="J1591" s="20">
        <f>IFERROR(IF(OR(G1591="",INDEX(G:G,MATCH(DATE(YEAR($A1591)-1,MONTH($A1591),DAY($A1591)),$A:$A,0))=""),"",G1591/INDEX(G:G,MATCH(DATE(YEAR($A1591)-1,MONTH($A1591),DAY($A1591)),$A:$A,0))-1),"")</f>
        <v/>
      </c>
      <c r="K1591" s="20">
        <f>IF(OR(E1591="",E1590=""),"",E1591/E1590-1)</f>
        <v/>
      </c>
      <c r="L1591" s="20">
        <f>IF(OR(F1591="",F1590=""),"",F1591/F1590-1)</f>
        <v/>
      </c>
      <c r="M1591" s="20">
        <f>IF(OR(G1591="",G1590=""),"",G1591/G1590-1)</f>
        <v/>
      </c>
      <c r="N1591" s="20">
        <f>IF(G1591="","",E1591/G1591)</f>
        <v/>
      </c>
      <c r="O1591" s="20">
        <f>IF(G1591="","",F1591/G1591)</f>
        <v/>
      </c>
      <c r="P1591" s="21">
        <f>IF(SUMIFS('Daily NSE Equity Options'!$L:$L,'Daily NSE Equity Options'!$A:$A,$A1591)=0,"",SUMIFS('Daily NSE Equity Options'!$L:$L,'Daily NSE Equity Options'!$A:$A,$A1591))</f>
        <v/>
      </c>
      <c r="Q1591" s="8">
        <f>IF(SUMIFS('Daily BSE Equity Options'!$L:$L,'Daily BSE Equity Options'!$A:$A,$A1591)=0,"",SUMIFS('Daily BSE Equity Options'!$L:$L,'Daily BSE Equity Options'!$A:$A,$A1591))</f>
        <v/>
      </c>
      <c r="R1591" s="8">
        <f>IF(OR(P1591="",Q1591=""),"",P1591+Q1591)</f>
        <v/>
      </c>
      <c r="S1591" s="23">
        <f>IFERROR(IF(OR(P1591="",INDEX(P:P,MATCH(DATE(YEAR($A1591)-1,MONTH($A1591),DAY($A1591)),$A:$A,0))=""),"",P1591/INDEX(P:P,MATCH(DATE(YEAR($A1591)-1,MONTH($A1591),DAY($A1591)),$A:$A,0))-1),"")</f>
        <v/>
      </c>
      <c r="T1591" s="23">
        <f>IFERROR(IF(OR(Q1591="",INDEX(Q:Q,MATCH(DATE(YEAR($A1591)-1,MONTH($A1591),DAY($A1591)),$A:$A,0))=""),"",Q1591/INDEX(Q:Q,MATCH(DATE(YEAR($A1591)-1,MONTH($A1591),DAY($A1591)),$A:$A,0))-1),"")</f>
        <v/>
      </c>
      <c r="U1591" s="23">
        <f>IFERROR(IF(OR(R1591="",INDEX(R:R,MATCH(DATE(YEAR($A1591)-1,MONTH($A1591),DAY($A1591)),$A:$A,0))=""),"",R1591/INDEX(R:R,MATCH(DATE(YEAR($A1591)-1,MONTH($A1591),DAY($A1591)),$A:$A,0))-1),"")</f>
        <v/>
      </c>
      <c r="V1591" s="23">
        <f>IF(OR(P1591="",P1590=""),"",P1591/P1590-1)</f>
        <v/>
      </c>
      <c r="W1591" s="23">
        <f>IF(OR(Q1591="",Q1590=""),"",Q1591/Q1590-1)</f>
        <v/>
      </c>
      <c r="X1591" s="23">
        <f>IF(OR(R1591="",R1590=""),"",R1591/R1590-1)</f>
        <v/>
      </c>
      <c r="Y1591" s="23">
        <f>IF(R1591="","",P1591/R1591)</f>
        <v/>
      </c>
      <c r="Z1591" s="23">
        <f>IF(R1591="","",Q1591/R1591)</f>
        <v/>
      </c>
      <c r="AA1591" s="24">
        <f>IF(SUMIFS('Daily NSE Equity Options'!$M:$M,'Daily NSE Equity Options'!$A:$A,$A1591)=0,"",SUMIFS('Daily NSE Equity Options'!$M:$M,'Daily NSE Equity Options'!$A:$A,$A1591))</f>
        <v/>
      </c>
      <c r="AB1591" s="9">
        <f>IF(SUMIFS('Daily BSE Equity Options'!$M:$M,'Daily BSE Equity Options'!$A:$A,$A1591)=0,"",SUMIFS('Daily BSE Equity Options'!$M:$M,'Daily BSE Equity Options'!$A:$A,$A1591))</f>
        <v/>
      </c>
      <c r="AC1591" s="9">
        <f>IF(OR(AA1591="",AB1591=""),"",AA1591+AB1591)</f>
        <v/>
      </c>
      <c r="AD1591" s="26">
        <f>IFERROR(IF(OR(AA1591="",INDEX(AA:AA,MATCH(DATE(YEAR($A1591)-1,MONTH($A1591),DAY($A1591)),$A:$A,0))=""),"",AA1591/INDEX(AA:AA,MATCH(DATE(YEAR($A1591)-1,MONTH($A1591),DAY($A1591)),$A:$A,0))-1),"")</f>
        <v/>
      </c>
      <c r="AE1591" s="26">
        <f>IFERROR(IF(OR(AB1591="",INDEX(AB:AB,MATCH(DATE(YEAR($A1591)-1,MONTH($A1591),DAY($A1591)),$A:$A,0))=""),"",AB1591/INDEX(AB:AB,MATCH(DATE(YEAR($A1591)-1,MONTH($A1591),DAY($A1591)),$A:$A,0))-1),"")</f>
        <v/>
      </c>
      <c r="AF1591" s="26">
        <f>IFERROR(IF(OR(AC1591="",INDEX(AC:AC,MATCH(DATE(YEAR($A1591)-1,MONTH($A1591),DAY($A1591)),$A:$A,0))=""),"",AC1591/INDEX(AC:AC,MATCH(DATE(YEAR($A1591)-1,MONTH($A1591),DAY($A1591)),$A:$A,0))-1),"")</f>
        <v/>
      </c>
      <c r="AG1591" s="26">
        <f>IF(OR(AA1591="",AA1590=""),"",AA1591/AA1590-1)</f>
        <v/>
      </c>
      <c r="AH1591" s="26">
        <f>IF(OR(AB1591="",AB1590=""),"",AB1591/AB1590-1)</f>
        <v/>
      </c>
      <c r="AI1591" s="26">
        <f>IF(OR(AC1591="",AC1590=""),"",AC1591/AC1590-1)</f>
        <v/>
      </c>
      <c r="AJ1591" s="26">
        <f>IF(AC1591="","",AA1591/AC1591)</f>
        <v/>
      </c>
      <c r="AK1591" s="26">
        <f>IF(AC1591="","",AB1591/AC1591)</f>
        <v/>
      </c>
      <c r="AL1591" s="29" t="n">
        <v>10.565</v>
      </c>
      <c r="AM1591" s="30" t="n">
        <v>11.28</v>
      </c>
      <c r="AN1591" s="30" t="n">
        <v>10.355</v>
      </c>
      <c r="AO1591" s="30" t="n">
        <v>11.07</v>
      </c>
      <c r="AP1591" s="31" t="n">
        <v>0.0478</v>
      </c>
    </row>
    <row r="1592">
      <c r="A1592" s="11" t="n">
        <v>46262</v>
      </c>
      <c r="B1592" s="5" t="inlineStr">
        <is>
          <t>Friday</t>
        </is>
      </c>
      <c r="C1592" s="10" t="n">
        <v>46235</v>
      </c>
      <c r="D1592" s="5" t="inlineStr">
        <is>
          <t>Q2FY27</t>
        </is>
      </c>
      <c r="E1592" s="18">
        <f>IF(SUMIFS('Daily NSE Equity Options'!$K:$K,'Daily NSE Equity Options'!$A:$A,$A1592)=0,"",SUMIFS('Daily NSE Equity Options'!$K:$K,'Daily NSE Equity Options'!$A:$A,$A1592))</f>
        <v/>
      </c>
      <c r="F1592" s="7">
        <f>IF(SUMIFS('Daily BSE Equity Options'!$K:$K,'Daily BSE Equity Options'!$A:$A,$A1592)=0,"",SUMIFS('Daily BSE Equity Options'!$K:$K,'Daily BSE Equity Options'!$A:$A,$A1592))</f>
        <v/>
      </c>
      <c r="G1592" s="7">
        <f>IF(OR(E1592="",F1592=""),"",E1592+F1592)</f>
        <v/>
      </c>
      <c r="H1592" s="20">
        <f>IFERROR(IF(OR(E1592="",INDEX(E:E,MATCH(DATE(YEAR($A1592)-1,MONTH($A1592),DAY($A1592)),$A:$A,0))=""),"",E1592/INDEX(E:E,MATCH(DATE(YEAR($A1592)-1,MONTH($A1592),DAY($A1592)),$A:$A,0))-1),"")</f>
        <v/>
      </c>
      <c r="I1592" s="20">
        <f>IFERROR(IF(OR(F1592="",INDEX(F:F,MATCH(DATE(YEAR($A1592)-1,MONTH($A1592),DAY($A1592)),$A:$A,0))=""),"",F1592/INDEX(F:F,MATCH(DATE(YEAR($A1592)-1,MONTH($A1592),DAY($A1592)),$A:$A,0))-1),"")</f>
        <v/>
      </c>
      <c r="J1592" s="20">
        <f>IFERROR(IF(OR(G1592="",INDEX(G:G,MATCH(DATE(YEAR($A1592)-1,MONTH($A1592),DAY($A1592)),$A:$A,0))=""),"",G1592/INDEX(G:G,MATCH(DATE(YEAR($A1592)-1,MONTH($A1592),DAY($A1592)),$A:$A,0))-1),"")</f>
        <v/>
      </c>
      <c r="K1592" s="20">
        <f>IF(OR(E1592="",E1591=""),"",E1592/E1591-1)</f>
        <v/>
      </c>
      <c r="L1592" s="20">
        <f>IF(OR(F1592="",F1591=""),"",F1592/F1591-1)</f>
        <v/>
      </c>
      <c r="M1592" s="20">
        <f>IF(OR(G1592="",G1591=""),"",G1592/G1591-1)</f>
        <v/>
      </c>
      <c r="N1592" s="20">
        <f>IF(G1592="","",E1592/G1592)</f>
        <v/>
      </c>
      <c r="O1592" s="20">
        <f>IF(G1592="","",F1592/G1592)</f>
        <v/>
      </c>
      <c r="P1592" s="21">
        <f>IF(SUMIFS('Daily NSE Equity Options'!$L:$L,'Daily NSE Equity Options'!$A:$A,$A1592)=0,"",SUMIFS('Daily NSE Equity Options'!$L:$L,'Daily NSE Equity Options'!$A:$A,$A1592))</f>
        <v/>
      </c>
      <c r="Q1592" s="8">
        <f>IF(SUMIFS('Daily BSE Equity Options'!$L:$L,'Daily BSE Equity Options'!$A:$A,$A1592)=0,"",SUMIFS('Daily BSE Equity Options'!$L:$L,'Daily BSE Equity Options'!$A:$A,$A1592))</f>
        <v/>
      </c>
      <c r="R1592" s="8">
        <f>IF(OR(P1592="",Q1592=""),"",P1592+Q1592)</f>
        <v/>
      </c>
      <c r="S1592" s="23">
        <f>IFERROR(IF(OR(P1592="",INDEX(P:P,MATCH(DATE(YEAR($A1592)-1,MONTH($A1592),DAY($A1592)),$A:$A,0))=""),"",P1592/INDEX(P:P,MATCH(DATE(YEAR($A1592)-1,MONTH($A1592),DAY($A1592)),$A:$A,0))-1),"")</f>
        <v/>
      </c>
      <c r="T1592" s="23">
        <f>IFERROR(IF(OR(Q1592="",INDEX(Q:Q,MATCH(DATE(YEAR($A1592)-1,MONTH($A1592),DAY($A1592)),$A:$A,0))=""),"",Q1592/INDEX(Q:Q,MATCH(DATE(YEAR($A1592)-1,MONTH($A1592),DAY($A1592)),$A:$A,0))-1),"")</f>
        <v/>
      </c>
      <c r="U1592" s="23">
        <f>IFERROR(IF(OR(R1592="",INDEX(R:R,MATCH(DATE(YEAR($A1592)-1,MONTH($A1592),DAY($A1592)),$A:$A,0))=""),"",R1592/INDEX(R:R,MATCH(DATE(YEAR($A1592)-1,MONTH($A1592),DAY($A1592)),$A:$A,0))-1),"")</f>
        <v/>
      </c>
      <c r="V1592" s="23">
        <f>IF(OR(P1592="",P1591=""),"",P1592/P1591-1)</f>
        <v/>
      </c>
      <c r="W1592" s="23">
        <f>IF(OR(Q1592="",Q1591=""),"",Q1592/Q1591-1)</f>
        <v/>
      </c>
      <c r="X1592" s="23">
        <f>IF(OR(R1592="",R1591=""),"",R1592/R1591-1)</f>
        <v/>
      </c>
      <c r="Y1592" s="23">
        <f>IF(R1592="","",P1592/R1592)</f>
        <v/>
      </c>
      <c r="Z1592" s="23">
        <f>IF(R1592="","",Q1592/R1592)</f>
        <v/>
      </c>
      <c r="AA1592" s="24">
        <f>IF(SUMIFS('Daily NSE Equity Options'!$M:$M,'Daily NSE Equity Options'!$A:$A,$A1592)=0,"",SUMIFS('Daily NSE Equity Options'!$M:$M,'Daily NSE Equity Options'!$A:$A,$A1592))</f>
        <v/>
      </c>
      <c r="AB1592" s="9">
        <f>IF(SUMIFS('Daily BSE Equity Options'!$M:$M,'Daily BSE Equity Options'!$A:$A,$A1592)=0,"",SUMIFS('Daily BSE Equity Options'!$M:$M,'Daily BSE Equity Options'!$A:$A,$A1592))</f>
        <v/>
      </c>
      <c r="AC1592" s="9">
        <f>IF(OR(AA1592="",AB1592=""),"",AA1592+AB1592)</f>
        <v/>
      </c>
      <c r="AD1592" s="26">
        <f>IFERROR(IF(OR(AA1592="",INDEX(AA:AA,MATCH(DATE(YEAR($A1592)-1,MONTH($A1592),DAY($A1592)),$A:$A,0))=""),"",AA1592/INDEX(AA:AA,MATCH(DATE(YEAR($A1592)-1,MONTH($A1592),DAY($A1592)),$A:$A,0))-1),"")</f>
        <v/>
      </c>
      <c r="AE1592" s="26">
        <f>IFERROR(IF(OR(AB1592="",INDEX(AB:AB,MATCH(DATE(YEAR($A1592)-1,MONTH($A1592),DAY($A1592)),$A:$A,0))=""),"",AB1592/INDEX(AB:AB,MATCH(DATE(YEAR($A1592)-1,MONTH($A1592),DAY($A1592)),$A:$A,0))-1),"")</f>
        <v/>
      </c>
      <c r="AF1592" s="26">
        <f>IFERROR(IF(OR(AC1592="",INDEX(AC:AC,MATCH(DATE(YEAR($A1592)-1,MONTH($A1592),DAY($A1592)),$A:$A,0))=""),"",AC1592/INDEX(AC:AC,MATCH(DATE(YEAR($A1592)-1,MONTH($A1592),DAY($A1592)),$A:$A,0))-1),"")</f>
        <v/>
      </c>
      <c r="AG1592" s="26">
        <f>IF(OR(AA1592="",AA1591=""),"",AA1592/AA1591-1)</f>
        <v/>
      </c>
      <c r="AH1592" s="26">
        <f>IF(OR(AB1592="",AB1591=""),"",AB1592/AB1591-1)</f>
        <v/>
      </c>
      <c r="AI1592" s="26">
        <f>IF(OR(AC1592="",AC1591=""),"",AC1592/AC1591-1)</f>
        <v/>
      </c>
      <c r="AJ1592" s="26">
        <f>IF(AC1592="","",AA1592/AC1592)</f>
        <v/>
      </c>
      <c r="AK1592" s="26">
        <f>IF(AC1592="","",AB1592/AC1592)</f>
        <v/>
      </c>
      <c r="AL1592" s="29" t="n">
        <v>11.0675</v>
      </c>
      <c r="AM1592" s="30" t="n">
        <v>11.1425</v>
      </c>
      <c r="AN1592" s="30" t="n">
        <v>10.5325</v>
      </c>
      <c r="AO1592" s="30" t="n">
        <v>10.68</v>
      </c>
      <c r="AP1592" s="31" t="n">
        <v>-0.035</v>
      </c>
    </row>
    <row r="1593">
      <c r="A1593" s="11" t="n">
        <v>46265</v>
      </c>
      <c r="B1593" s="5" t="inlineStr">
        <is>
          <t>Monday</t>
        </is>
      </c>
      <c r="C1593" s="10" t="n">
        <v>46235</v>
      </c>
      <c r="D1593" s="5" t="inlineStr">
        <is>
          <t>Q2FY27</t>
        </is>
      </c>
      <c r="E1593" s="18">
        <f>IF(SUMIFS('Daily NSE Equity Options'!$K:$K,'Daily NSE Equity Options'!$A:$A,$A1593)=0,"",SUMIFS('Daily NSE Equity Options'!$K:$K,'Daily NSE Equity Options'!$A:$A,$A1593))</f>
        <v/>
      </c>
      <c r="F1593" s="7">
        <f>IF(SUMIFS('Daily BSE Equity Options'!$K:$K,'Daily BSE Equity Options'!$A:$A,$A1593)=0,"",SUMIFS('Daily BSE Equity Options'!$K:$K,'Daily BSE Equity Options'!$A:$A,$A1593))</f>
        <v/>
      </c>
      <c r="G1593" s="7">
        <f>IF(OR(E1593="",F1593=""),"",E1593+F1593)</f>
        <v/>
      </c>
      <c r="H1593" s="20">
        <f>IFERROR(IF(OR(E1593="",INDEX(E:E,MATCH(DATE(YEAR($A1593)-1,MONTH($A1593),DAY($A1593)),$A:$A,0))=""),"",E1593/INDEX(E:E,MATCH(DATE(YEAR($A1593)-1,MONTH($A1593),DAY($A1593)),$A:$A,0))-1),"")</f>
        <v/>
      </c>
      <c r="I1593" s="20">
        <f>IFERROR(IF(OR(F1593="",INDEX(F:F,MATCH(DATE(YEAR($A1593)-1,MONTH($A1593),DAY($A1593)),$A:$A,0))=""),"",F1593/INDEX(F:F,MATCH(DATE(YEAR($A1593)-1,MONTH($A1593),DAY($A1593)),$A:$A,0))-1),"")</f>
        <v/>
      </c>
      <c r="J1593" s="20">
        <f>IFERROR(IF(OR(G1593="",INDEX(G:G,MATCH(DATE(YEAR($A1593)-1,MONTH($A1593),DAY($A1593)),$A:$A,0))=""),"",G1593/INDEX(G:G,MATCH(DATE(YEAR($A1593)-1,MONTH($A1593),DAY($A1593)),$A:$A,0))-1),"")</f>
        <v/>
      </c>
      <c r="K1593" s="20">
        <f>IF(OR(E1593="",E1592=""),"",E1593/E1592-1)</f>
        <v/>
      </c>
      <c r="L1593" s="20">
        <f>IF(OR(F1593="",F1592=""),"",F1593/F1592-1)</f>
        <v/>
      </c>
      <c r="M1593" s="20">
        <f>IF(OR(G1593="",G1592=""),"",G1593/G1592-1)</f>
        <v/>
      </c>
      <c r="N1593" s="20">
        <f>IF(G1593="","",E1593/G1593)</f>
        <v/>
      </c>
      <c r="O1593" s="20">
        <f>IF(G1593="","",F1593/G1593)</f>
        <v/>
      </c>
      <c r="P1593" s="21">
        <f>IF(SUMIFS('Daily NSE Equity Options'!$L:$L,'Daily NSE Equity Options'!$A:$A,$A1593)=0,"",SUMIFS('Daily NSE Equity Options'!$L:$L,'Daily NSE Equity Options'!$A:$A,$A1593))</f>
        <v/>
      </c>
      <c r="Q1593" s="8">
        <f>IF(SUMIFS('Daily BSE Equity Options'!$L:$L,'Daily BSE Equity Options'!$A:$A,$A1593)=0,"",SUMIFS('Daily BSE Equity Options'!$L:$L,'Daily BSE Equity Options'!$A:$A,$A1593))</f>
        <v/>
      </c>
      <c r="R1593" s="8">
        <f>IF(OR(P1593="",Q1593=""),"",P1593+Q1593)</f>
        <v/>
      </c>
      <c r="S1593" s="23">
        <f>IFERROR(IF(OR(P1593="",INDEX(P:P,MATCH(DATE(YEAR($A1593)-1,MONTH($A1593),DAY($A1593)),$A:$A,0))=""),"",P1593/INDEX(P:P,MATCH(DATE(YEAR($A1593)-1,MONTH($A1593),DAY($A1593)),$A:$A,0))-1),"")</f>
        <v/>
      </c>
      <c r="T1593" s="23">
        <f>IFERROR(IF(OR(Q1593="",INDEX(Q:Q,MATCH(DATE(YEAR($A1593)-1,MONTH($A1593),DAY($A1593)),$A:$A,0))=""),"",Q1593/INDEX(Q:Q,MATCH(DATE(YEAR($A1593)-1,MONTH($A1593),DAY($A1593)),$A:$A,0))-1),"")</f>
        <v/>
      </c>
      <c r="U1593" s="23">
        <f>IFERROR(IF(OR(R1593="",INDEX(R:R,MATCH(DATE(YEAR($A1593)-1,MONTH($A1593),DAY($A1593)),$A:$A,0))=""),"",R1593/INDEX(R:R,MATCH(DATE(YEAR($A1593)-1,MONTH($A1593),DAY($A1593)),$A:$A,0))-1),"")</f>
        <v/>
      </c>
      <c r="V1593" s="23">
        <f>IF(OR(P1593="",P1592=""),"",P1593/P1592-1)</f>
        <v/>
      </c>
      <c r="W1593" s="23">
        <f>IF(OR(Q1593="",Q1592=""),"",Q1593/Q1592-1)</f>
        <v/>
      </c>
      <c r="X1593" s="23">
        <f>IF(OR(R1593="",R1592=""),"",R1593/R1592-1)</f>
        <v/>
      </c>
      <c r="Y1593" s="23">
        <f>IF(R1593="","",P1593/R1593)</f>
        <v/>
      </c>
      <c r="Z1593" s="23">
        <f>IF(R1593="","",Q1593/R1593)</f>
        <v/>
      </c>
      <c r="AA1593" s="24">
        <f>IF(SUMIFS('Daily NSE Equity Options'!$M:$M,'Daily NSE Equity Options'!$A:$A,$A1593)=0,"",SUMIFS('Daily NSE Equity Options'!$M:$M,'Daily NSE Equity Options'!$A:$A,$A1593))</f>
        <v/>
      </c>
      <c r="AB1593" s="9">
        <f>IF(SUMIFS('Daily BSE Equity Options'!$M:$M,'Daily BSE Equity Options'!$A:$A,$A1593)=0,"",SUMIFS('Daily BSE Equity Options'!$M:$M,'Daily BSE Equity Options'!$A:$A,$A1593))</f>
        <v/>
      </c>
      <c r="AC1593" s="9">
        <f>IF(OR(AA1593="",AB1593=""),"",AA1593+AB1593)</f>
        <v/>
      </c>
      <c r="AD1593" s="26">
        <f>IFERROR(IF(OR(AA1593="",INDEX(AA:AA,MATCH(DATE(YEAR($A1593)-1,MONTH($A1593),DAY($A1593)),$A:$A,0))=""),"",AA1593/INDEX(AA:AA,MATCH(DATE(YEAR($A1593)-1,MONTH($A1593),DAY($A1593)),$A:$A,0))-1),"")</f>
        <v/>
      </c>
      <c r="AE1593" s="26">
        <f>IFERROR(IF(OR(AB1593="",INDEX(AB:AB,MATCH(DATE(YEAR($A1593)-1,MONTH($A1593),DAY($A1593)),$A:$A,0))=""),"",AB1593/INDEX(AB:AB,MATCH(DATE(YEAR($A1593)-1,MONTH($A1593),DAY($A1593)),$A:$A,0))-1),"")</f>
        <v/>
      </c>
      <c r="AF1593" s="26">
        <f>IFERROR(IF(OR(AC1593="",INDEX(AC:AC,MATCH(DATE(YEAR($A1593)-1,MONTH($A1593),DAY($A1593)),$A:$A,0))=""),"",AC1593/INDEX(AC:AC,MATCH(DATE(YEAR($A1593)-1,MONTH($A1593),DAY($A1593)),$A:$A,0))-1),"")</f>
        <v/>
      </c>
      <c r="AG1593" s="26">
        <f>IF(OR(AA1593="",AA1592=""),"",AA1593/AA1592-1)</f>
        <v/>
      </c>
      <c r="AH1593" s="26">
        <f>IF(OR(AB1593="",AB1592=""),"",AB1593/AB1592-1)</f>
        <v/>
      </c>
      <c r="AI1593" s="26">
        <f>IF(OR(AC1593="",AC1592=""),"",AC1593/AC1592-1)</f>
        <v/>
      </c>
      <c r="AJ1593" s="26">
        <f>IF(AC1593="","",AA1593/AC1593)</f>
        <v/>
      </c>
      <c r="AK1593" s="26">
        <f>IF(AC1593="","",AB1593/AC1593)</f>
        <v/>
      </c>
      <c r="AL1593" s="29" t="n">
        <v>10.68</v>
      </c>
      <c r="AM1593" s="30" t="n">
        <v>11.44</v>
      </c>
      <c r="AN1593" s="30" t="n">
        <v>10.68</v>
      </c>
      <c r="AO1593" s="30" t="n">
        <v>11.19</v>
      </c>
      <c r="AP1593" s="31" t="n">
        <v>0.0478</v>
      </c>
    </row>
    <row r="1594">
      <c r="A1594" s="11" t="n">
        <v>46266</v>
      </c>
      <c r="B1594" s="5" t="inlineStr">
        <is>
          <t>Tuesday</t>
        </is>
      </c>
      <c r="C1594" s="10" t="n">
        <v>46266</v>
      </c>
      <c r="D1594" s="5" t="inlineStr">
        <is>
          <t>Q2FY27</t>
        </is>
      </c>
      <c r="E1594" s="18">
        <f>IF(SUMIFS('Daily NSE Equity Options'!$K:$K,'Daily NSE Equity Options'!$A:$A,$A1594)=0,"",SUMIFS('Daily NSE Equity Options'!$K:$K,'Daily NSE Equity Options'!$A:$A,$A1594))</f>
        <v/>
      </c>
      <c r="F1594" s="7">
        <f>IF(SUMIFS('Daily BSE Equity Options'!$K:$K,'Daily BSE Equity Options'!$A:$A,$A1594)=0,"",SUMIFS('Daily BSE Equity Options'!$K:$K,'Daily BSE Equity Options'!$A:$A,$A1594))</f>
        <v/>
      </c>
      <c r="G1594" s="7">
        <f>IF(OR(E1594="",F1594=""),"",E1594+F1594)</f>
        <v/>
      </c>
      <c r="H1594" s="20">
        <f>IFERROR(IF(OR(E1594="",INDEX(E:E,MATCH(DATE(YEAR($A1594)-1,MONTH($A1594),DAY($A1594)),$A:$A,0))=""),"",E1594/INDEX(E:E,MATCH(DATE(YEAR($A1594)-1,MONTH($A1594),DAY($A1594)),$A:$A,0))-1),"")</f>
        <v/>
      </c>
      <c r="I1594" s="20">
        <f>IFERROR(IF(OR(F1594="",INDEX(F:F,MATCH(DATE(YEAR($A1594)-1,MONTH($A1594),DAY($A1594)),$A:$A,0))=""),"",F1594/INDEX(F:F,MATCH(DATE(YEAR($A1594)-1,MONTH($A1594),DAY($A1594)),$A:$A,0))-1),"")</f>
        <v/>
      </c>
      <c r="J1594" s="20">
        <f>IFERROR(IF(OR(G1594="",INDEX(G:G,MATCH(DATE(YEAR($A1594)-1,MONTH($A1594),DAY($A1594)),$A:$A,0))=""),"",G1594/INDEX(G:G,MATCH(DATE(YEAR($A1594)-1,MONTH($A1594),DAY($A1594)),$A:$A,0))-1),"")</f>
        <v/>
      </c>
      <c r="K1594" s="20">
        <f>IF(OR(E1594="",E1593=""),"",E1594/E1593-1)</f>
        <v/>
      </c>
      <c r="L1594" s="20">
        <f>IF(OR(F1594="",F1593=""),"",F1594/F1593-1)</f>
        <v/>
      </c>
      <c r="M1594" s="20">
        <f>IF(OR(G1594="",G1593=""),"",G1594/G1593-1)</f>
        <v/>
      </c>
      <c r="N1594" s="20">
        <f>IF(G1594="","",E1594/G1594)</f>
        <v/>
      </c>
      <c r="O1594" s="20">
        <f>IF(G1594="","",F1594/G1594)</f>
        <v/>
      </c>
      <c r="P1594" s="21">
        <f>IF(SUMIFS('Daily NSE Equity Options'!$L:$L,'Daily NSE Equity Options'!$A:$A,$A1594)=0,"",SUMIFS('Daily NSE Equity Options'!$L:$L,'Daily NSE Equity Options'!$A:$A,$A1594))</f>
        <v/>
      </c>
      <c r="Q1594" s="8">
        <f>IF(SUMIFS('Daily BSE Equity Options'!$L:$L,'Daily BSE Equity Options'!$A:$A,$A1594)=0,"",SUMIFS('Daily BSE Equity Options'!$L:$L,'Daily BSE Equity Options'!$A:$A,$A1594))</f>
        <v/>
      </c>
      <c r="R1594" s="8">
        <f>IF(OR(P1594="",Q1594=""),"",P1594+Q1594)</f>
        <v/>
      </c>
      <c r="S1594" s="23">
        <f>IFERROR(IF(OR(P1594="",INDEX(P:P,MATCH(DATE(YEAR($A1594)-1,MONTH($A1594),DAY($A1594)),$A:$A,0))=""),"",P1594/INDEX(P:P,MATCH(DATE(YEAR($A1594)-1,MONTH($A1594),DAY($A1594)),$A:$A,0))-1),"")</f>
        <v/>
      </c>
      <c r="T1594" s="23">
        <f>IFERROR(IF(OR(Q1594="",INDEX(Q:Q,MATCH(DATE(YEAR($A1594)-1,MONTH($A1594),DAY($A1594)),$A:$A,0))=""),"",Q1594/INDEX(Q:Q,MATCH(DATE(YEAR($A1594)-1,MONTH($A1594),DAY($A1594)),$A:$A,0))-1),"")</f>
        <v/>
      </c>
      <c r="U1594" s="23">
        <f>IFERROR(IF(OR(R1594="",INDEX(R:R,MATCH(DATE(YEAR($A1594)-1,MONTH($A1594),DAY($A1594)),$A:$A,0))=""),"",R1594/INDEX(R:R,MATCH(DATE(YEAR($A1594)-1,MONTH($A1594),DAY($A1594)),$A:$A,0))-1),"")</f>
        <v/>
      </c>
      <c r="V1594" s="23">
        <f>IF(OR(P1594="",P1593=""),"",P1594/P1593-1)</f>
        <v/>
      </c>
      <c r="W1594" s="23">
        <f>IF(OR(Q1594="",Q1593=""),"",Q1594/Q1593-1)</f>
        <v/>
      </c>
      <c r="X1594" s="23">
        <f>IF(OR(R1594="",R1593=""),"",R1594/R1593-1)</f>
        <v/>
      </c>
      <c r="Y1594" s="23">
        <f>IF(R1594="","",P1594/R1594)</f>
        <v/>
      </c>
      <c r="Z1594" s="23">
        <f>IF(R1594="","",Q1594/R1594)</f>
        <v/>
      </c>
      <c r="AA1594" s="24">
        <f>IF(SUMIFS('Daily NSE Equity Options'!$M:$M,'Daily NSE Equity Options'!$A:$A,$A1594)=0,"",SUMIFS('Daily NSE Equity Options'!$M:$M,'Daily NSE Equity Options'!$A:$A,$A1594))</f>
        <v/>
      </c>
      <c r="AB1594" s="9">
        <f>IF(SUMIFS('Daily BSE Equity Options'!$M:$M,'Daily BSE Equity Options'!$A:$A,$A1594)=0,"",SUMIFS('Daily BSE Equity Options'!$M:$M,'Daily BSE Equity Options'!$A:$A,$A1594))</f>
        <v/>
      </c>
      <c r="AC1594" s="9">
        <f>IF(OR(AA1594="",AB1594=""),"",AA1594+AB1594)</f>
        <v/>
      </c>
      <c r="AD1594" s="26">
        <f>IFERROR(IF(OR(AA1594="",INDEX(AA:AA,MATCH(DATE(YEAR($A1594)-1,MONTH($A1594),DAY($A1594)),$A:$A,0))=""),"",AA1594/INDEX(AA:AA,MATCH(DATE(YEAR($A1594)-1,MONTH($A1594),DAY($A1594)),$A:$A,0))-1),"")</f>
        <v/>
      </c>
      <c r="AE1594" s="26">
        <f>IFERROR(IF(OR(AB1594="",INDEX(AB:AB,MATCH(DATE(YEAR($A1594)-1,MONTH($A1594),DAY($A1594)),$A:$A,0))=""),"",AB1594/INDEX(AB:AB,MATCH(DATE(YEAR($A1594)-1,MONTH($A1594),DAY($A1594)),$A:$A,0))-1),"")</f>
        <v/>
      </c>
      <c r="AF1594" s="26">
        <f>IFERROR(IF(OR(AC1594="",INDEX(AC:AC,MATCH(DATE(YEAR($A1594)-1,MONTH($A1594),DAY($A1594)),$A:$A,0))=""),"",AC1594/INDEX(AC:AC,MATCH(DATE(YEAR($A1594)-1,MONTH($A1594),DAY($A1594)),$A:$A,0))-1),"")</f>
        <v/>
      </c>
      <c r="AG1594" s="26">
        <f>IF(OR(AA1594="",AA1593=""),"",AA1594/AA1593-1)</f>
        <v/>
      </c>
      <c r="AH1594" s="26">
        <f>IF(OR(AB1594="",AB1593=""),"",AB1594/AB1593-1)</f>
        <v/>
      </c>
      <c r="AI1594" s="26">
        <f>IF(OR(AC1594="",AC1593=""),"",AC1594/AC1593-1)</f>
        <v/>
      </c>
      <c r="AJ1594" s="26">
        <f>IF(AC1594="","",AA1594/AC1594)</f>
        <v/>
      </c>
      <c r="AK1594" s="26">
        <f>IF(AC1594="","",AB1594/AC1594)</f>
        <v/>
      </c>
      <c r="AL1594" s="29" t="n">
        <v>11.19</v>
      </c>
      <c r="AM1594" s="30" t="n">
        <v>12.1225</v>
      </c>
      <c r="AN1594" s="30" t="n">
        <v>9.2475</v>
      </c>
      <c r="AO1594" s="30" t="n">
        <v>11.49</v>
      </c>
      <c r="AP1594" s="31" t="n">
        <v>0.0268</v>
      </c>
    </row>
    <row r="1595">
      <c r="A1595" s="11" t="n">
        <v>46267</v>
      </c>
      <c r="B1595" s="5" t="inlineStr">
        <is>
          <t>Wednesday</t>
        </is>
      </c>
      <c r="C1595" s="10" t="n">
        <v>46266</v>
      </c>
      <c r="D1595" s="5" t="inlineStr">
        <is>
          <t>Q2FY27</t>
        </is>
      </c>
      <c r="E1595" s="18">
        <f>IF(SUMIFS('Daily NSE Equity Options'!$K:$K,'Daily NSE Equity Options'!$A:$A,$A1595)=0,"",SUMIFS('Daily NSE Equity Options'!$K:$K,'Daily NSE Equity Options'!$A:$A,$A1595))</f>
        <v/>
      </c>
      <c r="F1595" s="7">
        <f>IF(SUMIFS('Daily BSE Equity Options'!$K:$K,'Daily BSE Equity Options'!$A:$A,$A1595)=0,"",SUMIFS('Daily BSE Equity Options'!$K:$K,'Daily BSE Equity Options'!$A:$A,$A1595))</f>
        <v/>
      </c>
      <c r="G1595" s="7">
        <f>IF(OR(E1595="",F1595=""),"",E1595+F1595)</f>
        <v/>
      </c>
      <c r="H1595" s="20">
        <f>IFERROR(IF(OR(E1595="",INDEX(E:E,MATCH(DATE(YEAR($A1595)-1,MONTH($A1595),DAY($A1595)),$A:$A,0))=""),"",E1595/INDEX(E:E,MATCH(DATE(YEAR($A1595)-1,MONTH($A1595),DAY($A1595)),$A:$A,0))-1),"")</f>
        <v/>
      </c>
      <c r="I1595" s="20">
        <f>IFERROR(IF(OR(F1595="",INDEX(F:F,MATCH(DATE(YEAR($A1595)-1,MONTH($A1595),DAY($A1595)),$A:$A,0))=""),"",F1595/INDEX(F:F,MATCH(DATE(YEAR($A1595)-1,MONTH($A1595),DAY($A1595)),$A:$A,0))-1),"")</f>
        <v/>
      </c>
      <c r="J1595" s="20">
        <f>IFERROR(IF(OR(G1595="",INDEX(G:G,MATCH(DATE(YEAR($A1595)-1,MONTH($A1595),DAY($A1595)),$A:$A,0))=""),"",G1595/INDEX(G:G,MATCH(DATE(YEAR($A1595)-1,MONTH($A1595),DAY($A1595)),$A:$A,0))-1),"")</f>
        <v/>
      </c>
      <c r="K1595" s="20">
        <f>IF(OR(E1595="",E1594=""),"",E1595/E1594-1)</f>
        <v/>
      </c>
      <c r="L1595" s="20">
        <f>IF(OR(F1595="",F1594=""),"",F1595/F1594-1)</f>
        <v/>
      </c>
      <c r="M1595" s="20">
        <f>IF(OR(G1595="",G1594=""),"",G1595/G1594-1)</f>
        <v/>
      </c>
      <c r="N1595" s="20">
        <f>IF(G1595="","",E1595/G1595)</f>
        <v/>
      </c>
      <c r="O1595" s="20">
        <f>IF(G1595="","",F1595/G1595)</f>
        <v/>
      </c>
      <c r="P1595" s="21">
        <f>IF(SUMIFS('Daily NSE Equity Options'!$L:$L,'Daily NSE Equity Options'!$A:$A,$A1595)=0,"",SUMIFS('Daily NSE Equity Options'!$L:$L,'Daily NSE Equity Options'!$A:$A,$A1595))</f>
        <v/>
      </c>
      <c r="Q1595" s="8">
        <f>IF(SUMIFS('Daily BSE Equity Options'!$L:$L,'Daily BSE Equity Options'!$A:$A,$A1595)=0,"",SUMIFS('Daily BSE Equity Options'!$L:$L,'Daily BSE Equity Options'!$A:$A,$A1595))</f>
        <v/>
      </c>
      <c r="R1595" s="8">
        <f>IF(OR(P1595="",Q1595=""),"",P1595+Q1595)</f>
        <v/>
      </c>
      <c r="S1595" s="23">
        <f>IFERROR(IF(OR(P1595="",INDEX(P:P,MATCH(DATE(YEAR($A1595)-1,MONTH($A1595),DAY($A1595)),$A:$A,0))=""),"",P1595/INDEX(P:P,MATCH(DATE(YEAR($A1595)-1,MONTH($A1595),DAY($A1595)),$A:$A,0))-1),"")</f>
        <v/>
      </c>
      <c r="T1595" s="23">
        <f>IFERROR(IF(OR(Q1595="",INDEX(Q:Q,MATCH(DATE(YEAR($A1595)-1,MONTH($A1595),DAY($A1595)),$A:$A,0))=""),"",Q1595/INDEX(Q:Q,MATCH(DATE(YEAR($A1595)-1,MONTH($A1595),DAY($A1595)),$A:$A,0))-1),"")</f>
        <v/>
      </c>
      <c r="U1595" s="23">
        <f>IFERROR(IF(OR(R1595="",INDEX(R:R,MATCH(DATE(YEAR($A1595)-1,MONTH($A1595),DAY($A1595)),$A:$A,0))=""),"",R1595/INDEX(R:R,MATCH(DATE(YEAR($A1595)-1,MONTH($A1595),DAY($A1595)),$A:$A,0))-1),"")</f>
        <v/>
      </c>
      <c r="V1595" s="23">
        <f>IF(OR(P1595="",P1594=""),"",P1595/P1594-1)</f>
        <v/>
      </c>
      <c r="W1595" s="23">
        <f>IF(OR(Q1595="",Q1594=""),"",Q1595/Q1594-1)</f>
        <v/>
      </c>
      <c r="X1595" s="23">
        <f>IF(OR(R1595="",R1594=""),"",R1595/R1594-1)</f>
        <v/>
      </c>
      <c r="Y1595" s="23">
        <f>IF(R1595="","",P1595/R1595)</f>
        <v/>
      </c>
      <c r="Z1595" s="23">
        <f>IF(R1595="","",Q1595/R1595)</f>
        <v/>
      </c>
      <c r="AA1595" s="24">
        <f>IF(SUMIFS('Daily NSE Equity Options'!$M:$M,'Daily NSE Equity Options'!$A:$A,$A1595)=0,"",SUMIFS('Daily NSE Equity Options'!$M:$M,'Daily NSE Equity Options'!$A:$A,$A1595))</f>
        <v/>
      </c>
      <c r="AB1595" s="9">
        <f>IF(SUMIFS('Daily BSE Equity Options'!$M:$M,'Daily BSE Equity Options'!$A:$A,$A1595)=0,"",SUMIFS('Daily BSE Equity Options'!$M:$M,'Daily BSE Equity Options'!$A:$A,$A1595))</f>
        <v/>
      </c>
      <c r="AC1595" s="9">
        <f>IF(OR(AA1595="",AB1595=""),"",AA1595+AB1595)</f>
        <v/>
      </c>
      <c r="AD1595" s="26">
        <f>IFERROR(IF(OR(AA1595="",INDEX(AA:AA,MATCH(DATE(YEAR($A1595)-1,MONTH($A1595),DAY($A1595)),$A:$A,0))=""),"",AA1595/INDEX(AA:AA,MATCH(DATE(YEAR($A1595)-1,MONTH($A1595),DAY($A1595)),$A:$A,0))-1),"")</f>
        <v/>
      </c>
      <c r="AE1595" s="26">
        <f>IFERROR(IF(OR(AB1595="",INDEX(AB:AB,MATCH(DATE(YEAR($A1595)-1,MONTH($A1595),DAY($A1595)),$A:$A,0))=""),"",AB1595/INDEX(AB:AB,MATCH(DATE(YEAR($A1595)-1,MONTH($A1595),DAY($A1595)),$A:$A,0))-1),"")</f>
        <v/>
      </c>
      <c r="AF1595" s="26">
        <f>IFERROR(IF(OR(AC1595="",INDEX(AC:AC,MATCH(DATE(YEAR($A1595)-1,MONTH($A1595),DAY($A1595)),$A:$A,0))=""),"",AC1595/INDEX(AC:AC,MATCH(DATE(YEAR($A1595)-1,MONTH($A1595),DAY($A1595)),$A:$A,0))-1),"")</f>
        <v/>
      </c>
      <c r="AG1595" s="26">
        <f>IF(OR(AA1595="",AA1594=""),"",AA1595/AA1594-1)</f>
        <v/>
      </c>
      <c r="AH1595" s="26">
        <f>IF(OR(AB1595="",AB1594=""),"",AB1595/AB1594-1)</f>
        <v/>
      </c>
      <c r="AI1595" s="26">
        <f>IF(OR(AC1595="",AC1594=""),"",AC1595/AC1594-1)</f>
        <v/>
      </c>
      <c r="AJ1595" s="26">
        <f>IF(AC1595="","",AA1595/AC1595)</f>
        <v/>
      </c>
      <c r="AK1595" s="26">
        <f>IF(AC1595="","",AB1595/AC1595)</f>
        <v/>
      </c>
      <c r="AL1595" s="29" t="n">
        <v>11.4925</v>
      </c>
      <c r="AM1595" s="30" t="n">
        <v>12.1125</v>
      </c>
      <c r="AN1595" s="30" t="n">
        <v>10.5475</v>
      </c>
      <c r="AO1595" s="30" t="n">
        <v>11.59</v>
      </c>
      <c r="AP1595" s="31" t="n">
        <v>0.008500000000000001</v>
      </c>
    </row>
    <row r="1596">
      <c r="A1596" s="11" t="n">
        <v>46268</v>
      </c>
      <c r="B1596" s="5" t="inlineStr">
        <is>
          <t>Thursday</t>
        </is>
      </c>
      <c r="C1596" s="10" t="n">
        <v>46266</v>
      </c>
      <c r="D1596" s="5" t="inlineStr">
        <is>
          <t>Q2FY27</t>
        </is>
      </c>
      <c r="E1596" s="18">
        <f>IF(SUMIFS('Daily NSE Equity Options'!$K:$K,'Daily NSE Equity Options'!$A:$A,$A1596)=0,"",SUMIFS('Daily NSE Equity Options'!$K:$K,'Daily NSE Equity Options'!$A:$A,$A1596))</f>
        <v/>
      </c>
      <c r="F1596" s="7">
        <f>IF(SUMIFS('Daily BSE Equity Options'!$K:$K,'Daily BSE Equity Options'!$A:$A,$A1596)=0,"",SUMIFS('Daily BSE Equity Options'!$K:$K,'Daily BSE Equity Options'!$A:$A,$A1596))</f>
        <v/>
      </c>
      <c r="G1596" s="7">
        <f>IF(OR(E1596="",F1596=""),"",E1596+F1596)</f>
        <v/>
      </c>
      <c r="H1596" s="20">
        <f>IFERROR(IF(OR(E1596="",INDEX(E:E,MATCH(DATE(YEAR($A1596)-1,MONTH($A1596),DAY($A1596)),$A:$A,0))=""),"",E1596/INDEX(E:E,MATCH(DATE(YEAR($A1596)-1,MONTH($A1596),DAY($A1596)),$A:$A,0))-1),"")</f>
        <v/>
      </c>
      <c r="I1596" s="20">
        <f>IFERROR(IF(OR(F1596="",INDEX(F:F,MATCH(DATE(YEAR($A1596)-1,MONTH($A1596),DAY($A1596)),$A:$A,0))=""),"",F1596/INDEX(F:F,MATCH(DATE(YEAR($A1596)-1,MONTH($A1596),DAY($A1596)),$A:$A,0))-1),"")</f>
        <v/>
      </c>
      <c r="J1596" s="20">
        <f>IFERROR(IF(OR(G1596="",INDEX(G:G,MATCH(DATE(YEAR($A1596)-1,MONTH($A1596),DAY($A1596)),$A:$A,0))=""),"",G1596/INDEX(G:G,MATCH(DATE(YEAR($A1596)-1,MONTH($A1596),DAY($A1596)),$A:$A,0))-1),"")</f>
        <v/>
      </c>
      <c r="K1596" s="20">
        <f>IF(OR(E1596="",E1595=""),"",E1596/E1595-1)</f>
        <v/>
      </c>
      <c r="L1596" s="20">
        <f>IF(OR(F1596="",F1595=""),"",F1596/F1595-1)</f>
        <v/>
      </c>
      <c r="M1596" s="20">
        <f>IF(OR(G1596="",G1595=""),"",G1596/G1595-1)</f>
        <v/>
      </c>
      <c r="N1596" s="20">
        <f>IF(G1596="","",E1596/G1596)</f>
        <v/>
      </c>
      <c r="O1596" s="20">
        <f>IF(G1596="","",F1596/G1596)</f>
        <v/>
      </c>
      <c r="P1596" s="21">
        <f>IF(SUMIFS('Daily NSE Equity Options'!$L:$L,'Daily NSE Equity Options'!$A:$A,$A1596)=0,"",SUMIFS('Daily NSE Equity Options'!$L:$L,'Daily NSE Equity Options'!$A:$A,$A1596))</f>
        <v/>
      </c>
      <c r="Q1596" s="8">
        <f>IF(SUMIFS('Daily BSE Equity Options'!$L:$L,'Daily BSE Equity Options'!$A:$A,$A1596)=0,"",SUMIFS('Daily BSE Equity Options'!$L:$L,'Daily BSE Equity Options'!$A:$A,$A1596))</f>
        <v/>
      </c>
      <c r="R1596" s="8">
        <f>IF(OR(P1596="",Q1596=""),"",P1596+Q1596)</f>
        <v/>
      </c>
      <c r="S1596" s="23">
        <f>IFERROR(IF(OR(P1596="",INDEX(P:P,MATCH(DATE(YEAR($A1596)-1,MONTH($A1596),DAY($A1596)),$A:$A,0))=""),"",P1596/INDEX(P:P,MATCH(DATE(YEAR($A1596)-1,MONTH($A1596),DAY($A1596)),$A:$A,0))-1),"")</f>
        <v/>
      </c>
      <c r="T1596" s="23">
        <f>IFERROR(IF(OR(Q1596="",INDEX(Q:Q,MATCH(DATE(YEAR($A1596)-1,MONTH($A1596),DAY($A1596)),$A:$A,0))=""),"",Q1596/INDEX(Q:Q,MATCH(DATE(YEAR($A1596)-1,MONTH($A1596),DAY($A1596)),$A:$A,0))-1),"")</f>
        <v/>
      </c>
      <c r="U1596" s="23">
        <f>IFERROR(IF(OR(R1596="",INDEX(R:R,MATCH(DATE(YEAR($A1596)-1,MONTH($A1596),DAY($A1596)),$A:$A,0))=""),"",R1596/INDEX(R:R,MATCH(DATE(YEAR($A1596)-1,MONTH($A1596),DAY($A1596)),$A:$A,0))-1),"")</f>
        <v/>
      </c>
      <c r="V1596" s="23">
        <f>IF(OR(P1596="",P1595=""),"",P1596/P1595-1)</f>
        <v/>
      </c>
      <c r="W1596" s="23">
        <f>IF(OR(Q1596="",Q1595=""),"",Q1596/Q1595-1)</f>
        <v/>
      </c>
      <c r="X1596" s="23">
        <f>IF(OR(R1596="",R1595=""),"",R1596/R1595-1)</f>
        <v/>
      </c>
      <c r="Y1596" s="23">
        <f>IF(R1596="","",P1596/R1596)</f>
        <v/>
      </c>
      <c r="Z1596" s="23">
        <f>IF(R1596="","",Q1596/R1596)</f>
        <v/>
      </c>
      <c r="AA1596" s="24">
        <f>IF(SUMIFS('Daily NSE Equity Options'!$M:$M,'Daily NSE Equity Options'!$A:$A,$A1596)=0,"",SUMIFS('Daily NSE Equity Options'!$M:$M,'Daily NSE Equity Options'!$A:$A,$A1596))</f>
        <v/>
      </c>
      <c r="AB1596" s="9">
        <f>IF(SUMIFS('Daily BSE Equity Options'!$M:$M,'Daily BSE Equity Options'!$A:$A,$A1596)=0,"",SUMIFS('Daily BSE Equity Options'!$M:$M,'Daily BSE Equity Options'!$A:$A,$A1596))</f>
        <v/>
      </c>
      <c r="AC1596" s="9">
        <f>IF(OR(AA1596="",AB1596=""),"",AA1596+AB1596)</f>
        <v/>
      </c>
      <c r="AD1596" s="26">
        <f>IFERROR(IF(OR(AA1596="",INDEX(AA:AA,MATCH(DATE(YEAR($A1596)-1,MONTH($A1596),DAY($A1596)),$A:$A,0))=""),"",AA1596/INDEX(AA:AA,MATCH(DATE(YEAR($A1596)-1,MONTH($A1596),DAY($A1596)),$A:$A,0))-1),"")</f>
        <v/>
      </c>
      <c r="AE1596" s="26">
        <f>IFERROR(IF(OR(AB1596="",INDEX(AB:AB,MATCH(DATE(YEAR($A1596)-1,MONTH($A1596),DAY($A1596)),$A:$A,0))=""),"",AB1596/INDEX(AB:AB,MATCH(DATE(YEAR($A1596)-1,MONTH($A1596),DAY($A1596)),$A:$A,0))-1),"")</f>
        <v/>
      </c>
      <c r="AF1596" s="26">
        <f>IFERROR(IF(OR(AC1596="",INDEX(AC:AC,MATCH(DATE(YEAR($A1596)-1,MONTH($A1596),DAY($A1596)),$A:$A,0))=""),"",AC1596/INDEX(AC:AC,MATCH(DATE(YEAR($A1596)-1,MONTH($A1596),DAY($A1596)),$A:$A,0))-1),"")</f>
        <v/>
      </c>
      <c r="AG1596" s="26">
        <f>IF(OR(AA1596="",AA1595=""),"",AA1596/AA1595-1)</f>
        <v/>
      </c>
      <c r="AH1596" s="26">
        <f>IF(OR(AB1596="",AB1595=""),"",AB1596/AB1595-1)</f>
        <v/>
      </c>
      <c r="AI1596" s="26">
        <f>IF(OR(AC1596="",AC1595=""),"",AC1596/AC1595-1)</f>
        <v/>
      </c>
      <c r="AJ1596" s="26">
        <f>IF(AC1596="","",AA1596/AC1596)</f>
        <v/>
      </c>
      <c r="AK1596" s="26">
        <f>IF(AC1596="","",AB1596/AC1596)</f>
        <v/>
      </c>
      <c r="AL1596" s="29" t="n">
        <v>11.5925</v>
      </c>
      <c r="AM1596" s="30" t="n">
        <v>11.5925</v>
      </c>
      <c r="AN1596" s="30" t="n">
        <v>10.75</v>
      </c>
      <c r="AO1596" s="30" t="n">
        <v>11.34</v>
      </c>
      <c r="AP1596" s="31" t="n">
        <v>-0.0218</v>
      </c>
    </row>
    <row r="1597">
      <c r="A1597" s="11" t="n">
        <v>46269</v>
      </c>
      <c r="B1597" s="5" t="inlineStr">
        <is>
          <t>Friday</t>
        </is>
      </c>
      <c r="C1597" s="10" t="n">
        <v>46266</v>
      </c>
      <c r="D1597" s="5" t="inlineStr">
        <is>
          <t>Q2FY27</t>
        </is>
      </c>
      <c r="E1597" s="18">
        <f>IF(SUMIFS('Daily NSE Equity Options'!$K:$K,'Daily NSE Equity Options'!$A:$A,$A1597)=0,"",SUMIFS('Daily NSE Equity Options'!$K:$K,'Daily NSE Equity Options'!$A:$A,$A1597))</f>
        <v/>
      </c>
      <c r="F1597" s="7">
        <f>IF(SUMIFS('Daily BSE Equity Options'!$K:$K,'Daily BSE Equity Options'!$A:$A,$A1597)=0,"",SUMIFS('Daily BSE Equity Options'!$K:$K,'Daily BSE Equity Options'!$A:$A,$A1597))</f>
        <v/>
      </c>
      <c r="G1597" s="7">
        <f>IF(OR(E1597="",F1597=""),"",E1597+F1597)</f>
        <v/>
      </c>
      <c r="H1597" s="20">
        <f>IFERROR(IF(OR(E1597="",INDEX(E:E,MATCH(DATE(YEAR($A1597)-1,MONTH($A1597),DAY($A1597)),$A:$A,0))=""),"",E1597/INDEX(E:E,MATCH(DATE(YEAR($A1597)-1,MONTH($A1597),DAY($A1597)),$A:$A,0))-1),"")</f>
        <v/>
      </c>
      <c r="I1597" s="20">
        <f>IFERROR(IF(OR(F1597="",INDEX(F:F,MATCH(DATE(YEAR($A1597)-1,MONTH($A1597),DAY($A1597)),$A:$A,0))=""),"",F1597/INDEX(F:F,MATCH(DATE(YEAR($A1597)-1,MONTH($A1597),DAY($A1597)),$A:$A,0))-1),"")</f>
        <v/>
      </c>
      <c r="J1597" s="20">
        <f>IFERROR(IF(OR(G1597="",INDEX(G:G,MATCH(DATE(YEAR($A1597)-1,MONTH($A1597),DAY($A1597)),$A:$A,0))=""),"",G1597/INDEX(G:G,MATCH(DATE(YEAR($A1597)-1,MONTH($A1597),DAY($A1597)),$A:$A,0))-1),"")</f>
        <v/>
      </c>
      <c r="K1597" s="20">
        <f>IF(OR(E1597="",E1596=""),"",E1597/E1596-1)</f>
        <v/>
      </c>
      <c r="L1597" s="20">
        <f>IF(OR(F1597="",F1596=""),"",F1597/F1596-1)</f>
        <v/>
      </c>
      <c r="M1597" s="20">
        <f>IF(OR(G1597="",G1596=""),"",G1597/G1596-1)</f>
        <v/>
      </c>
      <c r="N1597" s="20">
        <f>IF(G1597="","",E1597/G1597)</f>
        <v/>
      </c>
      <c r="O1597" s="20">
        <f>IF(G1597="","",F1597/G1597)</f>
        <v/>
      </c>
      <c r="P1597" s="21">
        <f>IF(SUMIFS('Daily NSE Equity Options'!$L:$L,'Daily NSE Equity Options'!$A:$A,$A1597)=0,"",SUMIFS('Daily NSE Equity Options'!$L:$L,'Daily NSE Equity Options'!$A:$A,$A1597))</f>
        <v/>
      </c>
      <c r="Q1597" s="8">
        <f>IF(SUMIFS('Daily BSE Equity Options'!$L:$L,'Daily BSE Equity Options'!$A:$A,$A1597)=0,"",SUMIFS('Daily BSE Equity Options'!$L:$L,'Daily BSE Equity Options'!$A:$A,$A1597))</f>
        <v/>
      </c>
      <c r="R1597" s="8">
        <f>IF(OR(P1597="",Q1597=""),"",P1597+Q1597)</f>
        <v/>
      </c>
      <c r="S1597" s="23">
        <f>IFERROR(IF(OR(P1597="",INDEX(P:P,MATCH(DATE(YEAR($A1597)-1,MONTH($A1597),DAY($A1597)),$A:$A,0))=""),"",P1597/INDEX(P:P,MATCH(DATE(YEAR($A1597)-1,MONTH($A1597),DAY($A1597)),$A:$A,0))-1),"")</f>
        <v/>
      </c>
      <c r="T1597" s="23">
        <f>IFERROR(IF(OR(Q1597="",INDEX(Q:Q,MATCH(DATE(YEAR($A1597)-1,MONTH($A1597),DAY($A1597)),$A:$A,0))=""),"",Q1597/INDEX(Q:Q,MATCH(DATE(YEAR($A1597)-1,MONTH($A1597),DAY($A1597)),$A:$A,0))-1),"")</f>
        <v/>
      </c>
      <c r="U1597" s="23">
        <f>IFERROR(IF(OR(R1597="",INDEX(R:R,MATCH(DATE(YEAR($A1597)-1,MONTH($A1597),DAY($A1597)),$A:$A,0))=""),"",R1597/INDEX(R:R,MATCH(DATE(YEAR($A1597)-1,MONTH($A1597),DAY($A1597)),$A:$A,0))-1),"")</f>
        <v/>
      </c>
      <c r="V1597" s="23">
        <f>IF(OR(P1597="",P1596=""),"",P1597/P1596-1)</f>
        <v/>
      </c>
      <c r="W1597" s="23">
        <f>IF(OR(Q1597="",Q1596=""),"",Q1597/Q1596-1)</f>
        <v/>
      </c>
      <c r="X1597" s="23">
        <f>IF(OR(R1597="",R1596=""),"",R1597/R1596-1)</f>
        <v/>
      </c>
      <c r="Y1597" s="23">
        <f>IF(R1597="","",P1597/R1597)</f>
        <v/>
      </c>
      <c r="Z1597" s="23">
        <f>IF(R1597="","",Q1597/R1597)</f>
        <v/>
      </c>
      <c r="AA1597" s="24">
        <f>IF(SUMIFS('Daily NSE Equity Options'!$M:$M,'Daily NSE Equity Options'!$A:$A,$A1597)=0,"",SUMIFS('Daily NSE Equity Options'!$M:$M,'Daily NSE Equity Options'!$A:$A,$A1597))</f>
        <v/>
      </c>
      <c r="AB1597" s="9">
        <f>IF(SUMIFS('Daily BSE Equity Options'!$M:$M,'Daily BSE Equity Options'!$A:$A,$A1597)=0,"",SUMIFS('Daily BSE Equity Options'!$M:$M,'Daily BSE Equity Options'!$A:$A,$A1597))</f>
        <v/>
      </c>
      <c r="AC1597" s="9">
        <f>IF(OR(AA1597="",AB1597=""),"",AA1597+AB1597)</f>
        <v/>
      </c>
      <c r="AD1597" s="26">
        <f>IFERROR(IF(OR(AA1597="",INDEX(AA:AA,MATCH(DATE(YEAR($A1597)-1,MONTH($A1597),DAY($A1597)),$A:$A,0))=""),"",AA1597/INDEX(AA:AA,MATCH(DATE(YEAR($A1597)-1,MONTH($A1597),DAY($A1597)),$A:$A,0))-1),"")</f>
        <v/>
      </c>
      <c r="AE1597" s="26">
        <f>IFERROR(IF(OR(AB1597="",INDEX(AB:AB,MATCH(DATE(YEAR($A1597)-1,MONTH($A1597),DAY($A1597)),$A:$A,0))=""),"",AB1597/INDEX(AB:AB,MATCH(DATE(YEAR($A1597)-1,MONTH($A1597),DAY($A1597)),$A:$A,0))-1),"")</f>
        <v/>
      </c>
      <c r="AF1597" s="26">
        <f>IFERROR(IF(OR(AC1597="",INDEX(AC:AC,MATCH(DATE(YEAR($A1597)-1,MONTH($A1597),DAY($A1597)),$A:$A,0))=""),"",AC1597/INDEX(AC:AC,MATCH(DATE(YEAR($A1597)-1,MONTH($A1597),DAY($A1597)),$A:$A,0))-1),"")</f>
        <v/>
      </c>
      <c r="AG1597" s="26">
        <f>IF(OR(AA1597="",AA1596=""),"",AA1597/AA1596-1)</f>
        <v/>
      </c>
      <c r="AH1597" s="26">
        <f>IF(OR(AB1597="",AB1596=""),"",AB1597/AB1596-1)</f>
        <v/>
      </c>
      <c r="AI1597" s="26">
        <f>IF(OR(AC1597="",AC1596=""),"",AC1597/AC1596-1)</f>
        <v/>
      </c>
      <c r="AJ1597" s="26">
        <f>IF(AC1597="","",AA1597/AC1597)</f>
        <v/>
      </c>
      <c r="AK1597" s="26">
        <f>IF(AC1597="","",AB1597/AC1597)</f>
        <v/>
      </c>
      <c r="AL1597" s="29" t="n">
        <v>11.3375</v>
      </c>
      <c r="AM1597" s="30" t="n">
        <v>11.3375</v>
      </c>
      <c r="AN1597" s="30" t="n">
        <v>10.565</v>
      </c>
      <c r="AO1597" s="30" t="n">
        <v>10.68</v>
      </c>
      <c r="AP1597" s="31" t="n">
        <v>-0.058</v>
      </c>
    </row>
    <row r="1598">
      <c r="A1598" s="11" t="n">
        <v>46272</v>
      </c>
      <c r="B1598" s="5" t="inlineStr">
        <is>
          <t>Monday</t>
        </is>
      </c>
      <c r="C1598" s="10" t="n">
        <v>46266</v>
      </c>
      <c r="D1598" s="5" t="inlineStr">
        <is>
          <t>Q2FY27</t>
        </is>
      </c>
      <c r="E1598" s="18">
        <f>IF(SUMIFS('Daily NSE Equity Options'!$K:$K,'Daily NSE Equity Options'!$A:$A,$A1598)=0,"",SUMIFS('Daily NSE Equity Options'!$K:$K,'Daily NSE Equity Options'!$A:$A,$A1598))</f>
        <v/>
      </c>
      <c r="F1598" s="7">
        <f>IF(SUMIFS('Daily BSE Equity Options'!$K:$K,'Daily BSE Equity Options'!$A:$A,$A1598)=0,"",SUMIFS('Daily BSE Equity Options'!$K:$K,'Daily BSE Equity Options'!$A:$A,$A1598))</f>
        <v/>
      </c>
      <c r="G1598" s="7">
        <f>IF(OR(E1598="",F1598=""),"",E1598+F1598)</f>
        <v/>
      </c>
      <c r="H1598" s="20">
        <f>IFERROR(IF(OR(E1598="",INDEX(E:E,MATCH(DATE(YEAR($A1598)-1,MONTH($A1598),DAY($A1598)),$A:$A,0))=""),"",E1598/INDEX(E:E,MATCH(DATE(YEAR($A1598)-1,MONTH($A1598),DAY($A1598)),$A:$A,0))-1),"")</f>
        <v/>
      </c>
      <c r="I1598" s="20">
        <f>IFERROR(IF(OR(F1598="",INDEX(F:F,MATCH(DATE(YEAR($A1598)-1,MONTH($A1598),DAY($A1598)),$A:$A,0))=""),"",F1598/INDEX(F:F,MATCH(DATE(YEAR($A1598)-1,MONTH($A1598),DAY($A1598)),$A:$A,0))-1),"")</f>
        <v/>
      </c>
      <c r="J1598" s="20">
        <f>IFERROR(IF(OR(G1598="",INDEX(G:G,MATCH(DATE(YEAR($A1598)-1,MONTH($A1598),DAY($A1598)),$A:$A,0))=""),"",G1598/INDEX(G:G,MATCH(DATE(YEAR($A1598)-1,MONTH($A1598),DAY($A1598)),$A:$A,0))-1),"")</f>
        <v/>
      </c>
      <c r="K1598" s="20">
        <f>IF(OR(E1598="",E1597=""),"",E1598/E1597-1)</f>
        <v/>
      </c>
      <c r="L1598" s="20">
        <f>IF(OR(F1598="",F1597=""),"",F1598/F1597-1)</f>
        <v/>
      </c>
      <c r="M1598" s="20">
        <f>IF(OR(G1598="",G1597=""),"",G1598/G1597-1)</f>
        <v/>
      </c>
      <c r="N1598" s="20">
        <f>IF(G1598="","",E1598/G1598)</f>
        <v/>
      </c>
      <c r="O1598" s="20">
        <f>IF(G1598="","",F1598/G1598)</f>
        <v/>
      </c>
      <c r="P1598" s="21">
        <f>IF(SUMIFS('Daily NSE Equity Options'!$L:$L,'Daily NSE Equity Options'!$A:$A,$A1598)=0,"",SUMIFS('Daily NSE Equity Options'!$L:$L,'Daily NSE Equity Options'!$A:$A,$A1598))</f>
        <v/>
      </c>
      <c r="Q1598" s="8">
        <f>IF(SUMIFS('Daily BSE Equity Options'!$L:$L,'Daily BSE Equity Options'!$A:$A,$A1598)=0,"",SUMIFS('Daily BSE Equity Options'!$L:$L,'Daily BSE Equity Options'!$A:$A,$A1598))</f>
        <v/>
      </c>
      <c r="R1598" s="8">
        <f>IF(OR(P1598="",Q1598=""),"",P1598+Q1598)</f>
        <v/>
      </c>
      <c r="S1598" s="23">
        <f>IFERROR(IF(OR(P1598="",INDEX(P:P,MATCH(DATE(YEAR($A1598)-1,MONTH($A1598),DAY($A1598)),$A:$A,0))=""),"",P1598/INDEX(P:P,MATCH(DATE(YEAR($A1598)-1,MONTH($A1598),DAY($A1598)),$A:$A,0))-1),"")</f>
        <v/>
      </c>
      <c r="T1598" s="23">
        <f>IFERROR(IF(OR(Q1598="",INDEX(Q:Q,MATCH(DATE(YEAR($A1598)-1,MONTH($A1598),DAY($A1598)),$A:$A,0))=""),"",Q1598/INDEX(Q:Q,MATCH(DATE(YEAR($A1598)-1,MONTH($A1598),DAY($A1598)),$A:$A,0))-1),"")</f>
        <v/>
      </c>
      <c r="U1598" s="23">
        <f>IFERROR(IF(OR(R1598="",INDEX(R:R,MATCH(DATE(YEAR($A1598)-1,MONTH($A1598),DAY($A1598)),$A:$A,0))=""),"",R1598/INDEX(R:R,MATCH(DATE(YEAR($A1598)-1,MONTH($A1598),DAY($A1598)),$A:$A,0))-1),"")</f>
        <v/>
      </c>
      <c r="V1598" s="23">
        <f>IF(OR(P1598="",P1597=""),"",P1598/P1597-1)</f>
        <v/>
      </c>
      <c r="W1598" s="23">
        <f>IF(OR(Q1598="",Q1597=""),"",Q1598/Q1597-1)</f>
        <v/>
      </c>
      <c r="X1598" s="23">
        <f>IF(OR(R1598="",R1597=""),"",R1598/R1597-1)</f>
        <v/>
      </c>
      <c r="Y1598" s="23">
        <f>IF(R1598="","",P1598/R1598)</f>
        <v/>
      </c>
      <c r="Z1598" s="23">
        <f>IF(R1598="","",Q1598/R1598)</f>
        <v/>
      </c>
      <c r="AA1598" s="24">
        <f>IF(SUMIFS('Daily NSE Equity Options'!$M:$M,'Daily NSE Equity Options'!$A:$A,$A1598)=0,"",SUMIFS('Daily NSE Equity Options'!$M:$M,'Daily NSE Equity Options'!$A:$A,$A1598))</f>
        <v/>
      </c>
      <c r="AB1598" s="9">
        <f>IF(SUMIFS('Daily BSE Equity Options'!$M:$M,'Daily BSE Equity Options'!$A:$A,$A1598)=0,"",SUMIFS('Daily BSE Equity Options'!$M:$M,'Daily BSE Equity Options'!$A:$A,$A1598))</f>
        <v/>
      </c>
      <c r="AC1598" s="9">
        <f>IF(OR(AA1598="",AB1598=""),"",AA1598+AB1598)</f>
        <v/>
      </c>
      <c r="AD1598" s="26">
        <f>IFERROR(IF(OR(AA1598="",INDEX(AA:AA,MATCH(DATE(YEAR($A1598)-1,MONTH($A1598),DAY($A1598)),$A:$A,0))=""),"",AA1598/INDEX(AA:AA,MATCH(DATE(YEAR($A1598)-1,MONTH($A1598),DAY($A1598)),$A:$A,0))-1),"")</f>
        <v/>
      </c>
      <c r="AE1598" s="26">
        <f>IFERROR(IF(OR(AB1598="",INDEX(AB:AB,MATCH(DATE(YEAR($A1598)-1,MONTH($A1598),DAY($A1598)),$A:$A,0))=""),"",AB1598/INDEX(AB:AB,MATCH(DATE(YEAR($A1598)-1,MONTH($A1598),DAY($A1598)),$A:$A,0))-1),"")</f>
        <v/>
      </c>
      <c r="AF1598" s="26">
        <f>IFERROR(IF(OR(AC1598="",INDEX(AC:AC,MATCH(DATE(YEAR($A1598)-1,MONTH($A1598),DAY($A1598)),$A:$A,0))=""),"",AC1598/INDEX(AC:AC,MATCH(DATE(YEAR($A1598)-1,MONTH($A1598),DAY($A1598)),$A:$A,0))-1),"")</f>
        <v/>
      </c>
      <c r="AG1598" s="26">
        <f>IF(OR(AA1598="",AA1597=""),"",AA1598/AA1597-1)</f>
        <v/>
      </c>
      <c r="AH1598" s="26">
        <f>IF(OR(AB1598="",AB1597=""),"",AB1598/AB1597-1)</f>
        <v/>
      </c>
      <c r="AI1598" s="26">
        <f>IF(OR(AC1598="",AC1597=""),"",AC1598/AC1597-1)</f>
        <v/>
      </c>
      <c r="AJ1598" s="26">
        <f>IF(AC1598="","",AA1598/AC1598)</f>
        <v/>
      </c>
      <c r="AK1598" s="26">
        <f>IF(AC1598="","",AB1598/AC1598)</f>
        <v/>
      </c>
      <c r="AL1598" s="29" t="n">
        <v>10.68</v>
      </c>
      <c r="AM1598" s="30" t="n">
        <v>11.3475</v>
      </c>
      <c r="AN1598" s="30" t="n">
        <v>10.275</v>
      </c>
      <c r="AO1598" s="30" t="n">
        <v>11.16</v>
      </c>
      <c r="AP1598" s="31" t="n">
        <v>0.0449</v>
      </c>
    </row>
    <row r="1599">
      <c r="A1599" s="11" t="n">
        <v>46273</v>
      </c>
      <c r="B1599" s="5" t="inlineStr">
        <is>
          <t>Tuesday</t>
        </is>
      </c>
      <c r="C1599" s="10" t="n">
        <v>46266</v>
      </c>
      <c r="D1599" s="5" t="inlineStr">
        <is>
          <t>Q2FY27</t>
        </is>
      </c>
      <c r="E1599" s="18">
        <f>IF(SUMIFS('Daily NSE Equity Options'!$K:$K,'Daily NSE Equity Options'!$A:$A,$A1599)=0,"",SUMIFS('Daily NSE Equity Options'!$K:$K,'Daily NSE Equity Options'!$A:$A,$A1599))</f>
        <v/>
      </c>
      <c r="F1599" s="7">
        <f>IF(SUMIFS('Daily BSE Equity Options'!$K:$K,'Daily BSE Equity Options'!$A:$A,$A1599)=0,"",SUMIFS('Daily BSE Equity Options'!$K:$K,'Daily BSE Equity Options'!$A:$A,$A1599))</f>
        <v/>
      </c>
      <c r="G1599" s="7">
        <f>IF(OR(E1599="",F1599=""),"",E1599+F1599)</f>
        <v/>
      </c>
      <c r="H1599" s="20">
        <f>IFERROR(IF(OR(E1599="",INDEX(E:E,MATCH(DATE(YEAR($A1599)-1,MONTH($A1599),DAY($A1599)),$A:$A,0))=""),"",E1599/INDEX(E:E,MATCH(DATE(YEAR($A1599)-1,MONTH($A1599),DAY($A1599)),$A:$A,0))-1),"")</f>
        <v/>
      </c>
      <c r="I1599" s="20">
        <f>IFERROR(IF(OR(F1599="",INDEX(F:F,MATCH(DATE(YEAR($A1599)-1,MONTH($A1599),DAY($A1599)),$A:$A,0))=""),"",F1599/INDEX(F:F,MATCH(DATE(YEAR($A1599)-1,MONTH($A1599),DAY($A1599)),$A:$A,0))-1),"")</f>
        <v/>
      </c>
      <c r="J1599" s="20">
        <f>IFERROR(IF(OR(G1599="",INDEX(G:G,MATCH(DATE(YEAR($A1599)-1,MONTH($A1599),DAY($A1599)),$A:$A,0))=""),"",G1599/INDEX(G:G,MATCH(DATE(YEAR($A1599)-1,MONTH($A1599),DAY($A1599)),$A:$A,0))-1),"")</f>
        <v/>
      </c>
      <c r="K1599" s="20">
        <f>IF(OR(E1599="",E1598=""),"",E1599/E1598-1)</f>
        <v/>
      </c>
      <c r="L1599" s="20">
        <f>IF(OR(F1599="",F1598=""),"",F1599/F1598-1)</f>
        <v/>
      </c>
      <c r="M1599" s="20">
        <f>IF(OR(G1599="",G1598=""),"",G1599/G1598-1)</f>
        <v/>
      </c>
      <c r="N1599" s="20">
        <f>IF(G1599="","",E1599/G1599)</f>
        <v/>
      </c>
      <c r="O1599" s="20">
        <f>IF(G1599="","",F1599/G1599)</f>
        <v/>
      </c>
      <c r="P1599" s="21">
        <f>IF(SUMIFS('Daily NSE Equity Options'!$L:$L,'Daily NSE Equity Options'!$A:$A,$A1599)=0,"",SUMIFS('Daily NSE Equity Options'!$L:$L,'Daily NSE Equity Options'!$A:$A,$A1599))</f>
        <v/>
      </c>
      <c r="Q1599" s="8">
        <f>IF(SUMIFS('Daily BSE Equity Options'!$L:$L,'Daily BSE Equity Options'!$A:$A,$A1599)=0,"",SUMIFS('Daily BSE Equity Options'!$L:$L,'Daily BSE Equity Options'!$A:$A,$A1599))</f>
        <v/>
      </c>
      <c r="R1599" s="8">
        <f>IF(OR(P1599="",Q1599=""),"",P1599+Q1599)</f>
        <v/>
      </c>
      <c r="S1599" s="23">
        <f>IFERROR(IF(OR(P1599="",INDEX(P:P,MATCH(DATE(YEAR($A1599)-1,MONTH($A1599),DAY($A1599)),$A:$A,0))=""),"",P1599/INDEX(P:P,MATCH(DATE(YEAR($A1599)-1,MONTH($A1599),DAY($A1599)),$A:$A,0))-1),"")</f>
        <v/>
      </c>
      <c r="T1599" s="23">
        <f>IFERROR(IF(OR(Q1599="",INDEX(Q:Q,MATCH(DATE(YEAR($A1599)-1,MONTH($A1599),DAY($A1599)),$A:$A,0))=""),"",Q1599/INDEX(Q:Q,MATCH(DATE(YEAR($A1599)-1,MONTH($A1599),DAY($A1599)),$A:$A,0))-1),"")</f>
        <v/>
      </c>
      <c r="U1599" s="23">
        <f>IFERROR(IF(OR(R1599="",INDEX(R:R,MATCH(DATE(YEAR($A1599)-1,MONTH($A1599),DAY($A1599)),$A:$A,0))=""),"",R1599/INDEX(R:R,MATCH(DATE(YEAR($A1599)-1,MONTH($A1599),DAY($A1599)),$A:$A,0))-1),"")</f>
        <v/>
      </c>
      <c r="V1599" s="23">
        <f>IF(OR(P1599="",P1598=""),"",P1599/P1598-1)</f>
        <v/>
      </c>
      <c r="W1599" s="23">
        <f>IF(OR(Q1599="",Q1598=""),"",Q1599/Q1598-1)</f>
        <v/>
      </c>
      <c r="X1599" s="23">
        <f>IF(OR(R1599="",R1598=""),"",R1599/R1598-1)</f>
        <v/>
      </c>
      <c r="Y1599" s="23">
        <f>IF(R1599="","",P1599/R1599)</f>
        <v/>
      </c>
      <c r="Z1599" s="23">
        <f>IF(R1599="","",Q1599/R1599)</f>
        <v/>
      </c>
      <c r="AA1599" s="24">
        <f>IF(SUMIFS('Daily NSE Equity Options'!$M:$M,'Daily NSE Equity Options'!$A:$A,$A1599)=0,"",SUMIFS('Daily NSE Equity Options'!$M:$M,'Daily NSE Equity Options'!$A:$A,$A1599))</f>
        <v/>
      </c>
      <c r="AB1599" s="9">
        <f>IF(SUMIFS('Daily BSE Equity Options'!$M:$M,'Daily BSE Equity Options'!$A:$A,$A1599)=0,"",SUMIFS('Daily BSE Equity Options'!$M:$M,'Daily BSE Equity Options'!$A:$A,$A1599))</f>
        <v/>
      </c>
      <c r="AC1599" s="9">
        <f>IF(OR(AA1599="",AB1599=""),"",AA1599+AB1599)</f>
        <v/>
      </c>
      <c r="AD1599" s="26">
        <f>IFERROR(IF(OR(AA1599="",INDEX(AA:AA,MATCH(DATE(YEAR($A1599)-1,MONTH($A1599),DAY($A1599)),$A:$A,0))=""),"",AA1599/INDEX(AA:AA,MATCH(DATE(YEAR($A1599)-1,MONTH($A1599),DAY($A1599)),$A:$A,0))-1),"")</f>
        <v/>
      </c>
      <c r="AE1599" s="26">
        <f>IFERROR(IF(OR(AB1599="",INDEX(AB:AB,MATCH(DATE(YEAR($A1599)-1,MONTH($A1599),DAY($A1599)),$A:$A,0))=""),"",AB1599/INDEX(AB:AB,MATCH(DATE(YEAR($A1599)-1,MONTH($A1599),DAY($A1599)),$A:$A,0))-1),"")</f>
        <v/>
      </c>
      <c r="AF1599" s="26">
        <f>IFERROR(IF(OR(AC1599="",INDEX(AC:AC,MATCH(DATE(YEAR($A1599)-1,MONTH($A1599),DAY($A1599)),$A:$A,0))=""),"",AC1599/INDEX(AC:AC,MATCH(DATE(YEAR($A1599)-1,MONTH($A1599),DAY($A1599)),$A:$A,0))-1),"")</f>
        <v/>
      </c>
      <c r="AG1599" s="26">
        <f>IF(OR(AA1599="",AA1598=""),"",AA1599/AA1598-1)</f>
        <v/>
      </c>
      <c r="AH1599" s="26">
        <f>IF(OR(AB1599="",AB1598=""),"",AB1599/AB1598-1)</f>
        <v/>
      </c>
      <c r="AI1599" s="26">
        <f>IF(OR(AC1599="",AC1598=""),"",AC1599/AC1598-1)</f>
        <v/>
      </c>
      <c r="AJ1599" s="26">
        <f>IF(AC1599="","",AA1599/AC1599)</f>
        <v/>
      </c>
      <c r="AK1599" s="26">
        <f>IF(AC1599="","",AB1599/AC1599)</f>
        <v/>
      </c>
      <c r="AL1599" s="29" t="n">
        <v>11.16</v>
      </c>
      <c r="AM1599" s="30" t="n">
        <v>11.395</v>
      </c>
      <c r="AN1599" s="30" t="n">
        <v>10.45</v>
      </c>
      <c r="AO1599" s="30" t="n">
        <v>11.23</v>
      </c>
      <c r="AP1599" s="31" t="n">
        <v>0.0063</v>
      </c>
    </row>
    <row r="1600">
      <c r="A1600" s="11" t="n">
        <v>46274</v>
      </c>
      <c r="B1600" s="5" t="inlineStr">
        <is>
          <t>Wednesday</t>
        </is>
      </c>
      <c r="C1600" s="10" t="n">
        <v>46266</v>
      </c>
      <c r="D1600" s="5" t="inlineStr">
        <is>
          <t>Q2FY27</t>
        </is>
      </c>
      <c r="E1600" s="18">
        <f>IF(SUMIFS('Daily NSE Equity Options'!$K:$K,'Daily NSE Equity Options'!$A:$A,$A1600)=0,"",SUMIFS('Daily NSE Equity Options'!$K:$K,'Daily NSE Equity Options'!$A:$A,$A1600))</f>
        <v/>
      </c>
      <c r="F1600" s="7">
        <f>IF(SUMIFS('Daily BSE Equity Options'!$K:$K,'Daily BSE Equity Options'!$A:$A,$A1600)=0,"",SUMIFS('Daily BSE Equity Options'!$K:$K,'Daily BSE Equity Options'!$A:$A,$A1600))</f>
        <v/>
      </c>
      <c r="G1600" s="7">
        <f>IF(OR(E1600="",F1600=""),"",E1600+F1600)</f>
        <v/>
      </c>
      <c r="H1600" s="20">
        <f>IFERROR(IF(OR(E1600="",INDEX(E:E,MATCH(DATE(YEAR($A1600)-1,MONTH($A1600),DAY($A1600)),$A:$A,0))=""),"",E1600/INDEX(E:E,MATCH(DATE(YEAR($A1600)-1,MONTH($A1600),DAY($A1600)),$A:$A,0))-1),"")</f>
        <v/>
      </c>
      <c r="I1600" s="20">
        <f>IFERROR(IF(OR(F1600="",INDEX(F:F,MATCH(DATE(YEAR($A1600)-1,MONTH($A1600),DAY($A1600)),$A:$A,0))=""),"",F1600/INDEX(F:F,MATCH(DATE(YEAR($A1600)-1,MONTH($A1600),DAY($A1600)),$A:$A,0))-1),"")</f>
        <v/>
      </c>
      <c r="J1600" s="20">
        <f>IFERROR(IF(OR(G1600="",INDEX(G:G,MATCH(DATE(YEAR($A1600)-1,MONTH($A1600),DAY($A1600)),$A:$A,0))=""),"",G1600/INDEX(G:G,MATCH(DATE(YEAR($A1600)-1,MONTH($A1600),DAY($A1600)),$A:$A,0))-1),"")</f>
        <v/>
      </c>
      <c r="K1600" s="20">
        <f>IF(OR(E1600="",E1599=""),"",E1600/E1599-1)</f>
        <v/>
      </c>
      <c r="L1600" s="20">
        <f>IF(OR(F1600="",F1599=""),"",F1600/F1599-1)</f>
        <v/>
      </c>
      <c r="M1600" s="20">
        <f>IF(OR(G1600="",G1599=""),"",G1600/G1599-1)</f>
        <v/>
      </c>
      <c r="N1600" s="20">
        <f>IF(G1600="","",E1600/G1600)</f>
        <v/>
      </c>
      <c r="O1600" s="20">
        <f>IF(G1600="","",F1600/G1600)</f>
        <v/>
      </c>
      <c r="P1600" s="21">
        <f>IF(SUMIFS('Daily NSE Equity Options'!$L:$L,'Daily NSE Equity Options'!$A:$A,$A1600)=0,"",SUMIFS('Daily NSE Equity Options'!$L:$L,'Daily NSE Equity Options'!$A:$A,$A1600))</f>
        <v/>
      </c>
      <c r="Q1600" s="8">
        <f>IF(SUMIFS('Daily BSE Equity Options'!$L:$L,'Daily BSE Equity Options'!$A:$A,$A1600)=0,"",SUMIFS('Daily BSE Equity Options'!$L:$L,'Daily BSE Equity Options'!$A:$A,$A1600))</f>
        <v/>
      </c>
      <c r="R1600" s="8">
        <f>IF(OR(P1600="",Q1600=""),"",P1600+Q1600)</f>
        <v/>
      </c>
      <c r="S1600" s="23">
        <f>IFERROR(IF(OR(P1600="",INDEX(P:P,MATCH(DATE(YEAR($A1600)-1,MONTH($A1600),DAY($A1600)),$A:$A,0))=""),"",P1600/INDEX(P:P,MATCH(DATE(YEAR($A1600)-1,MONTH($A1600),DAY($A1600)),$A:$A,0))-1),"")</f>
        <v/>
      </c>
      <c r="T1600" s="23">
        <f>IFERROR(IF(OR(Q1600="",INDEX(Q:Q,MATCH(DATE(YEAR($A1600)-1,MONTH($A1600),DAY($A1600)),$A:$A,0))=""),"",Q1600/INDEX(Q:Q,MATCH(DATE(YEAR($A1600)-1,MONTH($A1600),DAY($A1600)),$A:$A,0))-1),"")</f>
        <v/>
      </c>
      <c r="U1600" s="23">
        <f>IFERROR(IF(OR(R1600="",INDEX(R:R,MATCH(DATE(YEAR($A1600)-1,MONTH($A1600),DAY($A1600)),$A:$A,0))=""),"",R1600/INDEX(R:R,MATCH(DATE(YEAR($A1600)-1,MONTH($A1600),DAY($A1600)),$A:$A,0))-1),"")</f>
        <v/>
      </c>
      <c r="V1600" s="23">
        <f>IF(OR(P1600="",P1599=""),"",P1600/P1599-1)</f>
        <v/>
      </c>
      <c r="W1600" s="23">
        <f>IF(OR(Q1600="",Q1599=""),"",Q1600/Q1599-1)</f>
        <v/>
      </c>
      <c r="X1600" s="23">
        <f>IF(OR(R1600="",R1599=""),"",R1600/R1599-1)</f>
        <v/>
      </c>
      <c r="Y1600" s="23">
        <f>IF(R1600="","",P1600/R1600)</f>
        <v/>
      </c>
      <c r="Z1600" s="23">
        <f>IF(R1600="","",Q1600/R1600)</f>
        <v/>
      </c>
      <c r="AA1600" s="24">
        <f>IF(SUMIFS('Daily NSE Equity Options'!$M:$M,'Daily NSE Equity Options'!$A:$A,$A1600)=0,"",SUMIFS('Daily NSE Equity Options'!$M:$M,'Daily NSE Equity Options'!$A:$A,$A1600))</f>
        <v/>
      </c>
      <c r="AB1600" s="9">
        <f>IF(SUMIFS('Daily BSE Equity Options'!$M:$M,'Daily BSE Equity Options'!$A:$A,$A1600)=0,"",SUMIFS('Daily BSE Equity Options'!$M:$M,'Daily BSE Equity Options'!$A:$A,$A1600))</f>
        <v/>
      </c>
      <c r="AC1600" s="9">
        <f>IF(OR(AA1600="",AB1600=""),"",AA1600+AB1600)</f>
        <v/>
      </c>
      <c r="AD1600" s="26">
        <f>IFERROR(IF(OR(AA1600="",INDEX(AA:AA,MATCH(DATE(YEAR($A1600)-1,MONTH($A1600),DAY($A1600)),$A:$A,0))=""),"",AA1600/INDEX(AA:AA,MATCH(DATE(YEAR($A1600)-1,MONTH($A1600),DAY($A1600)),$A:$A,0))-1),"")</f>
        <v/>
      </c>
      <c r="AE1600" s="26">
        <f>IFERROR(IF(OR(AB1600="",INDEX(AB:AB,MATCH(DATE(YEAR($A1600)-1,MONTH($A1600),DAY($A1600)),$A:$A,0))=""),"",AB1600/INDEX(AB:AB,MATCH(DATE(YEAR($A1600)-1,MONTH($A1600),DAY($A1600)),$A:$A,0))-1),"")</f>
        <v/>
      </c>
      <c r="AF1600" s="26">
        <f>IFERROR(IF(OR(AC1600="",INDEX(AC:AC,MATCH(DATE(YEAR($A1600)-1,MONTH($A1600),DAY($A1600)),$A:$A,0))=""),"",AC1600/INDEX(AC:AC,MATCH(DATE(YEAR($A1600)-1,MONTH($A1600),DAY($A1600)),$A:$A,0))-1),"")</f>
        <v/>
      </c>
      <c r="AG1600" s="26">
        <f>IF(OR(AA1600="",AA1599=""),"",AA1600/AA1599-1)</f>
        <v/>
      </c>
      <c r="AH1600" s="26">
        <f>IF(OR(AB1600="",AB1599=""),"",AB1600/AB1599-1)</f>
        <v/>
      </c>
      <c r="AI1600" s="26">
        <f>IF(OR(AC1600="",AC1599=""),"",AC1600/AC1599-1)</f>
        <v/>
      </c>
      <c r="AJ1600" s="26">
        <f>IF(AC1600="","",AA1600/AC1600)</f>
        <v/>
      </c>
      <c r="AK1600" s="26">
        <f>IF(AC1600="","",AB1600/AC1600)</f>
        <v/>
      </c>
      <c r="AL1600" s="29" t="n">
        <v>11.2325</v>
      </c>
      <c r="AM1600" s="30" t="n">
        <v>12.05</v>
      </c>
      <c r="AN1600" s="30" t="n">
        <v>10.545</v>
      </c>
      <c r="AO1600" s="30" t="n">
        <v>11.92</v>
      </c>
      <c r="AP1600" s="31" t="n">
        <v>0.0612</v>
      </c>
    </row>
    <row r="1601">
      <c r="A1601" s="11" t="n">
        <v>46275</v>
      </c>
      <c r="B1601" s="5" t="inlineStr">
        <is>
          <t>Thursday</t>
        </is>
      </c>
      <c r="C1601" s="10" t="n">
        <v>46266</v>
      </c>
      <c r="D1601" s="5" t="inlineStr">
        <is>
          <t>Q2FY27</t>
        </is>
      </c>
      <c r="E1601" s="18">
        <f>IF(SUMIFS('Daily NSE Equity Options'!$K:$K,'Daily NSE Equity Options'!$A:$A,$A1601)=0,"",SUMIFS('Daily NSE Equity Options'!$K:$K,'Daily NSE Equity Options'!$A:$A,$A1601))</f>
        <v/>
      </c>
      <c r="F1601" s="7">
        <f>IF(SUMIFS('Daily BSE Equity Options'!$K:$K,'Daily BSE Equity Options'!$A:$A,$A1601)=0,"",SUMIFS('Daily BSE Equity Options'!$K:$K,'Daily BSE Equity Options'!$A:$A,$A1601))</f>
        <v/>
      </c>
      <c r="G1601" s="7">
        <f>IF(OR(E1601="",F1601=""),"",E1601+F1601)</f>
        <v/>
      </c>
      <c r="H1601" s="20">
        <f>IFERROR(IF(OR(E1601="",INDEX(E:E,MATCH(DATE(YEAR($A1601)-1,MONTH($A1601),DAY($A1601)),$A:$A,0))=""),"",E1601/INDEX(E:E,MATCH(DATE(YEAR($A1601)-1,MONTH($A1601),DAY($A1601)),$A:$A,0))-1),"")</f>
        <v/>
      </c>
      <c r="I1601" s="20">
        <f>IFERROR(IF(OR(F1601="",INDEX(F:F,MATCH(DATE(YEAR($A1601)-1,MONTH($A1601),DAY($A1601)),$A:$A,0))=""),"",F1601/INDEX(F:F,MATCH(DATE(YEAR($A1601)-1,MONTH($A1601),DAY($A1601)),$A:$A,0))-1),"")</f>
        <v/>
      </c>
      <c r="J1601" s="20">
        <f>IFERROR(IF(OR(G1601="",INDEX(G:G,MATCH(DATE(YEAR($A1601)-1,MONTH($A1601),DAY($A1601)),$A:$A,0))=""),"",G1601/INDEX(G:G,MATCH(DATE(YEAR($A1601)-1,MONTH($A1601),DAY($A1601)),$A:$A,0))-1),"")</f>
        <v/>
      </c>
      <c r="K1601" s="20">
        <f>IF(OR(E1601="",E1600=""),"",E1601/E1600-1)</f>
        <v/>
      </c>
      <c r="L1601" s="20">
        <f>IF(OR(F1601="",F1600=""),"",F1601/F1600-1)</f>
        <v/>
      </c>
      <c r="M1601" s="20">
        <f>IF(OR(G1601="",G1600=""),"",G1601/G1600-1)</f>
        <v/>
      </c>
      <c r="N1601" s="20">
        <f>IF(G1601="","",E1601/G1601)</f>
        <v/>
      </c>
      <c r="O1601" s="20">
        <f>IF(G1601="","",F1601/G1601)</f>
        <v/>
      </c>
      <c r="P1601" s="21">
        <f>IF(SUMIFS('Daily NSE Equity Options'!$L:$L,'Daily NSE Equity Options'!$A:$A,$A1601)=0,"",SUMIFS('Daily NSE Equity Options'!$L:$L,'Daily NSE Equity Options'!$A:$A,$A1601))</f>
        <v/>
      </c>
      <c r="Q1601" s="8">
        <f>IF(SUMIFS('Daily BSE Equity Options'!$L:$L,'Daily BSE Equity Options'!$A:$A,$A1601)=0,"",SUMIFS('Daily BSE Equity Options'!$L:$L,'Daily BSE Equity Options'!$A:$A,$A1601))</f>
        <v/>
      </c>
      <c r="R1601" s="8">
        <f>IF(OR(P1601="",Q1601=""),"",P1601+Q1601)</f>
        <v/>
      </c>
      <c r="S1601" s="23">
        <f>IFERROR(IF(OR(P1601="",INDEX(P:P,MATCH(DATE(YEAR($A1601)-1,MONTH($A1601),DAY($A1601)),$A:$A,0))=""),"",P1601/INDEX(P:P,MATCH(DATE(YEAR($A1601)-1,MONTH($A1601),DAY($A1601)),$A:$A,0))-1),"")</f>
        <v/>
      </c>
      <c r="T1601" s="23">
        <f>IFERROR(IF(OR(Q1601="",INDEX(Q:Q,MATCH(DATE(YEAR($A1601)-1,MONTH($A1601),DAY($A1601)),$A:$A,0))=""),"",Q1601/INDEX(Q:Q,MATCH(DATE(YEAR($A1601)-1,MONTH($A1601),DAY($A1601)),$A:$A,0))-1),"")</f>
        <v/>
      </c>
      <c r="U1601" s="23">
        <f>IFERROR(IF(OR(R1601="",INDEX(R:R,MATCH(DATE(YEAR($A1601)-1,MONTH($A1601),DAY($A1601)),$A:$A,0))=""),"",R1601/INDEX(R:R,MATCH(DATE(YEAR($A1601)-1,MONTH($A1601),DAY($A1601)),$A:$A,0))-1),"")</f>
        <v/>
      </c>
      <c r="V1601" s="23">
        <f>IF(OR(P1601="",P1600=""),"",P1601/P1600-1)</f>
        <v/>
      </c>
      <c r="W1601" s="23">
        <f>IF(OR(Q1601="",Q1600=""),"",Q1601/Q1600-1)</f>
        <v/>
      </c>
      <c r="X1601" s="23">
        <f>IF(OR(R1601="",R1600=""),"",R1601/R1600-1)</f>
        <v/>
      </c>
      <c r="Y1601" s="23">
        <f>IF(R1601="","",P1601/R1601)</f>
        <v/>
      </c>
      <c r="Z1601" s="23">
        <f>IF(R1601="","",Q1601/R1601)</f>
        <v/>
      </c>
      <c r="AA1601" s="24">
        <f>IF(SUMIFS('Daily NSE Equity Options'!$M:$M,'Daily NSE Equity Options'!$A:$A,$A1601)=0,"",SUMIFS('Daily NSE Equity Options'!$M:$M,'Daily NSE Equity Options'!$A:$A,$A1601))</f>
        <v/>
      </c>
      <c r="AB1601" s="9">
        <f>IF(SUMIFS('Daily BSE Equity Options'!$M:$M,'Daily BSE Equity Options'!$A:$A,$A1601)=0,"",SUMIFS('Daily BSE Equity Options'!$M:$M,'Daily BSE Equity Options'!$A:$A,$A1601))</f>
        <v/>
      </c>
      <c r="AC1601" s="9">
        <f>IF(OR(AA1601="",AB1601=""),"",AA1601+AB1601)</f>
        <v/>
      </c>
      <c r="AD1601" s="26">
        <f>IFERROR(IF(OR(AA1601="",INDEX(AA:AA,MATCH(DATE(YEAR($A1601)-1,MONTH($A1601),DAY($A1601)),$A:$A,0))=""),"",AA1601/INDEX(AA:AA,MATCH(DATE(YEAR($A1601)-1,MONTH($A1601),DAY($A1601)),$A:$A,0))-1),"")</f>
        <v/>
      </c>
      <c r="AE1601" s="26">
        <f>IFERROR(IF(OR(AB1601="",INDEX(AB:AB,MATCH(DATE(YEAR($A1601)-1,MONTH($A1601),DAY($A1601)),$A:$A,0))=""),"",AB1601/INDEX(AB:AB,MATCH(DATE(YEAR($A1601)-1,MONTH($A1601),DAY($A1601)),$A:$A,0))-1),"")</f>
        <v/>
      </c>
      <c r="AF1601" s="26">
        <f>IFERROR(IF(OR(AC1601="",INDEX(AC:AC,MATCH(DATE(YEAR($A1601)-1,MONTH($A1601),DAY($A1601)),$A:$A,0))=""),"",AC1601/INDEX(AC:AC,MATCH(DATE(YEAR($A1601)-1,MONTH($A1601),DAY($A1601)),$A:$A,0))-1),"")</f>
        <v/>
      </c>
      <c r="AG1601" s="26">
        <f>IF(OR(AA1601="",AA1600=""),"",AA1601/AA1600-1)</f>
        <v/>
      </c>
      <c r="AH1601" s="26">
        <f>IF(OR(AB1601="",AB1600=""),"",AB1601/AB1600-1)</f>
        <v/>
      </c>
      <c r="AI1601" s="26">
        <f>IF(OR(AC1601="",AC1600=""),"",AC1601/AC1600-1)</f>
        <v/>
      </c>
      <c r="AJ1601" s="26">
        <f>IF(AC1601="","",AA1601/AC1601)</f>
        <v/>
      </c>
      <c r="AK1601" s="26">
        <f>IF(AC1601="","",AB1601/AC1601)</f>
        <v/>
      </c>
      <c r="AL1601" s="29" t="n">
        <v>11.92</v>
      </c>
      <c r="AM1601" s="30" t="n">
        <v>11.96</v>
      </c>
      <c r="AN1601" s="30" t="n">
        <v>11.5275</v>
      </c>
      <c r="AO1601" s="30" t="n">
        <v>11.8</v>
      </c>
      <c r="AP1601" s="31" t="n">
        <v>-0.0101</v>
      </c>
    </row>
    <row r="1602">
      <c r="A1602" s="11" t="n">
        <v>46276</v>
      </c>
      <c r="B1602" s="5" t="inlineStr">
        <is>
          <t>Friday</t>
        </is>
      </c>
      <c r="C1602" s="10" t="n">
        <v>46266</v>
      </c>
      <c r="D1602" s="5" t="inlineStr">
        <is>
          <t>Q2FY27</t>
        </is>
      </c>
      <c r="E1602" s="18">
        <f>IF(SUMIFS('Daily NSE Equity Options'!$K:$K,'Daily NSE Equity Options'!$A:$A,$A1602)=0,"",SUMIFS('Daily NSE Equity Options'!$K:$K,'Daily NSE Equity Options'!$A:$A,$A1602))</f>
        <v/>
      </c>
      <c r="F1602" s="7">
        <f>IF(SUMIFS('Daily BSE Equity Options'!$K:$K,'Daily BSE Equity Options'!$A:$A,$A1602)=0,"",SUMIFS('Daily BSE Equity Options'!$K:$K,'Daily BSE Equity Options'!$A:$A,$A1602))</f>
        <v/>
      </c>
      <c r="G1602" s="7">
        <f>IF(OR(E1602="",F1602=""),"",E1602+F1602)</f>
        <v/>
      </c>
      <c r="H1602" s="20">
        <f>IFERROR(IF(OR(E1602="",INDEX(E:E,MATCH(DATE(YEAR($A1602)-1,MONTH($A1602),DAY($A1602)),$A:$A,0))=""),"",E1602/INDEX(E:E,MATCH(DATE(YEAR($A1602)-1,MONTH($A1602),DAY($A1602)),$A:$A,0))-1),"")</f>
        <v/>
      </c>
      <c r="I1602" s="20">
        <f>IFERROR(IF(OR(F1602="",INDEX(F:F,MATCH(DATE(YEAR($A1602)-1,MONTH($A1602),DAY($A1602)),$A:$A,0))=""),"",F1602/INDEX(F:F,MATCH(DATE(YEAR($A1602)-1,MONTH($A1602),DAY($A1602)),$A:$A,0))-1),"")</f>
        <v/>
      </c>
      <c r="J1602" s="20">
        <f>IFERROR(IF(OR(G1602="",INDEX(G:G,MATCH(DATE(YEAR($A1602)-1,MONTH($A1602),DAY($A1602)),$A:$A,0))=""),"",G1602/INDEX(G:G,MATCH(DATE(YEAR($A1602)-1,MONTH($A1602),DAY($A1602)),$A:$A,0))-1),"")</f>
        <v/>
      </c>
      <c r="K1602" s="20">
        <f>IF(OR(E1602="",E1601=""),"",E1602/E1601-1)</f>
        <v/>
      </c>
      <c r="L1602" s="20">
        <f>IF(OR(F1602="",F1601=""),"",F1602/F1601-1)</f>
        <v/>
      </c>
      <c r="M1602" s="20">
        <f>IF(OR(G1602="",G1601=""),"",G1602/G1601-1)</f>
        <v/>
      </c>
      <c r="N1602" s="20">
        <f>IF(G1602="","",E1602/G1602)</f>
        <v/>
      </c>
      <c r="O1602" s="20">
        <f>IF(G1602="","",F1602/G1602)</f>
        <v/>
      </c>
      <c r="P1602" s="21">
        <f>IF(SUMIFS('Daily NSE Equity Options'!$L:$L,'Daily NSE Equity Options'!$A:$A,$A1602)=0,"",SUMIFS('Daily NSE Equity Options'!$L:$L,'Daily NSE Equity Options'!$A:$A,$A1602))</f>
        <v/>
      </c>
      <c r="Q1602" s="8">
        <f>IF(SUMIFS('Daily BSE Equity Options'!$L:$L,'Daily BSE Equity Options'!$A:$A,$A1602)=0,"",SUMIFS('Daily BSE Equity Options'!$L:$L,'Daily BSE Equity Options'!$A:$A,$A1602))</f>
        <v/>
      </c>
      <c r="R1602" s="8">
        <f>IF(OR(P1602="",Q1602=""),"",P1602+Q1602)</f>
        <v/>
      </c>
      <c r="S1602" s="23">
        <f>IFERROR(IF(OR(P1602="",INDEX(P:P,MATCH(DATE(YEAR($A1602)-1,MONTH($A1602),DAY($A1602)),$A:$A,0))=""),"",P1602/INDEX(P:P,MATCH(DATE(YEAR($A1602)-1,MONTH($A1602),DAY($A1602)),$A:$A,0))-1),"")</f>
        <v/>
      </c>
      <c r="T1602" s="23">
        <f>IFERROR(IF(OR(Q1602="",INDEX(Q:Q,MATCH(DATE(YEAR($A1602)-1,MONTH($A1602),DAY($A1602)),$A:$A,0))=""),"",Q1602/INDEX(Q:Q,MATCH(DATE(YEAR($A1602)-1,MONTH($A1602),DAY($A1602)),$A:$A,0))-1),"")</f>
        <v/>
      </c>
      <c r="U1602" s="23">
        <f>IFERROR(IF(OR(R1602="",INDEX(R:R,MATCH(DATE(YEAR($A1602)-1,MONTH($A1602),DAY($A1602)),$A:$A,0))=""),"",R1602/INDEX(R:R,MATCH(DATE(YEAR($A1602)-1,MONTH($A1602),DAY($A1602)),$A:$A,0))-1),"")</f>
        <v/>
      </c>
      <c r="V1602" s="23">
        <f>IF(OR(P1602="",P1601=""),"",P1602/P1601-1)</f>
        <v/>
      </c>
      <c r="W1602" s="23">
        <f>IF(OR(Q1602="",Q1601=""),"",Q1602/Q1601-1)</f>
        <v/>
      </c>
      <c r="X1602" s="23">
        <f>IF(OR(R1602="",R1601=""),"",R1602/R1601-1)</f>
        <v/>
      </c>
      <c r="Y1602" s="23">
        <f>IF(R1602="","",P1602/R1602)</f>
        <v/>
      </c>
      <c r="Z1602" s="23">
        <f>IF(R1602="","",Q1602/R1602)</f>
        <v/>
      </c>
      <c r="AA1602" s="24">
        <f>IF(SUMIFS('Daily NSE Equity Options'!$M:$M,'Daily NSE Equity Options'!$A:$A,$A1602)=0,"",SUMIFS('Daily NSE Equity Options'!$M:$M,'Daily NSE Equity Options'!$A:$A,$A1602))</f>
        <v/>
      </c>
      <c r="AB1602" s="9">
        <f>IF(SUMIFS('Daily BSE Equity Options'!$M:$M,'Daily BSE Equity Options'!$A:$A,$A1602)=0,"",SUMIFS('Daily BSE Equity Options'!$M:$M,'Daily BSE Equity Options'!$A:$A,$A1602))</f>
        <v/>
      </c>
      <c r="AC1602" s="9">
        <f>IF(OR(AA1602="",AB1602=""),"",AA1602+AB1602)</f>
        <v/>
      </c>
      <c r="AD1602" s="26">
        <f>IFERROR(IF(OR(AA1602="",INDEX(AA:AA,MATCH(DATE(YEAR($A1602)-1,MONTH($A1602),DAY($A1602)),$A:$A,0))=""),"",AA1602/INDEX(AA:AA,MATCH(DATE(YEAR($A1602)-1,MONTH($A1602),DAY($A1602)),$A:$A,0))-1),"")</f>
        <v/>
      </c>
      <c r="AE1602" s="26">
        <f>IFERROR(IF(OR(AB1602="",INDEX(AB:AB,MATCH(DATE(YEAR($A1602)-1,MONTH($A1602),DAY($A1602)),$A:$A,0))=""),"",AB1602/INDEX(AB:AB,MATCH(DATE(YEAR($A1602)-1,MONTH($A1602),DAY($A1602)),$A:$A,0))-1),"")</f>
        <v/>
      </c>
      <c r="AF1602" s="26">
        <f>IFERROR(IF(OR(AC1602="",INDEX(AC:AC,MATCH(DATE(YEAR($A1602)-1,MONTH($A1602),DAY($A1602)),$A:$A,0))=""),"",AC1602/INDEX(AC:AC,MATCH(DATE(YEAR($A1602)-1,MONTH($A1602),DAY($A1602)),$A:$A,0))-1),"")</f>
        <v/>
      </c>
      <c r="AG1602" s="26">
        <f>IF(OR(AA1602="",AA1601=""),"",AA1602/AA1601-1)</f>
        <v/>
      </c>
      <c r="AH1602" s="26">
        <f>IF(OR(AB1602="",AB1601=""),"",AB1602/AB1601-1)</f>
        <v/>
      </c>
      <c r="AI1602" s="26">
        <f>IF(OR(AC1602="",AC1601=""),"",AC1602/AC1601-1)</f>
        <v/>
      </c>
      <c r="AJ1602" s="26">
        <f>IF(AC1602="","",AA1602/AC1602)</f>
        <v/>
      </c>
      <c r="AK1602" s="26">
        <f>IF(AC1602="","",AB1602/AC1602)</f>
        <v/>
      </c>
      <c r="AL1602" s="29" t="n">
        <v>11.795</v>
      </c>
      <c r="AM1602" s="30" t="n">
        <v>12.565</v>
      </c>
      <c r="AN1602" s="30" t="n">
        <v>11.0225</v>
      </c>
      <c r="AO1602" s="30" t="n">
        <v>12.29</v>
      </c>
      <c r="AP1602" s="31" t="n">
        <v>0.042</v>
      </c>
    </row>
    <row r="1603">
      <c r="A1603" s="11" t="n">
        <v>46280</v>
      </c>
      <c r="B1603" s="5" t="inlineStr">
        <is>
          <t>Tuesday</t>
        </is>
      </c>
      <c r="C1603" s="10" t="n">
        <v>46266</v>
      </c>
      <c r="D1603" s="5" t="inlineStr">
        <is>
          <t>Q2FY27</t>
        </is>
      </c>
      <c r="E1603" s="18">
        <f>IF(SUMIFS('Daily NSE Equity Options'!$K:$K,'Daily NSE Equity Options'!$A:$A,$A1603)=0,"",SUMIFS('Daily NSE Equity Options'!$K:$K,'Daily NSE Equity Options'!$A:$A,$A1603))</f>
        <v/>
      </c>
      <c r="F1603" s="7">
        <f>IF(SUMIFS('Daily BSE Equity Options'!$K:$K,'Daily BSE Equity Options'!$A:$A,$A1603)=0,"",SUMIFS('Daily BSE Equity Options'!$K:$K,'Daily BSE Equity Options'!$A:$A,$A1603))</f>
        <v/>
      </c>
      <c r="G1603" s="7">
        <f>IF(OR(E1603="",F1603=""),"",E1603+F1603)</f>
        <v/>
      </c>
      <c r="H1603" s="20">
        <f>IFERROR(IF(OR(E1603="",INDEX(E:E,MATCH(DATE(YEAR($A1603)-1,MONTH($A1603),DAY($A1603)),$A:$A,0))=""),"",E1603/INDEX(E:E,MATCH(DATE(YEAR($A1603)-1,MONTH($A1603),DAY($A1603)),$A:$A,0))-1),"")</f>
        <v/>
      </c>
      <c r="I1603" s="20">
        <f>IFERROR(IF(OR(F1603="",INDEX(F:F,MATCH(DATE(YEAR($A1603)-1,MONTH($A1603),DAY($A1603)),$A:$A,0))=""),"",F1603/INDEX(F:F,MATCH(DATE(YEAR($A1603)-1,MONTH($A1603),DAY($A1603)),$A:$A,0))-1),"")</f>
        <v/>
      </c>
      <c r="J1603" s="20">
        <f>IFERROR(IF(OR(G1603="",INDEX(G:G,MATCH(DATE(YEAR($A1603)-1,MONTH($A1603),DAY($A1603)),$A:$A,0))=""),"",G1603/INDEX(G:G,MATCH(DATE(YEAR($A1603)-1,MONTH($A1603),DAY($A1603)),$A:$A,0))-1),"")</f>
        <v/>
      </c>
      <c r="K1603" s="20">
        <f>IF(OR(E1603="",E1602=""),"",E1603/E1602-1)</f>
        <v/>
      </c>
      <c r="L1603" s="20">
        <f>IF(OR(F1603="",F1602=""),"",F1603/F1602-1)</f>
        <v/>
      </c>
      <c r="M1603" s="20">
        <f>IF(OR(G1603="",G1602=""),"",G1603/G1602-1)</f>
        <v/>
      </c>
      <c r="N1603" s="20">
        <f>IF(G1603="","",E1603/G1603)</f>
        <v/>
      </c>
      <c r="O1603" s="20">
        <f>IF(G1603="","",F1603/G1603)</f>
        <v/>
      </c>
      <c r="P1603" s="21">
        <f>IF(SUMIFS('Daily NSE Equity Options'!$L:$L,'Daily NSE Equity Options'!$A:$A,$A1603)=0,"",SUMIFS('Daily NSE Equity Options'!$L:$L,'Daily NSE Equity Options'!$A:$A,$A1603))</f>
        <v/>
      </c>
      <c r="Q1603" s="8">
        <f>IF(SUMIFS('Daily BSE Equity Options'!$L:$L,'Daily BSE Equity Options'!$A:$A,$A1603)=0,"",SUMIFS('Daily BSE Equity Options'!$L:$L,'Daily BSE Equity Options'!$A:$A,$A1603))</f>
        <v/>
      </c>
      <c r="R1603" s="8">
        <f>IF(OR(P1603="",Q1603=""),"",P1603+Q1603)</f>
        <v/>
      </c>
      <c r="S1603" s="23">
        <f>IFERROR(IF(OR(P1603="",INDEX(P:P,MATCH(DATE(YEAR($A1603)-1,MONTH($A1603),DAY($A1603)),$A:$A,0))=""),"",P1603/INDEX(P:P,MATCH(DATE(YEAR($A1603)-1,MONTH($A1603),DAY($A1603)),$A:$A,0))-1),"")</f>
        <v/>
      </c>
      <c r="T1603" s="23">
        <f>IFERROR(IF(OR(Q1603="",INDEX(Q:Q,MATCH(DATE(YEAR($A1603)-1,MONTH($A1603),DAY($A1603)),$A:$A,0))=""),"",Q1603/INDEX(Q:Q,MATCH(DATE(YEAR($A1603)-1,MONTH($A1603),DAY($A1603)),$A:$A,0))-1),"")</f>
        <v/>
      </c>
      <c r="U1603" s="23">
        <f>IFERROR(IF(OR(R1603="",INDEX(R:R,MATCH(DATE(YEAR($A1603)-1,MONTH($A1603),DAY($A1603)),$A:$A,0))=""),"",R1603/INDEX(R:R,MATCH(DATE(YEAR($A1603)-1,MONTH($A1603),DAY($A1603)),$A:$A,0))-1),"")</f>
        <v/>
      </c>
      <c r="V1603" s="23">
        <f>IF(OR(P1603="",P1602=""),"",P1603/P1602-1)</f>
        <v/>
      </c>
      <c r="W1603" s="23">
        <f>IF(OR(Q1603="",Q1602=""),"",Q1603/Q1602-1)</f>
        <v/>
      </c>
      <c r="X1603" s="23">
        <f>IF(OR(R1603="",R1602=""),"",R1603/R1602-1)</f>
        <v/>
      </c>
      <c r="Y1603" s="23">
        <f>IF(R1603="","",P1603/R1603)</f>
        <v/>
      </c>
      <c r="Z1603" s="23">
        <f>IF(R1603="","",Q1603/R1603)</f>
        <v/>
      </c>
      <c r="AA1603" s="24">
        <f>IF(SUMIFS('Daily NSE Equity Options'!$M:$M,'Daily NSE Equity Options'!$A:$A,$A1603)=0,"",SUMIFS('Daily NSE Equity Options'!$M:$M,'Daily NSE Equity Options'!$A:$A,$A1603))</f>
        <v/>
      </c>
      <c r="AB1603" s="9">
        <f>IF(SUMIFS('Daily BSE Equity Options'!$M:$M,'Daily BSE Equity Options'!$A:$A,$A1603)=0,"",SUMIFS('Daily BSE Equity Options'!$M:$M,'Daily BSE Equity Options'!$A:$A,$A1603))</f>
        <v/>
      </c>
      <c r="AC1603" s="9">
        <f>IF(OR(AA1603="",AB1603=""),"",AA1603+AB1603)</f>
        <v/>
      </c>
      <c r="AD1603" s="26">
        <f>IFERROR(IF(OR(AA1603="",INDEX(AA:AA,MATCH(DATE(YEAR($A1603)-1,MONTH($A1603),DAY($A1603)),$A:$A,0))=""),"",AA1603/INDEX(AA:AA,MATCH(DATE(YEAR($A1603)-1,MONTH($A1603),DAY($A1603)),$A:$A,0))-1),"")</f>
        <v/>
      </c>
      <c r="AE1603" s="26">
        <f>IFERROR(IF(OR(AB1603="",INDEX(AB:AB,MATCH(DATE(YEAR($A1603)-1,MONTH($A1603),DAY($A1603)),$A:$A,0))=""),"",AB1603/INDEX(AB:AB,MATCH(DATE(YEAR($A1603)-1,MONTH($A1603),DAY($A1603)),$A:$A,0))-1),"")</f>
        <v/>
      </c>
      <c r="AF1603" s="26">
        <f>IFERROR(IF(OR(AC1603="",INDEX(AC:AC,MATCH(DATE(YEAR($A1603)-1,MONTH($A1603),DAY($A1603)),$A:$A,0))=""),"",AC1603/INDEX(AC:AC,MATCH(DATE(YEAR($A1603)-1,MONTH($A1603),DAY($A1603)),$A:$A,0))-1),"")</f>
        <v/>
      </c>
      <c r="AG1603" s="26">
        <f>IF(OR(AA1603="",AA1602=""),"",AA1603/AA1602-1)</f>
        <v/>
      </c>
      <c r="AH1603" s="26">
        <f>IF(OR(AB1603="",AB1602=""),"",AB1603/AB1602-1)</f>
        <v/>
      </c>
      <c r="AI1603" s="26">
        <f>IF(OR(AC1603="",AC1602=""),"",AC1603/AC1602-1)</f>
        <v/>
      </c>
      <c r="AJ1603" s="26">
        <f>IF(AC1603="","",AA1603/AC1603)</f>
        <v/>
      </c>
      <c r="AK1603" s="26">
        <f>IF(AC1603="","",AB1603/AC1603)</f>
        <v/>
      </c>
      <c r="AL1603" s="29" t="n">
        <v>12.285</v>
      </c>
      <c r="AM1603" s="30" t="n">
        <v>13.585</v>
      </c>
      <c r="AN1603" s="30" t="n">
        <v>11.9275</v>
      </c>
      <c r="AO1603" s="30" t="n">
        <v>13.43</v>
      </c>
      <c r="AP1603" s="31" t="n">
        <v>0.09320000000000001</v>
      </c>
    </row>
    <row r="1605">
      <c r="A1605" s="1" t="inlineStr">
        <is>
          <t>YTD Comparison - FY2026-2027 YTD vs FY2025-2026 YTD (same number of trading days)</t>
        </is>
      </c>
    </row>
    <row r="1606">
      <c r="A1606" s="5" t="inlineStr">
        <is>
          <t>Trading days elapsed in FY2026-2027 (per NSE daily)</t>
        </is>
      </c>
      <c r="B1606" s="6">
        <f>COUNTIF('Daily NSE Equity Options'!$A:$A,"&gt;="&amp;DATE(2026,4,1))</f>
        <v/>
      </c>
    </row>
    <row r="1607">
      <c r="A1607" s="5" t="inlineStr">
        <is>
          <t>Matched FY2025-2026 window</t>
        </is>
      </c>
      <c r="B1607" s="11">
        <f>DATE(2025,4,1)</f>
        <v/>
      </c>
      <c r="C1607" s="11">
        <f>INDEX('Daily NSE Equity Options'!$A:$A,COUNTIF('Daily NSE Equity Options'!$A:$A,"&lt;"&amp;DATE(2025,4,1))+1+$B1606)</f>
        <v/>
      </c>
    </row>
    <row r="1608">
      <c r="E1608" s="2" t="inlineStr">
        <is>
          <t>NSE Premium Turnover (INR Bn)</t>
        </is>
      </c>
      <c r="F1608" s="2" t="inlineStr">
        <is>
          <t>BSE Premium Turnover (INR Bn)</t>
        </is>
      </c>
      <c r="G1608" s="2" t="inlineStr">
        <is>
          <t>Total Premium Turnover (INR Bn)</t>
        </is>
      </c>
      <c r="N1608" s="2" t="inlineStr">
        <is>
          <t>NSE Premium Market Share</t>
        </is>
      </c>
      <c r="O1608" s="2" t="inlineStr">
        <is>
          <t>BSE Premium Market Share</t>
        </is>
      </c>
      <c r="P1608" s="3" t="inlineStr">
        <is>
          <t>NSE Notional Turnover (INR Bn)</t>
        </is>
      </c>
      <c r="Q1608" s="3" t="inlineStr">
        <is>
          <t>BSE Notional Turnover (INR Bn)</t>
        </is>
      </c>
      <c r="R1608" s="3" t="inlineStr">
        <is>
          <t>Total Notional Turnover (INR Bn)</t>
        </is>
      </c>
      <c r="Y1608" s="3" t="inlineStr">
        <is>
          <t>NSE Notional Market Share</t>
        </is>
      </c>
      <c r="Z1608" s="3" t="inlineStr">
        <is>
          <t>BSE Notional Market Share</t>
        </is>
      </c>
      <c r="AA1608" s="4" t="inlineStr">
        <is>
          <t>NSE No. of Contracts</t>
        </is>
      </c>
      <c r="AB1608" s="4" t="inlineStr">
        <is>
          <t>BSE No. of Contracts</t>
        </is>
      </c>
      <c r="AC1608" s="4" t="inlineStr">
        <is>
          <t>Total No. of Contracts</t>
        </is>
      </c>
      <c r="AJ1608" s="4" t="inlineStr">
        <is>
          <t>NSE Contracts Market Share</t>
        </is>
      </c>
      <c r="AK1608" s="4" t="inlineStr">
        <is>
          <t>BSE Contracts Market Share</t>
        </is>
      </c>
    </row>
    <row r="1609">
      <c r="A1609" s="5" t="inlineStr">
        <is>
          <t>FY2025-2026 YTD (first N trading days)</t>
        </is>
      </c>
      <c r="E1609" s="7">
        <f>SUMIFS('Daily NSE Equity Options'!$K:$K,'Daily NSE Equity Options'!$A:$A,"&gt;="&amp;$B$1607,'Daily NSE Equity Options'!$A:$A,"&lt;="&amp;$C$1607)</f>
        <v/>
      </c>
      <c r="F1609" s="7">
        <f>SUMIFS('Daily BSE Equity Options'!$K:$K,'Daily BSE Equity Options'!$A:$A,"&gt;="&amp;$B$1607,'Daily BSE Equity Options'!$A:$A,"&lt;="&amp;$C$1607)</f>
        <v/>
      </c>
      <c r="G1609" s="7">
        <f>E1609+F1609</f>
        <v/>
      </c>
      <c r="N1609" s="20">
        <f>IF(G1609=0,"",E1609/G1609)</f>
        <v/>
      </c>
      <c r="O1609" s="20">
        <f>IF(G1609=0,"",F1609/G1609)</f>
        <v/>
      </c>
      <c r="P1609" s="8">
        <f>SUMIFS('Daily NSE Equity Options'!$L:$L,'Daily NSE Equity Options'!$A:$A,"&gt;="&amp;$B$1607,'Daily NSE Equity Options'!$A:$A,"&lt;="&amp;$C$1607)</f>
        <v/>
      </c>
      <c r="Q1609" s="8">
        <f>SUMIFS('Daily BSE Equity Options'!$L:$L,'Daily BSE Equity Options'!$A:$A,"&gt;="&amp;$B$1607,'Daily BSE Equity Options'!$A:$A,"&lt;="&amp;$C$1607)</f>
        <v/>
      </c>
      <c r="R1609" s="8">
        <f>P1609+Q1609</f>
        <v/>
      </c>
      <c r="Y1609" s="23">
        <f>IF(R1609=0,"",P1609/R1609)</f>
        <v/>
      </c>
      <c r="Z1609" s="23">
        <f>IF(R1609=0,"",Q1609/R1609)</f>
        <v/>
      </c>
      <c r="AA1609" s="9">
        <f>SUMIFS('Daily NSE Equity Options'!$M:$M,'Daily NSE Equity Options'!$A:$A,"&gt;="&amp;$B$1607,'Daily NSE Equity Options'!$A:$A,"&lt;="&amp;$C$1607)</f>
        <v/>
      </c>
      <c r="AB1609" s="9">
        <f>SUMIFS('Daily BSE Equity Options'!$M:$M,'Daily BSE Equity Options'!$A:$A,"&gt;="&amp;$B$1607,'Daily BSE Equity Options'!$A:$A,"&lt;="&amp;$C$1607)</f>
        <v/>
      </c>
      <c r="AC1609" s="9">
        <f>AA1609+AB1609</f>
        <v/>
      </c>
      <c r="AJ1609" s="26">
        <f>IF(AC1609=0,"",AA1609/AC1609)</f>
        <v/>
      </c>
      <c r="AK1609" s="26">
        <f>IF(AC1609=0,"",AB1609/AC1609)</f>
        <v/>
      </c>
    </row>
    <row r="1610">
      <c r="A1610" s="5" t="inlineStr">
        <is>
          <t>FY2026-2027 YTD</t>
        </is>
      </c>
      <c r="E1610" s="7">
        <f>SUMIFS('Daily NSE Equity Options'!$K:$K,'Daily NSE Equity Options'!$A:$A,"&gt;="&amp;DATE(2026,4,1))</f>
        <v/>
      </c>
      <c r="F1610" s="7">
        <f>SUMIFS('Daily BSE Equity Options'!$K:$K,'Daily BSE Equity Options'!$A:$A,"&gt;="&amp;DATE(2026,4,1))</f>
        <v/>
      </c>
      <c r="G1610" s="7">
        <f>E1610+F1610</f>
        <v/>
      </c>
      <c r="N1610" s="20">
        <f>IF(G1610=0,"",E1610/G1610)</f>
        <v/>
      </c>
      <c r="O1610" s="20">
        <f>IF(G1610=0,"",F1610/G1610)</f>
        <v/>
      </c>
      <c r="P1610" s="8">
        <f>SUMIFS('Daily NSE Equity Options'!$L:$L,'Daily NSE Equity Options'!$A:$A,"&gt;="&amp;DATE(2026,4,1))</f>
        <v/>
      </c>
      <c r="Q1610" s="8">
        <f>SUMIFS('Daily BSE Equity Options'!$L:$L,'Daily BSE Equity Options'!$A:$A,"&gt;="&amp;DATE(2026,4,1))</f>
        <v/>
      </c>
      <c r="R1610" s="8">
        <f>P1610+Q1610</f>
        <v/>
      </c>
      <c r="Y1610" s="23">
        <f>IF(R1610=0,"",P1610/R1610)</f>
        <v/>
      </c>
      <c r="Z1610" s="23">
        <f>IF(R1610=0,"",Q1610/R1610)</f>
        <v/>
      </c>
      <c r="AA1610" s="9">
        <f>SUMIFS('Daily NSE Equity Options'!$M:$M,'Daily NSE Equity Options'!$A:$A,"&gt;="&amp;DATE(2026,4,1))</f>
        <v/>
      </c>
      <c r="AB1610" s="9">
        <f>SUMIFS('Daily BSE Equity Options'!$M:$M,'Daily BSE Equity Options'!$A:$A,"&gt;="&amp;DATE(2026,4,1))</f>
        <v/>
      </c>
      <c r="AC1610" s="9">
        <f>AA1610+AB1610</f>
        <v/>
      </c>
      <c r="AJ1610" s="26">
        <f>IF(AC1610=0,"",AA1610/AC1610)</f>
        <v/>
      </c>
      <c r="AK1610" s="26">
        <f>IF(AC1610=0,"",AB1610/AC1610)</f>
        <v/>
      </c>
    </row>
    <row r="1611">
      <c r="A1611" s="1" t="inlineStr">
        <is>
          <t>YTD Growth (FY2026-2027 vs FY2025-2026)</t>
        </is>
      </c>
      <c r="E1611" s="20">
        <f>IF(OR(E1609=0,E1609=""),"",E1610/E1609-1)</f>
        <v/>
      </c>
      <c r="F1611" s="20">
        <f>IF(OR(F1609=0,F1609=""),"",F1610/F1609-1)</f>
        <v/>
      </c>
      <c r="G1611" s="20">
        <f>IF(OR(G1609=0,G1609=""),"",G1610/G1609-1)</f>
        <v/>
      </c>
      <c r="P1611" s="23">
        <f>IF(OR(P1609=0,P1609=""),"",P1610/P1609-1)</f>
        <v/>
      </c>
      <c r="Q1611" s="23">
        <f>IF(OR(Q1609=0,Q1609=""),"",Q1610/Q1609-1)</f>
        <v/>
      </c>
      <c r="R1611" s="23">
        <f>IF(OR(R1609=0,R1609=""),"",R1610/R1609-1)</f>
        <v/>
      </c>
      <c r="AA1611" s="26">
        <f>IF(OR(AA1609=0,AA1609=""),"",AA1610/AA1609-1)</f>
        <v/>
      </c>
      <c r="AB1611" s="26">
        <f>IF(OR(AB1609=0,AB1609=""),"",AB1610/AB1609-1)</f>
        <v/>
      </c>
      <c r="AC1611" s="26">
        <f>IF(OR(AC1609=0,AC1609=""),"",AC1610/AC1609-1)</f>
        <v/>
      </c>
    </row>
    <row r="1613">
      <c r="A1613" s="1" t="inlineStr">
        <is>
          <t>Average per Trading Day</t>
        </is>
      </c>
    </row>
    <row r="1614">
      <c r="E1614" s="2" t="inlineStr">
        <is>
          <t>NSE Premium Turnover (INR Bn)</t>
        </is>
      </c>
      <c r="F1614" s="2" t="inlineStr">
        <is>
          <t>BSE Premium Turnover (INR Bn)</t>
        </is>
      </c>
      <c r="G1614" s="2" t="inlineStr">
        <is>
          <t>Total Premium Turnover (INR Bn)</t>
        </is>
      </c>
      <c r="N1614" s="2" t="inlineStr">
        <is>
          <t>NSE Premium Market Share</t>
        </is>
      </c>
      <c r="O1614" s="2" t="inlineStr">
        <is>
          <t>BSE Premium Market Share</t>
        </is>
      </c>
      <c r="P1614" s="3" t="inlineStr">
        <is>
          <t>NSE Notional Turnover (INR Bn)</t>
        </is>
      </c>
      <c r="Q1614" s="3" t="inlineStr">
        <is>
          <t>BSE Notional Turnover (INR Bn)</t>
        </is>
      </c>
      <c r="R1614" s="3" t="inlineStr">
        <is>
          <t>Total Notional Turnover (INR Bn)</t>
        </is>
      </c>
      <c r="Y1614" s="3" t="inlineStr">
        <is>
          <t>NSE Notional Market Share</t>
        </is>
      </c>
      <c r="Z1614" s="3" t="inlineStr">
        <is>
          <t>BSE Notional Market Share</t>
        </is>
      </c>
      <c r="AA1614" s="4" t="inlineStr">
        <is>
          <t>NSE No. of Contracts</t>
        </is>
      </c>
      <c r="AB1614" s="4" t="inlineStr">
        <is>
          <t>BSE No. of Contracts</t>
        </is>
      </c>
      <c r="AC1614" s="4" t="inlineStr">
        <is>
          <t>Total No. of Contracts</t>
        </is>
      </c>
      <c r="AJ1614" s="4" t="inlineStr">
        <is>
          <t>NSE Contracts Market Share</t>
        </is>
      </c>
      <c r="AK1614" s="4" t="inlineStr">
        <is>
          <t>BSE Contracts Market Share</t>
        </is>
      </c>
      <c r="AL1614" s="28" t="inlineStr">
        <is>
          <t>India VIX Open</t>
        </is>
      </c>
      <c r="AM1614" s="28" t="inlineStr">
        <is>
          <t>India VIX High</t>
        </is>
      </c>
      <c r="AN1614" s="28" t="inlineStr">
        <is>
          <t>India VIX Low</t>
        </is>
      </c>
      <c r="AO1614" s="28" t="inlineStr">
        <is>
          <t>India VIX Close</t>
        </is>
      </c>
      <c r="AP1614" s="28" t="inlineStr">
        <is>
          <t>India VIX Chg %</t>
        </is>
      </c>
    </row>
    <row r="1615">
      <c r="A1615" s="1" t="inlineStr">
        <is>
          <t>FY2025-26 Average</t>
        </is>
      </c>
      <c r="E1615" s="7">
        <f>IFERROR(AVERAGEIFS($E$2:$E$1603,$A$2:$A$1603,"&gt;="&amp;DATE(2025,4,1),$A$2:$A$1603,"&lt;="&amp;DATE(2026,3,31)),"")</f>
        <v/>
      </c>
      <c r="F1615" s="7">
        <f>IFERROR(AVERAGEIFS($F$2:$F$1603,$A$2:$A$1603,"&gt;="&amp;DATE(2025,4,1),$A$2:$A$1603,"&lt;="&amp;DATE(2026,3,31)),"")</f>
        <v/>
      </c>
      <c r="G1615" s="7">
        <f>IFERROR(AVERAGEIFS($G$2:$G$1603,$A$2:$A$1603,"&gt;="&amp;DATE(2025,4,1),$A$2:$A$1603,"&lt;="&amp;DATE(2026,3,31)),"")</f>
        <v/>
      </c>
      <c r="N1615" s="20">
        <f>IF(OR(G1615="",G1615=0,E1615=""),"",E1615/G1615)</f>
        <v/>
      </c>
      <c r="O1615" s="20">
        <f>IF(OR(G1615="",G1615=0,F1615=""),"",F1615/G1615)</f>
        <v/>
      </c>
      <c r="P1615" s="8">
        <f>IFERROR(AVERAGEIFS($P$2:$P$1603,$A$2:$A$1603,"&gt;="&amp;DATE(2025,4,1),$A$2:$A$1603,"&lt;="&amp;DATE(2026,3,31)),"")</f>
        <v/>
      </c>
      <c r="Q1615" s="8">
        <f>IFERROR(AVERAGEIFS($Q$2:$Q$1603,$A$2:$A$1603,"&gt;="&amp;DATE(2025,4,1),$A$2:$A$1603,"&lt;="&amp;DATE(2026,3,31)),"")</f>
        <v/>
      </c>
      <c r="R1615" s="8">
        <f>IFERROR(AVERAGEIFS($R$2:$R$1603,$A$2:$A$1603,"&gt;="&amp;DATE(2025,4,1),$A$2:$A$1603,"&lt;="&amp;DATE(2026,3,31)),"")</f>
        <v/>
      </c>
      <c r="Y1615" s="23">
        <f>IF(OR(R1615="",R1615=0,P1615=""),"",P1615/R1615)</f>
        <v/>
      </c>
      <c r="Z1615" s="23">
        <f>IF(OR(R1615="",R1615=0,Q1615=""),"",Q1615/R1615)</f>
        <v/>
      </c>
      <c r="AA1615" s="9">
        <f>IFERROR(AVERAGEIFS($AA$2:$AA$1603,$A$2:$A$1603,"&gt;="&amp;DATE(2025,4,1),$A$2:$A$1603,"&lt;="&amp;DATE(2026,3,31)),"")</f>
        <v/>
      </c>
      <c r="AB1615" s="9">
        <f>IFERROR(AVERAGEIFS($AB$2:$AB$1603,$A$2:$A$1603,"&gt;="&amp;DATE(2025,4,1),$A$2:$A$1603,"&lt;="&amp;DATE(2026,3,31)),"")</f>
        <v/>
      </c>
      <c r="AC1615" s="9">
        <f>IFERROR(AVERAGEIFS($AC$2:$AC$1603,$A$2:$A$1603,"&gt;="&amp;DATE(2025,4,1),$A$2:$A$1603,"&lt;="&amp;DATE(2026,3,31)),"")</f>
        <v/>
      </c>
      <c r="AJ1615" s="26">
        <f>IF(OR(AC1615="",AC1615=0,AA1615=""),"",AA1615/AC1615)</f>
        <v/>
      </c>
      <c r="AK1615" s="26">
        <f>IF(OR(AC1615="",AC1615=0,AB1615=""),"",AB1615/AC1615)</f>
        <v/>
      </c>
      <c r="AL1615" s="30">
        <f>IFERROR(AVERAGEIFS($AL$2:$AL$1603,$A$2:$A$1603,"&gt;="&amp;DATE(2025,4,1),$A$2:$A$1603,"&lt;="&amp;DATE(2026,3,31)),"")</f>
        <v/>
      </c>
      <c r="AM1615" s="30">
        <f>IFERROR(AVERAGEIFS($AM$2:$AM$1603,$A$2:$A$1603,"&gt;="&amp;DATE(2025,4,1),$A$2:$A$1603,"&lt;="&amp;DATE(2026,3,31)),"")</f>
        <v/>
      </c>
      <c r="AN1615" s="30">
        <f>IFERROR(AVERAGEIFS($AN$2:$AN$1603,$A$2:$A$1603,"&gt;="&amp;DATE(2025,4,1),$A$2:$A$1603,"&lt;="&amp;DATE(2026,3,31)),"")</f>
        <v/>
      </c>
      <c r="AO1615" s="30">
        <f>IFERROR(AVERAGEIFS($AO$2:$AO$1603,$A$2:$A$1603,"&gt;="&amp;DATE(2025,4,1),$A$2:$A$1603,"&lt;="&amp;DATE(2026,3,31)),"")</f>
        <v/>
      </c>
      <c r="AP1615" s="31">
        <f>IFERROR(AVERAGEIFS($AP$2:$AP$1603,$A$2:$A$1603,"&gt;="&amp;DATE(2025,4,1),$A$2:$A$1603,"&lt;="&amp;DATE(2026,3,31)),"")</f>
        <v/>
      </c>
    </row>
    <row r="1616">
      <c r="A1616" s="1" t="inlineStr">
        <is>
          <t>Q1FY27 Average</t>
        </is>
      </c>
      <c r="E1616" s="7">
        <f>IFERROR(AVERAGEIFS($E$2:$E$1603,$A$2:$A$1603,"&gt;="&amp;DATE(2026,4,1),$A$2:$A$1603,"&lt;="&amp;DATE(2026,6,30)),"")</f>
        <v/>
      </c>
      <c r="F1616" s="7">
        <f>IFERROR(AVERAGEIFS($F$2:$F$1603,$A$2:$A$1603,"&gt;="&amp;DATE(2026,4,1),$A$2:$A$1603,"&lt;="&amp;DATE(2026,6,30)),"")</f>
        <v/>
      </c>
      <c r="G1616" s="7">
        <f>IFERROR(AVERAGEIFS($G$2:$G$1603,$A$2:$A$1603,"&gt;="&amp;DATE(2026,4,1),$A$2:$A$1603,"&lt;="&amp;DATE(2026,6,30)),"")</f>
        <v/>
      </c>
      <c r="N1616" s="20">
        <f>IF(OR(G1616="",G1616=0,E1616=""),"",E1616/G1616)</f>
        <v/>
      </c>
      <c r="O1616" s="20">
        <f>IF(OR(G1616="",G1616=0,F1616=""),"",F1616/G1616)</f>
        <v/>
      </c>
      <c r="P1616" s="8">
        <f>IFERROR(AVERAGEIFS($P$2:$P$1603,$A$2:$A$1603,"&gt;="&amp;DATE(2026,4,1),$A$2:$A$1603,"&lt;="&amp;DATE(2026,6,30)),"")</f>
        <v/>
      </c>
      <c r="Q1616" s="8">
        <f>IFERROR(AVERAGEIFS($Q$2:$Q$1603,$A$2:$A$1603,"&gt;="&amp;DATE(2026,4,1),$A$2:$A$1603,"&lt;="&amp;DATE(2026,6,30)),"")</f>
        <v/>
      </c>
      <c r="R1616" s="8">
        <f>IFERROR(AVERAGEIFS($R$2:$R$1603,$A$2:$A$1603,"&gt;="&amp;DATE(2026,4,1),$A$2:$A$1603,"&lt;="&amp;DATE(2026,6,30)),"")</f>
        <v/>
      </c>
      <c r="Y1616" s="23">
        <f>IF(OR(R1616="",R1616=0,P1616=""),"",P1616/R1616)</f>
        <v/>
      </c>
      <c r="Z1616" s="23">
        <f>IF(OR(R1616="",R1616=0,Q1616=""),"",Q1616/R1616)</f>
        <v/>
      </c>
      <c r="AA1616" s="9">
        <f>IFERROR(AVERAGEIFS($AA$2:$AA$1603,$A$2:$A$1603,"&gt;="&amp;DATE(2026,4,1),$A$2:$A$1603,"&lt;="&amp;DATE(2026,6,30)),"")</f>
        <v/>
      </c>
      <c r="AB1616" s="9">
        <f>IFERROR(AVERAGEIFS($AB$2:$AB$1603,$A$2:$A$1603,"&gt;="&amp;DATE(2026,4,1),$A$2:$A$1603,"&lt;="&amp;DATE(2026,6,30)),"")</f>
        <v/>
      </c>
      <c r="AC1616" s="9">
        <f>IFERROR(AVERAGEIFS($AC$2:$AC$1603,$A$2:$A$1603,"&gt;="&amp;DATE(2026,4,1),$A$2:$A$1603,"&lt;="&amp;DATE(2026,6,30)),"")</f>
        <v/>
      </c>
      <c r="AJ1616" s="26">
        <f>IF(OR(AC1616="",AC1616=0,AA1616=""),"",AA1616/AC1616)</f>
        <v/>
      </c>
      <c r="AK1616" s="26">
        <f>IF(OR(AC1616="",AC1616=0,AB1616=""),"",AB1616/AC1616)</f>
        <v/>
      </c>
      <c r="AL1616" s="30">
        <f>IFERROR(AVERAGEIFS($AL$2:$AL$1603,$A$2:$A$1603,"&gt;="&amp;DATE(2026,4,1),$A$2:$A$1603,"&lt;="&amp;DATE(2026,6,30)),"")</f>
        <v/>
      </c>
      <c r="AM1616" s="30">
        <f>IFERROR(AVERAGEIFS($AM$2:$AM$1603,$A$2:$A$1603,"&gt;="&amp;DATE(2026,4,1),$A$2:$A$1603,"&lt;="&amp;DATE(2026,6,30)),"")</f>
        <v/>
      </c>
      <c r="AN1616" s="30">
        <f>IFERROR(AVERAGEIFS($AN$2:$AN$1603,$A$2:$A$1603,"&gt;="&amp;DATE(2026,4,1),$A$2:$A$1603,"&lt;="&amp;DATE(2026,6,30)),"")</f>
        <v/>
      </c>
      <c r="AO1616" s="30">
        <f>IFERROR(AVERAGEIFS($AO$2:$AO$1603,$A$2:$A$1603,"&gt;="&amp;DATE(2026,4,1),$A$2:$A$1603,"&lt;="&amp;DATE(2026,6,30)),"")</f>
        <v/>
      </c>
      <c r="AP1616" s="31">
        <f>IFERROR(AVERAGEIFS($AP$2:$AP$1603,$A$2:$A$1603,"&gt;="&amp;DATE(2026,4,1),$A$2:$A$1603,"&lt;="&amp;DATE(2026,6,30)),"")</f>
        <v/>
      </c>
    </row>
    <row r="1617">
      <c r="A1617" s="1" t="inlineStr">
        <is>
          <t>Jul-2026 Average</t>
        </is>
      </c>
      <c r="E1617" s="7">
        <f>IFERROR(AVERAGEIFS($E$2:$E$1603,$A$2:$A$1603,"&gt;="&amp;DATE(2026,7,1),$A$2:$A$1603,"&lt;="&amp;DATE(2026,7,31)),"")</f>
        <v/>
      </c>
      <c r="F1617" s="7">
        <f>IFERROR(AVERAGEIFS($F$2:$F$1603,$A$2:$A$1603,"&gt;="&amp;DATE(2026,7,1),$A$2:$A$1603,"&lt;="&amp;DATE(2026,7,31)),"")</f>
        <v/>
      </c>
      <c r="G1617" s="7">
        <f>IFERROR(AVERAGEIFS($G$2:$G$1603,$A$2:$A$1603,"&gt;="&amp;DATE(2026,7,1),$A$2:$A$1603,"&lt;="&amp;DATE(2026,7,31)),"")</f>
        <v/>
      </c>
      <c r="N1617" s="20">
        <f>IF(OR(G1617="",G1617=0,E1617=""),"",E1617/G1617)</f>
        <v/>
      </c>
      <c r="O1617" s="20">
        <f>IF(OR(G1617="",G1617=0,F1617=""),"",F1617/G1617)</f>
        <v/>
      </c>
      <c r="P1617" s="8">
        <f>IFERROR(AVERAGEIFS($P$2:$P$1603,$A$2:$A$1603,"&gt;="&amp;DATE(2026,7,1),$A$2:$A$1603,"&lt;="&amp;DATE(2026,7,31)),"")</f>
        <v/>
      </c>
      <c r="Q1617" s="8">
        <f>IFERROR(AVERAGEIFS($Q$2:$Q$1603,$A$2:$A$1603,"&gt;="&amp;DATE(2026,7,1),$A$2:$A$1603,"&lt;="&amp;DATE(2026,7,31)),"")</f>
        <v/>
      </c>
      <c r="R1617" s="8">
        <f>IFERROR(AVERAGEIFS($R$2:$R$1603,$A$2:$A$1603,"&gt;="&amp;DATE(2026,7,1),$A$2:$A$1603,"&lt;="&amp;DATE(2026,7,31)),"")</f>
        <v/>
      </c>
      <c r="Y1617" s="23">
        <f>IF(OR(R1617="",R1617=0,P1617=""),"",P1617/R1617)</f>
        <v/>
      </c>
      <c r="Z1617" s="23">
        <f>IF(OR(R1617="",R1617=0,Q1617=""),"",Q1617/R1617)</f>
        <v/>
      </c>
      <c r="AA1617" s="9">
        <f>IFERROR(AVERAGEIFS($AA$2:$AA$1603,$A$2:$A$1603,"&gt;="&amp;DATE(2026,7,1),$A$2:$A$1603,"&lt;="&amp;DATE(2026,7,31)),"")</f>
        <v/>
      </c>
      <c r="AB1617" s="9">
        <f>IFERROR(AVERAGEIFS($AB$2:$AB$1603,$A$2:$A$1603,"&gt;="&amp;DATE(2026,7,1),$A$2:$A$1603,"&lt;="&amp;DATE(2026,7,31)),"")</f>
        <v/>
      </c>
      <c r="AC1617" s="9">
        <f>IFERROR(AVERAGEIFS($AC$2:$AC$1603,$A$2:$A$1603,"&gt;="&amp;DATE(2026,7,1),$A$2:$A$1603,"&lt;="&amp;DATE(2026,7,31)),"")</f>
        <v/>
      </c>
      <c r="AJ1617" s="26">
        <f>IF(OR(AC1617="",AC1617=0,AA1617=""),"",AA1617/AC1617)</f>
        <v/>
      </c>
      <c r="AK1617" s="26">
        <f>IF(OR(AC1617="",AC1617=0,AB1617=""),"",AB1617/AC1617)</f>
        <v/>
      </c>
      <c r="AL1617" s="30">
        <f>IFERROR(AVERAGEIFS($AL$2:$AL$1603,$A$2:$A$1603,"&gt;="&amp;DATE(2026,7,1),$A$2:$A$1603,"&lt;="&amp;DATE(2026,7,31)),"")</f>
        <v/>
      </c>
      <c r="AM1617" s="30">
        <f>IFERROR(AVERAGEIFS($AM$2:$AM$1603,$A$2:$A$1603,"&gt;="&amp;DATE(2026,7,1),$A$2:$A$1603,"&lt;="&amp;DATE(2026,7,31)),"")</f>
        <v/>
      </c>
      <c r="AN1617" s="30">
        <f>IFERROR(AVERAGEIFS($AN$2:$AN$1603,$A$2:$A$1603,"&gt;="&amp;DATE(2026,7,1),$A$2:$A$1603,"&lt;="&amp;DATE(2026,7,31)),"")</f>
        <v/>
      </c>
      <c r="AO1617" s="30">
        <f>IFERROR(AVERAGEIFS($AO$2:$AO$1603,$A$2:$A$1603,"&gt;="&amp;DATE(2026,7,1),$A$2:$A$1603,"&lt;="&amp;DATE(2026,7,31)),"")</f>
        <v/>
      </c>
      <c r="AP1617" s="31">
        <f>IFERROR(AVERAGEIFS($AP$2:$AP$1603,$A$2:$A$1603,"&gt;="&amp;DATE(2026,7,1),$A$2:$A$1603,"&lt;="&amp;DATE(2026,7,31)),"")</f>
        <v/>
      </c>
    </row>
    <row r="1618">
      <c r="A1618" s="1" t="inlineStr">
        <is>
          <t>Aug-2026 Average</t>
        </is>
      </c>
      <c r="E1618" s="7">
        <f>IFERROR(AVERAGEIFS($E$2:$E$1603,$A$2:$A$1603,"&gt;="&amp;DATE(2026,8,1),$A$2:$A$1603,"&lt;="&amp;DATE(2026,8,31)),"")</f>
        <v/>
      </c>
      <c r="F1618" s="7">
        <f>IFERROR(AVERAGEIFS($F$2:$F$1603,$A$2:$A$1603,"&gt;="&amp;DATE(2026,8,1),$A$2:$A$1603,"&lt;="&amp;DATE(2026,8,31)),"")</f>
        <v/>
      </c>
      <c r="G1618" s="7">
        <f>IFERROR(AVERAGEIFS($G$2:$G$1603,$A$2:$A$1603,"&gt;="&amp;DATE(2026,8,1),$A$2:$A$1603,"&lt;="&amp;DATE(2026,8,31)),"")</f>
        <v/>
      </c>
      <c r="N1618" s="20">
        <f>IF(OR(G1618="",G1618=0,E1618=""),"",E1618/G1618)</f>
        <v/>
      </c>
      <c r="O1618" s="20">
        <f>IF(OR(G1618="",G1618=0,F1618=""),"",F1618/G1618)</f>
        <v/>
      </c>
      <c r="P1618" s="8">
        <f>IFERROR(AVERAGEIFS($P$2:$P$1603,$A$2:$A$1603,"&gt;="&amp;DATE(2026,8,1),$A$2:$A$1603,"&lt;="&amp;DATE(2026,8,31)),"")</f>
        <v/>
      </c>
      <c r="Q1618" s="8">
        <f>IFERROR(AVERAGEIFS($Q$2:$Q$1603,$A$2:$A$1603,"&gt;="&amp;DATE(2026,8,1),$A$2:$A$1603,"&lt;="&amp;DATE(2026,8,31)),"")</f>
        <v/>
      </c>
      <c r="R1618" s="8">
        <f>IFERROR(AVERAGEIFS($R$2:$R$1603,$A$2:$A$1603,"&gt;="&amp;DATE(2026,8,1),$A$2:$A$1603,"&lt;="&amp;DATE(2026,8,31)),"")</f>
        <v/>
      </c>
      <c r="Y1618" s="23">
        <f>IF(OR(R1618="",R1618=0,P1618=""),"",P1618/R1618)</f>
        <v/>
      </c>
      <c r="Z1618" s="23">
        <f>IF(OR(R1618="",R1618=0,Q1618=""),"",Q1618/R1618)</f>
        <v/>
      </c>
      <c r="AA1618" s="9">
        <f>IFERROR(AVERAGEIFS($AA$2:$AA$1603,$A$2:$A$1603,"&gt;="&amp;DATE(2026,8,1),$A$2:$A$1603,"&lt;="&amp;DATE(2026,8,31)),"")</f>
        <v/>
      </c>
      <c r="AB1618" s="9">
        <f>IFERROR(AVERAGEIFS($AB$2:$AB$1603,$A$2:$A$1603,"&gt;="&amp;DATE(2026,8,1),$A$2:$A$1603,"&lt;="&amp;DATE(2026,8,31)),"")</f>
        <v/>
      </c>
      <c r="AC1618" s="9">
        <f>IFERROR(AVERAGEIFS($AC$2:$AC$1603,$A$2:$A$1603,"&gt;="&amp;DATE(2026,8,1),$A$2:$A$1603,"&lt;="&amp;DATE(2026,8,31)),"")</f>
        <v/>
      </c>
      <c r="AJ1618" s="26">
        <f>IF(OR(AC1618="",AC1618=0,AA1618=""),"",AA1618/AC1618)</f>
        <v/>
      </c>
      <c r="AK1618" s="26">
        <f>IF(OR(AC1618="",AC1618=0,AB1618=""),"",AB1618/AC1618)</f>
        <v/>
      </c>
      <c r="AL1618" s="30">
        <f>IFERROR(AVERAGEIFS($AL$2:$AL$1603,$A$2:$A$1603,"&gt;="&amp;DATE(2026,8,1),$A$2:$A$1603,"&lt;="&amp;DATE(2026,8,31)),"")</f>
        <v/>
      </c>
      <c r="AM1618" s="30">
        <f>IFERROR(AVERAGEIFS($AM$2:$AM$1603,$A$2:$A$1603,"&gt;="&amp;DATE(2026,8,1),$A$2:$A$1603,"&lt;="&amp;DATE(2026,8,31)),"")</f>
        <v/>
      </c>
      <c r="AN1618" s="30">
        <f>IFERROR(AVERAGEIFS($AN$2:$AN$1603,$A$2:$A$1603,"&gt;="&amp;DATE(2026,8,1),$A$2:$A$1603,"&lt;="&amp;DATE(2026,8,31)),"")</f>
        <v/>
      </c>
      <c r="AO1618" s="30">
        <f>IFERROR(AVERAGEIFS($AO$2:$AO$1603,$A$2:$A$1603,"&gt;="&amp;DATE(2026,8,1),$A$2:$A$1603,"&lt;="&amp;DATE(2026,8,31)),"")</f>
        <v/>
      </c>
      <c r="AP1618" s="31">
        <f>IFERROR(AVERAGEIFS($AP$2:$AP$1603,$A$2:$A$1603,"&gt;="&amp;DATE(2026,8,1),$A$2:$A$1603,"&lt;="&amp;DATE(2026,8,31)),"")</f>
        <v/>
      </c>
    </row>
    <row r="1619">
      <c r="A1619" s="1" t="inlineStr">
        <is>
          <t>Sep-2026 Average</t>
        </is>
      </c>
      <c r="E1619" s="7">
        <f>IFERROR(AVERAGEIFS($E$2:$E$1603,$A$2:$A$1603,"&gt;="&amp;DATE(2026,9,1),$A$2:$A$1603,"&lt;="&amp;DATE(2026,9,30)),"")</f>
        <v/>
      </c>
      <c r="F1619" s="7">
        <f>IFERROR(AVERAGEIFS($F$2:$F$1603,$A$2:$A$1603,"&gt;="&amp;DATE(2026,9,1),$A$2:$A$1603,"&lt;="&amp;DATE(2026,9,30)),"")</f>
        <v/>
      </c>
      <c r="G1619" s="7">
        <f>IFERROR(AVERAGEIFS($G$2:$G$1603,$A$2:$A$1603,"&gt;="&amp;DATE(2026,9,1),$A$2:$A$1603,"&lt;="&amp;DATE(2026,9,30)),"")</f>
        <v/>
      </c>
      <c r="N1619" s="20">
        <f>IF(OR(G1619="",G1619=0,E1619=""),"",E1619/G1619)</f>
        <v/>
      </c>
      <c r="O1619" s="20">
        <f>IF(OR(G1619="",G1619=0,F1619=""),"",F1619/G1619)</f>
        <v/>
      </c>
      <c r="P1619" s="8">
        <f>IFERROR(AVERAGEIFS($P$2:$P$1603,$A$2:$A$1603,"&gt;="&amp;DATE(2026,9,1),$A$2:$A$1603,"&lt;="&amp;DATE(2026,9,30)),"")</f>
        <v/>
      </c>
      <c r="Q1619" s="8">
        <f>IFERROR(AVERAGEIFS($Q$2:$Q$1603,$A$2:$A$1603,"&gt;="&amp;DATE(2026,9,1),$A$2:$A$1603,"&lt;="&amp;DATE(2026,9,30)),"")</f>
        <v/>
      </c>
      <c r="R1619" s="8">
        <f>IFERROR(AVERAGEIFS($R$2:$R$1603,$A$2:$A$1603,"&gt;="&amp;DATE(2026,9,1),$A$2:$A$1603,"&lt;="&amp;DATE(2026,9,30)),"")</f>
        <v/>
      </c>
      <c r="Y1619" s="23">
        <f>IF(OR(R1619="",R1619=0,P1619=""),"",P1619/R1619)</f>
        <v/>
      </c>
      <c r="Z1619" s="23">
        <f>IF(OR(R1619="",R1619=0,Q1619=""),"",Q1619/R1619)</f>
        <v/>
      </c>
      <c r="AA1619" s="9">
        <f>IFERROR(AVERAGEIFS($AA$2:$AA$1603,$A$2:$A$1603,"&gt;="&amp;DATE(2026,9,1),$A$2:$A$1603,"&lt;="&amp;DATE(2026,9,30)),"")</f>
        <v/>
      </c>
      <c r="AB1619" s="9">
        <f>IFERROR(AVERAGEIFS($AB$2:$AB$1603,$A$2:$A$1603,"&gt;="&amp;DATE(2026,9,1),$A$2:$A$1603,"&lt;="&amp;DATE(2026,9,30)),"")</f>
        <v/>
      </c>
      <c r="AC1619" s="9">
        <f>IFERROR(AVERAGEIFS($AC$2:$AC$1603,$A$2:$A$1603,"&gt;="&amp;DATE(2026,9,1),$A$2:$A$1603,"&lt;="&amp;DATE(2026,9,30)),"")</f>
        <v/>
      </c>
      <c r="AJ1619" s="26">
        <f>IF(OR(AC1619="",AC1619=0,AA1619=""),"",AA1619/AC1619)</f>
        <v/>
      </c>
      <c r="AK1619" s="26">
        <f>IF(OR(AC1619="",AC1619=0,AB1619=""),"",AB1619/AC1619)</f>
        <v/>
      </c>
      <c r="AL1619" s="30">
        <f>IFERROR(AVERAGEIFS($AL$2:$AL$1603,$A$2:$A$1603,"&gt;="&amp;DATE(2026,9,1),$A$2:$A$1603,"&lt;="&amp;DATE(2026,9,30)),"")</f>
        <v/>
      </c>
      <c r="AM1619" s="30">
        <f>IFERROR(AVERAGEIFS($AM$2:$AM$1603,$A$2:$A$1603,"&gt;="&amp;DATE(2026,9,1),$A$2:$A$1603,"&lt;="&amp;DATE(2026,9,30)),"")</f>
        <v/>
      </c>
      <c r="AN1619" s="30">
        <f>IFERROR(AVERAGEIFS($AN$2:$AN$1603,$A$2:$A$1603,"&gt;="&amp;DATE(2026,9,1),$A$2:$A$1603,"&lt;="&amp;DATE(2026,9,30)),"")</f>
        <v/>
      </c>
      <c r="AO1619" s="30">
        <f>IFERROR(AVERAGEIFS($AO$2:$AO$1603,$A$2:$A$1603,"&gt;="&amp;DATE(2026,9,1),$A$2:$A$1603,"&lt;="&amp;DATE(2026,9,30)),"")</f>
        <v/>
      </c>
      <c r="AP1619" s="31">
        <f>IFERROR(AVERAGEIFS($AP$2:$AP$1603,$A$2:$A$1603,"&gt;="&amp;DATE(2026,9,1),$A$2:$A$1603,"&lt;="&amp;DATE(2026,9,30)),"")</f>
        <v/>
      </c>
    </row>
    <row r="1620">
      <c r="A1620" s="1" t="inlineStr">
        <is>
          <t>Q2FY27 YTD Average</t>
        </is>
      </c>
      <c r="E1620" s="7">
        <f>IFERROR(AVERAGEIFS($E$2:$E$1603,$A$2:$A$1603,"&gt;="&amp;DATE(2026,7,1),$A$2:$A$1603,"&lt;="&amp;DATE(2026,9,16)),"")</f>
        <v/>
      </c>
      <c r="F1620" s="7">
        <f>IFERROR(AVERAGEIFS($F$2:$F$1603,$A$2:$A$1603,"&gt;="&amp;DATE(2026,7,1),$A$2:$A$1603,"&lt;="&amp;DATE(2026,9,16)),"")</f>
        <v/>
      </c>
      <c r="G1620" s="7">
        <f>IFERROR(AVERAGEIFS($G$2:$G$1603,$A$2:$A$1603,"&gt;="&amp;DATE(2026,7,1),$A$2:$A$1603,"&lt;="&amp;DATE(2026,9,16)),"")</f>
        <v/>
      </c>
      <c r="N1620" s="20">
        <f>IF(OR(G1620="",G1620=0,E1620=""),"",E1620/G1620)</f>
        <v/>
      </c>
      <c r="O1620" s="20">
        <f>IF(OR(G1620="",G1620=0,F1620=""),"",F1620/G1620)</f>
        <v/>
      </c>
      <c r="P1620" s="8">
        <f>IFERROR(AVERAGEIFS($P$2:$P$1603,$A$2:$A$1603,"&gt;="&amp;DATE(2026,7,1),$A$2:$A$1603,"&lt;="&amp;DATE(2026,9,16)),"")</f>
        <v/>
      </c>
      <c r="Q1620" s="8">
        <f>IFERROR(AVERAGEIFS($Q$2:$Q$1603,$A$2:$A$1603,"&gt;="&amp;DATE(2026,7,1),$A$2:$A$1603,"&lt;="&amp;DATE(2026,9,16)),"")</f>
        <v/>
      </c>
      <c r="R1620" s="8">
        <f>IFERROR(AVERAGEIFS($R$2:$R$1603,$A$2:$A$1603,"&gt;="&amp;DATE(2026,7,1),$A$2:$A$1603,"&lt;="&amp;DATE(2026,9,16)),"")</f>
        <v/>
      </c>
      <c r="Y1620" s="23">
        <f>IF(OR(R1620="",R1620=0,P1620=""),"",P1620/R1620)</f>
        <v/>
      </c>
      <c r="Z1620" s="23">
        <f>IF(OR(R1620="",R1620=0,Q1620=""),"",Q1620/R1620)</f>
        <v/>
      </c>
      <c r="AA1620" s="9">
        <f>IFERROR(AVERAGEIFS($AA$2:$AA$1603,$A$2:$A$1603,"&gt;="&amp;DATE(2026,7,1),$A$2:$A$1603,"&lt;="&amp;DATE(2026,9,16)),"")</f>
        <v/>
      </c>
      <c r="AB1620" s="9">
        <f>IFERROR(AVERAGEIFS($AB$2:$AB$1603,$A$2:$A$1603,"&gt;="&amp;DATE(2026,7,1),$A$2:$A$1603,"&lt;="&amp;DATE(2026,9,16)),"")</f>
        <v/>
      </c>
      <c r="AC1620" s="9">
        <f>IFERROR(AVERAGEIFS($AC$2:$AC$1603,$A$2:$A$1603,"&gt;="&amp;DATE(2026,7,1),$A$2:$A$1603,"&lt;="&amp;DATE(2026,9,16)),"")</f>
        <v/>
      </c>
      <c r="AJ1620" s="26">
        <f>IF(OR(AC1620="",AC1620=0,AA1620=""),"",AA1620/AC1620)</f>
        <v/>
      </c>
      <c r="AK1620" s="26">
        <f>IF(OR(AC1620="",AC1620=0,AB1620=""),"",AB1620/AC1620)</f>
        <v/>
      </c>
      <c r="AL1620" s="30">
        <f>IFERROR(AVERAGEIFS($AL$2:$AL$1603,$A$2:$A$1603,"&gt;="&amp;DATE(2026,7,1),$A$2:$A$1603,"&lt;="&amp;DATE(2026,9,16)),"")</f>
        <v/>
      </c>
      <c r="AM1620" s="30">
        <f>IFERROR(AVERAGEIFS($AM$2:$AM$1603,$A$2:$A$1603,"&gt;="&amp;DATE(2026,7,1),$A$2:$A$1603,"&lt;="&amp;DATE(2026,9,16)),"")</f>
        <v/>
      </c>
      <c r="AN1620" s="30">
        <f>IFERROR(AVERAGEIFS($AN$2:$AN$1603,$A$2:$A$1603,"&gt;="&amp;DATE(2026,7,1),$A$2:$A$1603,"&lt;="&amp;DATE(2026,9,16)),"")</f>
        <v/>
      </c>
      <c r="AO1620" s="30">
        <f>IFERROR(AVERAGEIFS($AO$2:$AO$1603,$A$2:$A$1603,"&gt;="&amp;DATE(2026,7,1),$A$2:$A$1603,"&lt;="&amp;DATE(2026,9,16)),"")</f>
        <v/>
      </c>
      <c r="AP1620" s="31">
        <f>IFERROR(AVERAGEIFS($AP$2:$AP$1603,$A$2:$A$1603,"&gt;="&amp;DATE(2026,7,1),$A$2:$A$1603,"&lt;="&amp;DATE(2026,9,16)),"")</f>
        <v/>
      </c>
    </row>
    <row r="1621">
      <c r="A1621" s="1" t="inlineStr">
        <is>
          <t>FY2026-27 YTD Average</t>
        </is>
      </c>
      <c r="E1621" s="7">
        <f>IFERROR(AVERAGEIFS($E$2:$E$1603,$A$2:$A$1603,"&gt;="&amp;DATE(2026,4,1),$A$2:$A$1603,"&lt;="&amp;DATE(2026,9,16)),"")</f>
        <v/>
      </c>
      <c r="F1621" s="7">
        <f>IFERROR(AVERAGEIFS($F$2:$F$1603,$A$2:$A$1603,"&gt;="&amp;DATE(2026,4,1),$A$2:$A$1603,"&lt;="&amp;DATE(2026,9,16)),"")</f>
        <v/>
      </c>
      <c r="G1621" s="7">
        <f>IFERROR(AVERAGEIFS($G$2:$G$1603,$A$2:$A$1603,"&gt;="&amp;DATE(2026,4,1),$A$2:$A$1603,"&lt;="&amp;DATE(2026,9,16)),"")</f>
        <v/>
      </c>
      <c r="N1621" s="20">
        <f>IF(OR(G1621="",G1621=0,E1621=""),"",E1621/G1621)</f>
        <v/>
      </c>
      <c r="O1621" s="20">
        <f>IF(OR(G1621="",G1621=0,F1621=""),"",F1621/G1621)</f>
        <v/>
      </c>
      <c r="P1621" s="8">
        <f>IFERROR(AVERAGEIFS($P$2:$P$1603,$A$2:$A$1603,"&gt;="&amp;DATE(2026,4,1),$A$2:$A$1603,"&lt;="&amp;DATE(2026,9,16)),"")</f>
        <v/>
      </c>
      <c r="Q1621" s="8">
        <f>IFERROR(AVERAGEIFS($Q$2:$Q$1603,$A$2:$A$1603,"&gt;="&amp;DATE(2026,4,1),$A$2:$A$1603,"&lt;="&amp;DATE(2026,9,16)),"")</f>
        <v/>
      </c>
      <c r="R1621" s="8">
        <f>IFERROR(AVERAGEIFS($R$2:$R$1603,$A$2:$A$1603,"&gt;="&amp;DATE(2026,4,1),$A$2:$A$1603,"&lt;="&amp;DATE(2026,9,16)),"")</f>
        <v/>
      </c>
      <c r="Y1621" s="23">
        <f>IF(OR(R1621="",R1621=0,P1621=""),"",P1621/R1621)</f>
        <v/>
      </c>
      <c r="Z1621" s="23">
        <f>IF(OR(R1621="",R1621=0,Q1621=""),"",Q1621/R1621)</f>
        <v/>
      </c>
      <c r="AA1621" s="9">
        <f>IFERROR(AVERAGEIFS($AA$2:$AA$1603,$A$2:$A$1603,"&gt;="&amp;DATE(2026,4,1),$A$2:$A$1603,"&lt;="&amp;DATE(2026,9,16)),"")</f>
        <v/>
      </c>
      <c r="AB1621" s="9">
        <f>IFERROR(AVERAGEIFS($AB$2:$AB$1603,$A$2:$A$1603,"&gt;="&amp;DATE(2026,4,1),$A$2:$A$1603,"&lt;="&amp;DATE(2026,9,16)),"")</f>
        <v/>
      </c>
      <c r="AC1621" s="9">
        <f>IFERROR(AVERAGEIFS($AC$2:$AC$1603,$A$2:$A$1603,"&gt;="&amp;DATE(2026,4,1),$A$2:$A$1603,"&lt;="&amp;DATE(2026,9,16)),"")</f>
        <v/>
      </c>
      <c r="AJ1621" s="26">
        <f>IF(OR(AC1621="",AC1621=0,AA1621=""),"",AA1621/AC1621)</f>
        <v/>
      </c>
      <c r="AK1621" s="26">
        <f>IF(OR(AC1621="",AC1621=0,AB1621=""),"",AB1621/AC1621)</f>
        <v/>
      </c>
      <c r="AL1621" s="30">
        <f>IFERROR(AVERAGEIFS($AL$2:$AL$1603,$A$2:$A$1603,"&gt;="&amp;DATE(2026,4,1),$A$2:$A$1603,"&lt;="&amp;DATE(2026,9,16)),"")</f>
        <v/>
      </c>
      <c r="AM1621" s="30">
        <f>IFERROR(AVERAGEIFS($AM$2:$AM$1603,$A$2:$A$1603,"&gt;="&amp;DATE(2026,4,1),$A$2:$A$1603,"&lt;="&amp;DATE(2026,9,16)),"")</f>
        <v/>
      </c>
      <c r="AN1621" s="30">
        <f>IFERROR(AVERAGEIFS($AN$2:$AN$1603,$A$2:$A$1603,"&gt;="&amp;DATE(2026,4,1),$A$2:$A$1603,"&lt;="&amp;DATE(2026,9,16)),"")</f>
        <v/>
      </c>
      <c r="AO1621" s="30">
        <f>IFERROR(AVERAGEIFS($AO$2:$AO$1603,$A$2:$A$1603,"&gt;="&amp;DATE(2026,4,1),$A$2:$A$1603,"&lt;="&amp;DATE(2026,9,16)),"")</f>
        <v/>
      </c>
      <c r="AP1621" s="31">
        <f>IFERROR(AVERAGEIFS($AP$2:$AP$1603,$A$2:$A$1603,"&gt;="&amp;DATE(2026,4,1),$A$2:$A$1603,"&lt;="&amp;DATE(2026,9,16)),"")</f>
        <v/>
      </c>
    </row>
  </sheetData>
  <conditionalFormatting sqref="N2:N1603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O2:O1603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1603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Z2:Z1603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J2:AJ1603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K2:AK1603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15" t="inlineStr">
        <is>
          <t>Index Options Premium Turnover (INR Bn)</t>
        </is>
      </c>
      <c r="C1" s="3" t="inlineStr">
        <is>
          <t>Index Options Notional Turnover (INR Bn)</t>
        </is>
      </c>
      <c r="D1" s="4" t="inlineStr">
        <is>
          <t>Index Options No. of Contracts</t>
        </is>
      </c>
      <c r="E1" s="15" t="inlineStr">
        <is>
          <t>Stock/Equity Options Premium Turnover (INR Bn)</t>
        </is>
      </c>
      <c r="F1" s="3" t="inlineStr">
        <is>
          <t>Stock/Equity Options Notional Turnover (INR Bn)</t>
        </is>
      </c>
      <c r="G1" s="4" t="inlineStr">
        <is>
          <t>Stock/Equity Options No. of Contracts</t>
        </is>
      </c>
      <c r="H1" s="15" t="inlineStr">
        <is>
          <t>Total Options Premium Turnover (INR Bn)</t>
        </is>
      </c>
      <c r="I1" s="3" t="inlineStr">
        <is>
          <t>Total Options Notional Turnover (INR Bn)</t>
        </is>
      </c>
      <c r="J1" s="4" t="inlineStr">
        <is>
          <t>Total Options No. of Contracts</t>
        </is>
      </c>
      <c r="K1" s="32" t="inlineStr">
        <is>
          <t>No. of Trading Days</t>
        </is>
      </c>
    </row>
    <row r="2">
      <c r="A2" s="5" t="inlineStr">
        <is>
          <t>2015-2016</t>
        </is>
      </c>
      <c r="B2" s="18" t="n">
        <v>3530.9835</v>
      </c>
      <c r="C2" s="8" t="n">
        <v>489519.306</v>
      </c>
      <c r="D2" s="9" t="n">
        <v>1623528486</v>
      </c>
      <c r="E2" s="18" t="n">
        <v>613.9366</v>
      </c>
      <c r="F2" s="8" t="n">
        <v>34881.7375</v>
      </c>
      <c r="G2" s="9" t="n">
        <v>100299174</v>
      </c>
      <c r="H2" s="18" t="n">
        <v>4144.9201</v>
      </c>
      <c r="I2" s="8" t="n">
        <v>524401.0435</v>
      </c>
      <c r="J2" s="9" t="n">
        <v>1723827660</v>
      </c>
      <c r="K2" s="33" t="n">
        <v>247</v>
      </c>
    </row>
    <row r="3">
      <c r="A3" s="5" t="inlineStr">
        <is>
          <t>2016-2017</t>
        </is>
      </c>
      <c r="B3" s="18" t="n">
        <v>3500.2153</v>
      </c>
      <c r="C3" s="8" t="n">
        <v>727972.8769</v>
      </c>
      <c r="D3" s="9" t="n">
        <v>1067244916</v>
      </c>
      <c r="E3" s="18" t="n">
        <v>955.7009</v>
      </c>
      <c r="F3" s="8" t="n">
        <v>61074.8587</v>
      </c>
      <c r="G3" s="9" t="n">
        <v>92106012</v>
      </c>
      <c r="H3" s="18" t="n">
        <v>4455.9162</v>
      </c>
      <c r="I3" s="8" t="n">
        <v>789047.7356</v>
      </c>
      <c r="J3" s="9" t="n">
        <v>1159350928</v>
      </c>
      <c r="K3" s="33" t="n">
        <v>248</v>
      </c>
    </row>
    <row r="4">
      <c r="A4" s="5" t="inlineStr">
        <is>
          <t>2017-2018</t>
        </is>
      </c>
      <c r="B4" s="18" t="n">
        <v>4606.5371</v>
      </c>
      <c r="C4" s="8" t="n">
        <v>1349218.7645</v>
      </c>
      <c r="D4" s="9" t="n">
        <v>1515034222</v>
      </c>
      <c r="E4" s="18" t="n">
        <v>1482.175</v>
      </c>
      <c r="F4" s="8" t="n">
        <v>96550.08560000001</v>
      </c>
      <c r="G4" s="9" t="n">
        <v>126411376</v>
      </c>
      <c r="H4" s="18" t="n">
        <v>6088.7121</v>
      </c>
      <c r="I4" s="8" t="n">
        <v>1445768.8501</v>
      </c>
      <c r="J4" s="9" t="n">
        <v>1641445598</v>
      </c>
      <c r="K4" s="33" t="n">
        <v>246</v>
      </c>
    </row>
    <row r="5">
      <c r="A5" s="5" t="inlineStr">
        <is>
          <t>2018-2019</t>
        </is>
      </c>
      <c r="B5" s="18" t="n">
        <v>6540.9995</v>
      </c>
      <c r="C5" s="8" t="n">
        <v>2033024.0491</v>
      </c>
      <c r="D5" s="9" t="n">
        <v>2652457487</v>
      </c>
      <c r="E5" s="18" t="n">
        <v>2000.1031</v>
      </c>
      <c r="F5" s="8" t="n">
        <v>125823.7484</v>
      </c>
      <c r="G5" s="9" t="n">
        <v>186986542</v>
      </c>
      <c r="H5" s="18" t="n">
        <v>8541.1026</v>
      </c>
      <c r="I5" s="8" t="n">
        <v>2158847.7975</v>
      </c>
      <c r="J5" s="9" t="n">
        <v>2839444029</v>
      </c>
      <c r="K5" s="33" t="n">
        <v>248</v>
      </c>
    </row>
    <row r="6">
      <c r="A6" s="5" t="inlineStr">
        <is>
          <t>2019-2020</t>
        </is>
      </c>
      <c r="B6" s="18" t="n">
        <v>10765.0843</v>
      </c>
      <c r="C6" s="8" t="n">
        <v>3106919.693</v>
      </c>
      <c r="D6" s="9" t="n">
        <v>4576370297</v>
      </c>
      <c r="E6" s="18" t="n">
        <v>2283.5315</v>
      </c>
      <c r="F6" s="8" t="n">
        <v>122888.8121</v>
      </c>
      <c r="G6" s="9" t="n">
        <v>197835132</v>
      </c>
      <c r="H6" s="18" t="n">
        <v>13048.6158</v>
      </c>
      <c r="I6" s="8" t="n">
        <v>3229808.5051</v>
      </c>
      <c r="J6" s="9" t="n">
        <v>4774205429</v>
      </c>
      <c r="K6" s="33" t="n">
        <v>247</v>
      </c>
    </row>
    <row r="7">
      <c r="A7" s="5" t="inlineStr">
        <is>
          <t>2020-2021</t>
        </is>
      </c>
      <c r="B7" s="18" t="n">
        <v>26294.2605</v>
      </c>
      <c r="C7" s="8" t="n">
        <v>5900990.6275</v>
      </c>
      <c r="D7" s="9" t="n">
        <v>7824035680</v>
      </c>
      <c r="E7" s="18" t="n">
        <v>5793.5162</v>
      </c>
      <c r="F7" s="8" t="n">
        <v>263730.3447</v>
      </c>
      <c r="G7" s="9" t="n">
        <v>330394648</v>
      </c>
      <c r="H7" s="18" t="n">
        <v>32087.7767</v>
      </c>
      <c r="I7" s="8" t="n">
        <v>6164720.9722</v>
      </c>
      <c r="J7" s="9" t="n">
        <v>8154430328</v>
      </c>
      <c r="K7" s="33" t="n">
        <v>249</v>
      </c>
    </row>
    <row r="8">
      <c r="A8" s="5" t="inlineStr">
        <is>
          <t>2021-2022</t>
        </is>
      </c>
      <c r="B8" s="18" t="n">
        <v>58423.2982</v>
      </c>
      <c r="C8" s="8" t="n">
        <v>16094971.9731</v>
      </c>
      <c r="D8" s="9" t="n">
        <v>17623355691</v>
      </c>
      <c r="E8" s="18" t="n">
        <v>10388.3027</v>
      </c>
      <c r="F8" s="8" t="n">
        <v>562676.2132999999</v>
      </c>
      <c r="G8" s="9" t="n">
        <v>677512461</v>
      </c>
      <c r="H8" s="18" t="n">
        <v>68811.6009</v>
      </c>
      <c r="I8" s="8" t="n">
        <v>16657648.1864</v>
      </c>
      <c r="J8" s="9" t="n">
        <v>18300868152</v>
      </c>
      <c r="K8" s="33" t="n">
        <v>248</v>
      </c>
    </row>
    <row r="9">
      <c r="A9" s="5" t="inlineStr">
        <is>
          <t>2022-2023</t>
        </is>
      </c>
      <c r="B9" s="18" t="n">
        <v>109555.5556</v>
      </c>
      <c r="C9" s="8" t="n">
        <v>37345257.3512</v>
      </c>
      <c r="D9" s="9" t="n">
        <v>40541932269</v>
      </c>
      <c r="E9" s="18" t="n">
        <v>9327.005800000001</v>
      </c>
      <c r="F9" s="8" t="n">
        <v>592077.4462</v>
      </c>
      <c r="G9" s="9" t="n">
        <v>834973590</v>
      </c>
      <c r="H9" s="18" t="n">
        <v>118882.5614</v>
      </c>
      <c r="I9" s="8" t="n">
        <v>37937334.7974</v>
      </c>
      <c r="J9" s="9" t="n">
        <v>41376905859</v>
      </c>
      <c r="K9" s="33" t="n">
        <v>249</v>
      </c>
    </row>
    <row r="10">
      <c r="A10" s="5" t="inlineStr">
        <is>
          <t>2023-2024</t>
        </is>
      </c>
      <c r="B10" s="18" t="n">
        <v>138195.6361</v>
      </c>
      <c r="C10" s="8" t="n">
        <v>78676912.77779999</v>
      </c>
      <c r="D10" s="9" t="n">
        <v>93652071252</v>
      </c>
      <c r="E10" s="18" t="n">
        <v>13780.3078</v>
      </c>
      <c r="F10" s="8" t="n">
        <v>921117.909</v>
      </c>
      <c r="G10" s="9" t="n">
        <v>1137647324</v>
      </c>
      <c r="H10" s="18" t="n">
        <v>151975.9439</v>
      </c>
      <c r="I10" s="8" t="n">
        <v>79598030.6868</v>
      </c>
      <c r="J10" s="9" t="n">
        <v>94789718576</v>
      </c>
      <c r="K10" s="33" t="n"/>
    </row>
    <row r="11">
      <c r="A11" s="5" t="inlineStr">
        <is>
          <t>2024-2025</t>
        </is>
      </c>
      <c r="B11" s="18" t="n">
        <v>135745.2361</v>
      </c>
      <c r="C11" s="8" t="n">
        <v>76585549.53470001</v>
      </c>
      <c r="D11" s="9" t="n">
        <v>100909131355</v>
      </c>
      <c r="E11" s="18" t="n">
        <v>19751.9265</v>
      </c>
      <c r="F11" s="8" t="n">
        <v>1311173.2753</v>
      </c>
      <c r="G11" s="9" t="n">
        <v>1748183790</v>
      </c>
      <c r="H11" s="18" t="n">
        <v>155497.1626</v>
      </c>
      <c r="I11" s="8" t="n">
        <v>77896722.81</v>
      </c>
      <c r="J11" s="9" t="n">
        <v>102657315145</v>
      </c>
      <c r="K11" s="33" t="n"/>
    </row>
    <row r="12">
      <c r="A12" s="5" t="inlineStr">
        <is>
          <t>2025-2026</t>
        </is>
      </c>
      <c r="B12" s="18" t="n">
        <v>124653.6237</v>
      </c>
      <c r="C12" s="8" t="n">
        <v>62573958.2157</v>
      </c>
      <c r="D12" s="9" t="n">
        <v>34686857259</v>
      </c>
      <c r="E12" s="18" t="n">
        <v>17770.9091</v>
      </c>
      <c r="F12" s="8" t="n">
        <v>1222361.9214</v>
      </c>
      <c r="G12" s="9" t="n">
        <v>1753963791</v>
      </c>
      <c r="H12" s="18" t="n">
        <v>142424.5328</v>
      </c>
      <c r="I12" s="8" t="n">
        <v>63796320.1371</v>
      </c>
      <c r="J12" s="9" t="n">
        <v>36440821050</v>
      </c>
      <c r="K12" s="33" t="n">
        <v>247</v>
      </c>
    </row>
    <row r="13">
      <c r="A13" s="5" t="inlineStr">
        <is>
          <t>2026-2027</t>
        </is>
      </c>
      <c r="B13" s="18" t="n">
        <v>55358.1701</v>
      </c>
      <c r="C13" s="8" t="n">
        <v>25764848.9701</v>
      </c>
      <c r="D13" s="9" t="n">
        <v>16458061108</v>
      </c>
      <c r="E13" s="18" t="n">
        <v>8724.335800000001</v>
      </c>
      <c r="F13" s="8" t="n">
        <v>563813.9926</v>
      </c>
      <c r="G13" s="9" t="n">
        <v>812862447</v>
      </c>
      <c r="H13" s="18" t="n">
        <v>64082.5059</v>
      </c>
      <c r="I13" s="8" t="n">
        <v>26328662.9627</v>
      </c>
      <c r="J13" s="9" t="n">
        <v>17270923555</v>
      </c>
      <c r="K13" s="33" t="n">
        <v>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Index Options Premium Turnover (INR Bn)</t>
        </is>
      </c>
      <c r="E1" s="3" t="inlineStr">
        <is>
          <t>Index Options Notional Turnover (INR Bn)</t>
        </is>
      </c>
      <c r="F1" s="4" t="inlineStr">
        <is>
          <t>Index Options No. of Contracts</t>
        </is>
      </c>
      <c r="G1" s="15" t="inlineStr">
        <is>
          <t>Stock/Equity Options Premium Turnover (INR Bn)</t>
        </is>
      </c>
      <c r="H1" s="3" t="inlineStr">
        <is>
          <t>Stock/Equity Options Notional Turnover (INR Bn)</t>
        </is>
      </c>
      <c r="I1" s="4" t="inlineStr">
        <is>
          <t>Stock/Equity Options No. of Contracts</t>
        </is>
      </c>
      <c r="J1" s="15" t="inlineStr">
        <is>
          <t>Total Options Premium Turnover (INR Bn)</t>
        </is>
      </c>
      <c r="K1" s="3" t="inlineStr">
        <is>
          <t>Total Options Notional Turnover (INR Bn)</t>
        </is>
      </c>
      <c r="L1" s="4" t="inlineStr">
        <is>
          <t>Total Options No. of Contracts</t>
        </is>
      </c>
      <c r="M1" s="32" t="inlineStr">
        <is>
          <t>No. of Trading Days</t>
        </is>
      </c>
    </row>
    <row r="2">
      <c r="A2" s="10" t="n">
        <v>39904</v>
      </c>
      <c r="B2" s="5" t="inlineStr">
        <is>
          <t>2009-2010</t>
        </is>
      </c>
      <c r="C2" s="5" t="inlineStr">
        <is>
          <t>Q1FY10</t>
        </is>
      </c>
      <c r="D2" s="18" t="n"/>
      <c r="E2" s="8" t="n">
        <v>4537.8816</v>
      </c>
      <c r="F2" s="9" t="n">
        <v>26881970</v>
      </c>
      <c r="G2" s="18" t="n"/>
      <c r="H2" s="8" t="n">
        <v>314.2709</v>
      </c>
      <c r="I2" s="9" t="n">
        <v>807323</v>
      </c>
      <c r="J2" s="18" t="n"/>
      <c r="K2" s="8" t="n">
        <v>4852.1525</v>
      </c>
      <c r="L2" s="9" t="n">
        <v>27689293</v>
      </c>
      <c r="M2" s="33" t="n">
        <v>17</v>
      </c>
    </row>
    <row r="3">
      <c r="A3" s="10" t="n">
        <v>39934</v>
      </c>
      <c r="B3" s="5" t="inlineStr">
        <is>
          <t>2009-2010</t>
        </is>
      </c>
      <c r="C3" s="5" t="inlineStr">
        <is>
          <t>Q1FY10</t>
        </is>
      </c>
      <c r="D3" s="18" t="n"/>
      <c r="E3" s="8" t="n">
        <v>4305.1468</v>
      </c>
      <c r="F3" s="9" t="n">
        <v>21495541</v>
      </c>
      <c r="G3" s="18" t="n"/>
      <c r="H3" s="8" t="n">
        <v>311.6787</v>
      </c>
      <c r="I3" s="9" t="n">
        <v>644280</v>
      </c>
      <c r="J3" s="18" t="n"/>
      <c r="K3" s="8" t="n">
        <v>4616.8255</v>
      </c>
      <c r="L3" s="9" t="n">
        <v>22139821</v>
      </c>
      <c r="M3" s="33" t="n">
        <v>20</v>
      </c>
    </row>
    <row r="4">
      <c r="A4" s="10" t="n">
        <v>39965</v>
      </c>
      <c r="B4" s="5" t="inlineStr">
        <is>
          <t>2009-2010</t>
        </is>
      </c>
      <c r="C4" s="5" t="inlineStr">
        <is>
          <t>Q1FY10</t>
        </is>
      </c>
      <c r="D4" s="18" t="n"/>
      <c r="E4" s="8" t="n">
        <v>5456.4326</v>
      </c>
      <c r="F4" s="9" t="n">
        <v>24189642</v>
      </c>
      <c r="G4" s="18" t="n"/>
      <c r="H4" s="8" t="n">
        <v>497.4553</v>
      </c>
      <c r="I4" s="9" t="n">
        <v>882947</v>
      </c>
      <c r="J4" s="18" t="n"/>
      <c r="K4" s="8" t="n">
        <v>5953.8879</v>
      </c>
      <c r="L4" s="9" t="n">
        <v>25072589</v>
      </c>
      <c r="M4" s="33" t="n">
        <v>22</v>
      </c>
    </row>
    <row r="5">
      <c r="A5" s="10" t="n">
        <v>39995</v>
      </c>
      <c r="B5" s="5" t="inlineStr">
        <is>
          <t>2009-2010</t>
        </is>
      </c>
      <c r="C5" s="5" t="inlineStr">
        <is>
          <t>Q2FY10</t>
        </is>
      </c>
      <c r="D5" s="18" t="n"/>
      <c r="E5" s="8" t="n">
        <v>7012.4724</v>
      </c>
      <c r="F5" s="9" t="n">
        <v>31786743</v>
      </c>
      <c r="G5" s="18" t="n"/>
      <c r="H5" s="8" t="n">
        <v>387.0649</v>
      </c>
      <c r="I5" s="9" t="n">
        <v>1268003</v>
      </c>
      <c r="J5" s="18" t="n"/>
      <c r="K5" s="8" t="n">
        <v>7399.5373</v>
      </c>
      <c r="L5" s="9" t="n">
        <v>33054746</v>
      </c>
      <c r="M5" s="33" t="n">
        <v>23</v>
      </c>
    </row>
    <row r="6">
      <c r="A6" s="10" t="n">
        <v>40026</v>
      </c>
      <c r="B6" s="5" t="inlineStr">
        <is>
          <t>2009-2010</t>
        </is>
      </c>
      <c r="C6" s="5" t="inlineStr">
        <is>
          <t>Q2FY10</t>
        </is>
      </c>
      <c r="D6" s="18" t="n"/>
      <c r="E6" s="8" t="n">
        <v>6587.569</v>
      </c>
      <c r="F6" s="9" t="n">
        <v>28535857</v>
      </c>
      <c r="G6" s="18" t="n"/>
      <c r="H6" s="8" t="n">
        <v>362.1436</v>
      </c>
      <c r="I6" s="9" t="n">
        <v>1129195</v>
      </c>
      <c r="J6" s="18" t="n"/>
      <c r="K6" s="8" t="n">
        <v>6949.7126</v>
      </c>
      <c r="L6" s="9" t="n">
        <v>29665052</v>
      </c>
      <c r="M6" s="33" t="n">
        <v>21</v>
      </c>
    </row>
    <row r="7">
      <c r="A7" s="10" t="n">
        <v>40057</v>
      </c>
      <c r="B7" s="5" t="inlineStr">
        <is>
          <t>2009-2010</t>
        </is>
      </c>
      <c r="C7" s="5" t="inlineStr">
        <is>
          <t>Q2FY10</t>
        </is>
      </c>
      <c r="D7" s="18" t="n"/>
      <c r="E7" s="8" t="n">
        <v>6090.7559</v>
      </c>
      <c r="F7" s="9" t="n">
        <v>25074041</v>
      </c>
      <c r="G7" s="18" t="n"/>
      <c r="H7" s="8" t="n">
        <v>427.5822</v>
      </c>
      <c r="I7" s="9" t="n">
        <v>1237428</v>
      </c>
      <c r="J7" s="18" t="n"/>
      <c r="K7" s="8" t="n">
        <v>6518.3381</v>
      </c>
      <c r="L7" s="9" t="n">
        <v>26311469</v>
      </c>
      <c r="M7" s="33" t="n">
        <v>20</v>
      </c>
    </row>
    <row r="8">
      <c r="A8" s="10" t="n">
        <v>40087</v>
      </c>
      <c r="B8" s="5" t="inlineStr">
        <is>
          <t>2009-2010</t>
        </is>
      </c>
      <c r="C8" s="5" t="inlineStr">
        <is>
          <t>Q3FY10</t>
        </is>
      </c>
      <c r="D8" s="18" t="n"/>
      <c r="E8" s="8" t="n">
        <v>6695.9103</v>
      </c>
      <c r="F8" s="9" t="n">
        <v>26671252</v>
      </c>
      <c r="G8" s="18" t="n"/>
      <c r="H8" s="8" t="n">
        <v>453.8733</v>
      </c>
      <c r="I8" s="9" t="n">
        <v>1378569</v>
      </c>
      <c r="J8" s="18" t="n"/>
      <c r="K8" s="8" t="n">
        <v>7149.7836</v>
      </c>
      <c r="L8" s="9" t="n">
        <v>28049821</v>
      </c>
      <c r="M8" s="33" t="n">
        <v>20</v>
      </c>
    </row>
    <row r="9">
      <c r="A9" s="10" t="n">
        <v>40118</v>
      </c>
      <c r="B9" s="5" t="inlineStr">
        <is>
          <t>2009-2010</t>
        </is>
      </c>
      <c r="C9" s="5" t="inlineStr">
        <is>
          <t>Q3FY10</t>
        </is>
      </c>
      <c r="D9" s="18" t="n"/>
      <c r="E9" s="8" t="n">
        <v>8164.0781</v>
      </c>
      <c r="F9" s="9" t="n">
        <v>32965274</v>
      </c>
      <c r="G9" s="18" t="n"/>
      <c r="H9" s="8" t="n">
        <v>436.6554</v>
      </c>
      <c r="I9" s="9" t="n">
        <v>1360703</v>
      </c>
      <c r="J9" s="18" t="n"/>
      <c r="K9" s="8" t="n">
        <v>8600.7335</v>
      </c>
      <c r="L9" s="9" t="n">
        <v>34325977</v>
      </c>
      <c r="M9" s="33" t="n">
        <v>20</v>
      </c>
    </row>
    <row r="10">
      <c r="A10" s="10" t="n">
        <v>40148</v>
      </c>
      <c r="B10" s="5" t="inlineStr">
        <is>
          <t>2009-2010</t>
        </is>
      </c>
      <c r="C10" s="5" t="inlineStr">
        <is>
          <t>Q3FY10</t>
        </is>
      </c>
      <c r="D10" s="18" t="n"/>
      <c r="E10" s="8" t="n">
        <v>7566.7708</v>
      </c>
      <c r="F10" s="9" t="n">
        <v>29525940</v>
      </c>
      <c r="G10" s="18" t="n"/>
      <c r="H10" s="8" t="n">
        <v>428.5533</v>
      </c>
      <c r="I10" s="9" t="n">
        <v>1252898</v>
      </c>
      <c r="J10" s="18" t="n"/>
      <c r="K10" s="8" t="n">
        <v>7995.3241</v>
      </c>
      <c r="L10" s="9" t="n">
        <v>30778838</v>
      </c>
      <c r="M10" s="33" t="n">
        <v>21</v>
      </c>
    </row>
    <row r="11">
      <c r="A11" s="10" t="n">
        <v>40179</v>
      </c>
      <c r="B11" s="5" t="inlineStr">
        <is>
          <t>2009-2010</t>
        </is>
      </c>
      <c r="C11" s="5" t="inlineStr">
        <is>
          <t>Q4FY10</t>
        </is>
      </c>
      <c r="D11" s="18" t="n"/>
      <c r="E11" s="8" t="n">
        <v>6958.6003</v>
      </c>
      <c r="F11" s="9" t="n">
        <v>27084605</v>
      </c>
      <c r="G11" s="18" t="n"/>
      <c r="H11" s="8" t="n">
        <v>514.5382</v>
      </c>
      <c r="I11" s="9" t="n">
        <v>1414178</v>
      </c>
      <c r="J11" s="18" t="n"/>
      <c r="K11" s="8" t="n">
        <v>7473.1385</v>
      </c>
      <c r="L11" s="9" t="n">
        <v>28498783</v>
      </c>
      <c r="M11" s="33" t="n">
        <v>19</v>
      </c>
    </row>
    <row r="12">
      <c r="A12" s="10" t="n">
        <v>40210</v>
      </c>
      <c r="B12" s="5" t="inlineStr">
        <is>
          <t>2009-2010</t>
        </is>
      </c>
      <c r="C12" s="5" t="inlineStr">
        <is>
          <t>Q4FY10</t>
        </is>
      </c>
      <c r="D12" s="18" t="n"/>
      <c r="E12" s="8" t="n">
        <v>8472.3575</v>
      </c>
      <c r="F12" s="9" t="n">
        <v>34588704</v>
      </c>
      <c r="G12" s="18" t="n"/>
      <c r="H12" s="8" t="n">
        <v>412.8534</v>
      </c>
      <c r="I12" s="9" t="n">
        <v>1223627</v>
      </c>
      <c r="J12" s="18" t="n"/>
      <c r="K12" s="8" t="n">
        <v>8885.2109</v>
      </c>
      <c r="L12" s="9" t="n">
        <v>35812331</v>
      </c>
      <c r="M12" s="33" t="n">
        <v>20</v>
      </c>
    </row>
    <row r="13">
      <c r="A13" s="10" t="n">
        <v>40238</v>
      </c>
      <c r="B13" s="5" t="inlineStr">
        <is>
          <t>2009-2010</t>
        </is>
      </c>
      <c r="C13" s="5" t="inlineStr">
        <is>
          <t>Q4FY10</t>
        </is>
      </c>
      <c r="D13" s="18" t="n"/>
      <c r="E13" s="8" t="n">
        <v>8431.6667</v>
      </c>
      <c r="F13" s="9" t="n">
        <v>32579954</v>
      </c>
      <c r="G13" s="18" t="n"/>
      <c r="H13" s="8" t="n">
        <v>513.9826</v>
      </c>
      <c r="I13" s="9" t="n">
        <v>1417119</v>
      </c>
      <c r="J13" s="18" t="n"/>
      <c r="K13" s="8" t="n">
        <v>8945.649299999999</v>
      </c>
      <c r="L13" s="9" t="n">
        <v>33997073</v>
      </c>
      <c r="M13" s="33" t="n">
        <v>21</v>
      </c>
    </row>
    <row r="14">
      <c r="A14" s="10" t="n">
        <v>40269</v>
      </c>
      <c r="B14" s="5" t="inlineStr">
        <is>
          <t>2010-2011</t>
        </is>
      </c>
      <c r="C14" s="5" t="inlineStr">
        <is>
          <t>Q1FY11</t>
        </is>
      </c>
      <c r="D14" s="18" t="n"/>
      <c r="E14" s="8" t="n">
        <v>9054.7233</v>
      </c>
      <c r="F14" s="9" t="n">
        <v>34076343</v>
      </c>
      <c r="G14" s="18" t="n"/>
      <c r="H14" s="8" t="n">
        <v>767.3105</v>
      </c>
      <c r="I14" s="9" t="n">
        <v>1949864</v>
      </c>
      <c r="J14" s="18" t="n"/>
      <c r="K14" s="8" t="n">
        <v>9822.033799999999</v>
      </c>
      <c r="L14" s="9" t="n">
        <v>36026207</v>
      </c>
      <c r="M14" s="33" t="n">
        <v>20</v>
      </c>
    </row>
    <row r="15">
      <c r="A15" s="10" t="n">
        <v>40299</v>
      </c>
      <c r="B15" s="5" t="inlineStr">
        <is>
          <t>2010-2011</t>
        </is>
      </c>
      <c r="C15" s="5" t="inlineStr">
        <is>
          <t>Q1FY11</t>
        </is>
      </c>
      <c r="D15" s="18" t="n"/>
      <c r="E15" s="8" t="n">
        <v>12174.5757</v>
      </c>
      <c r="F15" s="9" t="n">
        <v>47891402</v>
      </c>
      <c r="G15" s="18" t="n"/>
      <c r="H15" s="8" t="n">
        <v>798.3244</v>
      </c>
      <c r="I15" s="9" t="n">
        <v>2338869</v>
      </c>
      <c r="J15" s="18" t="n"/>
      <c r="K15" s="8" t="n">
        <v>12972.9001</v>
      </c>
      <c r="L15" s="9" t="n">
        <v>50230271</v>
      </c>
      <c r="M15" s="33" t="n">
        <v>21</v>
      </c>
    </row>
    <row r="16">
      <c r="A16" s="10" t="n">
        <v>40330</v>
      </c>
      <c r="B16" s="5" t="inlineStr">
        <is>
          <t>2010-2011</t>
        </is>
      </c>
      <c r="C16" s="5" t="inlineStr">
        <is>
          <t>Q1FY11</t>
        </is>
      </c>
      <c r="D16" s="18" t="n"/>
      <c r="E16" s="8" t="n">
        <v>11699.4297</v>
      </c>
      <c r="F16" s="9" t="n">
        <v>45209562</v>
      </c>
      <c r="G16" s="18" t="n"/>
      <c r="H16" s="8" t="n">
        <v>715.4716</v>
      </c>
      <c r="I16" s="9" t="n">
        <v>2278010</v>
      </c>
      <c r="J16" s="18" t="n"/>
      <c r="K16" s="8" t="n">
        <v>12414.9013</v>
      </c>
      <c r="L16" s="9" t="n">
        <v>47487572</v>
      </c>
      <c r="M16" s="33" t="n">
        <v>22</v>
      </c>
    </row>
    <row r="17">
      <c r="A17" s="10" t="n">
        <v>40360</v>
      </c>
      <c r="B17" s="5" t="inlineStr">
        <is>
          <t>2010-2011</t>
        </is>
      </c>
      <c r="C17" s="5" t="inlineStr">
        <is>
          <t>Q2FY11</t>
        </is>
      </c>
      <c r="D17" s="18" t="n"/>
      <c r="E17" s="8" t="n">
        <v>10433.5438</v>
      </c>
      <c r="F17" s="9" t="n">
        <v>38889013</v>
      </c>
      <c r="G17" s="18" t="n"/>
      <c r="H17" s="8" t="n">
        <v>737.1049</v>
      </c>
      <c r="I17" s="9" t="n">
        <v>2459184</v>
      </c>
      <c r="J17" s="18" t="n"/>
      <c r="K17" s="8" t="n">
        <v>11170.6487</v>
      </c>
      <c r="L17" s="9" t="n">
        <v>41348197</v>
      </c>
      <c r="M17" s="33" t="n">
        <v>22</v>
      </c>
    </row>
    <row r="18">
      <c r="A18" s="10" t="n">
        <v>40391</v>
      </c>
      <c r="B18" s="5" t="inlineStr">
        <is>
          <t>2010-2011</t>
        </is>
      </c>
      <c r="C18" s="5" t="inlineStr">
        <is>
          <t>Q2FY11</t>
        </is>
      </c>
      <c r="D18" s="18" t="n"/>
      <c r="E18" s="8" t="n">
        <v>11574.6562</v>
      </c>
      <c r="F18" s="9" t="n">
        <v>42436984</v>
      </c>
      <c r="G18" s="18" t="n"/>
      <c r="H18" s="8" t="n">
        <v>1008.6478</v>
      </c>
      <c r="I18" s="9" t="n">
        <v>3088147</v>
      </c>
      <c r="J18" s="18" t="n"/>
      <c r="K18" s="8" t="n">
        <v>12583.304</v>
      </c>
      <c r="L18" s="9" t="n">
        <v>45525131</v>
      </c>
      <c r="M18" s="33" t="n">
        <v>22</v>
      </c>
    </row>
    <row r="19">
      <c r="A19" s="10" t="n">
        <v>40422</v>
      </c>
      <c r="B19" s="5" t="inlineStr">
        <is>
          <t>2010-2011</t>
        </is>
      </c>
      <c r="C19" s="5" t="inlineStr">
        <is>
          <t>Q2FY11</t>
        </is>
      </c>
      <c r="D19" s="18" t="n"/>
      <c r="E19" s="8" t="n">
        <v>16884.6918</v>
      </c>
      <c r="F19" s="9" t="n">
        <v>58164047</v>
      </c>
      <c r="G19" s="18" t="n"/>
      <c r="H19" s="8" t="n">
        <v>1084.701</v>
      </c>
      <c r="I19" s="9" t="n">
        <v>3323315</v>
      </c>
      <c r="J19" s="18" t="n"/>
      <c r="K19" s="8" t="n">
        <v>17969.3928</v>
      </c>
      <c r="L19" s="9" t="n">
        <v>61487362</v>
      </c>
      <c r="M19" s="33" t="n">
        <v>21</v>
      </c>
    </row>
    <row r="20">
      <c r="A20" s="10" t="n">
        <v>40452</v>
      </c>
      <c r="B20" s="5" t="inlineStr">
        <is>
          <t>2010-2011</t>
        </is>
      </c>
      <c r="C20" s="5" t="inlineStr">
        <is>
          <t>Q3FY11</t>
        </is>
      </c>
      <c r="D20" s="18" t="n"/>
      <c r="E20" s="8" t="n">
        <v>17055.1363</v>
      </c>
      <c r="F20" s="9" t="n">
        <v>55549957</v>
      </c>
      <c r="G20" s="18" t="n"/>
      <c r="H20" s="8" t="n">
        <v>1076.9265</v>
      </c>
      <c r="I20" s="9" t="n">
        <v>3074380</v>
      </c>
      <c r="J20" s="18" t="n"/>
      <c r="K20" s="8" t="n">
        <v>18132.0628</v>
      </c>
      <c r="L20" s="9" t="n">
        <v>58624337</v>
      </c>
      <c r="M20" s="33" t="n">
        <v>21</v>
      </c>
    </row>
    <row r="21">
      <c r="A21" s="10" t="n">
        <v>40483</v>
      </c>
      <c r="B21" s="5" t="inlineStr">
        <is>
          <t>2010-2011</t>
        </is>
      </c>
      <c r="C21" s="5" t="inlineStr">
        <is>
          <t>Q3FY11</t>
        </is>
      </c>
      <c r="D21" s="18" t="n"/>
      <c r="E21" s="8" t="n">
        <v>19029.4356</v>
      </c>
      <c r="F21" s="9" t="n">
        <v>62618461</v>
      </c>
      <c r="G21" s="18" t="n"/>
      <c r="H21" s="8" t="n">
        <v>982.4098</v>
      </c>
      <c r="I21" s="9" t="n">
        <v>3055321</v>
      </c>
      <c r="J21" s="18" t="n"/>
      <c r="K21" s="8" t="n">
        <v>20011.8454</v>
      </c>
      <c r="L21" s="9" t="n">
        <v>65673782</v>
      </c>
      <c r="M21" s="33" t="n">
        <v>21</v>
      </c>
    </row>
    <row r="22">
      <c r="A22" s="10" t="n">
        <v>40513</v>
      </c>
      <c r="B22" s="5" t="inlineStr">
        <is>
          <t>2010-2011</t>
        </is>
      </c>
      <c r="C22" s="5" t="inlineStr">
        <is>
          <t>Q3FY11</t>
        </is>
      </c>
      <c r="D22" s="18" t="n"/>
      <c r="E22" s="8" t="n">
        <v>15192.8028</v>
      </c>
      <c r="F22" s="9" t="n">
        <v>50684431</v>
      </c>
      <c r="G22" s="18" t="n"/>
      <c r="H22" s="8" t="n">
        <v>823.9122</v>
      </c>
      <c r="I22" s="9" t="n">
        <v>2741412</v>
      </c>
      <c r="J22" s="18" t="n"/>
      <c r="K22" s="8" t="n">
        <v>16016.715</v>
      </c>
      <c r="L22" s="9" t="n">
        <v>53425843</v>
      </c>
      <c r="M22" s="33" t="n">
        <v>22</v>
      </c>
    </row>
    <row r="23">
      <c r="A23" s="10" t="n">
        <v>40544</v>
      </c>
      <c r="B23" s="5" t="inlineStr">
        <is>
          <t>2010-2011</t>
        </is>
      </c>
      <c r="C23" s="5" t="inlineStr">
        <is>
          <t>Q4FY11</t>
        </is>
      </c>
      <c r="D23" s="18" t="n"/>
      <c r="E23" s="8" t="n">
        <v>19625.1562</v>
      </c>
      <c r="F23" s="9" t="n">
        <v>67038657</v>
      </c>
      <c r="G23" s="18" t="n"/>
      <c r="H23" s="8" t="n">
        <v>836.8481</v>
      </c>
      <c r="I23" s="9" t="n">
        <v>2771609</v>
      </c>
      <c r="J23" s="18" t="n"/>
      <c r="K23" s="8" t="n">
        <v>20462.0043</v>
      </c>
      <c r="L23" s="9" t="n">
        <v>69810266</v>
      </c>
      <c r="M23" s="33" t="n">
        <v>20</v>
      </c>
    </row>
    <row r="24">
      <c r="A24" s="10" t="n">
        <v>40575</v>
      </c>
      <c r="B24" s="5" t="inlineStr">
        <is>
          <t>2010-2011</t>
        </is>
      </c>
      <c r="C24" s="5" t="inlineStr">
        <is>
          <t>Q4FY11</t>
        </is>
      </c>
      <c r="D24" s="18" t="n"/>
      <c r="E24" s="8" t="n">
        <v>20443.5337</v>
      </c>
      <c r="F24" s="9" t="n">
        <v>74606325</v>
      </c>
      <c r="G24" s="18" t="n"/>
      <c r="H24" s="8" t="n">
        <v>808.7571</v>
      </c>
      <c r="I24" s="9" t="n">
        <v>2976709</v>
      </c>
      <c r="J24" s="18" t="n"/>
      <c r="K24" s="8" t="n">
        <v>21252.2908</v>
      </c>
      <c r="L24" s="9" t="n">
        <v>77583034</v>
      </c>
      <c r="M24" s="33" t="n">
        <v>20</v>
      </c>
    </row>
    <row r="25">
      <c r="A25" s="10" t="n">
        <v>40603</v>
      </c>
      <c r="B25" s="5" t="inlineStr">
        <is>
          <t>2010-2011</t>
        </is>
      </c>
      <c r="C25" s="5" t="inlineStr">
        <is>
          <t>Q4FY11</t>
        </is>
      </c>
      <c r="D25" s="18" t="n"/>
      <c r="E25" s="8" t="n">
        <v>20485.9725</v>
      </c>
      <c r="F25" s="9" t="n">
        <v>73473375</v>
      </c>
      <c r="G25" s="18" t="n"/>
      <c r="H25" s="8" t="n">
        <v>663.0282</v>
      </c>
      <c r="I25" s="9" t="n">
        <v>2451573</v>
      </c>
      <c r="J25" s="18" t="n"/>
      <c r="K25" s="8" t="n">
        <v>21149.0007</v>
      </c>
      <c r="L25" s="9" t="n">
        <v>75924948</v>
      </c>
      <c r="M25" s="33" t="n">
        <v>22</v>
      </c>
    </row>
    <row r="26">
      <c r="A26" s="10" t="n">
        <v>40634</v>
      </c>
      <c r="B26" s="5" t="inlineStr">
        <is>
          <t>2011-2012</t>
        </is>
      </c>
      <c r="C26" s="5" t="inlineStr">
        <is>
          <t>Q1FY12</t>
        </is>
      </c>
      <c r="D26" s="18" t="n"/>
      <c r="E26" s="8" t="n">
        <v>16458.8067</v>
      </c>
      <c r="F26" s="9" t="n">
        <v>56031353</v>
      </c>
      <c r="G26" s="18" t="n"/>
      <c r="H26" s="8" t="n">
        <v>699.5762</v>
      </c>
      <c r="I26" s="9" t="n">
        <v>2356517</v>
      </c>
      <c r="J26" s="18" t="n"/>
      <c r="K26" s="8" t="n">
        <v>17158.3829</v>
      </c>
      <c r="L26" s="9" t="n">
        <v>58387870</v>
      </c>
      <c r="M26" s="33" t="n">
        <v>18</v>
      </c>
    </row>
    <row r="27">
      <c r="A27" s="10" t="n">
        <v>40664</v>
      </c>
      <c r="B27" s="5" t="inlineStr">
        <is>
          <t>2011-2012</t>
        </is>
      </c>
      <c r="C27" s="5" t="inlineStr">
        <is>
          <t>Q1FY12</t>
        </is>
      </c>
      <c r="D27" s="18" t="n"/>
      <c r="E27" s="8" t="n">
        <v>18928.9648</v>
      </c>
      <c r="F27" s="9" t="n">
        <v>68034536</v>
      </c>
      <c r="G27" s="18" t="n"/>
      <c r="H27" s="8" t="n">
        <v>698.0816</v>
      </c>
      <c r="I27" s="9" t="n">
        <v>2643996</v>
      </c>
      <c r="J27" s="18" t="n"/>
      <c r="K27" s="8" t="n">
        <v>19627.0464</v>
      </c>
      <c r="L27" s="9" t="n">
        <v>70678532</v>
      </c>
      <c r="M27" s="33" t="n">
        <v>22</v>
      </c>
    </row>
    <row r="28">
      <c r="A28" s="10" t="n">
        <v>40695</v>
      </c>
      <c r="B28" s="5" t="inlineStr">
        <is>
          <t>2011-2012</t>
        </is>
      </c>
      <c r="C28" s="5" t="inlineStr">
        <is>
          <t>Q1FY12</t>
        </is>
      </c>
      <c r="D28" s="18" t="n"/>
      <c r="E28" s="8" t="n">
        <v>17845.7047</v>
      </c>
      <c r="F28" s="9" t="n">
        <v>64833325</v>
      </c>
      <c r="G28" s="18" t="n"/>
      <c r="H28" s="8" t="n">
        <v>657.3348999999999</v>
      </c>
      <c r="I28" s="9" t="n">
        <v>2604328</v>
      </c>
      <c r="J28" s="18" t="n"/>
      <c r="K28" s="8" t="n">
        <v>18503.0396</v>
      </c>
      <c r="L28" s="9" t="n">
        <v>67437653</v>
      </c>
      <c r="M28" s="33" t="n">
        <v>22</v>
      </c>
    </row>
    <row r="29">
      <c r="A29" s="10" t="n">
        <v>40725</v>
      </c>
      <c r="B29" s="5" t="inlineStr">
        <is>
          <t>2011-2012</t>
        </is>
      </c>
      <c r="C29" s="5" t="inlineStr">
        <is>
          <t>Q2FY12</t>
        </is>
      </c>
      <c r="D29" s="18" t="n"/>
      <c r="E29" s="8" t="n">
        <v>18677.2551</v>
      </c>
      <c r="F29" s="9" t="n">
        <v>66268437</v>
      </c>
      <c r="G29" s="18" t="n"/>
      <c r="H29" s="8" t="n">
        <v>817.0771999999999</v>
      </c>
      <c r="I29" s="9" t="n">
        <v>2800430</v>
      </c>
      <c r="J29" s="18" t="n"/>
      <c r="K29" s="8" t="n">
        <v>19494.3323</v>
      </c>
      <c r="L29" s="9" t="n">
        <v>69068867</v>
      </c>
      <c r="M29" s="33" t="n">
        <v>21</v>
      </c>
    </row>
    <row r="30">
      <c r="A30" s="10" t="n">
        <v>40756</v>
      </c>
      <c r="B30" s="5" t="inlineStr">
        <is>
          <t>2011-2012</t>
        </is>
      </c>
      <c r="C30" s="5" t="inlineStr">
        <is>
          <t>Q2FY12</t>
        </is>
      </c>
      <c r="D30" s="18" t="n"/>
      <c r="E30" s="8" t="n">
        <v>22095.2365</v>
      </c>
      <c r="F30" s="9" t="n">
        <v>86141851</v>
      </c>
      <c r="G30" s="18" t="n"/>
      <c r="H30" s="8" t="n">
        <v>732.5802</v>
      </c>
      <c r="I30" s="9" t="n">
        <v>2791679</v>
      </c>
      <c r="J30" s="18" t="n"/>
      <c r="K30" s="8" t="n">
        <v>22827.8167</v>
      </c>
      <c r="L30" s="9" t="n">
        <v>88933530</v>
      </c>
      <c r="M30" s="33" t="n">
        <v>21</v>
      </c>
    </row>
    <row r="31">
      <c r="A31" s="10" t="n">
        <v>40787</v>
      </c>
      <c r="B31" s="5" t="inlineStr">
        <is>
          <t>2011-2012</t>
        </is>
      </c>
      <c r="C31" s="5" t="inlineStr">
        <is>
          <t>Q2FY12</t>
        </is>
      </c>
      <c r="D31" s="18" t="n"/>
      <c r="E31" s="8" t="n">
        <v>20857.3004</v>
      </c>
      <c r="F31" s="9" t="n">
        <v>83122036</v>
      </c>
      <c r="G31" s="18" t="n"/>
      <c r="H31" s="8" t="n">
        <v>764.1799999999999</v>
      </c>
      <c r="I31" s="9" t="n">
        <v>3057248</v>
      </c>
      <c r="J31" s="18" t="n"/>
      <c r="K31" s="8" t="n">
        <v>21621.4804</v>
      </c>
      <c r="L31" s="9" t="n">
        <v>86179284</v>
      </c>
      <c r="M31" s="33" t="n">
        <v>21</v>
      </c>
    </row>
    <row r="32">
      <c r="A32" s="10" t="n">
        <v>40817</v>
      </c>
      <c r="B32" s="5" t="inlineStr">
        <is>
          <t>2011-2012</t>
        </is>
      </c>
      <c r="C32" s="5" t="inlineStr">
        <is>
          <t>Q3FY12</t>
        </is>
      </c>
      <c r="D32" s="18" t="n"/>
      <c r="E32" s="8" t="n">
        <v>16211.1872</v>
      </c>
      <c r="F32" s="9" t="n">
        <v>63950603</v>
      </c>
      <c r="G32" s="18" t="n"/>
      <c r="H32" s="8" t="n">
        <v>661.8656</v>
      </c>
      <c r="I32" s="9" t="n">
        <v>2541568</v>
      </c>
      <c r="J32" s="18" t="n"/>
      <c r="K32" s="8" t="n">
        <v>16873.0528</v>
      </c>
      <c r="L32" s="9" t="n">
        <v>66492171</v>
      </c>
      <c r="M32" s="33" t="n">
        <v>19</v>
      </c>
    </row>
    <row r="33">
      <c r="A33" s="10" t="n">
        <v>40848</v>
      </c>
      <c r="B33" s="5" t="inlineStr">
        <is>
          <t>2011-2012</t>
        </is>
      </c>
      <c r="C33" s="5" t="inlineStr">
        <is>
          <t>Q3FY12</t>
        </is>
      </c>
      <c r="D33" s="18" t="n"/>
      <c r="E33" s="8" t="n">
        <v>20272.3637</v>
      </c>
      <c r="F33" s="9" t="n">
        <v>80542787</v>
      </c>
      <c r="G33" s="18" t="n"/>
      <c r="H33" s="8" t="n">
        <v>717.6198000000001</v>
      </c>
      <c r="I33" s="9" t="n">
        <v>2951899</v>
      </c>
      <c r="J33" s="18" t="n"/>
      <c r="K33" s="8" t="n">
        <v>20989.9835</v>
      </c>
      <c r="L33" s="9" t="n">
        <v>83494686</v>
      </c>
      <c r="M33" s="33" t="n">
        <v>20</v>
      </c>
    </row>
    <row r="34">
      <c r="A34" s="10" t="n">
        <v>40878</v>
      </c>
      <c r="B34" s="5" t="inlineStr">
        <is>
          <t>2011-2012</t>
        </is>
      </c>
      <c r="C34" s="5" t="inlineStr">
        <is>
          <t>Q3FY12</t>
        </is>
      </c>
      <c r="D34" s="18" t="n"/>
      <c r="E34" s="8" t="n">
        <v>21087.5125</v>
      </c>
      <c r="F34" s="9" t="n">
        <v>86880013</v>
      </c>
      <c r="G34" s="18" t="n"/>
      <c r="H34" s="8" t="n">
        <v>729.9323000000001</v>
      </c>
      <c r="I34" s="9" t="n">
        <v>3225407</v>
      </c>
      <c r="J34" s="18" t="n"/>
      <c r="K34" s="8" t="n">
        <v>21817.4448</v>
      </c>
      <c r="L34" s="9" t="n">
        <v>90105420</v>
      </c>
      <c r="M34" s="33" t="n">
        <v>21</v>
      </c>
    </row>
    <row r="35">
      <c r="A35" s="10" t="n">
        <v>40909</v>
      </c>
      <c r="B35" s="5" t="inlineStr">
        <is>
          <t>2011-2012</t>
        </is>
      </c>
      <c r="C35" s="5" t="inlineStr">
        <is>
          <t>Q4FY12</t>
        </is>
      </c>
      <c r="D35" s="18" t="n"/>
      <c r="E35" s="8" t="n">
        <v>15425.4216</v>
      </c>
      <c r="F35" s="9" t="n">
        <v>62424041</v>
      </c>
      <c r="G35" s="18" t="n"/>
      <c r="H35" s="8" t="n">
        <v>1073.5931</v>
      </c>
      <c r="I35" s="9" t="n">
        <v>4157796</v>
      </c>
      <c r="J35" s="18" t="n"/>
      <c r="K35" s="8" t="n">
        <v>16499.0147</v>
      </c>
      <c r="L35" s="9" t="n">
        <v>66581837</v>
      </c>
      <c r="M35" s="33" t="n">
        <v>22</v>
      </c>
    </row>
    <row r="36">
      <c r="A36" s="10" t="n">
        <v>40940</v>
      </c>
      <c r="B36" s="5" t="inlineStr">
        <is>
          <t>2011-2012</t>
        </is>
      </c>
      <c r="C36" s="5" t="inlineStr">
        <is>
          <t>Q4FY12</t>
        </is>
      </c>
      <c r="D36" s="18" t="n"/>
      <c r="E36" s="8" t="n">
        <v>17772.1975</v>
      </c>
      <c r="F36" s="9" t="n">
        <v>65316148</v>
      </c>
      <c r="G36" s="18" t="n"/>
      <c r="H36" s="8" t="n">
        <v>1215.5066</v>
      </c>
      <c r="I36" s="9" t="n">
        <v>4028055</v>
      </c>
      <c r="J36" s="18" t="n"/>
      <c r="K36" s="8" t="n">
        <v>18987.7041</v>
      </c>
      <c r="L36" s="9" t="n">
        <v>69344203</v>
      </c>
      <c r="M36" s="33" t="n">
        <v>20</v>
      </c>
    </row>
    <row r="37">
      <c r="A37" s="10" t="n">
        <v>40969</v>
      </c>
      <c r="B37" s="5" t="inlineStr">
        <is>
          <t>2011-2012</t>
        </is>
      </c>
      <c r="C37" s="5" t="inlineStr">
        <is>
          <t>Q4FY12</t>
        </is>
      </c>
      <c r="D37" s="18" t="n"/>
      <c r="E37" s="8" t="n">
        <v>21568.3657</v>
      </c>
      <c r="F37" s="9" t="n">
        <v>80472606</v>
      </c>
      <c r="G37" s="18" t="n"/>
      <c r="H37" s="8" t="n">
        <v>1002.9638</v>
      </c>
      <c r="I37" s="9" t="n">
        <v>3335448</v>
      </c>
      <c r="J37" s="18" t="n"/>
      <c r="K37" s="8" t="n">
        <v>22571.3295</v>
      </c>
      <c r="L37" s="9" t="n">
        <v>83808054</v>
      </c>
      <c r="M37" s="33" t="n">
        <v>22</v>
      </c>
    </row>
    <row r="38">
      <c r="A38" s="10" t="n">
        <v>41000</v>
      </c>
      <c r="B38" s="5" t="inlineStr">
        <is>
          <t>2012-2013</t>
        </is>
      </c>
      <c r="C38" s="5" t="inlineStr">
        <is>
          <t>Q1FY13</t>
        </is>
      </c>
      <c r="D38" s="18" t="n"/>
      <c r="E38" s="8" t="n">
        <v>15738.6006</v>
      </c>
      <c r="F38" s="9" t="n">
        <v>59396590</v>
      </c>
      <c r="G38" s="18" t="n"/>
      <c r="H38" s="8" t="n">
        <v>1006.1491</v>
      </c>
      <c r="I38" s="9" t="n">
        <v>3456871</v>
      </c>
      <c r="J38" s="18" t="n"/>
      <c r="K38" s="8" t="n">
        <v>16744.7497</v>
      </c>
      <c r="L38" s="9" t="n">
        <v>62853461</v>
      </c>
      <c r="M38" s="33" t="n">
        <v>20</v>
      </c>
    </row>
    <row r="39">
      <c r="A39" s="10" t="n">
        <v>41030</v>
      </c>
      <c r="B39" s="5" t="inlineStr">
        <is>
          <t>2012-2013</t>
        </is>
      </c>
      <c r="C39" s="5" t="inlineStr">
        <is>
          <t>Q1FY13</t>
        </is>
      </c>
      <c r="D39" s="18" t="n"/>
      <c r="E39" s="8" t="n">
        <v>20378.1212</v>
      </c>
      <c r="F39" s="9" t="n">
        <v>81447112</v>
      </c>
      <c r="G39" s="18" t="n"/>
      <c r="H39" s="8" t="n">
        <v>1128.9699</v>
      </c>
      <c r="I39" s="9" t="n">
        <v>4507462</v>
      </c>
      <c r="J39" s="18" t="n"/>
      <c r="K39" s="8" t="n">
        <v>21507.0911</v>
      </c>
      <c r="L39" s="9" t="n">
        <v>85954574</v>
      </c>
      <c r="M39" s="33" t="n">
        <v>22</v>
      </c>
    </row>
    <row r="40">
      <c r="A40" s="10" t="n">
        <v>41061</v>
      </c>
      <c r="B40" s="5" t="inlineStr">
        <is>
          <t>2012-2013</t>
        </is>
      </c>
      <c r="C40" s="5" t="inlineStr">
        <is>
          <t>Q1FY13</t>
        </is>
      </c>
      <c r="D40" s="18" t="n"/>
      <c r="E40" s="8" t="n">
        <v>19634.771</v>
      </c>
      <c r="F40" s="9" t="n">
        <v>77261461</v>
      </c>
      <c r="G40" s="18" t="n"/>
      <c r="H40" s="8" t="n">
        <v>1081.2865</v>
      </c>
      <c r="I40" s="9" t="n">
        <v>4201617</v>
      </c>
      <c r="J40" s="18" t="n"/>
      <c r="K40" s="8" t="n">
        <v>20716.0575</v>
      </c>
      <c r="L40" s="9" t="n">
        <v>81463078</v>
      </c>
      <c r="M40" s="33" t="n">
        <v>21</v>
      </c>
    </row>
    <row r="41">
      <c r="A41" s="10" t="n">
        <v>41091</v>
      </c>
      <c r="B41" s="5" t="inlineStr">
        <is>
          <t>2012-2013</t>
        </is>
      </c>
      <c r="C41" s="5" t="inlineStr">
        <is>
          <t>Q2FY13</t>
        </is>
      </c>
      <c r="D41" s="18" t="n"/>
      <c r="E41" s="8" t="n">
        <v>17571.9018</v>
      </c>
      <c r="F41" s="9" t="n">
        <v>66982807</v>
      </c>
      <c r="G41" s="18" t="n"/>
      <c r="H41" s="8" t="n">
        <v>1356.0311</v>
      </c>
      <c r="I41" s="9" t="n">
        <v>4712838</v>
      </c>
      <c r="J41" s="18" t="n"/>
      <c r="K41" s="8" t="n">
        <v>18927.9329</v>
      </c>
      <c r="L41" s="9" t="n">
        <v>71695645</v>
      </c>
      <c r="M41" s="33" t="n">
        <v>22</v>
      </c>
    </row>
    <row r="42">
      <c r="A42" s="10" t="n">
        <v>41122</v>
      </c>
      <c r="B42" s="5" t="inlineStr">
        <is>
          <t>2012-2013</t>
        </is>
      </c>
      <c r="C42" s="5" t="inlineStr">
        <is>
          <t>Q2FY13</t>
        </is>
      </c>
      <c r="D42" s="18" t="n"/>
      <c r="E42" s="8" t="n">
        <v>17729.9981</v>
      </c>
      <c r="F42" s="9" t="n">
        <v>66359441</v>
      </c>
      <c r="G42" s="18" t="n"/>
      <c r="H42" s="8" t="n">
        <v>1438.4149</v>
      </c>
      <c r="I42" s="9" t="n">
        <v>5075037</v>
      </c>
      <c r="J42" s="18" t="n"/>
      <c r="K42" s="8" t="n">
        <v>19168.413</v>
      </c>
      <c r="L42" s="9" t="n">
        <v>71434478</v>
      </c>
      <c r="M42" s="33" t="n">
        <v>21</v>
      </c>
    </row>
    <row r="43">
      <c r="A43" s="10" t="n">
        <v>41153</v>
      </c>
      <c r="B43" s="5" t="inlineStr">
        <is>
          <t>2012-2013</t>
        </is>
      </c>
      <c r="C43" s="5" t="inlineStr">
        <is>
          <t>Q2FY13</t>
        </is>
      </c>
      <c r="D43" s="18" t="n"/>
      <c r="E43" s="8" t="n">
        <v>18705.919</v>
      </c>
      <c r="F43" s="9" t="n">
        <v>67458468</v>
      </c>
      <c r="G43" s="18" t="n"/>
      <c r="H43" s="8" t="n">
        <v>1645.6907</v>
      </c>
      <c r="I43" s="9" t="n">
        <v>5648395</v>
      </c>
      <c r="J43" s="18" t="n"/>
      <c r="K43" s="8" t="n">
        <v>20351.6097</v>
      </c>
      <c r="L43" s="9" t="n">
        <v>73106863</v>
      </c>
      <c r="M43" s="33" t="n">
        <v>20</v>
      </c>
    </row>
    <row r="44">
      <c r="A44" s="10" t="n">
        <v>41183</v>
      </c>
      <c r="B44" s="5" t="inlineStr">
        <is>
          <t>2012-2013</t>
        </is>
      </c>
      <c r="C44" s="5" t="inlineStr">
        <is>
          <t>Q3FY13</t>
        </is>
      </c>
      <c r="D44" s="18" t="n"/>
      <c r="E44" s="8" t="n">
        <v>19075.9563</v>
      </c>
      <c r="F44" s="9" t="n">
        <v>66495200</v>
      </c>
      <c r="G44" s="18" t="n"/>
      <c r="H44" s="8" t="n">
        <v>2025.0647</v>
      </c>
      <c r="I44" s="9" t="n">
        <v>6383991</v>
      </c>
      <c r="J44" s="18" t="n"/>
      <c r="K44" s="8" t="n">
        <v>21101.021</v>
      </c>
      <c r="L44" s="9" t="n">
        <v>72879191</v>
      </c>
      <c r="M44" s="33" t="n">
        <v>21</v>
      </c>
    </row>
    <row r="45">
      <c r="A45" s="10" t="n">
        <v>41214</v>
      </c>
      <c r="B45" s="5" t="inlineStr">
        <is>
          <t>2012-2013</t>
        </is>
      </c>
      <c r="C45" s="5" t="inlineStr">
        <is>
          <t>Q3FY13</t>
        </is>
      </c>
      <c r="D45" s="18" t="n"/>
      <c r="E45" s="8" t="n">
        <v>17810.589</v>
      </c>
      <c r="F45" s="9" t="n">
        <v>62225955</v>
      </c>
      <c r="G45" s="18" t="n"/>
      <c r="H45" s="8" t="n">
        <v>1795.7046</v>
      </c>
      <c r="I45" s="9" t="n">
        <v>5974095</v>
      </c>
      <c r="J45" s="18" t="n"/>
      <c r="K45" s="8" t="n">
        <v>19606.2936</v>
      </c>
      <c r="L45" s="9" t="n">
        <v>68200050</v>
      </c>
      <c r="M45" s="33" t="n">
        <v>20</v>
      </c>
    </row>
    <row r="46">
      <c r="A46" s="10" t="n">
        <v>41244</v>
      </c>
      <c r="B46" s="5" t="inlineStr">
        <is>
          <t>2012-2013</t>
        </is>
      </c>
      <c r="C46" s="5" t="inlineStr">
        <is>
          <t>Q3FY13</t>
        </is>
      </c>
      <c r="D46" s="18" t="n"/>
      <c r="E46" s="8" t="n">
        <v>18939.7295</v>
      </c>
      <c r="F46" s="9" t="n">
        <v>63683543</v>
      </c>
      <c r="G46" s="18" t="n"/>
      <c r="H46" s="8" t="n">
        <v>1776.0032</v>
      </c>
      <c r="I46" s="9" t="n">
        <v>5739400</v>
      </c>
      <c r="J46" s="18" t="n"/>
      <c r="K46" s="8" t="n">
        <v>20715.7327</v>
      </c>
      <c r="L46" s="9" t="n">
        <v>69422943</v>
      </c>
      <c r="M46" s="33" t="n">
        <v>20</v>
      </c>
    </row>
    <row r="47">
      <c r="A47" s="10" t="n">
        <v>41275</v>
      </c>
      <c r="B47" s="5" t="inlineStr">
        <is>
          <t>2012-2013</t>
        </is>
      </c>
      <c r="C47" s="5" t="inlineStr">
        <is>
          <t>Q4FY13</t>
        </is>
      </c>
      <c r="D47" s="18" t="n"/>
      <c r="E47" s="8" t="n">
        <v>19669.1825</v>
      </c>
      <c r="F47" s="9" t="n">
        <v>64766416</v>
      </c>
      <c r="G47" s="18" t="n"/>
      <c r="H47" s="8" t="n">
        <v>2985.9691</v>
      </c>
      <c r="I47" s="9" t="n">
        <v>8902249</v>
      </c>
      <c r="J47" s="18" t="n"/>
      <c r="K47" s="8" t="n">
        <v>22655.1516</v>
      </c>
      <c r="L47" s="9" t="n">
        <v>73668665</v>
      </c>
      <c r="M47" s="33" t="n">
        <v>23</v>
      </c>
    </row>
    <row r="48">
      <c r="A48" s="10" t="n">
        <v>41306</v>
      </c>
      <c r="B48" s="5" t="inlineStr">
        <is>
          <t>2012-2013</t>
        </is>
      </c>
      <c r="C48" s="5" t="inlineStr">
        <is>
          <t>Q4FY13</t>
        </is>
      </c>
      <c r="D48" s="18" t="n"/>
      <c r="E48" s="8" t="n">
        <v>18393.455</v>
      </c>
      <c r="F48" s="9" t="n">
        <v>61801321</v>
      </c>
      <c r="G48" s="18" t="n"/>
      <c r="H48" s="8" t="n">
        <v>1947.752</v>
      </c>
      <c r="I48" s="9" t="n">
        <v>6131698</v>
      </c>
      <c r="J48" s="18" t="n"/>
      <c r="K48" s="8" t="n">
        <v>20341.207</v>
      </c>
      <c r="L48" s="9" t="n">
        <v>67933019</v>
      </c>
      <c r="M48" s="33" t="n">
        <v>20</v>
      </c>
    </row>
    <row r="49">
      <c r="A49" s="10" t="n">
        <v>41334</v>
      </c>
      <c r="B49" s="5" t="inlineStr">
        <is>
          <t>2012-2013</t>
        </is>
      </c>
      <c r="C49" s="5" t="inlineStr">
        <is>
          <t>Q4FY13</t>
        </is>
      </c>
      <c r="D49" s="18" t="n"/>
      <c r="E49" s="8" t="n">
        <v>24166.2727</v>
      </c>
      <c r="F49" s="9" t="n">
        <v>82993878</v>
      </c>
      <c r="G49" s="18" t="n"/>
      <c r="H49" s="8" t="n">
        <v>1817.2371</v>
      </c>
      <c r="I49" s="9" t="n">
        <v>6044540</v>
      </c>
      <c r="J49" s="18" t="n"/>
      <c r="K49" s="8" t="n">
        <v>25983.5098</v>
      </c>
      <c r="L49" s="9" t="n">
        <v>89038418</v>
      </c>
      <c r="M49" s="33" t="n">
        <v>19</v>
      </c>
    </row>
    <row r="50">
      <c r="A50" s="10" t="n">
        <v>41365</v>
      </c>
      <c r="B50" s="5" t="inlineStr">
        <is>
          <t>2013-2014</t>
        </is>
      </c>
      <c r="C50" s="5" t="inlineStr">
        <is>
          <t>Q1FY14</t>
        </is>
      </c>
      <c r="D50" s="18" t="n"/>
      <c r="E50" s="8" t="n">
        <v>21924.6971</v>
      </c>
      <c r="F50" s="9" t="n">
        <v>76321333</v>
      </c>
      <c r="G50" s="18" t="n"/>
      <c r="H50" s="8" t="n">
        <v>2440.388</v>
      </c>
      <c r="I50" s="9" t="n">
        <v>8053590</v>
      </c>
      <c r="J50" s="18" t="n"/>
      <c r="K50" s="8" t="n">
        <v>24365.0851</v>
      </c>
      <c r="L50" s="9" t="n">
        <v>84374923</v>
      </c>
      <c r="M50" s="33" t="n">
        <v>20</v>
      </c>
    </row>
    <row r="51">
      <c r="A51" s="10" t="n">
        <v>41395</v>
      </c>
      <c r="B51" s="5" t="inlineStr">
        <is>
          <t>2013-2014</t>
        </is>
      </c>
      <c r="C51" s="5" t="inlineStr">
        <is>
          <t>Q1FY14</t>
        </is>
      </c>
      <c r="D51" s="18" t="n"/>
      <c r="E51" s="8" t="n">
        <v>26216.4685</v>
      </c>
      <c r="F51" s="9" t="n">
        <v>85926564</v>
      </c>
      <c r="G51" s="18" t="n"/>
      <c r="H51" s="8" t="n">
        <v>2265.209</v>
      </c>
      <c r="I51" s="9" t="n">
        <v>7584894</v>
      </c>
      <c r="J51" s="18" t="n"/>
      <c r="K51" s="8" t="n">
        <v>28481.6775</v>
      </c>
      <c r="L51" s="9" t="n">
        <v>93511458</v>
      </c>
      <c r="M51" s="33" t="n">
        <v>23</v>
      </c>
    </row>
    <row r="52">
      <c r="A52" s="10" t="n">
        <v>41426</v>
      </c>
      <c r="B52" s="5" t="inlineStr">
        <is>
          <t>2013-2014</t>
        </is>
      </c>
      <c r="C52" s="5" t="inlineStr">
        <is>
          <t>Q1FY14</t>
        </is>
      </c>
      <c r="D52" s="18" t="n"/>
      <c r="E52" s="8" t="n">
        <v>24379.3724</v>
      </c>
      <c r="F52" s="9" t="n">
        <v>83678819</v>
      </c>
      <c r="G52" s="18" t="n"/>
      <c r="H52" s="8" t="n">
        <v>1631.0495</v>
      </c>
      <c r="I52" s="9" t="n">
        <v>5813106</v>
      </c>
      <c r="J52" s="18" t="n"/>
      <c r="K52" s="8" t="n">
        <v>26010.4219</v>
      </c>
      <c r="L52" s="9" t="n">
        <v>89491925</v>
      </c>
      <c r="M52" s="33" t="n">
        <v>20</v>
      </c>
    </row>
    <row r="53">
      <c r="A53" s="10" t="n">
        <v>41456</v>
      </c>
      <c r="B53" s="5" t="inlineStr">
        <is>
          <t>2013-2014</t>
        </is>
      </c>
      <c r="C53" s="5" t="inlineStr">
        <is>
          <t>Q2FY14</t>
        </is>
      </c>
      <c r="D53" s="18" t="n"/>
      <c r="E53" s="8" t="n">
        <v>22514.1384</v>
      </c>
      <c r="F53" s="9" t="n">
        <v>75950920</v>
      </c>
      <c r="G53" s="18" t="n"/>
      <c r="H53" s="8" t="n">
        <v>2468.3012</v>
      </c>
      <c r="I53" s="9" t="n">
        <v>8277397</v>
      </c>
      <c r="J53" s="18" t="n"/>
      <c r="K53" s="8" t="n">
        <v>24982.4396</v>
      </c>
      <c r="L53" s="9" t="n">
        <v>84228317</v>
      </c>
      <c r="M53" s="33" t="n">
        <v>23</v>
      </c>
    </row>
    <row r="54">
      <c r="A54" s="10" t="n">
        <v>41487</v>
      </c>
      <c r="B54" s="5" t="inlineStr">
        <is>
          <t>2013-2014</t>
        </is>
      </c>
      <c r="C54" s="5" t="inlineStr">
        <is>
          <t>Q2FY14</t>
        </is>
      </c>
      <c r="D54" s="18" t="n"/>
      <c r="E54" s="8" t="n">
        <v>29009.7778</v>
      </c>
      <c r="F54" s="9" t="n">
        <v>105800393</v>
      </c>
      <c r="G54" s="18" t="n"/>
      <c r="H54" s="8" t="n">
        <v>1751.1992</v>
      </c>
      <c r="I54" s="9" t="n">
        <v>7013135</v>
      </c>
      <c r="J54" s="18" t="n"/>
      <c r="K54" s="8" t="n">
        <v>30760.977</v>
      </c>
      <c r="L54" s="9" t="n">
        <v>112813528</v>
      </c>
      <c r="M54" s="33" t="n">
        <v>20</v>
      </c>
    </row>
    <row r="55">
      <c r="A55" s="10" t="n">
        <v>41518</v>
      </c>
      <c r="B55" s="5" t="inlineStr">
        <is>
          <t>2013-2014</t>
        </is>
      </c>
      <c r="C55" s="5" t="inlineStr">
        <is>
          <t>Q2FY14</t>
        </is>
      </c>
      <c r="D55" s="18" t="n"/>
      <c r="E55" s="8" t="n">
        <v>25247.4562</v>
      </c>
      <c r="F55" s="9" t="n">
        <v>87051331</v>
      </c>
      <c r="G55" s="18" t="n"/>
      <c r="H55" s="8" t="n">
        <v>1518.5911</v>
      </c>
      <c r="I55" s="9" t="n">
        <v>5712742</v>
      </c>
      <c r="J55" s="18" t="n"/>
      <c r="K55" s="8" t="n">
        <v>26766.0473</v>
      </c>
      <c r="L55" s="9" t="n">
        <v>92764073</v>
      </c>
      <c r="M55" s="33" t="n">
        <v>20</v>
      </c>
    </row>
    <row r="56">
      <c r="A56" s="10" t="n">
        <v>41548</v>
      </c>
      <c r="B56" s="5" t="inlineStr">
        <is>
          <t>2013-2014</t>
        </is>
      </c>
      <c r="C56" s="5" t="inlineStr">
        <is>
          <t>Q3FY14</t>
        </is>
      </c>
      <c r="D56" s="18" t="n"/>
      <c r="E56" s="8" t="n">
        <v>22818.0865</v>
      </c>
      <c r="F56" s="9" t="n">
        <v>74972417</v>
      </c>
      <c r="G56" s="18" t="n"/>
      <c r="H56" s="8" t="n">
        <v>2107.9943</v>
      </c>
      <c r="I56" s="9" t="n">
        <v>6857632</v>
      </c>
      <c r="J56" s="18" t="n"/>
      <c r="K56" s="8" t="n">
        <v>24926.0808</v>
      </c>
      <c r="L56" s="9" t="n">
        <v>81830049</v>
      </c>
      <c r="M56" s="33" t="n">
        <v>21</v>
      </c>
    </row>
    <row r="57">
      <c r="A57" s="10" t="n">
        <v>41579</v>
      </c>
      <c r="B57" s="5" t="inlineStr">
        <is>
          <t>2013-2014</t>
        </is>
      </c>
      <c r="C57" s="5" t="inlineStr">
        <is>
          <t>Q3FY14</t>
        </is>
      </c>
      <c r="D57" s="18" t="n"/>
      <c r="E57" s="8" t="n">
        <v>20799.3797</v>
      </c>
      <c r="F57" s="9" t="n">
        <v>67836722</v>
      </c>
      <c r="G57" s="18" t="n"/>
      <c r="H57" s="8" t="n">
        <v>1668.3437</v>
      </c>
      <c r="I57" s="9" t="n">
        <v>5942993</v>
      </c>
      <c r="J57" s="18" t="n"/>
      <c r="K57" s="8" t="n">
        <v>22467.7234</v>
      </c>
      <c r="L57" s="9" t="n">
        <v>73779715</v>
      </c>
      <c r="M57" s="33" t="n">
        <v>20</v>
      </c>
    </row>
    <row r="58">
      <c r="A58" s="10" t="n">
        <v>41609</v>
      </c>
      <c r="B58" s="5" t="inlineStr">
        <is>
          <t>2013-2014</t>
        </is>
      </c>
      <c r="C58" s="5" t="inlineStr">
        <is>
          <t>Q3FY14</t>
        </is>
      </c>
      <c r="D58" s="18" t="n"/>
      <c r="E58" s="8" t="n">
        <v>19686.2181</v>
      </c>
      <c r="F58" s="9" t="n">
        <v>62953644</v>
      </c>
      <c r="G58" s="18" t="n"/>
      <c r="H58" s="8" t="n">
        <v>1612.3952</v>
      </c>
      <c r="I58" s="9" t="n">
        <v>5370632</v>
      </c>
      <c r="J58" s="18" t="n"/>
      <c r="K58" s="8" t="n">
        <v>21298.6133</v>
      </c>
      <c r="L58" s="9" t="n">
        <v>68324276</v>
      </c>
      <c r="M58" s="33" t="n">
        <v>21</v>
      </c>
    </row>
    <row r="59">
      <c r="A59" s="10" t="n">
        <v>41640</v>
      </c>
      <c r="B59" s="5" t="inlineStr">
        <is>
          <t>2013-2014</t>
        </is>
      </c>
      <c r="C59" s="5" t="inlineStr">
        <is>
          <t>Q4FY14</t>
        </is>
      </c>
      <c r="D59" s="18" t="n"/>
      <c r="E59" s="8" t="n">
        <v>23206.9248</v>
      </c>
      <c r="F59" s="9" t="n">
        <v>74843717</v>
      </c>
      <c r="G59" s="18" t="n"/>
      <c r="H59" s="8" t="n">
        <v>2547.5695</v>
      </c>
      <c r="I59" s="9" t="n">
        <v>7352074</v>
      </c>
      <c r="J59" s="18" t="n"/>
      <c r="K59" s="8" t="n">
        <v>25754.4943</v>
      </c>
      <c r="L59" s="9" t="n">
        <v>82195791</v>
      </c>
      <c r="M59" s="33" t="n">
        <v>23</v>
      </c>
    </row>
    <row r="60">
      <c r="A60" s="10" t="n">
        <v>41671</v>
      </c>
      <c r="B60" s="5" t="inlineStr">
        <is>
          <t>2013-2014</t>
        </is>
      </c>
      <c r="C60" s="5" t="inlineStr">
        <is>
          <t>Q4FY14</t>
        </is>
      </c>
      <c r="D60" s="18" t="n"/>
      <c r="E60" s="8" t="n">
        <v>18800.9325</v>
      </c>
      <c r="F60" s="9" t="n">
        <v>62038894</v>
      </c>
      <c r="G60" s="18" t="n"/>
      <c r="H60" s="8" t="n">
        <v>1646.7137</v>
      </c>
      <c r="I60" s="9" t="n">
        <v>5145075</v>
      </c>
      <c r="J60" s="18" t="n"/>
      <c r="K60" s="8" t="n">
        <v>20447.6462</v>
      </c>
      <c r="L60" s="9" t="n">
        <v>67183969</v>
      </c>
      <c r="M60" s="33" t="n">
        <v>19</v>
      </c>
    </row>
    <row r="61">
      <c r="A61" s="10" t="n">
        <v>41699</v>
      </c>
      <c r="B61" s="5" t="inlineStr">
        <is>
          <t>2013-2014</t>
        </is>
      </c>
      <c r="C61" s="5" t="inlineStr">
        <is>
          <t>Q4FY14</t>
        </is>
      </c>
      <c r="D61" s="18" t="n"/>
      <c r="E61" s="8" t="n">
        <v>23069.9605</v>
      </c>
      <c r="F61" s="9" t="n">
        <v>71190421</v>
      </c>
      <c r="G61" s="18" t="n"/>
      <c r="H61" s="8" t="n">
        <v>2437.1317</v>
      </c>
      <c r="I61" s="9" t="n">
        <v>7051161</v>
      </c>
      <c r="J61" s="18" t="n"/>
      <c r="K61" s="8" t="n">
        <v>25507.0922</v>
      </c>
      <c r="L61" s="9" t="n">
        <v>78241582</v>
      </c>
      <c r="M61" s="33" t="n">
        <v>21</v>
      </c>
    </row>
    <row r="62">
      <c r="A62" s="10" t="n">
        <v>41730</v>
      </c>
      <c r="B62" s="5" t="inlineStr">
        <is>
          <t>2014-2015</t>
        </is>
      </c>
      <c r="C62" s="5" t="inlineStr">
        <is>
          <t>Q1FY15</t>
        </is>
      </c>
      <c r="D62" s="18" t="n"/>
      <c r="E62" s="8" t="n">
        <v>17315.8409</v>
      </c>
      <c r="F62" s="9" t="n">
        <v>51236051</v>
      </c>
      <c r="G62" s="18" t="n"/>
      <c r="H62" s="8" t="n">
        <v>2179.1444</v>
      </c>
      <c r="I62" s="9" t="n">
        <v>5724612</v>
      </c>
      <c r="J62" s="18" t="n"/>
      <c r="K62" s="8" t="n">
        <v>19494.9853</v>
      </c>
      <c r="L62" s="9" t="n">
        <v>56960663</v>
      </c>
      <c r="M62" s="33" t="n">
        <v>18</v>
      </c>
    </row>
    <row r="63">
      <c r="A63" s="10" t="n">
        <v>41760</v>
      </c>
      <c r="B63" s="5" t="inlineStr">
        <is>
          <t>2014-2015</t>
        </is>
      </c>
      <c r="C63" s="5" t="inlineStr">
        <is>
          <t>Q1FY15</t>
        </is>
      </c>
      <c r="D63" s="18" t="n"/>
      <c r="E63" s="8" t="n">
        <v>26039.6362</v>
      </c>
      <c r="F63" s="9" t="n">
        <v>71491525</v>
      </c>
      <c r="G63" s="18" t="n"/>
      <c r="H63" s="8" t="n">
        <v>2760.1955</v>
      </c>
      <c r="I63" s="9" t="n">
        <v>7570282</v>
      </c>
      <c r="J63" s="18" t="n"/>
      <c r="K63" s="8" t="n">
        <v>28799.8317</v>
      </c>
      <c r="L63" s="9" t="n">
        <v>79061807</v>
      </c>
      <c r="M63" s="33" t="n">
        <v>21</v>
      </c>
    </row>
    <row r="64">
      <c r="A64" s="10" t="n">
        <v>41791</v>
      </c>
      <c r="B64" s="5" t="inlineStr">
        <is>
          <t>2014-2015</t>
        </is>
      </c>
      <c r="C64" s="5" t="inlineStr">
        <is>
          <t>Q1FY15</t>
        </is>
      </c>
      <c r="D64" s="18" t="n"/>
      <c r="E64" s="8" t="n">
        <v>28978.1218</v>
      </c>
      <c r="F64" s="9" t="n">
        <v>76549167</v>
      </c>
      <c r="G64" s="18" t="n"/>
      <c r="H64" s="8" t="n">
        <v>2959.8591</v>
      </c>
      <c r="I64" s="9" t="n">
        <v>7466499</v>
      </c>
      <c r="J64" s="18" t="n"/>
      <c r="K64" s="8" t="n">
        <v>31937.9809</v>
      </c>
      <c r="L64" s="9" t="n">
        <v>84015666</v>
      </c>
      <c r="M64" s="33" t="n">
        <v>21</v>
      </c>
    </row>
    <row r="65">
      <c r="A65" s="10" t="n">
        <v>41821</v>
      </c>
      <c r="B65" s="5" t="inlineStr">
        <is>
          <t>2014-2015</t>
        </is>
      </c>
      <c r="C65" s="5" t="inlineStr">
        <is>
          <t>Q2FY15</t>
        </is>
      </c>
      <c r="D65" s="18" t="n"/>
      <c r="E65" s="8" t="n">
        <v>33965.4987</v>
      </c>
      <c r="F65" s="9" t="n">
        <v>88120449</v>
      </c>
      <c r="G65" s="18" t="n"/>
      <c r="H65" s="8" t="n">
        <v>2965.3116</v>
      </c>
      <c r="I65" s="9" t="n">
        <v>7494464</v>
      </c>
      <c r="J65" s="18" t="n"/>
      <c r="K65" s="8" t="n">
        <v>36930.8103</v>
      </c>
      <c r="L65" s="9" t="n">
        <v>95614913</v>
      </c>
      <c r="M65" s="33" t="n">
        <v>22</v>
      </c>
    </row>
    <row r="66">
      <c r="A66" s="10" t="n">
        <v>41852</v>
      </c>
      <c r="B66" s="5" t="inlineStr">
        <is>
          <t>2014-2015</t>
        </is>
      </c>
      <c r="C66" s="5" t="inlineStr">
        <is>
          <t>Q2FY15</t>
        </is>
      </c>
      <c r="D66" s="18" t="n"/>
      <c r="E66" s="8" t="n">
        <v>30083.859</v>
      </c>
      <c r="F66" s="9" t="n">
        <v>76922511</v>
      </c>
      <c r="G66" s="18" t="n"/>
      <c r="H66" s="8" t="n">
        <v>2510.4021</v>
      </c>
      <c r="I66" s="9" t="n">
        <v>6409466</v>
      </c>
      <c r="J66" s="18" t="n"/>
      <c r="K66" s="8" t="n">
        <v>32594.2611</v>
      </c>
      <c r="L66" s="9" t="n">
        <v>83331977</v>
      </c>
      <c r="M66" s="33" t="n">
        <v>19</v>
      </c>
    </row>
    <row r="67">
      <c r="A67" s="10" t="n">
        <v>41883</v>
      </c>
      <c r="B67" s="5" t="inlineStr">
        <is>
          <t>2014-2015</t>
        </is>
      </c>
      <c r="C67" s="5" t="inlineStr">
        <is>
          <t>Q2FY15</t>
        </is>
      </c>
      <c r="D67" s="18" t="n"/>
      <c r="E67" s="8" t="n">
        <v>37248.3205</v>
      </c>
      <c r="F67" s="9" t="n">
        <v>92175623</v>
      </c>
      <c r="G67" s="18" t="n"/>
      <c r="H67" s="8" t="n">
        <v>3105.877</v>
      </c>
      <c r="I67" s="9" t="n">
        <v>7890635</v>
      </c>
      <c r="J67" s="18" t="n"/>
      <c r="K67" s="8" t="n">
        <v>40354.1975</v>
      </c>
      <c r="L67" s="9" t="n">
        <v>100066258</v>
      </c>
      <c r="M67" s="33" t="n">
        <v>22</v>
      </c>
    </row>
    <row r="68">
      <c r="A68" s="10" t="n">
        <v>41913</v>
      </c>
      <c r="B68" s="5" t="inlineStr">
        <is>
          <t>2014-2015</t>
        </is>
      </c>
      <c r="C68" s="5" t="inlineStr">
        <is>
          <t>Q3FY15</t>
        </is>
      </c>
      <c r="D68" s="18" t="n"/>
      <c r="E68" s="8" t="n">
        <v>30291.9214</v>
      </c>
      <c r="F68" s="9" t="n">
        <v>78759336</v>
      </c>
      <c r="G68" s="18" t="n"/>
      <c r="H68" s="8" t="n">
        <v>2702.1751</v>
      </c>
      <c r="I68" s="9" t="n">
        <v>7152534</v>
      </c>
      <c r="J68" s="18" t="n"/>
      <c r="K68" s="8" t="n">
        <v>32994.0965</v>
      </c>
      <c r="L68" s="9" t="n">
        <v>85911870</v>
      </c>
      <c r="M68" s="33" t="n">
        <v>18</v>
      </c>
    </row>
    <row r="69">
      <c r="A69" s="10" t="n">
        <v>41944</v>
      </c>
      <c r="B69" s="5" t="inlineStr">
        <is>
          <t>2014-2015</t>
        </is>
      </c>
      <c r="C69" s="5" t="inlineStr">
        <is>
          <t>Q3FY15</t>
        </is>
      </c>
      <c r="D69" s="18" t="n"/>
      <c r="E69" s="8" t="n">
        <v>29485.5742</v>
      </c>
      <c r="F69" s="9" t="n">
        <v>129872984</v>
      </c>
      <c r="G69" s="18" t="n"/>
      <c r="H69" s="8" t="n">
        <v>2716.7562</v>
      </c>
      <c r="I69" s="9" t="n">
        <v>8349041</v>
      </c>
      <c r="J69" s="18" t="n"/>
      <c r="K69" s="8" t="n">
        <v>32202.3304</v>
      </c>
      <c r="L69" s="9" t="n">
        <v>138222025</v>
      </c>
      <c r="M69" s="33" t="n">
        <v>18</v>
      </c>
    </row>
    <row r="70">
      <c r="A70" s="10" t="n">
        <v>41974</v>
      </c>
      <c r="B70" s="5" t="inlineStr">
        <is>
          <t>2014-2015</t>
        </is>
      </c>
      <c r="C70" s="5" t="inlineStr">
        <is>
          <t>Q3FY15</t>
        </is>
      </c>
      <c r="D70" s="18" t="n"/>
      <c r="E70" s="8" t="n">
        <v>41369.5517</v>
      </c>
      <c r="F70" s="9" t="n">
        <v>183885786</v>
      </c>
      <c r="G70" s="18" t="n"/>
      <c r="H70" s="8" t="n">
        <v>2501.8091</v>
      </c>
      <c r="I70" s="9" t="n">
        <v>7798804</v>
      </c>
      <c r="J70" s="18" t="n"/>
      <c r="K70" s="8" t="n">
        <v>43871.3608</v>
      </c>
      <c r="L70" s="9" t="n">
        <v>191684590</v>
      </c>
      <c r="M70" s="33" t="n">
        <v>22</v>
      </c>
    </row>
    <row r="71">
      <c r="A71" s="10" t="n">
        <v>42005</v>
      </c>
      <c r="B71" s="5" t="inlineStr">
        <is>
          <t>2014-2015</t>
        </is>
      </c>
      <c r="C71" s="5" t="inlineStr">
        <is>
          <t>Q4FY15</t>
        </is>
      </c>
      <c r="D71" s="18" t="n"/>
      <c r="E71" s="8" t="n">
        <v>41648.403</v>
      </c>
      <c r="F71" s="9" t="n">
        <v>181476667</v>
      </c>
      <c r="G71" s="18" t="n"/>
      <c r="H71" s="8" t="n">
        <v>3016.8354</v>
      </c>
      <c r="I71" s="9" t="n">
        <v>9021599</v>
      </c>
      <c r="J71" s="18" t="n"/>
      <c r="K71" s="8" t="n">
        <v>44665.2384</v>
      </c>
      <c r="L71" s="9" t="n">
        <v>190498266</v>
      </c>
      <c r="M71" s="33" t="n">
        <v>21</v>
      </c>
    </row>
    <row r="72">
      <c r="A72" s="10" t="n">
        <v>42036</v>
      </c>
      <c r="B72" s="5" t="inlineStr">
        <is>
          <t>2014-2015</t>
        </is>
      </c>
      <c r="C72" s="5" t="inlineStr">
        <is>
          <t>Q4FY15</t>
        </is>
      </c>
      <c r="D72" s="18" t="n"/>
      <c r="E72" s="8" t="n">
        <v>39913.0647</v>
      </c>
      <c r="F72" s="9" t="n">
        <v>167125418</v>
      </c>
      <c r="G72" s="18" t="n"/>
      <c r="H72" s="8" t="n">
        <v>2758.0071</v>
      </c>
      <c r="I72" s="9" t="n">
        <v>8491405</v>
      </c>
      <c r="J72" s="18" t="n"/>
      <c r="K72" s="8" t="n">
        <v>42671.0718</v>
      </c>
      <c r="L72" s="9" t="n">
        <v>175616823</v>
      </c>
      <c r="M72" s="33" t="n">
        <v>20</v>
      </c>
    </row>
    <row r="73">
      <c r="A73" s="10" t="n">
        <v>42064</v>
      </c>
      <c r="B73" s="5" t="inlineStr">
        <is>
          <t>2014-2015</t>
        </is>
      </c>
      <c r="C73" s="5" t="inlineStr">
        <is>
          <t>Q4FY15</t>
        </is>
      </c>
      <c r="D73" s="18" t="n"/>
      <c r="E73" s="8" t="n">
        <v>42886.8427</v>
      </c>
      <c r="F73" s="9" t="n">
        <v>181027346</v>
      </c>
      <c r="G73" s="18" t="n"/>
      <c r="H73" s="8" t="n">
        <v>2649.1492</v>
      </c>
      <c r="I73" s="9" t="n">
        <v>8109868</v>
      </c>
      <c r="J73" s="18" t="n"/>
      <c r="K73" s="8" t="n">
        <v>45535.9919</v>
      </c>
      <c r="L73" s="9" t="n">
        <v>189137214</v>
      </c>
      <c r="M73" s="33" t="n">
        <v>21</v>
      </c>
    </row>
    <row r="74">
      <c r="A74" s="10" t="n">
        <v>42095</v>
      </c>
      <c r="B74" s="5" t="inlineStr">
        <is>
          <t>2015-2016</t>
        </is>
      </c>
      <c r="C74" s="5" t="inlineStr">
        <is>
          <t>Q1FY16</t>
        </is>
      </c>
      <c r="D74" s="18" t="n">
        <v>278.7429</v>
      </c>
      <c r="E74" s="8" t="n">
        <v>43539.558</v>
      </c>
      <c r="F74" s="9" t="n">
        <v>191781877</v>
      </c>
      <c r="G74" s="18" t="n">
        <v>46.7459</v>
      </c>
      <c r="H74" s="8" t="n">
        <v>2839.3259</v>
      </c>
      <c r="I74" s="9" t="n">
        <v>8656463</v>
      </c>
      <c r="J74" s="18" t="n">
        <v>325.4888</v>
      </c>
      <c r="K74" s="8" t="n">
        <v>46378.8839</v>
      </c>
      <c r="L74" s="9" t="n">
        <v>200438340</v>
      </c>
      <c r="M74" s="33" t="n">
        <v>19</v>
      </c>
    </row>
    <row r="75">
      <c r="A75" s="10" t="n">
        <v>42125</v>
      </c>
      <c r="B75" s="5" t="inlineStr">
        <is>
          <t>2015-2016</t>
        </is>
      </c>
      <c r="C75" s="5" t="inlineStr">
        <is>
          <t>Q1FY16</t>
        </is>
      </c>
      <c r="D75" s="18" t="n">
        <v>282.7715</v>
      </c>
      <c r="E75" s="8" t="n">
        <v>39525.2289</v>
      </c>
      <c r="F75" s="9" t="n">
        <v>177590810</v>
      </c>
      <c r="G75" s="18" t="n">
        <v>44.0758</v>
      </c>
      <c r="H75" s="8" t="n">
        <v>2430.4759</v>
      </c>
      <c r="I75" s="9" t="n">
        <v>8971826</v>
      </c>
      <c r="J75" s="18" t="n">
        <v>326.8473</v>
      </c>
      <c r="K75" s="8" t="n">
        <v>41955.7048</v>
      </c>
      <c r="L75" s="9" t="n">
        <v>186562636</v>
      </c>
      <c r="M75" s="33" t="n">
        <v>20</v>
      </c>
    </row>
    <row r="76">
      <c r="A76" s="10" t="n">
        <v>42156</v>
      </c>
      <c r="B76" s="5" t="inlineStr">
        <is>
          <t>2015-2016</t>
        </is>
      </c>
      <c r="C76" s="5" t="inlineStr">
        <is>
          <t>Q1FY16</t>
        </is>
      </c>
      <c r="D76" s="18" t="n">
        <v>289.077</v>
      </c>
      <c r="E76" s="8" t="n">
        <v>42419.7308</v>
      </c>
      <c r="F76" s="9" t="n">
        <v>190507944</v>
      </c>
      <c r="G76" s="18" t="n">
        <v>40.4869</v>
      </c>
      <c r="H76" s="8" t="n">
        <v>2403.8737</v>
      </c>
      <c r="I76" s="9" t="n">
        <v>9244178</v>
      </c>
      <c r="J76" s="18" t="n">
        <v>329.5639</v>
      </c>
      <c r="K76" s="8" t="n">
        <v>44823.6045</v>
      </c>
      <c r="L76" s="9" t="n">
        <v>199752122</v>
      </c>
      <c r="M76" s="33" t="n">
        <v>22</v>
      </c>
    </row>
    <row r="77">
      <c r="A77" s="10" t="n">
        <v>42186</v>
      </c>
      <c r="B77" s="5" t="inlineStr">
        <is>
          <t>2015-2016</t>
        </is>
      </c>
      <c r="C77" s="5" t="inlineStr">
        <is>
          <t>Q2FY16</t>
        </is>
      </c>
      <c r="D77" s="18" t="n">
        <v>267.674</v>
      </c>
      <c r="E77" s="8" t="n">
        <v>42704.0532</v>
      </c>
      <c r="F77" s="9" t="n">
        <v>186578685</v>
      </c>
      <c r="G77" s="18" t="n">
        <v>53.1168</v>
      </c>
      <c r="H77" s="8" t="n">
        <v>3235.507</v>
      </c>
      <c r="I77" s="9" t="n">
        <v>11278298</v>
      </c>
      <c r="J77" s="18" t="n">
        <v>320.7908</v>
      </c>
      <c r="K77" s="8" t="n">
        <v>45939.5602</v>
      </c>
      <c r="L77" s="9" t="n">
        <v>197856983</v>
      </c>
      <c r="M77" s="33" t="n">
        <v>23</v>
      </c>
    </row>
    <row r="78">
      <c r="A78" s="10" t="n">
        <v>42217</v>
      </c>
      <c r="B78" s="5" t="inlineStr">
        <is>
          <t>2015-2016</t>
        </is>
      </c>
      <c r="C78" s="5" t="inlineStr">
        <is>
          <t>Q2FY16</t>
        </is>
      </c>
      <c r="D78" s="18" t="n">
        <v>328.0856</v>
      </c>
      <c r="E78" s="8" t="n">
        <v>43909.6361</v>
      </c>
      <c r="F78" s="9" t="n">
        <v>196602536</v>
      </c>
      <c r="G78" s="18" t="n">
        <v>63.1849</v>
      </c>
      <c r="H78" s="8" t="n">
        <v>3376.6353</v>
      </c>
      <c r="I78" s="9" t="n">
        <v>11837426</v>
      </c>
      <c r="J78" s="18" t="n">
        <v>391.2705</v>
      </c>
      <c r="K78" s="8" t="n">
        <v>47286.2714</v>
      </c>
      <c r="L78" s="9" t="n">
        <v>208439962</v>
      </c>
      <c r="M78" s="33" t="n">
        <v>21</v>
      </c>
    </row>
    <row r="79">
      <c r="A79" s="10" t="n">
        <v>42248</v>
      </c>
      <c r="B79" s="5" t="inlineStr">
        <is>
          <t>2015-2016</t>
        </is>
      </c>
      <c r="C79" s="5" t="inlineStr">
        <is>
          <t>Q2FY16</t>
        </is>
      </c>
      <c r="D79" s="18" t="n">
        <v>346.2566</v>
      </c>
      <c r="E79" s="8" t="n">
        <v>37838.0165</v>
      </c>
      <c r="F79" s="9" t="n">
        <v>174202738</v>
      </c>
      <c r="G79" s="18" t="n">
        <v>48.2292</v>
      </c>
      <c r="H79" s="8" t="n">
        <v>2198.7443</v>
      </c>
      <c r="I79" s="9" t="n">
        <v>8430228</v>
      </c>
      <c r="J79" s="18" t="n">
        <v>394.4858</v>
      </c>
      <c r="K79" s="8" t="n">
        <v>40036.7608</v>
      </c>
      <c r="L79" s="9" t="n">
        <v>182632966</v>
      </c>
      <c r="M79" s="33" t="n">
        <v>20</v>
      </c>
    </row>
    <row r="80">
      <c r="A80" s="10" t="n">
        <v>42278</v>
      </c>
      <c r="B80" s="5" t="inlineStr">
        <is>
          <t>2015-2016</t>
        </is>
      </c>
      <c r="C80" s="5" t="inlineStr">
        <is>
          <t>Q3FY16</t>
        </is>
      </c>
      <c r="D80" s="18" t="n">
        <v>222.8693</v>
      </c>
      <c r="E80" s="8" t="n">
        <v>31804.5832</v>
      </c>
      <c r="F80" s="9" t="n">
        <v>133304452</v>
      </c>
      <c r="G80" s="18" t="n">
        <v>48.7869</v>
      </c>
      <c r="H80" s="8" t="n">
        <v>2859.1785</v>
      </c>
      <c r="I80" s="9" t="n">
        <v>9985259</v>
      </c>
      <c r="J80" s="18" t="n">
        <v>271.6562</v>
      </c>
      <c r="K80" s="8" t="n">
        <v>34663.7617</v>
      </c>
      <c r="L80" s="9" t="n">
        <v>143289711</v>
      </c>
      <c r="M80" s="33" t="n">
        <v>20</v>
      </c>
    </row>
    <row r="81">
      <c r="A81" s="10" t="n">
        <v>42309</v>
      </c>
      <c r="B81" s="5" t="inlineStr">
        <is>
          <t>2015-2016</t>
        </is>
      </c>
      <c r="C81" s="5" t="inlineStr">
        <is>
          <t>Q3FY16</t>
        </is>
      </c>
      <c r="D81" s="18" t="n">
        <v>213.9361</v>
      </c>
      <c r="E81" s="8" t="n">
        <v>31973.578</v>
      </c>
      <c r="F81" s="9" t="n">
        <v>54497693</v>
      </c>
      <c r="G81" s="18" t="n">
        <v>40.5886</v>
      </c>
      <c r="H81" s="8" t="n">
        <v>2626.2513</v>
      </c>
      <c r="I81" s="9" t="n">
        <v>5056362</v>
      </c>
      <c r="J81" s="18" t="n">
        <v>254.5247</v>
      </c>
      <c r="K81" s="8" t="n">
        <v>34599.8293</v>
      </c>
      <c r="L81" s="9" t="n">
        <v>59554055</v>
      </c>
      <c r="M81" s="33" t="n">
        <v>19</v>
      </c>
    </row>
    <row r="82">
      <c r="A82" s="10" t="n">
        <v>42339</v>
      </c>
      <c r="B82" s="5" t="inlineStr">
        <is>
          <t>2015-2016</t>
        </is>
      </c>
      <c r="C82" s="5" t="inlineStr">
        <is>
          <t>Q3FY16</t>
        </is>
      </c>
      <c r="D82" s="18" t="n">
        <v>228.6467</v>
      </c>
      <c r="E82" s="8" t="n">
        <v>34197.3379</v>
      </c>
      <c r="F82" s="9" t="n">
        <v>58859095</v>
      </c>
      <c r="G82" s="18" t="n">
        <v>42.6985</v>
      </c>
      <c r="H82" s="8" t="n">
        <v>2805.5974</v>
      </c>
      <c r="I82" s="9" t="n">
        <v>5371176</v>
      </c>
      <c r="J82" s="18" t="n">
        <v>271.3452</v>
      </c>
      <c r="K82" s="8" t="n">
        <v>37002.9353</v>
      </c>
      <c r="L82" s="9" t="n">
        <v>64230271</v>
      </c>
      <c r="M82" s="33" t="n">
        <v>22</v>
      </c>
    </row>
    <row r="83">
      <c r="A83" s="10" t="n">
        <v>42370</v>
      </c>
      <c r="B83" s="5" t="inlineStr">
        <is>
          <t>2015-2016</t>
        </is>
      </c>
      <c r="C83" s="5" t="inlineStr">
        <is>
          <t>Q4FY16</t>
        </is>
      </c>
      <c r="D83" s="18" t="n">
        <v>326.8114</v>
      </c>
      <c r="E83" s="8" t="n">
        <v>43911.7332</v>
      </c>
      <c r="F83" s="9" t="n">
        <v>78948191</v>
      </c>
      <c r="G83" s="18" t="n">
        <v>62.5246</v>
      </c>
      <c r="H83" s="8" t="n">
        <v>3598.0982</v>
      </c>
      <c r="I83" s="9" t="n">
        <v>7127920</v>
      </c>
      <c r="J83" s="18" t="n">
        <v>389.336</v>
      </c>
      <c r="K83" s="8" t="n">
        <v>47509.8314</v>
      </c>
      <c r="L83" s="9" t="n">
        <v>86076111</v>
      </c>
      <c r="M83" s="33" t="n">
        <v>20</v>
      </c>
    </row>
    <row r="84">
      <c r="A84" s="10" t="n">
        <v>42401</v>
      </c>
      <c r="B84" s="5" t="inlineStr">
        <is>
          <t>2015-2016</t>
        </is>
      </c>
      <c r="C84" s="5" t="inlineStr">
        <is>
          <t>Q4FY16</t>
        </is>
      </c>
      <c r="D84" s="18" t="n">
        <v>410.2156</v>
      </c>
      <c r="E84" s="8" t="n">
        <v>51262.7987</v>
      </c>
      <c r="F84" s="9" t="n">
        <v>96800669</v>
      </c>
      <c r="G84" s="18" t="n">
        <v>67.4432</v>
      </c>
      <c r="H84" s="8" t="n">
        <v>3396.2048</v>
      </c>
      <c r="I84" s="9" t="n">
        <v>7743912</v>
      </c>
      <c r="J84" s="18" t="n">
        <v>477.6588</v>
      </c>
      <c r="K84" s="8" t="n">
        <v>54659.0035</v>
      </c>
      <c r="L84" s="9" t="n">
        <v>104544581</v>
      </c>
      <c r="M84" s="33" t="n">
        <v>21</v>
      </c>
    </row>
    <row r="85">
      <c r="A85" s="10" t="n">
        <v>42430</v>
      </c>
      <c r="B85" s="5" t="inlineStr">
        <is>
          <t>2015-2016</t>
        </is>
      </c>
      <c r="C85" s="5" t="inlineStr">
        <is>
          <t>Q4FY16</t>
        </is>
      </c>
      <c r="D85" s="18" t="n">
        <v>335.8968</v>
      </c>
      <c r="E85" s="8" t="n">
        <v>46433.0515</v>
      </c>
      <c r="F85" s="9" t="n">
        <v>83853796</v>
      </c>
      <c r="G85" s="18" t="n">
        <v>56.0553</v>
      </c>
      <c r="H85" s="8" t="n">
        <v>3111.8452</v>
      </c>
      <c r="I85" s="9" t="n">
        <v>6596126</v>
      </c>
      <c r="J85" s="18" t="n">
        <v>391.9521</v>
      </c>
      <c r="K85" s="8" t="n">
        <v>49544.8967</v>
      </c>
      <c r="L85" s="9" t="n">
        <v>90449922</v>
      </c>
      <c r="M85" s="33" t="n">
        <v>20</v>
      </c>
    </row>
    <row r="86">
      <c r="A86" s="10" t="n">
        <v>42461</v>
      </c>
      <c r="B86" s="5" t="inlineStr">
        <is>
          <t>2016-2017</t>
        </is>
      </c>
      <c r="C86" s="5" t="inlineStr">
        <is>
          <t>Q1FY17</t>
        </is>
      </c>
      <c r="D86" s="18" t="n">
        <v>272.2033</v>
      </c>
      <c r="E86" s="8" t="n">
        <v>40920.2715</v>
      </c>
      <c r="F86" s="9" t="n">
        <v>71045932</v>
      </c>
      <c r="G86" s="18" t="n">
        <v>49.4078</v>
      </c>
      <c r="H86" s="8" t="n">
        <v>3222.0288</v>
      </c>
      <c r="I86" s="9" t="n">
        <v>6374932</v>
      </c>
      <c r="J86" s="18" t="n">
        <v>321.6111</v>
      </c>
      <c r="K86" s="8" t="n">
        <v>44142.3003</v>
      </c>
      <c r="L86" s="9" t="n">
        <v>77420864</v>
      </c>
      <c r="M86" s="33" t="n">
        <v>18</v>
      </c>
    </row>
    <row r="87">
      <c r="A87" s="10" t="n">
        <v>42491</v>
      </c>
      <c r="B87" s="5" t="inlineStr">
        <is>
          <t>2016-2017</t>
        </is>
      </c>
      <c r="C87" s="5" t="inlineStr">
        <is>
          <t>Q1FY17</t>
        </is>
      </c>
      <c r="D87" s="18" t="n">
        <v>318.6227</v>
      </c>
      <c r="E87" s="8" t="n">
        <v>48050.8113</v>
      </c>
      <c r="F87" s="9" t="n">
        <v>82548799</v>
      </c>
      <c r="G87" s="18" t="n">
        <v>65.1125</v>
      </c>
      <c r="H87" s="8" t="n">
        <v>3933.3221</v>
      </c>
      <c r="I87" s="9" t="n">
        <v>7861617</v>
      </c>
      <c r="J87" s="18" t="n">
        <v>383.7352</v>
      </c>
      <c r="K87" s="8" t="n">
        <v>51984.1334</v>
      </c>
      <c r="L87" s="9" t="n">
        <v>90410416</v>
      </c>
      <c r="M87" s="33" t="n">
        <v>22</v>
      </c>
    </row>
    <row r="88">
      <c r="A88" s="10" t="n">
        <v>42522</v>
      </c>
      <c r="B88" s="5" t="inlineStr">
        <is>
          <t>2016-2017</t>
        </is>
      </c>
      <c r="C88" s="5" t="inlineStr">
        <is>
          <t>Q1FY17</t>
        </is>
      </c>
      <c r="D88" s="18" t="n">
        <v>315.5352</v>
      </c>
      <c r="E88" s="8" t="n">
        <v>51298.5465</v>
      </c>
      <c r="F88" s="9" t="n">
        <v>86903821</v>
      </c>
      <c r="G88" s="18" t="n">
        <v>67.68000000000001</v>
      </c>
      <c r="H88" s="8" t="n">
        <v>4051.8243</v>
      </c>
      <c r="I88" s="9" t="n">
        <v>7661598</v>
      </c>
      <c r="J88" s="18" t="n">
        <v>383.2152</v>
      </c>
      <c r="K88" s="8" t="n">
        <v>55350.3708</v>
      </c>
      <c r="L88" s="9" t="n">
        <v>94565419</v>
      </c>
      <c r="M88" s="33" t="n">
        <v>22</v>
      </c>
    </row>
    <row r="89">
      <c r="A89" s="10" t="n">
        <v>42552</v>
      </c>
      <c r="B89" s="5" t="inlineStr">
        <is>
          <t>2016-2017</t>
        </is>
      </c>
      <c r="C89" s="5" t="inlineStr">
        <is>
          <t>Q2FY17</t>
        </is>
      </c>
      <c r="D89" s="18" t="n">
        <v>243.8476</v>
      </c>
      <c r="E89" s="8" t="n">
        <v>49139.2655</v>
      </c>
      <c r="F89" s="9" t="n">
        <v>72311766</v>
      </c>
      <c r="G89" s="18" t="n">
        <v>87.34310000000001</v>
      </c>
      <c r="H89" s="8" t="n">
        <v>5387.6899</v>
      </c>
      <c r="I89" s="9" t="n">
        <v>7919557</v>
      </c>
      <c r="J89" s="18" t="n">
        <v>331.1907</v>
      </c>
      <c r="K89" s="8" t="n">
        <v>54526.9554</v>
      </c>
      <c r="L89" s="9" t="n">
        <v>80231323</v>
      </c>
      <c r="M89" s="33" t="n">
        <v>20</v>
      </c>
    </row>
    <row r="90">
      <c r="A90" s="10" t="n">
        <v>42583</v>
      </c>
      <c r="B90" s="5" t="inlineStr">
        <is>
          <t>2016-2017</t>
        </is>
      </c>
      <c r="C90" s="5" t="inlineStr">
        <is>
          <t>Q2FY17</t>
        </is>
      </c>
      <c r="D90" s="18" t="n">
        <v>278.9032</v>
      </c>
      <c r="E90" s="8" t="n">
        <v>59122.9175</v>
      </c>
      <c r="F90" s="9" t="n">
        <v>84911344</v>
      </c>
      <c r="G90" s="18" t="n">
        <v>89.5596</v>
      </c>
      <c r="H90" s="8" t="n">
        <v>5597.1886</v>
      </c>
      <c r="I90" s="9" t="n">
        <v>7985737</v>
      </c>
      <c r="J90" s="18" t="n">
        <v>368.4628</v>
      </c>
      <c r="K90" s="8" t="n">
        <v>64720.1061</v>
      </c>
      <c r="L90" s="9" t="n">
        <v>92897081</v>
      </c>
      <c r="M90" s="33" t="n">
        <v>22</v>
      </c>
    </row>
    <row r="91">
      <c r="A91" s="10" t="n">
        <v>42614</v>
      </c>
      <c r="B91" s="5" t="inlineStr">
        <is>
          <t>2016-2017</t>
        </is>
      </c>
      <c r="C91" s="5" t="inlineStr">
        <is>
          <t>Q2FY17</t>
        </is>
      </c>
      <c r="D91" s="18" t="n">
        <v>294.4138</v>
      </c>
      <c r="E91" s="8" t="n">
        <v>66512.0281</v>
      </c>
      <c r="F91" s="9" t="n">
        <v>91611812</v>
      </c>
      <c r="G91" s="18" t="n">
        <v>88.3257</v>
      </c>
      <c r="H91" s="8" t="n">
        <v>5842.1156</v>
      </c>
      <c r="I91" s="9" t="n">
        <v>8055484</v>
      </c>
      <c r="J91" s="18" t="n">
        <v>382.7395</v>
      </c>
      <c r="K91" s="8" t="n">
        <v>72354.1437</v>
      </c>
      <c r="L91" s="9" t="n">
        <v>99667296</v>
      </c>
      <c r="M91" s="33" t="n">
        <v>20</v>
      </c>
    </row>
    <row r="92">
      <c r="A92" s="10" t="n">
        <v>42644</v>
      </c>
      <c r="B92" s="5" t="inlineStr">
        <is>
          <t>2016-2017</t>
        </is>
      </c>
      <c r="C92" s="5" t="inlineStr">
        <is>
          <t>Q3FY17</t>
        </is>
      </c>
      <c r="D92" s="18" t="n">
        <v>247.1893</v>
      </c>
      <c r="E92" s="8" t="n">
        <v>59795.609</v>
      </c>
      <c r="F92" s="9" t="n">
        <v>83693445</v>
      </c>
      <c r="G92" s="18" t="n">
        <v>77.1644</v>
      </c>
      <c r="H92" s="8" t="n">
        <v>5326.826</v>
      </c>
      <c r="I92" s="9" t="n">
        <v>7304933</v>
      </c>
      <c r="J92" s="18" t="n">
        <v>324.3537</v>
      </c>
      <c r="K92" s="8" t="n">
        <v>65122.435</v>
      </c>
      <c r="L92" s="9" t="n">
        <v>90998378</v>
      </c>
      <c r="M92" s="33" t="n">
        <v>19</v>
      </c>
    </row>
    <row r="93">
      <c r="A93" s="10" t="n">
        <v>42675</v>
      </c>
      <c r="B93" s="5" t="inlineStr">
        <is>
          <t>2016-2017</t>
        </is>
      </c>
      <c r="C93" s="5" t="inlineStr">
        <is>
          <t>Q3FY17</t>
        </is>
      </c>
      <c r="D93" s="18" t="n">
        <v>405.1745</v>
      </c>
      <c r="E93" s="8" t="n">
        <v>73175.09570000001</v>
      </c>
      <c r="F93" s="9" t="n">
        <v>106583292</v>
      </c>
      <c r="G93" s="18" t="n">
        <v>99.7531</v>
      </c>
      <c r="H93" s="8" t="n">
        <v>5625.115</v>
      </c>
      <c r="I93" s="9" t="n">
        <v>7989482</v>
      </c>
      <c r="J93" s="18" t="n">
        <v>504.9276</v>
      </c>
      <c r="K93" s="8" t="n">
        <v>78800.2107</v>
      </c>
      <c r="L93" s="9" t="n">
        <v>114572774</v>
      </c>
      <c r="M93" s="33" t="n">
        <v>21</v>
      </c>
    </row>
    <row r="94">
      <c r="A94" s="10" t="n">
        <v>42705</v>
      </c>
      <c r="B94" s="5" t="inlineStr">
        <is>
          <t>2016-2017</t>
        </is>
      </c>
      <c r="C94" s="5" t="inlineStr">
        <is>
          <t>Q3FY17</t>
        </is>
      </c>
      <c r="D94" s="18" t="n">
        <v>298.7698</v>
      </c>
      <c r="E94" s="8" t="n">
        <v>63848.0217</v>
      </c>
      <c r="F94" s="9" t="n">
        <v>95784703</v>
      </c>
      <c r="G94" s="18" t="n">
        <v>61.3358</v>
      </c>
      <c r="H94" s="8" t="n">
        <v>4201.8813</v>
      </c>
      <c r="I94" s="9" t="n">
        <v>6193728</v>
      </c>
      <c r="J94" s="18" t="n">
        <v>360.1056</v>
      </c>
      <c r="K94" s="8" t="n">
        <v>68049.90300000001</v>
      </c>
      <c r="L94" s="9" t="n">
        <v>101978431</v>
      </c>
      <c r="M94" s="33" t="n">
        <v>22</v>
      </c>
    </row>
    <row r="95">
      <c r="A95" s="10" t="n">
        <v>42736</v>
      </c>
      <c r="B95" s="5" t="inlineStr">
        <is>
          <t>2016-2017</t>
        </is>
      </c>
      <c r="C95" s="5" t="inlineStr">
        <is>
          <t>Q4FY17</t>
        </is>
      </c>
      <c r="D95" s="18" t="n">
        <v>278.6938</v>
      </c>
      <c r="E95" s="8" t="n">
        <v>64750.8153</v>
      </c>
      <c r="F95" s="9" t="n">
        <v>92850779</v>
      </c>
      <c r="G95" s="18" t="n">
        <v>84.4723</v>
      </c>
      <c r="H95" s="8" t="n">
        <v>5414.94</v>
      </c>
      <c r="I95" s="9" t="n">
        <v>7851266</v>
      </c>
      <c r="J95" s="18" t="n">
        <v>363.1661</v>
      </c>
      <c r="K95" s="8" t="n">
        <v>70165.7553</v>
      </c>
      <c r="L95" s="9" t="n">
        <v>100702045</v>
      </c>
      <c r="M95" s="33" t="n">
        <v>21</v>
      </c>
    </row>
    <row r="96">
      <c r="A96" s="10" t="n">
        <v>42767</v>
      </c>
      <c r="B96" s="5" t="inlineStr">
        <is>
          <t>2016-2017</t>
        </is>
      </c>
      <c r="C96" s="5" t="inlineStr">
        <is>
          <t>Q4FY17</t>
        </is>
      </c>
      <c r="D96" s="18" t="n">
        <v>271.3084</v>
      </c>
      <c r="E96" s="8" t="n">
        <v>72854.908</v>
      </c>
      <c r="F96" s="9" t="n">
        <v>97659364</v>
      </c>
      <c r="G96" s="18" t="n">
        <v>93.8646</v>
      </c>
      <c r="H96" s="8" t="n">
        <v>6226.1919</v>
      </c>
      <c r="I96" s="9" t="n">
        <v>8540076</v>
      </c>
      <c r="J96" s="18" t="n">
        <v>365.173</v>
      </c>
      <c r="K96" s="8" t="n">
        <v>79081.0999</v>
      </c>
      <c r="L96" s="9" t="n">
        <v>106199440</v>
      </c>
      <c r="M96" s="33" t="n">
        <v>19</v>
      </c>
    </row>
    <row r="97">
      <c r="A97" s="10" t="n">
        <v>42795</v>
      </c>
      <c r="B97" s="5" t="inlineStr">
        <is>
          <t>2016-2017</t>
        </is>
      </c>
      <c r="C97" s="5" t="inlineStr">
        <is>
          <t>Q4FY17</t>
        </is>
      </c>
      <c r="D97" s="18" t="n">
        <v>275.5537</v>
      </c>
      <c r="E97" s="8" t="n">
        <v>78504.5868</v>
      </c>
      <c r="F97" s="9" t="n">
        <v>101339859</v>
      </c>
      <c r="G97" s="18" t="n">
        <v>91.682</v>
      </c>
      <c r="H97" s="8" t="n">
        <v>6245.7352</v>
      </c>
      <c r="I97" s="9" t="n">
        <v>8367602</v>
      </c>
      <c r="J97" s="18" t="n">
        <v>367.2357</v>
      </c>
      <c r="K97" s="8" t="n">
        <v>84750.322</v>
      </c>
      <c r="L97" s="9" t="n">
        <v>109707461</v>
      </c>
      <c r="M97" s="33" t="n">
        <v>22</v>
      </c>
    </row>
    <row r="98">
      <c r="A98" s="10" t="n">
        <v>42826</v>
      </c>
      <c r="B98" s="5" t="inlineStr">
        <is>
          <t>2017-2018</t>
        </is>
      </c>
      <c r="C98" s="5" t="inlineStr">
        <is>
          <t>Q1FY18</t>
        </is>
      </c>
      <c r="D98" s="18" t="n">
        <v>230.3684</v>
      </c>
      <c r="E98" s="8" t="n">
        <v>72841.4713</v>
      </c>
      <c r="F98" s="9" t="n">
        <v>91730573</v>
      </c>
      <c r="G98" s="18" t="n">
        <v>99.4281</v>
      </c>
      <c r="H98" s="8" t="n">
        <v>7002.722</v>
      </c>
      <c r="I98" s="9" t="n">
        <v>8848328</v>
      </c>
      <c r="J98" s="18" t="n">
        <v>329.7965</v>
      </c>
      <c r="K98" s="8" t="n">
        <v>79844.1933</v>
      </c>
      <c r="L98" s="9" t="n">
        <v>100578901</v>
      </c>
      <c r="M98" s="33" t="n">
        <v>18</v>
      </c>
    </row>
    <row r="99">
      <c r="A99" s="10" t="n">
        <v>42856</v>
      </c>
      <c r="B99" s="5" t="inlineStr">
        <is>
          <t>2017-2018</t>
        </is>
      </c>
      <c r="C99" s="5" t="inlineStr">
        <is>
          <t>Q1FY18</t>
        </is>
      </c>
      <c r="D99" s="18" t="n">
        <v>297.5166</v>
      </c>
      <c r="E99" s="8" t="n">
        <v>92483.0606</v>
      </c>
      <c r="F99" s="9" t="n">
        <v>112567163</v>
      </c>
      <c r="G99" s="18" t="n">
        <v>135.819</v>
      </c>
      <c r="H99" s="8" t="n">
        <v>8549.9959</v>
      </c>
      <c r="I99" s="9" t="n">
        <v>11413372</v>
      </c>
      <c r="J99" s="18" t="n">
        <v>433.3356</v>
      </c>
      <c r="K99" s="8" t="n">
        <v>101033.0565</v>
      </c>
      <c r="L99" s="9" t="n">
        <v>123980535</v>
      </c>
      <c r="M99" s="33" t="n">
        <v>22</v>
      </c>
    </row>
    <row r="100">
      <c r="A100" s="10" t="n">
        <v>42887</v>
      </c>
      <c r="B100" s="5" t="inlineStr">
        <is>
          <t>2017-2018</t>
        </is>
      </c>
      <c r="C100" s="5" t="inlineStr">
        <is>
          <t>Q1FY18</t>
        </is>
      </c>
      <c r="D100" s="18" t="n">
        <v>268.214</v>
      </c>
      <c r="E100" s="8" t="n">
        <v>93836.93120000001</v>
      </c>
      <c r="F100" s="9" t="n">
        <v>110051860</v>
      </c>
      <c r="G100" s="18" t="n">
        <v>88.36499999999999</v>
      </c>
      <c r="H100" s="8" t="n">
        <v>6160.6888</v>
      </c>
      <c r="I100" s="9" t="n">
        <v>8283276</v>
      </c>
      <c r="J100" s="18" t="n">
        <v>356.579</v>
      </c>
      <c r="K100" s="8" t="n">
        <v>99997.62</v>
      </c>
      <c r="L100" s="9" t="n">
        <v>118335136</v>
      </c>
      <c r="M100" s="33" t="n">
        <v>21</v>
      </c>
    </row>
    <row r="101">
      <c r="A101" s="10" t="n">
        <v>42917</v>
      </c>
      <c r="B101" s="5" t="inlineStr">
        <is>
          <t>2017-2018</t>
        </is>
      </c>
      <c r="C101" s="5" t="inlineStr">
        <is>
          <t>Q2FY18</t>
        </is>
      </c>
      <c r="D101" s="18" t="n">
        <v>312.8677</v>
      </c>
      <c r="E101" s="8" t="n">
        <v>98157.4902</v>
      </c>
      <c r="F101" s="9" t="n">
        <v>113202652</v>
      </c>
      <c r="G101" s="18" t="n">
        <v>111.5077</v>
      </c>
      <c r="H101" s="8" t="n">
        <v>7955.9734</v>
      </c>
      <c r="I101" s="9" t="n">
        <v>10583721</v>
      </c>
      <c r="J101" s="18" t="n">
        <v>424.3754</v>
      </c>
      <c r="K101" s="8" t="n">
        <v>106113.4636</v>
      </c>
      <c r="L101" s="9" t="n">
        <v>123786373</v>
      </c>
      <c r="M101" s="33" t="n">
        <v>21</v>
      </c>
    </row>
    <row r="102">
      <c r="A102" s="10" t="n">
        <v>42948</v>
      </c>
      <c r="B102" s="5" t="inlineStr">
        <is>
          <t>2017-2018</t>
        </is>
      </c>
      <c r="C102" s="5" t="inlineStr">
        <is>
          <t>Q2FY18</t>
        </is>
      </c>
      <c r="D102" s="18" t="n">
        <v>390.9401</v>
      </c>
      <c r="E102" s="8" t="n">
        <v>122401.8268</v>
      </c>
      <c r="F102" s="9" t="n">
        <v>137257446</v>
      </c>
      <c r="G102" s="18" t="n">
        <v>127.3279</v>
      </c>
      <c r="H102" s="8" t="n">
        <v>8376.8176</v>
      </c>
      <c r="I102" s="9" t="n">
        <v>11169729</v>
      </c>
      <c r="J102" s="18" t="n">
        <v>518.268</v>
      </c>
      <c r="K102" s="8" t="n">
        <v>130778.6444</v>
      </c>
      <c r="L102" s="9" t="n">
        <v>148427175</v>
      </c>
      <c r="M102" s="33" t="n">
        <v>21</v>
      </c>
    </row>
    <row r="103">
      <c r="A103" s="10" t="n">
        <v>42979</v>
      </c>
      <c r="B103" s="5" t="inlineStr">
        <is>
          <t>2017-2018</t>
        </is>
      </c>
      <c r="C103" s="5" t="inlineStr">
        <is>
          <t>Q2FY18</t>
        </is>
      </c>
      <c r="D103" s="18" t="n">
        <v>367.5854</v>
      </c>
      <c r="E103" s="8" t="n">
        <v>110751.4459</v>
      </c>
      <c r="F103" s="9" t="n">
        <v>126337128</v>
      </c>
      <c r="G103" s="18" t="n">
        <v>115.474</v>
      </c>
      <c r="H103" s="8" t="n">
        <v>8249.2901</v>
      </c>
      <c r="I103" s="9" t="n">
        <v>10363286</v>
      </c>
      <c r="J103" s="18" t="n">
        <v>483.0594</v>
      </c>
      <c r="K103" s="8" t="n">
        <v>119000.736</v>
      </c>
      <c r="L103" s="9" t="n">
        <v>136700414</v>
      </c>
      <c r="M103" s="33" t="n">
        <v>21</v>
      </c>
    </row>
    <row r="104">
      <c r="A104" s="10" t="n">
        <v>43009</v>
      </c>
      <c r="B104" s="5" t="inlineStr">
        <is>
          <t>2017-2018</t>
        </is>
      </c>
      <c r="C104" s="5" t="inlineStr">
        <is>
          <t>Q3FY18</t>
        </is>
      </c>
      <c r="D104" s="18" t="n">
        <v>361.7851</v>
      </c>
      <c r="E104" s="8" t="n">
        <v>106822.4202</v>
      </c>
      <c r="F104" s="9" t="n">
        <v>119056866</v>
      </c>
      <c r="G104" s="18" t="n">
        <v>124.396</v>
      </c>
      <c r="H104" s="8" t="n">
        <v>7798.7667</v>
      </c>
      <c r="I104" s="9" t="n">
        <v>9818348</v>
      </c>
      <c r="J104" s="18" t="n">
        <v>486.1811</v>
      </c>
      <c r="K104" s="8" t="n">
        <v>114621.1869</v>
      </c>
      <c r="L104" s="9" t="n">
        <v>128875214</v>
      </c>
      <c r="M104" s="33" t="n">
        <v>20</v>
      </c>
    </row>
    <row r="105">
      <c r="A105" s="10" t="n">
        <v>43040</v>
      </c>
      <c r="B105" s="5" t="inlineStr">
        <is>
          <t>2017-2018</t>
        </is>
      </c>
      <c r="C105" s="5" t="inlineStr">
        <is>
          <t>Q3FY18</t>
        </is>
      </c>
      <c r="D105" s="18" t="n">
        <v>384.6066</v>
      </c>
      <c r="E105" s="8" t="n">
        <v>128182.7205</v>
      </c>
      <c r="F105" s="9" t="n">
        <v>137569229</v>
      </c>
      <c r="G105" s="18" t="n">
        <v>149.8633</v>
      </c>
      <c r="H105" s="8" t="n">
        <v>8588.2392</v>
      </c>
      <c r="I105" s="9" t="n">
        <v>11395754</v>
      </c>
      <c r="J105" s="18" t="n">
        <v>534.4699000000001</v>
      </c>
      <c r="K105" s="8" t="n">
        <v>136770.9597</v>
      </c>
      <c r="L105" s="9" t="n">
        <v>148964983</v>
      </c>
      <c r="M105" s="33" t="n">
        <v>22</v>
      </c>
    </row>
    <row r="106">
      <c r="A106" s="10" t="n">
        <v>43070</v>
      </c>
      <c r="B106" s="5" t="inlineStr">
        <is>
          <t>2017-2018</t>
        </is>
      </c>
      <c r="C106" s="5" t="inlineStr">
        <is>
          <t>Q3FY18</t>
        </is>
      </c>
      <c r="D106" s="18" t="n">
        <v>415.9243</v>
      </c>
      <c r="E106" s="8" t="n">
        <v>113183.5004</v>
      </c>
      <c r="F106" s="9" t="n">
        <v>123101774</v>
      </c>
      <c r="G106" s="18" t="n">
        <v>111.4093</v>
      </c>
      <c r="H106" s="8" t="n">
        <v>7381.755</v>
      </c>
      <c r="I106" s="9" t="n">
        <v>9862509</v>
      </c>
      <c r="J106" s="18" t="n">
        <v>527.3336</v>
      </c>
      <c r="K106" s="8" t="n">
        <v>120565.2554</v>
      </c>
      <c r="L106" s="9" t="n">
        <v>132964283</v>
      </c>
      <c r="M106" s="33" t="n">
        <v>20</v>
      </c>
    </row>
    <row r="107">
      <c r="A107" s="10" t="n">
        <v>43101</v>
      </c>
      <c r="B107" s="5" t="inlineStr">
        <is>
          <t>2017-2018</t>
        </is>
      </c>
      <c r="C107" s="5" t="inlineStr">
        <is>
          <t>Q4FY18</t>
        </is>
      </c>
      <c r="D107" s="18" t="n">
        <v>439.6735</v>
      </c>
      <c r="E107" s="8" t="n">
        <v>127685.07</v>
      </c>
      <c r="F107" s="9" t="n">
        <v>134189456</v>
      </c>
      <c r="G107" s="18" t="n">
        <v>174.0334</v>
      </c>
      <c r="H107" s="8" t="n">
        <v>10919.4998</v>
      </c>
      <c r="I107" s="9" t="n">
        <v>13536102</v>
      </c>
      <c r="J107" s="18" t="n">
        <v>613.7069</v>
      </c>
      <c r="K107" s="8" t="n">
        <v>138604.5698</v>
      </c>
      <c r="L107" s="9" t="n">
        <v>147725558</v>
      </c>
      <c r="M107" s="33" t="n">
        <v>22</v>
      </c>
    </row>
    <row r="108">
      <c r="A108" s="10" t="n">
        <v>43132</v>
      </c>
      <c r="B108" s="5" t="inlineStr">
        <is>
          <t>2017-2018</t>
        </is>
      </c>
      <c r="C108" s="5" t="inlineStr">
        <is>
          <t>Q4FY18</t>
        </is>
      </c>
      <c r="D108" s="18" t="n">
        <v>574.9447</v>
      </c>
      <c r="E108" s="8" t="n">
        <v>132888.0385</v>
      </c>
      <c r="F108" s="9" t="n">
        <v>143940748</v>
      </c>
      <c r="G108" s="18" t="n">
        <v>137.8036</v>
      </c>
      <c r="H108" s="8" t="n">
        <v>8274.0586</v>
      </c>
      <c r="I108" s="9" t="n">
        <v>10981511</v>
      </c>
      <c r="J108" s="18" t="n">
        <v>712.7483</v>
      </c>
      <c r="K108" s="8" t="n">
        <v>141162.0971</v>
      </c>
      <c r="L108" s="9" t="n">
        <v>154922259</v>
      </c>
      <c r="M108" s="33" t="n">
        <v>19</v>
      </c>
    </row>
    <row r="109">
      <c r="A109" s="10" t="n">
        <v>43160</v>
      </c>
      <c r="B109" s="5" t="inlineStr">
        <is>
          <t>2017-2018</t>
        </is>
      </c>
      <c r="C109" s="5" t="inlineStr">
        <is>
          <t>Q4FY18</t>
        </is>
      </c>
      <c r="D109" s="18" t="n">
        <v>562.1107</v>
      </c>
      <c r="E109" s="8" t="n">
        <v>149984.7889</v>
      </c>
      <c r="F109" s="9" t="n">
        <v>166029327</v>
      </c>
      <c r="G109" s="18" t="n">
        <v>106.7477</v>
      </c>
      <c r="H109" s="8" t="n">
        <v>7292.2785</v>
      </c>
      <c r="I109" s="9" t="n">
        <v>10155440</v>
      </c>
      <c r="J109" s="18" t="n">
        <v>668.8584</v>
      </c>
      <c r="K109" s="8" t="n">
        <v>157277.0674</v>
      </c>
      <c r="L109" s="9" t="n">
        <v>176184767</v>
      </c>
      <c r="M109" s="33" t="n">
        <v>19</v>
      </c>
    </row>
    <row r="110">
      <c r="A110" s="10" t="n">
        <v>43191</v>
      </c>
      <c r="B110" s="5" t="inlineStr">
        <is>
          <t>2018-2019</t>
        </is>
      </c>
      <c r="C110" s="5" t="inlineStr">
        <is>
          <t>Q1FY19</t>
        </is>
      </c>
      <c r="D110" s="18" t="n">
        <v>435.6961</v>
      </c>
      <c r="E110" s="8" t="n">
        <v>127407.8599</v>
      </c>
      <c r="F110" s="9" t="n">
        <v>137562321</v>
      </c>
      <c r="G110" s="18" t="n">
        <v>148.7586</v>
      </c>
      <c r="H110" s="8" t="n">
        <v>10137.9338</v>
      </c>
      <c r="I110" s="9" t="n">
        <v>13471803</v>
      </c>
      <c r="J110" s="18" t="n">
        <v>584.4547</v>
      </c>
      <c r="K110" s="8" t="n">
        <v>137545.7937</v>
      </c>
      <c r="L110" s="9" t="n">
        <v>151034124</v>
      </c>
      <c r="M110" s="33" t="n">
        <v>21</v>
      </c>
    </row>
    <row r="111">
      <c r="A111" s="10" t="n">
        <v>43221</v>
      </c>
      <c r="B111" s="5" t="inlineStr">
        <is>
          <t>2018-2019</t>
        </is>
      </c>
      <c r="C111" s="5" t="inlineStr">
        <is>
          <t>Q1FY19</t>
        </is>
      </c>
      <c r="D111" s="18" t="n">
        <v>472.1221</v>
      </c>
      <c r="E111" s="8" t="n">
        <v>164191.9707</v>
      </c>
      <c r="F111" s="9" t="n">
        <v>169458594</v>
      </c>
      <c r="G111" s="18" t="n">
        <v>162.1167</v>
      </c>
      <c r="H111" s="8" t="n">
        <v>10456.4837</v>
      </c>
      <c r="I111" s="9" t="n">
        <v>15074625</v>
      </c>
      <c r="J111" s="18" t="n">
        <v>634.2388</v>
      </c>
      <c r="K111" s="8" t="n">
        <v>174648.4544</v>
      </c>
      <c r="L111" s="9" t="n">
        <v>184533219</v>
      </c>
      <c r="M111" s="33" t="n">
        <v>22</v>
      </c>
    </row>
    <row r="112">
      <c r="A112" s="10" t="n">
        <v>43252</v>
      </c>
      <c r="B112" s="5" t="inlineStr">
        <is>
          <t>2018-2019</t>
        </is>
      </c>
      <c r="C112" s="5" t="inlineStr">
        <is>
          <t>Q1FY19</t>
        </is>
      </c>
      <c r="D112" s="18" t="n">
        <v>499.4651</v>
      </c>
      <c r="E112" s="8" t="n">
        <v>158871.4071</v>
      </c>
      <c r="F112" s="9" t="n">
        <v>161100469</v>
      </c>
      <c r="G112" s="18" t="n">
        <v>133.6347</v>
      </c>
      <c r="H112" s="8" t="n">
        <v>9375.314700000001</v>
      </c>
      <c r="I112" s="9" t="n">
        <v>13180478</v>
      </c>
      <c r="J112" s="18" t="n">
        <v>633.0998</v>
      </c>
      <c r="K112" s="8" t="n">
        <v>168246.7218</v>
      </c>
      <c r="L112" s="9" t="n">
        <v>174280947</v>
      </c>
      <c r="M112" s="33" t="n">
        <v>21</v>
      </c>
    </row>
    <row r="113">
      <c r="A113" s="10" t="n">
        <v>43282</v>
      </c>
      <c r="B113" s="5" t="inlineStr">
        <is>
          <t>2018-2019</t>
        </is>
      </c>
      <c r="C113" s="5" t="inlineStr">
        <is>
          <t>Q2FY19</t>
        </is>
      </c>
      <c r="D113" s="18" t="n">
        <v>443.3157</v>
      </c>
      <c r="E113" s="8" t="n">
        <v>155012.8644</v>
      </c>
      <c r="F113" s="9" t="n">
        <v>153991422</v>
      </c>
      <c r="G113" s="18" t="n">
        <v>193.4128</v>
      </c>
      <c r="H113" s="8" t="n">
        <v>12494.5111</v>
      </c>
      <c r="I113" s="9" t="n">
        <v>16800079</v>
      </c>
      <c r="J113" s="18" t="n">
        <v>636.7285000000001</v>
      </c>
      <c r="K113" s="8" t="n">
        <v>167507.3755</v>
      </c>
      <c r="L113" s="9" t="n">
        <v>170791501</v>
      </c>
      <c r="M113" s="33" t="n">
        <v>22</v>
      </c>
    </row>
    <row r="114">
      <c r="A114" s="10" t="n">
        <v>43313</v>
      </c>
      <c r="B114" s="5" t="inlineStr">
        <is>
          <t>2018-2019</t>
        </is>
      </c>
      <c r="C114" s="5" t="inlineStr">
        <is>
          <t>Q2FY19</t>
        </is>
      </c>
      <c r="D114" s="18" t="n">
        <v>414.021</v>
      </c>
      <c r="E114" s="8" t="n">
        <v>168113.9242</v>
      </c>
      <c r="F114" s="9" t="n">
        <v>158399615</v>
      </c>
      <c r="G114" s="18" t="n">
        <v>195.4671</v>
      </c>
      <c r="H114" s="8" t="n">
        <v>12955.2353</v>
      </c>
      <c r="I114" s="9" t="n">
        <v>16618160</v>
      </c>
      <c r="J114" s="18" t="n">
        <v>609.4881</v>
      </c>
      <c r="K114" s="8" t="n">
        <v>181069.1595</v>
      </c>
      <c r="L114" s="9" t="n">
        <v>175017775</v>
      </c>
      <c r="M114" s="33" t="n">
        <v>21</v>
      </c>
    </row>
    <row r="115">
      <c r="A115" s="10" t="n">
        <v>43344</v>
      </c>
      <c r="B115" s="5" t="inlineStr">
        <is>
          <t>2018-2019</t>
        </is>
      </c>
      <c r="C115" s="5" t="inlineStr">
        <is>
          <t>Q2FY19</t>
        </is>
      </c>
      <c r="D115" s="18" t="n">
        <v>644.0394</v>
      </c>
      <c r="E115" s="8" t="n">
        <v>193377.7431</v>
      </c>
      <c r="F115" s="9" t="n">
        <v>191276050</v>
      </c>
      <c r="G115" s="18" t="n">
        <v>178.0834</v>
      </c>
      <c r="H115" s="8" t="n">
        <v>11164.3304</v>
      </c>
      <c r="I115" s="9" t="n">
        <v>14933646</v>
      </c>
      <c r="J115" s="18" t="n">
        <v>822.1228</v>
      </c>
      <c r="K115" s="8" t="n">
        <v>204542.0735</v>
      </c>
      <c r="L115" s="9" t="n">
        <v>206209696</v>
      </c>
      <c r="M115" s="33" t="n">
        <v>18</v>
      </c>
    </row>
    <row r="116">
      <c r="A116" s="10" t="n">
        <v>43374</v>
      </c>
      <c r="B116" s="5" t="inlineStr">
        <is>
          <t>2018-2019</t>
        </is>
      </c>
      <c r="C116" s="5" t="inlineStr">
        <is>
          <t>Q3FY19</t>
        </is>
      </c>
      <c r="D116" s="18" t="n">
        <v>807.7893</v>
      </c>
      <c r="E116" s="8" t="n">
        <v>192630.775</v>
      </c>
      <c r="F116" s="9" t="n">
        <v>224404182</v>
      </c>
      <c r="G116" s="18" t="n">
        <v>207.4364</v>
      </c>
      <c r="H116" s="8" t="n">
        <v>10148.5783</v>
      </c>
      <c r="I116" s="9" t="n">
        <v>15074423</v>
      </c>
      <c r="J116" s="18" t="n">
        <v>1015.2257</v>
      </c>
      <c r="K116" s="8" t="n">
        <v>202779.3533</v>
      </c>
      <c r="L116" s="9" t="n">
        <v>239478605</v>
      </c>
      <c r="M116" s="33" t="n">
        <v>21</v>
      </c>
    </row>
    <row r="117">
      <c r="A117" s="10" t="n">
        <v>43405</v>
      </c>
      <c r="B117" s="5" t="inlineStr">
        <is>
          <t>2018-2019</t>
        </is>
      </c>
      <c r="C117" s="5" t="inlineStr">
        <is>
          <t>Q3FY19</t>
        </is>
      </c>
      <c r="D117" s="18" t="n">
        <v>493.3337</v>
      </c>
      <c r="E117" s="8" t="n">
        <v>159190.0556</v>
      </c>
      <c r="F117" s="9" t="n">
        <v>282797526</v>
      </c>
      <c r="G117" s="18" t="n">
        <v>147.7059</v>
      </c>
      <c r="H117" s="8" t="n">
        <v>8665.208699999999</v>
      </c>
      <c r="I117" s="9" t="n">
        <v>15191944</v>
      </c>
      <c r="J117" s="18" t="n">
        <v>641.0396</v>
      </c>
      <c r="K117" s="8" t="n">
        <v>167855.2643</v>
      </c>
      <c r="L117" s="9" t="n">
        <v>297989470</v>
      </c>
      <c r="M117" s="33" t="n">
        <v>20</v>
      </c>
    </row>
    <row r="118">
      <c r="A118" s="10" t="n">
        <v>43435</v>
      </c>
      <c r="B118" s="5" t="inlineStr">
        <is>
          <t>2018-2019</t>
        </is>
      </c>
      <c r="C118" s="5" t="inlineStr">
        <is>
          <t>Q3FY19</t>
        </is>
      </c>
      <c r="D118" s="18" t="n">
        <v>593.4195</v>
      </c>
      <c r="E118" s="8" t="n">
        <v>167229.5486</v>
      </c>
      <c r="F118" s="9" t="n">
        <v>286398558</v>
      </c>
      <c r="G118" s="18" t="n">
        <v>141.213</v>
      </c>
      <c r="H118" s="8" t="n">
        <v>8577.750700000001</v>
      </c>
      <c r="I118" s="9" t="n">
        <v>14389130</v>
      </c>
      <c r="J118" s="18" t="n">
        <v>734.6325000000001</v>
      </c>
      <c r="K118" s="8" t="n">
        <v>175807.2993</v>
      </c>
      <c r="L118" s="9" t="n">
        <v>300787688</v>
      </c>
      <c r="M118" s="33" t="n">
        <v>20</v>
      </c>
    </row>
    <row r="119">
      <c r="A119" s="10" t="n">
        <v>43466</v>
      </c>
      <c r="B119" s="5" t="inlineStr">
        <is>
          <t>2018-2019</t>
        </is>
      </c>
      <c r="C119" s="5" t="inlineStr">
        <is>
          <t>Q4FY19</t>
        </is>
      </c>
      <c r="D119" s="18" t="n">
        <v>598.1423</v>
      </c>
      <c r="E119" s="8" t="n">
        <v>192035.3404</v>
      </c>
      <c r="F119" s="9" t="n">
        <v>325734039</v>
      </c>
      <c r="G119" s="18" t="n">
        <v>169.4662</v>
      </c>
      <c r="H119" s="8" t="n">
        <v>11316.1253</v>
      </c>
      <c r="I119" s="9" t="n">
        <v>18672433</v>
      </c>
      <c r="J119" s="18" t="n">
        <v>767.6085</v>
      </c>
      <c r="K119" s="8" t="n">
        <v>203351.4657</v>
      </c>
      <c r="L119" s="9" t="n">
        <v>344406472</v>
      </c>
      <c r="M119" s="33" t="n">
        <v>23</v>
      </c>
    </row>
    <row r="120">
      <c r="A120" s="10" t="n">
        <v>43497</v>
      </c>
      <c r="B120" s="5" t="inlineStr">
        <is>
          <t>2018-2019</t>
        </is>
      </c>
      <c r="C120" s="5" t="inlineStr">
        <is>
          <t>Q4FY19</t>
        </is>
      </c>
      <c r="D120" s="18" t="n">
        <v>525.6574000000001</v>
      </c>
      <c r="E120" s="8" t="n">
        <v>163508.0423</v>
      </c>
      <c r="F120" s="9" t="n">
        <v>267042250</v>
      </c>
      <c r="G120" s="18" t="n">
        <v>168.8322</v>
      </c>
      <c r="H120" s="8" t="n">
        <v>10353.1971</v>
      </c>
      <c r="I120" s="9" t="n">
        <v>17742167</v>
      </c>
      <c r="J120" s="18" t="n">
        <v>694.4896</v>
      </c>
      <c r="K120" s="8" t="n">
        <v>173861.2394</v>
      </c>
      <c r="L120" s="9" t="n">
        <v>284784417</v>
      </c>
      <c r="M120" s="33" t="n">
        <v>20</v>
      </c>
    </row>
    <row r="121">
      <c r="A121" s="10" t="n">
        <v>43525</v>
      </c>
      <c r="B121" s="5" t="inlineStr">
        <is>
          <t>2018-2019</t>
        </is>
      </c>
      <c r="C121" s="5" t="inlineStr">
        <is>
          <t>Q4FY19</t>
        </is>
      </c>
      <c r="D121" s="18" t="n">
        <v>613.9979</v>
      </c>
      <c r="E121" s="8" t="n">
        <v>191454.5178</v>
      </c>
      <c r="F121" s="9" t="n">
        <v>294292461</v>
      </c>
      <c r="G121" s="18" t="n">
        <v>153.9761</v>
      </c>
      <c r="H121" s="8" t="n">
        <v>10179.0793</v>
      </c>
      <c r="I121" s="9" t="n">
        <v>15837654</v>
      </c>
      <c r="J121" s="18" t="n">
        <v>767.974</v>
      </c>
      <c r="K121" s="8" t="n">
        <v>201633.5971</v>
      </c>
      <c r="L121" s="9" t="n">
        <v>310130115</v>
      </c>
      <c r="M121" s="33" t="n">
        <v>19</v>
      </c>
    </row>
    <row r="122">
      <c r="A122" s="10" t="n">
        <v>43556</v>
      </c>
      <c r="B122" s="5" t="inlineStr">
        <is>
          <t>2019-2020</t>
        </is>
      </c>
      <c r="C122" s="5" t="inlineStr">
        <is>
          <t>Q1FY20</t>
        </is>
      </c>
      <c r="D122" s="18" t="n">
        <v>562.7426</v>
      </c>
      <c r="E122" s="8" t="n">
        <v>200306.4614</v>
      </c>
      <c r="F122" s="9" t="n">
        <v>298812862</v>
      </c>
      <c r="G122" s="18" t="n">
        <v>154.5427</v>
      </c>
      <c r="H122" s="8" t="n">
        <v>9592.927799999999</v>
      </c>
      <c r="I122" s="9" t="n">
        <v>14974255</v>
      </c>
      <c r="J122" s="18" t="n">
        <v>717.2853</v>
      </c>
      <c r="K122" s="8" t="n">
        <v>209899.3892</v>
      </c>
      <c r="L122" s="9" t="n">
        <v>313787117</v>
      </c>
      <c r="M122" s="33" t="n">
        <v>19</v>
      </c>
    </row>
    <row r="123">
      <c r="A123" s="10" t="n">
        <v>43586</v>
      </c>
      <c r="B123" s="5" t="inlineStr">
        <is>
          <t>2019-2020</t>
        </is>
      </c>
      <c r="C123" s="5" t="inlineStr">
        <is>
          <t>Q1FY20</t>
        </is>
      </c>
      <c r="D123" s="18" t="n">
        <v>787.6886</v>
      </c>
      <c r="E123" s="8" t="n">
        <v>226295.0251</v>
      </c>
      <c r="F123" s="9" t="n">
        <v>329565220</v>
      </c>
      <c r="G123" s="18" t="n">
        <v>189.8279</v>
      </c>
      <c r="H123" s="8" t="n">
        <v>9582.4933</v>
      </c>
      <c r="I123" s="9" t="n">
        <v>15623172</v>
      </c>
      <c r="J123" s="18" t="n">
        <v>977.5165</v>
      </c>
      <c r="K123" s="8" t="n">
        <v>235877.5184</v>
      </c>
      <c r="L123" s="9" t="n">
        <v>345188392</v>
      </c>
      <c r="M123" s="33" t="n">
        <v>22</v>
      </c>
    </row>
    <row r="124">
      <c r="A124" s="10" t="n">
        <v>43617</v>
      </c>
      <c r="B124" s="5" t="inlineStr">
        <is>
          <t>2019-2020</t>
        </is>
      </c>
      <c r="C124" s="5" t="inlineStr">
        <is>
          <t>Q1FY20</t>
        </is>
      </c>
      <c r="D124" s="18" t="n">
        <v>604.6351</v>
      </c>
      <c r="E124" s="8" t="n">
        <v>226316.3482</v>
      </c>
      <c r="F124" s="9" t="n">
        <v>324033594</v>
      </c>
      <c r="G124" s="18" t="n">
        <v>116.8017</v>
      </c>
      <c r="H124" s="8" t="n">
        <v>8055.1446</v>
      </c>
      <c r="I124" s="9" t="n">
        <v>13978340</v>
      </c>
      <c r="J124" s="18" t="n">
        <v>721.4367999999999</v>
      </c>
      <c r="K124" s="8" t="n">
        <v>234371.4928</v>
      </c>
      <c r="L124" s="9" t="n">
        <v>338011934</v>
      </c>
      <c r="M124" s="33" t="n">
        <v>19</v>
      </c>
    </row>
    <row r="125">
      <c r="A125" s="10" t="n">
        <v>43647</v>
      </c>
      <c r="B125" s="5" t="inlineStr">
        <is>
          <t>2019-2020</t>
        </is>
      </c>
      <c r="C125" s="5" t="inlineStr">
        <is>
          <t>Q2FY20</t>
        </is>
      </c>
      <c r="D125" s="18" t="n">
        <v>707.0621</v>
      </c>
      <c r="E125" s="8" t="n">
        <v>255566.3289</v>
      </c>
      <c r="F125" s="9" t="n">
        <v>369853578</v>
      </c>
      <c r="G125" s="18" t="n">
        <v>184.0918</v>
      </c>
      <c r="H125" s="8" t="n">
        <v>11604.2767</v>
      </c>
      <c r="I125" s="9" t="n">
        <v>18661200</v>
      </c>
      <c r="J125" s="18" t="n">
        <v>891.1539</v>
      </c>
      <c r="K125" s="8" t="n">
        <v>267170.6056</v>
      </c>
      <c r="L125" s="9" t="n">
        <v>388514778</v>
      </c>
      <c r="M125" s="33" t="n">
        <v>23</v>
      </c>
    </row>
    <row r="126">
      <c r="A126" s="10" t="n">
        <v>43678</v>
      </c>
      <c r="B126" s="5" t="inlineStr">
        <is>
          <t>2019-2020</t>
        </is>
      </c>
      <c r="C126" s="5" t="inlineStr">
        <is>
          <t>Q2FY20</t>
        </is>
      </c>
      <c r="D126" s="18" t="n">
        <v>934.6747</v>
      </c>
      <c r="E126" s="8" t="n">
        <v>276292.8317</v>
      </c>
      <c r="F126" s="9" t="n">
        <v>427692413</v>
      </c>
      <c r="G126" s="18" t="n">
        <v>178.6895</v>
      </c>
      <c r="H126" s="8" t="n">
        <v>10350.2462</v>
      </c>
      <c r="I126" s="9" t="n">
        <v>17909337</v>
      </c>
      <c r="J126" s="18" t="n">
        <v>1113.3642</v>
      </c>
      <c r="K126" s="8" t="n">
        <v>286643.0779</v>
      </c>
      <c r="L126" s="9" t="n">
        <v>445601750</v>
      </c>
      <c r="M126" s="33" t="n">
        <v>20</v>
      </c>
    </row>
    <row r="127">
      <c r="A127" s="10" t="n">
        <v>43709</v>
      </c>
      <c r="B127" s="5" t="inlineStr">
        <is>
          <t>2019-2020</t>
        </is>
      </c>
      <c r="C127" s="5" t="inlineStr">
        <is>
          <t>Q2FY20</t>
        </is>
      </c>
      <c r="D127" s="18" t="n">
        <v>962.5646</v>
      </c>
      <c r="E127" s="8" t="n">
        <v>259936.228</v>
      </c>
      <c r="F127" s="9" t="n">
        <v>399919762</v>
      </c>
      <c r="G127" s="18" t="n">
        <v>172.6406</v>
      </c>
      <c r="H127" s="8" t="n">
        <v>10391.3367</v>
      </c>
      <c r="I127" s="9" t="n">
        <v>17573847</v>
      </c>
      <c r="J127" s="18" t="n">
        <v>1135.2052</v>
      </c>
      <c r="K127" s="8" t="n">
        <v>270327.5647</v>
      </c>
      <c r="L127" s="9" t="n">
        <v>417493609</v>
      </c>
      <c r="M127" s="33" t="n">
        <v>19</v>
      </c>
    </row>
    <row r="128">
      <c r="A128" s="10" t="n">
        <v>43739</v>
      </c>
      <c r="B128" s="5" t="inlineStr">
        <is>
          <t>2019-2020</t>
        </is>
      </c>
      <c r="C128" s="5" t="inlineStr">
        <is>
          <t>Q3FY20</t>
        </is>
      </c>
      <c r="D128" s="18" t="n">
        <v>892.9808</v>
      </c>
      <c r="E128" s="8" t="n">
        <v>265952.658</v>
      </c>
      <c r="F128" s="9" t="n">
        <v>400572382</v>
      </c>
      <c r="G128" s="18" t="n">
        <v>215.7999</v>
      </c>
      <c r="H128" s="8" t="n">
        <v>10245.2158</v>
      </c>
      <c r="I128" s="9" t="n">
        <v>17869436</v>
      </c>
      <c r="J128" s="18" t="n">
        <v>1108.7807</v>
      </c>
      <c r="K128" s="8" t="n">
        <v>276197.8738</v>
      </c>
      <c r="L128" s="9" t="n">
        <v>418441818</v>
      </c>
      <c r="M128" s="33" t="n">
        <v>20</v>
      </c>
    </row>
    <row r="129">
      <c r="A129" s="10" t="n">
        <v>43770</v>
      </c>
      <c r="B129" s="5" t="inlineStr">
        <is>
          <t>2019-2020</t>
        </is>
      </c>
      <c r="C129" s="5" t="inlineStr">
        <is>
          <t>Q3FY20</t>
        </is>
      </c>
      <c r="D129" s="18" t="n">
        <v>686.3287</v>
      </c>
      <c r="E129" s="8" t="n">
        <v>243568.5742</v>
      </c>
      <c r="F129" s="9" t="n">
        <v>347864776</v>
      </c>
      <c r="G129" s="18" t="n">
        <v>209.2469</v>
      </c>
      <c r="H129" s="8" t="n">
        <v>10394.2513</v>
      </c>
      <c r="I129" s="9" t="n">
        <v>17640016</v>
      </c>
      <c r="J129" s="18" t="n">
        <v>895.5756</v>
      </c>
      <c r="K129" s="8" t="n">
        <v>253962.8255</v>
      </c>
      <c r="L129" s="9" t="n">
        <v>365504792</v>
      </c>
      <c r="M129" s="33" t="n">
        <v>20</v>
      </c>
    </row>
    <row r="130">
      <c r="A130" s="10" t="n">
        <v>43800</v>
      </c>
      <c r="B130" s="5" t="inlineStr">
        <is>
          <t>2019-2020</t>
        </is>
      </c>
      <c r="C130" s="5" t="inlineStr">
        <is>
          <t>Q3FY20</t>
        </is>
      </c>
      <c r="D130" s="18" t="n">
        <v>708.838</v>
      </c>
      <c r="E130" s="8" t="n">
        <v>263915.3912</v>
      </c>
      <c r="F130" s="9" t="n">
        <v>369741497</v>
      </c>
      <c r="G130" s="18" t="n">
        <v>155.8212</v>
      </c>
      <c r="H130" s="8" t="n">
        <v>9315.9444</v>
      </c>
      <c r="I130" s="9" t="n">
        <v>14906876</v>
      </c>
      <c r="J130" s="18" t="n">
        <v>864.6592000000001</v>
      </c>
      <c r="K130" s="8" t="n">
        <v>273231.3356</v>
      </c>
      <c r="L130" s="9" t="n">
        <v>384648373</v>
      </c>
      <c r="M130" s="33" t="n">
        <v>21</v>
      </c>
    </row>
    <row r="131">
      <c r="A131" s="10" t="n">
        <v>43831</v>
      </c>
      <c r="B131" s="5" t="inlineStr">
        <is>
          <t>2019-2020</t>
        </is>
      </c>
      <c r="C131" s="5" t="inlineStr">
        <is>
          <t>Q4FY20</t>
        </is>
      </c>
      <c r="D131" s="18" t="n">
        <v>990.9653</v>
      </c>
      <c r="E131" s="8" t="n">
        <v>352524.0423</v>
      </c>
      <c r="F131" s="9" t="n">
        <v>498147694</v>
      </c>
      <c r="G131" s="18" t="n">
        <v>209.0176</v>
      </c>
      <c r="H131" s="8" t="n">
        <v>13311.2856</v>
      </c>
      <c r="I131" s="9" t="n">
        <v>18229630</v>
      </c>
      <c r="J131" s="18" t="n">
        <v>1199.9829</v>
      </c>
      <c r="K131" s="8" t="n">
        <v>365835.3279</v>
      </c>
      <c r="L131" s="9" t="n">
        <v>516377324</v>
      </c>
      <c r="M131" s="33" t="n">
        <v>23</v>
      </c>
    </row>
    <row r="132">
      <c r="A132" s="10" t="n">
        <v>43862</v>
      </c>
      <c r="B132" s="5" t="inlineStr">
        <is>
          <t>2019-2020</t>
        </is>
      </c>
      <c r="C132" s="5" t="inlineStr">
        <is>
          <t>Q4FY20</t>
        </is>
      </c>
      <c r="D132" s="18" t="n">
        <v>941.1552</v>
      </c>
      <c r="E132" s="8" t="n">
        <v>317067.6632</v>
      </c>
      <c r="F132" s="9" t="n">
        <v>449362949</v>
      </c>
      <c r="G132" s="18" t="n">
        <v>214.435</v>
      </c>
      <c r="H132" s="8" t="n">
        <v>12732.7825</v>
      </c>
      <c r="I132" s="9" t="n">
        <v>17833803</v>
      </c>
      <c r="J132" s="18" t="n">
        <v>1155.5902</v>
      </c>
      <c r="K132" s="8" t="n">
        <v>329800.4457</v>
      </c>
      <c r="L132" s="9" t="n">
        <v>467196752</v>
      </c>
      <c r="M132" s="33" t="n">
        <v>20</v>
      </c>
    </row>
    <row r="133">
      <c r="A133" s="10" t="n">
        <v>43891</v>
      </c>
      <c r="B133" s="5" t="inlineStr">
        <is>
          <t>2019-2020</t>
        </is>
      </c>
      <c r="C133" s="5" t="inlineStr">
        <is>
          <t>Q4FY20</t>
        </is>
      </c>
      <c r="D133" s="18" t="n">
        <v>1985.4486</v>
      </c>
      <c r="E133" s="8" t="n">
        <v>219178.1408</v>
      </c>
      <c r="F133" s="9" t="n">
        <v>360803570</v>
      </c>
      <c r="G133" s="18" t="n">
        <v>282.6167</v>
      </c>
      <c r="H133" s="8" t="n">
        <v>7312.9072</v>
      </c>
      <c r="I133" s="9" t="n">
        <v>12635220</v>
      </c>
      <c r="J133" s="18" t="n">
        <v>2268.0653</v>
      </c>
      <c r="K133" s="8" t="n">
        <v>226491.048</v>
      </c>
      <c r="L133" s="9" t="n">
        <v>373438790</v>
      </c>
      <c r="M133" s="33" t="n">
        <v>21</v>
      </c>
    </row>
    <row r="134">
      <c r="A134" s="10" t="n">
        <v>43922</v>
      </c>
      <c r="B134" s="5" t="inlineStr">
        <is>
          <t>2020-2021</t>
        </is>
      </c>
      <c r="C134" s="5" t="inlineStr">
        <is>
          <t>Q1FY21</t>
        </is>
      </c>
      <c r="D134" s="18" t="n">
        <v>1208.8831</v>
      </c>
      <c r="E134" s="8" t="n">
        <v>184630.0051</v>
      </c>
      <c r="F134" s="9" t="n">
        <v>365482484</v>
      </c>
      <c r="G134" s="18" t="n">
        <v>210.2588</v>
      </c>
      <c r="H134" s="8" t="n">
        <v>6706.934</v>
      </c>
      <c r="I134" s="9" t="n">
        <v>12633616</v>
      </c>
      <c r="J134" s="18" t="n">
        <v>1419.1419</v>
      </c>
      <c r="K134" s="8" t="n">
        <v>191336.9391</v>
      </c>
      <c r="L134" s="9" t="n">
        <v>378116100</v>
      </c>
      <c r="M134" s="33" t="n">
        <v>18</v>
      </c>
    </row>
    <row r="135">
      <c r="A135" s="10" t="n">
        <v>43952</v>
      </c>
      <c r="B135" s="5" t="inlineStr">
        <is>
          <t>2020-2021</t>
        </is>
      </c>
      <c r="C135" s="5" t="inlineStr">
        <is>
          <t>Q1FY21</t>
        </is>
      </c>
      <c r="D135" s="18" t="n">
        <v>1367.5599</v>
      </c>
      <c r="E135" s="8" t="n">
        <v>221525.8041</v>
      </c>
      <c r="F135" s="9" t="n">
        <v>458991075</v>
      </c>
      <c r="G135" s="18" t="n">
        <v>248.4386</v>
      </c>
      <c r="H135" s="8" t="n">
        <v>9207.02</v>
      </c>
      <c r="I135" s="9" t="n">
        <v>16966002</v>
      </c>
      <c r="J135" s="18" t="n">
        <v>1615.9985</v>
      </c>
      <c r="K135" s="8" t="n">
        <v>230732.8241</v>
      </c>
      <c r="L135" s="9" t="n">
        <v>475957077</v>
      </c>
      <c r="M135" s="33" t="n">
        <v>19</v>
      </c>
    </row>
    <row r="136">
      <c r="A136" s="10" t="n">
        <v>43983</v>
      </c>
      <c r="B136" s="5" t="inlineStr">
        <is>
          <t>2020-2021</t>
        </is>
      </c>
      <c r="C136" s="5" t="inlineStr">
        <is>
          <t>Q1FY21</t>
        </is>
      </c>
      <c r="D136" s="18" t="n">
        <v>1984.7441</v>
      </c>
      <c r="E136" s="8" t="n">
        <v>329008.1388</v>
      </c>
      <c r="F136" s="9" t="n">
        <v>590416454</v>
      </c>
      <c r="G136" s="18" t="n">
        <v>403.1996</v>
      </c>
      <c r="H136" s="8" t="n">
        <v>14938.5996</v>
      </c>
      <c r="I136" s="9" t="n">
        <v>25222113</v>
      </c>
      <c r="J136" s="18" t="n">
        <v>2387.9437</v>
      </c>
      <c r="K136" s="8" t="n">
        <v>343946.7384</v>
      </c>
      <c r="L136" s="9" t="n">
        <v>615638567</v>
      </c>
      <c r="M136" s="33" t="n">
        <v>22</v>
      </c>
    </row>
    <row r="137">
      <c r="A137" s="10" t="n">
        <v>44013</v>
      </c>
      <c r="B137" s="5" t="inlineStr">
        <is>
          <t>2020-2021</t>
        </is>
      </c>
      <c r="C137" s="5" t="inlineStr">
        <is>
          <t>Q2FY21</t>
        </is>
      </c>
      <c r="D137" s="18" t="n">
        <v>1796.5167</v>
      </c>
      <c r="E137" s="8" t="n">
        <v>394760.8915</v>
      </c>
      <c r="F137" s="9" t="n">
        <v>658919790</v>
      </c>
      <c r="G137" s="18" t="n">
        <v>500.1109</v>
      </c>
      <c r="H137" s="8" t="n">
        <v>21074.9066</v>
      </c>
      <c r="I137" s="9" t="n">
        <v>27800537</v>
      </c>
      <c r="J137" s="18" t="n">
        <v>2296.6276</v>
      </c>
      <c r="K137" s="8" t="n">
        <v>415835.7981</v>
      </c>
      <c r="L137" s="9" t="n">
        <v>686720327</v>
      </c>
      <c r="M137" s="33" t="n">
        <v>23</v>
      </c>
    </row>
    <row r="138">
      <c r="A138" s="10" t="n">
        <v>44044</v>
      </c>
      <c r="B138" s="5" t="inlineStr">
        <is>
          <t>2020-2021</t>
        </is>
      </c>
      <c r="C138" s="5" t="inlineStr">
        <is>
          <t>Q2FY21</t>
        </is>
      </c>
      <c r="D138" s="18" t="n">
        <v>1505.3626</v>
      </c>
      <c r="E138" s="8" t="n">
        <v>353747.6476</v>
      </c>
      <c r="F138" s="9" t="n">
        <v>521731380</v>
      </c>
      <c r="G138" s="18" t="n">
        <v>425.0659</v>
      </c>
      <c r="H138" s="8" t="n">
        <v>19552.462</v>
      </c>
      <c r="I138" s="9" t="n">
        <v>25645175</v>
      </c>
      <c r="J138" s="18" t="n">
        <v>1930.4285</v>
      </c>
      <c r="K138" s="8" t="n">
        <v>373300.1096</v>
      </c>
      <c r="L138" s="9" t="n">
        <v>547376555</v>
      </c>
      <c r="M138" s="33" t="n">
        <v>21</v>
      </c>
    </row>
    <row r="139">
      <c r="A139" s="10" t="n">
        <v>44075</v>
      </c>
      <c r="B139" s="5" t="inlineStr">
        <is>
          <t>2020-2021</t>
        </is>
      </c>
      <c r="C139" s="5" t="inlineStr">
        <is>
          <t>Q2FY21</t>
        </is>
      </c>
      <c r="D139" s="18" t="n">
        <v>1901.5042</v>
      </c>
      <c r="E139" s="8" t="n">
        <v>429492.852</v>
      </c>
      <c r="F139" s="9" t="n">
        <v>642069544</v>
      </c>
      <c r="G139" s="18" t="n">
        <v>452.8994</v>
      </c>
      <c r="H139" s="8" t="n">
        <v>22291.1629</v>
      </c>
      <c r="I139" s="9" t="n">
        <v>27039033</v>
      </c>
      <c r="J139" s="18" t="n">
        <v>2354.4036</v>
      </c>
      <c r="K139" s="8" t="n">
        <v>451784.0149</v>
      </c>
      <c r="L139" s="9" t="n">
        <v>669108577</v>
      </c>
      <c r="M139" s="33" t="n">
        <v>22</v>
      </c>
    </row>
    <row r="140">
      <c r="A140" s="10" t="n">
        <v>44105</v>
      </c>
      <c r="B140" s="5" t="inlineStr">
        <is>
          <t>2020-2021</t>
        </is>
      </c>
      <c r="C140" s="5" t="inlineStr">
        <is>
          <t>Q3FY21</t>
        </is>
      </c>
      <c r="D140" s="18" t="n">
        <v>2125.5361</v>
      </c>
      <c r="E140" s="8" t="n">
        <v>509035.3512</v>
      </c>
      <c r="F140" s="9" t="n">
        <v>729238811</v>
      </c>
      <c r="G140" s="18" t="n">
        <v>421.0794</v>
      </c>
      <c r="H140" s="8" t="n">
        <v>21929.2607</v>
      </c>
      <c r="I140" s="9" t="n">
        <v>27138759</v>
      </c>
      <c r="J140" s="18" t="n">
        <v>2546.6155</v>
      </c>
      <c r="K140" s="8" t="n">
        <v>530964.6119</v>
      </c>
      <c r="L140" s="9" t="n">
        <v>756377570</v>
      </c>
      <c r="M140" s="33" t="n">
        <v>21</v>
      </c>
    </row>
    <row r="141">
      <c r="A141" s="10" t="n">
        <v>44136</v>
      </c>
      <c r="B141" s="5" t="inlineStr">
        <is>
          <t>2020-2021</t>
        </is>
      </c>
      <c r="C141" s="5" t="inlineStr">
        <is>
          <t>Q3FY21</t>
        </is>
      </c>
      <c r="D141" s="18" t="n">
        <v>2228.2107</v>
      </c>
      <c r="E141" s="8" t="n">
        <v>521953.8628</v>
      </c>
      <c r="F141" s="9" t="n">
        <v>661486860</v>
      </c>
      <c r="G141" s="18" t="n">
        <v>460.833</v>
      </c>
      <c r="H141" s="8" t="n">
        <v>23243.9138</v>
      </c>
      <c r="I141" s="9" t="n">
        <v>29449234</v>
      </c>
      <c r="J141" s="18" t="n">
        <v>2689.0437</v>
      </c>
      <c r="K141" s="8" t="n">
        <v>545197.7766</v>
      </c>
      <c r="L141" s="9" t="n">
        <v>690936094</v>
      </c>
      <c r="M141" s="33" t="n">
        <v>20</v>
      </c>
    </row>
    <row r="142">
      <c r="A142" s="10" t="n">
        <v>44166</v>
      </c>
      <c r="B142" s="5" t="inlineStr">
        <is>
          <t>2020-2021</t>
        </is>
      </c>
      <c r="C142" s="5" t="inlineStr">
        <is>
          <t>Q3FY21</t>
        </is>
      </c>
      <c r="D142" s="18" t="n">
        <v>2250.1673</v>
      </c>
      <c r="E142" s="8" t="n">
        <v>623491.532</v>
      </c>
      <c r="F142" s="9" t="n">
        <v>731307849</v>
      </c>
      <c r="G142" s="18" t="n">
        <v>549.7318</v>
      </c>
      <c r="H142" s="8" t="n">
        <v>26336.4394</v>
      </c>
      <c r="I142" s="9" t="n">
        <v>31540905</v>
      </c>
      <c r="J142" s="18" t="n">
        <v>2799.8991</v>
      </c>
      <c r="K142" s="8" t="n">
        <v>649827.9714</v>
      </c>
      <c r="L142" s="9" t="n">
        <v>762848754</v>
      </c>
      <c r="M142" s="33" t="n">
        <v>22</v>
      </c>
    </row>
    <row r="143">
      <c r="A143" s="10" t="n">
        <v>44197</v>
      </c>
      <c r="B143" s="5" t="inlineStr">
        <is>
          <t>2020-2021</t>
        </is>
      </c>
      <c r="C143" s="5" t="inlineStr">
        <is>
          <t>Q4FY21</t>
        </is>
      </c>
      <c r="D143" s="18" t="n">
        <v>2544.5604</v>
      </c>
      <c r="E143" s="8" t="n">
        <v>661283.4523</v>
      </c>
      <c r="F143" s="9" t="n">
        <v>738592898</v>
      </c>
      <c r="G143" s="18" t="n">
        <v>725.0179000000001</v>
      </c>
      <c r="H143" s="8" t="n">
        <v>32861.2066</v>
      </c>
      <c r="I143" s="9" t="n">
        <v>36818222</v>
      </c>
      <c r="J143" s="18" t="n">
        <v>3269.5783</v>
      </c>
      <c r="K143" s="8" t="n">
        <v>694144.6589</v>
      </c>
      <c r="L143" s="9" t="n">
        <v>775411120</v>
      </c>
      <c r="M143" s="33" t="n">
        <v>20</v>
      </c>
    </row>
    <row r="144">
      <c r="A144" s="10" t="n">
        <v>44228</v>
      </c>
      <c r="B144" s="5" t="inlineStr">
        <is>
          <t>2020-2021</t>
        </is>
      </c>
      <c r="C144" s="5" t="inlineStr">
        <is>
          <t>Q4FY21</t>
        </is>
      </c>
      <c r="D144" s="18" t="n">
        <v>3496.9673</v>
      </c>
      <c r="E144" s="8" t="n">
        <v>795519.4478</v>
      </c>
      <c r="F144" s="9" t="n">
        <v>818110922</v>
      </c>
      <c r="G144" s="18" t="n">
        <v>811.9838999999999</v>
      </c>
      <c r="H144" s="8" t="n">
        <v>35666.0985</v>
      </c>
      <c r="I144" s="9" t="n">
        <v>38290568</v>
      </c>
      <c r="J144" s="18" t="n">
        <v>4308.9512</v>
      </c>
      <c r="K144" s="8" t="n">
        <v>831185.5463</v>
      </c>
      <c r="L144" s="9" t="n">
        <v>856401490</v>
      </c>
      <c r="M144" s="33" t="n">
        <v>20</v>
      </c>
    </row>
    <row r="145">
      <c r="A145" s="10" t="n">
        <v>44256</v>
      </c>
      <c r="B145" s="5" t="inlineStr">
        <is>
          <t>2020-2021</t>
        </is>
      </c>
      <c r="C145" s="5" t="inlineStr">
        <is>
          <t>Q4FY21</t>
        </is>
      </c>
      <c r="D145" s="18" t="n">
        <v>3884.2481</v>
      </c>
      <c r="E145" s="8" t="n">
        <v>876541.6422999999</v>
      </c>
      <c r="F145" s="9" t="n">
        <v>907687613</v>
      </c>
      <c r="G145" s="18" t="n">
        <v>584.897</v>
      </c>
      <c r="H145" s="8" t="n">
        <v>29922.3406</v>
      </c>
      <c r="I145" s="9" t="n">
        <v>31850484</v>
      </c>
      <c r="J145" s="18" t="n">
        <v>4469.1451</v>
      </c>
      <c r="K145" s="8" t="n">
        <v>906463.9828999999</v>
      </c>
      <c r="L145" s="9" t="n">
        <v>939538097</v>
      </c>
      <c r="M145" s="33" t="n">
        <v>21</v>
      </c>
    </row>
    <row r="146">
      <c r="A146" s="10" t="n">
        <v>44287</v>
      </c>
      <c r="B146" s="5" t="inlineStr">
        <is>
          <t>2021-2022</t>
        </is>
      </c>
      <c r="C146" s="5" t="inlineStr">
        <is>
          <t>Q1FY22</t>
        </is>
      </c>
      <c r="D146" s="18" t="n">
        <v>3487.6397</v>
      </c>
      <c r="E146" s="8" t="n">
        <v>830350.1014</v>
      </c>
      <c r="F146" s="9" t="n">
        <v>902264117</v>
      </c>
      <c r="G146" s="18" t="n">
        <v>626.3921</v>
      </c>
      <c r="H146" s="8" t="n">
        <v>32955.4654</v>
      </c>
      <c r="I146" s="9" t="n">
        <v>33764649</v>
      </c>
      <c r="J146" s="18" t="n">
        <v>4114.0318</v>
      </c>
      <c r="K146" s="8" t="n">
        <v>863305.5668</v>
      </c>
      <c r="L146" s="9" t="n">
        <v>936028766</v>
      </c>
      <c r="M146" s="33" t="n">
        <v>19</v>
      </c>
    </row>
    <row r="147">
      <c r="A147" s="10" t="n">
        <v>44317</v>
      </c>
      <c r="B147" s="5" t="inlineStr">
        <is>
          <t>2021-2022</t>
        </is>
      </c>
      <c r="C147" s="5" t="inlineStr">
        <is>
          <t>Q1FY22</t>
        </is>
      </c>
      <c r="D147" s="18" t="n">
        <v>3140.5759</v>
      </c>
      <c r="E147" s="8" t="n">
        <v>806595.5949</v>
      </c>
      <c r="F147" s="9" t="n">
        <v>856255549</v>
      </c>
      <c r="G147" s="18" t="n">
        <v>740.9701</v>
      </c>
      <c r="H147" s="8" t="n">
        <v>36468.4665</v>
      </c>
      <c r="I147" s="9" t="n">
        <v>46005316</v>
      </c>
      <c r="J147" s="18" t="n">
        <v>3881.546</v>
      </c>
      <c r="K147" s="8" t="n">
        <v>843064.0614</v>
      </c>
      <c r="L147" s="9" t="n">
        <v>902260865</v>
      </c>
      <c r="M147" s="33" t="n">
        <v>20</v>
      </c>
    </row>
    <row r="148">
      <c r="A148" s="10" t="n">
        <v>44348</v>
      </c>
      <c r="B148" s="5" t="inlineStr">
        <is>
          <t>2021-2022</t>
        </is>
      </c>
      <c r="C148" s="5" t="inlineStr">
        <is>
          <t>Q1FY22</t>
        </is>
      </c>
      <c r="D148" s="18" t="n">
        <v>3115.9461</v>
      </c>
      <c r="E148" s="8" t="n">
        <v>945838.7672999999</v>
      </c>
      <c r="F148" s="9" t="n">
        <v>964513925</v>
      </c>
      <c r="G148" s="18" t="n">
        <v>875.9333</v>
      </c>
      <c r="H148" s="8" t="n">
        <v>44692.2107</v>
      </c>
      <c r="I148" s="9" t="n">
        <v>53577296</v>
      </c>
      <c r="J148" s="18" t="n">
        <v>3991.8794</v>
      </c>
      <c r="K148" s="8" t="n">
        <v>990530.978</v>
      </c>
      <c r="L148" s="9" t="n">
        <v>1018091221</v>
      </c>
      <c r="M148" s="33" t="n">
        <v>22</v>
      </c>
    </row>
    <row r="149">
      <c r="A149" s="10" t="n">
        <v>44378</v>
      </c>
      <c r="B149" s="5" t="inlineStr">
        <is>
          <t>2021-2022</t>
        </is>
      </c>
      <c r="C149" s="5" t="inlineStr">
        <is>
          <t>Q2FY22</t>
        </is>
      </c>
      <c r="D149" s="18" t="n">
        <v>3041.779</v>
      </c>
      <c r="E149" s="8" t="n">
        <v>1068991.9689</v>
      </c>
      <c r="F149" s="9" t="n">
        <v>1148363055</v>
      </c>
      <c r="G149" s="18" t="n">
        <v>649.0664</v>
      </c>
      <c r="H149" s="8" t="n">
        <v>41383.7572</v>
      </c>
      <c r="I149" s="9" t="n">
        <v>49338034</v>
      </c>
      <c r="J149" s="18" t="n">
        <v>3690.8454</v>
      </c>
      <c r="K149" s="8" t="n">
        <v>1110375.7261</v>
      </c>
      <c r="L149" s="9" t="n">
        <v>1197701089</v>
      </c>
      <c r="M149" s="33" t="n">
        <v>21</v>
      </c>
    </row>
    <row r="150">
      <c r="A150" s="10" t="n">
        <v>44409</v>
      </c>
      <c r="B150" s="5" t="inlineStr">
        <is>
          <t>2021-2022</t>
        </is>
      </c>
      <c r="C150" s="5" t="inlineStr">
        <is>
          <t>Q2FY22</t>
        </is>
      </c>
      <c r="D150" s="18" t="n">
        <v>3432.9036</v>
      </c>
      <c r="E150" s="8" t="n">
        <v>1130147.8809</v>
      </c>
      <c r="F150" s="9" t="n">
        <v>1305170553</v>
      </c>
      <c r="G150" s="18" t="n">
        <v>861.1149</v>
      </c>
      <c r="H150" s="8" t="n">
        <v>52905.4342</v>
      </c>
      <c r="I150" s="9" t="n">
        <v>61155561</v>
      </c>
      <c r="J150" s="18" t="n">
        <v>4294.0185</v>
      </c>
      <c r="K150" s="8" t="n">
        <v>1183053.3151</v>
      </c>
      <c r="L150" s="9" t="n">
        <v>1366326114</v>
      </c>
      <c r="M150" s="33" t="n">
        <v>21</v>
      </c>
    </row>
    <row r="151">
      <c r="A151" s="10" t="n">
        <v>44440</v>
      </c>
      <c r="B151" s="5" t="inlineStr">
        <is>
          <t>2021-2022</t>
        </is>
      </c>
      <c r="C151" s="5" t="inlineStr">
        <is>
          <t>Q2FY22</t>
        </is>
      </c>
      <c r="D151" s="18" t="n">
        <v>4231.9687</v>
      </c>
      <c r="E151" s="8" t="n">
        <v>1352688.3848</v>
      </c>
      <c r="F151" s="9" t="n">
        <v>1486116630</v>
      </c>
      <c r="G151" s="18" t="n">
        <v>1226.4956</v>
      </c>
      <c r="H151" s="8" t="n">
        <v>62847.7196</v>
      </c>
      <c r="I151" s="9" t="n">
        <v>69729112</v>
      </c>
      <c r="J151" s="18" t="n">
        <v>5458.4643</v>
      </c>
      <c r="K151" s="8" t="n">
        <v>1415536.1044</v>
      </c>
      <c r="L151" s="9" t="n">
        <v>1555845742</v>
      </c>
      <c r="M151" s="33" t="n">
        <v>21</v>
      </c>
    </row>
    <row r="152">
      <c r="A152" s="10" t="n">
        <v>44470</v>
      </c>
      <c r="B152" s="5" t="inlineStr">
        <is>
          <t>2021-2022</t>
        </is>
      </c>
      <c r="C152" s="5" t="inlineStr">
        <is>
          <t>Q3FY22</t>
        </is>
      </c>
      <c r="D152" s="18" t="n">
        <v>4478.7811</v>
      </c>
      <c r="E152" s="8" t="n">
        <v>1309727.1497</v>
      </c>
      <c r="F152" s="9" t="n">
        <v>1376970315</v>
      </c>
      <c r="G152" s="18" t="n">
        <v>1521.7463</v>
      </c>
      <c r="H152" s="8" t="n">
        <v>64852.5522</v>
      </c>
      <c r="I152" s="9" t="n">
        <v>66929802</v>
      </c>
      <c r="J152" s="18" t="n">
        <v>6000.5274</v>
      </c>
      <c r="K152" s="8" t="n">
        <v>1374579.7019</v>
      </c>
      <c r="L152" s="9" t="n">
        <v>1443900117</v>
      </c>
      <c r="M152" s="33" t="n">
        <v>20</v>
      </c>
    </row>
    <row r="153">
      <c r="A153" s="10" t="n">
        <v>44501</v>
      </c>
      <c r="B153" s="5" t="inlineStr">
        <is>
          <t>2021-2022</t>
        </is>
      </c>
      <c r="C153" s="5" t="inlineStr">
        <is>
          <t>Q3FY22</t>
        </is>
      </c>
      <c r="D153" s="18" t="n">
        <v>4713.2926</v>
      </c>
      <c r="E153" s="8" t="n">
        <v>1393148.7192</v>
      </c>
      <c r="F153" s="9" t="n">
        <v>1496583706</v>
      </c>
      <c r="G153" s="18" t="n">
        <v>794.3955999999999</v>
      </c>
      <c r="H153" s="8" t="n">
        <v>45002.9843</v>
      </c>
      <c r="I153" s="9" t="n">
        <v>55992197</v>
      </c>
      <c r="J153" s="18" t="n">
        <v>5507.6882</v>
      </c>
      <c r="K153" s="8" t="n">
        <v>1438151.7035</v>
      </c>
      <c r="L153" s="9" t="n">
        <v>1552575903</v>
      </c>
      <c r="M153" s="33" t="n">
        <v>20</v>
      </c>
    </row>
    <row r="154">
      <c r="A154" s="10" t="n">
        <v>44531</v>
      </c>
      <c r="B154" s="5" t="inlineStr">
        <is>
          <t>2021-2022</t>
        </is>
      </c>
      <c r="C154" s="5" t="inlineStr">
        <is>
          <t>Q3FY22</t>
        </is>
      </c>
      <c r="D154" s="18" t="n">
        <v>5908.9627</v>
      </c>
      <c r="E154" s="8" t="n">
        <v>1672355.2494</v>
      </c>
      <c r="F154" s="9" t="n">
        <v>1888528885</v>
      </c>
      <c r="G154" s="18" t="n">
        <v>673.2054000000001</v>
      </c>
      <c r="H154" s="8" t="n">
        <v>41596.8146</v>
      </c>
      <c r="I154" s="9" t="n">
        <v>54961789</v>
      </c>
      <c r="J154" s="18" t="n">
        <v>6582.1681</v>
      </c>
      <c r="K154" s="8" t="n">
        <v>1713952.064</v>
      </c>
      <c r="L154" s="9" t="n">
        <v>1943490674</v>
      </c>
      <c r="M154" s="33" t="n">
        <v>23</v>
      </c>
    </row>
    <row r="155">
      <c r="A155" s="10" t="n">
        <v>44562</v>
      </c>
      <c r="B155" s="5" t="inlineStr">
        <is>
          <t>2021-2022</t>
        </is>
      </c>
      <c r="C155" s="5" t="inlineStr">
        <is>
          <t>Q4FY22</t>
        </is>
      </c>
      <c r="D155" s="18" t="n">
        <v>6327.2663</v>
      </c>
      <c r="E155" s="8" t="n">
        <v>1723438.1704</v>
      </c>
      <c r="F155" s="9" t="n">
        <v>1867137723</v>
      </c>
      <c r="G155" s="18" t="n">
        <v>818.7397</v>
      </c>
      <c r="H155" s="8" t="n">
        <v>48498.8058</v>
      </c>
      <c r="I155" s="9" t="n">
        <v>63051056</v>
      </c>
      <c r="J155" s="18" t="n">
        <v>7146.006</v>
      </c>
      <c r="K155" s="8" t="n">
        <v>1771936.9762</v>
      </c>
      <c r="L155" s="9" t="n">
        <v>1930188779</v>
      </c>
      <c r="M155" s="33" t="n">
        <v>20</v>
      </c>
    </row>
    <row r="156">
      <c r="A156" s="10" t="n">
        <v>44593</v>
      </c>
      <c r="B156" s="5" t="inlineStr">
        <is>
          <t>2021-2022</t>
        </is>
      </c>
      <c r="C156" s="5" t="inlineStr">
        <is>
          <t>Q4FY22</t>
        </is>
      </c>
      <c r="D156" s="18" t="n">
        <v>7894.7051</v>
      </c>
      <c r="E156" s="8" t="n">
        <v>1931632.8413</v>
      </c>
      <c r="F156" s="9" t="n">
        <v>2114868631</v>
      </c>
      <c r="G156" s="18" t="n">
        <v>712.1299</v>
      </c>
      <c r="H156" s="8" t="n">
        <v>43758.3723</v>
      </c>
      <c r="I156" s="9" t="n">
        <v>58176135</v>
      </c>
      <c r="J156" s="18" t="n">
        <v>8606.834999999999</v>
      </c>
      <c r="K156" s="8" t="n">
        <v>1975391.2136</v>
      </c>
      <c r="L156" s="9" t="n">
        <v>2173044766</v>
      </c>
      <c r="M156" s="33" t="n">
        <v>20</v>
      </c>
    </row>
    <row r="157">
      <c r="A157" s="10" t="n">
        <v>44621</v>
      </c>
      <c r="B157" s="5" t="inlineStr">
        <is>
          <t>2021-2022</t>
        </is>
      </c>
      <c r="C157" s="5" t="inlineStr">
        <is>
          <t>Q4FY22</t>
        </is>
      </c>
      <c r="D157" s="18" t="n">
        <v>8649.4774</v>
      </c>
      <c r="E157" s="8" t="n">
        <v>1930057.1449</v>
      </c>
      <c r="F157" s="9" t="n">
        <v>2216582602</v>
      </c>
      <c r="G157" s="18" t="n">
        <v>888.1134</v>
      </c>
      <c r="H157" s="8" t="n">
        <v>47713.6305</v>
      </c>
      <c r="I157" s="9" t="n">
        <v>64831514</v>
      </c>
      <c r="J157" s="18" t="n">
        <v>9537.5908</v>
      </c>
      <c r="K157" s="8" t="n">
        <v>1977770.7754</v>
      </c>
      <c r="L157" s="9" t="n">
        <v>2281414116</v>
      </c>
      <c r="M157" s="33" t="n">
        <v>21</v>
      </c>
    </row>
    <row r="158">
      <c r="A158" s="10" t="n">
        <v>44652</v>
      </c>
      <c r="B158" s="5" t="inlineStr">
        <is>
          <t>2022-2023</t>
        </is>
      </c>
      <c r="C158" s="5" t="inlineStr">
        <is>
          <t>Q1FY23</t>
        </is>
      </c>
      <c r="D158" s="18" t="n">
        <v>6635.6543</v>
      </c>
      <c r="E158" s="8" t="n">
        <v>1909980.7858</v>
      </c>
      <c r="F158" s="9" t="n">
        <v>2108086126</v>
      </c>
      <c r="G158" s="18" t="n">
        <v>839.5354</v>
      </c>
      <c r="H158" s="8" t="n">
        <v>49475.8429</v>
      </c>
      <c r="I158" s="9" t="n">
        <v>63652914</v>
      </c>
      <c r="J158" s="18" t="n">
        <v>7475.1897</v>
      </c>
      <c r="K158" s="8" t="n">
        <v>1959456.6287</v>
      </c>
      <c r="L158" s="9" t="n">
        <v>2171739040</v>
      </c>
      <c r="M158" s="33" t="n">
        <v>19</v>
      </c>
    </row>
    <row r="159">
      <c r="A159" s="10" t="n">
        <v>44682</v>
      </c>
      <c r="B159" s="5" t="inlineStr">
        <is>
          <t>2022-2023</t>
        </is>
      </c>
      <c r="C159" s="5" t="inlineStr">
        <is>
          <t>Q1FY23</t>
        </is>
      </c>
      <c r="D159" s="18" t="n">
        <v>8330.3282</v>
      </c>
      <c r="E159" s="8" t="n">
        <v>2116443.3753</v>
      </c>
      <c r="F159" s="9" t="n">
        <v>2506111577</v>
      </c>
      <c r="G159" s="18" t="n">
        <v>731.5777</v>
      </c>
      <c r="H159" s="8" t="n">
        <v>44324.6145</v>
      </c>
      <c r="I159" s="9" t="n">
        <v>67031384</v>
      </c>
      <c r="J159" s="18" t="n">
        <v>9061.9059</v>
      </c>
      <c r="K159" s="8" t="n">
        <v>2160767.9898</v>
      </c>
      <c r="L159" s="9" t="n">
        <v>2573142961</v>
      </c>
      <c r="M159" s="33" t="n">
        <v>21</v>
      </c>
    </row>
    <row r="160">
      <c r="A160" s="10" t="n">
        <v>44713</v>
      </c>
      <c r="B160" s="5" t="inlineStr">
        <is>
          <t>2022-2023</t>
        </is>
      </c>
      <c r="C160" s="5" t="inlineStr">
        <is>
          <t>Q1FY23</t>
        </is>
      </c>
      <c r="D160" s="18" t="n">
        <v>8108.3836</v>
      </c>
      <c r="E160" s="8" t="n">
        <v>2361906.0259</v>
      </c>
      <c r="F160" s="9" t="n">
        <v>2858436335</v>
      </c>
      <c r="G160" s="18" t="n">
        <v>650.2527</v>
      </c>
      <c r="H160" s="8" t="n">
        <v>40466.3551</v>
      </c>
      <c r="I160" s="9" t="n">
        <v>63740940</v>
      </c>
      <c r="J160" s="18" t="n">
        <v>8758.6363</v>
      </c>
      <c r="K160" s="8" t="n">
        <v>2402372.381</v>
      </c>
      <c r="L160" s="9" t="n">
        <v>2922177275</v>
      </c>
      <c r="M160" s="33" t="n">
        <v>22</v>
      </c>
    </row>
    <row r="161">
      <c r="A161" s="10" t="n">
        <v>44743</v>
      </c>
      <c r="B161" s="5" t="inlineStr">
        <is>
          <t>2022-2023</t>
        </is>
      </c>
      <c r="C161" s="5" t="inlineStr">
        <is>
          <t>Q2FY23</t>
        </is>
      </c>
      <c r="D161" s="18" t="n">
        <v>7227.0533</v>
      </c>
      <c r="E161" s="8" t="n">
        <v>2224881.3953</v>
      </c>
      <c r="F161" s="9" t="n">
        <v>2604267230</v>
      </c>
      <c r="G161" s="18" t="n">
        <v>755.3389</v>
      </c>
      <c r="H161" s="8" t="n">
        <v>48638.6431</v>
      </c>
      <c r="I161" s="9" t="n">
        <v>73215773</v>
      </c>
      <c r="J161" s="18" t="n">
        <v>7982.3922</v>
      </c>
      <c r="K161" s="8" t="n">
        <v>2273520.0384</v>
      </c>
      <c r="L161" s="9" t="n">
        <v>2677483003</v>
      </c>
      <c r="M161" s="33" t="n">
        <v>21</v>
      </c>
    </row>
    <row r="162">
      <c r="A162" s="10" t="n">
        <v>44774</v>
      </c>
      <c r="B162" s="5" t="inlineStr">
        <is>
          <t>2022-2023</t>
        </is>
      </c>
      <c r="C162" s="5" t="inlineStr">
        <is>
          <t>Q2FY23</t>
        </is>
      </c>
      <c r="D162" s="18" t="n">
        <v>7944.5535</v>
      </c>
      <c r="E162" s="8" t="n">
        <v>2609762.6588</v>
      </c>
      <c r="F162" s="9" t="n">
        <v>2821984736</v>
      </c>
      <c r="G162" s="18" t="n">
        <v>889.7835</v>
      </c>
      <c r="H162" s="8" t="n">
        <v>54821.9527</v>
      </c>
      <c r="I162" s="9" t="n">
        <v>72981706</v>
      </c>
      <c r="J162" s="18" t="n">
        <v>8834.337</v>
      </c>
      <c r="K162" s="8" t="n">
        <v>2664584.6115</v>
      </c>
      <c r="L162" s="9" t="n">
        <v>2894966442</v>
      </c>
      <c r="M162" s="33" t="n">
        <v>20</v>
      </c>
    </row>
    <row r="163">
      <c r="A163" s="10" t="n">
        <v>44805</v>
      </c>
      <c r="B163" s="5" t="inlineStr">
        <is>
          <t>2022-2023</t>
        </is>
      </c>
      <c r="C163" s="5" t="inlineStr">
        <is>
          <t>Q2FY23</t>
        </is>
      </c>
      <c r="D163" s="18" t="n">
        <v>11098.1467</v>
      </c>
      <c r="E163" s="8" t="n">
        <v>3241232.2432</v>
      </c>
      <c r="F163" s="9" t="n">
        <v>3426039150</v>
      </c>
      <c r="G163" s="18" t="n">
        <v>1069.7699</v>
      </c>
      <c r="H163" s="8" t="n">
        <v>60713.1325</v>
      </c>
      <c r="I163" s="9" t="n">
        <v>79169300</v>
      </c>
      <c r="J163" s="18" t="n">
        <v>12167.9166</v>
      </c>
      <c r="K163" s="8" t="n">
        <v>3301945.3757</v>
      </c>
      <c r="L163" s="9" t="n">
        <v>3505208450</v>
      </c>
      <c r="M163" s="33" t="n">
        <v>22</v>
      </c>
    </row>
    <row r="164">
      <c r="A164" s="10" t="n">
        <v>44835</v>
      </c>
      <c r="B164" s="5" t="inlineStr">
        <is>
          <t>2022-2023</t>
        </is>
      </c>
      <c r="C164" s="5" t="inlineStr">
        <is>
          <t>Q3FY23</t>
        </is>
      </c>
      <c r="D164" s="18" t="n">
        <v>8320.7174</v>
      </c>
      <c r="E164" s="8" t="n">
        <v>2652447.2583</v>
      </c>
      <c r="F164" s="9" t="n">
        <v>2843309190</v>
      </c>
      <c r="G164" s="18" t="n">
        <v>636.234</v>
      </c>
      <c r="H164" s="8" t="n">
        <v>40213.8661</v>
      </c>
      <c r="I164" s="9" t="n">
        <v>53639898</v>
      </c>
      <c r="J164" s="18" t="n">
        <v>8956.9514</v>
      </c>
      <c r="K164" s="8" t="n">
        <v>2692661.1244</v>
      </c>
      <c r="L164" s="9" t="n">
        <v>2896949088</v>
      </c>
      <c r="M164" s="33" t="n">
        <v>19</v>
      </c>
    </row>
    <row r="165">
      <c r="A165" s="10" t="n">
        <v>44866</v>
      </c>
      <c r="B165" s="5" t="inlineStr">
        <is>
          <t>2022-2023</t>
        </is>
      </c>
      <c r="C165" s="5" t="inlineStr">
        <is>
          <t>Q3FY23</t>
        </is>
      </c>
      <c r="D165" s="18" t="n">
        <v>7434.0712</v>
      </c>
      <c r="E165" s="8" t="n">
        <v>2977731.3822</v>
      </c>
      <c r="F165" s="9" t="n">
        <v>3056213400</v>
      </c>
      <c r="G165" s="18" t="n">
        <v>811.4397</v>
      </c>
      <c r="H165" s="8" t="n">
        <v>55718.2565</v>
      </c>
      <c r="I165" s="9" t="n">
        <v>76400071</v>
      </c>
      <c r="J165" s="18" t="n">
        <v>8245.510899999999</v>
      </c>
      <c r="K165" s="8" t="n">
        <v>3033449.6387</v>
      </c>
      <c r="L165" s="9" t="n">
        <v>3132613471</v>
      </c>
      <c r="M165" s="33" t="n">
        <v>21</v>
      </c>
    </row>
    <row r="166">
      <c r="A166" s="10" t="n">
        <v>44896</v>
      </c>
      <c r="B166" s="5" t="inlineStr">
        <is>
          <t>2022-2023</t>
        </is>
      </c>
      <c r="C166" s="5" t="inlineStr">
        <is>
          <t>Q3FY23</t>
        </is>
      </c>
      <c r="D166" s="18" t="n">
        <v>9890.8788</v>
      </c>
      <c r="E166" s="8" t="n">
        <v>4100018.3293</v>
      </c>
      <c r="F166" s="9" t="n">
        <v>4148035911</v>
      </c>
      <c r="G166" s="18" t="n">
        <v>724.3786</v>
      </c>
      <c r="H166" s="8" t="n">
        <v>54091.5779</v>
      </c>
      <c r="I166" s="9" t="n">
        <v>74020436</v>
      </c>
      <c r="J166" s="18" t="n">
        <v>10615.2574</v>
      </c>
      <c r="K166" s="8" t="n">
        <v>4154109.9072</v>
      </c>
      <c r="L166" s="9" t="n">
        <v>4222056347</v>
      </c>
      <c r="M166" s="33" t="n">
        <v>22</v>
      </c>
    </row>
    <row r="167">
      <c r="A167" s="10" t="n">
        <v>44927</v>
      </c>
      <c r="B167" s="5" t="inlineStr">
        <is>
          <t>2022-2023</t>
        </is>
      </c>
      <c r="C167" s="5" t="inlineStr">
        <is>
          <t>Q4FY23</t>
        </is>
      </c>
      <c r="D167" s="18" t="n">
        <v>11118.3199</v>
      </c>
      <c r="E167" s="8" t="n">
        <v>4172710.364</v>
      </c>
      <c r="F167" s="9" t="n">
        <v>4374372516</v>
      </c>
      <c r="G167" s="18" t="n">
        <v>678.7037</v>
      </c>
      <c r="H167" s="8" t="n">
        <v>48671.721</v>
      </c>
      <c r="I167" s="9" t="n">
        <v>67128852</v>
      </c>
      <c r="J167" s="18" t="n">
        <v>11797.0236</v>
      </c>
      <c r="K167" s="8" t="n">
        <v>4221382.085</v>
      </c>
      <c r="L167" s="9" t="n">
        <v>4441501368</v>
      </c>
      <c r="M167" s="33" t="n">
        <v>21</v>
      </c>
    </row>
    <row r="168">
      <c r="A168" s="10" t="n">
        <v>44958</v>
      </c>
      <c r="B168" s="5" t="inlineStr">
        <is>
          <t>2022-2023</t>
        </is>
      </c>
      <c r="C168" s="5" t="inlineStr">
        <is>
          <t>Q4FY23</t>
        </is>
      </c>
      <c r="D168" s="18" t="n">
        <v>10653.4883</v>
      </c>
      <c r="E168" s="8" t="n">
        <v>4089753.386</v>
      </c>
      <c r="F168" s="9" t="n">
        <v>4396598058</v>
      </c>
      <c r="G168" s="18" t="n">
        <v>879.4871000000001</v>
      </c>
      <c r="H168" s="8" t="n">
        <v>50788.1451</v>
      </c>
      <c r="I168" s="9" t="n">
        <v>76732070</v>
      </c>
      <c r="J168" s="18" t="n">
        <v>11532.9754</v>
      </c>
      <c r="K168" s="8" t="n">
        <v>4140541.5311</v>
      </c>
      <c r="L168" s="9" t="n">
        <v>4473330128</v>
      </c>
      <c r="M168" s="33" t="n">
        <v>20</v>
      </c>
    </row>
    <row r="169">
      <c r="A169" s="10" t="n">
        <v>44986</v>
      </c>
      <c r="B169" s="5" t="inlineStr">
        <is>
          <t>2022-2023</t>
        </is>
      </c>
      <c r="C169" s="5" t="inlineStr">
        <is>
          <t>Q4FY23</t>
        </is>
      </c>
      <c r="D169" s="18" t="n">
        <v>12793.9604</v>
      </c>
      <c r="E169" s="8" t="n">
        <v>4888390.1471</v>
      </c>
      <c r="F169" s="9" t="n">
        <v>5398478040</v>
      </c>
      <c r="G169" s="18" t="n">
        <v>660.5046</v>
      </c>
      <c r="H169" s="8" t="n">
        <v>44153.3388</v>
      </c>
      <c r="I169" s="9" t="n">
        <v>67260246</v>
      </c>
      <c r="J169" s="18" t="n">
        <v>13454.465</v>
      </c>
      <c r="K169" s="8" t="n">
        <v>4932543.4859</v>
      </c>
      <c r="L169" s="9" t="n">
        <v>5465738286</v>
      </c>
      <c r="M169" s="33" t="n">
        <v>21</v>
      </c>
    </row>
    <row r="170">
      <c r="A170" s="10" t="n">
        <v>45017</v>
      </c>
      <c r="B170" s="5" t="inlineStr">
        <is>
          <t>2023-2024</t>
        </is>
      </c>
      <c r="C170" s="5" t="inlineStr">
        <is>
          <t>Q1FY24</t>
        </is>
      </c>
      <c r="D170" s="18" t="n">
        <v>8472.7312</v>
      </c>
      <c r="E170" s="8" t="n">
        <v>4060101.6279</v>
      </c>
      <c r="F170" s="9" t="n">
        <v>4339668002</v>
      </c>
      <c r="G170" s="18" t="n">
        <v>479.4817</v>
      </c>
      <c r="H170" s="8" t="n">
        <v>39807.9941</v>
      </c>
      <c r="I170" s="9" t="n">
        <v>59104147</v>
      </c>
      <c r="J170" s="18" t="n">
        <v>8952.2129</v>
      </c>
      <c r="K170" s="8" t="n">
        <v>4099909.622</v>
      </c>
      <c r="L170" s="9" t="n">
        <v>4398772149</v>
      </c>
      <c r="M170" s="33" t="n">
        <v>17</v>
      </c>
    </row>
    <row r="171">
      <c r="A171" s="10" t="n">
        <v>45047</v>
      </c>
      <c r="B171" s="5" t="inlineStr">
        <is>
          <t>2023-2024</t>
        </is>
      </c>
      <c r="C171" s="5" t="inlineStr">
        <is>
          <t>Q1FY24</t>
        </is>
      </c>
      <c r="D171" s="18" t="n">
        <v>11759.7128</v>
      </c>
      <c r="E171" s="8" t="n">
        <v>5465422.9761</v>
      </c>
      <c r="F171" s="9" t="n">
        <v>5645293468</v>
      </c>
      <c r="G171" s="18" t="n">
        <v>842.2708</v>
      </c>
      <c r="H171" s="8" t="n">
        <v>59684.9527</v>
      </c>
      <c r="I171" s="9" t="n">
        <v>83341615</v>
      </c>
      <c r="J171" s="18" t="n">
        <v>12601.9836</v>
      </c>
      <c r="K171" s="8" t="n">
        <v>5525107.9288</v>
      </c>
      <c r="L171" s="9" t="n">
        <v>5728635083</v>
      </c>
      <c r="M171" s="33" t="n">
        <v>22</v>
      </c>
    </row>
    <row r="172">
      <c r="A172" s="10" t="n">
        <v>45078</v>
      </c>
      <c r="B172" s="5" t="inlineStr">
        <is>
          <t>2023-2024</t>
        </is>
      </c>
      <c r="C172" s="5" t="inlineStr">
        <is>
          <t>Q1FY24</t>
        </is>
      </c>
      <c r="D172" s="18" t="n">
        <v>10069.2157</v>
      </c>
      <c r="E172" s="8" t="n">
        <v>5335098.1492</v>
      </c>
      <c r="F172" s="9" t="n">
        <v>5451104201</v>
      </c>
      <c r="G172" s="18" t="n">
        <v>915.9412</v>
      </c>
      <c r="H172" s="8" t="n">
        <v>64938.1679</v>
      </c>
      <c r="I172" s="9" t="n">
        <v>85802951</v>
      </c>
      <c r="J172" s="18" t="n">
        <v>10985.1569</v>
      </c>
      <c r="K172" s="8" t="n">
        <v>5400036.3171</v>
      </c>
      <c r="L172" s="9" t="n">
        <v>5536907152</v>
      </c>
      <c r="M172" s="33" t="n">
        <v>21</v>
      </c>
    </row>
    <row r="173">
      <c r="A173" s="10" t="n">
        <v>45108</v>
      </c>
      <c r="B173" s="5" t="inlineStr">
        <is>
          <t>2023-2024</t>
        </is>
      </c>
      <c r="C173" s="5" t="inlineStr">
        <is>
          <t>Q2FY24</t>
        </is>
      </c>
      <c r="D173" s="18" t="n">
        <v>12813.309</v>
      </c>
      <c r="E173" s="8" t="n">
        <v>6258048.7783</v>
      </c>
      <c r="F173" s="9" t="n">
        <v>6775352732</v>
      </c>
      <c r="G173" s="18" t="n">
        <v>1148.899</v>
      </c>
      <c r="H173" s="8" t="n">
        <v>79751.1238</v>
      </c>
      <c r="I173" s="9" t="n">
        <v>100698021</v>
      </c>
      <c r="J173" s="18" t="n">
        <v>13962.208</v>
      </c>
      <c r="K173" s="8" t="n">
        <v>6337799.9021</v>
      </c>
      <c r="L173" s="9" t="n">
        <v>6876050753</v>
      </c>
      <c r="M173" s="33" t="n">
        <v>21</v>
      </c>
    </row>
    <row r="174">
      <c r="A174" s="10" t="n">
        <v>45139</v>
      </c>
      <c r="B174" s="5" t="inlineStr">
        <is>
          <t>2023-2024</t>
        </is>
      </c>
      <c r="C174" s="5" t="inlineStr">
        <is>
          <t>Q2FY24</t>
        </is>
      </c>
      <c r="D174" s="18" t="n">
        <v>11651.0128</v>
      </c>
      <c r="E174" s="8" t="n">
        <v>6576954.9115</v>
      </c>
      <c r="F174" s="9" t="n">
        <v>8599676847</v>
      </c>
      <c r="G174" s="18" t="n">
        <v>1028.0476</v>
      </c>
      <c r="H174" s="8" t="n">
        <v>73263.78909999999</v>
      </c>
      <c r="I174" s="9" t="n">
        <v>90298393</v>
      </c>
      <c r="J174" s="18" t="n">
        <v>12679.0604</v>
      </c>
      <c r="K174" s="8" t="n">
        <v>6650218.7006</v>
      </c>
      <c r="L174" s="9" t="n">
        <v>8689975240</v>
      </c>
      <c r="M174" s="33" t="n">
        <v>22</v>
      </c>
    </row>
    <row r="175">
      <c r="A175" s="10" t="n">
        <v>45170</v>
      </c>
      <c r="B175" s="5" t="inlineStr">
        <is>
          <t>2023-2024</t>
        </is>
      </c>
      <c r="C175" s="5" t="inlineStr">
        <is>
          <t>Q2FY24</t>
        </is>
      </c>
      <c r="D175" s="18" t="n">
        <v>11073.9289</v>
      </c>
      <c r="E175" s="8" t="n">
        <v>6526808.441</v>
      </c>
      <c r="F175" s="9" t="n">
        <v>8362502877</v>
      </c>
      <c r="G175" s="18" t="n">
        <v>1031.4905</v>
      </c>
      <c r="H175" s="8" t="n">
        <v>73789.26669999999</v>
      </c>
      <c r="I175" s="9" t="n">
        <v>86412354</v>
      </c>
      <c r="J175" s="18" t="n">
        <v>12105.4194</v>
      </c>
      <c r="K175" s="8" t="n">
        <v>6600597.7077</v>
      </c>
      <c r="L175" s="9" t="n">
        <v>8448915231</v>
      </c>
      <c r="M175" s="33" t="n">
        <v>20</v>
      </c>
    </row>
    <row r="176">
      <c r="A176" s="10" t="n">
        <v>45200</v>
      </c>
      <c r="B176" s="5" t="inlineStr">
        <is>
          <t>2023-2024</t>
        </is>
      </c>
      <c r="C176" s="5" t="inlineStr">
        <is>
          <t>Q3FY24</t>
        </is>
      </c>
      <c r="D176" s="18" t="n">
        <v>9799.486800000001</v>
      </c>
      <c r="E176" s="8" t="n">
        <v>6288193.6432</v>
      </c>
      <c r="F176" s="9" t="n">
        <v>8168193610</v>
      </c>
      <c r="G176" s="18" t="n">
        <v>841.1123</v>
      </c>
      <c r="H176" s="8" t="n">
        <v>65191.5641</v>
      </c>
      <c r="I176" s="9" t="n">
        <v>79466614</v>
      </c>
      <c r="J176" s="18" t="n">
        <v>10640.5991</v>
      </c>
      <c r="K176" s="8" t="n">
        <v>6353385.2073</v>
      </c>
      <c r="L176" s="9" t="n">
        <v>8247660224</v>
      </c>
      <c r="M176" s="33" t="n">
        <v>20</v>
      </c>
    </row>
    <row r="177">
      <c r="A177" s="10" t="n">
        <v>45231</v>
      </c>
      <c r="B177" s="5" t="inlineStr">
        <is>
          <t>2023-2024</t>
        </is>
      </c>
      <c r="C177" s="5" t="inlineStr">
        <is>
          <t>Q3FY24</t>
        </is>
      </c>
      <c r="D177" s="18" t="n">
        <v>8855.431399999999</v>
      </c>
      <c r="E177" s="8" t="n">
        <v>6452340.5449</v>
      </c>
      <c r="F177" s="9" t="n">
        <v>8360673599</v>
      </c>
      <c r="G177" s="18" t="n">
        <v>926.5828</v>
      </c>
      <c r="H177" s="8" t="n">
        <v>69677.43429999999</v>
      </c>
      <c r="I177" s="9" t="n">
        <v>92677464</v>
      </c>
      <c r="J177" s="18" t="n">
        <v>9782.0142</v>
      </c>
      <c r="K177" s="8" t="n">
        <v>6522017.9792</v>
      </c>
      <c r="L177" s="9" t="n">
        <v>8453351063</v>
      </c>
      <c r="M177" s="33" t="n"/>
    </row>
    <row r="178">
      <c r="A178" s="10" t="n">
        <v>45261</v>
      </c>
      <c r="B178" s="5" t="inlineStr">
        <is>
          <t>2023-2024</t>
        </is>
      </c>
      <c r="C178" s="5" t="inlineStr">
        <is>
          <t>Q3FY24</t>
        </is>
      </c>
      <c r="D178" s="18" t="n">
        <v>12365.2617</v>
      </c>
      <c r="E178" s="8" t="n">
        <v>7444299.0993</v>
      </c>
      <c r="F178" s="9" t="n">
        <v>8944303395</v>
      </c>
      <c r="G178" s="18" t="n">
        <v>1803.1517</v>
      </c>
      <c r="H178" s="8" t="n">
        <v>101759.5414</v>
      </c>
      <c r="I178" s="9" t="n">
        <v>125570810</v>
      </c>
      <c r="J178" s="18" t="n">
        <v>14168.4134</v>
      </c>
      <c r="K178" s="8" t="n">
        <v>7546058.6407</v>
      </c>
      <c r="L178" s="9" t="n">
        <v>9069874205</v>
      </c>
      <c r="M178" s="33" t="n">
        <v>20</v>
      </c>
    </row>
    <row r="179">
      <c r="A179" s="10" t="n">
        <v>45292</v>
      </c>
      <c r="B179" s="5" t="inlineStr">
        <is>
          <t>2023-2024</t>
        </is>
      </c>
      <c r="C179" s="5" t="inlineStr">
        <is>
          <t>Q4FY24</t>
        </is>
      </c>
      <c r="D179" s="18" t="n">
        <v>15003.7601</v>
      </c>
      <c r="E179" s="8" t="n">
        <v>8719595.719900001</v>
      </c>
      <c r="F179" s="9" t="n">
        <v>10573692528</v>
      </c>
      <c r="G179" s="18" t="n">
        <v>1775.0349</v>
      </c>
      <c r="H179" s="8" t="n">
        <v>102182.0205</v>
      </c>
      <c r="I179" s="9" t="n">
        <v>121036631</v>
      </c>
      <c r="J179" s="18" t="n">
        <v>16778.795</v>
      </c>
      <c r="K179" s="8" t="n">
        <v>8821777.7404</v>
      </c>
      <c r="L179" s="9" t="n">
        <v>10694729159</v>
      </c>
      <c r="M179" s="33" t="n">
        <v>22</v>
      </c>
    </row>
    <row r="180">
      <c r="A180" s="10" t="n">
        <v>45323</v>
      </c>
      <c r="B180" s="5" t="inlineStr">
        <is>
          <t>2023-2024</t>
        </is>
      </c>
      <c r="C180" s="5" t="inlineStr">
        <is>
          <t>Q4FY24</t>
        </is>
      </c>
      <c r="D180" s="18" t="n">
        <v>15054.9928</v>
      </c>
      <c r="E180" s="8" t="n">
        <v>8452113.530099999</v>
      </c>
      <c r="F180" s="9" t="n">
        <v>10060312505</v>
      </c>
      <c r="G180" s="18" t="n">
        <v>1721.6086</v>
      </c>
      <c r="H180" s="8" t="n">
        <v>104347.5138</v>
      </c>
      <c r="I180" s="9" t="n">
        <v>116878136</v>
      </c>
      <c r="J180" s="18" t="n">
        <v>16776.6014</v>
      </c>
      <c r="K180" s="8" t="n">
        <v>8556461.0439</v>
      </c>
      <c r="L180" s="9" t="n">
        <v>10177190641</v>
      </c>
      <c r="M180" s="33" t="n">
        <v>21</v>
      </c>
    </row>
    <row r="181">
      <c r="A181" s="10" t="n">
        <v>45352</v>
      </c>
      <c r="B181" s="5" t="inlineStr">
        <is>
          <t>2023-2024</t>
        </is>
      </c>
      <c r="C181" s="5" t="inlineStr">
        <is>
          <t>Q4FY24</t>
        </is>
      </c>
      <c r="D181" s="18" t="n">
        <v>11276.7929</v>
      </c>
      <c r="E181" s="8" t="n">
        <v>7097935.3564</v>
      </c>
      <c r="F181" s="9" t="n">
        <v>8371297488</v>
      </c>
      <c r="G181" s="18" t="n">
        <v>1266.6867</v>
      </c>
      <c r="H181" s="8" t="n">
        <v>86724.54059999999</v>
      </c>
      <c r="I181" s="9" t="n">
        <v>96360188</v>
      </c>
      <c r="J181" s="18" t="n">
        <v>12543.4796</v>
      </c>
      <c r="K181" s="8" t="n">
        <v>7184659.897</v>
      </c>
      <c r="L181" s="9" t="n">
        <v>8467657676</v>
      </c>
      <c r="M181" s="33" t="n">
        <v>19</v>
      </c>
    </row>
    <row r="182">
      <c r="A182" s="10" t="n">
        <v>45383</v>
      </c>
      <c r="B182" s="5" t="inlineStr">
        <is>
          <t>2024-2025</t>
        </is>
      </c>
      <c r="C182" s="5" t="inlineStr">
        <is>
          <t>Q1FY25</t>
        </is>
      </c>
      <c r="D182" s="18" t="n">
        <v>10846.0225</v>
      </c>
      <c r="E182" s="8" t="n">
        <v>7072373.6393</v>
      </c>
      <c r="F182" s="9" t="n">
        <v>8337735024</v>
      </c>
      <c r="G182" s="18" t="n">
        <v>1559.4271</v>
      </c>
      <c r="H182" s="8" t="n">
        <v>99213.4474</v>
      </c>
      <c r="I182" s="9" t="n">
        <v>111334639</v>
      </c>
      <c r="J182" s="18" t="n">
        <v>12405.4496</v>
      </c>
      <c r="K182" s="8" t="n">
        <v>7171587.0867</v>
      </c>
      <c r="L182" s="9" t="n">
        <v>8449069663</v>
      </c>
      <c r="M182" s="33" t="n">
        <v>20</v>
      </c>
    </row>
    <row r="183">
      <c r="A183" s="10" t="n">
        <v>45413</v>
      </c>
      <c r="B183" s="5" t="inlineStr">
        <is>
          <t>2024-2025</t>
        </is>
      </c>
      <c r="C183" s="5" t="inlineStr">
        <is>
          <t>Q1FY25</t>
        </is>
      </c>
      <c r="D183" s="18" t="n">
        <v>12847.88</v>
      </c>
      <c r="E183" s="8" t="n">
        <v>7153565.094</v>
      </c>
      <c r="F183" s="9" t="n">
        <v>10646495090</v>
      </c>
      <c r="G183" s="18" t="n">
        <v>1866.1332</v>
      </c>
      <c r="H183" s="8" t="n">
        <v>110346.9405</v>
      </c>
      <c r="I183" s="9" t="n">
        <v>134453588</v>
      </c>
      <c r="J183" s="18" t="n">
        <v>14714.0132</v>
      </c>
      <c r="K183" s="8" t="n">
        <v>7263912.0345</v>
      </c>
      <c r="L183" s="9" t="n">
        <v>10780948678</v>
      </c>
      <c r="M183" s="33" t="n">
        <v>22</v>
      </c>
    </row>
    <row r="184">
      <c r="A184" s="10" t="n">
        <v>45444</v>
      </c>
      <c r="B184" s="5" t="inlineStr">
        <is>
          <t>2024-2025</t>
        </is>
      </c>
      <c r="C184" s="5" t="inlineStr">
        <is>
          <t>Q1FY25</t>
        </is>
      </c>
      <c r="D184" s="18" t="n">
        <v>14863.0777</v>
      </c>
      <c r="E184" s="8" t="n">
        <v>7226150.2752</v>
      </c>
      <c r="F184" s="9" t="n">
        <v>10133779313</v>
      </c>
      <c r="G184" s="18" t="n">
        <v>1913.6989</v>
      </c>
      <c r="H184" s="8" t="n">
        <v>111768.0108</v>
      </c>
      <c r="I184" s="9" t="n">
        <v>134843181</v>
      </c>
      <c r="J184" s="18" t="n">
        <v>16776.7766</v>
      </c>
      <c r="K184" s="8" t="n">
        <v>7337918.286</v>
      </c>
      <c r="L184" s="9" t="n">
        <v>10268622494</v>
      </c>
      <c r="M184" s="33" t="n"/>
    </row>
    <row r="185">
      <c r="A185" s="10" t="n">
        <v>45474</v>
      </c>
      <c r="B185" s="5" t="inlineStr">
        <is>
          <t>2024-2025</t>
        </is>
      </c>
      <c r="C185" s="5" t="inlineStr">
        <is>
          <t>Q2FY25</t>
        </is>
      </c>
      <c r="D185" s="18" t="n">
        <v>13121.9646</v>
      </c>
      <c r="E185" s="8" t="n">
        <v>8214873.0473</v>
      </c>
      <c r="F185" s="9" t="n">
        <v>11240001254</v>
      </c>
      <c r="G185" s="18" t="n">
        <v>1978.7695</v>
      </c>
      <c r="H185" s="8" t="n">
        <v>119275.3095</v>
      </c>
      <c r="I185" s="9" t="n">
        <v>148229445</v>
      </c>
      <c r="J185" s="18" t="n">
        <v>15100.7341</v>
      </c>
      <c r="K185" s="8" t="n">
        <v>8334148.3568</v>
      </c>
      <c r="L185" s="9" t="n">
        <v>11388230699</v>
      </c>
      <c r="M185" s="33" t="n">
        <v>22</v>
      </c>
    </row>
    <row r="186">
      <c r="A186" s="10" t="n">
        <v>45505</v>
      </c>
      <c r="B186" s="5" t="inlineStr">
        <is>
          <t>2024-2025</t>
        </is>
      </c>
      <c r="C186" s="5" t="inlineStr">
        <is>
          <t>Q2FY25</t>
        </is>
      </c>
      <c r="D186" s="18" t="n">
        <v>12186.7814</v>
      </c>
      <c r="E186" s="8" t="n">
        <v>7768088.5018</v>
      </c>
      <c r="F186" s="9" t="n">
        <v>11786111607</v>
      </c>
      <c r="G186" s="18" t="n">
        <v>1619.9825</v>
      </c>
      <c r="H186" s="8" t="n">
        <v>116393.6157</v>
      </c>
      <c r="I186" s="9" t="n">
        <v>141097612</v>
      </c>
      <c r="J186" s="18" t="n">
        <v>13806.7639</v>
      </c>
      <c r="K186" s="8" t="n">
        <v>7884482.1175</v>
      </c>
      <c r="L186" s="9" t="n">
        <v>11927209219</v>
      </c>
      <c r="M186" s="33" t="n">
        <v>21</v>
      </c>
    </row>
    <row r="187">
      <c r="A187" s="10" t="n">
        <v>45536</v>
      </c>
      <c r="B187" s="5" t="inlineStr">
        <is>
          <t>2024-2025</t>
        </is>
      </c>
      <c r="C187" s="5" t="inlineStr">
        <is>
          <t>Q2FY25</t>
        </is>
      </c>
      <c r="D187" s="18" t="n">
        <v>11366.7253</v>
      </c>
      <c r="E187" s="8" t="n">
        <v>8097482.2692</v>
      </c>
      <c r="F187" s="9" t="n">
        <v>11833360241</v>
      </c>
      <c r="G187" s="18" t="n">
        <v>1743.9333</v>
      </c>
      <c r="H187" s="8" t="n">
        <v>128839.5744</v>
      </c>
      <c r="I187" s="9" t="n">
        <v>152068419</v>
      </c>
      <c r="J187" s="18" t="n">
        <v>13110.6586</v>
      </c>
      <c r="K187" s="8" t="n">
        <v>8226321.8436</v>
      </c>
      <c r="L187" s="9" t="n">
        <v>11985428660</v>
      </c>
      <c r="M187" s="33" t="n">
        <v>21</v>
      </c>
    </row>
    <row r="188">
      <c r="A188" s="10" t="n">
        <v>45566</v>
      </c>
      <c r="B188" s="5" t="inlineStr">
        <is>
          <t>2024-2025</t>
        </is>
      </c>
      <c r="C188" s="5" t="inlineStr">
        <is>
          <t>Q3FY25</t>
        </is>
      </c>
      <c r="D188" s="18" t="n">
        <v>13674.3334</v>
      </c>
      <c r="E188" s="8" t="n">
        <v>8601587.7141</v>
      </c>
      <c r="F188" s="9" t="n">
        <v>12737058672</v>
      </c>
      <c r="G188" s="18" t="n">
        <v>1719.9141</v>
      </c>
      <c r="H188" s="8" t="n">
        <v>124688.5377</v>
      </c>
      <c r="I188" s="9" t="n">
        <v>153087130</v>
      </c>
      <c r="J188" s="18" t="n">
        <v>15394.2475</v>
      </c>
      <c r="K188" s="8" t="n">
        <v>8726276.251800001</v>
      </c>
      <c r="L188" s="9" t="n">
        <v>12890145802</v>
      </c>
      <c r="M188" s="33" t="n">
        <v>22</v>
      </c>
    </row>
    <row r="189">
      <c r="A189" s="10" t="n">
        <v>45597</v>
      </c>
      <c r="B189" s="5" t="inlineStr">
        <is>
          <t>2024-2025</t>
        </is>
      </c>
      <c r="C189" s="5" t="inlineStr">
        <is>
          <t>Q3FY25</t>
        </is>
      </c>
      <c r="D189" s="18" t="n">
        <v>10315.0164</v>
      </c>
      <c r="E189" s="8" t="n">
        <v>6244851.6294</v>
      </c>
      <c r="F189" s="9" t="n">
        <v>9595744290</v>
      </c>
      <c r="G189" s="18" t="n">
        <v>1274.9672</v>
      </c>
      <c r="H189" s="8" t="n">
        <v>90525.98390000001</v>
      </c>
      <c r="I189" s="9" t="n">
        <v>133628642</v>
      </c>
      <c r="J189" s="18" t="n">
        <v>11589.9836</v>
      </c>
      <c r="K189" s="8" t="n">
        <v>6335377.6133</v>
      </c>
      <c r="L189" s="9" t="n">
        <v>9729372932</v>
      </c>
      <c r="M189" s="33" t="n">
        <v>19</v>
      </c>
    </row>
    <row r="190">
      <c r="A190" s="10" t="n">
        <v>45627</v>
      </c>
      <c r="B190" s="5" t="inlineStr">
        <is>
          <t>2024-2025</t>
        </is>
      </c>
      <c r="C190" s="5" t="inlineStr">
        <is>
          <t>Q3FY25</t>
        </is>
      </c>
      <c r="D190" s="18" t="n">
        <v>9601.1579</v>
      </c>
      <c r="E190" s="8" t="n">
        <v>4257543.1303</v>
      </c>
      <c r="F190" s="9" t="n">
        <v>6443335785</v>
      </c>
      <c r="G190" s="18" t="n">
        <v>1417.5015</v>
      </c>
      <c r="H190" s="8" t="n">
        <v>104247.072</v>
      </c>
      <c r="I190" s="9" t="n">
        <v>152078002</v>
      </c>
      <c r="J190" s="18" t="n">
        <v>11018.6594</v>
      </c>
      <c r="K190" s="8" t="n">
        <v>4361790.2023</v>
      </c>
      <c r="L190" s="9" t="n">
        <v>6595413787</v>
      </c>
      <c r="M190" s="33" t="n">
        <v>21</v>
      </c>
    </row>
    <row r="191">
      <c r="A191" s="10" t="n">
        <v>45658</v>
      </c>
      <c r="B191" s="5" t="inlineStr">
        <is>
          <t>2024-2025</t>
        </is>
      </c>
      <c r="C191" s="5" t="inlineStr">
        <is>
          <t>Q4FY25</t>
        </is>
      </c>
      <c r="D191" s="18" t="n">
        <v>10385.33</v>
      </c>
      <c r="E191" s="8" t="n">
        <v>4253744.7608</v>
      </c>
      <c r="F191" s="9" t="n">
        <v>3609053742</v>
      </c>
      <c r="G191" s="18" t="n">
        <v>1919.4947</v>
      </c>
      <c r="H191" s="8" t="n">
        <v>124170.6611</v>
      </c>
      <c r="I191" s="9" t="n">
        <v>192268414</v>
      </c>
      <c r="J191" s="18" t="n">
        <v>12304.8247</v>
      </c>
      <c r="K191" s="8" t="n">
        <v>4377915.4219</v>
      </c>
      <c r="L191" s="9" t="n">
        <v>3801322156</v>
      </c>
      <c r="M191" s="33" t="n">
        <v>23</v>
      </c>
    </row>
    <row r="192">
      <c r="A192" s="10" t="n">
        <v>45689</v>
      </c>
      <c r="B192" s="5" t="inlineStr">
        <is>
          <t>2024-2025</t>
        </is>
      </c>
      <c r="C192" s="5" t="inlineStr">
        <is>
          <t>Q4FY25</t>
        </is>
      </c>
      <c r="D192" s="18" t="n">
        <v>8095.8266</v>
      </c>
      <c r="E192" s="8" t="n">
        <v>3561561.4028</v>
      </c>
      <c r="F192" s="9" t="n">
        <v>2094518722</v>
      </c>
      <c r="G192" s="18" t="n">
        <v>1484.7154</v>
      </c>
      <c r="H192" s="8" t="n">
        <v>95992.227</v>
      </c>
      <c r="I192" s="9" t="n">
        <v>154440343</v>
      </c>
      <c r="J192" s="18" t="n">
        <v>9580.541999999999</v>
      </c>
      <c r="K192" s="8" t="n">
        <v>3657553.6298</v>
      </c>
      <c r="L192" s="9" t="n">
        <v>2248959065</v>
      </c>
      <c r="M192" s="33" t="n">
        <v>20</v>
      </c>
    </row>
    <row r="193">
      <c r="A193" s="10" t="n">
        <v>45717</v>
      </c>
      <c r="B193" s="5" t="inlineStr">
        <is>
          <t>2024-2025</t>
        </is>
      </c>
      <c r="C193" s="5" t="inlineStr">
        <is>
          <t>Q4FY25</t>
        </is>
      </c>
      <c r="D193" s="18" t="n">
        <v>8441.1203</v>
      </c>
      <c r="E193" s="8" t="n">
        <v>4133728.0705</v>
      </c>
      <c r="F193" s="9" t="n">
        <v>2451937615</v>
      </c>
      <c r="G193" s="18" t="n">
        <v>1253.3891</v>
      </c>
      <c r="H193" s="8" t="n">
        <v>85711.8953</v>
      </c>
      <c r="I193" s="9" t="n">
        <v>140654375</v>
      </c>
      <c r="J193" s="18" t="n">
        <v>9694.509400000001</v>
      </c>
      <c r="K193" s="8" t="n">
        <v>4219439.9658</v>
      </c>
      <c r="L193" s="9" t="n">
        <v>2592591990</v>
      </c>
      <c r="M193" s="33" t="n">
        <v>19</v>
      </c>
    </row>
    <row r="194">
      <c r="A194" s="10" t="n">
        <v>45748</v>
      </c>
      <c r="B194" s="5" t="inlineStr">
        <is>
          <t>2025-2026</t>
        </is>
      </c>
      <c r="C194" s="5" t="inlineStr">
        <is>
          <t>Q1FY26</t>
        </is>
      </c>
      <c r="D194" s="18" t="n">
        <v>9519.694799999999</v>
      </c>
      <c r="E194" s="8" t="n">
        <v>4239221.9571</v>
      </c>
      <c r="F194" s="9" t="n">
        <v>2426293562</v>
      </c>
      <c r="G194" s="18" t="n">
        <v>1529.2522</v>
      </c>
      <c r="H194" s="8" t="n">
        <v>89542.1491</v>
      </c>
      <c r="I194" s="9" t="n">
        <v>142078947</v>
      </c>
      <c r="J194" s="18" t="n">
        <v>11048.947</v>
      </c>
      <c r="K194" s="8" t="n">
        <v>4328764.1062</v>
      </c>
      <c r="L194" s="9" t="n">
        <v>2568372509</v>
      </c>
      <c r="M194" s="33" t="n">
        <v>19</v>
      </c>
    </row>
    <row r="195">
      <c r="A195" s="10" t="n">
        <v>45778</v>
      </c>
      <c r="B195" s="5" t="inlineStr">
        <is>
          <t>2025-2026</t>
        </is>
      </c>
      <c r="C195" s="5" t="inlineStr">
        <is>
          <t>Q1FY26</t>
        </is>
      </c>
      <c r="D195" s="18" t="n">
        <v>10859.1142</v>
      </c>
      <c r="E195" s="8" t="n">
        <v>4503252.5246</v>
      </c>
      <c r="F195" s="9" t="n">
        <v>2456738838</v>
      </c>
      <c r="G195" s="18" t="n">
        <v>1654.8086</v>
      </c>
      <c r="H195" s="8" t="n">
        <v>102936.4139</v>
      </c>
      <c r="I195" s="9" t="n">
        <v>155461046</v>
      </c>
      <c r="J195" s="18" t="n">
        <v>12513.9228</v>
      </c>
      <c r="K195" s="8" t="n">
        <v>4606188.9385</v>
      </c>
      <c r="L195" s="9" t="n">
        <v>2612199884</v>
      </c>
      <c r="M195" s="33" t="n">
        <v>21</v>
      </c>
    </row>
    <row r="196">
      <c r="A196" s="10" t="n">
        <v>45809</v>
      </c>
      <c r="B196" s="5" t="inlineStr">
        <is>
          <t>2025-2026</t>
        </is>
      </c>
      <c r="C196" s="5" t="inlineStr">
        <is>
          <t>Q1FY26</t>
        </is>
      </c>
      <c r="D196" s="18" t="n">
        <v>8801.3673</v>
      </c>
      <c r="E196" s="8" t="n">
        <v>4434631.9223</v>
      </c>
      <c r="F196" s="9" t="n">
        <v>2382867572</v>
      </c>
      <c r="G196" s="18" t="n">
        <v>1499.0642</v>
      </c>
      <c r="H196" s="8" t="n">
        <v>104575.3454</v>
      </c>
      <c r="I196" s="9" t="n">
        <v>151228624</v>
      </c>
      <c r="J196" s="18" t="n">
        <v>10300.4315</v>
      </c>
      <c r="K196" s="8" t="n">
        <v>4539207.2677</v>
      </c>
      <c r="L196" s="9" t="n">
        <v>2534096196</v>
      </c>
      <c r="M196" s="33" t="n">
        <v>21</v>
      </c>
    </row>
    <row r="197">
      <c r="A197" s="10" t="n">
        <v>45839</v>
      </c>
      <c r="B197" s="5" t="inlineStr">
        <is>
          <t>2025-2026</t>
        </is>
      </c>
      <c r="C197" s="5" t="inlineStr">
        <is>
          <t>Q2FY26</t>
        </is>
      </c>
      <c r="D197" s="18" t="n">
        <v>8609.1924</v>
      </c>
      <c r="E197" s="8" t="n">
        <v>5145115.7452</v>
      </c>
      <c r="F197" s="9" t="n">
        <v>2710507317</v>
      </c>
      <c r="G197" s="18" t="n">
        <v>1413.9768</v>
      </c>
      <c r="H197" s="8" t="n">
        <v>100214.5182</v>
      </c>
      <c r="I197" s="9" t="n">
        <v>137705218</v>
      </c>
      <c r="J197" s="18" t="n">
        <v>10023.1692</v>
      </c>
      <c r="K197" s="8" t="n">
        <v>5245330.2634</v>
      </c>
      <c r="L197" s="9" t="n">
        <v>2848212535</v>
      </c>
      <c r="M197" s="33" t="n">
        <v>23</v>
      </c>
    </row>
    <row r="198">
      <c r="A198" s="10" t="n">
        <v>45870</v>
      </c>
      <c r="B198" s="5" t="inlineStr">
        <is>
          <t>2025-2026</t>
        </is>
      </c>
      <c r="C198" s="5" t="inlineStr">
        <is>
          <t>Q2FY26</t>
        </is>
      </c>
      <c r="D198" s="18" t="n">
        <v>7893.1747</v>
      </c>
      <c r="E198" s="8" t="n">
        <v>4389562.8399</v>
      </c>
      <c r="F198" s="9" t="n">
        <v>2360035281</v>
      </c>
      <c r="G198" s="18" t="n">
        <v>1100.8604</v>
      </c>
      <c r="H198" s="8" t="n">
        <v>84133.9768</v>
      </c>
      <c r="I198" s="9" t="n">
        <v>118483323</v>
      </c>
      <c r="J198" s="18" t="n">
        <v>8994.035099999999</v>
      </c>
      <c r="K198" s="8" t="n">
        <v>4473696.8167</v>
      </c>
      <c r="L198" s="9" t="n">
        <v>2478518604</v>
      </c>
      <c r="M198" s="33" t="n">
        <v>19</v>
      </c>
    </row>
    <row r="199">
      <c r="A199" s="10" t="n">
        <v>45901</v>
      </c>
      <c r="B199" s="5" t="inlineStr">
        <is>
          <t>2025-2026</t>
        </is>
      </c>
      <c r="C199" s="5" t="inlineStr">
        <is>
          <t>Q2FY26</t>
        </is>
      </c>
      <c r="D199" s="18" t="n">
        <v>9333.1754</v>
      </c>
      <c r="E199" s="8" t="n">
        <v>5807334.4717</v>
      </c>
      <c r="F199" s="9" t="n">
        <v>3099992966</v>
      </c>
      <c r="G199" s="18" t="n">
        <v>1372.3566</v>
      </c>
      <c r="H199" s="8" t="n">
        <v>104594.2833</v>
      </c>
      <c r="I199" s="9" t="n">
        <v>145165338</v>
      </c>
      <c r="J199" s="18" t="n">
        <v>10705.532</v>
      </c>
      <c r="K199" s="8" t="n">
        <v>5911928.755</v>
      </c>
      <c r="L199" s="9" t="n">
        <v>3245158304</v>
      </c>
      <c r="M199" s="33" t="n">
        <v>22</v>
      </c>
    </row>
    <row r="200">
      <c r="A200" s="10" t="n">
        <v>45931</v>
      </c>
      <c r="B200" s="5" t="inlineStr">
        <is>
          <t>2025-2026</t>
        </is>
      </c>
      <c r="C200" s="5" t="inlineStr">
        <is>
          <t>Q3FY26</t>
        </is>
      </c>
      <c r="D200" s="18" t="n">
        <v>10417.9899</v>
      </c>
      <c r="E200" s="8" t="n">
        <v>5859561.0179</v>
      </c>
      <c r="F200" s="9" t="n">
        <v>3053547719</v>
      </c>
      <c r="G200" s="18" t="n">
        <v>1426.9038</v>
      </c>
      <c r="H200" s="8" t="n">
        <v>98869.859</v>
      </c>
      <c r="I200" s="9" t="n">
        <v>136062559</v>
      </c>
      <c r="J200" s="18" t="n">
        <v>11844.8937</v>
      </c>
      <c r="K200" s="8" t="n">
        <v>5958430.8769</v>
      </c>
      <c r="L200" s="9" t="n">
        <v>3189610278</v>
      </c>
      <c r="M200" s="33" t="n">
        <v>21</v>
      </c>
    </row>
    <row r="201">
      <c r="A201" s="10" t="n">
        <v>45962</v>
      </c>
      <c r="B201" s="5" t="inlineStr">
        <is>
          <t>2025-2026</t>
        </is>
      </c>
      <c r="C201" s="5" t="inlineStr">
        <is>
          <t>Q3FY26</t>
        </is>
      </c>
      <c r="D201" s="18" t="n">
        <v>9132.7739</v>
      </c>
      <c r="E201" s="8" t="n">
        <v>5040587.9197</v>
      </c>
      <c r="F201" s="9" t="n">
        <v>2587888973</v>
      </c>
      <c r="G201" s="18" t="n">
        <v>1236.2411</v>
      </c>
      <c r="H201" s="8" t="n">
        <v>97632.08689999999</v>
      </c>
      <c r="I201" s="9" t="n">
        <v>134375026</v>
      </c>
      <c r="J201" s="18" t="n">
        <v>10369.015</v>
      </c>
      <c r="K201" s="8" t="n">
        <v>5138220.0066</v>
      </c>
      <c r="L201" s="9" t="n">
        <v>2722263999</v>
      </c>
      <c r="M201" s="33" t="n">
        <v>19</v>
      </c>
    </row>
    <row r="202">
      <c r="A202" s="10" t="n">
        <v>45992</v>
      </c>
      <c r="B202" s="5" t="inlineStr">
        <is>
          <t>2025-2026</t>
        </is>
      </c>
      <c r="C202" s="5" t="inlineStr">
        <is>
          <t>Q3FY26</t>
        </is>
      </c>
      <c r="D202" s="18" t="n">
        <v>9469.230299999999</v>
      </c>
      <c r="E202" s="8" t="n">
        <v>5834460.1162</v>
      </c>
      <c r="F202" s="9" t="n">
        <v>2990707367</v>
      </c>
      <c r="G202" s="18" t="n">
        <v>1330.4192</v>
      </c>
      <c r="H202" s="8" t="n">
        <v>105989.5248</v>
      </c>
      <c r="I202" s="9" t="n">
        <v>149184875</v>
      </c>
      <c r="J202" s="18" t="n">
        <v>10799.6495</v>
      </c>
      <c r="K202" s="8" t="n">
        <v>5940449.641</v>
      </c>
      <c r="L202" s="9" t="n">
        <v>3139892242</v>
      </c>
      <c r="M202" s="33" t="n">
        <v>22</v>
      </c>
    </row>
    <row r="203">
      <c r="A203" s="10" t="n">
        <v>46023</v>
      </c>
      <c r="B203" s="5" t="inlineStr">
        <is>
          <t>2025-2026</t>
        </is>
      </c>
      <c r="C203" s="5" t="inlineStr">
        <is>
          <t>Q4FY26</t>
        </is>
      </c>
      <c r="D203" s="18" t="n">
        <v>11531.5398</v>
      </c>
      <c r="E203" s="8" t="n">
        <v>5959791.8422</v>
      </c>
      <c r="F203" s="9" t="n">
        <v>3556776860</v>
      </c>
      <c r="G203" s="18" t="n">
        <v>1760.999</v>
      </c>
      <c r="H203" s="8" t="n">
        <v>119204.0818</v>
      </c>
      <c r="I203" s="9" t="n">
        <v>168461130</v>
      </c>
      <c r="J203" s="18" t="n">
        <v>13292.5388</v>
      </c>
      <c r="K203" s="8" t="n">
        <v>6078995.924</v>
      </c>
      <c r="L203" s="9" t="n">
        <v>3725237990</v>
      </c>
      <c r="M203" s="33" t="n">
        <v>20</v>
      </c>
    </row>
    <row r="204">
      <c r="A204" s="10" t="n">
        <v>46054</v>
      </c>
      <c r="B204" s="5" t="inlineStr">
        <is>
          <t>2025-2026</t>
        </is>
      </c>
      <c r="C204" s="5" t="inlineStr">
        <is>
          <t>Q4FY26</t>
        </is>
      </c>
      <c r="D204" s="18" t="n">
        <v>12839.6918</v>
      </c>
      <c r="E204" s="8" t="n">
        <v>5949997.8869</v>
      </c>
      <c r="F204" s="9" t="n">
        <v>3553974028</v>
      </c>
      <c r="G204" s="18" t="n">
        <v>1872.1418</v>
      </c>
      <c r="H204" s="8" t="n">
        <v>123132.2955</v>
      </c>
      <c r="I204" s="9" t="n">
        <v>176152997</v>
      </c>
      <c r="J204" s="18" t="n">
        <v>14711.8336</v>
      </c>
      <c r="K204" s="8" t="n">
        <v>6073130.1824</v>
      </c>
      <c r="L204" s="9" t="n">
        <v>3730127025</v>
      </c>
      <c r="M204" s="33" t="n">
        <v>21</v>
      </c>
    </row>
    <row r="205">
      <c r="A205" s="10" t="n">
        <v>46082</v>
      </c>
      <c r="B205" s="5" t="inlineStr">
        <is>
          <t>2025-2026</t>
        </is>
      </c>
      <c r="C205" s="5" t="inlineStr">
        <is>
          <t>Q4FY26</t>
        </is>
      </c>
      <c r="D205" s="18" t="n">
        <v>16246.6792</v>
      </c>
      <c r="E205" s="8" t="n">
        <v>5410439.972</v>
      </c>
      <c r="F205" s="9" t="n">
        <v>3507526776</v>
      </c>
      <c r="G205" s="18" t="n">
        <v>1573.8854</v>
      </c>
      <c r="H205" s="8" t="n">
        <v>91537.3867</v>
      </c>
      <c r="I205" s="9" t="n">
        <v>139604708</v>
      </c>
      <c r="J205" s="18" t="n">
        <v>17820.5646</v>
      </c>
      <c r="K205" s="8" t="n">
        <v>5501977.3587</v>
      </c>
      <c r="L205" s="9" t="n">
        <v>3647131484</v>
      </c>
      <c r="M205" s="33" t="n">
        <v>19</v>
      </c>
    </row>
    <row r="206">
      <c r="A206" s="10" t="n">
        <v>46113</v>
      </c>
      <c r="B206" s="5" t="inlineStr">
        <is>
          <t>2026-2027</t>
        </is>
      </c>
      <c r="C206" s="5" t="inlineStr">
        <is>
          <t>Q1FY27</t>
        </is>
      </c>
      <c r="D206" s="18" t="n">
        <v>11243.914</v>
      </c>
      <c r="E206" s="8" t="n">
        <v>4212880.9378</v>
      </c>
      <c r="F206" s="9" t="n">
        <v>2704917038</v>
      </c>
      <c r="G206" s="18" t="n">
        <v>1653.6018</v>
      </c>
      <c r="H206" s="8" t="n">
        <v>93864.3897</v>
      </c>
      <c r="I206" s="9" t="n">
        <v>140102590</v>
      </c>
      <c r="J206" s="18" t="n">
        <v>12897.5158</v>
      </c>
      <c r="K206" s="8" t="n">
        <v>4306745.3275</v>
      </c>
      <c r="L206" s="9" t="n">
        <v>2845019628</v>
      </c>
      <c r="M206" s="33" t="n">
        <v>20</v>
      </c>
    </row>
    <row r="207">
      <c r="A207" s="10" t="n">
        <v>46143</v>
      </c>
      <c r="B207" s="5" t="inlineStr">
        <is>
          <t>2026-2027</t>
        </is>
      </c>
      <c r="C207" s="5" t="inlineStr">
        <is>
          <t>Q1FY27</t>
        </is>
      </c>
      <c r="D207" s="18" t="n">
        <v>11128.7157</v>
      </c>
      <c r="E207" s="8" t="n">
        <v>4737453.4094</v>
      </c>
      <c r="F207" s="9" t="n">
        <v>3038254197</v>
      </c>
      <c r="G207" s="18" t="n">
        <v>1648.5023</v>
      </c>
      <c r="H207" s="8" t="n">
        <v>104228.865</v>
      </c>
      <c r="I207" s="9" t="n">
        <v>151042632</v>
      </c>
      <c r="J207" s="18" t="n">
        <v>12777.218</v>
      </c>
      <c r="K207" s="8" t="n">
        <v>4841682.2744</v>
      </c>
      <c r="L207" s="9" t="n">
        <v>3189296829</v>
      </c>
      <c r="M207" s="33" t="n">
        <v>19</v>
      </c>
    </row>
    <row r="208">
      <c r="A208" s="10" t="n">
        <v>46174</v>
      </c>
      <c r="B208" s="5" t="inlineStr">
        <is>
          <t>2026-2027</t>
        </is>
      </c>
      <c r="C208" s="5" t="inlineStr">
        <is>
          <t>Q1FY27</t>
        </is>
      </c>
      <c r="D208" s="18" t="n">
        <v>11487.3373</v>
      </c>
      <c r="E208" s="8" t="n">
        <v>5703559.3213</v>
      </c>
      <c r="F208" s="9" t="n">
        <v>3676370909</v>
      </c>
      <c r="G208" s="18" t="n">
        <v>1448.9973</v>
      </c>
      <c r="H208" s="8" t="n">
        <v>100786.6497</v>
      </c>
      <c r="I208" s="9" t="n">
        <v>151444901</v>
      </c>
      <c r="J208" s="18" t="n">
        <v>12936.3346</v>
      </c>
      <c r="K208" s="8" t="n">
        <v>5804345.971</v>
      </c>
      <c r="L208" s="9" t="n">
        <v>3827815810</v>
      </c>
      <c r="M208" s="33" t="n">
        <v>21</v>
      </c>
    </row>
    <row r="209">
      <c r="A209" s="10" t="n">
        <v>46204</v>
      </c>
      <c r="B209" s="5" t="inlineStr">
        <is>
          <t>2026-2027</t>
        </is>
      </c>
      <c r="C209" s="5" t="inlineStr">
        <is>
          <t>Q2FY27</t>
        </is>
      </c>
      <c r="D209" s="18" t="n">
        <v>9705.076999999999</v>
      </c>
      <c r="E209" s="8" t="n">
        <v>4783211.6305</v>
      </c>
      <c r="F209" s="9" t="n">
        <v>3025822358</v>
      </c>
      <c r="G209" s="18" t="n">
        <v>1843.518</v>
      </c>
      <c r="H209" s="8" t="n">
        <v>114542.7259</v>
      </c>
      <c r="I209" s="9" t="n">
        <v>163448073</v>
      </c>
      <c r="J209" s="18" t="n">
        <v>11548.595</v>
      </c>
      <c r="K209" s="8" t="n">
        <v>4897754.3564</v>
      </c>
      <c r="L209" s="9" t="n">
        <v>3189270431</v>
      </c>
      <c r="M209" s="33" t="n">
        <v>23</v>
      </c>
    </row>
    <row r="210">
      <c r="A210" s="10" t="n">
        <v>46235</v>
      </c>
      <c r="B210" s="5" t="inlineStr">
        <is>
          <t>2026-2027</t>
        </is>
      </c>
      <c r="C210" s="5" t="inlineStr">
        <is>
          <t>Q2FY27</t>
        </is>
      </c>
      <c r="D210" s="18" t="n">
        <v>7391.8289</v>
      </c>
      <c r="E210" s="8" t="n">
        <v>3925693.0643</v>
      </c>
      <c r="F210" s="9" t="n">
        <v>2461473175</v>
      </c>
      <c r="G210" s="18" t="n">
        <v>1497.977</v>
      </c>
      <c r="H210" s="8" t="n">
        <v>108962.482</v>
      </c>
      <c r="I210" s="9" t="n">
        <v>148378669</v>
      </c>
      <c r="J210" s="18" t="n">
        <v>8889.805899999999</v>
      </c>
      <c r="K210" s="8" t="n">
        <v>4034655.5463</v>
      </c>
      <c r="L210" s="9" t="n">
        <v>2609851844</v>
      </c>
      <c r="M210" s="33" t="n">
        <v>21</v>
      </c>
    </row>
    <row r="211">
      <c r="A211" s="10" t="n">
        <v>46266</v>
      </c>
      <c r="B211" s="5" t="inlineStr">
        <is>
          <t>2026-2027</t>
        </is>
      </c>
      <c r="C211" s="5" t="inlineStr">
        <is>
          <t>Q2FY27</t>
        </is>
      </c>
      <c r="D211" s="18" t="n">
        <v>4401.2972</v>
      </c>
      <c r="E211" s="8" t="n">
        <v>2402050.6068</v>
      </c>
      <c r="F211" s="9" t="n">
        <v>1551223431</v>
      </c>
      <c r="G211" s="18" t="n">
        <v>631.7394</v>
      </c>
      <c r="H211" s="8" t="n">
        <v>41428.8803</v>
      </c>
      <c r="I211" s="9" t="n">
        <v>58445582</v>
      </c>
      <c r="J211" s="18" t="n">
        <v>5033.0366</v>
      </c>
      <c r="K211" s="8" t="n">
        <v>2443479.4871</v>
      </c>
      <c r="L211" s="9" t="n">
        <v>1609669013</v>
      </c>
      <c r="M211" s="33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Index Options Premium Turnover (INR Bn)</t>
        </is>
      </c>
      <c r="F1" s="3" t="inlineStr">
        <is>
          <t>Index Options Notional Turnover (INR Bn)</t>
        </is>
      </c>
      <c r="G1" s="4" t="inlineStr">
        <is>
          <t>Index Options No. of Contracts</t>
        </is>
      </c>
      <c r="H1" s="15" t="inlineStr">
        <is>
          <t>Stock/Equity Options Premium Turnover (INR Bn)</t>
        </is>
      </c>
      <c r="I1" s="3" t="inlineStr">
        <is>
          <t>Stock/Equity Options Notional Turnover (INR Bn)</t>
        </is>
      </c>
      <c r="J1" s="4" t="inlineStr">
        <is>
          <t>Stock/Equity Options No. of Contracts</t>
        </is>
      </c>
      <c r="K1" s="15" t="inlineStr">
        <is>
          <t>Total Options Premium Turnover (INR Bn)</t>
        </is>
      </c>
      <c r="L1" s="3" t="inlineStr">
        <is>
          <t>Total Options Notional Turnover (INR Bn)</t>
        </is>
      </c>
      <c r="M1" s="4" t="inlineStr">
        <is>
          <t>Total Options No. of Contracts</t>
        </is>
      </c>
      <c r="N1" s="27" t="inlineStr">
        <is>
          <t>India VIX Open</t>
        </is>
      </c>
      <c r="O1" s="28" t="inlineStr">
        <is>
          <t>India VIX High</t>
        </is>
      </c>
      <c r="P1" s="28" t="inlineStr">
        <is>
          <t>India VIX Low</t>
        </is>
      </c>
      <c r="Q1" s="28" t="inlineStr">
        <is>
          <t>India VIX Close</t>
        </is>
      </c>
      <c r="R1" s="28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 t="n">
        <v>58.7353</v>
      </c>
      <c r="F2" s="8" t="n">
        <v>11732.1026</v>
      </c>
      <c r="G2" s="9" t="n">
        <v>25232111</v>
      </c>
      <c r="H2" s="18" t="n">
        <v>7.2536</v>
      </c>
      <c r="I2" s="8" t="n">
        <v>125.0539</v>
      </c>
      <c r="J2" s="9" t="n">
        <v>259691</v>
      </c>
      <c r="K2" s="18" t="n">
        <v>65.9889</v>
      </c>
      <c r="L2" s="8" t="n">
        <v>11857.1565</v>
      </c>
      <c r="M2" s="9" t="n">
        <v>25491802</v>
      </c>
      <c r="N2" s="29" t="n">
        <v>64.4075</v>
      </c>
      <c r="O2" s="30" t="n">
        <v>64.4075</v>
      </c>
      <c r="P2" s="30" t="n">
        <v>59.78</v>
      </c>
      <c r="Q2" s="30" t="n">
        <v>60.0525</v>
      </c>
      <c r="R2" s="31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 t="n">
        <v>53.3014</v>
      </c>
      <c r="F3" s="8" t="n">
        <v>3710.7606</v>
      </c>
      <c r="G3" s="9" t="n">
        <v>7488125</v>
      </c>
      <c r="H3" s="18" t="n">
        <v>8.2925</v>
      </c>
      <c r="I3" s="8" t="n">
        <v>165.8353</v>
      </c>
      <c r="J3" s="9" t="n">
        <v>348284</v>
      </c>
      <c r="K3" s="18" t="n">
        <v>61.5939</v>
      </c>
      <c r="L3" s="8" t="n">
        <v>3876.5959</v>
      </c>
      <c r="M3" s="9" t="n">
        <v>7836409</v>
      </c>
      <c r="N3" s="29" t="n">
        <v>60.0525</v>
      </c>
      <c r="O3" s="30" t="n">
        <v>60.59</v>
      </c>
      <c r="P3" s="30" t="n">
        <v>54.9</v>
      </c>
      <c r="Q3" s="30" t="n">
        <v>55.3025</v>
      </c>
      <c r="R3" s="31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 t="n">
        <v>77.2654</v>
      </c>
      <c r="F4" s="8" t="n">
        <v>6646.2195</v>
      </c>
      <c r="G4" s="9" t="n">
        <v>13216110</v>
      </c>
      <c r="H4" s="18" t="n">
        <v>11.2346</v>
      </c>
      <c r="I4" s="8" t="n">
        <v>240.6376</v>
      </c>
      <c r="J4" s="9" t="n">
        <v>484147</v>
      </c>
      <c r="K4" s="18" t="n">
        <v>88.5</v>
      </c>
      <c r="L4" s="8" t="n">
        <v>6886.8571</v>
      </c>
      <c r="M4" s="9" t="n">
        <v>13700257</v>
      </c>
      <c r="N4" s="29" t="n">
        <v>55.3025</v>
      </c>
      <c r="O4" s="30" t="n">
        <v>55.3025</v>
      </c>
      <c r="P4" s="30" t="n">
        <v>49.9425</v>
      </c>
      <c r="Q4" s="30" t="n">
        <v>51.8</v>
      </c>
      <c r="R4" s="31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 t="n">
        <v>99.4772</v>
      </c>
      <c r="F5" s="8" t="n">
        <v>10430.3877</v>
      </c>
      <c r="G5" s="9" t="n">
        <v>20115506</v>
      </c>
      <c r="H5" s="18" t="n">
        <v>12.2758</v>
      </c>
      <c r="I5" s="8" t="n">
        <v>254.5269</v>
      </c>
      <c r="J5" s="9" t="n">
        <v>510854</v>
      </c>
      <c r="K5" s="18" t="n">
        <v>111.753</v>
      </c>
      <c r="L5" s="8" t="n">
        <v>10684.9146</v>
      </c>
      <c r="M5" s="9" t="n">
        <v>20626360</v>
      </c>
      <c r="N5" s="29" t="n">
        <v>51.8</v>
      </c>
      <c r="O5" s="30" t="n">
        <v>53.7325</v>
      </c>
      <c r="P5" s="30" t="n">
        <v>46.975</v>
      </c>
      <c r="Q5" s="30" t="n">
        <v>52.2425</v>
      </c>
      <c r="R5" s="31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 t="n">
        <v>76.36109999999999</v>
      </c>
      <c r="F6" s="8" t="n">
        <v>16866.774</v>
      </c>
      <c r="G6" s="9" t="n">
        <v>34344572</v>
      </c>
      <c r="H6" s="18" t="n">
        <v>11.2835</v>
      </c>
      <c r="I6" s="8" t="n">
        <v>242.3541</v>
      </c>
      <c r="J6" s="9" t="n">
        <v>464598</v>
      </c>
      <c r="K6" s="18" t="n">
        <v>87.6446</v>
      </c>
      <c r="L6" s="8" t="n">
        <v>17109.1281</v>
      </c>
      <c r="M6" s="9" t="n">
        <v>34809170</v>
      </c>
      <c r="N6" s="29" t="n">
        <v>52.2425</v>
      </c>
      <c r="O6" s="30" t="n">
        <v>52.2425</v>
      </c>
      <c r="P6" s="30" t="n">
        <v>46.9025</v>
      </c>
      <c r="Q6" s="30" t="n">
        <v>49.745</v>
      </c>
      <c r="R6" s="31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 t="n">
        <v>59.021</v>
      </c>
      <c r="F7" s="8" t="n">
        <v>5348.3542</v>
      </c>
      <c r="G7" s="9" t="n">
        <v>10009111</v>
      </c>
      <c r="H7" s="18" t="n">
        <v>11.4836</v>
      </c>
      <c r="I7" s="8" t="n">
        <v>259.3824</v>
      </c>
      <c r="J7" s="9" t="n">
        <v>496147</v>
      </c>
      <c r="K7" s="18" t="n">
        <v>70.5046</v>
      </c>
      <c r="L7" s="8" t="n">
        <v>5607.7366</v>
      </c>
      <c r="M7" s="9" t="n">
        <v>10505258</v>
      </c>
      <c r="N7" s="29" t="n">
        <v>49.745</v>
      </c>
      <c r="O7" s="30" t="n">
        <v>52.4925</v>
      </c>
      <c r="P7" s="30" t="n">
        <v>43.635</v>
      </c>
      <c r="Q7" s="30" t="n">
        <v>51.4575</v>
      </c>
      <c r="R7" s="31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 t="n">
        <v>78.1636</v>
      </c>
      <c r="F8" s="8" t="n">
        <v>9866.2898</v>
      </c>
      <c r="G8" s="9" t="n">
        <v>19043116</v>
      </c>
      <c r="H8" s="18" t="n">
        <v>13.8563</v>
      </c>
      <c r="I8" s="8" t="n">
        <v>336.5829</v>
      </c>
      <c r="J8" s="9" t="n">
        <v>643262</v>
      </c>
      <c r="K8" s="18" t="n">
        <v>92.01990000000001</v>
      </c>
      <c r="L8" s="8" t="n">
        <v>10202.8727</v>
      </c>
      <c r="M8" s="9" t="n">
        <v>19686378</v>
      </c>
      <c r="N8" s="29" t="n">
        <v>51.4575</v>
      </c>
      <c r="O8" s="30" t="n">
        <v>51.4575</v>
      </c>
      <c r="P8" s="30" t="n">
        <v>44.6475</v>
      </c>
      <c r="Q8" s="30" t="n">
        <v>49.735</v>
      </c>
      <c r="R8" s="31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 t="n">
        <v>69.2867</v>
      </c>
      <c r="F9" s="8" t="n">
        <v>18525.7324</v>
      </c>
      <c r="G9" s="9" t="n">
        <v>38969922</v>
      </c>
      <c r="H9" s="18" t="n">
        <v>10.2702</v>
      </c>
      <c r="I9" s="8" t="n">
        <v>266.113</v>
      </c>
      <c r="J9" s="9" t="n">
        <v>518571</v>
      </c>
      <c r="K9" s="18" t="n">
        <v>79.5569</v>
      </c>
      <c r="L9" s="8" t="n">
        <v>18791.8454</v>
      </c>
      <c r="M9" s="9" t="n">
        <v>39488493</v>
      </c>
      <c r="N9" s="29" t="n">
        <v>49.735</v>
      </c>
      <c r="O9" s="30" t="n">
        <v>49.735</v>
      </c>
      <c r="P9" s="30" t="n">
        <v>42.255</v>
      </c>
      <c r="Q9" s="30" t="n">
        <v>46.095</v>
      </c>
      <c r="R9" s="31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 t="n">
        <v>74.56189999999999</v>
      </c>
      <c r="F10" s="8" t="n">
        <v>6145.1931</v>
      </c>
      <c r="G10" s="9" t="n">
        <v>11488259</v>
      </c>
      <c r="H10" s="18" t="n">
        <v>13.3533</v>
      </c>
      <c r="I10" s="8" t="n">
        <v>380.5139</v>
      </c>
      <c r="J10" s="9" t="n">
        <v>755220</v>
      </c>
      <c r="K10" s="18" t="n">
        <v>87.9152</v>
      </c>
      <c r="L10" s="8" t="n">
        <v>6525.707</v>
      </c>
      <c r="M10" s="9" t="n">
        <v>12243479</v>
      </c>
      <c r="N10" s="29" t="n">
        <v>46.095</v>
      </c>
      <c r="O10" s="30" t="n">
        <v>46.095</v>
      </c>
      <c r="P10" s="30" t="n">
        <v>40.305</v>
      </c>
      <c r="Q10" s="30" t="n">
        <v>42.5925</v>
      </c>
      <c r="R10" s="31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 t="n">
        <v>62.5624</v>
      </c>
      <c r="F11" s="8" t="n">
        <v>6309.6839</v>
      </c>
      <c r="G11" s="9" t="n">
        <v>11896082</v>
      </c>
      <c r="H11" s="18" t="n">
        <v>11.5585</v>
      </c>
      <c r="I11" s="8" t="n">
        <v>361.5141</v>
      </c>
      <c r="J11" s="9" t="n">
        <v>692010</v>
      </c>
      <c r="K11" s="18" t="n">
        <v>74.12090000000001</v>
      </c>
      <c r="L11" s="8" t="n">
        <v>6671.198</v>
      </c>
      <c r="M11" s="9" t="n">
        <v>12588092</v>
      </c>
      <c r="N11" s="29" t="n">
        <v>42.5925</v>
      </c>
      <c r="O11" s="30" t="n">
        <v>44.0375</v>
      </c>
      <c r="P11" s="30" t="n">
        <v>40.295</v>
      </c>
      <c r="Q11" s="30" t="n">
        <v>43.455</v>
      </c>
      <c r="R11" s="31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 t="n">
        <v>62.0914</v>
      </c>
      <c r="F12" s="8" t="n">
        <v>6586.6284</v>
      </c>
      <c r="G12" s="9" t="n">
        <v>12840935</v>
      </c>
      <c r="H12" s="18" t="n">
        <v>13.2059</v>
      </c>
      <c r="I12" s="8" t="n">
        <v>428.467</v>
      </c>
      <c r="J12" s="9" t="n">
        <v>802516</v>
      </c>
      <c r="K12" s="18" t="n">
        <v>75.29730000000001</v>
      </c>
      <c r="L12" s="8" t="n">
        <v>7015.0954</v>
      </c>
      <c r="M12" s="9" t="n">
        <v>13643451</v>
      </c>
      <c r="N12" s="29" t="n">
        <v>43.455</v>
      </c>
      <c r="O12" s="30" t="n">
        <v>45.9625</v>
      </c>
      <c r="P12" s="30" t="n">
        <v>36.215</v>
      </c>
      <c r="Q12" s="30" t="n">
        <v>45.1975</v>
      </c>
      <c r="R12" s="31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 t="n">
        <v>71.033</v>
      </c>
      <c r="F13" s="8" t="n">
        <v>9657.6803</v>
      </c>
      <c r="G13" s="9" t="n">
        <v>19060607</v>
      </c>
      <c r="H13" s="18" t="n">
        <v>15.4035</v>
      </c>
      <c r="I13" s="8" t="n">
        <v>530.7338</v>
      </c>
      <c r="J13" s="9" t="n">
        <v>943474</v>
      </c>
      <c r="K13" s="18" t="n">
        <v>86.4365</v>
      </c>
      <c r="L13" s="8" t="n">
        <v>10188.4141</v>
      </c>
      <c r="M13" s="9" t="n">
        <v>20004081</v>
      </c>
      <c r="N13" s="29" t="n">
        <v>45.1975</v>
      </c>
      <c r="O13" s="30" t="n">
        <v>45.425</v>
      </c>
      <c r="P13" s="30" t="n">
        <v>40.465</v>
      </c>
      <c r="Q13" s="30" t="n">
        <v>42.8225</v>
      </c>
      <c r="R13" s="31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 t="n">
        <v>63.2318</v>
      </c>
      <c r="F14" s="8" t="n">
        <v>19868.9393</v>
      </c>
      <c r="G14" s="9" t="n">
        <v>40876453</v>
      </c>
      <c r="H14" s="18" t="n">
        <v>11.3764</v>
      </c>
      <c r="I14" s="8" t="n">
        <v>446.5476</v>
      </c>
      <c r="J14" s="9" t="n">
        <v>816687</v>
      </c>
      <c r="K14" s="18" t="n">
        <v>74.6082</v>
      </c>
      <c r="L14" s="8" t="n">
        <v>20315.4869</v>
      </c>
      <c r="M14" s="9" t="n">
        <v>41693140</v>
      </c>
      <c r="N14" s="29" t="n">
        <v>42.8225</v>
      </c>
      <c r="O14" s="30" t="n">
        <v>42.8225</v>
      </c>
      <c r="P14" s="30" t="n">
        <v>36.9975</v>
      </c>
      <c r="Q14" s="30" t="n">
        <v>39.23</v>
      </c>
      <c r="R14" s="31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 t="n">
        <v>54.6466</v>
      </c>
      <c r="F15" s="8" t="n">
        <v>4820.2526</v>
      </c>
      <c r="G15" s="9" t="n">
        <v>9036384</v>
      </c>
      <c r="H15" s="18" t="n">
        <v>14.5729</v>
      </c>
      <c r="I15" s="8" t="n">
        <v>653.6815</v>
      </c>
      <c r="J15" s="9" t="n">
        <v>1118447</v>
      </c>
      <c r="K15" s="18" t="n">
        <v>69.2195</v>
      </c>
      <c r="L15" s="8" t="n">
        <v>5473.9341</v>
      </c>
      <c r="M15" s="9" t="n">
        <v>10154831</v>
      </c>
      <c r="N15" s="29" t="n">
        <v>39.23</v>
      </c>
      <c r="O15" s="30" t="n">
        <v>39.9475</v>
      </c>
      <c r="P15" s="30" t="n">
        <v>34.9825</v>
      </c>
      <c r="Q15" s="30" t="n">
        <v>39.1175</v>
      </c>
      <c r="R15" s="31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 t="n">
        <v>50.6567</v>
      </c>
      <c r="F16" s="8" t="n">
        <v>5631.8185</v>
      </c>
      <c r="G16" s="9" t="n">
        <v>10715874</v>
      </c>
      <c r="H16" s="18" t="n">
        <v>10.9247</v>
      </c>
      <c r="I16" s="8" t="n">
        <v>512.6209</v>
      </c>
      <c r="J16" s="9" t="n">
        <v>956208</v>
      </c>
      <c r="K16" s="18" t="n">
        <v>61.5814</v>
      </c>
      <c r="L16" s="8" t="n">
        <v>6144.4394</v>
      </c>
      <c r="M16" s="9" t="n">
        <v>11672082</v>
      </c>
      <c r="N16" s="29" t="n">
        <v>39.1175</v>
      </c>
      <c r="O16" s="30" t="n">
        <v>40.1675</v>
      </c>
      <c r="P16" s="30" t="n">
        <v>35.2125</v>
      </c>
      <c r="Q16" s="30" t="n">
        <v>38.0425</v>
      </c>
      <c r="R16" s="31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 t="n">
        <v>52.6955</v>
      </c>
      <c r="F17" s="8" t="n">
        <v>7297.8679</v>
      </c>
      <c r="G17" s="9" t="n">
        <v>13719223</v>
      </c>
      <c r="H17" s="18" t="n">
        <v>11.1069</v>
      </c>
      <c r="I17" s="8" t="n">
        <v>571.6312</v>
      </c>
      <c r="J17" s="9" t="n">
        <v>1083798</v>
      </c>
      <c r="K17" s="18" t="n">
        <v>63.8024</v>
      </c>
      <c r="L17" s="8" t="n">
        <v>7869.4991</v>
      </c>
      <c r="M17" s="9" t="n">
        <v>14803021</v>
      </c>
      <c r="N17" s="29" t="n">
        <v>38.0425</v>
      </c>
      <c r="O17" s="30" t="n">
        <v>41.9125</v>
      </c>
      <c r="P17" s="30" t="n">
        <v>35.0675</v>
      </c>
      <c r="Q17" s="30" t="n">
        <v>35.355</v>
      </c>
      <c r="R17" s="31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 t="n">
        <v>59.5433</v>
      </c>
      <c r="F18" s="8" t="n">
        <v>10244.6915</v>
      </c>
      <c r="G18" s="9" t="n">
        <v>19759078</v>
      </c>
      <c r="H18" s="18" t="n">
        <v>9.751200000000001</v>
      </c>
      <c r="I18" s="8" t="n">
        <v>462.0616</v>
      </c>
      <c r="J18" s="9" t="n">
        <v>897648</v>
      </c>
      <c r="K18" s="18" t="n">
        <v>69.2945</v>
      </c>
      <c r="L18" s="8" t="n">
        <v>10706.7531</v>
      </c>
      <c r="M18" s="9" t="n">
        <v>20656726</v>
      </c>
      <c r="N18" s="29" t="n">
        <v>35.355</v>
      </c>
      <c r="O18" s="30" t="n">
        <v>35.355</v>
      </c>
      <c r="P18" s="30" t="n">
        <v>31.4825</v>
      </c>
      <c r="Q18" s="30" t="n">
        <v>33.8375</v>
      </c>
      <c r="R18" s="31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 t="n">
        <v>86.2488</v>
      </c>
      <c r="F19" s="8" t="n">
        <v>24940.6288</v>
      </c>
      <c r="G19" s="9" t="n">
        <v>47671016</v>
      </c>
      <c r="H19" s="18" t="n">
        <v>13.0554</v>
      </c>
      <c r="I19" s="8" t="n">
        <v>468.6763</v>
      </c>
      <c r="J19" s="9" t="n">
        <v>842054</v>
      </c>
      <c r="K19" s="18" t="n">
        <v>99.30419999999999</v>
      </c>
      <c r="L19" s="8" t="n">
        <v>25409.3051</v>
      </c>
      <c r="M19" s="9" t="n">
        <v>48513070</v>
      </c>
      <c r="N19" s="29" t="n">
        <v>33.8375</v>
      </c>
      <c r="O19" s="30" t="n">
        <v>34.2525</v>
      </c>
      <c r="P19" s="30" t="n">
        <v>32.535</v>
      </c>
      <c r="Q19" s="30" t="n">
        <v>33.9875</v>
      </c>
      <c r="R19" s="31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 t="n">
        <v>73.6009</v>
      </c>
      <c r="F20" s="8" t="n">
        <v>5891.1523</v>
      </c>
      <c r="G20" s="9" t="n">
        <v>10856955</v>
      </c>
      <c r="H20" s="18" t="n">
        <v>17.1756</v>
      </c>
      <c r="I20" s="8" t="n">
        <v>432.2781</v>
      </c>
      <c r="J20" s="9" t="n">
        <v>764726</v>
      </c>
      <c r="K20" s="18" t="n">
        <v>90.7765</v>
      </c>
      <c r="L20" s="8" t="n">
        <v>6323.4304</v>
      </c>
      <c r="M20" s="9" t="n">
        <v>11621681</v>
      </c>
      <c r="N20" s="29" t="n">
        <v>33.9875</v>
      </c>
      <c r="O20" s="30" t="n">
        <v>43.92</v>
      </c>
      <c r="P20" s="30" t="n">
        <v>33.9875</v>
      </c>
      <c r="Q20" s="30" t="n">
        <v>43.67</v>
      </c>
      <c r="R20" s="31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 t="n">
        <v>84.84569999999999</v>
      </c>
      <c r="F21" s="8" t="n">
        <v>8926.6649</v>
      </c>
      <c r="G21" s="9" t="n">
        <v>17128681</v>
      </c>
      <c r="H21" s="18" t="n">
        <v>16.1248</v>
      </c>
      <c r="I21" s="8" t="n">
        <v>391.2826</v>
      </c>
      <c r="J21" s="9" t="n">
        <v>721681</v>
      </c>
      <c r="K21" s="18" t="n">
        <v>100.9705</v>
      </c>
      <c r="L21" s="8" t="n">
        <v>9317.9475</v>
      </c>
      <c r="M21" s="9" t="n">
        <v>17850362</v>
      </c>
      <c r="N21" s="29" t="n">
        <v>43.67</v>
      </c>
      <c r="O21" s="30" t="n">
        <v>43.865</v>
      </c>
      <c r="P21" s="30" t="n">
        <v>38.1475</v>
      </c>
      <c r="Q21" s="30" t="n">
        <v>43.6075</v>
      </c>
      <c r="R21" s="31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 t="n">
        <v>96.0371</v>
      </c>
      <c r="F22" s="8" t="n">
        <v>13535.5082</v>
      </c>
      <c r="G22" s="9" t="n">
        <v>26900237</v>
      </c>
      <c r="H22" s="18" t="n">
        <v>14.3191</v>
      </c>
      <c r="I22" s="8" t="n">
        <v>359.9722</v>
      </c>
      <c r="J22" s="9" t="n">
        <v>670490</v>
      </c>
      <c r="K22" s="18" t="n">
        <v>110.3562</v>
      </c>
      <c r="L22" s="8" t="n">
        <v>13895.4804</v>
      </c>
      <c r="M22" s="9" t="n">
        <v>27570727</v>
      </c>
      <c r="N22" s="29" t="n">
        <v>43.6075</v>
      </c>
      <c r="O22" s="30" t="n">
        <v>43.63</v>
      </c>
      <c r="P22" s="30" t="n">
        <v>40.1975</v>
      </c>
      <c r="Q22" s="30" t="n">
        <v>41.2475</v>
      </c>
      <c r="R22" s="31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 t="n">
        <v>60.9474</v>
      </c>
      <c r="F23" s="8" t="n">
        <v>21684.4788</v>
      </c>
      <c r="G23" s="9" t="n">
        <v>45861403</v>
      </c>
      <c r="H23" s="18" t="n">
        <v>13.5122</v>
      </c>
      <c r="I23" s="8" t="n">
        <v>380.3953</v>
      </c>
      <c r="J23" s="9" t="n">
        <v>676848</v>
      </c>
      <c r="K23" s="18" t="n">
        <v>74.45959999999999</v>
      </c>
      <c r="L23" s="8" t="n">
        <v>22064.8741</v>
      </c>
      <c r="M23" s="9" t="n">
        <v>46538251</v>
      </c>
      <c r="N23" s="29" t="n">
        <v>41.2475</v>
      </c>
      <c r="O23" s="30" t="n">
        <v>41.715</v>
      </c>
      <c r="P23" s="30" t="n">
        <v>39.6575</v>
      </c>
      <c r="Q23" s="30" t="n">
        <v>39.93</v>
      </c>
      <c r="R23" s="31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 t="n">
        <v>50.0036</v>
      </c>
      <c r="F24" s="8" t="n">
        <v>4594.8963</v>
      </c>
      <c r="G24" s="9" t="n">
        <v>9035575</v>
      </c>
      <c r="H24" s="18" t="n">
        <v>15.4008</v>
      </c>
      <c r="I24" s="8" t="n">
        <v>470.1268</v>
      </c>
      <c r="J24" s="9" t="n">
        <v>822054</v>
      </c>
      <c r="K24" s="18" t="n">
        <v>65.4044</v>
      </c>
      <c r="L24" s="8" t="n">
        <v>5065.0231</v>
      </c>
      <c r="M24" s="9" t="n">
        <v>9857629</v>
      </c>
      <c r="N24" s="29" t="n">
        <v>39.93</v>
      </c>
      <c r="O24" s="30" t="n">
        <v>39.93</v>
      </c>
      <c r="P24" s="30" t="n">
        <v>36.5475</v>
      </c>
      <c r="Q24" s="30" t="n">
        <v>38.4075</v>
      </c>
      <c r="R24" s="31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 t="n">
        <v>63.4049</v>
      </c>
      <c r="F25" s="8" t="n">
        <v>7095.423</v>
      </c>
      <c r="G25" s="9" t="n">
        <v>13906553</v>
      </c>
      <c r="H25" s="18" t="n">
        <v>13.9348</v>
      </c>
      <c r="I25" s="8" t="n">
        <v>451.3123</v>
      </c>
      <c r="J25" s="9" t="n">
        <v>801449</v>
      </c>
      <c r="K25" s="18" t="n">
        <v>77.33969999999999</v>
      </c>
      <c r="L25" s="8" t="n">
        <v>7546.7353</v>
      </c>
      <c r="M25" s="9" t="n">
        <v>14708002</v>
      </c>
      <c r="N25" s="29" t="n">
        <v>38.4075</v>
      </c>
      <c r="O25" s="30" t="n">
        <v>38.495</v>
      </c>
      <c r="P25" s="30" t="n">
        <v>36.9475</v>
      </c>
      <c r="Q25" s="30" t="n">
        <v>38.0375</v>
      </c>
      <c r="R25" s="31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 t="n">
        <v>80.8933</v>
      </c>
      <c r="F26" s="8" t="n">
        <v>9332.4234</v>
      </c>
      <c r="G26" s="9" t="n">
        <v>18745917</v>
      </c>
      <c r="H26" s="18" t="n">
        <v>15.8893</v>
      </c>
      <c r="I26" s="8" t="n">
        <v>527.7359</v>
      </c>
      <c r="J26" s="9" t="n">
        <v>960313</v>
      </c>
      <c r="K26" s="18" t="n">
        <v>96.7826</v>
      </c>
      <c r="L26" s="8" t="n">
        <v>9860.159299999999</v>
      </c>
      <c r="M26" s="9" t="n">
        <v>19706230</v>
      </c>
      <c r="N26" s="29" t="n">
        <v>38.0375</v>
      </c>
      <c r="O26" s="30" t="n">
        <v>38.8125</v>
      </c>
      <c r="P26" s="30" t="n">
        <v>35.245</v>
      </c>
      <c r="Q26" s="30" t="n">
        <v>38.205</v>
      </c>
      <c r="R26" s="31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 t="n">
        <v>82.9743</v>
      </c>
      <c r="F27" s="8" t="n">
        <v>10409.8947</v>
      </c>
      <c r="G27" s="9" t="n">
        <v>20036088</v>
      </c>
      <c r="H27" s="18" t="n">
        <v>15.9924</v>
      </c>
      <c r="I27" s="8" t="n">
        <v>501.9719</v>
      </c>
      <c r="J27" s="9" t="n">
        <v>966229</v>
      </c>
      <c r="K27" s="18" t="n">
        <v>98.9667</v>
      </c>
      <c r="L27" s="8" t="n">
        <v>10911.8666</v>
      </c>
      <c r="M27" s="9" t="n">
        <v>21002317</v>
      </c>
      <c r="N27" s="29" t="n">
        <v>38.205</v>
      </c>
      <c r="O27" s="30" t="n">
        <v>39.0475</v>
      </c>
      <c r="P27" s="30" t="n">
        <v>33.44</v>
      </c>
      <c r="Q27" s="30" t="n">
        <v>38.835</v>
      </c>
      <c r="R27" s="31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 t="n">
        <v>64.3733</v>
      </c>
      <c r="F28" s="8" t="n">
        <v>22627.4189</v>
      </c>
      <c r="G28" s="9" t="n">
        <v>47791835</v>
      </c>
      <c r="H28" s="18" t="n">
        <v>13.4528</v>
      </c>
      <c r="I28" s="8" t="n">
        <v>437.8889</v>
      </c>
      <c r="J28" s="9" t="n">
        <v>808984</v>
      </c>
      <c r="K28" s="18" t="n">
        <v>77.8261</v>
      </c>
      <c r="L28" s="8" t="n">
        <v>23065.3078</v>
      </c>
      <c r="M28" s="9" t="n">
        <v>48600819</v>
      </c>
      <c r="N28" s="29" t="n">
        <v>38.835</v>
      </c>
      <c r="O28" s="30" t="n">
        <v>38.835</v>
      </c>
      <c r="P28" s="30" t="n">
        <v>35.795</v>
      </c>
      <c r="Q28" s="30" t="n">
        <v>38.1825</v>
      </c>
      <c r="R28" s="31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 t="n">
        <v>52.0784</v>
      </c>
      <c r="F29" s="8" t="n">
        <v>4491.5465</v>
      </c>
      <c r="G29" s="9" t="n">
        <v>8672303</v>
      </c>
      <c r="H29" s="18" t="n">
        <v>12.4323</v>
      </c>
      <c r="I29" s="8" t="n">
        <v>441.1079</v>
      </c>
      <c r="J29" s="9" t="n">
        <v>789776</v>
      </c>
      <c r="K29" s="18" t="n">
        <v>64.5107</v>
      </c>
      <c r="L29" s="8" t="n">
        <v>4932.6544</v>
      </c>
      <c r="M29" s="9" t="n">
        <v>9462079</v>
      </c>
      <c r="N29" s="29" t="n">
        <v>38.1825</v>
      </c>
      <c r="O29" s="30" t="n">
        <v>38.46</v>
      </c>
      <c r="P29" s="30" t="n">
        <v>34.055</v>
      </c>
      <c r="Q29" s="30" t="n">
        <v>38.0175</v>
      </c>
      <c r="R29" s="31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 t="n">
        <v>81.6339</v>
      </c>
      <c r="F30" s="8" t="n">
        <v>7594.8351</v>
      </c>
      <c r="G30" s="9" t="n">
        <v>15280913</v>
      </c>
      <c r="H30" s="18" t="n">
        <v>14.2661</v>
      </c>
      <c r="I30" s="8" t="n">
        <v>556.6616</v>
      </c>
      <c r="J30" s="9" t="n">
        <v>1065540</v>
      </c>
      <c r="K30" s="18" t="n">
        <v>95.90000000000001</v>
      </c>
      <c r="L30" s="8" t="n">
        <v>8151.4967</v>
      </c>
      <c r="M30" s="9" t="n">
        <v>16346453</v>
      </c>
      <c r="N30" s="29" t="n">
        <v>38.0175</v>
      </c>
      <c r="O30" s="30" t="n">
        <v>41.245</v>
      </c>
      <c r="P30" s="30" t="n">
        <v>27.935</v>
      </c>
      <c r="Q30" s="30" t="n">
        <v>40.915</v>
      </c>
      <c r="R30" s="31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 t="n">
        <v>82.8081</v>
      </c>
      <c r="F31" s="8" t="n">
        <v>9395.2433</v>
      </c>
      <c r="G31" s="9" t="n">
        <v>19592835</v>
      </c>
      <c r="H31" s="18" t="n">
        <v>13.6411</v>
      </c>
      <c r="I31" s="8" t="n">
        <v>570.1755000000001</v>
      </c>
      <c r="J31" s="9" t="n">
        <v>1011852</v>
      </c>
      <c r="K31" s="18" t="n">
        <v>96.4492</v>
      </c>
      <c r="L31" s="8" t="n">
        <v>9965.418799999999</v>
      </c>
      <c r="M31" s="9" t="n">
        <v>20604687</v>
      </c>
      <c r="N31" s="29" t="n">
        <v>40.915</v>
      </c>
      <c r="O31" s="30" t="n">
        <v>40.915</v>
      </c>
      <c r="P31" s="30" t="n">
        <v>37.9525</v>
      </c>
      <c r="Q31" s="30" t="n">
        <v>39.4525</v>
      </c>
      <c r="R31" s="31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 t="n">
        <v>65.56870000000001</v>
      </c>
      <c r="F32" s="8" t="n">
        <v>10760.3764</v>
      </c>
      <c r="G32" s="9" t="n">
        <v>22921742</v>
      </c>
      <c r="H32" s="18" t="n">
        <v>12.2285</v>
      </c>
      <c r="I32" s="8" t="n">
        <v>602.1725</v>
      </c>
      <c r="J32" s="9" t="n">
        <v>1066850</v>
      </c>
      <c r="K32" s="18" t="n">
        <v>77.7972</v>
      </c>
      <c r="L32" s="8" t="n">
        <v>11362.5489</v>
      </c>
      <c r="M32" s="9" t="n">
        <v>23988592</v>
      </c>
      <c r="N32" s="29" t="n">
        <v>39.4525</v>
      </c>
      <c r="O32" s="30" t="n">
        <v>39.4525</v>
      </c>
      <c r="P32" s="30" t="n">
        <v>34.095</v>
      </c>
      <c r="Q32" s="30" t="n">
        <v>35.81</v>
      </c>
      <c r="R32" s="31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 t="n">
        <v>58.7298</v>
      </c>
      <c r="F33" s="8" t="n">
        <v>22103.5307</v>
      </c>
      <c r="G33" s="9" t="n">
        <v>49660739</v>
      </c>
      <c r="H33" s="18" t="n">
        <v>9.3004</v>
      </c>
      <c r="I33" s="8" t="n">
        <v>531.5456</v>
      </c>
      <c r="J33" s="9" t="n">
        <v>991770</v>
      </c>
      <c r="K33" s="18" t="n">
        <v>68.03019999999999</v>
      </c>
      <c r="L33" s="8" t="n">
        <v>22635.0763</v>
      </c>
      <c r="M33" s="9" t="n">
        <v>50652509</v>
      </c>
      <c r="N33" s="29" t="n">
        <v>35.81</v>
      </c>
      <c r="O33" s="30" t="n">
        <v>35.81</v>
      </c>
      <c r="P33" s="30" t="n">
        <v>32.575</v>
      </c>
      <c r="Q33" s="30" t="n">
        <v>32.985</v>
      </c>
      <c r="R33" s="31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 t="n">
        <v>68.2821</v>
      </c>
      <c r="F34" s="8" t="n">
        <v>6671.1894</v>
      </c>
      <c r="G34" s="9" t="n">
        <v>14008734</v>
      </c>
      <c r="H34" s="18" t="n">
        <v>9.568099999999999</v>
      </c>
      <c r="I34" s="8" t="n">
        <v>586.0993</v>
      </c>
      <c r="J34" s="9" t="n">
        <v>1143509</v>
      </c>
      <c r="K34" s="18" t="n">
        <v>77.8502</v>
      </c>
      <c r="L34" s="8" t="n">
        <v>7257.2887</v>
      </c>
      <c r="M34" s="9" t="n">
        <v>15152243</v>
      </c>
      <c r="N34" s="29" t="n">
        <v>32.985</v>
      </c>
      <c r="O34" s="30" t="n">
        <v>34.36</v>
      </c>
      <c r="P34" s="30" t="n">
        <v>26.335</v>
      </c>
      <c r="Q34" s="30" t="n">
        <v>32.3775</v>
      </c>
      <c r="R34" s="31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 t="n">
        <v>53.8114</v>
      </c>
      <c r="F35" s="8" t="n">
        <v>7455.0589</v>
      </c>
      <c r="G35" s="9" t="n">
        <v>15286569</v>
      </c>
      <c r="H35" s="18" t="n">
        <v>8.3561</v>
      </c>
      <c r="I35" s="8" t="n">
        <v>579.9707</v>
      </c>
      <c r="J35" s="9" t="n">
        <v>1074590</v>
      </c>
      <c r="K35" s="18" t="n">
        <v>62.1675</v>
      </c>
      <c r="L35" s="8" t="n">
        <v>8035.0296</v>
      </c>
      <c r="M35" s="9" t="n">
        <v>16361159</v>
      </c>
      <c r="N35" s="29" t="n">
        <v>32.3775</v>
      </c>
      <c r="O35" s="30" t="n">
        <v>33.21</v>
      </c>
      <c r="P35" s="30" t="n">
        <v>30.9725</v>
      </c>
      <c r="Q35" s="30" t="n">
        <v>31.47</v>
      </c>
      <c r="R35" s="31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 t="n">
        <v>93.0719</v>
      </c>
      <c r="F36" s="8" t="n">
        <v>15175.4509</v>
      </c>
      <c r="G36" s="9" t="n">
        <v>32222543</v>
      </c>
      <c r="H36" s="18" t="n">
        <v>8.878</v>
      </c>
      <c r="I36" s="8" t="n">
        <v>522.9542</v>
      </c>
      <c r="J36" s="9" t="n">
        <v>1010240</v>
      </c>
      <c r="K36" s="18" t="n">
        <v>101.9499</v>
      </c>
      <c r="L36" s="8" t="n">
        <v>15698.4051</v>
      </c>
      <c r="M36" s="9" t="n">
        <v>33232783</v>
      </c>
      <c r="N36" s="29" t="n">
        <v>31.47</v>
      </c>
      <c r="O36" s="30" t="n">
        <v>32.015</v>
      </c>
      <c r="P36" s="30" t="n">
        <v>28.855</v>
      </c>
      <c r="Q36" s="30" t="n">
        <v>31.2725</v>
      </c>
      <c r="R36" s="31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 t="n">
        <v>87.91679999999999</v>
      </c>
      <c r="F37" s="8" t="n">
        <v>27398.9738</v>
      </c>
      <c r="G37" s="9" t="n">
        <v>58557001</v>
      </c>
      <c r="H37" s="18" t="n">
        <v>10.6083</v>
      </c>
      <c r="I37" s="8" t="n">
        <v>463.3672</v>
      </c>
      <c r="J37" s="9" t="n">
        <v>900395</v>
      </c>
      <c r="K37" s="18" t="n">
        <v>98.52509999999999</v>
      </c>
      <c r="L37" s="8" t="n">
        <v>27862.341</v>
      </c>
      <c r="M37" s="9" t="n">
        <v>59457396</v>
      </c>
      <c r="N37" s="29" t="n">
        <v>31.2725</v>
      </c>
      <c r="O37" s="30" t="n">
        <v>31.2725</v>
      </c>
      <c r="P37" s="30" t="n">
        <v>29.195</v>
      </c>
      <c r="Q37" s="30" t="n">
        <v>30.0175</v>
      </c>
      <c r="R37" s="31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 t="n">
        <v>66.5783</v>
      </c>
      <c r="F38" s="8" t="n">
        <v>6381.7386</v>
      </c>
      <c r="G38" s="9" t="n">
        <v>12524452</v>
      </c>
      <c r="H38" s="18" t="n">
        <v>13.3579</v>
      </c>
      <c r="I38" s="8" t="n">
        <v>400.0015</v>
      </c>
      <c r="J38" s="9" t="n">
        <v>718706</v>
      </c>
      <c r="K38" s="18" t="n">
        <v>79.9362</v>
      </c>
      <c r="L38" s="8" t="n">
        <v>6781.7401</v>
      </c>
      <c r="M38" s="9" t="n">
        <v>13243158</v>
      </c>
      <c r="N38" s="29" t="n">
        <v>30.0175</v>
      </c>
      <c r="O38" s="30" t="n">
        <v>30.5675</v>
      </c>
      <c r="P38" s="30" t="n">
        <v>27.41</v>
      </c>
      <c r="Q38" s="30" t="n">
        <v>30.22</v>
      </c>
      <c r="R38" s="31" t="n">
        <v>0.0067</v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18" t="n">
        <v>87.2726</v>
      </c>
      <c r="F39" s="8" t="n">
        <v>9499.437099999999</v>
      </c>
      <c r="G39" s="9" t="n">
        <v>17215367</v>
      </c>
      <c r="H39" s="18" t="n">
        <v>18.5619</v>
      </c>
      <c r="I39" s="8" t="n">
        <v>573.0708</v>
      </c>
      <c r="J39" s="9" t="n">
        <v>1017535</v>
      </c>
      <c r="K39" s="18" t="n">
        <v>105.8345</v>
      </c>
      <c r="L39" s="8" t="n">
        <v>10072.5079</v>
      </c>
      <c r="M39" s="9" t="n">
        <v>18232902</v>
      </c>
      <c r="N39" s="29" t="n">
        <v>30.22</v>
      </c>
      <c r="O39" s="30" t="n">
        <v>32.1725</v>
      </c>
      <c r="P39" s="30" t="n">
        <v>28.8325</v>
      </c>
      <c r="Q39" s="30" t="n">
        <v>30.7425</v>
      </c>
      <c r="R39" s="31" t="n">
        <v>0.0173</v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18" t="n">
        <v>80.21080000000001</v>
      </c>
      <c r="F40" s="8" t="n">
        <v>10441.4438</v>
      </c>
      <c r="G40" s="9" t="n">
        <v>19549796</v>
      </c>
      <c r="H40" s="18" t="n">
        <v>17.513</v>
      </c>
      <c r="I40" s="8" t="n">
        <v>500.4792</v>
      </c>
      <c r="J40" s="9" t="n">
        <v>894459</v>
      </c>
      <c r="K40" s="18" t="n">
        <v>97.7238</v>
      </c>
      <c r="L40" s="8" t="n">
        <v>10941.923</v>
      </c>
      <c r="M40" s="9" t="n">
        <v>20444255</v>
      </c>
      <c r="N40" s="29" t="n">
        <v>30.7425</v>
      </c>
      <c r="O40" s="30" t="n">
        <v>30.9175</v>
      </c>
      <c r="P40" s="30" t="n">
        <v>27.9025</v>
      </c>
      <c r="Q40" s="30" t="n">
        <v>30.115</v>
      </c>
      <c r="R40" s="31" t="n">
        <v>-0.0204</v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18" t="n">
        <v>99.34610000000001</v>
      </c>
      <c r="F41" s="8" t="n">
        <v>15759.1607</v>
      </c>
      <c r="G41" s="9" t="n">
        <v>29480524</v>
      </c>
      <c r="H41" s="18" t="n">
        <v>18.3092</v>
      </c>
      <c r="I41" s="8" t="n">
        <v>546.3717</v>
      </c>
      <c r="J41" s="9" t="n">
        <v>988436</v>
      </c>
      <c r="K41" s="18" t="n">
        <v>117.6553</v>
      </c>
      <c r="L41" s="8" t="n">
        <v>16305.5324</v>
      </c>
      <c r="M41" s="9" t="n">
        <v>30468960</v>
      </c>
      <c r="N41" s="29" t="n">
        <v>30.115</v>
      </c>
      <c r="O41" s="30" t="n">
        <v>30.4025</v>
      </c>
      <c r="P41" s="30" t="n">
        <v>29.335</v>
      </c>
      <c r="Q41" s="30" t="n">
        <v>30.0425</v>
      </c>
      <c r="R41" s="31" t="n">
        <v>-0.0024</v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18" t="n">
        <v>64.25020000000001</v>
      </c>
      <c r="F42" s="8" t="n">
        <v>20718.771</v>
      </c>
      <c r="G42" s="9" t="n">
        <v>33675546</v>
      </c>
      <c r="H42" s="18" t="n">
        <v>18.5537</v>
      </c>
      <c r="I42" s="8" t="n">
        <v>583.8379</v>
      </c>
      <c r="J42" s="9" t="n">
        <v>993995</v>
      </c>
      <c r="K42" s="18" t="n">
        <v>82.8039</v>
      </c>
      <c r="L42" s="8" t="n">
        <v>21302.6089</v>
      </c>
      <c r="M42" s="9" t="n">
        <v>34669541</v>
      </c>
      <c r="N42" s="29" t="n">
        <v>30.0425</v>
      </c>
      <c r="O42" s="30" t="n">
        <v>30.265</v>
      </c>
      <c r="P42" s="30" t="n">
        <v>28.45</v>
      </c>
      <c r="Q42" s="30" t="n">
        <v>29.69</v>
      </c>
      <c r="R42" s="31" t="n">
        <v>-0.0117</v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18" t="n">
        <v>74.8182</v>
      </c>
      <c r="F43" s="8" t="n">
        <v>7090.0995</v>
      </c>
      <c r="G43" s="9" t="n">
        <v>12746508</v>
      </c>
      <c r="H43" s="18" t="n">
        <v>24.7368</v>
      </c>
      <c r="I43" s="8" t="n">
        <v>737.4723</v>
      </c>
      <c r="J43" s="9" t="n">
        <v>1240751</v>
      </c>
      <c r="K43" s="18" t="n">
        <v>99.55500000000001</v>
      </c>
      <c r="L43" s="8" t="n">
        <v>7827.5718</v>
      </c>
      <c r="M43" s="9" t="n">
        <v>13987259</v>
      </c>
      <c r="N43" s="29" t="n">
        <v>29.69</v>
      </c>
      <c r="O43" s="30" t="n">
        <v>29.69</v>
      </c>
      <c r="P43" s="30" t="n">
        <v>25.92</v>
      </c>
      <c r="Q43" s="30" t="n">
        <v>28.68</v>
      </c>
      <c r="R43" s="31" t="n">
        <v>-0.034</v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18" t="n">
        <v>84.05240000000001</v>
      </c>
      <c r="F44" s="8" t="n">
        <v>9765.908299999999</v>
      </c>
      <c r="G44" s="9" t="n">
        <v>17296366</v>
      </c>
      <c r="H44" s="18" t="n">
        <v>24.5047</v>
      </c>
      <c r="I44" s="8" t="n">
        <v>722.7431</v>
      </c>
      <c r="J44" s="9" t="n">
        <v>1279345</v>
      </c>
      <c r="K44" s="18" t="n">
        <v>108.5571</v>
      </c>
      <c r="L44" s="8" t="n">
        <v>10488.6514</v>
      </c>
      <c r="M44" s="9" t="n">
        <v>18575711</v>
      </c>
      <c r="N44" s="29" t="n">
        <v>28.68</v>
      </c>
      <c r="O44" s="30" t="n">
        <v>30.145</v>
      </c>
      <c r="P44" s="30" t="n">
        <v>27.7975</v>
      </c>
      <c r="Q44" s="30" t="n">
        <v>29.6475</v>
      </c>
      <c r="R44" s="31" t="n">
        <v>0.0337</v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18" t="n">
        <v>96.7328</v>
      </c>
      <c r="F45" s="8" t="n">
        <v>13168.5777</v>
      </c>
      <c r="G45" s="9" t="n">
        <v>22851124</v>
      </c>
      <c r="H45" s="18" t="n">
        <v>21.8402</v>
      </c>
      <c r="I45" s="8" t="n">
        <v>694.5948</v>
      </c>
      <c r="J45" s="9" t="n">
        <v>1194985</v>
      </c>
      <c r="K45" s="18" t="n">
        <v>118.573</v>
      </c>
      <c r="L45" s="8" t="n">
        <v>13863.1725</v>
      </c>
      <c r="M45" s="9" t="n">
        <v>24046109</v>
      </c>
      <c r="N45" s="29" t="n">
        <v>29.6475</v>
      </c>
      <c r="O45" s="30" t="n">
        <v>30.34</v>
      </c>
      <c r="P45" s="30" t="n">
        <v>27.24</v>
      </c>
      <c r="Q45" s="30" t="n">
        <v>30.205</v>
      </c>
      <c r="R45" s="31" t="n">
        <v>0.0188</v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18" t="n">
        <v>88.6948</v>
      </c>
      <c r="F46" s="8" t="n">
        <v>15279.3495</v>
      </c>
      <c r="G46" s="9" t="n">
        <v>27204112</v>
      </c>
      <c r="H46" s="18" t="n">
        <v>17.8792</v>
      </c>
      <c r="I46" s="8" t="n">
        <v>567.0689</v>
      </c>
      <c r="J46" s="9" t="n">
        <v>1042772</v>
      </c>
      <c r="K46" s="18" t="n">
        <v>106.574</v>
      </c>
      <c r="L46" s="8" t="n">
        <v>15846.4184</v>
      </c>
      <c r="M46" s="9" t="n">
        <v>28246884</v>
      </c>
      <c r="N46" s="29" t="n">
        <v>30.205</v>
      </c>
      <c r="O46" s="30" t="n">
        <v>30.205</v>
      </c>
      <c r="P46" s="30" t="n">
        <v>28.7275</v>
      </c>
      <c r="Q46" s="30" t="n">
        <v>29.4375</v>
      </c>
      <c r="R46" s="31" t="n">
        <v>-0.0254</v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18" t="n">
        <v>88.2949</v>
      </c>
      <c r="F47" s="8" t="n">
        <v>30104.5389</v>
      </c>
      <c r="G47" s="9" t="n">
        <v>57664931</v>
      </c>
      <c r="H47" s="18" t="n">
        <v>19.5389</v>
      </c>
      <c r="I47" s="8" t="n">
        <v>634.5069999999999</v>
      </c>
      <c r="J47" s="9" t="n">
        <v>1150062</v>
      </c>
      <c r="K47" s="18" t="n">
        <v>107.8338</v>
      </c>
      <c r="L47" s="8" t="n">
        <v>30739.0459</v>
      </c>
      <c r="M47" s="9" t="n">
        <v>58814993</v>
      </c>
      <c r="N47" s="29" t="n">
        <v>29.4375</v>
      </c>
      <c r="O47" s="30" t="n">
        <v>30.42</v>
      </c>
      <c r="P47" s="30" t="n">
        <v>28.39</v>
      </c>
      <c r="Q47" s="30" t="n">
        <v>29.66</v>
      </c>
      <c r="R47" s="31" t="n">
        <v>0.0076</v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18" t="n">
        <v>107.1981</v>
      </c>
      <c r="F48" s="8" t="n">
        <v>9501.384700000001</v>
      </c>
      <c r="G48" s="9" t="n">
        <v>16453683</v>
      </c>
      <c r="H48" s="18" t="n">
        <v>20.8579</v>
      </c>
      <c r="I48" s="8" t="n">
        <v>745.1295</v>
      </c>
      <c r="J48" s="9" t="n">
        <v>1359225</v>
      </c>
      <c r="K48" s="18" t="n">
        <v>128.056</v>
      </c>
      <c r="L48" s="8" t="n">
        <v>10246.5142</v>
      </c>
      <c r="M48" s="9" t="n">
        <v>17812908</v>
      </c>
      <c r="N48" s="29" t="n">
        <v>29.66</v>
      </c>
      <c r="O48" s="30" t="n">
        <v>32.875</v>
      </c>
      <c r="P48" s="30" t="n">
        <v>29.66</v>
      </c>
      <c r="Q48" s="30" t="n">
        <v>30.8225</v>
      </c>
      <c r="R48" s="31" t="n">
        <v>0.0392</v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18" t="n">
        <v>94.16589999999999</v>
      </c>
      <c r="F49" s="8" t="n">
        <v>10392.7519</v>
      </c>
      <c r="G49" s="9" t="n">
        <v>18262521</v>
      </c>
      <c r="H49" s="18" t="n">
        <v>18.3476</v>
      </c>
      <c r="I49" s="8" t="n">
        <v>709.4345</v>
      </c>
      <c r="J49" s="9" t="n">
        <v>1215458</v>
      </c>
      <c r="K49" s="18" t="n">
        <v>112.5135</v>
      </c>
      <c r="L49" s="8" t="n">
        <v>11102.1864</v>
      </c>
      <c r="M49" s="9" t="n">
        <v>19477979</v>
      </c>
      <c r="N49" s="29" t="n">
        <v>30.8225</v>
      </c>
      <c r="O49" s="30" t="n">
        <v>33.7775</v>
      </c>
      <c r="P49" s="30" t="n">
        <v>29.915</v>
      </c>
      <c r="Q49" s="30" t="n">
        <v>32.5775</v>
      </c>
      <c r="R49" s="31" t="n">
        <v>0.0569</v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18" t="n">
        <v>118.6249</v>
      </c>
      <c r="F50" s="8" t="n">
        <v>15102.2083</v>
      </c>
      <c r="G50" s="9" t="n">
        <v>26632072</v>
      </c>
      <c r="H50" s="18" t="n">
        <v>18.6227</v>
      </c>
      <c r="I50" s="8" t="n">
        <v>775.9772</v>
      </c>
      <c r="J50" s="9" t="n">
        <v>1375680</v>
      </c>
      <c r="K50" s="18" t="n">
        <v>137.2476</v>
      </c>
      <c r="L50" s="8" t="n">
        <v>15878.1855</v>
      </c>
      <c r="M50" s="9" t="n">
        <v>28007752</v>
      </c>
      <c r="N50" s="29" t="n">
        <v>32.5775</v>
      </c>
      <c r="O50" s="30" t="n">
        <v>35.3125</v>
      </c>
      <c r="P50" s="30" t="n">
        <v>30.4075</v>
      </c>
      <c r="Q50" s="30" t="n">
        <v>32.965</v>
      </c>
      <c r="R50" s="31" t="n">
        <v>0.0119</v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18" t="n">
        <v>96.89360000000001</v>
      </c>
      <c r="F51" s="8" t="n">
        <v>15169.6133</v>
      </c>
      <c r="G51" s="9" t="n">
        <v>27752585</v>
      </c>
      <c r="H51" s="18" t="n">
        <v>14.405</v>
      </c>
      <c r="I51" s="8" t="n">
        <v>639.4167</v>
      </c>
      <c r="J51" s="9" t="n">
        <v>1102924</v>
      </c>
      <c r="K51" s="18" t="n">
        <v>111.2986</v>
      </c>
      <c r="L51" s="8" t="n">
        <v>15809.03</v>
      </c>
      <c r="M51" s="9" t="n">
        <v>28855509</v>
      </c>
      <c r="N51" s="29" t="n">
        <v>32.965</v>
      </c>
      <c r="O51" s="30" t="n">
        <v>34.0175</v>
      </c>
      <c r="P51" s="30" t="n">
        <v>29.05</v>
      </c>
      <c r="Q51" s="30" t="n">
        <v>33.355</v>
      </c>
      <c r="R51" s="31" t="n">
        <v>0.0118</v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18" t="n">
        <v>94.41630000000001</v>
      </c>
      <c r="F52" s="8" t="n">
        <v>32230.0216</v>
      </c>
      <c r="G52" s="9" t="n">
        <v>62634944</v>
      </c>
      <c r="H52" s="18" t="n">
        <v>14.0293</v>
      </c>
      <c r="I52" s="8" t="n">
        <v>710.8872</v>
      </c>
      <c r="J52" s="9" t="n">
        <v>1197919</v>
      </c>
      <c r="K52" s="18" t="n">
        <v>108.4456</v>
      </c>
      <c r="L52" s="8" t="n">
        <v>32940.9088</v>
      </c>
      <c r="M52" s="9" t="n">
        <v>63832863</v>
      </c>
      <c r="N52" s="29" t="n">
        <v>33.355</v>
      </c>
      <c r="O52" s="30" t="n">
        <v>33.4225</v>
      </c>
      <c r="P52" s="30" t="n">
        <v>31.2175</v>
      </c>
      <c r="Q52" s="30" t="n">
        <v>31.455</v>
      </c>
      <c r="R52" s="31" t="n">
        <v>-0.057</v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18" t="n">
        <v>88.85599999999999</v>
      </c>
      <c r="F53" s="8" t="n">
        <v>8721.9519</v>
      </c>
      <c r="G53" s="9" t="n">
        <v>15103786</v>
      </c>
      <c r="H53" s="18" t="n">
        <v>21.3007</v>
      </c>
      <c r="I53" s="8" t="n">
        <v>1136.8227</v>
      </c>
      <c r="J53" s="9" t="n">
        <v>1809925</v>
      </c>
      <c r="K53" s="18" t="n">
        <v>110.1567</v>
      </c>
      <c r="L53" s="8" t="n">
        <v>9858.774600000001</v>
      </c>
      <c r="M53" s="9" t="n">
        <v>16913711</v>
      </c>
      <c r="N53" s="29" t="n">
        <v>31.455</v>
      </c>
      <c r="O53" s="30" t="n">
        <v>31.9125</v>
      </c>
      <c r="P53" s="30" t="n">
        <v>29.6775</v>
      </c>
      <c r="Q53" s="30" t="n">
        <v>29.965</v>
      </c>
      <c r="R53" s="31" t="n">
        <v>-0.0474</v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18" t="n">
        <v>86.9782</v>
      </c>
      <c r="F54" s="8" t="n">
        <v>10219.7376</v>
      </c>
      <c r="G54" s="9" t="n">
        <v>17753170</v>
      </c>
      <c r="H54" s="18" t="n">
        <v>21.5954</v>
      </c>
      <c r="I54" s="8" t="n">
        <v>1019.6198</v>
      </c>
      <c r="J54" s="9" t="n">
        <v>1644179</v>
      </c>
      <c r="K54" s="18" t="n">
        <v>108.5736</v>
      </c>
      <c r="L54" s="8" t="n">
        <v>11239.3574</v>
      </c>
      <c r="M54" s="9" t="n">
        <v>19397349</v>
      </c>
      <c r="N54" s="29" t="n">
        <v>29.965</v>
      </c>
      <c r="O54" s="30" t="n">
        <v>30.9825</v>
      </c>
      <c r="P54" s="30" t="n">
        <v>29.965</v>
      </c>
      <c r="Q54" s="30" t="n">
        <v>30.46</v>
      </c>
      <c r="R54" s="31" t="n">
        <v>0.0165</v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18" t="n">
        <v>81.7577</v>
      </c>
      <c r="F55" s="8" t="n">
        <v>11326.4514</v>
      </c>
      <c r="G55" s="9" t="n">
        <v>19287844</v>
      </c>
      <c r="H55" s="18" t="n">
        <v>16.5663</v>
      </c>
      <c r="I55" s="8" t="n">
        <v>902.111</v>
      </c>
      <c r="J55" s="9" t="n">
        <v>1495905</v>
      </c>
      <c r="K55" s="18" t="n">
        <v>98.324</v>
      </c>
      <c r="L55" s="8" t="n">
        <v>12228.5624</v>
      </c>
      <c r="M55" s="9" t="n">
        <v>20783749</v>
      </c>
      <c r="N55" s="29" t="n">
        <v>30.46</v>
      </c>
      <c r="O55" s="30" t="n">
        <v>31.1475</v>
      </c>
      <c r="P55" s="30" t="n">
        <v>29.2425</v>
      </c>
      <c r="Q55" s="30" t="n">
        <v>29.34</v>
      </c>
      <c r="R55" s="31" t="n">
        <v>-0.0368</v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18" t="n">
        <v>114.8053</v>
      </c>
      <c r="F56" s="8" t="n">
        <v>19913.487</v>
      </c>
      <c r="G56" s="9" t="n">
        <v>34120570</v>
      </c>
      <c r="H56" s="18" t="n">
        <v>16.2332</v>
      </c>
      <c r="I56" s="8" t="n">
        <v>854.8687</v>
      </c>
      <c r="J56" s="9" t="n">
        <v>1384986</v>
      </c>
      <c r="K56" s="18" t="n">
        <v>131.0385</v>
      </c>
      <c r="L56" s="8" t="n">
        <v>20768.3557</v>
      </c>
      <c r="M56" s="9" t="n">
        <v>35505556</v>
      </c>
      <c r="N56" s="29" t="n">
        <v>29.34</v>
      </c>
      <c r="O56" s="30" t="n">
        <v>30.53</v>
      </c>
      <c r="P56" s="30" t="n">
        <v>27.79</v>
      </c>
      <c r="Q56" s="30" t="n">
        <v>29.5775</v>
      </c>
      <c r="R56" s="31" t="n">
        <v>0.0081</v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18" t="n">
        <v>120.5333</v>
      </c>
      <c r="F57" s="8" t="n">
        <v>39468.3098</v>
      </c>
      <c r="G57" s="9" t="n">
        <v>72207633</v>
      </c>
      <c r="H57" s="18" t="n">
        <v>13.9098</v>
      </c>
      <c r="I57" s="8" t="n">
        <v>577.5382</v>
      </c>
      <c r="J57" s="9" t="n">
        <v>932761</v>
      </c>
      <c r="K57" s="18" t="n">
        <v>134.4431</v>
      </c>
      <c r="L57" s="8" t="n">
        <v>40045.848</v>
      </c>
      <c r="M57" s="9" t="n">
        <v>73140394</v>
      </c>
      <c r="N57" s="29" t="n">
        <v>29.5775</v>
      </c>
      <c r="O57" s="30" t="n">
        <v>31.285</v>
      </c>
      <c r="P57" s="30" t="n">
        <v>29.0575</v>
      </c>
      <c r="Q57" s="30" t="n">
        <v>29.7275</v>
      </c>
      <c r="R57" s="31" t="n">
        <v>0.0051</v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18" t="n">
        <v>74.0879</v>
      </c>
      <c r="F58" s="8" t="n">
        <v>7149.1474</v>
      </c>
      <c r="G58" s="9" t="n">
        <v>12057145</v>
      </c>
      <c r="H58" s="18" t="n">
        <v>17.8775</v>
      </c>
      <c r="I58" s="8" t="n">
        <v>478.8576</v>
      </c>
      <c r="J58" s="9" t="n">
        <v>687159</v>
      </c>
      <c r="K58" s="18" t="n">
        <v>91.9654</v>
      </c>
      <c r="L58" s="8" t="n">
        <v>7628.005</v>
      </c>
      <c r="M58" s="9" t="n">
        <v>12744304</v>
      </c>
      <c r="N58" s="29" t="n">
        <v>29.7275</v>
      </c>
      <c r="O58" s="30" t="n">
        <v>30.065</v>
      </c>
      <c r="P58" s="30" t="n">
        <v>28.315</v>
      </c>
      <c r="Q58" s="30" t="n">
        <v>28.735</v>
      </c>
      <c r="R58" s="31" t="n">
        <v>-0.0334</v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18" t="n">
        <v>72.0783</v>
      </c>
      <c r="F59" s="8" t="n">
        <v>8351.667600000001</v>
      </c>
      <c r="G59" s="9" t="n">
        <v>14164949</v>
      </c>
      <c r="H59" s="18" t="n">
        <v>14.6304</v>
      </c>
      <c r="I59" s="8" t="n">
        <v>421.17</v>
      </c>
      <c r="J59" s="9" t="n">
        <v>621016</v>
      </c>
      <c r="K59" s="18" t="n">
        <v>86.70869999999999</v>
      </c>
      <c r="L59" s="8" t="n">
        <v>8772.837600000001</v>
      </c>
      <c r="M59" s="9" t="n">
        <v>14785965</v>
      </c>
      <c r="N59" s="29" t="n">
        <v>28.735</v>
      </c>
      <c r="O59" s="30" t="n">
        <v>30.45</v>
      </c>
      <c r="P59" s="30" t="n">
        <v>27.98</v>
      </c>
      <c r="Q59" s="30" t="n">
        <v>28.91</v>
      </c>
      <c r="R59" s="31" t="n">
        <v>0.0061</v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18" t="n">
        <v>70.6758</v>
      </c>
      <c r="F60" s="8" t="n">
        <v>9634.1198</v>
      </c>
      <c r="G60" s="9" t="n">
        <v>16301278</v>
      </c>
      <c r="H60" s="18" t="n">
        <v>13.3862</v>
      </c>
      <c r="I60" s="8" t="n">
        <v>406.6208</v>
      </c>
      <c r="J60" s="9" t="n">
        <v>592636</v>
      </c>
      <c r="K60" s="18" t="n">
        <v>84.062</v>
      </c>
      <c r="L60" s="8" t="n">
        <v>10040.7406</v>
      </c>
      <c r="M60" s="9" t="n">
        <v>16893914</v>
      </c>
      <c r="N60" s="29" t="n">
        <v>28.91</v>
      </c>
      <c r="O60" s="30" t="n">
        <v>29.6325</v>
      </c>
      <c r="P60" s="30" t="n">
        <v>28.405</v>
      </c>
      <c r="Q60" s="30" t="n">
        <v>29.1175</v>
      </c>
      <c r="R60" s="31" t="n">
        <v>0.0072</v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18" t="n">
        <v>84.8823</v>
      </c>
      <c r="F61" s="8" t="n">
        <v>15292.6754</v>
      </c>
      <c r="G61" s="9" t="n">
        <v>26888199</v>
      </c>
      <c r="H61" s="18" t="n">
        <v>15.1615</v>
      </c>
      <c r="I61" s="8" t="n">
        <v>462.6406</v>
      </c>
      <c r="J61" s="9" t="n">
        <v>689014</v>
      </c>
      <c r="K61" s="18" t="n">
        <v>100.0438</v>
      </c>
      <c r="L61" s="8" t="n">
        <v>15755.316</v>
      </c>
      <c r="M61" s="9" t="n">
        <v>27577213</v>
      </c>
      <c r="N61" s="29" t="n">
        <v>29.1175</v>
      </c>
      <c r="O61" s="30" t="n">
        <v>29.1625</v>
      </c>
      <c r="P61" s="30" t="n">
        <v>27.9375</v>
      </c>
      <c r="Q61" s="30" t="n">
        <v>28.1175</v>
      </c>
      <c r="R61" s="31" t="n">
        <v>-0.0343</v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18" t="n">
        <v>87.7256</v>
      </c>
      <c r="F62" s="8" t="n">
        <v>33273.4656</v>
      </c>
      <c r="G62" s="9" t="n">
        <v>61205102</v>
      </c>
      <c r="H62" s="18" t="n">
        <v>14.9885</v>
      </c>
      <c r="I62" s="8" t="n">
        <v>483.5431</v>
      </c>
      <c r="J62" s="9" t="n">
        <v>702659</v>
      </c>
      <c r="K62" s="18" t="n">
        <v>102.7141</v>
      </c>
      <c r="L62" s="8" t="n">
        <v>33757.0087</v>
      </c>
      <c r="M62" s="9" t="n">
        <v>61907761</v>
      </c>
      <c r="N62" s="29" t="n">
        <v>28.1175</v>
      </c>
      <c r="O62" s="30" t="n">
        <v>28.1175</v>
      </c>
      <c r="P62" s="30" t="n">
        <v>26.315</v>
      </c>
      <c r="Q62" s="30" t="n">
        <v>26.5075</v>
      </c>
      <c r="R62" s="31" t="n">
        <v>-0.0573</v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18" t="n">
        <v>58.1754</v>
      </c>
      <c r="F63" s="8" t="n">
        <v>6689.9257</v>
      </c>
      <c r="G63" s="9" t="n">
        <v>11296285</v>
      </c>
      <c r="H63" s="18" t="n">
        <v>15.1295</v>
      </c>
      <c r="I63" s="8" t="n">
        <v>505.326</v>
      </c>
      <c r="J63" s="9" t="n">
        <v>705911</v>
      </c>
      <c r="K63" s="18" t="n">
        <v>73.3049</v>
      </c>
      <c r="L63" s="8" t="n">
        <v>7195.2517</v>
      </c>
      <c r="M63" s="9" t="n">
        <v>12002196</v>
      </c>
      <c r="N63" s="29" t="n">
        <v>26.5075</v>
      </c>
      <c r="O63" s="30" t="n">
        <v>26.775</v>
      </c>
      <c r="P63" s="30" t="n">
        <v>25.6275</v>
      </c>
      <c r="Q63" s="30" t="n">
        <v>25.7675</v>
      </c>
      <c r="R63" s="31" t="n">
        <v>-0.0279</v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18" t="n">
        <v>61.3389</v>
      </c>
      <c r="F64" s="8" t="n">
        <v>8884.924800000001</v>
      </c>
      <c r="G64" s="9" t="n">
        <v>14506728</v>
      </c>
      <c r="H64" s="18" t="n">
        <v>18.3077</v>
      </c>
      <c r="I64" s="8" t="n">
        <v>642.5936</v>
      </c>
      <c r="J64" s="9" t="n">
        <v>880713</v>
      </c>
      <c r="K64" s="18" t="n">
        <v>79.64660000000001</v>
      </c>
      <c r="L64" s="8" t="n">
        <v>9527.518400000001</v>
      </c>
      <c r="M64" s="9" t="n">
        <v>15387441</v>
      </c>
      <c r="N64" s="29" t="n">
        <v>25.7675</v>
      </c>
      <c r="O64" s="30" t="n">
        <v>26.175</v>
      </c>
      <c r="P64" s="30" t="n">
        <v>24.5425</v>
      </c>
      <c r="Q64" s="30" t="n">
        <v>25.1975</v>
      </c>
      <c r="R64" s="31" t="n">
        <v>-0.0221</v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18" t="n">
        <v>82.11490000000001</v>
      </c>
      <c r="F65" s="8" t="n">
        <v>12932.0766</v>
      </c>
      <c r="G65" s="9" t="n">
        <v>21984476</v>
      </c>
      <c r="H65" s="18" t="n">
        <v>21.5426</v>
      </c>
      <c r="I65" s="8" t="n">
        <v>710.5333000000001</v>
      </c>
      <c r="J65" s="9" t="n">
        <v>1008418</v>
      </c>
      <c r="K65" s="18" t="n">
        <v>103.6575</v>
      </c>
      <c r="L65" s="8" t="n">
        <v>13642.6099</v>
      </c>
      <c r="M65" s="9" t="n">
        <v>22992894</v>
      </c>
      <c r="N65" s="29" t="n">
        <v>25.1975</v>
      </c>
      <c r="O65" s="30" t="n">
        <v>25.645</v>
      </c>
      <c r="P65" s="30" t="n">
        <v>24.24</v>
      </c>
      <c r="Q65" s="30" t="n">
        <v>25.1025</v>
      </c>
      <c r="R65" s="31" t="n">
        <v>-0.0038</v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18" t="n">
        <v>91.3933</v>
      </c>
      <c r="F66" s="8" t="n">
        <v>17741.3142</v>
      </c>
      <c r="G66" s="9" t="n">
        <v>30194557</v>
      </c>
      <c r="H66" s="18" t="n">
        <v>23.5615</v>
      </c>
      <c r="I66" s="8" t="n">
        <v>739.02</v>
      </c>
      <c r="J66" s="9" t="n">
        <v>1085299</v>
      </c>
      <c r="K66" s="18" t="n">
        <v>114.9548</v>
      </c>
      <c r="L66" s="8" t="n">
        <v>18480.3342</v>
      </c>
      <c r="M66" s="9" t="n">
        <v>31279856</v>
      </c>
      <c r="N66" s="29" t="n">
        <v>25.1025</v>
      </c>
      <c r="O66" s="30" t="n">
        <v>26.355</v>
      </c>
      <c r="P66" s="30" t="n">
        <v>25.03</v>
      </c>
      <c r="Q66" s="30" t="n">
        <v>26.1</v>
      </c>
      <c r="R66" s="31" t="n">
        <v>0.0397</v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18" t="n">
        <v>70.3322</v>
      </c>
      <c r="F67" s="8" t="n">
        <v>31141.9647</v>
      </c>
      <c r="G67" s="9" t="n">
        <v>55572973</v>
      </c>
      <c r="H67" s="18" t="n">
        <v>19.101</v>
      </c>
      <c r="I67" s="8" t="n">
        <v>659.8863</v>
      </c>
      <c r="J67" s="9" t="n">
        <v>915823</v>
      </c>
      <c r="K67" s="18" t="n">
        <v>89.4332</v>
      </c>
      <c r="L67" s="8" t="n">
        <v>31801.851</v>
      </c>
      <c r="M67" s="9" t="n">
        <v>56488796</v>
      </c>
      <c r="N67" s="29" t="n">
        <v>26.1</v>
      </c>
      <c r="O67" s="30" t="n">
        <v>27.6575</v>
      </c>
      <c r="P67" s="30" t="n">
        <v>24.735</v>
      </c>
      <c r="Q67" s="30" t="n">
        <v>24.9125</v>
      </c>
      <c r="R67" s="31" t="n">
        <v>-0.0455</v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18" t="n">
        <v>65.74509999999999</v>
      </c>
      <c r="F68" s="8" t="n">
        <v>8151.6774</v>
      </c>
      <c r="G68" s="9" t="n">
        <v>13387122</v>
      </c>
      <c r="H68" s="18" t="n">
        <v>23.3597</v>
      </c>
      <c r="I68" s="8" t="n">
        <v>854.78</v>
      </c>
      <c r="J68" s="9" t="n">
        <v>1158812</v>
      </c>
      <c r="K68" s="18" t="n">
        <v>89.1048</v>
      </c>
      <c r="L68" s="8" t="n">
        <v>9006.457399999999</v>
      </c>
      <c r="M68" s="9" t="n">
        <v>14545934</v>
      </c>
      <c r="N68" s="29" t="n">
        <v>24.9125</v>
      </c>
      <c r="O68" s="30" t="n">
        <v>25.4775</v>
      </c>
      <c r="P68" s="30" t="n">
        <v>23.485</v>
      </c>
      <c r="Q68" s="30" t="n">
        <v>24.9425</v>
      </c>
      <c r="R68" s="31" t="n">
        <v>0.0012</v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18" t="n">
        <v>69.3544</v>
      </c>
      <c r="F69" s="8" t="n">
        <v>10108.8494</v>
      </c>
      <c r="G69" s="9" t="n">
        <v>16739313</v>
      </c>
      <c r="H69" s="18" t="n">
        <v>22.575</v>
      </c>
      <c r="I69" s="8" t="n">
        <v>780.7275</v>
      </c>
      <c r="J69" s="9" t="n">
        <v>994962</v>
      </c>
      <c r="K69" s="18" t="n">
        <v>91.9294</v>
      </c>
      <c r="L69" s="8" t="n">
        <v>10889.5769</v>
      </c>
      <c r="M69" s="9" t="n">
        <v>17734275</v>
      </c>
      <c r="N69" s="29" t="n">
        <v>24.9425</v>
      </c>
      <c r="O69" s="30" t="n">
        <v>25.9075</v>
      </c>
      <c r="P69" s="30" t="n">
        <v>22.805</v>
      </c>
      <c r="Q69" s="30" t="n">
        <v>25.2525</v>
      </c>
      <c r="R69" s="31" t="n">
        <v>0.0124</v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18" t="n">
        <v>88.92829999999999</v>
      </c>
      <c r="F70" s="8" t="n">
        <v>13356.8278</v>
      </c>
      <c r="G70" s="9" t="n">
        <v>22528503</v>
      </c>
      <c r="H70" s="18" t="n">
        <v>23.1254</v>
      </c>
      <c r="I70" s="8" t="n">
        <v>838.4517</v>
      </c>
      <c r="J70" s="9" t="n">
        <v>1084918</v>
      </c>
      <c r="K70" s="18" t="n">
        <v>112.0537</v>
      </c>
      <c r="L70" s="8" t="n">
        <v>14195.2795</v>
      </c>
      <c r="M70" s="9" t="n">
        <v>23613421</v>
      </c>
      <c r="N70" s="29" t="n">
        <v>25.2525</v>
      </c>
      <c r="O70" s="30" t="n">
        <v>27.265</v>
      </c>
      <c r="P70" s="30" t="n">
        <v>25.2525</v>
      </c>
      <c r="Q70" s="30" t="n">
        <v>26.6375</v>
      </c>
      <c r="R70" s="31" t="n">
        <v>0.0548</v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18" t="n">
        <v>94.4062</v>
      </c>
      <c r="F71" s="8" t="n">
        <v>19287.8045</v>
      </c>
      <c r="G71" s="9" t="n">
        <v>32480040</v>
      </c>
      <c r="H71" s="18" t="n">
        <v>29.8716</v>
      </c>
      <c r="I71" s="8" t="n">
        <v>1154.2115</v>
      </c>
      <c r="J71" s="9" t="n">
        <v>1401411</v>
      </c>
      <c r="K71" s="18" t="n">
        <v>124.2778</v>
      </c>
      <c r="L71" s="8" t="n">
        <v>20442.016</v>
      </c>
      <c r="M71" s="9" t="n">
        <v>33881451</v>
      </c>
      <c r="N71" s="29" t="n">
        <v>26.6375</v>
      </c>
      <c r="O71" s="30" t="n">
        <v>26.6375</v>
      </c>
      <c r="P71" s="30" t="n">
        <v>23.74</v>
      </c>
      <c r="Q71" s="30" t="n">
        <v>26.29</v>
      </c>
      <c r="R71" s="31" t="n">
        <v>-0.013</v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18" t="n">
        <v>83.10290000000001</v>
      </c>
      <c r="F72" s="8" t="n">
        <v>34593.2729</v>
      </c>
      <c r="G72" s="9" t="n">
        <v>64328464</v>
      </c>
      <c r="H72" s="18" t="n">
        <v>23.2891</v>
      </c>
      <c r="I72" s="8" t="n">
        <v>954.4682</v>
      </c>
      <c r="J72" s="9" t="n">
        <v>1213023</v>
      </c>
      <c r="K72" s="18" t="n">
        <v>106.392</v>
      </c>
      <c r="L72" s="8" t="n">
        <v>35547.7411</v>
      </c>
      <c r="M72" s="9" t="n">
        <v>65541487</v>
      </c>
      <c r="N72" s="29" t="n">
        <v>26.29</v>
      </c>
      <c r="O72" s="30" t="n">
        <v>26.5975</v>
      </c>
      <c r="P72" s="30" t="n">
        <v>25.245</v>
      </c>
      <c r="Q72" s="30" t="n">
        <v>25.3625</v>
      </c>
      <c r="R72" s="31" t="n">
        <v>-0.0353</v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18" t="n">
        <v>70.1853</v>
      </c>
      <c r="F73" s="8" t="n">
        <v>8744.5003</v>
      </c>
      <c r="G73" s="9" t="n">
        <v>14472377</v>
      </c>
      <c r="H73" s="18" t="n">
        <v>24.7042</v>
      </c>
      <c r="I73" s="8" t="n">
        <v>1054.6172</v>
      </c>
      <c r="J73" s="9" t="n">
        <v>1359113</v>
      </c>
      <c r="K73" s="18" t="n">
        <v>94.8895</v>
      </c>
      <c r="L73" s="8" t="n">
        <v>9799.1175</v>
      </c>
      <c r="M73" s="9" t="n">
        <v>15831490</v>
      </c>
      <c r="N73" s="29" t="n">
        <v>25.3625</v>
      </c>
      <c r="O73" s="30" t="n">
        <v>25.5025</v>
      </c>
      <c r="P73" s="30" t="n">
        <v>23.77</v>
      </c>
      <c r="Q73" s="30" t="n">
        <v>24.1575</v>
      </c>
      <c r="R73" s="31" t="n">
        <v>-0.0475</v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18" t="n">
        <v>70.65389999999999</v>
      </c>
      <c r="F74" s="8" t="n">
        <v>10037.6061</v>
      </c>
      <c r="G74" s="9" t="n">
        <v>16368040</v>
      </c>
      <c r="H74" s="18" t="n">
        <v>22.4707</v>
      </c>
      <c r="I74" s="8" t="n">
        <v>950.4431</v>
      </c>
      <c r="J74" s="9" t="n">
        <v>1296022</v>
      </c>
      <c r="K74" s="18" t="n">
        <v>93.1246</v>
      </c>
      <c r="L74" s="8" t="n">
        <v>10988.0492</v>
      </c>
      <c r="M74" s="9" t="n">
        <v>17664062</v>
      </c>
      <c r="N74" s="29" t="n">
        <v>24.1575</v>
      </c>
      <c r="O74" s="30" t="n">
        <v>25.12</v>
      </c>
      <c r="P74" s="30" t="n">
        <v>24.1575</v>
      </c>
      <c r="Q74" s="30" t="n">
        <v>24.7125</v>
      </c>
      <c r="R74" s="31" t="n">
        <v>0.023</v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18" t="n">
        <v>66.7167</v>
      </c>
      <c r="F75" s="8" t="n">
        <v>11033.6856</v>
      </c>
      <c r="G75" s="9" t="n">
        <v>17820101</v>
      </c>
      <c r="H75" s="18" t="n">
        <v>26.7673</v>
      </c>
      <c r="I75" s="8" t="n">
        <v>1162.4529</v>
      </c>
      <c r="J75" s="9" t="n">
        <v>1538259</v>
      </c>
      <c r="K75" s="18" t="n">
        <v>93.48399999999999</v>
      </c>
      <c r="L75" s="8" t="n">
        <v>12196.1385</v>
      </c>
      <c r="M75" s="9" t="n">
        <v>19358360</v>
      </c>
      <c r="N75" s="29" t="n">
        <v>24.7125</v>
      </c>
      <c r="O75" s="30" t="n">
        <v>24.7125</v>
      </c>
      <c r="P75" s="30" t="n">
        <v>23.725</v>
      </c>
      <c r="Q75" s="30" t="n">
        <v>24.4275</v>
      </c>
      <c r="R75" s="31" t="n">
        <v>-0.0115</v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18" t="n">
        <v>83.08199999999999</v>
      </c>
      <c r="F76" s="8" t="n">
        <v>17742.1133</v>
      </c>
      <c r="G76" s="9" t="n">
        <v>29291512</v>
      </c>
      <c r="H76" s="18" t="n">
        <v>24.4524</v>
      </c>
      <c r="I76" s="8" t="n">
        <v>1192.2968</v>
      </c>
      <c r="J76" s="9" t="n">
        <v>1577631</v>
      </c>
      <c r="K76" s="18" t="n">
        <v>107.5344</v>
      </c>
      <c r="L76" s="8" t="n">
        <v>18934.4101</v>
      </c>
      <c r="M76" s="9" t="n">
        <v>30869143</v>
      </c>
      <c r="N76" s="29" t="n">
        <v>24.4275</v>
      </c>
      <c r="O76" s="30" t="n">
        <v>25.8025</v>
      </c>
      <c r="P76" s="30" t="n">
        <v>23.73</v>
      </c>
      <c r="Q76" s="30" t="n">
        <v>24.885</v>
      </c>
      <c r="R76" s="31" t="n">
        <v>0.0187</v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18" t="n">
        <v>70.1784</v>
      </c>
      <c r="F77" s="8" t="n">
        <v>32814.946</v>
      </c>
      <c r="G77" s="9" t="n">
        <v>56995273</v>
      </c>
      <c r="H77" s="18" t="n">
        <v>20.685</v>
      </c>
      <c r="I77" s="8" t="n">
        <v>1018.7249</v>
      </c>
      <c r="J77" s="9" t="n">
        <v>1347520</v>
      </c>
      <c r="K77" s="18" t="n">
        <v>90.8634</v>
      </c>
      <c r="L77" s="8" t="n">
        <v>33833.6709</v>
      </c>
      <c r="M77" s="9" t="n">
        <v>58342793</v>
      </c>
      <c r="N77" s="29" t="n">
        <v>24.885</v>
      </c>
      <c r="O77" s="30" t="n">
        <v>24.935</v>
      </c>
      <c r="P77" s="30" t="n">
        <v>24.0075</v>
      </c>
      <c r="Q77" s="30" t="n">
        <v>24.64</v>
      </c>
      <c r="R77" s="31" t="n">
        <v>-0.0098</v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18" t="n">
        <v>70.0835</v>
      </c>
      <c r="F78" s="8" t="n">
        <v>8880.8449</v>
      </c>
      <c r="G78" s="9" t="n">
        <v>12667332</v>
      </c>
      <c r="H78" s="18" t="n">
        <v>29.1449</v>
      </c>
      <c r="I78" s="8" t="n">
        <v>1461.1255</v>
      </c>
      <c r="J78" s="9" t="n">
        <v>1810003</v>
      </c>
      <c r="K78" s="18" t="n">
        <v>99.22839999999999</v>
      </c>
      <c r="L78" s="8" t="n">
        <v>10341.9704</v>
      </c>
      <c r="M78" s="9" t="n">
        <v>14477335</v>
      </c>
      <c r="N78" s="29" t="n">
        <v>24.64</v>
      </c>
      <c r="O78" s="30" t="n">
        <v>25.295</v>
      </c>
      <c r="P78" s="30" t="n">
        <v>22.7375</v>
      </c>
      <c r="Q78" s="30" t="n">
        <v>24.535</v>
      </c>
      <c r="R78" s="31" t="n">
        <v>-0.0043</v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18" t="n">
        <v>72.0033</v>
      </c>
      <c r="F79" s="8" t="n">
        <v>10466.2418</v>
      </c>
      <c r="G79" s="9" t="n">
        <v>15396734</v>
      </c>
      <c r="H79" s="18" t="n">
        <v>22.3982</v>
      </c>
      <c r="I79" s="8" t="n">
        <v>1340.5415</v>
      </c>
      <c r="J79" s="9" t="n">
        <v>1733296</v>
      </c>
      <c r="K79" s="18" t="n">
        <v>94.4015</v>
      </c>
      <c r="L79" s="8" t="n">
        <v>11806.7833</v>
      </c>
      <c r="M79" s="9" t="n">
        <v>17130030</v>
      </c>
      <c r="N79" s="29" t="n">
        <v>24.535</v>
      </c>
      <c r="O79" s="30" t="n">
        <v>25.7175</v>
      </c>
      <c r="P79" s="30" t="n">
        <v>23.29</v>
      </c>
      <c r="Q79" s="30" t="n">
        <v>25.0175</v>
      </c>
      <c r="R79" s="31" t="n">
        <v>0.0197</v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18" t="n">
        <v>87.3973</v>
      </c>
      <c r="F80" s="8" t="n">
        <v>14682.8183</v>
      </c>
      <c r="G80" s="9" t="n">
        <v>21848918</v>
      </c>
      <c r="H80" s="18" t="n">
        <v>18.1762</v>
      </c>
      <c r="I80" s="8" t="n">
        <v>1281.384</v>
      </c>
      <c r="J80" s="9" t="n">
        <v>1683958</v>
      </c>
      <c r="K80" s="18" t="n">
        <v>105.5735</v>
      </c>
      <c r="L80" s="8" t="n">
        <v>15964.2023</v>
      </c>
      <c r="M80" s="9" t="n">
        <v>23532876</v>
      </c>
      <c r="N80" s="29" t="n">
        <v>25.0175</v>
      </c>
      <c r="O80" s="30" t="n">
        <v>25.215</v>
      </c>
      <c r="P80" s="30" t="n">
        <v>23.545</v>
      </c>
      <c r="Q80" s="30" t="n">
        <v>23.6425</v>
      </c>
      <c r="R80" s="31" t="n">
        <v>-0.055</v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18" t="n">
        <v>91.7876</v>
      </c>
      <c r="F81" s="8" t="n">
        <v>19938.762</v>
      </c>
      <c r="G81" s="9" t="n">
        <v>29417932</v>
      </c>
      <c r="H81" s="18" t="n">
        <v>16.9932</v>
      </c>
      <c r="I81" s="8" t="n">
        <v>1075.8374</v>
      </c>
      <c r="J81" s="9" t="n">
        <v>1371283</v>
      </c>
      <c r="K81" s="18" t="n">
        <v>108.7808</v>
      </c>
      <c r="L81" s="8" t="n">
        <v>21014.5994</v>
      </c>
      <c r="M81" s="9" t="n">
        <v>30789215</v>
      </c>
      <c r="N81" s="29" t="n">
        <v>23.6425</v>
      </c>
      <c r="O81" s="30" t="n">
        <v>24.4975</v>
      </c>
      <c r="P81" s="30" t="n">
        <v>23.6425</v>
      </c>
      <c r="Q81" s="30" t="n">
        <v>24.1125</v>
      </c>
      <c r="R81" s="31" t="n">
        <v>0.0199</v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18" t="n">
        <v>98.4432</v>
      </c>
      <c r="F82" s="8" t="n">
        <v>39364.8511</v>
      </c>
      <c r="G82" s="9" t="n">
        <v>59511559</v>
      </c>
      <c r="H82" s="18" t="n">
        <v>20.1116</v>
      </c>
      <c r="I82" s="8" t="n">
        <v>974.3566</v>
      </c>
      <c r="J82" s="9" t="n">
        <v>1240362</v>
      </c>
      <c r="K82" s="18" t="n">
        <v>118.5548</v>
      </c>
      <c r="L82" s="8" t="n">
        <v>40339.2077</v>
      </c>
      <c r="M82" s="9" t="n">
        <v>60751921</v>
      </c>
      <c r="N82" s="29" t="n">
        <v>24.1125</v>
      </c>
      <c r="O82" s="30" t="n">
        <v>25.1425</v>
      </c>
      <c r="P82" s="30" t="n">
        <v>22.09</v>
      </c>
      <c r="Q82" s="30" t="n">
        <v>24.7275</v>
      </c>
      <c r="R82" s="31" t="n">
        <v>0.0255</v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18" t="n">
        <v>78.486</v>
      </c>
      <c r="F83" s="8" t="n">
        <v>9599.7431</v>
      </c>
      <c r="G83" s="9" t="n">
        <v>14018250</v>
      </c>
      <c r="H83" s="18" t="n">
        <v>24.1941</v>
      </c>
      <c r="I83" s="8" t="n">
        <v>776.9449</v>
      </c>
      <c r="J83" s="9" t="n">
        <v>1002127</v>
      </c>
      <c r="K83" s="18" t="n">
        <v>102.6801</v>
      </c>
      <c r="L83" s="8" t="n">
        <v>10376.688</v>
      </c>
      <c r="M83" s="9" t="n">
        <v>15020377</v>
      </c>
      <c r="N83" s="29" t="n">
        <v>24.7275</v>
      </c>
      <c r="O83" s="30" t="n">
        <v>25.3725</v>
      </c>
      <c r="P83" s="30" t="n">
        <v>23.9675</v>
      </c>
      <c r="Q83" s="30" t="n">
        <v>24.1925</v>
      </c>
      <c r="R83" s="31" t="n">
        <v>-0.0216</v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18" t="n">
        <v>64.675</v>
      </c>
      <c r="F84" s="8" t="n">
        <v>9272.1567</v>
      </c>
      <c r="G84" s="9" t="n">
        <v>13579020</v>
      </c>
      <c r="H84" s="18" t="n">
        <v>20.2517</v>
      </c>
      <c r="I84" s="8" t="n">
        <v>686.2675</v>
      </c>
      <c r="J84" s="9" t="n">
        <v>902213</v>
      </c>
      <c r="K84" s="18" t="n">
        <v>84.9267</v>
      </c>
      <c r="L84" s="8" t="n">
        <v>9958.424199999999</v>
      </c>
      <c r="M84" s="9" t="n">
        <v>14481233</v>
      </c>
      <c r="N84" s="29" t="n">
        <v>24.1925</v>
      </c>
      <c r="O84" s="30" t="n">
        <v>25.69</v>
      </c>
      <c r="P84" s="30" t="n">
        <v>23.2625</v>
      </c>
      <c r="Q84" s="30" t="n">
        <v>25.185</v>
      </c>
      <c r="R84" s="31" t="n">
        <v>0.041</v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18" t="n">
        <v>75.1087</v>
      </c>
      <c r="F85" s="8" t="n">
        <v>12713.1783</v>
      </c>
      <c r="G85" s="9" t="n">
        <v>18798648</v>
      </c>
      <c r="H85" s="18" t="n">
        <v>23.0108</v>
      </c>
      <c r="I85" s="8" t="n">
        <v>828.6894</v>
      </c>
      <c r="J85" s="9" t="n">
        <v>1022025</v>
      </c>
      <c r="K85" s="18" t="n">
        <v>98.1195</v>
      </c>
      <c r="L85" s="8" t="n">
        <v>13541.8677</v>
      </c>
      <c r="M85" s="9" t="n">
        <v>19820673</v>
      </c>
      <c r="N85" s="29" t="n">
        <v>25.185</v>
      </c>
      <c r="O85" s="30" t="n">
        <v>25.185</v>
      </c>
      <c r="P85" s="30" t="n">
        <v>23.555</v>
      </c>
      <c r="Q85" s="30" t="n">
        <v>23.815</v>
      </c>
      <c r="R85" s="31" t="n">
        <v>-0.0544</v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18" t="n">
        <v>90.37050000000001</v>
      </c>
      <c r="F86" s="8" t="n">
        <v>19934.3785</v>
      </c>
      <c r="G86" s="9" t="n">
        <v>29424155</v>
      </c>
      <c r="H86" s="18" t="n">
        <v>23.5768</v>
      </c>
      <c r="I86" s="8" t="n">
        <v>845.9779</v>
      </c>
      <c r="J86" s="9" t="n">
        <v>1066190</v>
      </c>
      <c r="K86" s="18" t="n">
        <v>113.9473</v>
      </c>
      <c r="L86" s="8" t="n">
        <v>20780.3564</v>
      </c>
      <c r="M86" s="9" t="n">
        <v>30490345</v>
      </c>
      <c r="N86" s="29" t="n">
        <v>23.815</v>
      </c>
      <c r="O86" s="30" t="n">
        <v>23.9325</v>
      </c>
      <c r="P86" s="30" t="n">
        <v>21.825</v>
      </c>
      <c r="Q86" s="30" t="n">
        <v>23.5675</v>
      </c>
      <c r="R86" s="31" t="n">
        <v>-0.0104</v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18" t="n">
        <v>90.7058</v>
      </c>
      <c r="F87" s="8" t="n">
        <v>38220.292</v>
      </c>
      <c r="G87" s="9" t="n">
        <v>58695735</v>
      </c>
      <c r="H87" s="18" t="n">
        <v>19.9659</v>
      </c>
      <c r="I87" s="8" t="n">
        <v>735.4442</v>
      </c>
      <c r="J87" s="9" t="n">
        <v>942238</v>
      </c>
      <c r="K87" s="18" t="n">
        <v>110.6717</v>
      </c>
      <c r="L87" s="8" t="n">
        <v>38955.7362</v>
      </c>
      <c r="M87" s="9" t="n">
        <v>59637973</v>
      </c>
      <c r="N87" s="29" t="n">
        <v>23.5675</v>
      </c>
      <c r="O87" s="30" t="n">
        <v>23.705</v>
      </c>
      <c r="P87" s="30" t="n">
        <v>22.525</v>
      </c>
      <c r="Q87" s="30" t="n">
        <v>23.15</v>
      </c>
      <c r="R87" s="31" t="n">
        <v>-0.0177</v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18" t="n">
        <v>60.4597</v>
      </c>
      <c r="F88" s="8" t="n">
        <v>8334.6703</v>
      </c>
      <c r="G88" s="9" t="n">
        <v>12111054</v>
      </c>
      <c r="H88" s="18" t="n">
        <v>20.0106</v>
      </c>
      <c r="I88" s="8" t="n">
        <v>750.4642</v>
      </c>
      <c r="J88" s="9" t="n">
        <v>953281</v>
      </c>
      <c r="K88" s="18" t="n">
        <v>80.47029999999999</v>
      </c>
      <c r="L88" s="8" t="n">
        <v>9085.1345</v>
      </c>
      <c r="M88" s="9" t="n">
        <v>13064335</v>
      </c>
      <c r="N88" s="29" t="n">
        <v>23.15</v>
      </c>
      <c r="O88" s="30" t="n">
        <v>23.31</v>
      </c>
      <c r="P88" s="30" t="n">
        <v>21.755</v>
      </c>
      <c r="Q88" s="30" t="n">
        <v>22.5775</v>
      </c>
      <c r="R88" s="31" t="n">
        <v>-0.0247</v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18" t="n">
        <v>55.8722</v>
      </c>
      <c r="F89" s="8" t="n">
        <v>8790.771199999999</v>
      </c>
      <c r="G89" s="9" t="n">
        <v>12644580</v>
      </c>
      <c r="H89" s="18" t="n">
        <v>22.7277</v>
      </c>
      <c r="I89" s="8" t="n">
        <v>868.3756</v>
      </c>
      <c r="J89" s="9" t="n">
        <v>1091566</v>
      </c>
      <c r="K89" s="18" t="n">
        <v>78.59990000000001</v>
      </c>
      <c r="L89" s="8" t="n">
        <v>9659.1468</v>
      </c>
      <c r="M89" s="9" t="n">
        <v>13736146</v>
      </c>
      <c r="N89" s="29" t="n">
        <v>22.5775</v>
      </c>
      <c r="O89" s="30" t="n">
        <v>23.015</v>
      </c>
      <c r="P89" s="30" t="n">
        <v>21.4525</v>
      </c>
      <c r="Q89" s="30" t="n">
        <v>22.51</v>
      </c>
      <c r="R89" s="31" t="n">
        <v>-0.003</v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18" t="n">
        <v>61.1518</v>
      </c>
      <c r="F90" s="8" t="n">
        <v>11956.7829</v>
      </c>
      <c r="G90" s="9" t="n">
        <v>17244495</v>
      </c>
      <c r="H90" s="18" t="n">
        <v>22.0305</v>
      </c>
      <c r="I90" s="8" t="n">
        <v>900.9717000000001</v>
      </c>
      <c r="J90" s="9" t="n">
        <v>1166142</v>
      </c>
      <c r="K90" s="18" t="n">
        <v>83.1823</v>
      </c>
      <c r="L90" s="8" t="n">
        <v>12857.7546</v>
      </c>
      <c r="M90" s="9" t="n">
        <v>18410637</v>
      </c>
      <c r="N90" s="29" t="n">
        <v>22.51</v>
      </c>
      <c r="O90" s="30" t="n">
        <v>22.51</v>
      </c>
      <c r="P90" s="30" t="n">
        <v>20.215</v>
      </c>
      <c r="Q90" s="30" t="n">
        <v>21.36</v>
      </c>
      <c r="R90" s="31" t="n">
        <v>-0.0511</v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18" t="n">
        <v>60.7246</v>
      </c>
      <c r="F91" s="8" t="n">
        <v>15044.7226</v>
      </c>
      <c r="G91" s="9" t="n">
        <v>22115050</v>
      </c>
      <c r="H91" s="18" t="n">
        <v>20.4218</v>
      </c>
      <c r="I91" s="8" t="n">
        <v>831.3961</v>
      </c>
      <c r="J91" s="9" t="n">
        <v>1115985</v>
      </c>
      <c r="K91" s="18" t="n">
        <v>81.1464</v>
      </c>
      <c r="L91" s="8" t="n">
        <v>15876.1187</v>
      </c>
      <c r="M91" s="9" t="n">
        <v>23231035</v>
      </c>
      <c r="N91" s="29" t="n">
        <v>21.36</v>
      </c>
      <c r="O91" s="30" t="n">
        <v>21.9225</v>
      </c>
      <c r="P91" s="30" t="n">
        <v>16.85</v>
      </c>
      <c r="Q91" s="30" t="n">
        <v>20.845</v>
      </c>
      <c r="R91" s="31" t="n">
        <v>-0.0241</v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18" t="n">
        <v>60.9635</v>
      </c>
      <c r="F92" s="8" t="n">
        <v>32081.6547</v>
      </c>
      <c r="G92" s="9" t="n">
        <v>48772513</v>
      </c>
      <c r="H92" s="18" t="n">
        <v>20.6703</v>
      </c>
      <c r="I92" s="8" t="n">
        <v>843.8905</v>
      </c>
      <c r="J92" s="9" t="n">
        <v>1122698</v>
      </c>
      <c r="K92" s="18" t="n">
        <v>81.63379999999999</v>
      </c>
      <c r="L92" s="8" t="n">
        <v>32925.5452</v>
      </c>
      <c r="M92" s="9" t="n">
        <v>49895211</v>
      </c>
      <c r="N92" s="29" t="n">
        <v>20.845</v>
      </c>
      <c r="O92" s="30" t="n">
        <v>21.19</v>
      </c>
      <c r="P92" s="30" t="n">
        <v>19.46</v>
      </c>
      <c r="Q92" s="30" t="n">
        <v>20.5675</v>
      </c>
      <c r="R92" s="31" t="n">
        <v>-0.0133</v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18" t="n">
        <v>78.98820000000001</v>
      </c>
      <c r="F93" s="8" t="n">
        <v>11791.9494</v>
      </c>
      <c r="G93" s="9" t="n">
        <v>16878630</v>
      </c>
      <c r="H93" s="18" t="n">
        <v>24.6341</v>
      </c>
      <c r="I93" s="8" t="n">
        <v>1097.4421</v>
      </c>
      <c r="J93" s="9" t="n">
        <v>1451557</v>
      </c>
      <c r="K93" s="18" t="n">
        <v>103.6223</v>
      </c>
      <c r="L93" s="8" t="n">
        <v>12889.3915</v>
      </c>
      <c r="M93" s="9" t="n">
        <v>18330187</v>
      </c>
      <c r="N93" s="29" t="n">
        <v>20.5675</v>
      </c>
      <c r="O93" s="30" t="n">
        <v>22.97</v>
      </c>
      <c r="P93" s="30" t="n">
        <v>16.34</v>
      </c>
      <c r="Q93" s="30" t="n">
        <v>21.6725</v>
      </c>
      <c r="R93" s="31" t="n">
        <v>0.0537</v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18" t="n">
        <v>65.8005</v>
      </c>
      <c r="F94" s="8" t="n">
        <v>10754.5367</v>
      </c>
      <c r="G94" s="9" t="n">
        <v>15671772</v>
      </c>
      <c r="H94" s="18" t="n">
        <v>18.0773</v>
      </c>
      <c r="I94" s="8" t="n">
        <v>897.622</v>
      </c>
      <c r="J94" s="9" t="n">
        <v>1181711</v>
      </c>
      <c r="K94" s="18" t="n">
        <v>83.87779999999999</v>
      </c>
      <c r="L94" s="8" t="n">
        <v>11652.1587</v>
      </c>
      <c r="M94" s="9" t="n">
        <v>16853483</v>
      </c>
      <c r="N94" s="29" t="n">
        <v>21.6725</v>
      </c>
      <c r="O94" s="30" t="n">
        <v>22.8775</v>
      </c>
      <c r="P94" s="30" t="n">
        <v>19.5575</v>
      </c>
      <c r="Q94" s="30" t="n">
        <v>21.3075</v>
      </c>
      <c r="R94" s="31" t="n">
        <v>-0.0168</v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18" t="n">
        <v>67.1057</v>
      </c>
      <c r="F95" s="8" t="n">
        <v>13134.2524</v>
      </c>
      <c r="G95" s="9" t="n">
        <v>19308934</v>
      </c>
      <c r="H95" s="18" t="n">
        <v>18.4114</v>
      </c>
      <c r="I95" s="8" t="n">
        <v>941.2805</v>
      </c>
      <c r="J95" s="9" t="n">
        <v>1279595</v>
      </c>
      <c r="K95" s="18" t="n">
        <v>85.5171</v>
      </c>
      <c r="L95" s="8" t="n">
        <v>14075.5329</v>
      </c>
      <c r="M95" s="9" t="n">
        <v>20588529</v>
      </c>
      <c r="N95" s="29" t="n">
        <v>21.3075</v>
      </c>
      <c r="O95" s="30" t="n">
        <v>21.3075</v>
      </c>
      <c r="P95" s="30" t="n">
        <v>18.2525</v>
      </c>
      <c r="Q95" s="30" t="n">
        <v>20.43</v>
      </c>
      <c r="R95" s="31" t="n">
        <v>-0.0412</v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18" t="n">
        <v>55.8372</v>
      </c>
      <c r="F96" s="8" t="n">
        <v>14181.5902</v>
      </c>
      <c r="G96" s="9" t="n">
        <v>20797600</v>
      </c>
      <c r="H96" s="18" t="n">
        <v>17.4805</v>
      </c>
      <c r="I96" s="8" t="n">
        <v>939.9611</v>
      </c>
      <c r="J96" s="9" t="n">
        <v>1247345</v>
      </c>
      <c r="K96" s="18" t="n">
        <v>73.3177</v>
      </c>
      <c r="L96" s="8" t="n">
        <v>15121.5513</v>
      </c>
      <c r="M96" s="9" t="n">
        <v>22044945</v>
      </c>
      <c r="N96" s="29" t="n">
        <v>20.43</v>
      </c>
      <c r="O96" s="30" t="n">
        <v>20.43</v>
      </c>
      <c r="P96" s="30" t="n">
        <v>17.835</v>
      </c>
      <c r="Q96" s="30" t="n">
        <v>19.9575</v>
      </c>
      <c r="R96" s="31" t="n">
        <v>-0.0231</v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18" t="n">
        <v>65.10120000000001</v>
      </c>
      <c r="F97" s="8" t="n">
        <v>33179.3087</v>
      </c>
      <c r="G97" s="9" t="n">
        <v>50450046</v>
      </c>
      <c r="H97" s="18" t="n">
        <v>16.1012</v>
      </c>
      <c r="I97" s="8" t="n">
        <v>922.439</v>
      </c>
      <c r="J97" s="9" t="n">
        <v>1238636</v>
      </c>
      <c r="K97" s="18" t="n">
        <v>81.2024</v>
      </c>
      <c r="L97" s="8" t="n">
        <v>34101.7477</v>
      </c>
      <c r="M97" s="9" t="n">
        <v>51688682</v>
      </c>
      <c r="N97" s="29" t="n">
        <v>19.9575</v>
      </c>
      <c r="O97" s="30" t="n">
        <v>21.08</v>
      </c>
      <c r="P97" s="30" t="n">
        <v>17.6625</v>
      </c>
      <c r="Q97" s="30" t="n">
        <v>20.6175</v>
      </c>
      <c r="R97" s="31" t="n">
        <v>0.0331</v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18" t="n">
        <v>41.0633</v>
      </c>
      <c r="F98" s="8" t="n">
        <v>6841.4205</v>
      </c>
      <c r="G98" s="9" t="n">
        <v>9802989</v>
      </c>
      <c r="H98" s="18" t="n">
        <v>15.8754</v>
      </c>
      <c r="I98" s="8" t="n">
        <v>1108.15</v>
      </c>
      <c r="J98" s="9" t="n">
        <v>1464969</v>
      </c>
      <c r="K98" s="18" t="n">
        <v>56.9387</v>
      </c>
      <c r="L98" s="8" t="n">
        <v>7949.5705</v>
      </c>
      <c r="M98" s="9" t="n">
        <v>11267958</v>
      </c>
      <c r="N98" s="29" t="n">
        <v>20.6175</v>
      </c>
      <c r="O98" s="30" t="n">
        <v>20.6175</v>
      </c>
      <c r="P98" s="30" t="n">
        <v>14.885</v>
      </c>
      <c r="Q98" s="30" t="n">
        <v>19.9375</v>
      </c>
      <c r="R98" s="31" t="n">
        <v>-0.033</v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18" t="n">
        <v>58.1684</v>
      </c>
      <c r="F99" s="8" t="n">
        <v>10766.2736</v>
      </c>
      <c r="G99" s="9" t="n">
        <v>15766090</v>
      </c>
      <c r="H99" s="18" t="n">
        <v>15.6556</v>
      </c>
      <c r="I99" s="8" t="n">
        <v>1265.1677</v>
      </c>
      <c r="J99" s="9" t="n">
        <v>1653569</v>
      </c>
      <c r="K99" s="18" t="n">
        <v>73.824</v>
      </c>
      <c r="L99" s="8" t="n">
        <v>12031.4413</v>
      </c>
      <c r="M99" s="9" t="n">
        <v>17419659</v>
      </c>
      <c r="N99" s="29" t="n">
        <v>19.9375</v>
      </c>
      <c r="O99" s="30" t="n">
        <v>20.0675</v>
      </c>
      <c r="P99" s="30" t="n">
        <v>17.8875</v>
      </c>
      <c r="Q99" s="30" t="n">
        <v>19.23</v>
      </c>
      <c r="R99" s="31" t="n">
        <v>-0.0355</v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18" t="n">
        <v>71.8146</v>
      </c>
      <c r="F100" s="8" t="n">
        <v>14745.9493</v>
      </c>
      <c r="G100" s="9" t="n">
        <v>21589292</v>
      </c>
      <c r="H100" s="18" t="n">
        <v>15.73</v>
      </c>
      <c r="I100" s="8" t="n">
        <v>1223.5756</v>
      </c>
      <c r="J100" s="9" t="n">
        <v>1651944</v>
      </c>
      <c r="K100" s="18" t="n">
        <v>87.5446</v>
      </c>
      <c r="L100" s="8" t="n">
        <v>15969.5249</v>
      </c>
      <c r="M100" s="9" t="n">
        <v>23241236</v>
      </c>
      <c r="N100" s="29" t="n">
        <v>19.23</v>
      </c>
      <c r="O100" s="30" t="n">
        <v>19.805</v>
      </c>
      <c r="P100" s="30" t="n">
        <v>15.4225</v>
      </c>
      <c r="Q100" s="30" t="n">
        <v>19.315</v>
      </c>
      <c r="R100" s="31" t="n">
        <v>0.0044</v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18" t="n">
        <v>64.8998</v>
      </c>
      <c r="F101" s="8" t="n">
        <v>15984.3556</v>
      </c>
      <c r="G101" s="9" t="n">
        <v>23112971</v>
      </c>
      <c r="H101" s="18" t="n">
        <v>16.3729</v>
      </c>
      <c r="I101" s="8" t="n">
        <v>1094.4082</v>
      </c>
      <c r="J101" s="9" t="n">
        <v>1383983</v>
      </c>
      <c r="K101" s="18" t="n">
        <v>81.2727</v>
      </c>
      <c r="L101" s="8" t="n">
        <v>17078.7638</v>
      </c>
      <c r="M101" s="9" t="n">
        <v>24496954</v>
      </c>
      <c r="N101" s="29" t="n">
        <v>19.315</v>
      </c>
      <c r="O101" s="30" t="n">
        <v>19.5925</v>
      </c>
      <c r="P101" s="30" t="n">
        <v>17.2225</v>
      </c>
      <c r="Q101" s="30" t="n">
        <v>19.3025</v>
      </c>
      <c r="R101" s="31" t="n">
        <v>-0.0005999999999999999</v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18" t="n">
        <v>68.31140000000001</v>
      </c>
      <c r="F102" s="8" t="n">
        <v>32909.2053</v>
      </c>
      <c r="G102" s="9" t="n">
        <v>48313392</v>
      </c>
      <c r="H102" s="18" t="n">
        <v>18.6431</v>
      </c>
      <c r="I102" s="8" t="n">
        <v>876.2212</v>
      </c>
      <c r="J102" s="9" t="n">
        <v>1174947</v>
      </c>
      <c r="K102" s="18" t="n">
        <v>86.9545</v>
      </c>
      <c r="L102" s="8" t="n">
        <v>33785.4265</v>
      </c>
      <c r="M102" s="9" t="n">
        <v>49488339</v>
      </c>
      <c r="N102" s="29" t="n">
        <v>19.3025</v>
      </c>
      <c r="O102" s="30" t="n">
        <v>19.47</v>
      </c>
      <c r="P102" s="30" t="n">
        <v>17.4525</v>
      </c>
      <c r="Q102" s="30" t="n">
        <v>18.895</v>
      </c>
      <c r="R102" s="31" t="n">
        <v>-0.0211</v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18" t="n">
        <v>88.5711</v>
      </c>
      <c r="F103" s="8" t="n">
        <v>12163.701</v>
      </c>
      <c r="G103" s="9" t="n">
        <v>17474380</v>
      </c>
      <c r="H103" s="18" t="n">
        <v>25.7057</v>
      </c>
      <c r="I103" s="8" t="n">
        <v>831.5979</v>
      </c>
      <c r="J103" s="9" t="n">
        <v>1130924</v>
      </c>
      <c r="K103" s="18" t="n">
        <v>114.2768</v>
      </c>
      <c r="L103" s="8" t="n">
        <v>12995.2989</v>
      </c>
      <c r="M103" s="9" t="n">
        <v>18605304</v>
      </c>
      <c r="N103" s="29" t="n">
        <v>18.895</v>
      </c>
      <c r="O103" s="30" t="n">
        <v>18.895</v>
      </c>
      <c r="P103" s="30" t="n">
        <v>16.655</v>
      </c>
      <c r="Q103" s="30" t="n">
        <v>18.3475</v>
      </c>
      <c r="R103" s="31" t="n">
        <v>-0.029</v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18" t="n">
        <v>159.6694</v>
      </c>
      <c r="F104" s="8" t="n">
        <v>20946.4977</v>
      </c>
      <c r="G104" s="9" t="n">
        <v>29180034</v>
      </c>
      <c r="H104" s="18" t="n">
        <v>29.7126</v>
      </c>
      <c r="I104" s="8" t="n">
        <v>1063.1196</v>
      </c>
      <c r="J104" s="9" t="n">
        <v>1403657</v>
      </c>
      <c r="K104" s="18" t="n">
        <v>189.382</v>
      </c>
      <c r="L104" s="8" t="n">
        <v>22009.6173</v>
      </c>
      <c r="M104" s="9" t="n">
        <v>30583691</v>
      </c>
      <c r="N104" s="29" t="n">
        <v>18.3475</v>
      </c>
      <c r="O104" s="30" t="n">
        <v>23.8725</v>
      </c>
      <c r="P104" s="30" t="n">
        <v>16.4</v>
      </c>
      <c r="Q104" s="30" t="n">
        <v>22.835</v>
      </c>
      <c r="R104" s="31" t="n">
        <v>0.2446</v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18" t="n">
        <v>116.5621</v>
      </c>
      <c r="F105" s="8" t="n">
        <v>18000.19</v>
      </c>
      <c r="G105" s="9" t="n">
        <v>25379798</v>
      </c>
      <c r="H105" s="18" t="n">
        <v>23.9994</v>
      </c>
      <c r="I105" s="8" t="n">
        <v>861.059</v>
      </c>
      <c r="J105" s="9" t="n">
        <v>1093890</v>
      </c>
      <c r="K105" s="18" t="n">
        <v>140.5615</v>
      </c>
      <c r="L105" s="8" t="n">
        <v>18861.249</v>
      </c>
      <c r="M105" s="9" t="n">
        <v>26473688</v>
      </c>
      <c r="N105" s="29" t="n">
        <v>22.835</v>
      </c>
      <c r="O105" s="30" t="n">
        <v>23.2425</v>
      </c>
      <c r="P105" s="30" t="n">
        <v>21.11</v>
      </c>
      <c r="Q105" s="30" t="n">
        <v>21.8</v>
      </c>
      <c r="R105" s="31" t="n">
        <v>-0.0453</v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18" t="n">
        <v>82.1367</v>
      </c>
      <c r="F106" s="8" t="n">
        <v>18509.4253</v>
      </c>
      <c r="G106" s="9" t="n">
        <v>26481209</v>
      </c>
      <c r="H106" s="18" t="n">
        <v>20.4555</v>
      </c>
      <c r="I106" s="8" t="n">
        <v>747.2572</v>
      </c>
      <c r="J106" s="9" t="n">
        <v>925694</v>
      </c>
      <c r="K106" s="18" t="n">
        <v>102.5922</v>
      </c>
      <c r="L106" s="8" t="n">
        <v>19256.6825</v>
      </c>
      <c r="M106" s="9" t="n">
        <v>27406903</v>
      </c>
      <c r="N106" s="29" t="n">
        <v>21.8</v>
      </c>
      <c r="O106" s="30" t="n">
        <v>22.495</v>
      </c>
      <c r="P106" s="30" t="n">
        <v>19.8525</v>
      </c>
      <c r="Q106" s="30" t="n">
        <v>21.105</v>
      </c>
      <c r="R106" s="31" t="n">
        <v>-0.0319</v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18" t="n">
        <v>68.4812</v>
      </c>
      <c r="F107" s="8" t="n">
        <v>34336.2061</v>
      </c>
      <c r="G107" s="9" t="n">
        <v>50593196</v>
      </c>
      <c r="H107" s="18" t="n">
        <v>20.7187</v>
      </c>
      <c r="I107" s="8" t="n">
        <v>747.7206</v>
      </c>
      <c r="J107" s="9" t="n">
        <v>911486</v>
      </c>
      <c r="K107" s="18" t="n">
        <v>89.1999</v>
      </c>
      <c r="L107" s="8" t="n">
        <v>35083.9267</v>
      </c>
      <c r="M107" s="9" t="n">
        <v>51504682</v>
      </c>
      <c r="N107" s="29" t="n">
        <v>21.105</v>
      </c>
      <c r="O107" s="30" t="n">
        <v>21.105</v>
      </c>
      <c r="P107" s="30" t="n">
        <v>18.16</v>
      </c>
      <c r="Q107" s="30" t="n">
        <v>20.5025</v>
      </c>
      <c r="R107" s="31" t="n">
        <v>-0.0285</v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18" t="n">
        <v>88.43470000000001</v>
      </c>
      <c r="F108" s="8" t="n">
        <v>11486.6604</v>
      </c>
      <c r="G108" s="9" t="n">
        <v>16226428</v>
      </c>
      <c r="H108" s="18" t="n">
        <v>20.7325</v>
      </c>
      <c r="I108" s="8" t="n">
        <v>834.8636</v>
      </c>
      <c r="J108" s="9" t="n">
        <v>1075764</v>
      </c>
      <c r="K108" s="18" t="n">
        <v>109.1672</v>
      </c>
      <c r="L108" s="8" t="n">
        <v>12321.524</v>
      </c>
      <c r="M108" s="9" t="n">
        <v>17302192</v>
      </c>
      <c r="N108" s="29" t="n">
        <v>20.5025</v>
      </c>
      <c r="O108" s="30" t="n">
        <v>22.6475</v>
      </c>
      <c r="P108" s="30" t="n">
        <v>19.8575</v>
      </c>
      <c r="Q108" s="30" t="n">
        <v>22.1525</v>
      </c>
      <c r="R108" s="31" t="n">
        <v>0.0805</v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18" t="n">
        <v>74.9939</v>
      </c>
      <c r="F109" s="8" t="n">
        <v>11846.6492</v>
      </c>
      <c r="G109" s="9" t="n">
        <v>16879945</v>
      </c>
      <c r="H109" s="18" t="n">
        <v>16.0597</v>
      </c>
      <c r="I109" s="8" t="n">
        <v>700.3535000000001</v>
      </c>
      <c r="J109" s="9" t="n">
        <v>906408</v>
      </c>
      <c r="K109" s="18" t="n">
        <v>91.0536</v>
      </c>
      <c r="L109" s="8" t="n">
        <v>12547.0027</v>
      </c>
      <c r="M109" s="9" t="n">
        <v>17786353</v>
      </c>
      <c r="N109" s="29" t="n">
        <v>22.1525</v>
      </c>
      <c r="O109" s="30" t="n">
        <v>23.2475</v>
      </c>
      <c r="P109" s="30" t="n">
        <v>17.245</v>
      </c>
      <c r="Q109" s="30" t="n">
        <v>22.0075</v>
      </c>
      <c r="R109" s="31" t="n">
        <v>-0.0065</v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18" t="n">
        <v>72.00320000000001</v>
      </c>
      <c r="F110" s="8" t="n">
        <v>13698.5135</v>
      </c>
      <c r="G110" s="9" t="n">
        <v>19354246</v>
      </c>
      <c r="H110" s="18" t="n">
        <v>17.6465</v>
      </c>
      <c r="I110" s="8" t="n">
        <v>800.5651</v>
      </c>
      <c r="J110" s="9" t="n">
        <v>1004490</v>
      </c>
      <c r="K110" s="18" t="n">
        <v>89.6497</v>
      </c>
      <c r="L110" s="8" t="n">
        <v>14499.0786</v>
      </c>
      <c r="M110" s="9" t="n">
        <v>20358736</v>
      </c>
      <c r="N110" s="29" t="n">
        <v>22.0075</v>
      </c>
      <c r="O110" s="30" t="n">
        <v>23.0725</v>
      </c>
      <c r="P110" s="30" t="n">
        <v>17.57</v>
      </c>
      <c r="Q110" s="30" t="n">
        <v>22.7225</v>
      </c>
      <c r="R110" s="31" t="n">
        <v>0.0325</v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18" t="n">
        <v>84.4011</v>
      </c>
      <c r="F111" s="8" t="n">
        <v>19132.0963</v>
      </c>
      <c r="G111" s="9" t="n">
        <v>28417577</v>
      </c>
      <c r="H111" s="18" t="n">
        <v>20.6225</v>
      </c>
      <c r="I111" s="8" t="n">
        <v>950.651</v>
      </c>
      <c r="J111" s="9" t="n">
        <v>1184457</v>
      </c>
      <c r="K111" s="18" t="n">
        <v>105.0236</v>
      </c>
      <c r="L111" s="8" t="n">
        <v>20082.7473</v>
      </c>
      <c r="M111" s="9" t="n">
        <v>29602034</v>
      </c>
      <c r="N111" s="29" t="n">
        <v>22.7225</v>
      </c>
      <c r="O111" s="30" t="n">
        <v>23.27</v>
      </c>
      <c r="P111" s="30" t="n">
        <v>20.1975</v>
      </c>
      <c r="Q111" s="30" t="n">
        <v>22.23</v>
      </c>
      <c r="R111" s="31" t="n">
        <v>-0.0217</v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18" t="n">
        <v>89.4911</v>
      </c>
      <c r="F112" s="8" t="n">
        <v>43502.8421</v>
      </c>
      <c r="G112" s="9" t="n">
        <v>66822971</v>
      </c>
      <c r="H112" s="18" t="n">
        <v>29.5777</v>
      </c>
      <c r="I112" s="8" t="n">
        <v>1309.1289</v>
      </c>
      <c r="J112" s="9" t="n">
        <v>1451868</v>
      </c>
      <c r="K112" s="18" t="n">
        <v>119.0688</v>
      </c>
      <c r="L112" s="8" t="n">
        <v>44811.971</v>
      </c>
      <c r="M112" s="9" t="n">
        <v>68274839</v>
      </c>
      <c r="N112" s="29" t="n">
        <v>22.23</v>
      </c>
      <c r="O112" s="30" t="n">
        <v>22.23</v>
      </c>
      <c r="P112" s="30" t="n">
        <v>17.7</v>
      </c>
      <c r="Q112" s="30" t="n">
        <v>21.2625</v>
      </c>
      <c r="R112" s="31" t="n">
        <v>-0.0435</v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18" t="n">
        <v>69.2663</v>
      </c>
      <c r="F113" s="8" t="n">
        <v>9341.1204</v>
      </c>
      <c r="G113" s="9" t="n">
        <v>13804188</v>
      </c>
      <c r="H113" s="18" t="n">
        <v>21.2574</v>
      </c>
      <c r="I113" s="8" t="n">
        <v>1039.94</v>
      </c>
      <c r="J113" s="9" t="n">
        <v>1235716</v>
      </c>
      <c r="K113" s="18" t="n">
        <v>90.52370000000001</v>
      </c>
      <c r="L113" s="8" t="n">
        <v>10381.0604</v>
      </c>
      <c r="M113" s="9" t="n">
        <v>15039904</v>
      </c>
      <c r="N113" s="29" t="n">
        <v>21.2625</v>
      </c>
      <c r="O113" s="30" t="n">
        <v>21.345</v>
      </c>
      <c r="P113" s="30" t="n">
        <v>18.1725</v>
      </c>
      <c r="Q113" s="30" t="n">
        <v>20.7125</v>
      </c>
      <c r="R113" s="31" t="n">
        <v>-0.0259</v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18" t="n">
        <v>83.7688</v>
      </c>
      <c r="F114" s="8" t="n">
        <v>13233.3947</v>
      </c>
      <c r="G114" s="9" t="n">
        <v>19453931</v>
      </c>
      <c r="H114" s="18" t="n">
        <v>25.1371</v>
      </c>
      <c r="I114" s="8" t="n">
        <v>1347.9618</v>
      </c>
      <c r="J114" s="9" t="n">
        <v>1594841</v>
      </c>
      <c r="K114" s="18" t="n">
        <v>108.9059</v>
      </c>
      <c r="L114" s="8" t="n">
        <v>14581.3565</v>
      </c>
      <c r="M114" s="9" t="n">
        <v>21048772</v>
      </c>
      <c r="N114" s="29" t="n">
        <v>20.7125</v>
      </c>
      <c r="O114" s="30" t="n">
        <v>21.74</v>
      </c>
      <c r="P114" s="30" t="n">
        <v>17.5325</v>
      </c>
      <c r="Q114" s="30" t="n">
        <v>21.19</v>
      </c>
      <c r="R114" s="31" t="n">
        <v>0.0231</v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18" t="n">
        <v>79.4455</v>
      </c>
      <c r="F115" s="8" t="n">
        <v>13841.129</v>
      </c>
      <c r="G115" s="9" t="n">
        <v>20886775</v>
      </c>
      <c r="H115" s="18" t="n">
        <v>20.5536</v>
      </c>
      <c r="I115" s="8" t="n">
        <v>1089.7695</v>
      </c>
      <c r="J115" s="9" t="n">
        <v>1319476</v>
      </c>
      <c r="K115" s="18" t="n">
        <v>99.9991</v>
      </c>
      <c r="L115" s="8" t="n">
        <v>14930.8985</v>
      </c>
      <c r="M115" s="9" t="n">
        <v>22206251</v>
      </c>
      <c r="N115" s="29" t="n">
        <v>21.19</v>
      </c>
      <c r="O115" s="30" t="n">
        <v>21.19</v>
      </c>
      <c r="P115" s="30" t="n">
        <v>18.8975</v>
      </c>
      <c r="Q115" s="30" t="n">
        <v>20.5975</v>
      </c>
      <c r="R115" s="31" t="n">
        <v>-0.028</v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18" t="n">
        <v>74.1527</v>
      </c>
      <c r="F116" s="8" t="n">
        <v>16856.3544</v>
      </c>
      <c r="G116" s="9" t="n">
        <v>25469127</v>
      </c>
      <c r="H116" s="18" t="n">
        <v>21.1419</v>
      </c>
      <c r="I116" s="8" t="n">
        <v>1187.3948</v>
      </c>
      <c r="J116" s="9" t="n">
        <v>1407656</v>
      </c>
      <c r="K116" s="18" t="n">
        <v>95.2946</v>
      </c>
      <c r="L116" s="8" t="n">
        <v>18043.7492</v>
      </c>
      <c r="M116" s="9" t="n">
        <v>26876783</v>
      </c>
      <c r="N116" s="29" t="n">
        <v>20.5975</v>
      </c>
      <c r="O116" s="30" t="n">
        <v>20.5975</v>
      </c>
      <c r="P116" s="30" t="n">
        <v>16.325</v>
      </c>
      <c r="Q116" s="30" t="n">
        <v>19.66</v>
      </c>
      <c r="R116" s="31" t="n">
        <v>-0.0455</v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18" t="n">
        <v>75.4914</v>
      </c>
      <c r="F117" s="8" t="n">
        <v>37123.9363</v>
      </c>
      <c r="G117" s="9" t="n">
        <v>56460334</v>
      </c>
      <c r="H117" s="18" t="n">
        <v>17.8219</v>
      </c>
      <c r="I117" s="8" t="n">
        <v>1088.1022</v>
      </c>
      <c r="J117" s="9" t="n">
        <v>1282989</v>
      </c>
      <c r="K117" s="18" t="n">
        <v>93.3133</v>
      </c>
      <c r="L117" s="8" t="n">
        <v>38212.0385</v>
      </c>
      <c r="M117" s="9" t="n">
        <v>57743323</v>
      </c>
      <c r="N117" s="29" t="n">
        <v>19.66</v>
      </c>
      <c r="O117" s="30" t="n">
        <v>20.6825</v>
      </c>
      <c r="P117" s="30" t="n">
        <v>17.5525</v>
      </c>
      <c r="Q117" s="30" t="n">
        <v>20.1</v>
      </c>
      <c r="R117" s="31" t="n">
        <v>0.0224</v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18" t="n">
        <v>73.0158</v>
      </c>
      <c r="F118" s="8" t="n">
        <v>10119.8108</v>
      </c>
      <c r="G118" s="9" t="n">
        <v>14809204</v>
      </c>
      <c r="H118" s="18" t="n">
        <v>29.0951</v>
      </c>
      <c r="I118" s="8" t="n">
        <v>1806.1494</v>
      </c>
      <c r="J118" s="9" t="n">
        <v>2045364</v>
      </c>
      <c r="K118" s="18" t="n">
        <v>102.1109</v>
      </c>
      <c r="L118" s="8" t="n">
        <v>11925.9602</v>
      </c>
      <c r="M118" s="9" t="n">
        <v>16854568</v>
      </c>
      <c r="N118" s="29" t="n">
        <v>20.1</v>
      </c>
      <c r="O118" s="30" t="n">
        <v>20.77</v>
      </c>
      <c r="P118" s="30" t="n">
        <v>17.5825</v>
      </c>
      <c r="Q118" s="30" t="n">
        <v>20.045</v>
      </c>
      <c r="R118" s="31" t="n">
        <v>-0.0027</v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18" t="n">
        <v>97.7948</v>
      </c>
      <c r="F119" s="8" t="n">
        <v>14679.3895</v>
      </c>
      <c r="G119" s="9" t="n">
        <v>21332708</v>
      </c>
      <c r="H119" s="18" t="n">
        <v>22.9953</v>
      </c>
      <c r="I119" s="8" t="n">
        <v>1849.7653</v>
      </c>
      <c r="J119" s="9" t="n">
        <v>2144675</v>
      </c>
      <c r="K119" s="18" t="n">
        <v>120.7901</v>
      </c>
      <c r="L119" s="8" t="n">
        <v>16529.1548</v>
      </c>
      <c r="M119" s="9" t="n">
        <v>23477383</v>
      </c>
      <c r="N119" s="29" t="n">
        <v>20.045</v>
      </c>
      <c r="O119" s="30" t="n">
        <v>22.9925</v>
      </c>
      <c r="P119" s="30" t="n">
        <v>18.2675</v>
      </c>
      <c r="Q119" s="30" t="n">
        <v>22.1875</v>
      </c>
      <c r="R119" s="31" t="n">
        <v>0.1069</v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18" t="n">
        <v>115.8575</v>
      </c>
      <c r="F120" s="8" t="n">
        <v>18676.6089</v>
      </c>
      <c r="G120" s="9" t="n">
        <v>27771175</v>
      </c>
      <c r="H120" s="18" t="n">
        <v>18.614</v>
      </c>
      <c r="I120" s="8" t="n">
        <v>1490.0893</v>
      </c>
      <c r="J120" s="9" t="n">
        <v>1853885</v>
      </c>
      <c r="K120" s="18" t="n">
        <v>134.4715</v>
      </c>
      <c r="L120" s="8" t="n">
        <v>20166.6982</v>
      </c>
      <c r="M120" s="9" t="n">
        <v>29625060</v>
      </c>
      <c r="N120" s="29" t="n">
        <v>22.1875</v>
      </c>
      <c r="O120" s="30" t="n">
        <v>23.275</v>
      </c>
      <c r="P120" s="30" t="n">
        <v>15.755</v>
      </c>
      <c r="Q120" s="30" t="n">
        <v>21.41</v>
      </c>
      <c r="R120" s="31" t="n">
        <v>-0.035</v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18" t="n">
        <v>97.4186</v>
      </c>
      <c r="F121" s="8" t="n">
        <v>22926.3465</v>
      </c>
      <c r="G121" s="9" t="n">
        <v>34627251</v>
      </c>
      <c r="H121" s="18" t="n">
        <v>15.9382</v>
      </c>
      <c r="I121" s="8" t="n">
        <v>1126.216</v>
      </c>
      <c r="J121" s="9" t="n">
        <v>1369114</v>
      </c>
      <c r="K121" s="18" t="n">
        <v>113.3568</v>
      </c>
      <c r="L121" s="8" t="n">
        <v>24052.5625</v>
      </c>
      <c r="M121" s="9" t="n">
        <v>35996365</v>
      </c>
      <c r="N121" s="29" t="n">
        <v>21.41</v>
      </c>
      <c r="O121" s="30" t="n">
        <v>22.4775</v>
      </c>
      <c r="P121" s="30" t="n">
        <v>19.37</v>
      </c>
      <c r="Q121" s="30" t="n">
        <v>20.99</v>
      </c>
      <c r="R121" s="31" t="n">
        <v>-0.0196</v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18" t="n">
        <v>107.6898</v>
      </c>
      <c r="F122" s="8" t="n">
        <v>40672.2651</v>
      </c>
      <c r="G122" s="9" t="n">
        <v>63821928</v>
      </c>
      <c r="H122" s="18" t="n">
        <v>18.2769</v>
      </c>
      <c r="I122" s="8" t="n">
        <v>822.0949000000001</v>
      </c>
      <c r="J122" s="9" t="n">
        <v>1052488</v>
      </c>
      <c r="K122" s="18" t="n">
        <v>125.9667</v>
      </c>
      <c r="L122" s="8" t="n">
        <v>41494.36</v>
      </c>
      <c r="M122" s="9" t="n">
        <v>64874416</v>
      </c>
      <c r="N122" s="29" t="n">
        <v>20.99</v>
      </c>
      <c r="O122" s="30" t="n">
        <v>23.8175</v>
      </c>
      <c r="P122" s="30" t="n">
        <v>20.925</v>
      </c>
      <c r="Q122" s="30" t="n">
        <v>23.51</v>
      </c>
      <c r="R122" s="31" t="n">
        <v>0.1201</v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18" t="n">
        <v>93.072</v>
      </c>
      <c r="F123" s="8" t="n">
        <v>11242.9509</v>
      </c>
      <c r="G123" s="9" t="n">
        <v>16985458</v>
      </c>
      <c r="H123" s="18" t="n">
        <v>19.4237</v>
      </c>
      <c r="I123" s="8" t="n">
        <v>643.7571</v>
      </c>
      <c r="J123" s="9" t="n">
        <v>831179</v>
      </c>
      <c r="K123" s="18" t="n">
        <v>112.4957</v>
      </c>
      <c r="L123" s="8" t="n">
        <v>11886.708</v>
      </c>
      <c r="M123" s="9" t="n">
        <v>17816637</v>
      </c>
      <c r="N123" s="29" t="n">
        <v>23.51</v>
      </c>
      <c r="O123" s="30" t="n">
        <v>23.51</v>
      </c>
      <c r="P123" s="30" t="n">
        <v>18.6675</v>
      </c>
      <c r="Q123" s="30" t="n">
        <v>20.675</v>
      </c>
      <c r="R123" s="31" t="n">
        <v>-0.1206</v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18" t="n">
        <v>83.15089999999999</v>
      </c>
      <c r="F124" s="8" t="n">
        <v>12359.8268</v>
      </c>
      <c r="G124" s="9" t="n">
        <v>18769105</v>
      </c>
      <c r="H124" s="18" t="n">
        <v>18.2003</v>
      </c>
      <c r="I124" s="8" t="n">
        <v>601.1659</v>
      </c>
      <c r="J124" s="9" t="n">
        <v>794348</v>
      </c>
      <c r="K124" s="18" t="n">
        <v>101.3512</v>
      </c>
      <c r="L124" s="8" t="n">
        <v>12960.9927</v>
      </c>
      <c r="M124" s="9" t="n">
        <v>19563453</v>
      </c>
      <c r="N124" s="29" t="n">
        <v>20.675</v>
      </c>
      <c r="O124" s="30" t="n">
        <v>21.0975</v>
      </c>
      <c r="P124" s="30" t="n">
        <v>19.35</v>
      </c>
      <c r="Q124" s="30" t="n">
        <v>19.5725</v>
      </c>
      <c r="R124" s="31" t="n">
        <v>-0.0533</v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18" t="n">
        <v>87.5373</v>
      </c>
      <c r="F125" s="8" t="n">
        <v>16861.3629</v>
      </c>
      <c r="G125" s="9" t="n">
        <v>25412581</v>
      </c>
      <c r="H125" s="18" t="n">
        <v>17.7352</v>
      </c>
      <c r="I125" s="8" t="n">
        <v>634.0332</v>
      </c>
      <c r="J125" s="9" t="n">
        <v>786408</v>
      </c>
      <c r="K125" s="18" t="n">
        <v>105.2725</v>
      </c>
      <c r="L125" s="8" t="n">
        <v>17495.3961</v>
      </c>
      <c r="M125" s="9" t="n">
        <v>26198989</v>
      </c>
      <c r="N125" s="29" t="n">
        <v>19.5725</v>
      </c>
      <c r="O125" s="30" t="n">
        <v>20.1975</v>
      </c>
      <c r="P125" s="30" t="n">
        <v>18.4275</v>
      </c>
      <c r="Q125" s="30" t="n">
        <v>19.775</v>
      </c>
      <c r="R125" s="31" t="n">
        <v>0.0103</v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18" t="n">
        <v>87.33880000000001</v>
      </c>
      <c r="F126" s="8" t="n">
        <v>21045.7729</v>
      </c>
      <c r="G126" s="9" t="n">
        <v>32310409</v>
      </c>
      <c r="H126" s="18" t="n">
        <v>16.8963</v>
      </c>
      <c r="I126" s="8" t="n">
        <v>613.1246</v>
      </c>
      <c r="J126" s="9" t="n">
        <v>766837</v>
      </c>
      <c r="K126" s="18" t="n">
        <v>104.2351</v>
      </c>
      <c r="L126" s="8" t="n">
        <v>21658.8975</v>
      </c>
      <c r="M126" s="9" t="n">
        <v>33077246</v>
      </c>
      <c r="N126" s="29" t="n">
        <v>19.775</v>
      </c>
      <c r="O126" s="30" t="n">
        <v>20.215</v>
      </c>
      <c r="P126" s="30" t="n">
        <v>17.675</v>
      </c>
      <c r="Q126" s="30" t="n">
        <v>19.53</v>
      </c>
      <c r="R126" s="31" t="n">
        <v>-0.0124</v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 t="n">
        <v>92.3944</v>
      </c>
      <c r="F127" s="8" t="n">
        <v>40997.2576</v>
      </c>
      <c r="G127" s="9" t="n">
        <v>64229662</v>
      </c>
      <c r="H127" s="18" t="n">
        <v>17.2284</v>
      </c>
      <c r="I127" s="8" t="n">
        <v>628.486</v>
      </c>
      <c r="J127" s="9" t="n">
        <v>854710</v>
      </c>
      <c r="K127" s="18" t="n">
        <v>109.6228</v>
      </c>
      <c r="L127" s="8" t="n">
        <v>41625.7436</v>
      </c>
      <c r="M127" s="9" t="n">
        <v>65084372</v>
      </c>
      <c r="N127" s="29" t="n">
        <v>19.53</v>
      </c>
      <c r="O127" s="30" t="n">
        <v>19.53</v>
      </c>
      <c r="P127" s="30" t="n">
        <v>17.375</v>
      </c>
      <c r="Q127" s="30" t="n">
        <v>18.35</v>
      </c>
      <c r="R127" s="31" t="n">
        <v>-0.0604</v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18" t="n">
        <v>93.0027</v>
      </c>
      <c r="F128" s="8" t="n">
        <v>13989.8962</v>
      </c>
      <c r="G128" s="9" t="n">
        <v>20689143</v>
      </c>
      <c r="H128" s="18" t="n">
        <v>20.7967</v>
      </c>
      <c r="I128" s="8" t="n">
        <v>769.9571</v>
      </c>
      <c r="J128" s="9" t="n">
        <v>972344</v>
      </c>
      <c r="K128" s="18" t="n">
        <v>113.7994</v>
      </c>
      <c r="L128" s="8" t="n">
        <v>14759.8533</v>
      </c>
      <c r="M128" s="9" t="n">
        <v>21661487</v>
      </c>
      <c r="N128" s="29" t="n">
        <v>18.35</v>
      </c>
      <c r="O128" s="30" t="n">
        <v>20.025</v>
      </c>
      <c r="P128" s="30" t="n">
        <v>18.35</v>
      </c>
      <c r="Q128" s="30" t="n">
        <v>19.705</v>
      </c>
      <c r="R128" s="31" t="n">
        <v>0.0738</v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18" t="n">
        <v>81.6536</v>
      </c>
      <c r="F129" s="8" t="n">
        <v>14957.27</v>
      </c>
      <c r="G129" s="9" t="n">
        <v>21881084</v>
      </c>
      <c r="H129" s="18" t="n">
        <v>20.3334</v>
      </c>
      <c r="I129" s="8" t="n">
        <v>769.9528</v>
      </c>
      <c r="J129" s="9" t="n">
        <v>994712</v>
      </c>
      <c r="K129" s="18" t="n">
        <v>101.987</v>
      </c>
      <c r="L129" s="8" t="n">
        <v>15727.2228</v>
      </c>
      <c r="M129" s="9" t="n">
        <v>22875796</v>
      </c>
      <c r="N129" s="29" t="n">
        <v>19.705</v>
      </c>
      <c r="O129" s="30" t="n">
        <v>19.8925</v>
      </c>
      <c r="P129" s="30" t="n">
        <v>18.36</v>
      </c>
      <c r="Q129" s="30" t="n">
        <v>19.635</v>
      </c>
      <c r="R129" s="31" t="n">
        <v>-0.0036</v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18" t="n">
        <v>94.0701</v>
      </c>
      <c r="F130" s="8" t="n">
        <v>21564.8109</v>
      </c>
      <c r="G130" s="9" t="n">
        <v>31269437</v>
      </c>
      <c r="H130" s="18" t="n">
        <v>24.328</v>
      </c>
      <c r="I130" s="8" t="n">
        <v>981.7114</v>
      </c>
      <c r="J130" s="9" t="n">
        <v>1140944</v>
      </c>
      <c r="K130" s="18" t="n">
        <v>118.3981</v>
      </c>
      <c r="L130" s="8" t="n">
        <v>22546.5223</v>
      </c>
      <c r="M130" s="9" t="n">
        <v>32410381</v>
      </c>
      <c r="N130" s="29" t="n">
        <v>19.635</v>
      </c>
      <c r="O130" s="30" t="n">
        <v>20.3375</v>
      </c>
      <c r="P130" s="30" t="n">
        <v>19.0675</v>
      </c>
      <c r="Q130" s="30" t="n">
        <v>20.06</v>
      </c>
      <c r="R130" s="31" t="n">
        <v>0.0216</v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18" t="n">
        <v>98.2987</v>
      </c>
      <c r="F131" s="8" t="n">
        <v>44024.8899</v>
      </c>
      <c r="G131" s="9" t="n">
        <v>64623189</v>
      </c>
      <c r="H131" s="18" t="n">
        <v>29.5655</v>
      </c>
      <c r="I131" s="8" t="n">
        <v>1103.806</v>
      </c>
      <c r="J131" s="9" t="n">
        <v>1294313</v>
      </c>
      <c r="K131" s="18" t="n">
        <v>127.8642</v>
      </c>
      <c r="L131" s="8" t="n">
        <v>45128.6959</v>
      </c>
      <c r="M131" s="9" t="n">
        <v>65917502</v>
      </c>
      <c r="N131" s="29" t="n">
        <v>20.06</v>
      </c>
      <c r="O131" s="30" t="n">
        <v>20.855</v>
      </c>
      <c r="P131" s="30" t="n">
        <v>18.9775</v>
      </c>
      <c r="Q131" s="30" t="n">
        <v>20.38</v>
      </c>
      <c r="R131" s="31" t="n">
        <v>0.016</v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18" t="n">
        <v>107.4249</v>
      </c>
      <c r="F132" s="8" t="n">
        <v>13395.8491</v>
      </c>
      <c r="G132" s="9" t="n">
        <v>19170414</v>
      </c>
      <c r="H132" s="18" t="n">
        <v>24.6268</v>
      </c>
      <c r="I132" s="8" t="n">
        <v>970.0707</v>
      </c>
      <c r="J132" s="9" t="n">
        <v>1254602</v>
      </c>
      <c r="K132" s="18" t="n">
        <v>132.0517</v>
      </c>
      <c r="L132" s="8" t="n">
        <v>14365.9198</v>
      </c>
      <c r="M132" s="9" t="n">
        <v>20425016</v>
      </c>
      <c r="N132" s="29" t="n">
        <v>20.38</v>
      </c>
      <c r="O132" s="30" t="n">
        <v>21.0075</v>
      </c>
      <c r="P132" s="30" t="n">
        <v>17.51</v>
      </c>
      <c r="Q132" s="30" t="n">
        <v>20.38</v>
      </c>
      <c r="R132" s="31" t="n">
        <v>0</v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18" t="n">
        <v>97.2749</v>
      </c>
      <c r="F133" s="8" t="n">
        <v>13740.3059</v>
      </c>
      <c r="G133" s="9" t="n">
        <v>19125122</v>
      </c>
      <c r="H133" s="18" t="n">
        <v>21.4175</v>
      </c>
      <c r="I133" s="8" t="n">
        <v>833.279</v>
      </c>
      <c r="J133" s="9" t="n">
        <v>1037123</v>
      </c>
      <c r="K133" s="18" t="n">
        <v>118.6924</v>
      </c>
      <c r="L133" s="8" t="n">
        <v>14573.5849</v>
      </c>
      <c r="M133" s="9" t="n">
        <v>20162245</v>
      </c>
      <c r="N133" s="29" t="n">
        <v>20.38</v>
      </c>
      <c r="O133" s="30" t="n">
        <v>22.1</v>
      </c>
      <c r="P133" s="30" t="n">
        <v>19.39</v>
      </c>
      <c r="Q133" s="30" t="n">
        <v>21.1275</v>
      </c>
      <c r="R133" s="31" t="n">
        <v>0.0367</v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18" t="n">
        <v>81.7448</v>
      </c>
      <c r="F134" s="8" t="n">
        <v>13726.5983</v>
      </c>
      <c r="G134" s="9" t="n">
        <v>19357175</v>
      </c>
      <c r="H134" s="18" t="n">
        <v>24.7948</v>
      </c>
      <c r="I134" s="8" t="n">
        <v>957.2017</v>
      </c>
      <c r="J134" s="9" t="n">
        <v>1075300</v>
      </c>
      <c r="K134" s="18" t="n">
        <v>106.5396</v>
      </c>
      <c r="L134" s="8" t="n">
        <v>14683.8</v>
      </c>
      <c r="M134" s="9" t="n">
        <v>20432475</v>
      </c>
      <c r="N134" s="29" t="n">
        <v>21.1275</v>
      </c>
      <c r="O134" s="30" t="n">
        <v>21.65</v>
      </c>
      <c r="P134" s="30" t="n">
        <v>20.525</v>
      </c>
      <c r="Q134" s="30" t="n">
        <v>20.715</v>
      </c>
      <c r="R134" s="31" t="n">
        <v>-0.0195</v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18" t="n">
        <v>94.8373</v>
      </c>
      <c r="F135" s="8" t="n">
        <v>21470.5457</v>
      </c>
      <c r="G135" s="9" t="n">
        <v>30067075</v>
      </c>
      <c r="H135" s="18" t="n">
        <v>21.5222</v>
      </c>
      <c r="I135" s="8" t="n">
        <v>986.4643</v>
      </c>
      <c r="J135" s="9" t="n">
        <v>1143786</v>
      </c>
      <c r="K135" s="18" t="n">
        <v>116.3595</v>
      </c>
      <c r="L135" s="8" t="n">
        <v>22457.01</v>
      </c>
      <c r="M135" s="9" t="n">
        <v>31210861</v>
      </c>
      <c r="N135" s="29" t="n">
        <v>20.715</v>
      </c>
      <c r="O135" s="30" t="n">
        <v>20.9625</v>
      </c>
      <c r="P135" s="30" t="n">
        <v>18.425</v>
      </c>
      <c r="Q135" s="30" t="n">
        <v>20.21</v>
      </c>
      <c r="R135" s="31" t="n">
        <v>-0.0244</v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18" t="n">
        <v>130.1416</v>
      </c>
      <c r="F136" s="8" t="n">
        <v>55989.86</v>
      </c>
      <c r="G136" s="9" t="n">
        <v>80940551</v>
      </c>
      <c r="H136" s="18" t="n">
        <v>22.9434</v>
      </c>
      <c r="I136" s="8" t="n">
        <v>1205.2578</v>
      </c>
      <c r="J136" s="9" t="n">
        <v>1367537</v>
      </c>
      <c r="K136" s="18" t="n">
        <v>153.085</v>
      </c>
      <c r="L136" s="8" t="n">
        <v>57195.1178</v>
      </c>
      <c r="M136" s="9" t="n">
        <v>82308088</v>
      </c>
      <c r="N136" s="29" t="n">
        <v>20.21</v>
      </c>
      <c r="O136" s="30" t="n">
        <v>22.275</v>
      </c>
      <c r="P136" s="30" t="n">
        <v>19.0375</v>
      </c>
      <c r="Q136" s="30" t="n">
        <v>22.0575</v>
      </c>
      <c r="R136" s="31" t="n">
        <v>0.0914</v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18" t="n">
        <v>97.188</v>
      </c>
      <c r="F137" s="8" t="n">
        <v>12546.6023</v>
      </c>
      <c r="G137" s="9" t="n">
        <v>17566909</v>
      </c>
      <c r="H137" s="18" t="n">
        <v>19.597</v>
      </c>
      <c r="I137" s="8" t="n">
        <v>1051.9316</v>
      </c>
      <c r="J137" s="9" t="n">
        <v>1246592</v>
      </c>
      <c r="K137" s="18" t="n">
        <v>116.785</v>
      </c>
      <c r="L137" s="8" t="n">
        <v>13598.5339</v>
      </c>
      <c r="M137" s="9" t="n">
        <v>18813501</v>
      </c>
      <c r="N137" s="29" t="n">
        <v>22.0575</v>
      </c>
      <c r="O137" s="30" t="n">
        <v>22.4175</v>
      </c>
      <c r="P137" s="30" t="n">
        <v>20.485</v>
      </c>
      <c r="Q137" s="30" t="n">
        <v>21.645</v>
      </c>
      <c r="R137" s="31" t="n">
        <v>-0.0187</v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18" t="n">
        <v>95.4948</v>
      </c>
      <c r="F138" s="8" t="n">
        <v>14401.663</v>
      </c>
      <c r="G138" s="9" t="n">
        <v>20360871</v>
      </c>
      <c r="H138" s="18" t="n">
        <v>18.6497</v>
      </c>
      <c r="I138" s="8" t="n">
        <v>1085.0859</v>
      </c>
      <c r="J138" s="9" t="n">
        <v>1383091</v>
      </c>
      <c r="K138" s="18" t="n">
        <v>114.1445</v>
      </c>
      <c r="L138" s="8" t="n">
        <v>15486.7489</v>
      </c>
      <c r="M138" s="9" t="n">
        <v>21743962</v>
      </c>
      <c r="N138" s="29" t="n">
        <v>21.645</v>
      </c>
      <c r="O138" s="30" t="n">
        <v>22.3175</v>
      </c>
      <c r="P138" s="30" t="n">
        <v>15.465</v>
      </c>
      <c r="Q138" s="30" t="n">
        <v>21.8175</v>
      </c>
      <c r="R138" s="31" t="n">
        <v>0.008</v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18" t="n">
        <v>84.2608</v>
      </c>
      <c r="F139" s="8" t="n">
        <v>15043.8747</v>
      </c>
      <c r="G139" s="9" t="n">
        <v>20738681</v>
      </c>
      <c r="H139" s="18" t="n">
        <v>16.0889</v>
      </c>
      <c r="I139" s="8" t="n">
        <v>1019.1102</v>
      </c>
      <c r="J139" s="9" t="n">
        <v>1283867</v>
      </c>
      <c r="K139" s="18" t="n">
        <v>100.3497</v>
      </c>
      <c r="L139" s="8" t="n">
        <v>16062.9849</v>
      </c>
      <c r="M139" s="9" t="n">
        <v>22022548</v>
      </c>
      <c r="N139" s="29" t="n">
        <v>21.8175</v>
      </c>
      <c r="O139" s="30" t="n">
        <v>22.7925</v>
      </c>
      <c r="P139" s="30" t="n">
        <v>18.79</v>
      </c>
      <c r="Q139" s="30" t="n">
        <v>22.69</v>
      </c>
      <c r="R139" s="31" t="n">
        <v>0.04</v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18" t="n">
        <v>135.644</v>
      </c>
      <c r="F140" s="8" t="n">
        <v>30444.7751</v>
      </c>
      <c r="G140" s="9" t="n">
        <v>42164391</v>
      </c>
      <c r="H140" s="18" t="n">
        <v>21.764</v>
      </c>
      <c r="I140" s="8" t="n">
        <v>1406.0195</v>
      </c>
      <c r="J140" s="9" t="n">
        <v>1796630</v>
      </c>
      <c r="K140" s="18" t="n">
        <v>157.408</v>
      </c>
      <c r="L140" s="8" t="n">
        <v>31850.7946</v>
      </c>
      <c r="M140" s="9" t="n">
        <v>43961021</v>
      </c>
      <c r="N140" s="29" t="n">
        <v>22.69</v>
      </c>
      <c r="O140" s="30" t="n">
        <v>23.545</v>
      </c>
      <c r="P140" s="30" t="n">
        <v>18.3775</v>
      </c>
      <c r="Q140" s="30" t="n">
        <v>22.915</v>
      </c>
      <c r="R140" s="31" t="n">
        <v>0.009900000000000001</v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18" t="n">
        <v>113.2805</v>
      </c>
      <c r="F141" s="8" t="n">
        <v>50597.1666</v>
      </c>
      <c r="G141" s="9" t="n">
        <v>71526755</v>
      </c>
      <c r="H141" s="18" t="n">
        <v>16.8933</v>
      </c>
      <c r="I141" s="8" t="n">
        <v>1147.8894</v>
      </c>
      <c r="J141" s="9" t="n">
        <v>1414392</v>
      </c>
      <c r="K141" s="18" t="n">
        <v>130.1738</v>
      </c>
      <c r="L141" s="8" t="n">
        <v>51745.056</v>
      </c>
      <c r="M141" s="9" t="n">
        <v>72941147</v>
      </c>
      <c r="N141" s="29" t="n">
        <v>22.915</v>
      </c>
      <c r="O141" s="30" t="n">
        <v>23.515</v>
      </c>
      <c r="P141" s="30" t="n">
        <v>17.44</v>
      </c>
      <c r="Q141" s="30" t="n">
        <v>22.635</v>
      </c>
      <c r="R141" s="31" t="n">
        <v>-0.0122</v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18" t="n">
        <v>73.0654</v>
      </c>
      <c r="F142" s="8" t="n">
        <v>9419.398499999999</v>
      </c>
      <c r="G142" s="9" t="n">
        <v>12952262</v>
      </c>
      <c r="H142" s="18" t="n">
        <v>15.1114</v>
      </c>
      <c r="I142" s="8" t="n">
        <v>1204.2982</v>
      </c>
      <c r="J142" s="9" t="n">
        <v>1499161</v>
      </c>
      <c r="K142" s="18" t="n">
        <v>88.1768</v>
      </c>
      <c r="L142" s="8" t="n">
        <v>10623.6967</v>
      </c>
      <c r="M142" s="9" t="n">
        <v>14451423</v>
      </c>
      <c r="N142" s="29" t="n">
        <v>22.635</v>
      </c>
      <c r="O142" s="30" t="n">
        <v>22.78</v>
      </c>
      <c r="P142" s="30" t="n">
        <v>19.8325</v>
      </c>
      <c r="Q142" s="30" t="n">
        <v>21.8275</v>
      </c>
      <c r="R142" s="31" t="n">
        <v>-0.0357</v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18" t="n">
        <v>101.1106</v>
      </c>
      <c r="F143" s="8" t="n">
        <v>15455.1755</v>
      </c>
      <c r="G143" s="9" t="n">
        <v>21225428</v>
      </c>
      <c r="H143" s="18" t="n">
        <v>15.2258</v>
      </c>
      <c r="I143" s="8" t="n">
        <v>1444.6771</v>
      </c>
      <c r="J143" s="9" t="n">
        <v>1797123</v>
      </c>
      <c r="K143" s="18" t="n">
        <v>116.3364</v>
      </c>
      <c r="L143" s="8" t="n">
        <v>16899.8526</v>
      </c>
      <c r="M143" s="9" t="n">
        <v>23022551</v>
      </c>
      <c r="N143" s="29" t="n">
        <v>21.8275</v>
      </c>
      <c r="O143" s="30" t="n">
        <v>23.405</v>
      </c>
      <c r="P143" s="30" t="n">
        <v>21.32</v>
      </c>
      <c r="Q143" s="30" t="n">
        <v>22.8325</v>
      </c>
      <c r="R143" s="31" t="n">
        <v>0.046</v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18" t="n">
        <v>105.6016</v>
      </c>
      <c r="F144" s="8" t="n">
        <v>18320.1485</v>
      </c>
      <c r="G144" s="9" t="n">
        <v>25610399</v>
      </c>
      <c r="H144" s="18" t="n">
        <v>17.7965</v>
      </c>
      <c r="I144" s="8" t="n">
        <v>1534.9837</v>
      </c>
      <c r="J144" s="9" t="n">
        <v>1964779</v>
      </c>
      <c r="K144" s="18" t="n">
        <v>123.3981</v>
      </c>
      <c r="L144" s="8" t="n">
        <v>19855.1322</v>
      </c>
      <c r="M144" s="9" t="n">
        <v>27575178</v>
      </c>
      <c r="N144" s="29" t="n">
        <v>22.8325</v>
      </c>
      <c r="O144" s="30" t="n">
        <v>23.1675</v>
      </c>
      <c r="P144" s="30" t="n">
        <v>22.1225</v>
      </c>
      <c r="Q144" s="30" t="n">
        <v>22.195</v>
      </c>
      <c r="R144" s="31" t="n">
        <v>-0.0279</v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18" t="n">
        <v>119.2008</v>
      </c>
      <c r="F145" s="8" t="n">
        <v>26022.3354</v>
      </c>
      <c r="G145" s="9" t="n">
        <v>36028151</v>
      </c>
      <c r="H145" s="18" t="n">
        <v>17.9364</v>
      </c>
      <c r="I145" s="8" t="n">
        <v>1276.4301</v>
      </c>
      <c r="J145" s="9" t="n">
        <v>1563454</v>
      </c>
      <c r="K145" s="18" t="n">
        <v>137.1372</v>
      </c>
      <c r="L145" s="8" t="n">
        <v>27298.7655</v>
      </c>
      <c r="M145" s="9" t="n">
        <v>37591605</v>
      </c>
      <c r="N145" s="29" t="n">
        <v>22.195</v>
      </c>
      <c r="O145" s="30" t="n">
        <v>23.465</v>
      </c>
      <c r="P145" s="30" t="n">
        <v>20.08</v>
      </c>
      <c r="Q145" s="30" t="n">
        <v>23.28</v>
      </c>
      <c r="R145" s="31" t="n">
        <v>0.0489</v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18" t="n">
        <v>120.1874</v>
      </c>
      <c r="F146" s="8" t="n">
        <v>51929.9339</v>
      </c>
      <c r="G146" s="9" t="n">
        <v>74687056</v>
      </c>
      <c r="H146" s="18" t="n">
        <v>15.7688</v>
      </c>
      <c r="I146" s="8" t="n">
        <v>869.271</v>
      </c>
      <c r="J146" s="9" t="n">
        <v>1133980</v>
      </c>
      <c r="K146" s="18" t="n">
        <v>135.9562</v>
      </c>
      <c r="L146" s="8" t="n">
        <v>52799.2049</v>
      </c>
      <c r="M146" s="9" t="n">
        <v>75821036</v>
      </c>
      <c r="N146" s="29" t="n">
        <v>23.28</v>
      </c>
      <c r="O146" s="30" t="n">
        <v>24.36</v>
      </c>
      <c r="P146" s="30" t="n">
        <v>22.2825</v>
      </c>
      <c r="Q146" s="30" t="n">
        <v>24.0225</v>
      </c>
      <c r="R146" s="31" t="n">
        <v>0.0319</v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18" t="n">
        <v>109.6592</v>
      </c>
      <c r="F147" s="8" t="n">
        <v>10996.9941</v>
      </c>
      <c r="G147" s="9" t="n">
        <v>15025056</v>
      </c>
      <c r="H147" s="18" t="n">
        <v>18.6909</v>
      </c>
      <c r="I147" s="8" t="n">
        <v>683.3772</v>
      </c>
      <c r="J147" s="9" t="n">
        <v>920319</v>
      </c>
      <c r="K147" s="18" t="n">
        <v>128.3501</v>
      </c>
      <c r="L147" s="8" t="n">
        <v>11680.3713</v>
      </c>
      <c r="M147" s="9" t="n">
        <v>15945375</v>
      </c>
      <c r="N147" s="29" t="n">
        <v>24.0225</v>
      </c>
      <c r="O147" s="30" t="n">
        <v>26.3</v>
      </c>
      <c r="P147" s="30" t="n">
        <v>21.725</v>
      </c>
      <c r="Q147" s="30" t="n">
        <v>24.7525</v>
      </c>
      <c r="R147" s="31" t="n">
        <v>0.0304</v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18" t="n">
        <v>113.1651</v>
      </c>
      <c r="F148" s="8" t="n">
        <v>13039.1261</v>
      </c>
      <c r="G148" s="9" t="n">
        <v>18369602</v>
      </c>
      <c r="H148" s="18" t="n">
        <v>25.4684</v>
      </c>
      <c r="I148" s="8" t="n">
        <v>973.5158</v>
      </c>
      <c r="J148" s="9" t="n">
        <v>1258024</v>
      </c>
      <c r="K148" s="18" t="n">
        <v>138.6335</v>
      </c>
      <c r="L148" s="8" t="n">
        <v>14012.6419</v>
      </c>
      <c r="M148" s="9" t="n">
        <v>19627626</v>
      </c>
      <c r="N148" s="29" t="n">
        <v>24.7525</v>
      </c>
      <c r="O148" s="30" t="n">
        <v>25.9175</v>
      </c>
      <c r="P148" s="30" t="n">
        <v>24.22</v>
      </c>
      <c r="Q148" s="30" t="n">
        <v>25.21</v>
      </c>
      <c r="R148" s="31" t="n">
        <v>0.0185</v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18" t="n">
        <v>103.6848</v>
      </c>
      <c r="F149" s="8" t="n">
        <v>13206.4657</v>
      </c>
      <c r="G149" s="9" t="n">
        <v>18274513</v>
      </c>
      <c r="H149" s="18" t="n">
        <v>24.9215</v>
      </c>
      <c r="I149" s="8" t="n">
        <v>922.8013</v>
      </c>
      <c r="J149" s="9" t="n">
        <v>1229694</v>
      </c>
      <c r="K149" s="18" t="n">
        <v>128.6063</v>
      </c>
      <c r="L149" s="8" t="n">
        <v>14129.267</v>
      </c>
      <c r="M149" s="9" t="n">
        <v>19504207</v>
      </c>
      <c r="N149" s="29" t="n">
        <v>25.21</v>
      </c>
      <c r="O149" s="30" t="n">
        <v>25.3325</v>
      </c>
      <c r="P149" s="30" t="n">
        <v>22.9175</v>
      </c>
      <c r="Q149" s="30" t="n">
        <v>24.24</v>
      </c>
      <c r="R149" s="31" t="n">
        <v>-0.0385</v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18" t="n">
        <v>129.5081</v>
      </c>
      <c r="F150" s="8" t="n">
        <v>22914.0678</v>
      </c>
      <c r="G150" s="9" t="n">
        <v>31455278</v>
      </c>
      <c r="H150" s="18" t="n">
        <v>24.4406</v>
      </c>
      <c r="I150" s="8" t="n">
        <v>966.819</v>
      </c>
      <c r="J150" s="9" t="n">
        <v>1280591</v>
      </c>
      <c r="K150" s="18" t="n">
        <v>153.9487</v>
      </c>
      <c r="L150" s="8" t="n">
        <v>23880.8868</v>
      </c>
      <c r="M150" s="9" t="n">
        <v>32735869</v>
      </c>
      <c r="N150" s="29" t="n">
        <v>24.24</v>
      </c>
      <c r="O150" s="30" t="n">
        <v>24.24</v>
      </c>
      <c r="P150" s="30" t="n">
        <v>20.6725</v>
      </c>
      <c r="Q150" s="30" t="n">
        <v>23.2</v>
      </c>
      <c r="R150" s="31" t="n">
        <v>-0.0429</v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18" t="n">
        <v>93.94159999999999</v>
      </c>
      <c r="F151" s="8" t="n">
        <v>43546.3738</v>
      </c>
      <c r="G151" s="9" t="n">
        <v>59760755</v>
      </c>
      <c r="H151" s="18" t="n">
        <v>20.731</v>
      </c>
      <c r="I151" s="8" t="n">
        <v>839.6006</v>
      </c>
      <c r="J151" s="9" t="n">
        <v>1147315</v>
      </c>
      <c r="K151" s="18" t="n">
        <v>114.6726</v>
      </c>
      <c r="L151" s="8" t="n">
        <v>44385.9744</v>
      </c>
      <c r="M151" s="9" t="n">
        <v>60908070</v>
      </c>
      <c r="N151" s="29" t="n">
        <v>23.2</v>
      </c>
      <c r="O151" s="30" t="n">
        <v>23.2</v>
      </c>
      <c r="P151" s="30" t="n">
        <v>19.99</v>
      </c>
      <c r="Q151" s="30" t="n">
        <v>20.965</v>
      </c>
      <c r="R151" s="31" t="n">
        <v>-0.0963</v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18" t="n">
        <v>95.41719999999999</v>
      </c>
      <c r="F152" s="8" t="n">
        <v>12484.8396</v>
      </c>
      <c r="G152" s="9" t="n">
        <v>16395692</v>
      </c>
      <c r="H152" s="18" t="n">
        <v>24.1828</v>
      </c>
      <c r="I152" s="8" t="n">
        <v>1038.3774</v>
      </c>
      <c r="J152" s="9" t="n">
        <v>1344010</v>
      </c>
      <c r="K152" s="18" t="n">
        <v>119.6</v>
      </c>
      <c r="L152" s="8" t="n">
        <v>13523.217</v>
      </c>
      <c r="M152" s="9" t="n">
        <v>17739702</v>
      </c>
      <c r="N152" s="29" t="n">
        <v>20.965</v>
      </c>
      <c r="O152" s="30" t="n">
        <v>20.965</v>
      </c>
      <c r="P152" s="30" t="n">
        <v>19.2825</v>
      </c>
      <c r="Q152" s="30" t="n">
        <v>20.4975</v>
      </c>
      <c r="R152" s="31" t="n">
        <v>-0.0223</v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18" t="n">
        <v>99.4573</v>
      </c>
      <c r="F153" s="8" t="n">
        <v>14856.8131</v>
      </c>
      <c r="G153" s="9" t="n">
        <v>19086300</v>
      </c>
      <c r="H153" s="18" t="n">
        <v>21.5566</v>
      </c>
      <c r="I153" s="8" t="n">
        <v>988.6893</v>
      </c>
      <c r="J153" s="9" t="n">
        <v>1316487</v>
      </c>
      <c r="K153" s="18" t="n">
        <v>121.0139</v>
      </c>
      <c r="L153" s="8" t="n">
        <v>15845.5024</v>
      </c>
      <c r="M153" s="9" t="n">
        <v>20402787</v>
      </c>
      <c r="N153" s="29" t="n">
        <v>20.4975</v>
      </c>
      <c r="O153" s="30" t="n">
        <v>21.0475</v>
      </c>
      <c r="P153" s="30" t="n">
        <v>17.58</v>
      </c>
      <c r="Q153" s="30" t="n">
        <v>20.1125</v>
      </c>
      <c r="R153" s="31" t="n">
        <v>-0.0188</v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18" t="n">
        <v>153.3074</v>
      </c>
      <c r="F154" s="8" t="n">
        <v>24390.8538</v>
      </c>
      <c r="G154" s="9" t="n">
        <v>30567874</v>
      </c>
      <c r="H154" s="18" t="n">
        <v>32.3162</v>
      </c>
      <c r="I154" s="8" t="n">
        <v>1434.7963</v>
      </c>
      <c r="J154" s="9" t="n">
        <v>1885102</v>
      </c>
      <c r="K154" s="18" t="n">
        <v>185.6236</v>
      </c>
      <c r="L154" s="8" t="n">
        <v>25825.6501</v>
      </c>
      <c r="M154" s="9" t="n">
        <v>32452976</v>
      </c>
      <c r="N154" s="29" t="n">
        <v>20.1125</v>
      </c>
      <c r="O154" s="30" t="n">
        <v>21.845</v>
      </c>
      <c r="P154" s="30" t="n">
        <v>19.895</v>
      </c>
      <c r="Q154" s="30" t="n">
        <v>21.5775</v>
      </c>
      <c r="R154" s="31" t="n">
        <v>0.0728</v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18" t="n">
        <v>164.0328</v>
      </c>
      <c r="F155" s="8" t="n">
        <v>33593.062</v>
      </c>
      <c r="G155" s="9" t="n">
        <v>41816477</v>
      </c>
      <c r="H155" s="18" t="n">
        <v>31.8759</v>
      </c>
      <c r="I155" s="8" t="n">
        <v>1435.4548</v>
      </c>
      <c r="J155" s="9" t="n">
        <v>1835068</v>
      </c>
      <c r="K155" s="18" t="n">
        <v>195.9087</v>
      </c>
      <c r="L155" s="8" t="n">
        <v>35028.5168</v>
      </c>
      <c r="M155" s="9" t="n">
        <v>43651545</v>
      </c>
      <c r="N155" s="29" t="n">
        <v>21.5775</v>
      </c>
      <c r="O155" s="30" t="n">
        <v>22.375</v>
      </c>
      <c r="P155" s="30" t="n">
        <v>18.995</v>
      </c>
      <c r="Q155" s="30" t="n">
        <v>22.0325</v>
      </c>
      <c r="R155" s="31" t="n">
        <v>0.0211</v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18" t="n">
        <v>114.7374</v>
      </c>
      <c r="F156" s="8" t="n">
        <v>53323.0486</v>
      </c>
      <c r="G156" s="9" t="n">
        <v>68047170</v>
      </c>
      <c r="H156" s="18" t="n">
        <v>22.1273</v>
      </c>
      <c r="I156" s="8" t="n">
        <v>1027.2146</v>
      </c>
      <c r="J156" s="9" t="n">
        <v>1342124</v>
      </c>
      <c r="K156" s="18" t="n">
        <v>136.8647</v>
      </c>
      <c r="L156" s="8" t="n">
        <v>54350.2632</v>
      </c>
      <c r="M156" s="9" t="n">
        <v>69389294</v>
      </c>
      <c r="N156" s="29" t="n">
        <v>22.0325</v>
      </c>
      <c r="O156" s="30" t="n">
        <v>22.0325</v>
      </c>
      <c r="P156" s="30" t="n">
        <v>19.7875</v>
      </c>
      <c r="Q156" s="30" t="n">
        <v>20.62</v>
      </c>
      <c r="R156" s="31" t="n">
        <v>-0.0641</v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18" t="n">
        <v>91.99120000000001</v>
      </c>
      <c r="F157" s="8" t="n">
        <v>12544.2351</v>
      </c>
      <c r="G157" s="9" t="n">
        <v>15593366</v>
      </c>
      <c r="H157" s="18" t="n">
        <v>21.9659</v>
      </c>
      <c r="I157" s="8" t="n">
        <v>1100.7827</v>
      </c>
      <c r="J157" s="9" t="n">
        <v>1392839</v>
      </c>
      <c r="K157" s="18" t="n">
        <v>113.9571</v>
      </c>
      <c r="L157" s="8" t="n">
        <v>13645.0178</v>
      </c>
      <c r="M157" s="9" t="n">
        <v>16986205</v>
      </c>
      <c r="N157" s="29" t="n">
        <v>20.62</v>
      </c>
      <c r="O157" s="30" t="n">
        <v>29.525</v>
      </c>
      <c r="P157" s="30" t="n">
        <v>19.5575</v>
      </c>
      <c r="Q157" s="30" t="n">
        <v>19.7025</v>
      </c>
      <c r="R157" s="31" t="n">
        <v>-0.0445</v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18" t="n">
        <v>13.1446</v>
      </c>
      <c r="F158" s="8" t="n">
        <v>2412.3161</v>
      </c>
      <c r="G158" s="9" t="n">
        <v>2927724</v>
      </c>
      <c r="H158" s="18" t="n">
        <v>3.4722</v>
      </c>
      <c r="I158" s="8" t="n">
        <v>167.4531</v>
      </c>
      <c r="J158" s="9" t="n">
        <v>213563</v>
      </c>
      <c r="K158" s="18" t="n">
        <v>16.6168</v>
      </c>
      <c r="L158" s="8" t="n">
        <v>2579.7692</v>
      </c>
      <c r="M158" s="9" t="n">
        <v>3141287</v>
      </c>
      <c r="N158" s="29" t="n">
        <v>19.7025</v>
      </c>
      <c r="O158" s="30" t="n">
        <v>19.7025</v>
      </c>
      <c r="P158" s="30" t="n">
        <v>16.175</v>
      </c>
      <c r="Q158" s="30" t="n">
        <v>19.13</v>
      </c>
      <c r="R158" s="31" t="n">
        <v>-0.0291</v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18" t="n">
        <v>93.1075</v>
      </c>
      <c r="F159" s="8" t="n">
        <v>17029.9802</v>
      </c>
      <c r="G159" s="9" t="n">
        <v>21056256</v>
      </c>
      <c r="H159" s="18" t="n">
        <v>22.1385</v>
      </c>
      <c r="I159" s="8" t="n">
        <v>1240.6427</v>
      </c>
      <c r="J159" s="9" t="n">
        <v>1553904</v>
      </c>
      <c r="K159" s="18" t="n">
        <v>115.246</v>
      </c>
      <c r="L159" s="8" t="n">
        <v>18270.6229</v>
      </c>
      <c r="M159" s="9" t="n">
        <v>22610160</v>
      </c>
      <c r="N159" s="29" t="n">
        <v>19.13</v>
      </c>
      <c r="O159" s="30" t="n">
        <v>20.405</v>
      </c>
      <c r="P159" s="30" t="n">
        <v>18.4025</v>
      </c>
      <c r="Q159" s="30" t="n">
        <v>19.8025</v>
      </c>
      <c r="R159" s="31" t="n">
        <v>0.0352</v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18" t="n">
        <v>96.75279999999999</v>
      </c>
      <c r="F160" s="8" t="n">
        <v>23865.1612</v>
      </c>
      <c r="G160" s="9" t="n">
        <v>29244659</v>
      </c>
      <c r="H160" s="18" t="n">
        <v>26.8103</v>
      </c>
      <c r="I160" s="8" t="n">
        <v>1479.5825</v>
      </c>
      <c r="J160" s="9" t="n">
        <v>1853250</v>
      </c>
      <c r="K160" s="18" t="n">
        <v>123.5631</v>
      </c>
      <c r="L160" s="8" t="n">
        <v>25344.7437</v>
      </c>
      <c r="M160" s="9" t="n">
        <v>31097909</v>
      </c>
      <c r="N160" s="29" t="n">
        <v>19.8025</v>
      </c>
      <c r="O160" s="30" t="n">
        <v>19.8025</v>
      </c>
      <c r="P160" s="30" t="n">
        <v>15.72</v>
      </c>
      <c r="Q160" s="30" t="n">
        <v>19.12</v>
      </c>
      <c r="R160" s="31" t="n">
        <v>-0.0345</v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18" t="n">
        <v>123.3042</v>
      </c>
      <c r="F161" s="8" t="n">
        <v>62790.1859</v>
      </c>
      <c r="G161" s="9" t="n">
        <v>78205505</v>
      </c>
      <c r="H161" s="18" t="n">
        <v>28.0375</v>
      </c>
      <c r="I161" s="8" t="n">
        <v>1655.4847</v>
      </c>
      <c r="J161" s="9" t="n">
        <v>2047878</v>
      </c>
      <c r="K161" s="18" t="n">
        <v>151.3417</v>
      </c>
      <c r="L161" s="8" t="n">
        <v>64445.6706</v>
      </c>
      <c r="M161" s="9" t="n">
        <v>80253383</v>
      </c>
      <c r="N161" s="29" t="n">
        <v>19.12</v>
      </c>
      <c r="O161" s="30" t="n">
        <v>19.9825</v>
      </c>
      <c r="P161" s="30" t="n">
        <v>16.325</v>
      </c>
      <c r="Q161" s="30" t="n">
        <v>19.57</v>
      </c>
      <c r="R161" s="31" t="n">
        <v>0.0235</v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18" t="n">
        <v>123.1827</v>
      </c>
      <c r="F162" s="8" t="n">
        <v>17182.9429</v>
      </c>
      <c r="G162" s="9" t="n">
        <v>21075652</v>
      </c>
      <c r="H162" s="18" t="n">
        <v>26.2024</v>
      </c>
      <c r="I162" s="8" t="n">
        <v>1835.3624</v>
      </c>
      <c r="J162" s="9" t="n">
        <v>2210489</v>
      </c>
      <c r="K162" s="18" t="n">
        <v>149.3851</v>
      </c>
      <c r="L162" s="8" t="n">
        <v>19018.3053</v>
      </c>
      <c r="M162" s="9" t="n">
        <v>23286141</v>
      </c>
      <c r="N162" s="29" t="n">
        <v>19.57</v>
      </c>
      <c r="O162" s="30" t="n">
        <v>19.8075</v>
      </c>
      <c r="P162" s="30" t="n">
        <v>16.9975</v>
      </c>
      <c r="Q162" s="30" t="n">
        <v>19.6175</v>
      </c>
      <c r="R162" s="31" t="n">
        <v>0.0024</v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18" t="n">
        <v>117.7249</v>
      </c>
      <c r="F163" s="8" t="n">
        <v>18505.6206</v>
      </c>
      <c r="G163" s="9" t="n">
        <v>22717133</v>
      </c>
      <c r="H163" s="18" t="n">
        <v>23.4596</v>
      </c>
      <c r="I163" s="8" t="n">
        <v>1727.5561</v>
      </c>
      <c r="J163" s="9" t="n">
        <v>2078178</v>
      </c>
      <c r="K163" s="18" t="n">
        <v>141.1845</v>
      </c>
      <c r="L163" s="8" t="n">
        <v>20233.1767</v>
      </c>
      <c r="M163" s="9" t="n">
        <v>24795311</v>
      </c>
      <c r="N163" s="29" t="n">
        <v>19.6175</v>
      </c>
      <c r="O163" s="30" t="n">
        <v>20.8625</v>
      </c>
      <c r="P163" s="30" t="n">
        <v>16.91</v>
      </c>
      <c r="Q163" s="30" t="n">
        <v>20.7975</v>
      </c>
      <c r="R163" s="31" t="n">
        <v>0.0602</v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18" t="n">
        <v>97.5</v>
      </c>
      <c r="F164" s="8" t="n">
        <v>17175.0734</v>
      </c>
      <c r="G164" s="9" t="n">
        <v>20861850</v>
      </c>
      <c r="H164" s="18" t="n">
        <v>20.2355</v>
      </c>
      <c r="I164" s="8" t="n">
        <v>1539.2456</v>
      </c>
      <c r="J164" s="9" t="n">
        <v>1882066</v>
      </c>
      <c r="K164" s="18" t="n">
        <v>117.7355</v>
      </c>
      <c r="L164" s="8" t="n">
        <v>18714.319</v>
      </c>
      <c r="M164" s="9" t="n">
        <v>22743916</v>
      </c>
      <c r="N164" s="29" t="n">
        <v>20.7975</v>
      </c>
      <c r="O164" s="30" t="n">
        <v>22</v>
      </c>
      <c r="P164" s="30" t="n">
        <v>20.025</v>
      </c>
      <c r="Q164" s="30" t="n">
        <v>21.0575</v>
      </c>
      <c r="R164" s="31" t="n">
        <v>0.0125</v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18" t="n">
        <v>160.6936</v>
      </c>
      <c r="F165" s="8" t="n">
        <v>35680.1008</v>
      </c>
      <c r="G165" s="9" t="n">
        <v>43089753</v>
      </c>
      <c r="H165" s="18" t="n">
        <v>18.2566</v>
      </c>
      <c r="I165" s="8" t="n">
        <v>1180.2283</v>
      </c>
      <c r="J165" s="9" t="n">
        <v>1476690</v>
      </c>
      <c r="K165" s="18" t="n">
        <v>178.9502</v>
      </c>
      <c r="L165" s="8" t="n">
        <v>36860.3291</v>
      </c>
      <c r="M165" s="9" t="n">
        <v>44566443</v>
      </c>
      <c r="N165" s="29" t="n">
        <v>21.0575</v>
      </c>
      <c r="O165" s="30" t="n">
        <v>23.495</v>
      </c>
      <c r="P165" s="30" t="n">
        <v>20.68</v>
      </c>
      <c r="Q165" s="30" t="n">
        <v>23.1275</v>
      </c>
      <c r="R165" s="31" t="n">
        <v>0.0983</v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18" t="n">
        <v>147.0805</v>
      </c>
      <c r="F166" s="8" t="n">
        <v>70019.719</v>
      </c>
      <c r="G166" s="9" t="n">
        <v>87052922</v>
      </c>
      <c r="H166" s="18" t="n">
        <v>18.0938</v>
      </c>
      <c r="I166" s="8" t="n">
        <v>875.7565</v>
      </c>
      <c r="J166" s="9" t="n">
        <v>1096479</v>
      </c>
      <c r="K166" s="18" t="n">
        <v>165.1743</v>
      </c>
      <c r="L166" s="8" t="n">
        <v>70895.4755</v>
      </c>
      <c r="M166" s="9" t="n">
        <v>88149401</v>
      </c>
      <c r="N166" s="29" t="n">
        <v>23.1275</v>
      </c>
      <c r="O166" s="30" t="n">
        <v>23.1275</v>
      </c>
      <c r="P166" s="30" t="n">
        <v>19.4375</v>
      </c>
      <c r="Q166" s="30" t="n">
        <v>20.0225</v>
      </c>
      <c r="R166" s="31" t="n">
        <v>-0.1343</v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18" t="n">
        <v>96.477</v>
      </c>
      <c r="F167" s="8" t="n">
        <v>13393.8771</v>
      </c>
      <c r="G167" s="9" t="n">
        <v>15888379</v>
      </c>
      <c r="H167" s="18" t="n">
        <v>24.5404</v>
      </c>
      <c r="I167" s="8" t="n">
        <v>814.5501</v>
      </c>
      <c r="J167" s="9" t="n">
        <v>1005483</v>
      </c>
      <c r="K167" s="18" t="n">
        <v>121.0174</v>
      </c>
      <c r="L167" s="8" t="n">
        <v>14208.4272</v>
      </c>
      <c r="M167" s="9" t="n">
        <v>16893862</v>
      </c>
      <c r="N167" s="29" t="n">
        <v>20.0225</v>
      </c>
      <c r="O167" s="30" t="n">
        <v>21.28</v>
      </c>
      <c r="P167" s="30" t="n">
        <v>17.625</v>
      </c>
      <c r="Q167" s="30" t="n">
        <v>19.8175</v>
      </c>
      <c r="R167" s="31" t="n">
        <v>-0.0102</v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 t="n">
        <v>90.6497</v>
      </c>
      <c r="F168" s="8" t="n">
        <v>15892.9222</v>
      </c>
      <c r="G168" s="9" t="n">
        <v>18786598</v>
      </c>
      <c r="H168" s="18" t="n">
        <v>22.8297</v>
      </c>
      <c r="I168" s="8" t="n">
        <v>780.8792999999999</v>
      </c>
      <c r="J168" s="9" t="n">
        <v>962191</v>
      </c>
      <c r="K168" s="18" t="n">
        <v>113.4794</v>
      </c>
      <c r="L168" s="8" t="n">
        <v>16673.8015</v>
      </c>
      <c r="M168" s="9" t="n">
        <v>19748789</v>
      </c>
      <c r="N168" s="29" t="n">
        <v>19.8175</v>
      </c>
      <c r="O168" s="30" t="n">
        <v>21.235</v>
      </c>
      <c r="P168" s="30" t="n">
        <v>19.245</v>
      </c>
      <c r="Q168" s="30" t="n">
        <v>20.1825</v>
      </c>
      <c r="R168" s="31" t="n">
        <v>0.0184</v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 t="n">
        <v>108.8521</v>
      </c>
      <c r="F169" s="8" t="n">
        <v>27122.1467</v>
      </c>
      <c r="G169" s="9" t="n">
        <v>32370374</v>
      </c>
      <c r="H169" s="18" t="n">
        <v>26.588</v>
      </c>
      <c r="I169" s="8" t="n">
        <v>914.1774</v>
      </c>
      <c r="J169" s="9" t="n">
        <v>1125887</v>
      </c>
      <c r="K169" s="18" t="n">
        <v>135.4401</v>
      </c>
      <c r="L169" s="8" t="n">
        <v>28036.3241</v>
      </c>
      <c r="M169" s="9" t="n">
        <v>33496261</v>
      </c>
      <c r="N169" s="29" t="n">
        <v>20.1825</v>
      </c>
      <c r="O169" s="30" t="n">
        <v>20.5525</v>
      </c>
      <c r="P169" s="30" t="n">
        <v>17.9625</v>
      </c>
      <c r="Q169" s="30" t="n">
        <v>19.9075</v>
      </c>
      <c r="R169" s="31" t="n">
        <v>-0.0136</v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 t="n">
        <v>97.7946</v>
      </c>
      <c r="F170" s="8" t="n">
        <v>47349.2913</v>
      </c>
      <c r="G170" s="9" t="n">
        <v>58173581</v>
      </c>
      <c r="H170" s="18" t="n">
        <v>27.7001</v>
      </c>
      <c r="I170" s="8" t="n">
        <v>981.9598</v>
      </c>
      <c r="J170" s="9" t="n">
        <v>1229861</v>
      </c>
      <c r="K170" s="18" t="n">
        <v>125.4947</v>
      </c>
      <c r="L170" s="8" t="n">
        <v>48331.2511</v>
      </c>
      <c r="M170" s="9" t="n">
        <v>59403442</v>
      </c>
      <c r="N170" s="29" t="n">
        <v>19.9075</v>
      </c>
      <c r="O170" s="30" t="n">
        <v>19.9075</v>
      </c>
      <c r="P170" s="30" t="n">
        <v>17.7225</v>
      </c>
      <c r="Q170" s="30" t="n">
        <v>19</v>
      </c>
      <c r="R170" s="31" t="n">
        <v>-0.0456</v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18" t="n">
        <v>106.2817</v>
      </c>
      <c r="F171" s="8" t="n">
        <v>15835.2847</v>
      </c>
      <c r="G171" s="9" t="n">
        <v>19098005</v>
      </c>
      <c r="H171" s="18" t="n">
        <v>32.1957</v>
      </c>
      <c r="I171" s="8" t="n">
        <v>1161.4076</v>
      </c>
      <c r="J171" s="9" t="n">
        <v>1398534</v>
      </c>
      <c r="K171" s="18" t="n">
        <v>138.4774</v>
      </c>
      <c r="L171" s="8" t="n">
        <v>16996.6923</v>
      </c>
      <c r="M171" s="9" t="n">
        <v>20496539</v>
      </c>
      <c r="N171" s="29" t="n">
        <v>19</v>
      </c>
      <c r="O171" s="30" t="n">
        <v>19.035</v>
      </c>
      <c r="P171" s="30" t="n">
        <v>16.53</v>
      </c>
      <c r="Q171" s="30" t="n">
        <v>18.0275</v>
      </c>
      <c r="R171" s="31" t="n">
        <v>-0.0512</v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18" t="n">
        <v>91.27030000000001</v>
      </c>
      <c r="F172" s="8" t="n">
        <v>16317.5389</v>
      </c>
      <c r="G172" s="9" t="n">
        <v>19326749</v>
      </c>
      <c r="H172" s="18" t="n">
        <v>29.6057</v>
      </c>
      <c r="I172" s="8" t="n">
        <v>1058.0794</v>
      </c>
      <c r="J172" s="9" t="n">
        <v>1305615</v>
      </c>
      <c r="K172" s="18" t="n">
        <v>120.876</v>
      </c>
      <c r="L172" s="8" t="n">
        <v>17375.6183</v>
      </c>
      <c r="M172" s="9" t="n">
        <v>20632364</v>
      </c>
      <c r="N172" s="29" t="n">
        <v>18.0275</v>
      </c>
      <c r="O172" s="30" t="n">
        <v>18.315</v>
      </c>
      <c r="P172" s="30" t="n">
        <v>16.95</v>
      </c>
      <c r="Q172" s="30" t="n">
        <v>18.025</v>
      </c>
      <c r="R172" s="31" t="n">
        <v>-0.0001</v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18" t="n">
        <v>98.8214</v>
      </c>
      <c r="F173" s="8" t="n">
        <v>20702.7515</v>
      </c>
      <c r="G173" s="9" t="n">
        <v>23932339</v>
      </c>
      <c r="H173" s="18" t="n">
        <v>29.7249</v>
      </c>
      <c r="I173" s="8" t="n">
        <v>1164.7728</v>
      </c>
      <c r="J173" s="9" t="n">
        <v>1389314</v>
      </c>
      <c r="K173" s="18" t="n">
        <v>128.5463</v>
      </c>
      <c r="L173" s="8" t="n">
        <v>21867.5243</v>
      </c>
      <c r="M173" s="9" t="n">
        <v>25321653</v>
      </c>
      <c r="N173" s="29" t="n">
        <v>18.025</v>
      </c>
      <c r="O173" s="30" t="n">
        <v>18.795</v>
      </c>
      <c r="P173" s="30" t="n">
        <v>16.2675</v>
      </c>
      <c r="Q173" s="30" t="n">
        <v>18.6175</v>
      </c>
      <c r="R173" s="31" t="n">
        <v>0.0329</v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18" t="n">
        <v>89.8789</v>
      </c>
      <c r="F174" s="8" t="n">
        <v>24342.2373</v>
      </c>
      <c r="G174" s="9" t="n">
        <v>28234013</v>
      </c>
      <c r="H174" s="18" t="n">
        <v>26.3074</v>
      </c>
      <c r="I174" s="8" t="n">
        <v>986.4829</v>
      </c>
      <c r="J174" s="9" t="n">
        <v>1201726</v>
      </c>
      <c r="K174" s="18" t="n">
        <v>116.1863</v>
      </c>
      <c r="L174" s="8" t="n">
        <v>25328.7202</v>
      </c>
      <c r="M174" s="9" t="n">
        <v>29435739</v>
      </c>
      <c r="N174" s="29" t="n">
        <v>18.6175</v>
      </c>
      <c r="O174" s="30" t="n">
        <v>19.63</v>
      </c>
      <c r="P174" s="30" t="n">
        <v>16.22</v>
      </c>
      <c r="Q174" s="30" t="n">
        <v>18.92</v>
      </c>
      <c r="R174" s="31" t="n">
        <v>0.0162</v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18" t="n">
        <v>109.0751</v>
      </c>
      <c r="F175" s="8" t="n">
        <v>56709.9101</v>
      </c>
      <c r="G175" s="9" t="n">
        <v>67764325</v>
      </c>
      <c r="H175" s="18" t="n">
        <v>24.1499</v>
      </c>
      <c r="I175" s="8" t="n">
        <v>951.5712</v>
      </c>
      <c r="J175" s="9" t="n">
        <v>1195764</v>
      </c>
      <c r="K175" s="18" t="n">
        <v>133.225</v>
      </c>
      <c r="L175" s="8" t="n">
        <v>57661.4813</v>
      </c>
      <c r="M175" s="9" t="n">
        <v>68960089</v>
      </c>
      <c r="N175" s="29" t="n">
        <v>18.92</v>
      </c>
      <c r="O175" s="30" t="n">
        <v>19.385</v>
      </c>
      <c r="P175" s="30" t="n">
        <v>17.4225</v>
      </c>
      <c r="Q175" s="30" t="n">
        <v>18.7125</v>
      </c>
      <c r="R175" s="31" t="n">
        <v>-0.011</v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18" t="n">
        <v>101.0656</v>
      </c>
      <c r="F176" s="8" t="n">
        <v>15936.0299</v>
      </c>
      <c r="G176" s="9" t="n">
        <v>18363946</v>
      </c>
      <c r="H176" s="18" t="n">
        <v>28.8241</v>
      </c>
      <c r="I176" s="8" t="n">
        <v>1131.4847</v>
      </c>
      <c r="J176" s="9" t="n">
        <v>1378252</v>
      </c>
      <c r="K176" s="18" t="n">
        <v>129.8897</v>
      </c>
      <c r="L176" s="8" t="n">
        <v>17067.5146</v>
      </c>
      <c r="M176" s="9" t="n">
        <v>19742198</v>
      </c>
      <c r="N176" s="29" t="n">
        <v>18.7125</v>
      </c>
      <c r="O176" s="30" t="n">
        <v>19.285</v>
      </c>
      <c r="P176" s="30" t="n">
        <v>17.3625</v>
      </c>
      <c r="Q176" s="30" t="n">
        <v>18.79</v>
      </c>
      <c r="R176" s="31" t="n">
        <v>0.0041</v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18" t="n">
        <v>82.1699</v>
      </c>
      <c r="F177" s="8" t="n">
        <v>14838.4391</v>
      </c>
      <c r="G177" s="9" t="n">
        <v>17039533</v>
      </c>
      <c r="H177" s="18" t="n">
        <v>22.3468</v>
      </c>
      <c r="I177" s="8" t="n">
        <v>938.6261</v>
      </c>
      <c r="J177" s="9" t="n">
        <v>1132931</v>
      </c>
      <c r="K177" s="18" t="n">
        <v>104.5167</v>
      </c>
      <c r="L177" s="8" t="n">
        <v>15777.0652</v>
      </c>
      <c r="M177" s="9" t="n">
        <v>18172464</v>
      </c>
      <c r="N177" s="29" t="n">
        <v>18.79</v>
      </c>
      <c r="O177" s="30" t="n">
        <v>19.6425</v>
      </c>
      <c r="P177" s="30" t="n">
        <v>15.3275</v>
      </c>
      <c r="Q177" s="30" t="n">
        <v>19.4025</v>
      </c>
      <c r="R177" s="31" t="n">
        <v>0.0326</v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18" t="n">
        <v>88.3926</v>
      </c>
      <c r="F178" s="8" t="n">
        <v>19109.8857</v>
      </c>
      <c r="G178" s="9" t="n">
        <v>22015732</v>
      </c>
      <c r="H178" s="18" t="n">
        <v>25.2515</v>
      </c>
      <c r="I178" s="8" t="n">
        <v>1107.265</v>
      </c>
      <c r="J178" s="9" t="n">
        <v>1277926</v>
      </c>
      <c r="K178" s="18" t="n">
        <v>113.6441</v>
      </c>
      <c r="L178" s="8" t="n">
        <v>20217.1507</v>
      </c>
      <c r="M178" s="9" t="n">
        <v>23293658</v>
      </c>
      <c r="N178" s="29" t="n">
        <v>19.4025</v>
      </c>
      <c r="O178" s="30" t="n">
        <v>19.8275</v>
      </c>
      <c r="P178" s="30" t="n">
        <v>15.6925</v>
      </c>
      <c r="Q178" s="30" t="n">
        <v>19.345</v>
      </c>
      <c r="R178" s="31" t="n">
        <v>-0.003</v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18" t="n">
        <v>82.9128</v>
      </c>
      <c r="F179" s="8" t="n">
        <v>23833.8261</v>
      </c>
      <c r="G179" s="9" t="n">
        <v>27695149</v>
      </c>
      <c r="H179" s="18" t="n">
        <v>27.9188</v>
      </c>
      <c r="I179" s="8" t="n">
        <v>1193.4304</v>
      </c>
      <c r="J179" s="9" t="n">
        <v>1393467</v>
      </c>
      <c r="K179" s="18" t="n">
        <v>110.8316</v>
      </c>
      <c r="L179" s="8" t="n">
        <v>25027.2565</v>
      </c>
      <c r="M179" s="9" t="n">
        <v>29088616</v>
      </c>
      <c r="N179" s="29" t="n">
        <v>19.345</v>
      </c>
      <c r="O179" s="30" t="n">
        <v>19.3975</v>
      </c>
      <c r="P179" s="30" t="n">
        <v>18.6075</v>
      </c>
      <c r="Q179" s="30" t="n">
        <v>19.2</v>
      </c>
      <c r="R179" s="31" t="n">
        <v>-0.0075</v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18" t="n">
        <v>83.24339999999999</v>
      </c>
      <c r="F180" s="8" t="n">
        <v>46916.4205</v>
      </c>
      <c r="G180" s="9" t="n">
        <v>55377371</v>
      </c>
      <c r="H180" s="18" t="n">
        <v>25.2264</v>
      </c>
      <c r="I180" s="8" t="n">
        <v>1179.0947</v>
      </c>
      <c r="J180" s="9" t="n">
        <v>1383802</v>
      </c>
      <c r="K180" s="18" t="n">
        <v>108.4698</v>
      </c>
      <c r="L180" s="8" t="n">
        <v>48095.5152</v>
      </c>
      <c r="M180" s="9" t="n">
        <v>56761173</v>
      </c>
      <c r="N180" s="29" t="n">
        <v>19.2</v>
      </c>
      <c r="O180" s="30" t="n">
        <v>21.6225</v>
      </c>
      <c r="P180" s="30" t="n">
        <v>14.0525</v>
      </c>
      <c r="Q180" s="30" t="n">
        <v>19.1575</v>
      </c>
      <c r="R180" s="31" t="n">
        <v>-0.0022</v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18" t="n">
        <v>81.1571</v>
      </c>
      <c r="F181" s="8" t="n">
        <v>13711.205</v>
      </c>
      <c r="G181" s="9" t="n">
        <v>15760535</v>
      </c>
      <c r="H181" s="18" t="n">
        <v>24.3558</v>
      </c>
      <c r="I181" s="8" t="n">
        <v>1324.4358</v>
      </c>
      <c r="J181" s="9" t="n">
        <v>1580426</v>
      </c>
      <c r="K181" s="18" t="n">
        <v>105.5129</v>
      </c>
      <c r="L181" s="8" t="n">
        <v>15035.6408</v>
      </c>
      <c r="M181" s="9" t="n">
        <v>17340961</v>
      </c>
      <c r="N181" s="29" t="n">
        <v>19.1575</v>
      </c>
      <c r="O181" s="30" t="n">
        <v>19.4925</v>
      </c>
      <c r="P181" s="30" t="n">
        <v>14.555</v>
      </c>
      <c r="Q181" s="30" t="n">
        <v>18.6225</v>
      </c>
      <c r="R181" s="31" t="n">
        <v>-0.0279</v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18" t="n">
        <v>162.0788</v>
      </c>
      <c r="F182" s="8" t="n">
        <v>29633.3476</v>
      </c>
      <c r="G182" s="9" t="n">
        <v>33694362</v>
      </c>
      <c r="H182" s="18" t="n">
        <v>32.9588</v>
      </c>
      <c r="I182" s="8" t="n">
        <v>2022.5114</v>
      </c>
      <c r="J182" s="9" t="n">
        <v>2413491</v>
      </c>
      <c r="K182" s="18" t="n">
        <v>195.0376</v>
      </c>
      <c r="L182" s="8" t="n">
        <v>31655.859</v>
      </c>
      <c r="M182" s="9" t="n">
        <v>36107853</v>
      </c>
      <c r="N182" s="29" t="n">
        <v>18.6225</v>
      </c>
      <c r="O182" s="30" t="n">
        <v>23.68</v>
      </c>
      <c r="P182" s="30" t="n">
        <v>18.6225</v>
      </c>
      <c r="Q182" s="30" t="n">
        <v>23.19</v>
      </c>
      <c r="R182" s="31" t="n">
        <v>0.2453</v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18" t="n">
        <v>171.5197</v>
      </c>
      <c r="F183" s="8" t="n">
        <v>31777.5994</v>
      </c>
      <c r="G183" s="9" t="n">
        <v>37113182</v>
      </c>
      <c r="H183" s="18" t="n">
        <v>27.2727</v>
      </c>
      <c r="I183" s="8" t="n">
        <v>1682.1515</v>
      </c>
      <c r="J183" s="9" t="n">
        <v>2045398</v>
      </c>
      <c r="K183" s="18" t="n">
        <v>198.7924</v>
      </c>
      <c r="L183" s="8" t="n">
        <v>33459.7509</v>
      </c>
      <c r="M183" s="9" t="n">
        <v>39158580</v>
      </c>
      <c r="N183" s="29" t="n">
        <v>23.19</v>
      </c>
      <c r="O183" s="30" t="n">
        <v>24.48</v>
      </c>
      <c r="P183" s="30" t="n">
        <v>16.5925</v>
      </c>
      <c r="Q183" s="30" t="n">
        <v>21.985</v>
      </c>
      <c r="R183" s="31" t="n">
        <v>-0.052</v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18" t="n">
        <v>93.8053</v>
      </c>
      <c r="F184" s="8" t="n">
        <v>26342.734</v>
      </c>
      <c r="G184" s="9" t="n">
        <v>31144947</v>
      </c>
      <c r="H184" s="18" t="n">
        <v>23.3176</v>
      </c>
      <c r="I184" s="8" t="n">
        <v>1508.0996</v>
      </c>
      <c r="J184" s="9" t="n">
        <v>1754093</v>
      </c>
      <c r="K184" s="18" t="n">
        <v>117.1229</v>
      </c>
      <c r="L184" s="8" t="n">
        <v>27850.8336</v>
      </c>
      <c r="M184" s="9" t="n">
        <v>32899040</v>
      </c>
      <c r="N184" s="29" t="n">
        <v>21.985</v>
      </c>
      <c r="O184" s="30" t="n">
        <v>22.0825</v>
      </c>
      <c r="P184" s="30" t="n">
        <v>19.395</v>
      </c>
      <c r="Q184" s="30" t="n">
        <v>20.495</v>
      </c>
      <c r="R184" s="31" t="n">
        <v>-0.0678</v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18" t="n">
        <v>113.7108</v>
      </c>
      <c r="F185" s="8" t="n">
        <v>58533.606</v>
      </c>
      <c r="G185" s="9" t="n">
        <v>69049725</v>
      </c>
      <c r="H185" s="18" t="n">
        <v>21.5535</v>
      </c>
      <c r="I185" s="8" t="n">
        <v>1512.9772</v>
      </c>
      <c r="J185" s="9" t="n">
        <v>1778397</v>
      </c>
      <c r="K185" s="18" t="n">
        <v>135.2643</v>
      </c>
      <c r="L185" s="8" t="n">
        <v>60046.5832</v>
      </c>
      <c r="M185" s="9" t="n">
        <v>70828122</v>
      </c>
      <c r="N185" s="29" t="n">
        <v>20.495</v>
      </c>
      <c r="O185" s="30" t="n">
        <v>20.9525</v>
      </c>
      <c r="P185" s="30" t="n">
        <v>15.645</v>
      </c>
      <c r="Q185" s="30" t="n">
        <v>19.9675</v>
      </c>
      <c r="R185" s="31" t="n">
        <v>-0.0257</v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18" t="n">
        <v>71.905</v>
      </c>
      <c r="F186" s="8" t="n">
        <v>13748.7502</v>
      </c>
      <c r="G186" s="9" t="n">
        <v>15736360</v>
      </c>
      <c r="H186" s="18" t="n">
        <v>18.8774</v>
      </c>
      <c r="I186" s="8" t="n">
        <v>1374.2711</v>
      </c>
      <c r="J186" s="9" t="n">
        <v>1595769</v>
      </c>
      <c r="K186" s="18" t="n">
        <v>90.7824</v>
      </c>
      <c r="L186" s="8" t="n">
        <v>15123.0213</v>
      </c>
      <c r="M186" s="9" t="n">
        <v>17332129</v>
      </c>
      <c r="N186" s="29" t="n">
        <v>19.9675</v>
      </c>
      <c r="O186" s="30" t="n">
        <v>21.0225</v>
      </c>
      <c r="P186" s="30" t="n">
        <v>18.5975</v>
      </c>
      <c r="Q186" s="30" t="n">
        <v>20.4275</v>
      </c>
      <c r="R186" s="31" t="n">
        <v>0.023</v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18" t="n">
        <v>100.7459</v>
      </c>
      <c r="F187" s="8" t="n">
        <v>21073.0812</v>
      </c>
      <c r="G187" s="9" t="n">
        <v>23891476</v>
      </c>
      <c r="H187" s="18" t="n">
        <v>17.8368</v>
      </c>
      <c r="I187" s="8" t="n">
        <v>1363.471</v>
      </c>
      <c r="J187" s="9" t="n">
        <v>1620864</v>
      </c>
      <c r="K187" s="18" t="n">
        <v>118.5827</v>
      </c>
      <c r="L187" s="8" t="n">
        <v>22436.5522</v>
      </c>
      <c r="M187" s="9" t="n">
        <v>25512340</v>
      </c>
      <c r="N187" s="29" t="n">
        <v>20.4275</v>
      </c>
      <c r="O187" s="30" t="n">
        <v>21.2125</v>
      </c>
      <c r="P187" s="30" t="n">
        <v>17.6275</v>
      </c>
      <c r="Q187" s="30" t="n">
        <v>20.79</v>
      </c>
      <c r="R187" s="31" t="n">
        <v>0.0177</v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18" t="n">
        <v>113.9846</v>
      </c>
      <c r="F188" s="8" t="n">
        <v>28349.7303</v>
      </c>
      <c r="G188" s="9" t="n">
        <v>32405241</v>
      </c>
      <c r="H188" s="18" t="n">
        <v>15.0829</v>
      </c>
      <c r="I188" s="8" t="n">
        <v>1053.5927</v>
      </c>
      <c r="J188" s="9" t="n">
        <v>1243201</v>
      </c>
      <c r="K188" s="18" t="n">
        <v>129.0675</v>
      </c>
      <c r="L188" s="8" t="n">
        <v>29403.323</v>
      </c>
      <c r="M188" s="9" t="n">
        <v>33648442</v>
      </c>
      <c r="N188" s="29" t="n">
        <v>20.79</v>
      </c>
      <c r="O188" s="30" t="n">
        <v>21.5875</v>
      </c>
      <c r="P188" s="30" t="n">
        <v>20.79</v>
      </c>
      <c r="Q188" s="30" t="n">
        <v>21.11</v>
      </c>
      <c r="R188" s="31" t="n">
        <v>0.0154</v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18" t="n">
        <v>110.852</v>
      </c>
      <c r="F189" s="8" t="n">
        <v>55414.7943</v>
      </c>
      <c r="G189" s="9" t="n">
        <v>64334306</v>
      </c>
      <c r="H189" s="18" t="n">
        <v>19.8073</v>
      </c>
      <c r="I189" s="8" t="n">
        <v>945.6978</v>
      </c>
      <c r="J189" s="9" t="n">
        <v>1133996</v>
      </c>
      <c r="K189" s="18" t="n">
        <v>130.6593</v>
      </c>
      <c r="L189" s="8" t="n">
        <v>56360.4921</v>
      </c>
      <c r="M189" s="9" t="n">
        <v>65468302</v>
      </c>
      <c r="N189" s="29" t="n">
        <v>21.11</v>
      </c>
      <c r="O189" s="30" t="n">
        <v>21.505</v>
      </c>
      <c r="P189" s="30" t="n">
        <v>19.19</v>
      </c>
      <c r="Q189" s="30" t="n">
        <v>21.095</v>
      </c>
      <c r="R189" s="31" t="n">
        <v>-0.0007</v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 t="n">
        <v>50.752</v>
      </c>
      <c r="F190" s="8" t="n">
        <v>8699.9676</v>
      </c>
      <c r="G190" s="9" t="n">
        <v>9791136</v>
      </c>
      <c r="H190" s="18" t="n">
        <v>17.8692</v>
      </c>
      <c r="I190" s="8" t="n">
        <v>619.0277</v>
      </c>
      <c r="J190" s="9" t="n">
        <v>739614</v>
      </c>
      <c r="K190" s="18" t="n">
        <v>68.6212</v>
      </c>
      <c r="L190" s="8" t="n">
        <v>9318.9953</v>
      </c>
      <c r="M190" s="9" t="n">
        <v>10530750</v>
      </c>
      <c r="N190" s="29" t="n">
        <v>21.095</v>
      </c>
      <c r="O190" s="30" t="n">
        <v>21.3325</v>
      </c>
      <c r="P190" s="30" t="n">
        <v>19.2625</v>
      </c>
      <c r="Q190" s="30" t="n">
        <v>19.56</v>
      </c>
      <c r="R190" s="31" t="n">
        <v>-0.0728</v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18" t="n">
        <v>108.7164</v>
      </c>
      <c r="F191" s="8" t="n">
        <v>22093.0968</v>
      </c>
      <c r="G191" s="9" t="n">
        <v>24872069</v>
      </c>
      <c r="H191" s="18" t="n">
        <v>29.9252</v>
      </c>
      <c r="I191" s="8" t="n">
        <v>1056.2856</v>
      </c>
      <c r="J191" s="9" t="n">
        <v>1236422</v>
      </c>
      <c r="K191" s="18" t="n">
        <v>138.6416</v>
      </c>
      <c r="L191" s="8" t="n">
        <v>23149.3824</v>
      </c>
      <c r="M191" s="9" t="n">
        <v>26108491</v>
      </c>
      <c r="N191" s="29" t="n">
        <v>19.56</v>
      </c>
      <c r="O191" s="30" t="n">
        <v>21.0275</v>
      </c>
      <c r="P191" s="30" t="n">
        <v>19.335</v>
      </c>
      <c r="Q191" s="30" t="n">
        <v>20.03</v>
      </c>
      <c r="R191" s="31" t="n">
        <v>0.024</v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18" t="n">
        <v>119.3767</v>
      </c>
      <c r="F192" s="8" t="n">
        <v>25697.6931</v>
      </c>
      <c r="G192" s="9" t="n">
        <v>29039452</v>
      </c>
      <c r="H192" s="18" t="n">
        <v>29.7241</v>
      </c>
      <c r="I192" s="8" t="n">
        <v>1059.5133</v>
      </c>
      <c r="J192" s="9" t="n">
        <v>1233536</v>
      </c>
      <c r="K192" s="18" t="n">
        <v>149.1008</v>
      </c>
      <c r="L192" s="8" t="n">
        <v>26757.2064</v>
      </c>
      <c r="M192" s="9" t="n">
        <v>30272988</v>
      </c>
      <c r="N192" s="29" t="n">
        <v>20.03</v>
      </c>
      <c r="O192" s="30" t="n">
        <v>21.005</v>
      </c>
      <c r="P192" s="30" t="n">
        <v>20.03</v>
      </c>
      <c r="Q192" s="30" t="n">
        <v>20.46</v>
      </c>
      <c r="R192" s="31" t="n">
        <v>0.0215</v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18" t="n">
        <v>133.8962</v>
      </c>
      <c r="F193" s="8" t="n">
        <v>36886.0828</v>
      </c>
      <c r="G193" s="9" t="n">
        <v>41099400</v>
      </c>
      <c r="H193" s="18" t="n">
        <v>35.4718</v>
      </c>
      <c r="I193" s="8" t="n">
        <v>1302.657</v>
      </c>
      <c r="J193" s="9" t="n">
        <v>1520324</v>
      </c>
      <c r="K193" s="18" t="n">
        <v>169.368</v>
      </c>
      <c r="L193" s="8" t="n">
        <v>38188.7398</v>
      </c>
      <c r="M193" s="9" t="n">
        <v>42619724</v>
      </c>
      <c r="N193" s="29" t="n">
        <v>20.46</v>
      </c>
      <c r="O193" s="30" t="n">
        <v>21.63</v>
      </c>
      <c r="P193" s="30" t="n">
        <v>20.425</v>
      </c>
      <c r="Q193" s="30" t="n">
        <v>20.995</v>
      </c>
      <c r="R193" s="31" t="n">
        <v>0.0261</v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18" t="n">
        <v>103.2495</v>
      </c>
      <c r="F194" s="8" t="n">
        <v>58249.5233</v>
      </c>
      <c r="G194" s="9" t="n">
        <v>66114454</v>
      </c>
      <c r="H194" s="18" t="n">
        <v>36.4138</v>
      </c>
      <c r="I194" s="8" t="n">
        <v>1290.6328</v>
      </c>
      <c r="J194" s="9" t="n">
        <v>1434337</v>
      </c>
      <c r="K194" s="18" t="n">
        <v>139.6633</v>
      </c>
      <c r="L194" s="8" t="n">
        <v>59540.1561</v>
      </c>
      <c r="M194" s="9" t="n">
        <v>67548791</v>
      </c>
      <c r="N194" s="29" t="n">
        <v>20.995</v>
      </c>
      <c r="O194" s="30" t="n">
        <v>20.995</v>
      </c>
      <c r="P194" s="30" t="n">
        <v>20.1375</v>
      </c>
      <c r="Q194" s="30" t="n">
        <v>20.615</v>
      </c>
      <c r="R194" s="31" t="n">
        <v>-0.0181</v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18" t="n">
        <v>89.30410000000001</v>
      </c>
      <c r="F195" s="8" t="n">
        <v>15226.3679</v>
      </c>
      <c r="G195" s="9" t="n">
        <v>16374823</v>
      </c>
      <c r="H195" s="18" t="n">
        <v>38.9538</v>
      </c>
      <c r="I195" s="8" t="n">
        <v>1500.0215</v>
      </c>
      <c r="J195" s="9" t="n">
        <v>1710561</v>
      </c>
      <c r="K195" s="18" t="n">
        <v>128.2579</v>
      </c>
      <c r="L195" s="8" t="n">
        <v>16726.3894</v>
      </c>
      <c r="M195" s="9" t="n">
        <v>18085384</v>
      </c>
      <c r="N195" s="29" t="n">
        <v>20.615</v>
      </c>
      <c r="O195" s="30" t="n">
        <v>20.85</v>
      </c>
      <c r="P195" s="30" t="n">
        <v>17.38</v>
      </c>
      <c r="Q195" s="30" t="n">
        <v>20.64</v>
      </c>
      <c r="R195" s="31" t="n">
        <v>0.0012</v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18" t="n">
        <v>102.994</v>
      </c>
      <c r="F196" s="8" t="n">
        <v>18512.8693</v>
      </c>
      <c r="G196" s="9" t="n">
        <v>20080687</v>
      </c>
      <c r="H196" s="18" t="n">
        <v>39.116</v>
      </c>
      <c r="I196" s="8" t="n">
        <v>1623.6713</v>
      </c>
      <c r="J196" s="9" t="n">
        <v>1797417</v>
      </c>
      <c r="K196" s="18" t="n">
        <v>142.11</v>
      </c>
      <c r="L196" s="8" t="n">
        <v>20136.5406</v>
      </c>
      <c r="M196" s="9" t="n">
        <v>21878104</v>
      </c>
      <c r="N196" s="29" t="n">
        <v>20.64</v>
      </c>
      <c r="O196" s="30" t="n">
        <v>22.745</v>
      </c>
      <c r="P196" s="30" t="n">
        <v>20.64</v>
      </c>
      <c r="Q196" s="30" t="n">
        <v>22.3825</v>
      </c>
      <c r="R196" s="31" t="n">
        <v>0.0844</v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18" t="n">
        <v>109.3621</v>
      </c>
      <c r="F197" s="8" t="n">
        <v>22921.6746</v>
      </c>
      <c r="G197" s="9" t="n">
        <v>25099600</v>
      </c>
      <c r="H197" s="18" t="n">
        <v>51.564</v>
      </c>
      <c r="I197" s="8" t="n">
        <v>1860.2448</v>
      </c>
      <c r="J197" s="9" t="n">
        <v>2019609</v>
      </c>
      <c r="K197" s="18" t="n">
        <v>160.9261</v>
      </c>
      <c r="L197" s="8" t="n">
        <v>24781.9194</v>
      </c>
      <c r="M197" s="9" t="n">
        <v>27119209</v>
      </c>
      <c r="N197" s="29" t="n">
        <v>22.3825</v>
      </c>
      <c r="O197" s="30" t="n">
        <v>23.26</v>
      </c>
      <c r="P197" s="30" t="n">
        <v>22.2925</v>
      </c>
      <c r="Q197" s="30" t="n">
        <v>22.8475</v>
      </c>
      <c r="R197" s="31" t="n">
        <v>0.0208</v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18" t="n">
        <v>145.9822</v>
      </c>
      <c r="F198" s="8" t="n">
        <v>39648.5307</v>
      </c>
      <c r="G198" s="9" t="n">
        <v>43273529</v>
      </c>
      <c r="H198" s="18" t="n">
        <v>55.9611</v>
      </c>
      <c r="I198" s="8" t="n">
        <v>2020.1601</v>
      </c>
      <c r="J198" s="9" t="n">
        <v>2218403</v>
      </c>
      <c r="K198" s="18" t="n">
        <v>201.9433</v>
      </c>
      <c r="L198" s="8" t="n">
        <v>41668.6908</v>
      </c>
      <c r="M198" s="9" t="n">
        <v>45491932</v>
      </c>
      <c r="N198" s="29" t="n">
        <v>22.8475</v>
      </c>
      <c r="O198" s="30" t="n">
        <v>24.0475</v>
      </c>
      <c r="P198" s="30" t="n">
        <v>22.37</v>
      </c>
      <c r="Q198" s="30" t="n">
        <v>23.2925</v>
      </c>
      <c r="R198" s="31" t="n">
        <v>0.0195</v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18" t="n">
        <v>102.7968</v>
      </c>
      <c r="F199" s="8" t="n">
        <v>60400.7087</v>
      </c>
      <c r="G199" s="9" t="n">
        <v>66517546</v>
      </c>
      <c r="H199" s="18" t="n">
        <v>38.885</v>
      </c>
      <c r="I199" s="8" t="n">
        <v>1613.9821</v>
      </c>
      <c r="J199" s="9" t="n">
        <v>1755167</v>
      </c>
      <c r="K199" s="18" t="n">
        <v>141.6818</v>
      </c>
      <c r="L199" s="8" t="n">
        <v>62014.6908</v>
      </c>
      <c r="M199" s="9" t="n">
        <v>68272713</v>
      </c>
      <c r="N199" s="29" t="n">
        <v>23.2925</v>
      </c>
      <c r="O199" s="30" t="n">
        <v>23.7025</v>
      </c>
      <c r="P199" s="30" t="n">
        <v>22.8075</v>
      </c>
      <c r="Q199" s="30" t="n">
        <v>23.0275</v>
      </c>
      <c r="R199" s="31" t="n">
        <v>-0.0114</v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18" t="n">
        <v>130.4803</v>
      </c>
      <c r="F200" s="8" t="n">
        <v>19720.453</v>
      </c>
      <c r="G200" s="9" t="n">
        <v>20997097</v>
      </c>
      <c r="H200" s="18" t="n">
        <v>47.0174</v>
      </c>
      <c r="I200" s="8" t="n">
        <v>1822.1206</v>
      </c>
      <c r="J200" s="9" t="n">
        <v>1955065</v>
      </c>
      <c r="K200" s="18" t="n">
        <v>177.4977</v>
      </c>
      <c r="L200" s="8" t="n">
        <v>21542.5736</v>
      </c>
      <c r="M200" s="9" t="n">
        <v>22952162</v>
      </c>
      <c r="N200" s="29" t="n">
        <v>23.0275</v>
      </c>
      <c r="O200" s="30" t="n">
        <v>24.6775</v>
      </c>
      <c r="P200" s="30" t="n">
        <v>23.0275</v>
      </c>
      <c r="Q200" s="30" t="n">
        <v>24.01</v>
      </c>
      <c r="R200" s="31" t="n">
        <v>0.0427</v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18" t="n">
        <v>142.9806</v>
      </c>
      <c r="F201" s="8" t="n">
        <v>24547.7717</v>
      </c>
      <c r="G201" s="9" t="n">
        <v>26617450</v>
      </c>
      <c r="H201" s="18" t="n">
        <v>38.6291</v>
      </c>
      <c r="I201" s="8" t="n">
        <v>1874.0444</v>
      </c>
      <c r="J201" s="9" t="n">
        <v>2169729</v>
      </c>
      <c r="K201" s="18" t="n">
        <v>181.6097</v>
      </c>
      <c r="L201" s="8" t="n">
        <v>26421.8161</v>
      </c>
      <c r="M201" s="9" t="n">
        <v>28787179</v>
      </c>
      <c r="N201" s="29" t="n">
        <v>24.01</v>
      </c>
      <c r="O201" s="30" t="n">
        <v>25.4125</v>
      </c>
      <c r="P201" s="30" t="n">
        <v>23.5675</v>
      </c>
      <c r="Q201" s="30" t="n">
        <v>24.395</v>
      </c>
      <c r="R201" s="31" t="n">
        <v>0.016</v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18" t="n">
        <v>107.8319</v>
      </c>
      <c r="F202" s="8" t="n">
        <v>24209.0765</v>
      </c>
      <c r="G202" s="9" t="n">
        <v>26328543</v>
      </c>
      <c r="H202" s="18" t="n">
        <v>34.4913</v>
      </c>
      <c r="I202" s="8" t="n">
        <v>1740.3485</v>
      </c>
      <c r="J202" s="9" t="n">
        <v>1946103</v>
      </c>
      <c r="K202" s="18" t="n">
        <v>142.3232</v>
      </c>
      <c r="L202" s="8" t="n">
        <v>25949.425</v>
      </c>
      <c r="M202" s="9" t="n">
        <v>28274646</v>
      </c>
      <c r="N202" s="29" t="n">
        <v>24.395</v>
      </c>
      <c r="O202" s="30" t="n">
        <v>24.395</v>
      </c>
      <c r="P202" s="30" t="n">
        <v>20.36</v>
      </c>
      <c r="Q202" s="30" t="n">
        <v>22.8975</v>
      </c>
      <c r="R202" s="31" t="n">
        <v>-0.0614</v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18" t="n">
        <v>101.2463</v>
      </c>
      <c r="F203" s="8" t="n">
        <v>30558.1688</v>
      </c>
      <c r="G203" s="9" t="n">
        <v>33276958</v>
      </c>
      <c r="H203" s="18" t="n">
        <v>36.193</v>
      </c>
      <c r="I203" s="8" t="n">
        <v>1889.0697</v>
      </c>
      <c r="J203" s="9" t="n">
        <v>2015695</v>
      </c>
      <c r="K203" s="18" t="n">
        <v>137.4393</v>
      </c>
      <c r="L203" s="8" t="n">
        <v>32447.2385</v>
      </c>
      <c r="M203" s="9" t="n">
        <v>35292653</v>
      </c>
      <c r="N203" s="29" t="n">
        <v>22.8975</v>
      </c>
      <c r="O203" s="30" t="n">
        <v>23.185</v>
      </c>
      <c r="P203" s="30" t="n">
        <v>19.33</v>
      </c>
      <c r="Q203" s="30" t="n">
        <v>21.55</v>
      </c>
      <c r="R203" s="31" t="n">
        <v>-0.0588</v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18" t="n">
        <v>120.2968</v>
      </c>
      <c r="F204" s="8" t="n">
        <v>65158.3194</v>
      </c>
      <c r="G204" s="9" t="n">
        <v>72549454</v>
      </c>
      <c r="H204" s="18" t="n">
        <v>43.8662</v>
      </c>
      <c r="I204" s="8" t="n">
        <v>2555.6636</v>
      </c>
      <c r="J204" s="9" t="n">
        <v>2732007</v>
      </c>
      <c r="K204" s="18" t="n">
        <v>164.163</v>
      </c>
      <c r="L204" s="8" t="n">
        <v>67713.98299999999</v>
      </c>
      <c r="M204" s="9" t="n">
        <v>75281461</v>
      </c>
      <c r="N204" s="29" t="n">
        <v>21.55</v>
      </c>
      <c r="O204" s="30" t="n">
        <v>22.7775</v>
      </c>
      <c r="P204" s="30" t="n">
        <v>18.6175</v>
      </c>
      <c r="Q204" s="30" t="n">
        <v>22.18</v>
      </c>
      <c r="R204" s="31" t="n">
        <v>0.0292</v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18" t="n">
        <v>179.927</v>
      </c>
      <c r="F205" s="8" t="n">
        <v>26721.7585</v>
      </c>
      <c r="G205" s="9" t="n">
        <v>29250524</v>
      </c>
      <c r="H205" s="18" t="n">
        <v>42.6207</v>
      </c>
      <c r="I205" s="8" t="n">
        <v>2735.8501</v>
      </c>
      <c r="J205" s="9" t="n">
        <v>2947252</v>
      </c>
      <c r="K205" s="18" t="n">
        <v>222.5477</v>
      </c>
      <c r="L205" s="8" t="n">
        <v>29457.6086</v>
      </c>
      <c r="M205" s="9" t="n">
        <v>32197776</v>
      </c>
      <c r="N205" s="29" t="n">
        <v>22.18</v>
      </c>
      <c r="O205" s="30" t="n">
        <v>23.04</v>
      </c>
      <c r="P205" s="30" t="n">
        <v>18.73</v>
      </c>
      <c r="Q205" s="30" t="n">
        <v>22.4225</v>
      </c>
      <c r="R205" s="31" t="n">
        <v>0.0109</v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18" t="n">
        <v>165.9179</v>
      </c>
      <c r="F206" s="8" t="n">
        <v>29986.6286</v>
      </c>
      <c r="G206" s="9" t="n">
        <v>33300559</v>
      </c>
      <c r="H206" s="18" t="n">
        <v>28.9068</v>
      </c>
      <c r="I206" s="8" t="n">
        <v>2456.2126</v>
      </c>
      <c r="J206" s="9" t="n">
        <v>2858181</v>
      </c>
      <c r="K206" s="18" t="n">
        <v>194.8247</v>
      </c>
      <c r="L206" s="8" t="n">
        <v>32442.8412</v>
      </c>
      <c r="M206" s="9" t="n">
        <v>36158740</v>
      </c>
      <c r="N206" s="29" t="n">
        <v>22.4225</v>
      </c>
      <c r="O206" s="30" t="n">
        <v>23.81</v>
      </c>
      <c r="P206" s="30" t="n">
        <v>20.3375</v>
      </c>
      <c r="Q206" s="30" t="n">
        <v>23.245</v>
      </c>
      <c r="R206" s="31" t="n">
        <v>0.0367</v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18" t="n">
        <v>181.8289</v>
      </c>
      <c r="F207" s="8" t="n">
        <v>42658.7122</v>
      </c>
      <c r="G207" s="9" t="n">
        <v>48999362</v>
      </c>
      <c r="H207" s="18" t="n">
        <v>20.3266</v>
      </c>
      <c r="I207" s="8" t="n">
        <v>1484.6172</v>
      </c>
      <c r="J207" s="9" t="n">
        <v>1729515</v>
      </c>
      <c r="K207" s="18" t="n">
        <v>202.1555</v>
      </c>
      <c r="L207" s="8" t="n">
        <v>44143.3294</v>
      </c>
      <c r="M207" s="9" t="n">
        <v>50728877</v>
      </c>
      <c r="N207" s="29" t="n">
        <v>23.245</v>
      </c>
      <c r="O207" s="30" t="n">
        <v>24.7475</v>
      </c>
      <c r="P207" s="30" t="n">
        <v>20.83</v>
      </c>
      <c r="Q207" s="30" t="n">
        <v>24.3925</v>
      </c>
      <c r="R207" s="31" t="n">
        <v>0.0494</v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18" t="n">
        <v>186.0463</v>
      </c>
      <c r="F208" s="8" t="n">
        <v>73920.0613</v>
      </c>
      <c r="G208" s="9" t="n">
        <v>87794742</v>
      </c>
      <c r="H208" s="18" t="n">
        <v>24.3977</v>
      </c>
      <c r="I208" s="8" t="n">
        <v>1200.4936</v>
      </c>
      <c r="J208" s="9" t="n">
        <v>1437281</v>
      </c>
      <c r="K208" s="18" t="n">
        <v>210.444</v>
      </c>
      <c r="L208" s="8" t="n">
        <v>75120.5549</v>
      </c>
      <c r="M208" s="9" t="n">
        <v>89232023</v>
      </c>
      <c r="N208" s="29" t="n">
        <v>24.3925</v>
      </c>
      <c r="O208" s="30" t="n">
        <v>25.295</v>
      </c>
      <c r="P208" s="30" t="n">
        <v>23.435</v>
      </c>
      <c r="Q208" s="30" t="n">
        <v>24.29</v>
      </c>
      <c r="R208" s="31" t="n">
        <v>-0.0042</v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18" t="n">
        <v>161.5744</v>
      </c>
      <c r="F209" s="8" t="n">
        <v>15465.9875</v>
      </c>
      <c r="G209" s="9" t="n">
        <v>17215513</v>
      </c>
      <c r="H209" s="18" t="n">
        <v>34.6851</v>
      </c>
      <c r="I209" s="8" t="n">
        <v>1156.5901</v>
      </c>
      <c r="J209" s="9" t="n">
        <v>1362004</v>
      </c>
      <c r="K209" s="18" t="n">
        <v>196.2595</v>
      </c>
      <c r="L209" s="8" t="n">
        <v>16622.5776</v>
      </c>
      <c r="M209" s="9" t="n">
        <v>18577517</v>
      </c>
      <c r="N209" s="29" t="n">
        <v>24.29</v>
      </c>
      <c r="O209" s="30" t="n">
        <v>25.99</v>
      </c>
      <c r="P209" s="30" t="n">
        <v>22.08</v>
      </c>
      <c r="Q209" s="30" t="n">
        <v>25.3425</v>
      </c>
      <c r="R209" s="31" t="n">
        <v>0.0433</v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18" t="n">
        <v>255.2375</v>
      </c>
      <c r="F210" s="8" t="n">
        <v>35119.5638</v>
      </c>
      <c r="G210" s="9" t="n">
        <v>39239209</v>
      </c>
      <c r="H210" s="18" t="n">
        <v>49.0109</v>
      </c>
      <c r="I210" s="8" t="n">
        <v>1696.5589</v>
      </c>
      <c r="J210" s="9" t="n">
        <v>1964528</v>
      </c>
      <c r="K210" s="18" t="n">
        <v>304.2484</v>
      </c>
      <c r="L210" s="8" t="n">
        <v>36816.1227</v>
      </c>
      <c r="M210" s="9" t="n">
        <v>41203737</v>
      </c>
      <c r="N210" s="29" t="n">
        <v>25.3425</v>
      </c>
      <c r="O210" s="30" t="n">
        <v>25.925</v>
      </c>
      <c r="P210" s="30" t="n">
        <v>22.6</v>
      </c>
      <c r="Q210" s="30" t="n">
        <v>23.3225</v>
      </c>
      <c r="R210" s="31" t="n">
        <v>-0.07969999999999999</v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18" t="n">
        <v>251.0173</v>
      </c>
      <c r="F211" s="8" t="n">
        <v>38169.5904</v>
      </c>
      <c r="G211" s="9" t="n">
        <v>40317613</v>
      </c>
      <c r="H211" s="18" t="n">
        <v>59.0856</v>
      </c>
      <c r="I211" s="8" t="n">
        <v>1904.5438</v>
      </c>
      <c r="J211" s="9" t="n">
        <v>2136324</v>
      </c>
      <c r="K211" s="18" t="n">
        <v>310.1029</v>
      </c>
      <c r="L211" s="8" t="n">
        <v>40074.1342</v>
      </c>
      <c r="M211" s="9" t="n">
        <v>42453937</v>
      </c>
      <c r="N211" s="29" t="n">
        <v>23.3225</v>
      </c>
      <c r="O211" s="30" t="n">
        <v>23.61</v>
      </c>
      <c r="P211" s="30" t="n">
        <v>21.0025</v>
      </c>
      <c r="Q211" s="30" t="n">
        <v>23.345</v>
      </c>
      <c r="R211" s="31" t="n">
        <v>0.001</v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18" t="n">
        <v>175.6565</v>
      </c>
      <c r="F212" s="8" t="n">
        <v>39120.0733</v>
      </c>
      <c r="G212" s="9" t="n">
        <v>41044165</v>
      </c>
      <c r="H212" s="18" t="n">
        <v>54.3472</v>
      </c>
      <c r="I212" s="8" t="n">
        <v>1710.1986</v>
      </c>
      <c r="J212" s="9" t="n">
        <v>1900101</v>
      </c>
      <c r="K212" s="18" t="n">
        <v>230.0037</v>
      </c>
      <c r="L212" s="8" t="n">
        <v>40830.2719</v>
      </c>
      <c r="M212" s="9" t="n">
        <v>42944266</v>
      </c>
      <c r="N212" s="29" t="n">
        <v>23.345</v>
      </c>
      <c r="O212" s="30" t="n">
        <v>24.1975</v>
      </c>
      <c r="P212" s="30" t="n">
        <v>20.9475</v>
      </c>
      <c r="Q212" s="30" t="n">
        <v>23.745</v>
      </c>
      <c r="R212" s="31" t="n">
        <v>0.0171</v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18" t="n">
        <v>180.5527</v>
      </c>
      <c r="F213" s="8" t="n">
        <v>81539.1689</v>
      </c>
      <c r="G213" s="9" t="n">
        <v>87105607</v>
      </c>
      <c r="H213" s="18" t="n">
        <v>52.645</v>
      </c>
      <c r="I213" s="8" t="n">
        <v>1712.0213</v>
      </c>
      <c r="J213" s="9" t="n">
        <v>1833018</v>
      </c>
      <c r="K213" s="18" t="n">
        <v>233.1977</v>
      </c>
      <c r="L213" s="8" t="n">
        <v>83251.1902</v>
      </c>
      <c r="M213" s="9" t="n">
        <v>88938625</v>
      </c>
      <c r="N213" s="29" t="n">
        <v>23.745</v>
      </c>
      <c r="O213" s="30" t="n">
        <v>23.9325</v>
      </c>
      <c r="P213" s="30" t="n">
        <v>22.09</v>
      </c>
      <c r="Q213" s="30" t="n">
        <v>23.1225</v>
      </c>
      <c r="R213" s="31" t="n">
        <v>-0.0262</v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18" t="n">
        <v>196.7918</v>
      </c>
      <c r="F214" s="8" t="n">
        <v>21666.5008</v>
      </c>
      <c r="G214" s="9" t="n">
        <v>22061139</v>
      </c>
      <c r="H214" s="18" t="n">
        <v>59.0627</v>
      </c>
      <c r="I214" s="8" t="n">
        <v>1908.5839</v>
      </c>
      <c r="J214" s="9" t="n">
        <v>2023994</v>
      </c>
      <c r="K214" s="18" t="n">
        <v>255.8545</v>
      </c>
      <c r="L214" s="8" t="n">
        <v>23575.0847</v>
      </c>
      <c r="M214" s="9" t="n">
        <v>24085133</v>
      </c>
      <c r="N214" s="29" t="n">
        <v>23.1225</v>
      </c>
      <c r="O214" s="30" t="n">
        <v>23.935</v>
      </c>
      <c r="P214" s="30" t="n">
        <v>20.08</v>
      </c>
      <c r="Q214" s="30" t="n">
        <v>23.415</v>
      </c>
      <c r="R214" s="31" t="n">
        <v>0.0127</v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18" t="n">
        <v>152.2481</v>
      </c>
      <c r="F215" s="8" t="n">
        <v>22238.3347</v>
      </c>
      <c r="G215" s="9" t="n">
        <v>22651110</v>
      </c>
      <c r="H215" s="18" t="n">
        <v>45.7645</v>
      </c>
      <c r="I215" s="8" t="n">
        <v>1618.5681</v>
      </c>
      <c r="J215" s="9" t="n">
        <v>1698320</v>
      </c>
      <c r="K215" s="18" t="n">
        <v>198.0126</v>
      </c>
      <c r="L215" s="8" t="n">
        <v>23856.9028</v>
      </c>
      <c r="M215" s="9" t="n">
        <v>24349430</v>
      </c>
      <c r="N215" s="29" t="n">
        <v>23.415</v>
      </c>
      <c r="O215" s="30" t="n">
        <v>24.345</v>
      </c>
      <c r="P215" s="30" t="n">
        <v>22.1775</v>
      </c>
      <c r="Q215" s="30" t="n">
        <v>23.9575</v>
      </c>
      <c r="R215" s="31" t="n">
        <v>0.0232</v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18" t="n">
        <v>174.1486</v>
      </c>
      <c r="F216" s="8" t="n">
        <v>31255.474</v>
      </c>
      <c r="G216" s="9" t="n">
        <v>31637924</v>
      </c>
      <c r="H216" s="18" t="n">
        <v>45.8601</v>
      </c>
      <c r="I216" s="8" t="n">
        <v>1696.7689</v>
      </c>
      <c r="J216" s="9" t="n">
        <v>1828394</v>
      </c>
      <c r="K216" s="18" t="n">
        <v>220.0087</v>
      </c>
      <c r="L216" s="8" t="n">
        <v>32952.2429</v>
      </c>
      <c r="M216" s="9" t="n">
        <v>33466318</v>
      </c>
      <c r="N216" s="29" t="n">
        <v>23.9575</v>
      </c>
      <c r="O216" s="30" t="n">
        <v>24.4675</v>
      </c>
      <c r="P216" s="30" t="n">
        <v>21.4325</v>
      </c>
      <c r="Q216" s="30" t="n">
        <v>24.27</v>
      </c>
      <c r="R216" s="31" t="n">
        <v>0.013</v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18" t="n">
        <v>181.5015</v>
      </c>
      <c r="F217" s="8" t="n">
        <v>43705.884</v>
      </c>
      <c r="G217" s="9" t="n">
        <v>44130906</v>
      </c>
      <c r="H217" s="18" t="n">
        <v>39.1896</v>
      </c>
      <c r="I217" s="8" t="n">
        <v>1563.6691</v>
      </c>
      <c r="J217" s="9" t="n">
        <v>1640983</v>
      </c>
      <c r="K217" s="18" t="n">
        <v>220.6911</v>
      </c>
      <c r="L217" s="8" t="n">
        <v>45269.5531</v>
      </c>
      <c r="M217" s="9" t="n">
        <v>45771889</v>
      </c>
      <c r="N217" s="29" t="n">
        <v>24.27</v>
      </c>
      <c r="O217" s="30" t="n">
        <v>24.955</v>
      </c>
      <c r="P217" s="30" t="n">
        <v>20.9075</v>
      </c>
      <c r="Q217" s="30" t="n">
        <v>23.9525</v>
      </c>
      <c r="R217" s="31" t="n">
        <v>-0.0131</v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18" t="n">
        <v>132.565</v>
      </c>
      <c r="F218" s="8" t="n">
        <v>66429.14169999999</v>
      </c>
      <c r="G218" s="9" t="n">
        <v>68840489</v>
      </c>
      <c r="H218" s="18" t="n">
        <v>33.1339</v>
      </c>
      <c r="I218" s="8" t="n">
        <v>1427.2654</v>
      </c>
      <c r="J218" s="9" t="n">
        <v>1659202</v>
      </c>
      <c r="K218" s="18" t="n">
        <v>165.6989</v>
      </c>
      <c r="L218" s="8" t="n">
        <v>67856.4071</v>
      </c>
      <c r="M218" s="9" t="n">
        <v>70499691</v>
      </c>
      <c r="N218" s="29" t="n">
        <v>23.9525</v>
      </c>
      <c r="O218" s="30" t="n">
        <v>24.2225</v>
      </c>
      <c r="P218" s="30" t="n">
        <v>21.0175</v>
      </c>
      <c r="Q218" s="30" t="n">
        <v>23.045</v>
      </c>
      <c r="R218" s="31" t="n">
        <v>-0.0379</v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18" t="n">
        <v>117.0602</v>
      </c>
      <c r="F219" s="8" t="n">
        <v>17556.8536</v>
      </c>
      <c r="G219" s="9" t="n">
        <v>17716746</v>
      </c>
      <c r="H219" s="18" t="n">
        <v>41.2223</v>
      </c>
      <c r="I219" s="8" t="n">
        <v>1901.2567</v>
      </c>
      <c r="J219" s="9" t="n">
        <v>2065825</v>
      </c>
      <c r="K219" s="18" t="n">
        <v>158.2825</v>
      </c>
      <c r="L219" s="8" t="n">
        <v>19458.1103</v>
      </c>
      <c r="M219" s="9" t="n">
        <v>19782571</v>
      </c>
      <c r="N219" s="29" t="n">
        <v>0</v>
      </c>
      <c r="O219" s="30" t="n">
        <v>0</v>
      </c>
      <c r="P219" s="30" t="n">
        <v>0</v>
      </c>
      <c r="Q219" s="30" t="n">
        <v>23.045</v>
      </c>
      <c r="R219" s="31" t="n"/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18" t="n">
        <v>120.852</v>
      </c>
      <c r="F220" s="8" t="n">
        <v>21278.4618</v>
      </c>
      <c r="G220" s="9" t="n">
        <v>21477938</v>
      </c>
      <c r="H220" s="18" t="n">
        <v>38.0139</v>
      </c>
      <c r="I220" s="8" t="n">
        <v>1824.9263</v>
      </c>
      <c r="J220" s="9" t="n">
        <v>1823647</v>
      </c>
      <c r="K220" s="18" t="n">
        <v>158.8659</v>
      </c>
      <c r="L220" s="8" t="n">
        <v>23103.3881</v>
      </c>
      <c r="M220" s="9" t="n">
        <v>23301585</v>
      </c>
      <c r="N220" s="29" t="n">
        <v>22.0425</v>
      </c>
      <c r="O220" s="30" t="n">
        <v>22.39</v>
      </c>
      <c r="P220" s="30" t="n">
        <v>20.8225</v>
      </c>
      <c r="Q220" s="30" t="n">
        <v>21.475</v>
      </c>
      <c r="R220" s="31" t="n">
        <v>-0.0257</v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18" t="n">
        <v>175.5485</v>
      </c>
      <c r="F221" s="8" t="n">
        <v>33343.9335</v>
      </c>
      <c r="G221" s="9" t="n">
        <v>33172822</v>
      </c>
      <c r="H221" s="18" t="n">
        <v>38.2127</v>
      </c>
      <c r="I221" s="8" t="n">
        <v>2008.7165</v>
      </c>
      <c r="J221" s="9" t="n">
        <v>2074776</v>
      </c>
      <c r="K221" s="18" t="n">
        <v>213.7612</v>
      </c>
      <c r="L221" s="8" t="n">
        <v>35352.65</v>
      </c>
      <c r="M221" s="9" t="n">
        <v>35247598</v>
      </c>
      <c r="N221" s="29" t="n">
        <v>21.475</v>
      </c>
      <c r="O221" s="30" t="n">
        <v>22.115</v>
      </c>
      <c r="P221" s="30" t="n">
        <v>20.535</v>
      </c>
      <c r="Q221" s="30" t="n">
        <v>21.78</v>
      </c>
      <c r="R221" s="31" t="n">
        <v>0.0142</v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18" t="n">
        <v>151.2239</v>
      </c>
      <c r="F222" s="8" t="n">
        <v>40220.2275</v>
      </c>
      <c r="G222" s="9" t="n">
        <v>39980339</v>
      </c>
      <c r="H222" s="18" t="n">
        <v>32.6079</v>
      </c>
      <c r="I222" s="8" t="n">
        <v>1756.9396</v>
      </c>
      <c r="J222" s="9" t="n">
        <v>1856241</v>
      </c>
      <c r="K222" s="18" t="n">
        <v>183.8318</v>
      </c>
      <c r="L222" s="8" t="n">
        <v>41977.1671</v>
      </c>
      <c r="M222" s="9" t="n">
        <v>41836580</v>
      </c>
      <c r="N222" s="29" t="n">
        <v>21.78</v>
      </c>
      <c r="O222" s="30" t="n">
        <v>21.88</v>
      </c>
      <c r="P222" s="30" t="n">
        <v>21.0975</v>
      </c>
      <c r="Q222" s="30" t="n">
        <v>21.505</v>
      </c>
      <c r="R222" s="31" t="n">
        <v>-0.0126</v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18" t="n">
        <v>148.0513</v>
      </c>
      <c r="F223" s="8" t="n">
        <v>76983.663</v>
      </c>
      <c r="G223" s="9" t="n">
        <v>78304731</v>
      </c>
      <c r="H223" s="18" t="n">
        <v>34.6338</v>
      </c>
      <c r="I223" s="8" t="n">
        <v>1943.1104</v>
      </c>
      <c r="J223" s="9" t="n">
        <v>2064075</v>
      </c>
      <c r="K223" s="18" t="n">
        <v>182.6851</v>
      </c>
      <c r="L223" s="8" t="n">
        <v>78926.77340000001</v>
      </c>
      <c r="M223" s="9" t="n">
        <v>80368806</v>
      </c>
      <c r="N223" s="29" t="n">
        <v>21.505</v>
      </c>
      <c r="O223" s="30" t="n">
        <v>22.085</v>
      </c>
      <c r="P223" s="30" t="n">
        <v>19.9625</v>
      </c>
      <c r="Q223" s="30" t="n">
        <v>21.5425</v>
      </c>
      <c r="R223" s="31" t="n">
        <v>0.0017</v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18" t="n">
        <v>157.9467</v>
      </c>
      <c r="F224" s="8" t="n">
        <v>23460.6161</v>
      </c>
      <c r="G224" s="9" t="n">
        <v>23584565</v>
      </c>
      <c r="H224" s="18" t="n">
        <v>36.7738</v>
      </c>
      <c r="I224" s="8" t="n">
        <v>2451.6718</v>
      </c>
      <c r="J224" s="9" t="n">
        <v>2571103</v>
      </c>
      <c r="K224" s="18" t="n">
        <v>194.7205</v>
      </c>
      <c r="L224" s="8" t="n">
        <v>25912.2879</v>
      </c>
      <c r="M224" s="9" t="n">
        <v>26155668</v>
      </c>
      <c r="N224" s="29" t="n">
        <v>21.5425</v>
      </c>
      <c r="O224" s="30" t="n">
        <v>22.8675</v>
      </c>
      <c r="P224" s="30" t="n">
        <v>19.345</v>
      </c>
      <c r="Q224" s="30" t="n">
        <v>22.25</v>
      </c>
      <c r="R224" s="31" t="n">
        <v>0.0328</v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18" t="n">
        <v>182.0172</v>
      </c>
      <c r="F225" s="8" t="n">
        <v>29756.152</v>
      </c>
      <c r="G225" s="9" t="n">
        <v>30145546</v>
      </c>
      <c r="H225" s="18" t="n">
        <v>27.1746</v>
      </c>
      <c r="I225" s="8" t="n">
        <v>2188.3429</v>
      </c>
      <c r="J225" s="9" t="n">
        <v>2358961</v>
      </c>
      <c r="K225" s="18" t="n">
        <v>209.1918</v>
      </c>
      <c r="L225" s="8" t="n">
        <v>31944.4949</v>
      </c>
      <c r="M225" s="9" t="n">
        <v>32504507</v>
      </c>
      <c r="N225" s="29" t="n">
        <v>22.25</v>
      </c>
      <c r="O225" s="30" t="n">
        <v>25.82</v>
      </c>
      <c r="P225" s="30" t="n">
        <v>20.0225</v>
      </c>
      <c r="Q225" s="30" t="n">
        <v>25.47</v>
      </c>
      <c r="R225" s="31" t="n">
        <v>0.1447</v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18" t="n">
        <v>181.9465</v>
      </c>
      <c r="F226" s="8" t="n">
        <v>36057.6438</v>
      </c>
      <c r="G226" s="9" t="n">
        <v>36911502</v>
      </c>
      <c r="H226" s="18" t="n">
        <v>28.1716</v>
      </c>
      <c r="I226" s="8" t="n">
        <v>2200.5665</v>
      </c>
      <c r="J226" s="9" t="n">
        <v>2299612</v>
      </c>
      <c r="K226" s="18" t="n">
        <v>210.1181</v>
      </c>
      <c r="L226" s="8" t="n">
        <v>38258.2103</v>
      </c>
      <c r="M226" s="9" t="n">
        <v>39211114</v>
      </c>
      <c r="N226" s="29" t="n">
        <v>25.47</v>
      </c>
      <c r="O226" s="30" t="n">
        <v>25.6425</v>
      </c>
      <c r="P226" s="30" t="n">
        <v>23.8575</v>
      </c>
      <c r="Q226" s="30" t="n">
        <v>25.2275</v>
      </c>
      <c r="R226" s="31" t="n">
        <v>-0.0095</v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18" t="n">
        <v>118.2953</v>
      </c>
      <c r="F227" s="8" t="n">
        <v>28158.9465</v>
      </c>
      <c r="G227" s="9" t="n">
        <v>28890895</v>
      </c>
      <c r="H227" s="18" t="n">
        <v>15.787</v>
      </c>
      <c r="I227" s="8" t="n">
        <v>1042.3328</v>
      </c>
      <c r="J227" s="9" t="n">
        <v>1098797</v>
      </c>
      <c r="K227" s="18" t="n">
        <v>134.0823</v>
      </c>
      <c r="L227" s="8" t="n">
        <v>29201.2793</v>
      </c>
      <c r="M227" s="9" t="n">
        <v>29989692</v>
      </c>
      <c r="N227" s="29" t="n">
        <v>25.2275</v>
      </c>
      <c r="O227" s="30" t="n">
        <v>25.2275</v>
      </c>
      <c r="P227" s="30" t="n">
        <v>23.4825</v>
      </c>
      <c r="Q227" s="30" t="n">
        <v>24.1675</v>
      </c>
      <c r="R227" s="31" t="n">
        <v>-0.042</v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18" t="n">
        <v>193.1669</v>
      </c>
      <c r="F228" s="8" t="n">
        <v>82193.6528</v>
      </c>
      <c r="G228" s="9" t="n">
        <v>83480179</v>
      </c>
      <c r="H228" s="18" t="n">
        <v>37.8255</v>
      </c>
      <c r="I228" s="8" t="n">
        <v>1646.009</v>
      </c>
      <c r="J228" s="9" t="n">
        <v>1813021</v>
      </c>
      <c r="K228" s="18" t="n">
        <v>230.9924</v>
      </c>
      <c r="L228" s="8" t="n">
        <v>83839.6618</v>
      </c>
      <c r="M228" s="9" t="n">
        <v>85293200</v>
      </c>
      <c r="N228" s="29" t="n">
        <v>24.1675</v>
      </c>
      <c r="O228" s="30" t="n">
        <v>24.1675</v>
      </c>
      <c r="P228" s="30" t="n">
        <v>22.6275</v>
      </c>
      <c r="Q228" s="30" t="n">
        <v>22.8925</v>
      </c>
      <c r="R228" s="31" t="n">
        <v>-0.0528</v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18" t="n">
        <v>251.1398</v>
      </c>
      <c r="F229" s="8" t="n">
        <v>27265.5656</v>
      </c>
      <c r="G229" s="9" t="n">
        <v>27417497</v>
      </c>
      <c r="H229" s="18" t="n">
        <v>43.4613</v>
      </c>
      <c r="I229" s="8" t="n">
        <v>1464.048</v>
      </c>
      <c r="J229" s="9" t="n">
        <v>1579646</v>
      </c>
      <c r="K229" s="18" t="n">
        <v>294.6011</v>
      </c>
      <c r="L229" s="8" t="n">
        <v>28729.6136</v>
      </c>
      <c r="M229" s="9" t="n">
        <v>28997143</v>
      </c>
      <c r="N229" s="29" t="n">
        <v>22.8925</v>
      </c>
      <c r="O229" s="30" t="n">
        <v>29.645</v>
      </c>
      <c r="P229" s="30" t="n">
        <v>22.8925</v>
      </c>
      <c r="Q229" s="30" t="n">
        <v>28.1425</v>
      </c>
      <c r="R229" s="31" t="n">
        <v>0.2293</v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18" t="n">
        <v>168.4435</v>
      </c>
      <c r="F230" s="8" t="n">
        <v>24486.1593</v>
      </c>
      <c r="G230" s="9" t="n">
        <v>24914040</v>
      </c>
      <c r="H230" s="18" t="n">
        <v>32.3402</v>
      </c>
      <c r="I230" s="8" t="n">
        <v>1105.4823</v>
      </c>
      <c r="J230" s="9" t="n">
        <v>1154115</v>
      </c>
      <c r="K230" s="18" t="n">
        <v>200.7837</v>
      </c>
      <c r="L230" s="8" t="n">
        <v>25591.6416</v>
      </c>
      <c r="M230" s="9" t="n">
        <v>26068155</v>
      </c>
      <c r="N230" s="29" t="n">
        <v>28.1425</v>
      </c>
      <c r="O230" s="30" t="n">
        <v>28.1425</v>
      </c>
      <c r="P230" s="30" t="n">
        <v>24.95</v>
      </c>
      <c r="Q230" s="30" t="n">
        <v>25.625</v>
      </c>
      <c r="R230" s="31" t="n">
        <v>-0.0895</v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18" t="n">
        <v>183.6001</v>
      </c>
      <c r="F231" s="8" t="n">
        <v>33254.8144</v>
      </c>
      <c r="G231" s="9" t="n">
        <v>34023858</v>
      </c>
      <c r="H231" s="18" t="n">
        <v>36.2518</v>
      </c>
      <c r="I231" s="8" t="n">
        <v>1226.7145</v>
      </c>
      <c r="J231" s="9" t="n">
        <v>1264112</v>
      </c>
      <c r="K231" s="18" t="n">
        <v>219.8519</v>
      </c>
      <c r="L231" s="8" t="n">
        <v>34481.5289</v>
      </c>
      <c r="M231" s="9" t="n">
        <v>35287970</v>
      </c>
      <c r="N231" s="29" t="n">
        <v>25.625</v>
      </c>
      <c r="O231" s="30" t="n">
        <v>25.625</v>
      </c>
      <c r="P231" s="30" t="n">
        <v>23.21</v>
      </c>
      <c r="Q231" s="30" t="n">
        <v>23.605</v>
      </c>
      <c r="R231" s="31" t="n">
        <v>-0.0788</v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18" t="n">
        <v>174.9599</v>
      </c>
      <c r="F232" s="8" t="n">
        <v>41166.7371</v>
      </c>
      <c r="G232" s="9" t="n">
        <v>41498117</v>
      </c>
      <c r="H232" s="18" t="n">
        <v>42.851</v>
      </c>
      <c r="I232" s="8" t="n">
        <v>1446.2679</v>
      </c>
      <c r="J232" s="9" t="n">
        <v>1519142</v>
      </c>
      <c r="K232" s="18" t="n">
        <v>217.8109</v>
      </c>
      <c r="L232" s="8" t="n">
        <v>42613.005</v>
      </c>
      <c r="M232" s="9" t="n">
        <v>43017259</v>
      </c>
      <c r="N232" s="29" t="n">
        <v>23.605</v>
      </c>
      <c r="O232" s="30" t="n">
        <v>23.605</v>
      </c>
      <c r="P232" s="30" t="n">
        <v>21.815</v>
      </c>
      <c r="Q232" s="30" t="n">
        <v>22.09</v>
      </c>
      <c r="R232" s="31" t="n">
        <v>-0.06419999999999999</v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18" t="n">
        <v>215.1973</v>
      </c>
      <c r="F233" s="8" t="n">
        <v>92851.50350000001</v>
      </c>
      <c r="G233" s="9" t="n">
        <v>94859978</v>
      </c>
      <c r="H233" s="18" t="n">
        <v>38.4147</v>
      </c>
      <c r="I233" s="8" t="n">
        <v>1365.821</v>
      </c>
      <c r="J233" s="9" t="n">
        <v>1437641</v>
      </c>
      <c r="K233" s="18" t="n">
        <v>253.612</v>
      </c>
      <c r="L233" s="8" t="n">
        <v>94217.3245</v>
      </c>
      <c r="M233" s="9" t="n">
        <v>96297619</v>
      </c>
      <c r="N233" s="29" t="n">
        <v>22.09</v>
      </c>
      <c r="O233" s="30" t="n">
        <v>24.5775</v>
      </c>
      <c r="P233" s="30" t="n">
        <v>22.09</v>
      </c>
      <c r="Q233" s="30" t="n">
        <v>24.15</v>
      </c>
      <c r="R233" s="31" t="n">
        <v>0.09329999999999999</v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18" t="n">
        <v>196.8034</v>
      </c>
      <c r="F234" s="8" t="n">
        <v>22838.0602</v>
      </c>
      <c r="G234" s="9" t="n">
        <v>22940804</v>
      </c>
      <c r="H234" s="18" t="n">
        <v>38.7594</v>
      </c>
      <c r="I234" s="8" t="n">
        <v>1511.4932</v>
      </c>
      <c r="J234" s="9" t="n">
        <v>1574683</v>
      </c>
      <c r="K234" s="18" t="n">
        <v>235.5628</v>
      </c>
      <c r="L234" s="8" t="n">
        <v>24349.5534</v>
      </c>
      <c r="M234" s="9" t="n">
        <v>24515487</v>
      </c>
      <c r="N234" s="29" t="n">
        <v>24.15</v>
      </c>
      <c r="O234" s="30" t="n">
        <v>26.4075</v>
      </c>
      <c r="P234" s="30" t="n">
        <v>22.8625</v>
      </c>
      <c r="Q234" s="30" t="n">
        <v>25.56</v>
      </c>
      <c r="R234" s="31" t="n">
        <v>0.0584</v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18" t="n">
        <v>186.8973</v>
      </c>
      <c r="F235" s="8" t="n">
        <v>31841.0458</v>
      </c>
      <c r="G235" s="9" t="n">
        <v>32405382</v>
      </c>
      <c r="H235" s="18" t="n">
        <v>30.0535</v>
      </c>
      <c r="I235" s="8" t="n">
        <v>1235.0708</v>
      </c>
      <c r="J235" s="9" t="n">
        <v>1339137</v>
      </c>
      <c r="K235" s="18" t="n">
        <v>216.9508</v>
      </c>
      <c r="L235" s="8" t="n">
        <v>33076.1166</v>
      </c>
      <c r="M235" s="9" t="n">
        <v>33744519</v>
      </c>
      <c r="N235" s="29" t="n">
        <v>25.56</v>
      </c>
      <c r="O235" s="30" t="n">
        <v>25.6525</v>
      </c>
      <c r="P235" s="30" t="n">
        <v>21.2025</v>
      </c>
      <c r="Q235" s="30" t="n">
        <v>24.675</v>
      </c>
      <c r="R235" s="31" t="n">
        <v>-0.0346</v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18" t="n">
        <v>182.4531</v>
      </c>
      <c r="F236" s="8" t="n">
        <v>44423.5701</v>
      </c>
      <c r="G236" s="9" t="n">
        <v>45048242</v>
      </c>
      <c r="H236" s="18" t="n">
        <v>30.6585</v>
      </c>
      <c r="I236" s="8" t="n">
        <v>1387.5423</v>
      </c>
      <c r="J236" s="9" t="n">
        <v>1474592</v>
      </c>
      <c r="K236" s="18" t="n">
        <v>213.1116</v>
      </c>
      <c r="L236" s="8" t="n">
        <v>45811.1124</v>
      </c>
      <c r="M236" s="9" t="n">
        <v>46522834</v>
      </c>
      <c r="N236" s="29" t="n">
        <v>24.675</v>
      </c>
      <c r="O236" s="30" t="n">
        <v>24.675</v>
      </c>
      <c r="P236" s="30" t="n">
        <v>21.4375</v>
      </c>
      <c r="Q236" s="30" t="n">
        <v>22.495</v>
      </c>
      <c r="R236" s="31" t="n">
        <v>-0.0883</v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18" t="n">
        <v>141.6489</v>
      </c>
      <c r="F237" s="8" t="n">
        <v>70571.61990000001</v>
      </c>
      <c r="G237" s="9" t="n">
        <v>72177644</v>
      </c>
      <c r="H237" s="18" t="n">
        <v>25.0951</v>
      </c>
      <c r="I237" s="8" t="n">
        <v>1195.2117</v>
      </c>
      <c r="J237" s="9" t="n">
        <v>1245599</v>
      </c>
      <c r="K237" s="18" t="n">
        <v>166.744</v>
      </c>
      <c r="L237" s="8" t="n">
        <v>71766.8316</v>
      </c>
      <c r="M237" s="9" t="n">
        <v>73423243</v>
      </c>
      <c r="N237" s="29" t="n">
        <v>22.495</v>
      </c>
      <c r="O237" s="30" t="n">
        <v>22.495</v>
      </c>
      <c r="P237" s="30" t="n">
        <v>19.315</v>
      </c>
      <c r="Q237" s="30" t="n">
        <v>20.7475</v>
      </c>
      <c r="R237" s="31" t="n">
        <v>-0.07770000000000001</v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18" t="n">
        <v>181.9729</v>
      </c>
      <c r="F238" s="8" t="n">
        <v>25062.2409</v>
      </c>
      <c r="G238" s="9" t="n">
        <v>24831600</v>
      </c>
      <c r="H238" s="18" t="n">
        <v>32.6563</v>
      </c>
      <c r="I238" s="8" t="n">
        <v>1689.8476</v>
      </c>
      <c r="J238" s="9" t="n">
        <v>1750036</v>
      </c>
      <c r="K238" s="18" t="n">
        <v>214.6292</v>
      </c>
      <c r="L238" s="8" t="n">
        <v>26752.0885</v>
      </c>
      <c r="M238" s="9" t="n">
        <v>26581636</v>
      </c>
      <c r="N238" s="29" t="n">
        <v>20.7475</v>
      </c>
      <c r="O238" s="30" t="n">
        <v>22.67</v>
      </c>
      <c r="P238" s="30" t="n">
        <v>18.5375</v>
      </c>
      <c r="Q238" s="30" t="n">
        <v>21.7075</v>
      </c>
      <c r="R238" s="31" t="n">
        <v>0.0463</v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18" t="n">
        <v>198.9552</v>
      </c>
      <c r="F239" s="8" t="n">
        <v>29960.6574</v>
      </c>
      <c r="G239" s="9" t="n">
        <v>30370922</v>
      </c>
      <c r="H239" s="18" t="n">
        <v>26.7573</v>
      </c>
      <c r="I239" s="8" t="n">
        <v>1639.811</v>
      </c>
      <c r="J239" s="9" t="n">
        <v>1753635</v>
      </c>
      <c r="K239" s="18" t="n">
        <v>225.7125</v>
      </c>
      <c r="L239" s="8" t="n">
        <v>31600.4684</v>
      </c>
      <c r="M239" s="9" t="n">
        <v>32124557</v>
      </c>
      <c r="N239" s="29" t="n">
        <v>21.7075</v>
      </c>
      <c r="O239" s="30" t="n">
        <v>22.9325</v>
      </c>
      <c r="P239" s="30" t="n">
        <v>20.995</v>
      </c>
      <c r="Q239" s="30" t="n">
        <v>21.2275</v>
      </c>
      <c r="R239" s="31" t="n">
        <v>-0.0221</v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18" t="n">
        <v>170.7774</v>
      </c>
      <c r="F240" s="8" t="n">
        <v>32181.4733</v>
      </c>
      <c r="G240" s="9" t="n">
        <v>32938838</v>
      </c>
      <c r="H240" s="18" t="n">
        <v>22.9322</v>
      </c>
      <c r="I240" s="8" t="n">
        <v>1453.4233</v>
      </c>
      <c r="J240" s="9" t="n">
        <v>1568797</v>
      </c>
      <c r="K240" s="18" t="n">
        <v>193.7096</v>
      </c>
      <c r="L240" s="8" t="n">
        <v>33634.8966</v>
      </c>
      <c r="M240" s="9" t="n">
        <v>34507635</v>
      </c>
      <c r="N240" s="29" t="n">
        <v>21.2275</v>
      </c>
      <c r="O240" s="30" t="n">
        <v>21.2275</v>
      </c>
      <c r="P240" s="30" t="n">
        <v>18.0625</v>
      </c>
      <c r="Q240" s="30" t="n">
        <v>20.19</v>
      </c>
      <c r="R240" s="31" t="n">
        <v>-0.0489</v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18" t="n">
        <v>173.237</v>
      </c>
      <c r="F241" s="8" t="n">
        <v>39859.3743</v>
      </c>
      <c r="G241" s="9" t="n">
        <v>41182493</v>
      </c>
      <c r="H241" s="18" t="n">
        <v>21.5317</v>
      </c>
      <c r="I241" s="8" t="n">
        <v>1602.3923</v>
      </c>
      <c r="J241" s="9" t="n">
        <v>1761592</v>
      </c>
      <c r="K241" s="18" t="n">
        <v>194.7687</v>
      </c>
      <c r="L241" s="8" t="n">
        <v>41461.7666</v>
      </c>
      <c r="M241" s="9" t="n">
        <v>42944085</v>
      </c>
      <c r="N241" s="29" t="n">
        <v>20.19</v>
      </c>
      <c r="O241" s="30" t="n">
        <v>20.42</v>
      </c>
      <c r="P241" s="30" t="n">
        <v>18.62</v>
      </c>
      <c r="Q241" s="30" t="n">
        <v>20.1575</v>
      </c>
      <c r="R241" s="31" t="n">
        <v>-0.0016</v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18" t="n">
        <v>212.1156</v>
      </c>
      <c r="F242" s="8" t="n">
        <v>89434.7659</v>
      </c>
      <c r="G242" s="9" t="n">
        <v>95082595</v>
      </c>
      <c r="H242" s="18" t="n">
        <v>23.7649</v>
      </c>
      <c r="I242" s="8" t="n">
        <v>1895.1034</v>
      </c>
      <c r="J242" s="9" t="n">
        <v>2067138</v>
      </c>
      <c r="K242" s="18" t="n">
        <v>235.8805</v>
      </c>
      <c r="L242" s="8" t="n">
        <v>91329.86930000001</v>
      </c>
      <c r="M242" s="9" t="n">
        <v>97149733</v>
      </c>
      <c r="N242" s="29" t="n">
        <v>20.1575</v>
      </c>
      <c r="O242" s="30" t="n">
        <v>20.9475</v>
      </c>
      <c r="P242" s="30" t="n">
        <v>16.6825</v>
      </c>
      <c r="Q242" s="30" t="n">
        <v>20.08</v>
      </c>
      <c r="R242" s="31" t="n">
        <v>-0.0038</v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18" t="n">
        <v>226.6951</v>
      </c>
      <c r="F243" s="8" t="n">
        <v>27269.1731</v>
      </c>
      <c r="G243" s="9" t="n">
        <v>28097071</v>
      </c>
      <c r="H243" s="18" t="n">
        <v>27.1612</v>
      </c>
      <c r="I243" s="8" t="n">
        <v>2201.2195</v>
      </c>
      <c r="J243" s="9" t="n">
        <v>2481521</v>
      </c>
      <c r="K243" s="18" t="n">
        <v>253.8563</v>
      </c>
      <c r="L243" s="8" t="n">
        <v>29470.3926</v>
      </c>
      <c r="M243" s="9" t="n">
        <v>30578592</v>
      </c>
      <c r="N243" s="29" t="n">
        <v>20.08</v>
      </c>
      <c r="O243" s="30" t="n">
        <v>21.865</v>
      </c>
      <c r="P243" s="30" t="n">
        <v>18.725</v>
      </c>
      <c r="Q243" s="30" t="n">
        <v>19.9875</v>
      </c>
      <c r="R243" s="31" t="n">
        <v>-0.0046</v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18" t="n">
        <v>175.8481</v>
      </c>
      <c r="F244" s="8" t="n">
        <v>25612.7527</v>
      </c>
      <c r="G244" s="9" t="n">
        <v>26755230</v>
      </c>
      <c r="H244" s="18" t="n">
        <v>21.3929</v>
      </c>
      <c r="I244" s="8" t="n">
        <v>1809.0964</v>
      </c>
      <c r="J244" s="9" t="n">
        <v>1885430</v>
      </c>
      <c r="K244" s="18" t="n">
        <v>197.241</v>
      </c>
      <c r="L244" s="8" t="n">
        <v>27421.8491</v>
      </c>
      <c r="M244" s="9" t="n">
        <v>28640660</v>
      </c>
      <c r="N244" s="29" t="n">
        <v>19.9875</v>
      </c>
      <c r="O244" s="30" t="n">
        <v>21.2325</v>
      </c>
      <c r="P244" s="30" t="n">
        <v>18.97</v>
      </c>
      <c r="Q244" s="30" t="n">
        <v>20.4925</v>
      </c>
      <c r="R244" s="31" t="n">
        <v>0.0253</v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18" t="n">
        <v>192.8922</v>
      </c>
      <c r="F245" s="8" t="n">
        <v>33207.9471</v>
      </c>
      <c r="G245" s="9" t="n">
        <v>34602842</v>
      </c>
      <c r="H245" s="18" t="n">
        <v>23.3024</v>
      </c>
      <c r="I245" s="8" t="n">
        <v>1881.4119</v>
      </c>
      <c r="J245" s="9" t="n">
        <v>1908541</v>
      </c>
      <c r="K245" s="18" t="n">
        <v>216.1946</v>
      </c>
      <c r="L245" s="8" t="n">
        <v>35089.359</v>
      </c>
      <c r="M245" s="9" t="n">
        <v>36511383</v>
      </c>
      <c r="N245" s="29" t="n">
        <v>20.4925</v>
      </c>
      <c r="O245" s="30" t="n">
        <v>22.135</v>
      </c>
      <c r="P245" s="30" t="n">
        <v>20.4925</v>
      </c>
      <c r="Q245" s="30" t="n">
        <v>20.665</v>
      </c>
      <c r="R245" s="31" t="n">
        <v>0.008399999999999999</v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18" t="n">
        <v>189.7567</v>
      </c>
      <c r="F246" s="8" t="n">
        <v>41407.4124</v>
      </c>
      <c r="G246" s="9" t="n">
        <v>43341315</v>
      </c>
      <c r="H246" s="18" t="n">
        <v>16.9291</v>
      </c>
      <c r="I246" s="8" t="n">
        <v>1306.2356</v>
      </c>
      <c r="J246" s="9" t="n">
        <v>1371385</v>
      </c>
      <c r="K246" s="18" t="n">
        <v>206.6858</v>
      </c>
      <c r="L246" s="8" t="n">
        <v>42713.648</v>
      </c>
      <c r="M246" s="9" t="n">
        <v>44712700</v>
      </c>
      <c r="N246" s="29" t="n">
        <v>20.665</v>
      </c>
      <c r="O246" s="30" t="n">
        <v>22.6875</v>
      </c>
      <c r="P246" s="30" t="n">
        <v>19.745</v>
      </c>
      <c r="Q246" s="30" t="n">
        <v>22.455</v>
      </c>
      <c r="R246" s="31" t="n">
        <v>0.0866</v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18" t="n">
        <v>240.1345</v>
      </c>
      <c r="F247" s="8" t="n">
        <v>91774.9129</v>
      </c>
      <c r="G247" s="9" t="n">
        <v>100109314</v>
      </c>
      <c r="H247" s="18" t="n">
        <v>24.1429</v>
      </c>
      <c r="I247" s="8" t="n">
        <v>1238.7624</v>
      </c>
      <c r="J247" s="9" t="n">
        <v>1375385</v>
      </c>
      <c r="K247" s="18" t="n">
        <v>264.2774</v>
      </c>
      <c r="L247" s="8" t="n">
        <v>93013.6753</v>
      </c>
      <c r="M247" s="9" t="n">
        <v>101484699</v>
      </c>
      <c r="N247" s="29" t="n">
        <v>22.455</v>
      </c>
      <c r="O247" s="30" t="n">
        <v>23.3125</v>
      </c>
      <c r="P247" s="30" t="n">
        <v>21.12</v>
      </c>
      <c r="Q247" s="30" t="n">
        <v>22.6975</v>
      </c>
      <c r="R247" s="31" t="n">
        <v>0.0108</v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18" t="n">
        <v>159.7776</v>
      </c>
      <c r="F248" s="8" t="n">
        <v>19548.8912</v>
      </c>
      <c r="G248" s="9" t="n">
        <v>20392765</v>
      </c>
      <c r="H248" s="18" t="n">
        <v>25.5497</v>
      </c>
      <c r="I248" s="8" t="n">
        <v>988.611</v>
      </c>
      <c r="J248" s="9" t="n">
        <v>1047840</v>
      </c>
      <c r="K248" s="18" t="n">
        <v>185.3273</v>
      </c>
      <c r="L248" s="8" t="n">
        <v>20537.5022</v>
      </c>
      <c r="M248" s="9" t="n">
        <v>21440605</v>
      </c>
      <c r="N248" s="29" t="n">
        <v>22.6975</v>
      </c>
      <c r="O248" s="30" t="n">
        <v>22.9175</v>
      </c>
      <c r="P248" s="30" t="n">
        <v>18.225</v>
      </c>
      <c r="Q248" s="30" t="n">
        <v>20.65</v>
      </c>
      <c r="R248" s="31" t="n">
        <v>-0.0902</v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18" t="n">
        <v>157.7841</v>
      </c>
      <c r="F249" s="8" t="n">
        <v>26152.7851</v>
      </c>
      <c r="G249" s="9" t="n">
        <v>26930036</v>
      </c>
      <c r="H249" s="18" t="n">
        <v>22.0412</v>
      </c>
      <c r="I249" s="8" t="n">
        <v>868.1469</v>
      </c>
      <c r="J249" s="9" t="n">
        <v>935864</v>
      </c>
      <c r="K249" s="18" t="n">
        <v>179.8253</v>
      </c>
      <c r="L249" s="8" t="n">
        <v>27020.932</v>
      </c>
      <c r="M249" s="9" t="n">
        <v>27865900</v>
      </c>
      <c r="N249" s="29" t="n">
        <v>0</v>
      </c>
      <c r="O249" s="30" t="n">
        <v>0</v>
      </c>
      <c r="P249" s="30" t="n">
        <v>0</v>
      </c>
      <c r="Q249" s="30" t="n">
        <v>20.65</v>
      </c>
      <c r="R249" s="31" t="n"/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18" t="n">
        <v>154.2982</v>
      </c>
      <c r="F250" s="8" t="n">
        <v>33635.7457</v>
      </c>
      <c r="G250" s="9" t="n">
        <v>35184527</v>
      </c>
      <c r="H250" s="18" t="n">
        <v>22.311</v>
      </c>
      <c r="I250" s="8" t="n">
        <v>874.6756</v>
      </c>
      <c r="J250" s="9" t="n">
        <v>934299</v>
      </c>
      <c r="K250" s="18" t="n">
        <v>176.6092</v>
      </c>
      <c r="L250" s="8" t="n">
        <v>34510.4213</v>
      </c>
      <c r="M250" s="9" t="n">
        <v>36118826</v>
      </c>
      <c r="N250" s="29" t="n">
        <v>20.485</v>
      </c>
      <c r="O250" s="30" t="n">
        <v>20.83</v>
      </c>
      <c r="P250" s="30" t="n">
        <v>19.995</v>
      </c>
      <c r="Q250" s="30" t="n">
        <v>20.645</v>
      </c>
      <c r="R250" s="31" t="n">
        <v>0.0078</v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18" t="n">
        <v>161.6992</v>
      </c>
      <c r="F251" s="8" t="n">
        <v>71401.9953</v>
      </c>
      <c r="G251" s="9" t="n">
        <v>76645897</v>
      </c>
      <c r="H251" s="18" t="n">
        <v>26.4294</v>
      </c>
      <c r="I251" s="8" t="n">
        <v>1031.0089</v>
      </c>
      <c r="J251" s="9" t="n">
        <v>1023153</v>
      </c>
      <c r="K251" s="18" t="n">
        <v>188.1286</v>
      </c>
      <c r="L251" s="8" t="n">
        <v>72433.0042</v>
      </c>
      <c r="M251" s="9" t="n">
        <v>77669050</v>
      </c>
      <c r="N251" s="29" t="n">
        <v>20.645</v>
      </c>
      <c r="O251" s="30" t="n">
        <v>20.675</v>
      </c>
      <c r="P251" s="30" t="n">
        <v>19.73</v>
      </c>
      <c r="Q251" s="30" t="n">
        <v>19.9875</v>
      </c>
      <c r="R251" s="31" t="n">
        <v>-0.0318</v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18" t="n">
        <v>196.6193</v>
      </c>
      <c r="F252" s="8" t="n">
        <v>27163.1166</v>
      </c>
      <c r="G252" s="9" t="n">
        <v>28218437</v>
      </c>
      <c r="H252" s="18" t="n">
        <v>32.6615</v>
      </c>
      <c r="I252" s="8" t="n">
        <v>1374.3587</v>
      </c>
      <c r="J252" s="9" t="n">
        <v>1421180</v>
      </c>
      <c r="K252" s="18" t="n">
        <v>229.2808</v>
      </c>
      <c r="L252" s="8" t="n">
        <v>28537.4753</v>
      </c>
      <c r="M252" s="9" t="n">
        <v>29639617</v>
      </c>
      <c r="N252" s="29" t="n">
        <v>19.9875</v>
      </c>
      <c r="O252" s="30" t="n">
        <v>23.305</v>
      </c>
      <c r="P252" s="30" t="n">
        <v>19.9875</v>
      </c>
      <c r="Q252" s="30" t="n">
        <v>21.215</v>
      </c>
      <c r="R252" s="31" t="n">
        <v>0.0614</v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18" t="n">
        <v>188.0833</v>
      </c>
      <c r="F253" s="8" t="n">
        <v>32563.5629</v>
      </c>
      <c r="G253" s="9" t="n">
        <v>34266325</v>
      </c>
      <c r="H253" s="18" t="n">
        <v>35.0119</v>
      </c>
      <c r="I253" s="8" t="n">
        <v>1336.3234</v>
      </c>
      <c r="J253" s="9" t="n">
        <v>1262384</v>
      </c>
      <c r="K253" s="18" t="n">
        <v>223.0952</v>
      </c>
      <c r="L253" s="8" t="n">
        <v>33899.8863</v>
      </c>
      <c r="M253" s="9" t="n">
        <v>35528709</v>
      </c>
      <c r="N253" s="29" t="n">
        <v>21.215</v>
      </c>
      <c r="O253" s="30" t="n">
        <v>22.24</v>
      </c>
      <c r="P253" s="30" t="n">
        <v>19.805</v>
      </c>
      <c r="Q253" s="30" t="n">
        <v>20.84</v>
      </c>
      <c r="R253" s="31" t="n">
        <v>-0.0177</v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18" t="n">
        <v>182.7036</v>
      </c>
      <c r="F254" s="8" t="n">
        <v>41401.5935</v>
      </c>
      <c r="G254" s="9" t="n">
        <v>44165323</v>
      </c>
      <c r="H254" s="18" t="n">
        <v>36.0886</v>
      </c>
      <c r="I254" s="8" t="n">
        <v>1432.2434</v>
      </c>
      <c r="J254" s="9" t="n">
        <v>1370975</v>
      </c>
      <c r="K254" s="18" t="n">
        <v>218.7922</v>
      </c>
      <c r="L254" s="8" t="n">
        <v>42833.8369</v>
      </c>
      <c r="M254" s="9" t="n">
        <v>45536298</v>
      </c>
      <c r="N254" s="29" t="n">
        <v>20.84</v>
      </c>
      <c r="O254" s="30" t="n">
        <v>21.2975</v>
      </c>
      <c r="P254" s="30" t="n">
        <v>19.43</v>
      </c>
      <c r="Q254" s="30" t="n">
        <v>20.2475</v>
      </c>
      <c r="R254" s="31" t="n">
        <v>-0.0284</v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18" t="n">
        <v>168.7281</v>
      </c>
      <c r="F255" s="8" t="n">
        <v>82480.4648</v>
      </c>
      <c r="G255" s="9" t="n">
        <v>89376673</v>
      </c>
      <c r="H255" s="18" t="n">
        <v>39.426</v>
      </c>
      <c r="I255" s="8" t="n">
        <v>1561.0104</v>
      </c>
      <c r="J255" s="9" t="n">
        <v>1403244</v>
      </c>
      <c r="K255" s="18" t="n">
        <v>208.1541</v>
      </c>
      <c r="L255" s="8" t="n">
        <v>84041.4752</v>
      </c>
      <c r="M255" s="9" t="n">
        <v>90779917</v>
      </c>
      <c r="N255" s="29" t="n">
        <v>20.2475</v>
      </c>
      <c r="O255" s="30" t="n">
        <v>20.585</v>
      </c>
      <c r="P255" s="30" t="n">
        <v>19.17</v>
      </c>
      <c r="Q255" s="30" t="n">
        <v>20.3125</v>
      </c>
      <c r="R255" s="31" t="n">
        <v>0.0032</v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18" t="n">
        <v>142.3714</v>
      </c>
      <c r="F256" s="8" t="n">
        <v>19722.4669</v>
      </c>
      <c r="G256" s="9" t="n">
        <v>20832601</v>
      </c>
      <c r="H256" s="18" t="n">
        <v>37.4306</v>
      </c>
      <c r="I256" s="8" t="n">
        <v>1649.9593</v>
      </c>
      <c r="J256" s="9" t="n">
        <v>1595237</v>
      </c>
      <c r="K256" s="18" t="n">
        <v>179.802</v>
      </c>
      <c r="L256" s="8" t="n">
        <v>21372.4262</v>
      </c>
      <c r="M256" s="9" t="n">
        <v>22427838</v>
      </c>
      <c r="N256" s="29" t="n">
        <v>20.3125</v>
      </c>
      <c r="O256" s="30" t="n">
        <v>20.9675</v>
      </c>
      <c r="P256" s="30" t="n">
        <v>19.6825</v>
      </c>
      <c r="Q256" s="30" t="n">
        <v>19.785</v>
      </c>
      <c r="R256" s="31" t="n">
        <v>-0.026</v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18" t="n">
        <v>228.7157</v>
      </c>
      <c r="F257" s="8" t="n">
        <v>31778.1379</v>
      </c>
      <c r="G257" s="9" t="n">
        <v>33875513</v>
      </c>
      <c r="H257" s="18" t="n">
        <v>48.3429</v>
      </c>
      <c r="I257" s="8" t="n">
        <v>2278.761</v>
      </c>
      <c r="J257" s="9" t="n">
        <v>2372674</v>
      </c>
      <c r="K257" s="18" t="n">
        <v>277.0586</v>
      </c>
      <c r="L257" s="8" t="n">
        <v>34056.8989</v>
      </c>
      <c r="M257" s="9" t="n">
        <v>36248187</v>
      </c>
      <c r="N257" s="29" t="n">
        <v>19.785</v>
      </c>
      <c r="O257" s="30" t="n">
        <v>23.3025</v>
      </c>
      <c r="P257" s="30" t="n">
        <v>19.785</v>
      </c>
      <c r="Q257" s="30" t="n">
        <v>22.995</v>
      </c>
      <c r="R257" s="31" t="n">
        <v>0.1622</v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18" t="n">
        <v>190.2236</v>
      </c>
      <c r="F258" s="8" t="n">
        <v>40031.2285</v>
      </c>
      <c r="G258" s="9" t="n">
        <v>44154495</v>
      </c>
      <c r="H258" s="18" t="n">
        <v>35.1582</v>
      </c>
      <c r="I258" s="8" t="n">
        <v>1819.1227</v>
      </c>
      <c r="J258" s="9" t="n">
        <v>1846452</v>
      </c>
      <c r="K258" s="18" t="n">
        <v>225.3818</v>
      </c>
      <c r="L258" s="8" t="n">
        <v>41850.3512</v>
      </c>
      <c r="M258" s="9" t="n">
        <v>46000947</v>
      </c>
      <c r="N258" s="29" t="n">
        <v>22.995</v>
      </c>
      <c r="O258" s="30" t="n">
        <v>22.995</v>
      </c>
      <c r="P258" s="30" t="n">
        <v>20.2975</v>
      </c>
      <c r="Q258" s="30" t="n">
        <v>20.46</v>
      </c>
      <c r="R258" s="31" t="n">
        <v>-0.1102</v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18" t="n">
        <v>230.4334</v>
      </c>
      <c r="F259" s="8" t="n">
        <v>89780.9985</v>
      </c>
      <c r="G259" s="9" t="n">
        <v>100934979</v>
      </c>
      <c r="H259" s="18" t="n">
        <v>30.8107</v>
      </c>
      <c r="I259" s="8" t="n">
        <v>1648.8371</v>
      </c>
      <c r="J259" s="9" t="n">
        <v>1718747</v>
      </c>
      <c r="K259" s="18" t="n">
        <v>261.2441</v>
      </c>
      <c r="L259" s="8" t="n">
        <v>91429.83560000001</v>
      </c>
      <c r="M259" s="9" t="n">
        <v>102653726</v>
      </c>
      <c r="N259" s="29" t="n">
        <v>20.46</v>
      </c>
      <c r="O259" s="30" t="n">
        <v>21.545</v>
      </c>
      <c r="P259" s="30" t="n">
        <v>18.245</v>
      </c>
      <c r="Q259" s="30" t="n">
        <v>20.89</v>
      </c>
      <c r="R259" s="31" t="n">
        <v>0.021</v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18" t="n">
        <v>136.6017</v>
      </c>
      <c r="F260" s="8" t="n">
        <v>18858.1973</v>
      </c>
      <c r="G260" s="9" t="n">
        <v>20065380</v>
      </c>
      <c r="H260" s="18" t="n">
        <v>35.5488</v>
      </c>
      <c r="I260" s="8" t="n">
        <v>1917.8345</v>
      </c>
      <c r="J260" s="9" t="n">
        <v>1845114</v>
      </c>
      <c r="K260" s="18" t="n">
        <v>172.1505</v>
      </c>
      <c r="L260" s="8" t="n">
        <v>20776.0318</v>
      </c>
      <c r="M260" s="9" t="n">
        <v>21910494</v>
      </c>
      <c r="N260" s="29" t="n">
        <v>20.89</v>
      </c>
      <c r="O260" s="30" t="n">
        <v>21.09</v>
      </c>
      <c r="P260" s="30" t="n">
        <v>19.4825</v>
      </c>
      <c r="Q260" s="30" t="n">
        <v>20.4025</v>
      </c>
      <c r="R260" s="31" t="n">
        <v>-0.0233</v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18" t="n">
        <v>199.1886</v>
      </c>
      <c r="F261" s="8" t="n">
        <v>27857.4511</v>
      </c>
      <c r="G261" s="9" t="n">
        <v>30475109</v>
      </c>
      <c r="H261" s="18" t="n">
        <v>32.2526</v>
      </c>
      <c r="I261" s="8" t="n">
        <v>1911.9241</v>
      </c>
      <c r="J261" s="9" t="n">
        <v>2014369</v>
      </c>
      <c r="K261" s="18" t="n">
        <v>231.4412</v>
      </c>
      <c r="L261" s="8" t="n">
        <v>29769.3752</v>
      </c>
      <c r="M261" s="9" t="n">
        <v>32489478</v>
      </c>
      <c r="N261" s="29" t="n">
        <v>20.4025</v>
      </c>
      <c r="O261" s="30" t="n">
        <v>23.1075</v>
      </c>
      <c r="P261" s="30" t="n">
        <v>19.8075</v>
      </c>
      <c r="Q261" s="30" t="n">
        <v>22.485</v>
      </c>
      <c r="R261" s="31" t="n">
        <v>0.1021</v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18" t="n">
        <v>194.6485</v>
      </c>
      <c r="F262" s="8" t="n">
        <v>38728.8655</v>
      </c>
      <c r="G262" s="9" t="n">
        <v>42474080</v>
      </c>
      <c r="H262" s="18" t="n">
        <v>32.0527</v>
      </c>
      <c r="I262" s="8" t="n">
        <v>1964.0436</v>
      </c>
      <c r="J262" s="9" t="n">
        <v>2073555</v>
      </c>
      <c r="K262" s="18" t="n">
        <v>226.7012</v>
      </c>
      <c r="L262" s="8" t="n">
        <v>40692.9091</v>
      </c>
      <c r="M262" s="9" t="n">
        <v>44547635</v>
      </c>
      <c r="N262" s="29" t="n">
        <v>22.485</v>
      </c>
      <c r="O262" s="30" t="n">
        <v>22.745</v>
      </c>
      <c r="P262" s="30" t="n">
        <v>21.2375</v>
      </c>
      <c r="Q262" s="30" t="n">
        <v>22.425</v>
      </c>
      <c r="R262" s="31" t="n">
        <v>-0.0027</v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18" t="n">
        <v>216.0507</v>
      </c>
      <c r="F263" s="8" t="n">
        <v>85382.209</v>
      </c>
      <c r="G263" s="9" t="n">
        <v>96702161</v>
      </c>
      <c r="H263" s="18" t="n">
        <v>29.2788</v>
      </c>
      <c r="I263" s="8" t="n">
        <v>1900.5199</v>
      </c>
      <c r="J263" s="9" t="n">
        <v>1912893</v>
      </c>
      <c r="K263" s="18" t="n">
        <v>245.3295</v>
      </c>
      <c r="L263" s="8" t="n">
        <v>87282.7289</v>
      </c>
      <c r="M263" s="9" t="n">
        <v>98615054</v>
      </c>
      <c r="N263" s="29" t="n">
        <v>22.425</v>
      </c>
      <c r="O263" s="30" t="n">
        <v>23.6075</v>
      </c>
      <c r="P263" s="30" t="n">
        <v>22.425</v>
      </c>
      <c r="Q263" s="30" t="n">
        <v>23.025</v>
      </c>
      <c r="R263" s="31" t="n">
        <v>0.0268</v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18" t="n">
        <v>182.8168</v>
      </c>
      <c r="F264" s="8" t="n">
        <v>21171.918</v>
      </c>
      <c r="G264" s="9" t="n">
        <v>23057187</v>
      </c>
      <c r="H264" s="18" t="n">
        <v>26.6695</v>
      </c>
      <c r="I264" s="8" t="n">
        <v>2024.5856</v>
      </c>
      <c r="J264" s="9" t="n">
        <v>2123614</v>
      </c>
      <c r="K264" s="18" t="n">
        <v>209.4863</v>
      </c>
      <c r="L264" s="8" t="n">
        <v>23196.5036</v>
      </c>
      <c r="M264" s="9" t="n">
        <v>25180801</v>
      </c>
      <c r="N264" s="29" t="n">
        <v>23.025</v>
      </c>
      <c r="O264" s="30" t="n">
        <v>23.0525</v>
      </c>
      <c r="P264" s="30" t="n">
        <v>20.21</v>
      </c>
      <c r="Q264" s="30" t="n">
        <v>22.69</v>
      </c>
      <c r="R264" s="31" t="n">
        <v>-0.0145</v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18" t="n">
        <v>155.5214</v>
      </c>
      <c r="F265" s="8" t="n">
        <v>22346.9228</v>
      </c>
      <c r="G265" s="9" t="n">
        <v>24382145</v>
      </c>
      <c r="H265" s="18" t="n">
        <v>24.9482</v>
      </c>
      <c r="I265" s="8" t="n">
        <v>2057.0342</v>
      </c>
      <c r="J265" s="9" t="n">
        <v>2207656</v>
      </c>
      <c r="K265" s="18" t="n">
        <v>180.4696</v>
      </c>
      <c r="L265" s="8" t="n">
        <v>24403.957</v>
      </c>
      <c r="M265" s="9" t="n">
        <v>26589801</v>
      </c>
      <c r="N265" s="29" t="n">
        <v>22.69</v>
      </c>
      <c r="O265" s="30" t="n">
        <v>23.555</v>
      </c>
      <c r="P265" s="30" t="n">
        <v>22.6175</v>
      </c>
      <c r="Q265" s="30" t="n">
        <v>23.495</v>
      </c>
      <c r="R265" s="31" t="n">
        <v>0.0355</v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18" t="n">
        <v>135.307</v>
      </c>
      <c r="F266" s="8" t="n">
        <v>24044.4618</v>
      </c>
      <c r="G266" s="9" t="n">
        <v>26027439</v>
      </c>
      <c r="H266" s="18" t="n">
        <v>26.3248</v>
      </c>
      <c r="I266" s="8" t="n">
        <v>2132.676</v>
      </c>
      <c r="J266" s="9" t="n">
        <v>2213199</v>
      </c>
      <c r="K266" s="18" t="n">
        <v>161.6318</v>
      </c>
      <c r="L266" s="8" t="n">
        <v>26177.1378</v>
      </c>
      <c r="M266" s="9" t="n">
        <v>28240638</v>
      </c>
      <c r="N266" s="29" t="n">
        <v>23.495</v>
      </c>
      <c r="O266" s="30" t="n">
        <v>23.625</v>
      </c>
      <c r="P266" s="30" t="n">
        <v>22.32</v>
      </c>
      <c r="Q266" s="30" t="n">
        <v>23.0825</v>
      </c>
      <c r="R266" s="31" t="n">
        <v>-0.0176</v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18" t="n">
        <v>168.6974</v>
      </c>
      <c r="F267" s="8" t="n">
        <v>39840.5872</v>
      </c>
      <c r="G267" s="9" t="n">
        <v>42845414</v>
      </c>
      <c r="H267" s="18" t="n">
        <v>27.6028</v>
      </c>
      <c r="I267" s="8" t="n">
        <v>1896.7737</v>
      </c>
      <c r="J267" s="9" t="n">
        <v>1944957</v>
      </c>
      <c r="K267" s="18" t="n">
        <v>196.3002</v>
      </c>
      <c r="L267" s="8" t="n">
        <v>41737.3609</v>
      </c>
      <c r="M267" s="9" t="n">
        <v>44790371</v>
      </c>
      <c r="N267" s="29" t="n">
        <v>23.0825</v>
      </c>
      <c r="O267" s="30" t="n">
        <v>23.1125</v>
      </c>
      <c r="P267" s="30" t="n">
        <v>20.9675</v>
      </c>
      <c r="Q267" s="30" t="n">
        <v>22.58</v>
      </c>
      <c r="R267" s="31" t="n">
        <v>-0.0218</v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18" t="n">
        <v>236.0119</v>
      </c>
      <c r="F268" s="8" t="n">
        <v>95866.8155</v>
      </c>
      <c r="G268" s="9" t="n">
        <v>102852629</v>
      </c>
      <c r="H268" s="18" t="n">
        <v>32.1338</v>
      </c>
      <c r="I268" s="8" t="n">
        <v>1623.7706</v>
      </c>
      <c r="J268" s="9" t="n">
        <v>1616536</v>
      </c>
      <c r="K268" s="18" t="n">
        <v>268.1457</v>
      </c>
      <c r="L268" s="8" t="n">
        <v>97490.5861</v>
      </c>
      <c r="M268" s="9" t="n">
        <v>104469165</v>
      </c>
      <c r="N268" s="29" t="n">
        <v>22.58</v>
      </c>
      <c r="O268" s="30" t="n">
        <v>23.4225</v>
      </c>
      <c r="P268" s="30" t="n">
        <v>22.1075</v>
      </c>
      <c r="Q268" s="30" t="n">
        <v>23.305</v>
      </c>
      <c r="R268" s="31" t="n">
        <v>0.0321</v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18" t="n">
        <v>173.2181</v>
      </c>
      <c r="F269" s="8" t="n">
        <v>19929.1083</v>
      </c>
      <c r="G269" s="9" t="n">
        <v>20912330</v>
      </c>
      <c r="H269" s="18" t="n">
        <v>38.2203</v>
      </c>
      <c r="I269" s="8" t="n">
        <v>1394.6783</v>
      </c>
      <c r="J269" s="9" t="n">
        <v>1798710</v>
      </c>
      <c r="K269" s="18" t="n">
        <v>211.4384</v>
      </c>
      <c r="L269" s="8" t="n">
        <v>21323.7866</v>
      </c>
      <c r="M269" s="9" t="n">
        <v>22711040</v>
      </c>
      <c r="N269" s="29" t="n">
        <v>23.305</v>
      </c>
      <c r="O269" s="30" t="n">
        <v>23.765</v>
      </c>
      <c r="P269" s="30" t="n">
        <v>22.5975</v>
      </c>
      <c r="Q269" s="30" t="n">
        <v>23.0275</v>
      </c>
      <c r="R269" s="31" t="n">
        <v>-0.0119</v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 t="n">
        <v>196.2193</v>
      </c>
      <c r="F270" s="8" t="n">
        <v>28196.2501</v>
      </c>
      <c r="G270" s="9" t="n">
        <v>30454319</v>
      </c>
      <c r="H270" s="18" t="n">
        <v>35.3424</v>
      </c>
      <c r="I270" s="8" t="n">
        <v>1316.7603</v>
      </c>
      <c r="J270" s="9" t="n">
        <v>1713828</v>
      </c>
      <c r="K270" s="18" t="n">
        <v>231.5617</v>
      </c>
      <c r="L270" s="8" t="n">
        <v>29513.0104</v>
      </c>
      <c r="M270" s="9" t="n">
        <v>32168147</v>
      </c>
      <c r="N270" s="29" t="n">
        <v>23.0275</v>
      </c>
      <c r="O270" s="30" t="n">
        <v>24.54</v>
      </c>
      <c r="P270" s="30" t="n">
        <v>21.84</v>
      </c>
      <c r="Q270" s="30" t="n">
        <v>23.6925</v>
      </c>
      <c r="R270" s="31" t="n">
        <v>0.0289</v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18" t="n">
        <v>194.7671</v>
      </c>
      <c r="F271" s="8" t="n">
        <v>34849.5279</v>
      </c>
      <c r="G271" s="9" t="n">
        <v>37349076</v>
      </c>
      <c r="H271" s="18" t="n">
        <v>37.8151</v>
      </c>
      <c r="I271" s="8" t="n">
        <v>1402.6248</v>
      </c>
      <c r="J271" s="9" t="n">
        <v>1810929</v>
      </c>
      <c r="K271" s="18" t="n">
        <v>232.5822</v>
      </c>
      <c r="L271" s="8" t="n">
        <v>36252.1527</v>
      </c>
      <c r="M271" s="9" t="n">
        <v>39160005</v>
      </c>
      <c r="N271" s="29" t="n">
        <v>23.6925</v>
      </c>
      <c r="O271" s="30" t="n">
        <v>23.6925</v>
      </c>
      <c r="P271" s="30" t="n">
        <v>22.1775</v>
      </c>
      <c r="Q271" s="30" t="n">
        <v>23.01</v>
      </c>
      <c r="R271" s="31" t="n">
        <v>-0.0288</v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18" t="n">
        <v>182.519</v>
      </c>
      <c r="F272" s="8" t="n">
        <v>42282.3781</v>
      </c>
      <c r="G272" s="9" t="n">
        <v>45811398</v>
      </c>
      <c r="H272" s="18" t="n">
        <v>36.0329</v>
      </c>
      <c r="I272" s="8" t="n">
        <v>1365.8301</v>
      </c>
      <c r="J272" s="9" t="n">
        <v>1701475</v>
      </c>
      <c r="K272" s="18" t="n">
        <v>218.5519</v>
      </c>
      <c r="L272" s="8" t="n">
        <v>43648.2082</v>
      </c>
      <c r="M272" s="9" t="n">
        <v>47512873</v>
      </c>
      <c r="N272" s="29" t="n">
        <v>23.01</v>
      </c>
      <c r="O272" s="30" t="n">
        <v>23.19</v>
      </c>
      <c r="P272" s="30" t="n">
        <v>21.135</v>
      </c>
      <c r="Q272" s="30" t="n">
        <v>21.9625</v>
      </c>
      <c r="R272" s="31" t="n">
        <v>-0.0455</v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18" t="n">
        <v>161.4995</v>
      </c>
      <c r="F273" s="8" t="n">
        <v>77447.5673</v>
      </c>
      <c r="G273" s="9" t="n">
        <v>85197593</v>
      </c>
      <c r="H273" s="18" t="n">
        <v>35.3005</v>
      </c>
      <c r="I273" s="8" t="n">
        <v>1348.6509</v>
      </c>
      <c r="J273" s="9" t="n">
        <v>1645674</v>
      </c>
      <c r="K273" s="18" t="n">
        <v>196.8</v>
      </c>
      <c r="L273" s="8" t="n">
        <v>78796.2182</v>
      </c>
      <c r="M273" s="9" t="n">
        <v>86843267</v>
      </c>
      <c r="N273" s="29" t="n">
        <v>21.9625</v>
      </c>
      <c r="O273" s="30" t="n">
        <v>22.6125</v>
      </c>
      <c r="P273" s="30" t="n">
        <v>20.1225</v>
      </c>
      <c r="Q273" s="30" t="n">
        <v>22.035</v>
      </c>
      <c r="R273" s="31" t="n">
        <v>0.0033</v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18" t="n">
        <v>122.6106</v>
      </c>
      <c r="F274" s="8" t="n">
        <v>17816.6863</v>
      </c>
      <c r="G274" s="9" t="n">
        <v>18666508</v>
      </c>
      <c r="H274" s="18" t="n">
        <v>45.0606</v>
      </c>
      <c r="I274" s="8" t="n">
        <v>1718.4869</v>
      </c>
      <c r="J274" s="9" t="n">
        <v>2031456</v>
      </c>
      <c r="K274" s="18" t="n">
        <v>167.6712</v>
      </c>
      <c r="L274" s="8" t="n">
        <v>19535.1732</v>
      </c>
      <c r="M274" s="9" t="n">
        <v>20697964</v>
      </c>
      <c r="N274" s="29" t="n">
        <v>22.035</v>
      </c>
      <c r="O274" s="30" t="n">
        <v>22.035</v>
      </c>
      <c r="P274" s="30" t="n">
        <v>20.31</v>
      </c>
      <c r="Q274" s="30" t="n">
        <v>20.8225</v>
      </c>
      <c r="R274" s="31" t="n">
        <v>-0.055</v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18" t="n">
        <v>114.1336</v>
      </c>
      <c r="F275" s="8" t="n">
        <v>23297.9897</v>
      </c>
      <c r="G275" s="9" t="n">
        <v>24423637</v>
      </c>
      <c r="H275" s="18" t="n">
        <v>40.9047</v>
      </c>
      <c r="I275" s="8" t="n">
        <v>1595.8687</v>
      </c>
      <c r="J275" s="9" t="n">
        <v>1970589</v>
      </c>
      <c r="K275" s="18" t="n">
        <v>155.0383</v>
      </c>
      <c r="L275" s="8" t="n">
        <v>24893.8584</v>
      </c>
      <c r="M275" s="9" t="n">
        <v>26394226</v>
      </c>
      <c r="N275" s="29" t="n">
        <v>20.8225</v>
      </c>
      <c r="O275" s="30" t="n">
        <v>21.1475</v>
      </c>
      <c r="P275" s="30" t="n">
        <v>20.135</v>
      </c>
      <c r="Q275" s="30" t="n">
        <v>20.225</v>
      </c>
      <c r="R275" s="31" t="n">
        <v>-0.0287</v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18" t="n">
        <v>147.7779</v>
      </c>
      <c r="F276" s="8" t="n">
        <v>40007.4972</v>
      </c>
      <c r="G276" s="9" t="n">
        <v>42909576</v>
      </c>
      <c r="H276" s="18" t="n">
        <v>43.6499</v>
      </c>
      <c r="I276" s="8" t="n">
        <v>1738.1957</v>
      </c>
      <c r="J276" s="9" t="n">
        <v>2111738</v>
      </c>
      <c r="K276" s="18" t="n">
        <v>191.4278</v>
      </c>
      <c r="L276" s="8" t="n">
        <v>41745.6929</v>
      </c>
      <c r="M276" s="9" t="n">
        <v>45021314</v>
      </c>
      <c r="N276" s="29" t="n">
        <v>20.225</v>
      </c>
      <c r="O276" s="30" t="n">
        <v>21.1175</v>
      </c>
      <c r="P276" s="30" t="n">
        <v>19.7225</v>
      </c>
      <c r="Q276" s="30" t="n">
        <v>19.83</v>
      </c>
      <c r="R276" s="31" t="n">
        <v>-0.0195</v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18" t="n">
        <v>154.3668</v>
      </c>
      <c r="F277" s="8" t="n">
        <v>77032.6348</v>
      </c>
      <c r="G277" s="9" t="n">
        <v>84050677</v>
      </c>
      <c r="H277" s="18" t="n">
        <v>47.9592</v>
      </c>
      <c r="I277" s="8" t="n">
        <v>1920.6495</v>
      </c>
      <c r="J277" s="9" t="n">
        <v>2329246</v>
      </c>
      <c r="K277" s="18" t="n">
        <v>202.326</v>
      </c>
      <c r="L277" s="8" t="n">
        <v>78953.2843</v>
      </c>
      <c r="M277" s="9" t="n">
        <v>86379923</v>
      </c>
      <c r="N277" s="29" t="n">
        <v>19.83</v>
      </c>
      <c r="O277" s="30" t="n">
        <v>20.905</v>
      </c>
      <c r="P277" s="30" t="n">
        <v>18.36</v>
      </c>
      <c r="Q277" s="30" t="n">
        <v>20.08</v>
      </c>
      <c r="R277" s="31" t="n">
        <v>0.0126</v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18" t="n">
        <v>142.1249</v>
      </c>
      <c r="F278" s="8" t="n">
        <v>22002.3088</v>
      </c>
      <c r="G278" s="9" t="n">
        <v>23100832</v>
      </c>
      <c r="H278" s="18" t="n">
        <v>47.627</v>
      </c>
      <c r="I278" s="8" t="n">
        <v>2298.25</v>
      </c>
      <c r="J278" s="9" t="n">
        <v>2842987</v>
      </c>
      <c r="K278" s="18" t="n">
        <v>189.7519</v>
      </c>
      <c r="L278" s="8" t="n">
        <v>24300.5588</v>
      </c>
      <c r="M278" s="9" t="n">
        <v>25943819</v>
      </c>
      <c r="N278" s="29" t="n">
        <v>20.08</v>
      </c>
      <c r="O278" s="30" t="n">
        <v>21.1525</v>
      </c>
      <c r="P278" s="30" t="n">
        <v>18.2275</v>
      </c>
      <c r="Q278" s="30" t="n">
        <v>20.2675</v>
      </c>
      <c r="R278" s="31" t="n">
        <v>0.009299999999999999</v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18" t="n">
        <v>161.596</v>
      </c>
      <c r="F279" s="8" t="n">
        <v>29850.4425</v>
      </c>
      <c r="G279" s="9" t="n">
        <v>31972997</v>
      </c>
      <c r="H279" s="18" t="n">
        <v>39.8525</v>
      </c>
      <c r="I279" s="8" t="n">
        <v>2160.9611</v>
      </c>
      <c r="J279" s="9" t="n">
        <v>2748315</v>
      </c>
      <c r="K279" s="18" t="n">
        <v>201.4485</v>
      </c>
      <c r="L279" s="8" t="n">
        <v>32011.4036</v>
      </c>
      <c r="M279" s="9" t="n">
        <v>34721312</v>
      </c>
      <c r="N279" s="29" t="n">
        <v>20.2675</v>
      </c>
      <c r="O279" s="30" t="n">
        <v>20.425</v>
      </c>
      <c r="P279" s="30" t="n">
        <v>18.3625</v>
      </c>
      <c r="Q279" s="30" t="n">
        <v>19.6075</v>
      </c>
      <c r="R279" s="31" t="n">
        <v>-0.0326</v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18" t="n">
        <v>159.2442</v>
      </c>
      <c r="F280" s="8" t="n">
        <v>33096.2536</v>
      </c>
      <c r="G280" s="9" t="n">
        <v>34622545</v>
      </c>
      <c r="H280" s="18" t="n">
        <v>42.2375</v>
      </c>
      <c r="I280" s="8" t="n">
        <v>2323.0715</v>
      </c>
      <c r="J280" s="9" t="n">
        <v>2912849</v>
      </c>
      <c r="K280" s="18" t="n">
        <v>201.4817</v>
      </c>
      <c r="L280" s="8" t="n">
        <v>35419.3251</v>
      </c>
      <c r="M280" s="9" t="n">
        <v>37535394</v>
      </c>
      <c r="N280" s="29" t="n">
        <v>19.6075</v>
      </c>
      <c r="O280" s="30" t="n">
        <v>19.6075</v>
      </c>
      <c r="P280" s="30" t="n">
        <v>18.305</v>
      </c>
      <c r="Q280" s="30" t="n">
        <v>19.24</v>
      </c>
      <c r="R280" s="31" t="n">
        <v>-0.0187</v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18" t="n">
        <v>144.1241</v>
      </c>
      <c r="F281" s="8" t="n">
        <v>39857.3299</v>
      </c>
      <c r="G281" s="9" t="n">
        <v>41820074</v>
      </c>
      <c r="H281" s="18" t="n">
        <v>33.8018</v>
      </c>
      <c r="I281" s="8" t="n">
        <v>2071.3068</v>
      </c>
      <c r="J281" s="9" t="n">
        <v>2624631</v>
      </c>
      <c r="K281" s="18" t="n">
        <v>177.9259</v>
      </c>
      <c r="L281" s="8" t="n">
        <v>41928.6367</v>
      </c>
      <c r="M281" s="9" t="n">
        <v>44444705</v>
      </c>
      <c r="N281" s="29" t="n">
        <v>19.24</v>
      </c>
      <c r="O281" s="30" t="n">
        <v>19.5675</v>
      </c>
      <c r="P281" s="30" t="n">
        <v>17.23</v>
      </c>
      <c r="Q281" s="30" t="n">
        <v>19.3175</v>
      </c>
      <c r="R281" s="31" t="n">
        <v>0.004</v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18" t="n">
        <v>140.2705</v>
      </c>
      <c r="F282" s="8" t="n">
        <v>78854.2874</v>
      </c>
      <c r="G282" s="9" t="n">
        <v>84010604</v>
      </c>
      <c r="H282" s="18" t="n">
        <v>30.2319</v>
      </c>
      <c r="I282" s="8" t="n">
        <v>1891.9261</v>
      </c>
      <c r="J282" s="9" t="n">
        <v>2401497</v>
      </c>
      <c r="K282" s="18" t="n">
        <v>170.5024</v>
      </c>
      <c r="L282" s="8" t="n">
        <v>80746.2135</v>
      </c>
      <c r="M282" s="9" t="n">
        <v>86412101</v>
      </c>
      <c r="N282" s="29" t="n">
        <v>19.3175</v>
      </c>
      <c r="O282" s="30" t="n">
        <v>19.8375</v>
      </c>
      <c r="P282" s="30" t="n">
        <v>18.0925</v>
      </c>
      <c r="Q282" s="30" t="n">
        <v>19.6525</v>
      </c>
      <c r="R282" s="31" t="n">
        <v>0.0173</v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18" t="n">
        <v>169.8799</v>
      </c>
      <c r="F283" s="8" t="n">
        <v>24688.669</v>
      </c>
      <c r="G283" s="9" t="n">
        <v>25558622</v>
      </c>
      <c r="H283" s="18" t="n">
        <v>34.5018</v>
      </c>
      <c r="I283" s="8" t="n">
        <v>2382.6415</v>
      </c>
      <c r="J283" s="9" t="n">
        <v>3173292</v>
      </c>
      <c r="K283" s="18" t="n">
        <v>204.3817</v>
      </c>
      <c r="L283" s="8" t="n">
        <v>27071.3105</v>
      </c>
      <c r="M283" s="9" t="n">
        <v>28731914</v>
      </c>
      <c r="N283" s="29" t="n">
        <v>19.6525</v>
      </c>
      <c r="O283" s="30" t="n">
        <v>19.6525</v>
      </c>
      <c r="P283" s="30" t="n">
        <v>17.13</v>
      </c>
      <c r="Q283" s="30" t="n">
        <v>19.08</v>
      </c>
      <c r="R283" s="31" t="n">
        <v>-0.0291</v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18" t="n">
        <v>176.758</v>
      </c>
      <c r="F284" s="8" t="n">
        <v>31149.8914</v>
      </c>
      <c r="G284" s="9" t="n">
        <v>32381921</v>
      </c>
      <c r="H284" s="18" t="n">
        <v>30.2574</v>
      </c>
      <c r="I284" s="8" t="n">
        <v>2383.3374</v>
      </c>
      <c r="J284" s="9" t="n">
        <v>3017812</v>
      </c>
      <c r="K284" s="18" t="n">
        <v>207.0154</v>
      </c>
      <c r="L284" s="8" t="n">
        <v>33533.2288</v>
      </c>
      <c r="M284" s="9" t="n">
        <v>35399733</v>
      </c>
      <c r="N284" s="29" t="n">
        <v>19.08</v>
      </c>
      <c r="O284" s="30" t="n">
        <v>19.885</v>
      </c>
      <c r="P284" s="30" t="n">
        <v>18.72</v>
      </c>
      <c r="Q284" s="30" t="n">
        <v>19.13</v>
      </c>
      <c r="R284" s="31" t="n">
        <v>0.0026</v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18" t="n">
        <v>167.6849</v>
      </c>
      <c r="F285" s="8" t="n">
        <v>34269.048</v>
      </c>
      <c r="G285" s="9" t="n">
        <v>35615225</v>
      </c>
      <c r="H285" s="18" t="n">
        <v>24.3519</v>
      </c>
      <c r="I285" s="8" t="n">
        <v>1960.4146</v>
      </c>
      <c r="J285" s="9" t="n">
        <v>2449689</v>
      </c>
      <c r="K285" s="18" t="n">
        <v>192.0368</v>
      </c>
      <c r="L285" s="8" t="n">
        <v>36229.4626</v>
      </c>
      <c r="M285" s="9" t="n">
        <v>38064914</v>
      </c>
      <c r="N285" s="29" t="n">
        <v>19.13</v>
      </c>
      <c r="O285" s="30" t="n">
        <v>21.05</v>
      </c>
      <c r="P285" s="30" t="n">
        <v>17.6875</v>
      </c>
      <c r="Q285" s="30" t="n">
        <v>18.8425</v>
      </c>
      <c r="R285" s="31" t="n">
        <v>-0.015</v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18" t="n">
        <v>145.1157</v>
      </c>
      <c r="F286" s="8" t="n">
        <v>39448.0822</v>
      </c>
      <c r="G286" s="9" t="n">
        <v>40894297</v>
      </c>
      <c r="H286" s="18" t="n">
        <v>23.7358</v>
      </c>
      <c r="I286" s="8" t="n">
        <v>1638.2908</v>
      </c>
      <c r="J286" s="9" t="n">
        <v>2032888</v>
      </c>
      <c r="K286" s="18" t="n">
        <v>168.8515</v>
      </c>
      <c r="L286" s="8" t="n">
        <v>41086.373</v>
      </c>
      <c r="M286" s="9" t="n">
        <v>42927185</v>
      </c>
      <c r="N286" s="29" t="n">
        <v>18.8425</v>
      </c>
      <c r="O286" s="30" t="n">
        <v>21.3025</v>
      </c>
      <c r="P286" s="30" t="n">
        <v>17.23</v>
      </c>
      <c r="Q286" s="30" t="n">
        <v>20.8725</v>
      </c>
      <c r="R286" s="31" t="n">
        <v>0.1077</v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18" t="n">
        <v>168.2018</v>
      </c>
      <c r="F287" s="8" t="n">
        <v>84011.4439</v>
      </c>
      <c r="G287" s="9" t="n">
        <v>88540300</v>
      </c>
      <c r="H287" s="18" t="n">
        <v>30.7622</v>
      </c>
      <c r="I287" s="8" t="n">
        <v>1602.7707</v>
      </c>
      <c r="J287" s="9" t="n">
        <v>1990694</v>
      </c>
      <c r="K287" s="18" t="n">
        <v>198.964</v>
      </c>
      <c r="L287" s="8" t="n">
        <v>85614.21460000001</v>
      </c>
      <c r="M287" s="9" t="n">
        <v>90530994</v>
      </c>
      <c r="N287" s="29" t="n">
        <v>20.8725</v>
      </c>
      <c r="O287" s="30" t="n">
        <v>21.3225</v>
      </c>
      <c r="P287" s="30" t="n">
        <v>18.3525</v>
      </c>
      <c r="Q287" s="30" t="n">
        <v>19.91</v>
      </c>
      <c r="R287" s="31" t="n">
        <v>-0.0461</v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18" t="n">
        <v>143.3939</v>
      </c>
      <c r="F288" s="8" t="n">
        <v>20282.1134</v>
      </c>
      <c r="G288" s="9" t="n">
        <v>20616145</v>
      </c>
      <c r="H288" s="18" t="n">
        <v>40.7789</v>
      </c>
      <c r="I288" s="8" t="n">
        <v>1619.7213</v>
      </c>
      <c r="J288" s="9" t="n">
        <v>2184688</v>
      </c>
      <c r="K288" s="18" t="n">
        <v>184.1728</v>
      </c>
      <c r="L288" s="8" t="n">
        <v>21901.8347</v>
      </c>
      <c r="M288" s="9" t="n">
        <v>22800833</v>
      </c>
      <c r="N288" s="29" t="n">
        <v>19.91</v>
      </c>
      <c r="O288" s="30" t="n">
        <v>19.91</v>
      </c>
      <c r="P288" s="30" t="n">
        <v>17.355</v>
      </c>
      <c r="Q288" s="30" t="n">
        <v>17.4025</v>
      </c>
      <c r="R288" s="31" t="n">
        <v>-0.1259</v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18" t="n">
        <v>148.2882</v>
      </c>
      <c r="F289" s="8" t="n">
        <v>28155.1934</v>
      </c>
      <c r="G289" s="9" t="n">
        <v>28259203</v>
      </c>
      <c r="H289" s="18" t="n">
        <v>40.7661</v>
      </c>
      <c r="I289" s="8" t="n">
        <v>1728.7078</v>
      </c>
      <c r="J289" s="9" t="n">
        <v>2311039</v>
      </c>
      <c r="K289" s="18" t="n">
        <v>189.0543</v>
      </c>
      <c r="L289" s="8" t="n">
        <v>29883.9012</v>
      </c>
      <c r="M289" s="9" t="n">
        <v>30570242</v>
      </c>
      <c r="N289" s="29" t="n">
        <v>17.4025</v>
      </c>
      <c r="O289" s="30" t="n">
        <v>17.99</v>
      </c>
      <c r="P289" s="30" t="n">
        <v>16.4325</v>
      </c>
      <c r="Q289" s="30" t="n">
        <v>16.885</v>
      </c>
      <c r="R289" s="31" t="n">
        <v>-0.0297</v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18" t="n">
        <v>163.4498</v>
      </c>
      <c r="F290" s="8" t="n">
        <v>36842.7087</v>
      </c>
      <c r="G290" s="9" t="n">
        <v>36822484</v>
      </c>
      <c r="H290" s="18" t="n">
        <v>36.7745</v>
      </c>
      <c r="I290" s="8" t="n">
        <v>1582.346</v>
      </c>
      <c r="J290" s="9" t="n">
        <v>1964762</v>
      </c>
      <c r="K290" s="18" t="n">
        <v>200.2243</v>
      </c>
      <c r="L290" s="8" t="n">
        <v>38425.0547</v>
      </c>
      <c r="M290" s="9" t="n">
        <v>38787246</v>
      </c>
      <c r="N290" s="29" t="n">
        <v>16.885</v>
      </c>
      <c r="O290" s="30" t="n">
        <v>17.9625</v>
      </c>
      <c r="P290" s="30" t="n">
        <v>15.31</v>
      </c>
      <c r="Q290" s="30" t="n">
        <v>17.3875</v>
      </c>
      <c r="R290" s="31" t="n">
        <v>0.0298</v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18" t="n">
        <v>129.2519</v>
      </c>
      <c r="F291" s="8" t="n">
        <v>40554.2278</v>
      </c>
      <c r="G291" s="9" t="n">
        <v>40526338</v>
      </c>
      <c r="H291" s="18" t="n">
        <v>43.7822</v>
      </c>
      <c r="I291" s="8" t="n">
        <v>1796.8024</v>
      </c>
      <c r="J291" s="9" t="n">
        <v>2124284</v>
      </c>
      <c r="K291" s="18" t="n">
        <v>173.0341</v>
      </c>
      <c r="L291" s="8" t="n">
        <v>42351.0302</v>
      </c>
      <c r="M291" s="9" t="n">
        <v>42650622</v>
      </c>
      <c r="N291" s="29" t="n">
        <v>17.3875</v>
      </c>
      <c r="O291" s="30" t="n">
        <v>17.6475</v>
      </c>
      <c r="P291" s="30" t="n">
        <v>15.1675</v>
      </c>
      <c r="Q291" s="30" t="n">
        <v>17.21</v>
      </c>
      <c r="R291" s="31" t="n">
        <v>-0.0102</v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18" t="n">
        <v>139.2093</v>
      </c>
      <c r="F292" s="8" t="n">
        <v>77930.6888</v>
      </c>
      <c r="G292" s="9" t="n">
        <v>79724508</v>
      </c>
      <c r="H292" s="18" t="n">
        <v>45.8011</v>
      </c>
      <c r="I292" s="8" t="n">
        <v>1919.3811</v>
      </c>
      <c r="J292" s="9" t="n">
        <v>2331137</v>
      </c>
      <c r="K292" s="18" t="n">
        <v>185.0104</v>
      </c>
      <c r="L292" s="8" t="n">
        <v>79850.0699</v>
      </c>
      <c r="M292" s="9" t="n">
        <v>82055645</v>
      </c>
      <c r="N292" s="29" t="n">
        <v>17.21</v>
      </c>
      <c r="O292" s="30" t="n">
        <v>17.21</v>
      </c>
      <c r="P292" s="30" t="n">
        <v>14.1475</v>
      </c>
      <c r="Q292" s="30" t="n">
        <v>15.745</v>
      </c>
      <c r="R292" s="31" t="n">
        <v>-0.0851</v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18" t="n">
        <v>143.6171</v>
      </c>
      <c r="F293" s="8" t="n">
        <v>23813.2225</v>
      </c>
      <c r="G293" s="9" t="n">
        <v>23934467</v>
      </c>
      <c r="H293" s="18" t="n">
        <v>49.583</v>
      </c>
      <c r="I293" s="8" t="n">
        <v>2026.9969</v>
      </c>
      <c r="J293" s="9" t="n">
        <v>2319057</v>
      </c>
      <c r="K293" s="18" t="n">
        <v>193.2001</v>
      </c>
      <c r="L293" s="8" t="n">
        <v>25840.2194</v>
      </c>
      <c r="M293" s="9" t="n">
        <v>26253524</v>
      </c>
      <c r="N293" s="29" t="n">
        <v>15.745</v>
      </c>
      <c r="O293" s="30" t="n">
        <v>16.3825</v>
      </c>
      <c r="P293" s="30" t="n">
        <v>14.9425</v>
      </c>
      <c r="Q293" s="30" t="n">
        <v>15.94</v>
      </c>
      <c r="R293" s="31" t="n">
        <v>0.0124</v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18" t="n">
        <v>102.4099</v>
      </c>
      <c r="F294" s="8" t="n">
        <v>23177.5811</v>
      </c>
      <c r="G294" s="9" t="n">
        <v>23132389</v>
      </c>
      <c r="H294" s="18" t="n">
        <v>50.9213</v>
      </c>
      <c r="I294" s="8" t="n">
        <v>2185.2238</v>
      </c>
      <c r="J294" s="9" t="n">
        <v>2564201</v>
      </c>
      <c r="K294" s="18" t="n">
        <v>153.3312</v>
      </c>
      <c r="L294" s="8" t="n">
        <v>25362.8049</v>
      </c>
      <c r="M294" s="9" t="n">
        <v>25696590</v>
      </c>
      <c r="N294" s="29" t="n">
        <v>15.94</v>
      </c>
      <c r="O294" s="30" t="n">
        <v>15.94</v>
      </c>
      <c r="P294" s="30" t="n">
        <v>14.7425</v>
      </c>
      <c r="Q294" s="30" t="n">
        <v>15.5675</v>
      </c>
      <c r="R294" s="31" t="n">
        <v>-0.0234</v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18" t="n">
        <v>120.7356</v>
      </c>
      <c r="F295" s="8" t="n">
        <v>30928.2202</v>
      </c>
      <c r="G295" s="9" t="n">
        <v>31305470</v>
      </c>
      <c r="H295" s="18" t="n">
        <v>45.0133</v>
      </c>
      <c r="I295" s="8" t="n">
        <v>2102.8417</v>
      </c>
      <c r="J295" s="9" t="n">
        <v>2509342</v>
      </c>
      <c r="K295" s="18" t="n">
        <v>165.7489</v>
      </c>
      <c r="L295" s="8" t="n">
        <v>33031.0619</v>
      </c>
      <c r="M295" s="9" t="n">
        <v>33814812</v>
      </c>
      <c r="N295" s="29" t="n">
        <v>15.5675</v>
      </c>
      <c r="O295" s="30" t="n">
        <v>15.6</v>
      </c>
      <c r="P295" s="30" t="n">
        <v>13.5675</v>
      </c>
      <c r="Q295" s="30" t="n">
        <v>15.225</v>
      </c>
      <c r="R295" s="31" t="n">
        <v>-0.022</v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18" t="n">
        <v>172.5715</v>
      </c>
      <c r="F296" s="8" t="n">
        <v>55551.9703</v>
      </c>
      <c r="G296" s="9" t="n">
        <v>56802404</v>
      </c>
      <c r="H296" s="18" t="n">
        <v>57.6543</v>
      </c>
      <c r="I296" s="8" t="n">
        <v>2652.9084</v>
      </c>
      <c r="J296" s="9" t="n">
        <v>3137414</v>
      </c>
      <c r="K296" s="18" t="n">
        <v>230.2258</v>
      </c>
      <c r="L296" s="8" t="n">
        <v>58204.8787</v>
      </c>
      <c r="M296" s="9" t="n">
        <v>59939818</v>
      </c>
      <c r="N296" s="29" t="n">
        <v>15.225</v>
      </c>
      <c r="O296" s="30" t="n">
        <v>15.7425</v>
      </c>
      <c r="P296" s="30" t="n">
        <v>11.945</v>
      </c>
      <c r="Q296" s="30" t="n">
        <v>14.7525</v>
      </c>
      <c r="R296" s="31" t="n">
        <v>-0.031</v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18" t="n">
        <v>145.381</v>
      </c>
      <c r="F297" s="8" t="n">
        <v>80536.2007</v>
      </c>
      <c r="G297" s="9" t="n">
        <v>83956267</v>
      </c>
      <c r="H297" s="18" t="n">
        <v>43.5425</v>
      </c>
      <c r="I297" s="8" t="n">
        <v>2067.6266</v>
      </c>
      <c r="J297" s="9" t="n">
        <v>2494419</v>
      </c>
      <c r="K297" s="18" t="n">
        <v>188.9235</v>
      </c>
      <c r="L297" s="8" t="n">
        <v>82603.8273</v>
      </c>
      <c r="M297" s="9" t="n">
        <v>86450686</v>
      </c>
      <c r="N297" s="29" t="n">
        <v>14.7525</v>
      </c>
      <c r="O297" s="30" t="n">
        <v>15.2</v>
      </c>
      <c r="P297" s="30" t="n">
        <v>14.1775</v>
      </c>
      <c r="Q297" s="30" t="n">
        <v>15.0025</v>
      </c>
      <c r="R297" s="31" t="n">
        <v>0.0169</v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18" t="n">
        <v>105.0403</v>
      </c>
      <c r="F298" s="8" t="n">
        <v>19854.9036</v>
      </c>
      <c r="G298" s="9" t="n">
        <v>19853644</v>
      </c>
      <c r="H298" s="18" t="n">
        <v>49.5651</v>
      </c>
      <c r="I298" s="8" t="n">
        <v>2498.1195</v>
      </c>
      <c r="J298" s="9" t="n">
        <v>2969750</v>
      </c>
      <c r="K298" s="18" t="n">
        <v>154.6054</v>
      </c>
      <c r="L298" s="8" t="n">
        <v>22353.0231</v>
      </c>
      <c r="M298" s="9" t="n">
        <v>22823394</v>
      </c>
      <c r="N298" s="29" t="n">
        <v>15.0025</v>
      </c>
      <c r="O298" s="30" t="n">
        <v>15.0025</v>
      </c>
      <c r="P298" s="30" t="n">
        <v>13.9375</v>
      </c>
      <c r="Q298" s="30" t="n">
        <v>14.1025</v>
      </c>
      <c r="R298" s="31" t="n">
        <v>-0.06</v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18" t="n">
        <v>133.9518</v>
      </c>
      <c r="F299" s="8" t="n">
        <v>30410.3839</v>
      </c>
      <c r="G299" s="9" t="n">
        <v>30502775</v>
      </c>
      <c r="H299" s="18" t="n">
        <v>63.8301</v>
      </c>
      <c r="I299" s="8" t="n">
        <v>2813.5928</v>
      </c>
      <c r="J299" s="9" t="n">
        <v>3209540</v>
      </c>
      <c r="K299" s="18" t="n">
        <v>197.7819</v>
      </c>
      <c r="L299" s="8" t="n">
        <v>33223.9767</v>
      </c>
      <c r="M299" s="9" t="n">
        <v>33712315</v>
      </c>
      <c r="N299" s="29" t="n">
        <v>14.1025</v>
      </c>
      <c r="O299" s="30" t="n">
        <v>15.3075</v>
      </c>
      <c r="P299" s="30" t="n">
        <v>13.74</v>
      </c>
      <c r="Q299" s="30" t="n">
        <v>14.715</v>
      </c>
      <c r="R299" s="31" t="n">
        <v>0.0434</v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18" t="n">
        <v>103.7826</v>
      </c>
      <c r="F300" s="8" t="n">
        <v>27286.9219</v>
      </c>
      <c r="G300" s="9" t="n">
        <v>27842103</v>
      </c>
      <c r="H300" s="18" t="n">
        <v>46.6196</v>
      </c>
      <c r="I300" s="8" t="n">
        <v>2281.2365</v>
      </c>
      <c r="J300" s="9" t="n">
        <v>2681025</v>
      </c>
      <c r="K300" s="18" t="n">
        <v>150.4022</v>
      </c>
      <c r="L300" s="8" t="n">
        <v>29568.1584</v>
      </c>
      <c r="M300" s="9" t="n">
        <v>30523128</v>
      </c>
      <c r="N300" s="29" t="n">
        <v>14.715</v>
      </c>
      <c r="O300" s="30" t="n">
        <v>15.1625</v>
      </c>
      <c r="P300" s="30" t="n">
        <v>13.2775</v>
      </c>
      <c r="Q300" s="30" t="n">
        <v>14.605</v>
      </c>
      <c r="R300" s="31" t="n">
        <v>-0.0075</v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18" t="n">
        <v>134.0132</v>
      </c>
      <c r="F301" s="8" t="n">
        <v>41202.9829</v>
      </c>
      <c r="G301" s="9" t="n">
        <v>41675438</v>
      </c>
      <c r="H301" s="18" t="n">
        <v>38.7215</v>
      </c>
      <c r="I301" s="8" t="n">
        <v>2205.1371</v>
      </c>
      <c r="J301" s="9" t="n">
        <v>2572221</v>
      </c>
      <c r="K301" s="18" t="n">
        <v>172.7347</v>
      </c>
      <c r="L301" s="8" t="n">
        <v>43408.12</v>
      </c>
      <c r="M301" s="9" t="n">
        <v>44247659</v>
      </c>
      <c r="N301" s="29" t="n">
        <v>14.605</v>
      </c>
      <c r="O301" s="30" t="n">
        <v>15.3225</v>
      </c>
      <c r="P301" s="30" t="n">
        <v>13.6175</v>
      </c>
      <c r="Q301" s="30" t="n">
        <v>14.865</v>
      </c>
      <c r="R301" s="31" t="n">
        <v>0.0178</v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18" t="n">
        <v>162.7144</v>
      </c>
      <c r="F302" s="8" t="n">
        <v>91201.6348</v>
      </c>
      <c r="G302" s="9" t="n">
        <v>93955774</v>
      </c>
      <c r="H302" s="18" t="n">
        <v>37.2784</v>
      </c>
      <c r="I302" s="8" t="n">
        <v>2317.2154</v>
      </c>
      <c r="J302" s="9" t="n">
        <v>2718366</v>
      </c>
      <c r="K302" s="18" t="n">
        <v>199.9928</v>
      </c>
      <c r="L302" s="8" t="n">
        <v>93518.8502</v>
      </c>
      <c r="M302" s="9" t="n">
        <v>96674140</v>
      </c>
      <c r="N302" s="29" t="n">
        <v>14.865</v>
      </c>
      <c r="O302" s="30" t="n">
        <v>16.05</v>
      </c>
      <c r="P302" s="30" t="n">
        <v>14.5275</v>
      </c>
      <c r="Q302" s="30" t="n">
        <v>15.2875</v>
      </c>
      <c r="R302" s="31" t="n">
        <v>0.0284</v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18" t="n">
        <v>199.2618</v>
      </c>
      <c r="F303" s="8" t="n">
        <v>34849.0032</v>
      </c>
      <c r="G303" s="9" t="n">
        <v>35007928</v>
      </c>
      <c r="H303" s="18" t="n">
        <v>38.7553</v>
      </c>
      <c r="I303" s="8" t="n">
        <v>2970.4798</v>
      </c>
      <c r="J303" s="9" t="n">
        <v>3523994</v>
      </c>
      <c r="K303" s="18" t="n">
        <v>238.0171</v>
      </c>
      <c r="L303" s="8" t="n">
        <v>37819.483</v>
      </c>
      <c r="M303" s="9" t="n">
        <v>38531922</v>
      </c>
      <c r="N303" s="29" t="n">
        <v>15.2875</v>
      </c>
      <c r="O303" s="30" t="n">
        <v>16.62</v>
      </c>
      <c r="P303" s="30" t="n">
        <v>10.6</v>
      </c>
      <c r="Q303" s="30" t="n">
        <v>14.7975</v>
      </c>
      <c r="R303" s="31" t="n">
        <v>-0.0321</v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18" t="n">
        <v>168.7156</v>
      </c>
      <c r="F304" s="8" t="n">
        <v>33626.4182</v>
      </c>
      <c r="G304" s="9" t="n">
        <v>34413743</v>
      </c>
      <c r="H304" s="18" t="n">
        <v>29.0086</v>
      </c>
      <c r="I304" s="8" t="n">
        <v>2272.5639</v>
      </c>
      <c r="J304" s="9" t="n">
        <v>2731710</v>
      </c>
      <c r="K304" s="18" t="n">
        <v>197.7242</v>
      </c>
      <c r="L304" s="8" t="n">
        <v>35898.9821</v>
      </c>
      <c r="M304" s="9" t="n">
        <v>37145453</v>
      </c>
      <c r="N304" s="29" t="n">
        <v>14.7975</v>
      </c>
      <c r="O304" s="30" t="n">
        <v>16.46</v>
      </c>
      <c r="P304" s="30" t="n">
        <v>14.375</v>
      </c>
      <c r="Q304" s="30" t="n">
        <v>15.06</v>
      </c>
      <c r="R304" s="31" t="n">
        <v>0.0177</v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18" t="n">
        <v>165.8593</v>
      </c>
      <c r="F305" s="8" t="n">
        <v>40095.3345</v>
      </c>
      <c r="G305" s="9" t="n">
        <v>40936795</v>
      </c>
      <c r="H305" s="18" t="n">
        <v>28.7823</v>
      </c>
      <c r="I305" s="8" t="n">
        <v>2410.6137</v>
      </c>
      <c r="J305" s="9" t="n">
        <v>2910451</v>
      </c>
      <c r="K305" s="18" t="n">
        <v>194.6416</v>
      </c>
      <c r="L305" s="8" t="n">
        <v>42505.9482</v>
      </c>
      <c r="M305" s="9" t="n">
        <v>43847246</v>
      </c>
      <c r="N305" s="29" t="n">
        <v>15.06</v>
      </c>
      <c r="O305" s="30" t="n">
        <v>15.1125</v>
      </c>
      <c r="P305" s="30" t="n">
        <v>14.425</v>
      </c>
      <c r="Q305" s="30" t="n">
        <v>14.7375</v>
      </c>
      <c r="R305" s="31" t="n">
        <v>-0.0214</v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18" t="n">
        <v>167.7098</v>
      </c>
      <c r="F306" s="8" t="n">
        <v>49204.9104</v>
      </c>
      <c r="G306" s="9" t="n">
        <v>50032131</v>
      </c>
      <c r="H306" s="18" t="n">
        <v>23.6754</v>
      </c>
      <c r="I306" s="8" t="n">
        <v>1758.7049</v>
      </c>
      <c r="J306" s="9" t="n">
        <v>2164922</v>
      </c>
      <c r="K306" s="18" t="n">
        <v>191.3852</v>
      </c>
      <c r="L306" s="8" t="n">
        <v>50963.6153</v>
      </c>
      <c r="M306" s="9" t="n">
        <v>52197053</v>
      </c>
      <c r="N306" s="29" t="n">
        <v>14.7375</v>
      </c>
      <c r="O306" s="30" t="n">
        <v>15.535</v>
      </c>
      <c r="P306" s="30" t="n">
        <v>13.625</v>
      </c>
      <c r="Q306" s="30" t="n">
        <v>15.365</v>
      </c>
      <c r="R306" s="31" t="n">
        <v>0.0426</v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18" t="n">
        <v>146.3593</v>
      </c>
      <c r="F307" s="8" t="n">
        <v>77527.81</v>
      </c>
      <c r="G307" s="9" t="n">
        <v>79830456</v>
      </c>
      <c r="H307" s="18" t="n">
        <v>28.2219</v>
      </c>
      <c r="I307" s="8" t="n">
        <v>1668.6219</v>
      </c>
      <c r="J307" s="9" t="n">
        <v>2197889</v>
      </c>
      <c r="K307" s="18" t="n">
        <v>174.5812</v>
      </c>
      <c r="L307" s="8" t="n">
        <v>79196.4319</v>
      </c>
      <c r="M307" s="9" t="n">
        <v>82028345</v>
      </c>
      <c r="N307" s="29" t="n">
        <v>15.365</v>
      </c>
      <c r="O307" s="30" t="n">
        <v>15.6375</v>
      </c>
      <c r="P307" s="30" t="n">
        <v>14.925</v>
      </c>
      <c r="Q307" s="30" t="n">
        <v>15.0975</v>
      </c>
      <c r="R307" s="31" t="n">
        <v>-0.0174</v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18" t="n">
        <v>126.1433</v>
      </c>
      <c r="F308" s="8" t="n">
        <v>23297.669</v>
      </c>
      <c r="G308" s="9" t="n">
        <v>24024982</v>
      </c>
      <c r="H308" s="18" t="n">
        <v>36.4289</v>
      </c>
      <c r="I308" s="8" t="n">
        <v>1533.0609</v>
      </c>
      <c r="J308" s="9" t="n">
        <v>1970631</v>
      </c>
      <c r="K308" s="18" t="n">
        <v>162.5722</v>
      </c>
      <c r="L308" s="8" t="n">
        <v>24830.7299</v>
      </c>
      <c r="M308" s="9" t="n">
        <v>25995613</v>
      </c>
      <c r="N308" s="29" t="n">
        <v>15.0975</v>
      </c>
      <c r="O308" s="30" t="n">
        <v>15.2675</v>
      </c>
      <c r="P308" s="30" t="n">
        <v>13.275</v>
      </c>
      <c r="Q308" s="30" t="n">
        <v>13.3675</v>
      </c>
      <c r="R308" s="31" t="n">
        <v>-0.1146</v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18" t="n">
        <v>124.1307</v>
      </c>
      <c r="F309" s="8" t="n">
        <v>27615.5541</v>
      </c>
      <c r="G309" s="9" t="n">
        <v>28139620</v>
      </c>
      <c r="H309" s="18" t="n">
        <v>29.7681</v>
      </c>
      <c r="I309" s="8" t="n">
        <v>1245.0411</v>
      </c>
      <c r="J309" s="9" t="n">
        <v>1501301</v>
      </c>
      <c r="K309" s="18" t="n">
        <v>153.8988</v>
      </c>
      <c r="L309" s="8" t="n">
        <v>28860.5952</v>
      </c>
      <c r="M309" s="9" t="n">
        <v>29640921</v>
      </c>
      <c r="N309" s="29" t="n">
        <v>13.3675</v>
      </c>
      <c r="O309" s="30" t="n">
        <v>13.77</v>
      </c>
      <c r="P309" s="30" t="n">
        <v>13.1175</v>
      </c>
      <c r="Q309" s="30" t="n">
        <v>13.4025</v>
      </c>
      <c r="R309" s="31" t="n">
        <v>0.0026</v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18" t="n">
        <v>120.1398</v>
      </c>
      <c r="F310" s="8" t="n">
        <v>32734.7473</v>
      </c>
      <c r="G310" s="9" t="n">
        <v>33095026</v>
      </c>
      <c r="H310" s="18" t="n">
        <v>26.2836</v>
      </c>
      <c r="I310" s="8" t="n">
        <v>1194.2917</v>
      </c>
      <c r="J310" s="9" t="n">
        <v>1491199</v>
      </c>
      <c r="K310" s="18" t="n">
        <v>146.4234</v>
      </c>
      <c r="L310" s="8" t="n">
        <v>33929.039</v>
      </c>
      <c r="M310" s="9" t="n">
        <v>34586225</v>
      </c>
      <c r="N310" s="29" t="n">
        <v>13.4025</v>
      </c>
      <c r="O310" s="30" t="n">
        <v>13.4025</v>
      </c>
      <c r="P310" s="30" t="n">
        <v>12.9025</v>
      </c>
      <c r="Q310" s="30" t="n">
        <v>13.0025</v>
      </c>
      <c r="R310" s="31" t="n">
        <v>-0.0298</v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18" t="n">
        <v>141.4981</v>
      </c>
      <c r="F311" s="8" t="n">
        <v>47595.6734</v>
      </c>
      <c r="G311" s="9" t="n">
        <v>48999183</v>
      </c>
      <c r="H311" s="18" t="n">
        <v>25.9223</v>
      </c>
      <c r="I311" s="8" t="n">
        <v>1189.4046</v>
      </c>
      <c r="J311" s="9" t="n">
        <v>1489681</v>
      </c>
      <c r="K311" s="18" t="n">
        <v>167.4204</v>
      </c>
      <c r="L311" s="8" t="n">
        <v>48785.078</v>
      </c>
      <c r="M311" s="9" t="n">
        <v>50488864</v>
      </c>
      <c r="N311" s="29" t="n">
        <v>13.0025</v>
      </c>
      <c r="O311" s="30" t="n">
        <v>13.14</v>
      </c>
      <c r="P311" s="30" t="n">
        <v>12.6</v>
      </c>
      <c r="Q311" s="30" t="n">
        <v>13.045</v>
      </c>
      <c r="R311" s="31" t="n">
        <v>0.0033</v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 t="n">
        <v>137.3934</v>
      </c>
      <c r="F312" s="8" t="n">
        <v>82427.1036</v>
      </c>
      <c r="G312" s="9" t="n">
        <v>86148293</v>
      </c>
      <c r="H312" s="18" t="n">
        <v>22.5686</v>
      </c>
      <c r="I312" s="8" t="n">
        <v>1064.3108</v>
      </c>
      <c r="J312" s="9" t="n">
        <v>1326104</v>
      </c>
      <c r="K312" s="18" t="n">
        <v>159.962</v>
      </c>
      <c r="L312" s="8" t="n">
        <v>83491.41439999999</v>
      </c>
      <c r="M312" s="9" t="n">
        <v>87474397</v>
      </c>
      <c r="N312" s="29" t="n">
        <v>13.045</v>
      </c>
      <c r="O312" s="30" t="n">
        <v>13.2825</v>
      </c>
      <c r="P312" s="30" t="n">
        <v>12.33</v>
      </c>
      <c r="Q312" s="30" t="n">
        <v>12.84</v>
      </c>
      <c r="R312" s="31" t="n">
        <v>-0.0157</v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 t="n">
        <v>111.0484</v>
      </c>
      <c r="F313" s="8" t="n">
        <v>24034.4136</v>
      </c>
      <c r="G313" s="9" t="n">
        <v>24472655</v>
      </c>
      <c r="H313" s="18" t="n">
        <v>25.5799</v>
      </c>
      <c r="I313" s="8" t="n">
        <v>1241.8807</v>
      </c>
      <c r="J313" s="9" t="n">
        <v>1509263</v>
      </c>
      <c r="K313" s="18" t="n">
        <v>136.6283</v>
      </c>
      <c r="L313" s="8" t="n">
        <v>25276.2943</v>
      </c>
      <c r="M313" s="9" t="n">
        <v>25981918</v>
      </c>
      <c r="N313" s="29" t="n">
        <v>12.84</v>
      </c>
      <c r="O313" s="30" t="n">
        <v>13.02</v>
      </c>
      <c r="P313" s="30" t="n">
        <v>12.0225</v>
      </c>
      <c r="Q313" s="30" t="n">
        <v>12.09</v>
      </c>
      <c r="R313" s="31" t="n">
        <v>-0.0584</v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18" t="n">
        <v>93.5444</v>
      </c>
      <c r="F314" s="8" t="n">
        <v>25143.5724</v>
      </c>
      <c r="G314" s="9" t="n">
        <v>25821284</v>
      </c>
      <c r="H314" s="18" t="n">
        <v>28.8182</v>
      </c>
      <c r="I314" s="8" t="n">
        <v>1351.5373</v>
      </c>
      <c r="J314" s="9" t="n">
        <v>1609309</v>
      </c>
      <c r="K314" s="18" t="n">
        <v>122.3626</v>
      </c>
      <c r="L314" s="8" t="n">
        <v>26495.1097</v>
      </c>
      <c r="M314" s="9" t="n">
        <v>27430593</v>
      </c>
      <c r="N314" s="29" t="n">
        <v>12.09</v>
      </c>
      <c r="O314" s="30" t="n">
        <v>12.6225</v>
      </c>
      <c r="P314" s="30" t="n">
        <v>11.9875</v>
      </c>
      <c r="Q314" s="30" t="n">
        <v>12.0675</v>
      </c>
      <c r="R314" s="31" t="n">
        <v>-0.0019</v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18" t="n">
        <v>152.5851</v>
      </c>
      <c r="F315" s="8" t="n">
        <v>44246.2858</v>
      </c>
      <c r="G315" s="9" t="n">
        <v>45294036</v>
      </c>
      <c r="H315" s="18" t="n">
        <v>39.7744</v>
      </c>
      <c r="I315" s="8" t="n">
        <v>1887.5466</v>
      </c>
      <c r="J315" s="9" t="n">
        <v>2219568</v>
      </c>
      <c r="K315" s="18" t="n">
        <v>192.3595</v>
      </c>
      <c r="L315" s="8" t="n">
        <v>46133.8324</v>
      </c>
      <c r="M315" s="9" t="n">
        <v>47513604</v>
      </c>
      <c r="N315" s="29" t="n">
        <v>12.0675</v>
      </c>
      <c r="O315" s="30" t="n">
        <v>12.36</v>
      </c>
      <c r="P315" s="30" t="n">
        <v>11.29</v>
      </c>
      <c r="Q315" s="30" t="n">
        <v>12.275</v>
      </c>
      <c r="R315" s="31" t="n">
        <v>0.0172</v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18" t="n">
        <v>128.5525</v>
      </c>
      <c r="F316" s="8" t="n">
        <v>44218.4327</v>
      </c>
      <c r="G316" s="9" t="n">
        <v>44881361</v>
      </c>
      <c r="H316" s="18" t="n">
        <v>32.2095</v>
      </c>
      <c r="I316" s="8" t="n">
        <v>1568.4042</v>
      </c>
      <c r="J316" s="9" t="n">
        <v>1828247</v>
      </c>
      <c r="K316" s="18" t="n">
        <v>160.762</v>
      </c>
      <c r="L316" s="8" t="n">
        <v>45786.8369</v>
      </c>
      <c r="M316" s="9" t="n">
        <v>46709608</v>
      </c>
      <c r="N316" s="29" t="n">
        <v>12.275</v>
      </c>
      <c r="O316" s="30" t="n">
        <v>12.585</v>
      </c>
      <c r="P316" s="30" t="n">
        <v>11.1475</v>
      </c>
      <c r="Q316" s="30" t="n">
        <v>12.2125</v>
      </c>
      <c r="R316" s="31" t="n">
        <v>-0.0051</v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18" t="n">
        <v>177.2918</v>
      </c>
      <c r="F317" s="8" t="n">
        <v>102684.2523</v>
      </c>
      <c r="G317" s="9" t="n">
        <v>105198873</v>
      </c>
      <c r="H317" s="18" t="n">
        <v>27.858</v>
      </c>
      <c r="I317" s="8" t="n">
        <v>1437.9619</v>
      </c>
      <c r="J317" s="9" t="n">
        <v>1736633</v>
      </c>
      <c r="K317" s="18" t="n">
        <v>205.1498</v>
      </c>
      <c r="L317" s="8" t="n">
        <v>104122.2142</v>
      </c>
      <c r="M317" s="9" t="n">
        <v>106935506</v>
      </c>
      <c r="N317" s="29" t="n">
        <v>12.2125</v>
      </c>
      <c r="O317" s="30" t="n">
        <v>14.0075</v>
      </c>
      <c r="P317" s="30" t="n">
        <v>12.055</v>
      </c>
      <c r="Q317" s="30" t="n">
        <v>13.56</v>
      </c>
      <c r="R317" s="31" t="n">
        <v>0.1103</v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18" t="n">
        <v>150.6919</v>
      </c>
      <c r="F318" s="8" t="n">
        <v>31045.3444</v>
      </c>
      <c r="G318" s="9" t="n">
        <v>31723540</v>
      </c>
      <c r="H318" s="18" t="n">
        <v>28.1336</v>
      </c>
      <c r="I318" s="8" t="n">
        <v>1554.214</v>
      </c>
      <c r="J318" s="9" t="n">
        <v>1811163</v>
      </c>
      <c r="K318" s="18" t="n">
        <v>178.8255</v>
      </c>
      <c r="L318" s="8" t="n">
        <v>32599.5584</v>
      </c>
      <c r="M318" s="9" t="n">
        <v>33534703</v>
      </c>
      <c r="N318" s="29" t="n">
        <v>13.56</v>
      </c>
      <c r="O318" s="30" t="n">
        <v>14.0025</v>
      </c>
      <c r="P318" s="30" t="n">
        <v>12.175</v>
      </c>
      <c r="Q318" s="30" t="n">
        <v>12.9425</v>
      </c>
      <c r="R318" s="31" t="n">
        <v>-0.0455</v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18" t="n">
        <v>128.3658</v>
      </c>
      <c r="F319" s="8" t="n">
        <v>34931.8766</v>
      </c>
      <c r="G319" s="9" t="n">
        <v>35310535</v>
      </c>
      <c r="H319" s="18" t="n">
        <v>26.6056</v>
      </c>
      <c r="I319" s="8" t="n">
        <v>1483.239</v>
      </c>
      <c r="J319" s="9" t="n">
        <v>1751750</v>
      </c>
      <c r="K319" s="18" t="n">
        <v>154.9714</v>
      </c>
      <c r="L319" s="8" t="n">
        <v>36415.1156</v>
      </c>
      <c r="M319" s="9" t="n">
        <v>37062285</v>
      </c>
      <c r="N319" s="29" t="n">
        <v>12.9425</v>
      </c>
      <c r="O319" s="30" t="n">
        <v>13.6075</v>
      </c>
      <c r="P319" s="30" t="n">
        <v>11.81</v>
      </c>
      <c r="Q319" s="30" t="n">
        <v>12.9925</v>
      </c>
      <c r="R319" s="31" t="n">
        <v>0.0039</v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18" t="n">
        <v>124.3721</v>
      </c>
      <c r="F320" s="8" t="n">
        <v>37047.6545</v>
      </c>
      <c r="G320" s="9" t="n">
        <v>37681031</v>
      </c>
      <c r="H320" s="18" t="n">
        <v>23.4492</v>
      </c>
      <c r="I320" s="8" t="n">
        <v>1389.0233</v>
      </c>
      <c r="J320" s="9" t="n">
        <v>1650682</v>
      </c>
      <c r="K320" s="18" t="n">
        <v>147.8213</v>
      </c>
      <c r="L320" s="8" t="n">
        <v>38436.6778</v>
      </c>
      <c r="M320" s="9" t="n">
        <v>39331713</v>
      </c>
      <c r="N320" s="29" t="n">
        <v>12.9925</v>
      </c>
      <c r="O320" s="30" t="n">
        <v>12.9925</v>
      </c>
      <c r="P320" s="30" t="n">
        <v>10.6725</v>
      </c>
      <c r="Q320" s="30" t="n">
        <v>12.6225</v>
      </c>
      <c r="R320" s="31" t="n">
        <v>-0.0285</v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18" t="n">
        <v>127.9192</v>
      </c>
      <c r="F321" s="8" t="n">
        <v>45666.7664</v>
      </c>
      <c r="G321" s="9" t="n">
        <v>45984081</v>
      </c>
      <c r="H321" s="18" t="n">
        <v>26.9657</v>
      </c>
      <c r="I321" s="8" t="n">
        <v>1631.3324</v>
      </c>
      <c r="J321" s="9" t="n">
        <v>1910394</v>
      </c>
      <c r="K321" s="18" t="n">
        <v>154.8849</v>
      </c>
      <c r="L321" s="8" t="n">
        <v>47298.0988</v>
      </c>
      <c r="M321" s="9" t="n">
        <v>47894475</v>
      </c>
      <c r="N321" s="29" t="n">
        <v>12.6225</v>
      </c>
      <c r="O321" s="30" t="n">
        <v>12.96</v>
      </c>
      <c r="P321" s="30" t="n">
        <v>10.485</v>
      </c>
      <c r="Q321" s="30" t="n">
        <v>12.59</v>
      </c>
      <c r="R321" s="31" t="n">
        <v>-0.0026</v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18" t="n">
        <v>147.9891</v>
      </c>
      <c r="F322" s="8" t="n">
        <v>90582.37450000001</v>
      </c>
      <c r="G322" s="9" t="n">
        <v>92643524</v>
      </c>
      <c r="H322" s="18" t="n">
        <v>30.5508</v>
      </c>
      <c r="I322" s="8" t="n">
        <v>1901.8014</v>
      </c>
      <c r="J322" s="9" t="n">
        <v>2274167</v>
      </c>
      <c r="K322" s="18" t="n">
        <v>178.5399</v>
      </c>
      <c r="L322" s="8" t="n">
        <v>92484.1759</v>
      </c>
      <c r="M322" s="9" t="n">
        <v>94917691</v>
      </c>
      <c r="N322" s="29" t="n">
        <v>12.59</v>
      </c>
      <c r="O322" s="30" t="n">
        <v>12.945</v>
      </c>
      <c r="P322" s="30" t="n">
        <v>11.0825</v>
      </c>
      <c r="Q322" s="30" t="n">
        <v>12.27</v>
      </c>
      <c r="R322" s="31" t="n">
        <v>-0.0254</v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18" t="n">
        <v>109.4559</v>
      </c>
      <c r="F323" s="8" t="n">
        <v>25373.1968</v>
      </c>
      <c r="G323" s="9" t="n">
        <v>25750180</v>
      </c>
      <c r="H323" s="18" t="n">
        <v>33.15</v>
      </c>
      <c r="I323" s="8" t="n">
        <v>2176.2738</v>
      </c>
      <c r="J323" s="9" t="n">
        <v>2646642</v>
      </c>
      <c r="K323" s="18" t="n">
        <v>142.6059</v>
      </c>
      <c r="L323" s="8" t="n">
        <v>27549.4706</v>
      </c>
      <c r="M323" s="9" t="n">
        <v>28396822</v>
      </c>
      <c r="N323" s="29" t="n">
        <v>12.27</v>
      </c>
      <c r="O323" s="30" t="n">
        <v>12.37</v>
      </c>
      <c r="P323" s="30" t="n">
        <v>11.625</v>
      </c>
      <c r="Q323" s="30" t="n">
        <v>11.705</v>
      </c>
      <c r="R323" s="31" t="n">
        <v>-0.046</v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18" t="n">
        <v>155.5946</v>
      </c>
      <c r="F324" s="8" t="n">
        <v>41269.4942</v>
      </c>
      <c r="G324" s="9" t="n">
        <v>42573028</v>
      </c>
      <c r="H324" s="18" t="n">
        <v>29.993</v>
      </c>
      <c r="I324" s="8" t="n">
        <v>2155.761</v>
      </c>
      <c r="J324" s="9" t="n">
        <v>2555996</v>
      </c>
      <c r="K324" s="18" t="n">
        <v>185.5876</v>
      </c>
      <c r="L324" s="8" t="n">
        <v>43425.2552</v>
      </c>
      <c r="M324" s="9" t="n">
        <v>45129024</v>
      </c>
      <c r="N324" s="29" t="n">
        <v>11.705</v>
      </c>
      <c r="O324" s="30" t="n">
        <v>13.1975</v>
      </c>
      <c r="P324" s="30" t="n">
        <v>11.705</v>
      </c>
      <c r="Q324" s="30" t="n">
        <v>12.68</v>
      </c>
      <c r="R324" s="31" t="n">
        <v>0.0833</v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18" t="n">
        <v>184.5547</v>
      </c>
      <c r="F325" s="8" t="n">
        <v>53525.295</v>
      </c>
      <c r="G325" s="9" t="n">
        <v>55623208</v>
      </c>
      <c r="H325" s="18" t="n">
        <v>32.5644</v>
      </c>
      <c r="I325" s="8" t="n">
        <v>2550.8104</v>
      </c>
      <c r="J325" s="9" t="n">
        <v>3013225</v>
      </c>
      <c r="K325" s="18" t="n">
        <v>217.1191</v>
      </c>
      <c r="L325" s="8" t="n">
        <v>56076.1054</v>
      </c>
      <c r="M325" s="9" t="n">
        <v>58636433</v>
      </c>
      <c r="N325" s="29" t="n">
        <v>12.68</v>
      </c>
      <c r="O325" s="30" t="n">
        <v>14.0925</v>
      </c>
      <c r="P325" s="30" t="n">
        <v>11.7875</v>
      </c>
      <c r="Q325" s="30" t="n">
        <v>13.205</v>
      </c>
      <c r="R325" s="31" t="n">
        <v>0.0414</v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18" t="n">
        <v>166.6378</v>
      </c>
      <c r="F326" s="8" t="n">
        <v>97398.3659</v>
      </c>
      <c r="G326" s="9" t="n">
        <v>103438366</v>
      </c>
      <c r="H326" s="18" t="n">
        <v>34.3744</v>
      </c>
      <c r="I326" s="8" t="n">
        <v>2825.1802</v>
      </c>
      <c r="J326" s="9" t="n">
        <v>3364002</v>
      </c>
      <c r="K326" s="18" t="n">
        <v>201.0122</v>
      </c>
      <c r="L326" s="8" t="n">
        <v>100223.5461</v>
      </c>
      <c r="M326" s="9" t="n">
        <v>106802368</v>
      </c>
      <c r="N326" s="29" t="n">
        <v>13.205</v>
      </c>
      <c r="O326" s="30" t="n">
        <v>13.205</v>
      </c>
      <c r="P326" s="30" t="n">
        <v>11.7175</v>
      </c>
      <c r="Q326" s="30" t="n">
        <v>11.885</v>
      </c>
      <c r="R326" s="31" t="n">
        <v>-0.1</v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18" t="n">
        <v>149.3514</v>
      </c>
      <c r="F327" s="8" t="n">
        <v>31254.9335</v>
      </c>
      <c r="G327" s="9" t="n">
        <v>37110831</v>
      </c>
      <c r="H327" s="18" t="n">
        <v>30.567</v>
      </c>
      <c r="I327" s="8" t="n">
        <v>2808.9691</v>
      </c>
      <c r="J327" s="9" t="n">
        <v>3321532</v>
      </c>
      <c r="K327" s="18" t="n">
        <v>179.9184</v>
      </c>
      <c r="L327" s="8" t="n">
        <v>34063.9026</v>
      </c>
      <c r="M327" s="9" t="n">
        <v>40432363</v>
      </c>
      <c r="N327" s="29" t="n">
        <v>11.885</v>
      </c>
      <c r="O327" s="30" t="n">
        <v>12.115</v>
      </c>
      <c r="P327" s="30" t="n">
        <v>11.5675</v>
      </c>
      <c r="Q327" s="30" t="n">
        <v>11.7625</v>
      </c>
      <c r="R327" s="31" t="n">
        <v>-0.0103</v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18" t="n">
        <v>132.8519</v>
      </c>
      <c r="F328" s="8" t="n">
        <v>31804.0386</v>
      </c>
      <c r="G328" s="9" t="n">
        <v>37707706</v>
      </c>
      <c r="H328" s="18" t="n">
        <v>26.3474</v>
      </c>
      <c r="I328" s="8" t="n">
        <v>2728.2757</v>
      </c>
      <c r="J328" s="9" t="n">
        <v>3292613</v>
      </c>
      <c r="K328" s="18" t="n">
        <v>159.1993</v>
      </c>
      <c r="L328" s="8" t="n">
        <v>34532.3143</v>
      </c>
      <c r="M328" s="9" t="n">
        <v>41000319</v>
      </c>
      <c r="N328" s="29" t="n">
        <v>11.7625</v>
      </c>
      <c r="O328" s="30" t="n">
        <v>12.54</v>
      </c>
      <c r="P328" s="30" t="n">
        <v>10.395</v>
      </c>
      <c r="Q328" s="30" t="n">
        <v>12.45</v>
      </c>
      <c r="R328" s="31" t="n">
        <v>0.0584</v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18" t="n">
        <v>159.8426</v>
      </c>
      <c r="F329" s="8" t="n">
        <v>43566.8633</v>
      </c>
      <c r="G329" s="9" t="n">
        <v>51893416</v>
      </c>
      <c r="H329" s="18" t="n">
        <v>29.264</v>
      </c>
      <c r="I329" s="8" t="n">
        <v>3010.9432</v>
      </c>
      <c r="J329" s="9" t="n">
        <v>3700541</v>
      </c>
      <c r="K329" s="18" t="n">
        <v>189.1066</v>
      </c>
      <c r="L329" s="8" t="n">
        <v>46577.8065</v>
      </c>
      <c r="M329" s="9" t="n">
        <v>55593957</v>
      </c>
      <c r="N329" s="29" t="n">
        <v>12.45</v>
      </c>
      <c r="O329" s="30" t="n">
        <v>13.525</v>
      </c>
      <c r="P329" s="30" t="n">
        <v>12.1025</v>
      </c>
      <c r="Q329" s="30" t="n">
        <v>13.2325</v>
      </c>
      <c r="R329" s="31" t="n">
        <v>0.0629</v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18" t="n">
        <v>213.7863</v>
      </c>
      <c r="F330" s="8" t="n">
        <v>65084.2825</v>
      </c>
      <c r="G330" s="9" t="n">
        <v>78531703</v>
      </c>
      <c r="H330" s="18" t="n">
        <v>27.4283</v>
      </c>
      <c r="I330" s="8" t="n">
        <v>2189.0365</v>
      </c>
      <c r="J330" s="9" t="n">
        <v>2673610</v>
      </c>
      <c r="K330" s="18" t="n">
        <v>241.2146</v>
      </c>
      <c r="L330" s="8" t="n">
        <v>67273.319</v>
      </c>
      <c r="M330" s="9" t="n">
        <v>81205313</v>
      </c>
      <c r="N330" s="29" t="n">
        <v>13.2325</v>
      </c>
      <c r="O330" s="30" t="n">
        <v>15.98</v>
      </c>
      <c r="P330" s="30" t="n">
        <v>11.355</v>
      </c>
      <c r="Q330" s="30" t="n">
        <v>13.6925</v>
      </c>
      <c r="R330" s="31" t="n">
        <v>0.0348</v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18" t="n">
        <v>166.3445</v>
      </c>
      <c r="F331" s="8" t="n">
        <v>91898.01029999999</v>
      </c>
      <c r="G331" s="9" t="n">
        <v>109594684</v>
      </c>
      <c r="H331" s="18" t="n">
        <v>43.9298</v>
      </c>
      <c r="I331" s="8" t="n">
        <v>2379.1056</v>
      </c>
      <c r="J331" s="9" t="n">
        <v>2760746</v>
      </c>
      <c r="K331" s="18" t="n">
        <v>210.2743</v>
      </c>
      <c r="L331" s="8" t="n">
        <v>94277.1159</v>
      </c>
      <c r="M331" s="9" t="n">
        <v>112355430</v>
      </c>
      <c r="N331" s="29" t="n">
        <v>13.6925</v>
      </c>
      <c r="O331" s="30" t="n">
        <v>13.6925</v>
      </c>
      <c r="P331" s="30" t="n">
        <v>12.435</v>
      </c>
      <c r="Q331" s="30" t="n">
        <v>12.945</v>
      </c>
      <c r="R331" s="31" t="n">
        <v>-0.0546</v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18" t="n">
        <v>123.6056</v>
      </c>
      <c r="F332" s="8" t="n">
        <v>25789.412</v>
      </c>
      <c r="G332" s="9" t="n">
        <v>30980720</v>
      </c>
      <c r="H332" s="18" t="n">
        <v>48.9346</v>
      </c>
      <c r="I332" s="8" t="n">
        <v>2048.1501</v>
      </c>
      <c r="J332" s="9" t="n">
        <v>2381847</v>
      </c>
      <c r="K332" s="18" t="n">
        <v>172.5402</v>
      </c>
      <c r="L332" s="8" t="n">
        <v>27837.5621</v>
      </c>
      <c r="M332" s="9" t="n">
        <v>33362567</v>
      </c>
      <c r="N332" s="29" t="n">
        <v>12.945</v>
      </c>
      <c r="O332" s="30" t="n">
        <v>13.32</v>
      </c>
      <c r="P332" s="30" t="n">
        <v>12.175</v>
      </c>
      <c r="Q332" s="30" t="n">
        <v>12.8025</v>
      </c>
      <c r="R332" s="31" t="n">
        <v>-0.011</v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 t="n">
        <v>104.5062</v>
      </c>
      <c r="F333" s="8" t="n">
        <v>26067.2916</v>
      </c>
      <c r="G333" s="9" t="n">
        <v>31143423</v>
      </c>
      <c r="H333" s="18" t="n">
        <v>40.0544</v>
      </c>
      <c r="I333" s="8" t="n">
        <v>1761.2225</v>
      </c>
      <c r="J333" s="9" t="n">
        <v>2102048</v>
      </c>
      <c r="K333" s="18" t="n">
        <v>144.5606</v>
      </c>
      <c r="L333" s="8" t="n">
        <v>27828.5141</v>
      </c>
      <c r="M333" s="9" t="n">
        <v>33245471</v>
      </c>
      <c r="N333" s="29" t="n">
        <v>12.8025</v>
      </c>
      <c r="O333" s="30" t="n">
        <v>13.09</v>
      </c>
      <c r="P333" s="30" t="n">
        <v>11.5175</v>
      </c>
      <c r="Q333" s="30" t="n">
        <v>12.805</v>
      </c>
      <c r="R333" s="31" t="n">
        <v>0.0002</v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 t="n">
        <v>158.9031</v>
      </c>
      <c r="F334" s="8" t="n">
        <v>44016.1952</v>
      </c>
      <c r="G334" s="9" t="n">
        <v>52627157</v>
      </c>
      <c r="H334" s="18" t="n">
        <v>45.0612</v>
      </c>
      <c r="I334" s="8" t="n">
        <v>2139.62</v>
      </c>
      <c r="J334" s="9" t="n">
        <v>2488291</v>
      </c>
      <c r="K334" s="18" t="n">
        <v>203.9643</v>
      </c>
      <c r="L334" s="8" t="n">
        <v>46155.8152</v>
      </c>
      <c r="M334" s="9" t="n">
        <v>55115448</v>
      </c>
      <c r="N334" s="29" t="n">
        <v>12.805</v>
      </c>
      <c r="O334" s="30" t="n">
        <v>13.905</v>
      </c>
      <c r="P334" s="30" t="n">
        <v>11.9625</v>
      </c>
      <c r="Q334" s="30" t="n">
        <v>13.7475</v>
      </c>
      <c r="R334" s="31" t="n">
        <v>0.0736</v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18" t="n">
        <v>239.1797</v>
      </c>
      <c r="F335" s="8" t="n">
        <v>68142.50629999999</v>
      </c>
      <c r="G335" s="9" t="n">
        <v>78934236</v>
      </c>
      <c r="H335" s="18" t="n">
        <v>51.4393</v>
      </c>
      <c r="I335" s="8" t="n">
        <v>2459.0869</v>
      </c>
      <c r="J335" s="9" t="n">
        <v>3002213</v>
      </c>
      <c r="K335" s="18" t="n">
        <v>290.619</v>
      </c>
      <c r="L335" s="8" t="n">
        <v>70601.5932</v>
      </c>
      <c r="M335" s="9" t="n">
        <v>81936449</v>
      </c>
      <c r="N335" s="29" t="n">
        <v>13.7475</v>
      </c>
      <c r="O335" s="30" t="n">
        <v>14.0575</v>
      </c>
      <c r="P335" s="30" t="n">
        <v>12.65</v>
      </c>
      <c r="Q335" s="30" t="n">
        <v>13.2125</v>
      </c>
      <c r="R335" s="31" t="n">
        <v>-0.0389</v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18" t="n">
        <v>199.8992</v>
      </c>
      <c r="F336" s="8" t="n">
        <v>108806.285</v>
      </c>
      <c r="G336" s="9" t="n">
        <v>125180780</v>
      </c>
      <c r="H336" s="18" t="n">
        <v>47.494</v>
      </c>
      <c r="I336" s="8" t="n">
        <v>2450.483</v>
      </c>
      <c r="J336" s="9" t="n">
        <v>2925191</v>
      </c>
      <c r="K336" s="18" t="n">
        <v>247.3932</v>
      </c>
      <c r="L336" s="8" t="n">
        <v>111256.768</v>
      </c>
      <c r="M336" s="9" t="n">
        <v>128105971</v>
      </c>
      <c r="N336" s="29" t="n">
        <v>13.2125</v>
      </c>
      <c r="O336" s="30" t="n">
        <v>13.4175</v>
      </c>
      <c r="P336" s="30" t="n">
        <v>11.2025</v>
      </c>
      <c r="Q336" s="30" t="n">
        <v>12.8725</v>
      </c>
      <c r="R336" s="31" t="n">
        <v>-0.0257</v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18" t="n">
        <v>138.4902</v>
      </c>
      <c r="F337" s="8" t="n">
        <v>28319.0626</v>
      </c>
      <c r="G337" s="9" t="n">
        <v>32709056</v>
      </c>
      <c r="H337" s="18" t="n">
        <v>44.858</v>
      </c>
      <c r="I337" s="8" t="n">
        <v>2265.7678</v>
      </c>
      <c r="J337" s="9" t="n">
        <v>2658176</v>
      </c>
      <c r="K337" s="18" t="n">
        <v>183.3482</v>
      </c>
      <c r="L337" s="8" t="n">
        <v>30584.8304</v>
      </c>
      <c r="M337" s="9" t="n">
        <v>35367232</v>
      </c>
      <c r="N337" s="29" t="n">
        <v>12.8725</v>
      </c>
      <c r="O337" s="30" t="n">
        <v>13.1625</v>
      </c>
      <c r="P337" s="30" t="n">
        <v>11.64</v>
      </c>
      <c r="Q337" s="30" t="n">
        <v>12.6075</v>
      </c>
      <c r="R337" s="31" t="n">
        <v>-0.0206</v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18" t="n">
        <v>157.6269</v>
      </c>
      <c r="F338" s="8" t="n">
        <v>38668.7135</v>
      </c>
      <c r="G338" s="9" t="n">
        <v>44678548</v>
      </c>
      <c r="H338" s="18" t="n">
        <v>36.9391</v>
      </c>
      <c r="I338" s="8" t="n">
        <v>2025.6065</v>
      </c>
      <c r="J338" s="9" t="n">
        <v>2412782</v>
      </c>
      <c r="K338" s="18" t="n">
        <v>194.566</v>
      </c>
      <c r="L338" s="8" t="n">
        <v>40694.32</v>
      </c>
      <c r="M338" s="9" t="n">
        <v>47091330</v>
      </c>
      <c r="N338" s="29" t="n">
        <v>12.6075</v>
      </c>
      <c r="O338" s="30" t="n">
        <v>13.11</v>
      </c>
      <c r="P338" s="30" t="n">
        <v>12.03</v>
      </c>
      <c r="Q338" s="30" t="n">
        <v>12.605</v>
      </c>
      <c r="R338" s="31" t="n">
        <v>-0.0002</v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18" t="n">
        <v>162.7688</v>
      </c>
      <c r="F339" s="8" t="n">
        <v>45210.0869</v>
      </c>
      <c r="G339" s="9" t="n">
        <v>52444645</v>
      </c>
      <c r="H339" s="18" t="n">
        <v>39.5905</v>
      </c>
      <c r="I339" s="8" t="n">
        <v>2363.5899</v>
      </c>
      <c r="J339" s="9" t="n">
        <v>2808528</v>
      </c>
      <c r="K339" s="18" t="n">
        <v>202.3593</v>
      </c>
      <c r="L339" s="8" t="n">
        <v>47573.6768</v>
      </c>
      <c r="M339" s="9" t="n">
        <v>55253173</v>
      </c>
      <c r="N339" s="29" t="n">
        <v>12.605</v>
      </c>
      <c r="O339" s="30" t="n">
        <v>13.0675</v>
      </c>
      <c r="P339" s="30" t="n">
        <v>9.9825</v>
      </c>
      <c r="Q339" s="30" t="n">
        <v>12.705</v>
      </c>
      <c r="R339" s="31" t="n">
        <v>0.007900000000000001</v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18" t="n">
        <v>192.033</v>
      </c>
      <c r="F340" s="8" t="n">
        <v>60710.2221</v>
      </c>
      <c r="G340" s="9" t="n">
        <v>70225256</v>
      </c>
      <c r="H340" s="18" t="n">
        <v>36.638</v>
      </c>
      <c r="I340" s="8" t="n">
        <v>2200.3445</v>
      </c>
      <c r="J340" s="9" t="n">
        <v>2593436</v>
      </c>
      <c r="K340" s="18" t="n">
        <v>228.671</v>
      </c>
      <c r="L340" s="8" t="n">
        <v>62910.5666</v>
      </c>
      <c r="M340" s="9" t="n">
        <v>72818692</v>
      </c>
      <c r="N340" s="29" t="n">
        <v>12.705</v>
      </c>
      <c r="O340" s="30" t="n">
        <v>13.3275</v>
      </c>
      <c r="P340" s="30" t="n">
        <v>10.4725</v>
      </c>
      <c r="Q340" s="30" t="n">
        <v>12.7125</v>
      </c>
      <c r="R340" s="31" t="n">
        <v>0.0005999999999999999</v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18" t="n">
        <v>153.1844</v>
      </c>
      <c r="F341" s="8" t="n">
        <v>92409.7533</v>
      </c>
      <c r="G341" s="9" t="n">
        <v>106276726</v>
      </c>
      <c r="H341" s="18" t="n">
        <v>34.2729</v>
      </c>
      <c r="I341" s="8" t="n">
        <v>2056.9301</v>
      </c>
      <c r="J341" s="9" t="n">
        <v>2376900</v>
      </c>
      <c r="K341" s="18" t="n">
        <v>187.4573</v>
      </c>
      <c r="L341" s="8" t="n">
        <v>94466.68339999999</v>
      </c>
      <c r="M341" s="9" t="n">
        <v>108653626</v>
      </c>
      <c r="N341" s="29" t="n">
        <v>12.7125</v>
      </c>
      <c r="O341" s="30" t="n">
        <v>12.8175</v>
      </c>
      <c r="P341" s="30" t="n">
        <v>11.3625</v>
      </c>
      <c r="Q341" s="30" t="n">
        <v>12.3725</v>
      </c>
      <c r="R341" s="31" t="n">
        <v>-0.0267</v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18" t="n">
        <v>132.8976</v>
      </c>
      <c r="F342" s="8" t="n">
        <v>31386.1358</v>
      </c>
      <c r="G342" s="9" t="n">
        <v>36380312</v>
      </c>
      <c r="H342" s="18" t="n">
        <v>43.4937</v>
      </c>
      <c r="I342" s="8" t="n">
        <v>2881.2273</v>
      </c>
      <c r="J342" s="9" t="n">
        <v>3228795</v>
      </c>
      <c r="K342" s="18" t="n">
        <v>176.3913</v>
      </c>
      <c r="L342" s="8" t="n">
        <v>34267.3631</v>
      </c>
      <c r="M342" s="9" t="n">
        <v>39609107</v>
      </c>
      <c r="N342" s="29" t="n">
        <v>12.3725</v>
      </c>
      <c r="O342" s="30" t="n">
        <v>13.1625</v>
      </c>
      <c r="P342" s="30" t="n">
        <v>11.395</v>
      </c>
      <c r="Q342" s="30" t="n">
        <v>12.99</v>
      </c>
      <c r="R342" s="31" t="n">
        <v>0.0499</v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18" t="n">
        <v>115.3849</v>
      </c>
      <c r="F343" s="8" t="n">
        <v>31778.8608</v>
      </c>
      <c r="G343" s="9" t="n">
        <v>36660750</v>
      </c>
      <c r="H343" s="18" t="n">
        <v>37.6435</v>
      </c>
      <c r="I343" s="8" t="n">
        <v>2648.4946</v>
      </c>
      <c r="J343" s="9" t="n">
        <v>3109032</v>
      </c>
      <c r="K343" s="18" t="n">
        <v>153.0284</v>
      </c>
      <c r="L343" s="8" t="n">
        <v>34427.3554</v>
      </c>
      <c r="M343" s="9" t="n">
        <v>39769782</v>
      </c>
      <c r="N343" s="29" t="n">
        <v>12.99</v>
      </c>
      <c r="O343" s="30" t="n">
        <v>13.6575</v>
      </c>
      <c r="P343" s="30" t="n">
        <v>11.375</v>
      </c>
      <c r="Q343" s="30" t="n">
        <v>13.4575</v>
      </c>
      <c r="R343" s="31" t="n">
        <v>0.036</v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18" t="n">
        <v>144.6268</v>
      </c>
      <c r="F344" s="8" t="n">
        <v>50136.8563</v>
      </c>
      <c r="G344" s="9" t="n">
        <v>57995755</v>
      </c>
      <c r="H344" s="18" t="n">
        <v>46.7706</v>
      </c>
      <c r="I344" s="8" t="n">
        <v>3390.5609</v>
      </c>
      <c r="J344" s="9" t="n">
        <v>3785714</v>
      </c>
      <c r="K344" s="18" t="n">
        <v>191.3974</v>
      </c>
      <c r="L344" s="8" t="n">
        <v>53527.4172</v>
      </c>
      <c r="M344" s="9" t="n">
        <v>61781469</v>
      </c>
      <c r="N344" s="29" t="n">
        <v>13.4575</v>
      </c>
      <c r="O344" s="30" t="n">
        <v>13.61</v>
      </c>
      <c r="P344" s="30" t="n">
        <v>12.0275</v>
      </c>
      <c r="Q344" s="30" t="n">
        <v>13.4125</v>
      </c>
      <c r="R344" s="31" t="n">
        <v>-0.0033</v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18" t="n">
        <v>188.5735</v>
      </c>
      <c r="F345" s="8" t="n">
        <v>109779.5214</v>
      </c>
      <c r="G345" s="9" t="n">
        <v>125935788</v>
      </c>
      <c r="H345" s="18" t="n">
        <v>40.0957</v>
      </c>
      <c r="I345" s="8" t="n">
        <v>3082.9473</v>
      </c>
      <c r="J345" s="9" t="n">
        <v>3491651</v>
      </c>
      <c r="K345" s="18" t="n">
        <v>228.6692</v>
      </c>
      <c r="L345" s="8" t="n">
        <v>112862.4687</v>
      </c>
      <c r="M345" s="9" t="n">
        <v>129427439</v>
      </c>
      <c r="N345" s="29" t="n">
        <v>13.4125</v>
      </c>
      <c r="O345" s="30" t="n">
        <v>13.4125</v>
      </c>
      <c r="P345" s="30" t="n">
        <v>11.12</v>
      </c>
      <c r="Q345" s="30" t="n">
        <v>12.905</v>
      </c>
      <c r="R345" s="31" t="n">
        <v>-0.0378</v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18" t="n">
        <v>179.3289</v>
      </c>
      <c r="F346" s="8" t="n">
        <v>36358.5859</v>
      </c>
      <c r="G346" s="9" t="n">
        <v>42416762</v>
      </c>
      <c r="H346" s="18" t="n">
        <v>41.8638</v>
      </c>
      <c r="I346" s="8" t="n">
        <v>3631.7548</v>
      </c>
      <c r="J346" s="9" t="n">
        <v>4147273</v>
      </c>
      <c r="K346" s="18" t="n">
        <v>221.1927</v>
      </c>
      <c r="L346" s="8" t="n">
        <v>39990.3407</v>
      </c>
      <c r="M346" s="9" t="n">
        <v>46564035</v>
      </c>
      <c r="N346" s="29" t="n">
        <v>12.905</v>
      </c>
      <c r="O346" s="30" t="n">
        <v>14.14</v>
      </c>
      <c r="P346" s="30" t="n">
        <v>12.3475</v>
      </c>
      <c r="Q346" s="30" t="n">
        <v>14.015</v>
      </c>
      <c r="R346" s="31" t="n">
        <v>0.08599999999999999</v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18" t="n">
        <v>168.5725</v>
      </c>
      <c r="F347" s="8" t="n">
        <v>40062.1057</v>
      </c>
      <c r="G347" s="9" t="n">
        <v>46728955</v>
      </c>
      <c r="H347" s="18" t="n">
        <v>38.6527</v>
      </c>
      <c r="I347" s="8" t="n">
        <v>3599.2035</v>
      </c>
      <c r="J347" s="9" t="n">
        <v>4080793</v>
      </c>
      <c r="K347" s="18" t="n">
        <v>207.2252</v>
      </c>
      <c r="L347" s="8" t="n">
        <v>43661.3092</v>
      </c>
      <c r="M347" s="9" t="n">
        <v>50809748</v>
      </c>
      <c r="N347" s="29" t="n">
        <v>14.015</v>
      </c>
      <c r="O347" s="30" t="n">
        <v>14.44</v>
      </c>
      <c r="P347" s="30" t="n">
        <v>12.725</v>
      </c>
      <c r="Q347" s="30" t="n">
        <v>13.685</v>
      </c>
      <c r="R347" s="31" t="n">
        <v>-0.0235</v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18" t="n">
        <v>166.9529</v>
      </c>
      <c r="F348" s="8" t="n">
        <v>45562.9105</v>
      </c>
      <c r="G348" s="9" t="n">
        <v>52614994</v>
      </c>
      <c r="H348" s="18" t="n">
        <v>39.7502</v>
      </c>
      <c r="I348" s="8" t="n">
        <v>3704.2961</v>
      </c>
      <c r="J348" s="9" t="n">
        <v>4232307</v>
      </c>
      <c r="K348" s="18" t="n">
        <v>206.7031</v>
      </c>
      <c r="L348" s="8" t="n">
        <v>49267.2066</v>
      </c>
      <c r="M348" s="9" t="n">
        <v>56847301</v>
      </c>
      <c r="N348" s="29" t="n">
        <v>13.685</v>
      </c>
      <c r="O348" s="30" t="n">
        <v>14.5075</v>
      </c>
      <c r="P348" s="30" t="n">
        <v>13.0975</v>
      </c>
      <c r="Q348" s="30" t="n">
        <v>13.1875</v>
      </c>
      <c r="R348" s="31" t="n">
        <v>-0.0364</v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18" t="n">
        <v>166.9059</v>
      </c>
      <c r="F349" s="8" t="n">
        <v>56109.621</v>
      </c>
      <c r="G349" s="9" t="n">
        <v>64564879</v>
      </c>
      <c r="H349" s="18" t="n">
        <v>32.4416</v>
      </c>
      <c r="I349" s="8" t="n">
        <v>2509.4471</v>
      </c>
      <c r="J349" s="9" t="n">
        <v>2934807</v>
      </c>
      <c r="K349" s="18" t="n">
        <v>199.3475</v>
      </c>
      <c r="L349" s="8" t="n">
        <v>58619.0681</v>
      </c>
      <c r="M349" s="9" t="n">
        <v>67499686</v>
      </c>
      <c r="N349" s="29" t="n">
        <v>13.1875</v>
      </c>
      <c r="O349" s="30" t="n">
        <v>13.9725</v>
      </c>
      <c r="P349" s="30" t="n">
        <v>12.265</v>
      </c>
      <c r="Q349" s="30" t="n">
        <v>13.4975</v>
      </c>
      <c r="R349" s="31" t="n">
        <v>0.0235</v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18" t="n">
        <v>166.3025</v>
      </c>
      <c r="F350" s="8" t="n">
        <v>96457.7058</v>
      </c>
      <c r="G350" s="9" t="n">
        <v>110714356</v>
      </c>
      <c r="H350" s="18" t="n">
        <v>32.5797</v>
      </c>
      <c r="I350" s="8" t="n">
        <v>1952.9929</v>
      </c>
      <c r="J350" s="9" t="n">
        <v>2324002</v>
      </c>
      <c r="K350" s="18" t="n">
        <v>198.8822</v>
      </c>
      <c r="L350" s="8" t="n">
        <v>98410.69869999999</v>
      </c>
      <c r="M350" s="9" t="n">
        <v>113038358</v>
      </c>
      <c r="N350" s="29" t="n">
        <v>13.4975</v>
      </c>
      <c r="O350" s="30" t="n">
        <v>14.195</v>
      </c>
      <c r="P350" s="30" t="n">
        <v>12.1125</v>
      </c>
      <c r="Q350" s="30" t="n">
        <v>13.5375</v>
      </c>
      <c r="R350" s="31" t="n">
        <v>0.003</v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18" t="n">
        <v>125.1897</v>
      </c>
      <c r="F351" s="8" t="n">
        <v>26624.1348</v>
      </c>
      <c r="G351" s="9" t="n">
        <v>30729097</v>
      </c>
      <c r="H351" s="18" t="n">
        <v>35.784</v>
      </c>
      <c r="I351" s="8" t="n">
        <v>1568.407</v>
      </c>
      <c r="J351" s="9" t="n">
        <v>1775674</v>
      </c>
      <c r="K351" s="18" t="n">
        <v>160.9737</v>
      </c>
      <c r="L351" s="8" t="n">
        <v>28192.5418</v>
      </c>
      <c r="M351" s="9" t="n">
        <v>32504771</v>
      </c>
      <c r="N351" s="29" t="n">
        <v>13.5375</v>
      </c>
      <c r="O351" s="30" t="n">
        <v>13.76</v>
      </c>
      <c r="P351" s="30" t="n">
        <v>12.94</v>
      </c>
      <c r="Q351" s="30" t="n">
        <v>13.405</v>
      </c>
      <c r="R351" s="31" t="n">
        <v>-0.0098</v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18" t="n">
        <v>173.8901</v>
      </c>
      <c r="F352" s="8" t="n">
        <v>41286.3955</v>
      </c>
      <c r="G352" s="9" t="n">
        <v>46991863</v>
      </c>
      <c r="H352" s="18" t="n">
        <v>41.9816</v>
      </c>
      <c r="I352" s="8" t="n">
        <v>1859.6402</v>
      </c>
      <c r="J352" s="9" t="n">
        <v>2111026</v>
      </c>
      <c r="K352" s="18" t="n">
        <v>215.8717</v>
      </c>
      <c r="L352" s="8" t="n">
        <v>43146.0357</v>
      </c>
      <c r="M352" s="9" t="n">
        <v>49102889</v>
      </c>
      <c r="N352" s="29" t="n">
        <v>13.405</v>
      </c>
      <c r="O352" s="30" t="n">
        <v>13.685</v>
      </c>
      <c r="P352" s="30" t="n">
        <v>12.4025</v>
      </c>
      <c r="Q352" s="30" t="n">
        <v>13.3175</v>
      </c>
      <c r="R352" s="31" t="n">
        <v>-0.0065</v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18" t="n">
        <v>197.6868</v>
      </c>
      <c r="F353" s="8" t="n">
        <v>52254.9309</v>
      </c>
      <c r="G353" s="9" t="n">
        <v>59217215</v>
      </c>
      <c r="H353" s="18" t="n">
        <v>53.7104</v>
      </c>
      <c r="I353" s="8" t="n">
        <v>2353.8113</v>
      </c>
      <c r="J353" s="9" t="n">
        <v>2566922</v>
      </c>
      <c r="K353" s="18" t="n">
        <v>251.3972</v>
      </c>
      <c r="L353" s="8" t="n">
        <v>54608.7422</v>
      </c>
      <c r="M353" s="9" t="n">
        <v>61784137</v>
      </c>
      <c r="N353" s="29" t="n">
        <v>13.3175</v>
      </c>
      <c r="O353" s="30" t="n">
        <v>14.765</v>
      </c>
      <c r="P353" s="30" t="n">
        <v>12.635</v>
      </c>
      <c r="Q353" s="30" t="n">
        <v>14.52</v>
      </c>
      <c r="R353" s="31" t="n">
        <v>0.09030000000000001</v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 t="n">
        <v>217.3097</v>
      </c>
      <c r="F354" s="8" t="n">
        <v>68217.766</v>
      </c>
      <c r="G354" s="9" t="n">
        <v>76559988</v>
      </c>
      <c r="H354" s="18" t="n">
        <v>50.2912</v>
      </c>
      <c r="I354" s="8" t="n">
        <v>2259.6794</v>
      </c>
      <c r="J354" s="9" t="n">
        <v>2573749</v>
      </c>
      <c r="K354" s="18" t="n">
        <v>267.6009</v>
      </c>
      <c r="L354" s="8" t="n">
        <v>70477.4454</v>
      </c>
      <c r="M354" s="9" t="n">
        <v>79133737</v>
      </c>
      <c r="N354" s="29" t="n">
        <v>14.52</v>
      </c>
      <c r="O354" s="30" t="n">
        <v>15.63</v>
      </c>
      <c r="P354" s="30" t="n">
        <v>13.9</v>
      </c>
      <c r="Q354" s="30" t="n">
        <v>14.185</v>
      </c>
      <c r="R354" s="31" t="n">
        <v>-0.0231</v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 t="n">
        <v>175.4458</v>
      </c>
      <c r="F355" s="8" t="n">
        <v>101580.0974</v>
      </c>
      <c r="G355" s="9" t="n">
        <v>113525755</v>
      </c>
      <c r="H355" s="18" t="n">
        <v>47.2094</v>
      </c>
      <c r="I355" s="8" t="n">
        <v>2118.3803</v>
      </c>
      <c r="J355" s="9" t="n">
        <v>2438431</v>
      </c>
      <c r="K355" s="18" t="n">
        <v>222.6552</v>
      </c>
      <c r="L355" s="8" t="n">
        <v>103698.4777</v>
      </c>
      <c r="M355" s="9" t="n">
        <v>115964186</v>
      </c>
      <c r="N355" s="29" t="n">
        <v>14.185</v>
      </c>
      <c r="O355" s="30" t="n">
        <v>14.385</v>
      </c>
      <c r="P355" s="30" t="n">
        <v>13.61</v>
      </c>
      <c r="Q355" s="30" t="n">
        <v>14.24</v>
      </c>
      <c r="R355" s="31" t="n">
        <v>0.0039</v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18" t="n">
        <v>179.0296</v>
      </c>
      <c r="F356" s="8" t="n">
        <v>36123.276</v>
      </c>
      <c r="G356" s="9" t="n">
        <v>40121163</v>
      </c>
      <c r="H356" s="18" t="n">
        <v>54.3007</v>
      </c>
      <c r="I356" s="8" t="n">
        <v>2485.6974</v>
      </c>
      <c r="J356" s="9" t="n">
        <v>3010984</v>
      </c>
      <c r="K356" s="18" t="n">
        <v>233.3303</v>
      </c>
      <c r="L356" s="8" t="n">
        <v>38608.9734</v>
      </c>
      <c r="M356" s="9" t="n">
        <v>43132147</v>
      </c>
      <c r="N356" s="29" t="n">
        <v>14.24</v>
      </c>
      <c r="O356" s="30" t="n">
        <v>14.645</v>
      </c>
      <c r="P356" s="30" t="n">
        <v>13.58</v>
      </c>
      <c r="Q356" s="30" t="n">
        <v>14.5425</v>
      </c>
      <c r="R356" s="31" t="n">
        <v>0.0212</v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18" t="n">
        <v>136.2139</v>
      </c>
      <c r="F357" s="8" t="n">
        <v>31889.0461</v>
      </c>
      <c r="G357" s="9" t="n">
        <v>35387845</v>
      </c>
      <c r="H357" s="18" t="n">
        <v>52.3569</v>
      </c>
      <c r="I357" s="8" t="n">
        <v>2387.5217</v>
      </c>
      <c r="J357" s="9" t="n">
        <v>2760028</v>
      </c>
      <c r="K357" s="18" t="n">
        <v>188.5708</v>
      </c>
      <c r="L357" s="8" t="n">
        <v>34276.5678</v>
      </c>
      <c r="M357" s="9" t="n">
        <v>38147873</v>
      </c>
      <c r="N357" s="29" t="n">
        <v>14.5425</v>
      </c>
      <c r="O357" s="30" t="n">
        <v>15.28</v>
      </c>
      <c r="P357" s="30" t="n">
        <v>14.055</v>
      </c>
      <c r="Q357" s="30" t="n">
        <v>15.105</v>
      </c>
      <c r="R357" s="31" t="n">
        <v>0.0387</v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18" t="n">
        <v>190.0048</v>
      </c>
      <c r="F358" s="8" t="n">
        <v>51341.7772</v>
      </c>
      <c r="G358" s="9" t="n">
        <v>57127063</v>
      </c>
      <c r="H358" s="18" t="n">
        <v>51.9168</v>
      </c>
      <c r="I358" s="8" t="n">
        <v>2419.1947</v>
      </c>
      <c r="J358" s="9" t="n">
        <v>2752542</v>
      </c>
      <c r="K358" s="18" t="n">
        <v>241.9216</v>
      </c>
      <c r="L358" s="8" t="n">
        <v>53760.9719</v>
      </c>
      <c r="M358" s="9" t="n">
        <v>59879605</v>
      </c>
      <c r="N358" s="29" t="n">
        <v>15.105</v>
      </c>
      <c r="O358" s="30" t="n">
        <v>15.23</v>
      </c>
      <c r="P358" s="30" t="n">
        <v>14.585</v>
      </c>
      <c r="Q358" s="30" t="n">
        <v>14.895</v>
      </c>
      <c r="R358" s="31" t="n">
        <v>-0.0139</v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18" t="n">
        <v>177.651</v>
      </c>
      <c r="F359" s="8" t="n">
        <v>60077.7591</v>
      </c>
      <c r="G359" s="9" t="n">
        <v>66925521</v>
      </c>
      <c r="H359" s="18" t="n">
        <v>47.7553</v>
      </c>
      <c r="I359" s="8" t="n">
        <v>2169.83</v>
      </c>
      <c r="J359" s="9" t="n">
        <v>2482401</v>
      </c>
      <c r="K359" s="18" t="n">
        <v>225.4063</v>
      </c>
      <c r="L359" s="8" t="n">
        <v>62247.5891</v>
      </c>
      <c r="M359" s="9" t="n">
        <v>69407922</v>
      </c>
      <c r="N359" s="29" t="n">
        <v>14.895</v>
      </c>
      <c r="O359" s="30" t="n">
        <v>15.0625</v>
      </c>
      <c r="P359" s="30" t="n">
        <v>12.485</v>
      </c>
      <c r="Q359" s="30" t="n">
        <v>14.41</v>
      </c>
      <c r="R359" s="31" t="n">
        <v>-0.0326</v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18" t="n">
        <v>150.693</v>
      </c>
      <c r="F360" s="8" t="n">
        <v>95840.8947</v>
      </c>
      <c r="G360" s="9" t="n">
        <v>106563936</v>
      </c>
      <c r="H360" s="18" t="n">
        <v>36.6453</v>
      </c>
      <c r="I360" s="8" t="n">
        <v>1799.6342</v>
      </c>
      <c r="J360" s="9" t="n">
        <v>2027000</v>
      </c>
      <c r="K360" s="18" t="n">
        <v>187.3383</v>
      </c>
      <c r="L360" s="8" t="n">
        <v>97640.5289</v>
      </c>
      <c r="M360" s="9" t="n">
        <v>108590936</v>
      </c>
      <c r="N360" s="29" t="n">
        <v>14.41</v>
      </c>
      <c r="O360" s="30" t="n">
        <v>14.41</v>
      </c>
      <c r="P360" s="30" t="n">
        <v>13.6375</v>
      </c>
      <c r="Q360" s="30" t="n">
        <v>13.9425</v>
      </c>
      <c r="R360" s="31" t="n">
        <v>-0.0324</v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18" t="n">
        <v>126.2132</v>
      </c>
      <c r="F361" s="8" t="n">
        <v>31356.1368</v>
      </c>
      <c r="G361" s="9" t="n">
        <v>35033416</v>
      </c>
      <c r="H361" s="18" t="n">
        <v>38.5265</v>
      </c>
      <c r="I361" s="8" t="n">
        <v>2048.1887</v>
      </c>
      <c r="J361" s="9" t="n">
        <v>2272936</v>
      </c>
      <c r="K361" s="18" t="n">
        <v>164.7397</v>
      </c>
      <c r="L361" s="8" t="n">
        <v>33404.3255</v>
      </c>
      <c r="M361" s="9" t="n">
        <v>37306352</v>
      </c>
      <c r="N361" s="29" t="n">
        <v>13.9425</v>
      </c>
      <c r="O361" s="30" t="n">
        <v>14.7775</v>
      </c>
      <c r="P361" s="30" t="n">
        <v>11.9175</v>
      </c>
      <c r="Q361" s="30" t="n">
        <v>14.025</v>
      </c>
      <c r="R361" s="31" t="n">
        <v>0.0059</v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18" t="n">
        <v>114.629</v>
      </c>
      <c r="F362" s="8" t="n">
        <v>34732.9867</v>
      </c>
      <c r="G362" s="9" t="n">
        <v>38663756</v>
      </c>
      <c r="H362" s="18" t="n">
        <v>60.8606</v>
      </c>
      <c r="I362" s="8" t="n">
        <v>2632.7568</v>
      </c>
      <c r="J362" s="9" t="n">
        <v>2982919</v>
      </c>
      <c r="K362" s="18" t="n">
        <v>175.4896</v>
      </c>
      <c r="L362" s="8" t="n">
        <v>37365.7435</v>
      </c>
      <c r="M362" s="9" t="n">
        <v>41646675</v>
      </c>
      <c r="N362" s="29" t="n">
        <v>14.025</v>
      </c>
      <c r="O362" s="30" t="n">
        <v>14.025</v>
      </c>
      <c r="P362" s="30" t="n">
        <v>10.8725</v>
      </c>
      <c r="Q362" s="30" t="n">
        <v>13.575</v>
      </c>
      <c r="R362" s="31" t="n">
        <v>-0.0321</v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18" t="n">
        <v>151.5796</v>
      </c>
      <c r="F363" s="8" t="n">
        <v>55227.2247</v>
      </c>
      <c r="G363" s="9" t="n">
        <v>61382827</v>
      </c>
      <c r="H363" s="18" t="n">
        <v>71.40860000000001</v>
      </c>
      <c r="I363" s="8" t="n">
        <v>3150.1735</v>
      </c>
      <c r="J363" s="9" t="n">
        <v>3394522</v>
      </c>
      <c r="K363" s="18" t="n">
        <v>222.9882</v>
      </c>
      <c r="L363" s="8" t="n">
        <v>58377.3982</v>
      </c>
      <c r="M363" s="9" t="n">
        <v>64777349</v>
      </c>
      <c r="N363" s="29" t="n">
        <v>13.575</v>
      </c>
      <c r="O363" s="30" t="n">
        <v>13.875</v>
      </c>
      <c r="P363" s="30" t="n">
        <v>12.37</v>
      </c>
      <c r="Q363" s="30" t="n">
        <v>13.73</v>
      </c>
      <c r="R363" s="31" t="n">
        <v>0.0114</v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18" t="n">
        <v>226.6086</v>
      </c>
      <c r="F364" s="8" t="n">
        <v>120727.9961</v>
      </c>
      <c r="G364" s="9" t="n">
        <v>131720015</v>
      </c>
      <c r="H364" s="18" t="n">
        <v>68.1087</v>
      </c>
      <c r="I364" s="8" t="n">
        <v>3261.7108</v>
      </c>
      <c r="J364" s="9" t="n">
        <v>3754115</v>
      </c>
      <c r="K364" s="18" t="n">
        <v>294.7173</v>
      </c>
      <c r="L364" s="8" t="n">
        <v>123989.7069</v>
      </c>
      <c r="M364" s="9" t="n">
        <v>135474130</v>
      </c>
      <c r="N364" s="29" t="n">
        <v>13.73</v>
      </c>
      <c r="O364" s="30" t="n">
        <v>14.525</v>
      </c>
      <c r="P364" s="30" t="n">
        <v>9.025</v>
      </c>
      <c r="Q364" s="30" t="n">
        <v>14.4125</v>
      </c>
      <c r="R364" s="31" t="n">
        <v>0.0497</v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18" t="n">
        <v>270.695</v>
      </c>
      <c r="F365" s="8" t="n">
        <v>53082.6614</v>
      </c>
      <c r="G365" s="9" t="n">
        <v>57586392</v>
      </c>
      <c r="H365" s="18" t="n">
        <v>77.4278</v>
      </c>
      <c r="I365" s="8" t="n">
        <v>4020.1775</v>
      </c>
      <c r="J365" s="9" t="n">
        <v>4413994</v>
      </c>
      <c r="K365" s="18" t="n">
        <v>348.1228</v>
      </c>
      <c r="L365" s="8" t="n">
        <v>57102.8389</v>
      </c>
      <c r="M365" s="9" t="n">
        <v>62000386</v>
      </c>
      <c r="N365" s="29" t="n">
        <v>14.4125</v>
      </c>
      <c r="O365" s="30" t="n">
        <v>15.65</v>
      </c>
      <c r="P365" s="30" t="n">
        <v>12.1375</v>
      </c>
      <c r="Q365" s="30" t="n">
        <v>15.2325</v>
      </c>
      <c r="R365" s="31" t="n">
        <v>0.0569</v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18" t="n">
        <v>239.9788</v>
      </c>
      <c r="F366" s="8" t="n">
        <v>51864.7463</v>
      </c>
      <c r="G366" s="9" t="n">
        <v>56726114</v>
      </c>
      <c r="H366" s="18" t="n">
        <v>56.0393</v>
      </c>
      <c r="I366" s="8" t="n">
        <v>3077.8654</v>
      </c>
      <c r="J366" s="9" t="n">
        <v>3446760</v>
      </c>
      <c r="K366" s="18" t="n">
        <v>296.0181</v>
      </c>
      <c r="L366" s="8" t="n">
        <v>54942.6117</v>
      </c>
      <c r="M366" s="9" t="n">
        <v>60172874</v>
      </c>
      <c r="N366" s="29" t="n">
        <v>15.2325</v>
      </c>
      <c r="O366" s="30" t="n">
        <v>17.8075</v>
      </c>
      <c r="P366" s="30" t="n">
        <v>10.2275</v>
      </c>
      <c r="Q366" s="30" t="n">
        <v>17.4925</v>
      </c>
      <c r="R366" s="31" t="n">
        <v>0.1484</v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18" t="n">
        <v>283.3993</v>
      </c>
      <c r="F367" s="8" t="n">
        <v>61911.1157</v>
      </c>
      <c r="G367" s="9" t="n">
        <v>68179451</v>
      </c>
      <c r="H367" s="18" t="n">
        <v>59.0037</v>
      </c>
      <c r="I367" s="8" t="n">
        <v>3420.8701</v>
      </c>
      <c r="J367" s="9" t="n">
        <v>3734200</v>
      </c>
      <c r="K367" s="18" t="n">
        <v>342.403</v>
      </c>
      <c r="L367" s="8" t="n">
        <v>65331.9858</v>
      </c>
      <c r="M367" s="9" t="n">
        <v>71913651</v>
      </c>
      <c r="N367" s="29" t="n">
        <v>17.4925</v>
      </c>
      <c r="O367" s="30" t="n">
        <v>17.9975</v>
      </c>
      <c r="P367" s="30" t="n">
        <v>13.0025</v>
      </c>
      <c r="Q367" s="30" t="n">
        <v>16.52</v>
      </c>
      <c r="R367" s="31" t="n">
        <v>-0.0556</v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18" t="n">
        <v>200.9272</v>
      </c>
      <c r="F368" s="8" t="n">
        <v>56221.9722</v>
      </c>
      <c r="G368" s="9" t="n">
        <v>61617948</v>
      </c>
      <c r="H368" s="18" t="n">
        <v>79.27119999999999</v>
      </c>
      <c r="I368" s="8" t="n">
        <v>3485.8737</v>
      </c>
      <c r="J368" s="9" t="n">
        <v>3779058</v>
      </c>
      <c r="K368" s="18" t="n">
        <v>280.1984</v>
      </c>
      <c r="L368" s="8" t="n">
        <v>59707.8459</v>
      </c>
      <c r="M368" s="9" t="n">
        <v>65397006</v>
      </c>
      <c r="N368" s="29" t="n">
        <v>16.52</v>
      </c>
      <c r="O368" s="30" t="n">
        <v>16.86</v>
      </c>
      <c r="P368" s="30" t="n">
        <v>13.2775</v>
      </c>
      <c r="Q368" s="30" t="n">
        <v>16.4925</v>
      </c>
      <c r="R368" s="31" t="n">
        <v>-0.0017</v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18" t="n">
        <v>250.5426</v>
      </c>
      <c r="F369" s="8" t="n">
        <v>119386.0858</v>
      </c>
      <c r="G369" s="9" t="n">
        <v>129417611</v>
      </c>
      <c r="H369" s="18" t="n">
        <v>81.4893</v>
      </c>
      <c r="I369" s="8" t="n">
        <v>4092.6485</v>
      </c>
      <c r="J369" s="9" t="n">
        <v>4377888</v>
      </c>
      <c r="K369" s="18" t="n">
        <v>332.0319</v>
      </c>
      <c r="L369" s="8" t="n">
        <v>123478.7343</v>
      </c>
      <c r="M369" s="9" t="n">
        <v>133795499</v>
      </c>
      <c r="N369" s="29" t="n">
        <v>16.4925</v>
      </c>
      <c r="O369" s="30" t="n">
        <v>16.9375</v>
      </c>
      <c r="P369" s="30" t="n">
        <v>10.3125</v>
      </c>
      <c r="Q369" s="30" t="n">
        <v>16.6025</v>
      </c>
      <c r="R369" s="31" t="n">
        <v>0.0067</v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18" t="n">
        <v>193.1164</v>
      </c>
      <c r="F370" s="8" t="n">
        <v>33893.0971</v>
      </c>
      <c r="G370" s="9" t="n">
        <v>36580400</v>
      </c>
      <c r="H370" s="18" t="n">
        <v>73.4966</v>
      </c>
      <c r="I370" s="8" t="n">
        <v>4589.1237</v>
      </c>
      <c r="J370" s="9" t="n">
        <v>4764557</v>
      </c>
      <c r="K370" s="18" t="n">
        <v>266.613</v>
      </c>
      <c r="L370" s="8" t="n">
        <v>38482.2208</v>
      </c>
      <c r="M370" s="9" t="n">
        <v>41344957</v>
      </c>
      <c r="N370" s="29" t="n">
        <v>16.6025</v>
      </c>
      <c r="O370" s="30" t="n">
        <v>17.33</v>
      </c>
      <c r="P370" s="30" t="n">
        <v>12.7725</v>
      </c>
      <c r="Q370" s="30" t="n">
        <v>16.9225</v>
      </c>
      <c r="R370" s="31" t="n">
        <v>0.0193</v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18" t="n">
        <v>178.1519</v>
      </c>
      <c r="F371" s="8" t="n">
        <v>36523.5119</v>
      </c>
      <c r="G371" s="9" t="n">
        <v>39227870</v>
      </c>
      <c r="H371" s="18" t="n">
        <v>52.5188</v>
      </c>
      <c r="I371" s="8" t="n">
        <v>3700.683</v>
      </c>
      <c r="J371" s="9" t="n">
        <v>4110822</v>
      </c>
      <c r="K371" s="18" t="n">
        <v>230.6707</v>
      </c>
      <c r="L371" s="8" t="n">
        <v>40224.1949</v>
      </c>
      <c r="M371" s="9" t="n">
        <v>43338692</v>
      </c>
      <c r="N371" s="29" t="n">
        <v>16.9225</v>
      </c>
      <c r="O371" s="30" t="n">
        <v>18.1375</v>
      </c>
      <c r="P371" s="30" t="n">
        <v>13.515</v>
      </c>
      <c r="Q371" s="30" t="n">
        <v>18.0525</v>
      </c>
      <c r="R371" s="31" t="n">
        <v>0.0668</v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18" t="n">
        <v>288.7214</v>
      </c>
      <c r="F372" s="8" t="n">
        <v>66834.9985</v>
      </c>
      <c r="G372" s="9" t="n">
        <v>72169735</v>
      </c>
      <c r="H372" s="18" t="n">
        <v>54.4587</v>
      </c>
      <c r="I372" s="8" t="n">
        <v>4083.9319</v>
      </c>
      <c r="J372" s="9" t="n">
        <v>4504980</v>
      </c>
      <c r="K372" s="18" t="n">
        <v>343.1801</v>
      </c>
      <c r="L372" s="8" t="n">
        <v>70918.9304</v>
      </c>
      <c r="M372" s="9" t="n">
        <v>76674715</v>
      </c>
      <c r="N372" s="29" t="n">
        <v>18.0525</v>
      </c>
      <c r="O372" s="30" t="n">
        <v>18.57</v>
      </c>
      <c r="P372" s="30" t="n">
        <v>15.3725</v>
      </c>
      <c r="Q372" s="30" t="n">
        <v>18.535</v>
      </c>
      <c r="R372" s="31" t="n">
        <v>0.0267</v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18" t="n">
        <v>231.8173</v>
      </c>
      <c r="F373" s="8" t="n">
        <v>62357.2361</v>
      </c>
      <c r="G373" s="9" t="n">
        <v>67613209</v>
      </c>
      <c r="H373" s="18" t="n">
        <v>56.4493</v>
      </c>
      <c r="I373" s="8" t="n">
        <v>3234.5255</v>
      </c>
      <c r="J373" s="9" t="n">
        <v>3525260</v>
      </c>
      <c r="K373" s="18" t="n">
        <v>288.2666</v>
      </c>
      <c r="L373" s="8" t="n">
        <v>65591.7616</v>
      </c>
      <c r="M373" s="9" t="n">
        <v>71138469</v>
      </c>
      <c r="N373" s="29" t="n">
        <v>18.535</v>
      </c>
      <c r="O373" s="30" t="n">
        <v>19.435</v>
      </c>
      <c r="P373" s="30" t="n">
        <v>16.7575</v>
      </c>
      <c r="Q373" s="30" t="n">
        <v>18.8375</v>
      </c>
      <c r="R373" s="31" t="n">
        <v>0.0163</v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18" t="n">
        <v>249.2406</v>
      </c>
      <c r="F374" s="8" t="n">
        <v>123497.999</v>
      </c>
      <c r="G374" s="9" t="n">
        <v>133986615</v>
      </c>
      <c r="H374" s="18" t="n">
        <v>56.9609</v>
      </c>
      <c r="I374" s="8" t="n">
        <v>2409.2528</v>
      </c>
      <c r="J374" s="9" t="n">
        <v>2621966</v>
      </c>
      <c r="K374" s="18" t="n">
        <v>306.2015</v>
      </c>
      <c r="L374" s="8" t="n">
        <v>125907.2518</v>
      </c>
      <c r="M374" s="9" t="n">
        <v>136608581</v>
      </c>
      <c r="N374" s="29" t="n">
        <v>18.8375</v>
      </c>
      <c r="O374" s="30" t="n">
        <v>19.1375</v>
      </c>
      <c r="P374" s="30" t="n">
        <v>17.15</v>
      </c>
      <c r="Q374" s="30" t="n">
        <v>18.4025</v>
      </c>
      <c r="R374" s="31" t="n">
        <v>-0.0231</v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 t="n">
        <v>188.1891</v>
      </c>
      <c r="F375" s="8" t="n">
        <v>30816.2054</v>
      </c>
      <c r="G375" s="9" t="n">
        <v>33760366</v>
      </c>
      <c r="H375" s="18" t="n">
        <v>57.7289</v>
      </c>
      <c r="I375" s="8" t="n">
        <v>1831.5827</v>
      </c>
      <c r="J375" s="9" t="n">
        <v>1996875</v>
      </c>
      <c r="K375" s="18" t="n">
        <v>245.918</v>
      </c>
      <c r="L375" s="8" t="n">
        <v>32647.7881</v>
      </c>
      <c r="M375" s="9" t="n">
        <v>35757241</v>
      </c>
      <c r="N375" s="29" t="n">
        <v>18.4025</v>
      </c>
      <c r="O375" s="30" t="n">
        <v>19.075</v>
      </c>
      <c r="P375" s="30" t="n">
        <v>16.9975</v>
      </c>
      <c r="Q375" s="30" t="n">
        <v>17.21</v>
      </c>
      <c r="R375" s="31" t="n">
        <v>-0.0648</v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18" t="n">
        <v>157.9832</v>
      </c>
      <c r="F376" s="8" t="n">
        <v>33954.4434</v>
      </c>
      <c r="G376" s="9" t="n">
        <v>37191611</v>
      </c>
      <c r="H376" s="18" t="n">
        <v>63.8526</v>
      </c>
      <c r="I376" s="8" t="n">
        <v>2099.3217</v>
      </c>
      <c r="J376" s="9" t="n">
        <v>2230656</v>
      </c>
      <c r="K376" s="18" t="n">
        <v>221.8358</v>
      </c>
      <c r="L376" s="8" t="n">
        <v>36053.7651</v>
      </c>
      <c r="M376" s="9" t="n">
        <v>39422267</v>
      </c>
      <c r="N376" s="29" t="n">
        <v>17.21</v>
      </c>
      <c r="O376" s="30" t="n">
        <v>17.53</v>
      </c>
      <c r="P376" s="30" t="n">
        <v>15.3175</v>
      </c>
      <c r="Q376" s="30" t="n">
        <v>16.735</v>
      </c>
      <c r="R376" s="31" t="n">
        <v>-0.0276</v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18" t="n">
        <v>159.6978</v>
      </c>
      <c r="F377" s="8" t="n">
        <v>41213.6074</v>
      </c>
      <c r="G377" s="9" t="n">
        <v>44907842</v>
      </c>
      <c r="H377" s="18" t="n">
        <v>67.2146</v>
      </c>
      <c r="I377" s="8" t="n">
        <v>2293.3113</v>
      </c>
      <c r="J377" s="9" t="n">
        <v>2368883</v>
      </c>
      <c r="K377" s="18" t="n">
        <v>226.9124</v>
      </c>
      <c r="L377" s="8" t="n">
        <v>43506.9187</v>
      </c>
      <c r="M377" s="9" t="n">
        <v>47276725</v>
      </c>
      <c r="N377" s="29" t="n">
        <v>16.735</v>
      </c>
      <c r="O377" s="30" t="n">
        <v>17.1325</v>
      </c>
      <c r="P377" s="30" t="n">
        <v>16.295</v>
      </c>
      <c r="Q377" s="30" t="n">
        <v>16.3975</v>
      </c>
      <c r="R377" s="31" t="n">
        <v>-0.0202</v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18" t="n">
        <v>244.805</v>
      </c>
      <c r="F378" s="8" t="n">
        <v>76361.0433</v>
      </c>
      <c r="G378" s="9" t="n">
        <v>82719796</v>
      </c>
      <c r="H378" s="18" t="n">
        <v>68.9448</v>
      </c>
      <c r="I378" s="8" t="n">
        <v>2506.0733</v>
      </c>
      <c r="J378" s="9" t="n">
        <v>2606938</v>
      </c>
      <c r="K378" s="18" t="n">
        <v>313.7498</v>
      </c>
      <c r="L378" s="8" t="n">
        <v>78867.11659999999</v>
      </c>
      <c r="M378" s="9" t="n">
        <v>85326734</v>
      </c>
      <c r="N378" s="29" t="n">
        <v>16.3975</v>
      </c>
      <c r="O378" s="30" t="n">
        <v>17.59</v>
      </c>
      <c r="P378" s="30" t="n">
        <v>16.1075</v>
      </c>
      <c r="Q378" s="30" t="n">
        <v>17.3325</v>
      </c>
      <c r="R378" s="31" t="n">
        <v>0.057</v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18" t="n">
        <v>191.2635</v>
      </c>
      <c r="F379" s="8" t="n">
        <v>108937.1129</v>
      </c>
      <c r="G379" s="9" t="n">
        <v>117578585</v>
      </c>
      <c r="H379" s="18" t="n">
        <v>73.7538</v>
      </c>
      <c r="I379" s="8" t="n">
        <v>2660.6766</v>
      </c>
      <c r="J379" s="9" t="n">
        <v>2760854</v>
      </c>
      <c r="K379" s="18" t="n">
        <v>265.0173</v>
      </c>
      <c r="L379" s="8" t="n">
        <v>111597.7895</v>
      </c>
      <c r="M379" s="9" t="n">
        <v>120339439</v>
      </c>
      <c r="N379" s="29" t="n">
        <v>17.3325</v>
      </c>
      <c r="O379" s="30" t="n">
        <v>17.3325</v>
      </c>
      <c r="P379" s="30" t="n">
        <v>14.4525</v>
      </c>
      <c r="Q379" s="30" t="n">
        <v>16.155</v>
      </c>
      <c r="R379" s="31" t="n">
        <v>-0.0679</v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18" t="n">
        <v>173.8613</v>
      </c>
      <c r="F380" s="8" t="n">
        <v>33569.0313</v>
      </c>
      <c r="G380" s="9" t="n">
        <v>36120786</v>
      </c>
      <c r="H380" s="18" t="n">
        <v>78.4781</v>
      </c>
      <c r="I380" s="8" t="n">
        <v>2925.0925</v>
      </c>
      <c r="J380" s="9" t="n">
        <v>3023422</v>
      </c>
      <c r="K380" s="18" t="n">
        <v>252.3394</v>
      </c>
      <c r="L380" s="8" t="n">
        <v>36494.1238</v>
      </c>
      <c r="M380" s="9" t="n">
        <v>39144208</v>
      </c>
      <c r="N380" s="29" t="n">
        <v>16.155</v>
      </c>
      <c r="O380" s="30" t="n">
        <v>16.4025</v>
      </c>
      <c r="P380" s="30" t="n">
        <v>15.5325</v>
      </c>
      <c r="Q380" s="30" t="n">
        <v>15.6525</v>
      </c>
      <c r="R380" s="31" t="n">
        <v>-0.0311</v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18" t="n">
        <v>184.2745</v>
      </c>
      <c r="F381" s="8" t="n">
        <v>41084.5889</v>
      </c>
      <c r="G381" s="9" t="n">
        <v>43992296</v>
      </c>
      <c r="H381" s="18" t="n">
        <v>79.81789999999999</v>
      </c>
      <c r="I381" s="8" t="n">
        <v>3103.5585</v>
      </c>
      <c r="J381" s="9" t="n">
        <v>3210977</v>
      </c>
      <c r="K381" s="18" t="n">
        <v>264.0924</v>
      </c>
      <c r="L381" s="8" t="n">
        <v>44188.1474</v>
      </c>
      <c r="M381" s="9" t="n">
        <v>47203273</v>
      </c>
      <c r="N381" s="29" t="n">
        <v>15.6525</v>
      </c>
      <c r="O381" s="30" t="n">
        <v>16.41</v>
      </c>
      <c r="P381" s="30" t="n">
        <v>12.23</v>
      </c>
      <c r="Q381" s="30" t="n">
        <v>16.085</v>
      </c>
      <c r="R381" s="31" t="n">
        <v>0.0276</v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18" t="n">
        <v>193.6718</v>
      </c>
      <c r="F382" s="8" t="n">
        <v>48842.6332</v>
      </c>
      <c r="G382" s="9" t="n">
        <v>52243407</v>
      </c>
      <c r="H382" s="18" t="n">
        <v>73.96720000000001</v>
      </c>
      <c r="I382" s="8" t="n">
        <v>2870.6358</v>
      </c>
      <c r="J382" s="9" t="n">
        <v>2988730</v>
      </c>
      <c r="K382" s="18" t="n">
        <v>267.639</v>
      </c>
      <c r="L382" s="8" t="n">
        <v>51713.269</v>
      </c>
      <c r="M382" s="9" t="n">
        <v>55232137</v>
      </c>
      <c r="N382" s="29" t="n">
        <v>16.085</v>
      </c>
      <c r="O382" s="30" t="n">
        <v>16.3975</v>
      </c>
      <c r="P382" s="30" t="n">
        <v>13.9375</v>
      </c>
      <c r="Q382" s="30" t="n">
        <v>15.8475</v>
      </c>
      <c r="R382" s="31" t="n">
        <v>-0.0148</v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18" t="n">
        <v>178.8851</v>
      </c>
      <c r="F383" s="8" t="n">
        <v>54195.1351</v>
      </c>
      <c r="G383" s="9" t="n">
        <v>57790273</v>
      </c>
      <c r="H383" s="18" t="n">
        <v>120.4942</v>
      </c>
      <c r="I383" s="8" t="n">
        <v>3838.799</v>
      </c>
      <c r="J383" s="9" t="n">
        <v>3819135</v>
      </c>
      <c r="K383" s="18" t="n">
        <v>299.3793</v>
      </c>
      <c r="L383" s="8" t="n">
        <v>58033.9341</v>
      </c>
      <c r="M383" s="9" t="n">
        <v>61609408</v>
      </c>
      <c r="N383" s="29" t="n">
        <v>15.8475</v>
      </c>
      <c r="O383" s="30" t="n">
        <v>16.22</v>
      </c>
      <c r="P383" s="30" t="n">
        <v>13.38</v>
      </c>
      <c r="Q383" s="30" t="n">
        <v>16.1</v>
      </c>
      <c r="R383" s="31" t="n">
        <v>0.0159</v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18" t="n">
        <v>210.8998</v>
      </c>
      <c r="F384" s="8" t="n">
        <v>115673.9641</v>
      </c>
      <c r="G384" s="9" t="n">
        <v>121354378</v>
      </c>
      <c r="H384" s="18" t="n">
        <v>117.6218</v>
      </c>
      <c r="I384" s="8" t="n">
        <v>4357.1812</v>
      </c>
      <c r="J384" s="9" t="n">
        <v>4129457</v>
      </c>
      <c r="K384" s="18" t="n">
        <v>328.5216</v>
      </c>
      <c r="L384" s="8" t="n">
        <v>120031.1453</v>
      </c>
      <c r="M384" s="9" t="n">
        <v>125483835</v>
      </c>
      <c r="N384" s="29" t="n">
        <v>16.1</v>
      </c>
      <c r="O384" s="30" t="n">
        <v>16.285</v>
      </c>
      <c r="P384" s="30" t="n">
        <v>12.6125</v>
      </c>
      <c r="Q384" s="30" t="n">
        <v>15.7675</v>
      </c>
      <c r="R384" s="31" t="n">
        <v>-0.0207</v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18" t="n">
        <v>195.3387</v>
      </c>
      <c r="F385" s="8" t="n">
        <v>40650.237</v>
      </c>
      <c r="G385" s="9" t="n">
        <v>42030060</v>
      </c>
      <c r="H385" s="18" t="n">
        <v>108.2532</v>
      </c>
      <c r="I385" s="8" t="n">
        <v>4149.5289</v>
      </c>
      <c r="J385" s="9" t="n">
        <v>4141490</v>
      </c>
      <c r="K385" s="18" t="n">
        <v>303.5919</v>
      </c>
      <c r="L385" s="8" t="n">
        <v>44799.7659</v>
      </c>
      <c r="M385" s="9" t="n">
        <v>46171550</v>
      </c>
      <c r="N385" s="29" t="n">
        <v>15.7675</v>
      </c>
      <c r="O385" s="30" t="n">
        <v>17.315</v>
      </c>
      <c r="P385" s="30" t="n">
        <v>14.155</v>
      </c>
      <c r="Q385" s="30" t="n">
        <v>17.185</v>
      </c>
      <c r="R385" s="31" t="n">
        <v>0.08989999999999999</v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18" t="n">
        <v>233.4551</v>
      </c>
      <c r="F386" s="8" t="n">
        <v>57120.7063</v>
      </c>
      <c r="G386" s="9" t="n">
        <v>59108280</v>
      </c>
      <c r="H386" s="18" t="n">
        <v>112.2452</v>
      </c>
      <c r="I386" s="8" t="n">
        <v>4479.0319</v>
      </c>
      <c r="J386" s="9" t="n">
        <v>4387846</v>
      </c>
      <c r="K386" s="18" t="n">
        <v>345.7003</v>
      </c>
      <c r="L386" s="8" t="n">
        <v>61599.7382</v>
      </c>
      <c r="M386" s="9" t="n">
        <v>63496126</v>
      </c>
      <c r="N386" s="29" t="n">
        <v>17.185</v>
      </c>
      <c r="O386" s="30" t="n">
        <v>17.5425</v>
      </c>
      <c r="P386" s="30" t="n">
        <v>14.235</v>
      </c>
      <c r="Q386" s="30" t="n">
        <v>17.3825</v>
      </c>
      <c r="R386" s="31" t="n">
        <v>0.0115</v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18" t="n">
        <v>244.7187</v>
      </c>
      <c r="F387" s="8" t="n">
        <v>69717.9106</v>
      </c>
      <c r="G387" s="9" t="n">
        <v>72742320</v>
      </c>
      <c r="H387" s="18" t="n">
        <v>82.80719999999999</v>
      </c>
      <c r="I387" s="8" t="n">
        <v>3863.8178</v>
      </c>
      <c r="J387" s="9" t="n">
        <v>3884678</v>
      </c>
      <c r="K387" s="18" t="n">
        <v>327.5259</v>
      </c>
      <c r="L387" s="8" t="n">
        <v>73581.72840000001</v>
      </c>
      <c r="M387" s="9" t="n">
        <v>76626998</v>
      </c>
      <c r="N387" s="29" t="n">
        <v>17.3825</v>
      </c>
      <c r="O387" s="30" t="n">
        <v>18.865</v>
      </c>
      <c r="P387" s="30" t="n">
        <v>15.2325</v>
      </c>
      <c r="Q387" s="30" t="n">
        <v>18.3125</v>
      </c>
      <c r="R387" s="31" t="n">
        <v>0.0535</v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18" t="n">
        <v>285.5647</v>
      </c>
      <c r="F388" s="8" t="n">
        <v>142862.5321</v>
      </c>
      <c r="G388" s="9" t="n">
        <v>148868878</v>
      </c>
      <c r="H388" s="18" t="n">
        <v>67.00660000000001</v>
      </c>
      <c r="I388" s="8" t="n">
        <v>3510.65</v>
      </c>
      <c r="J388" s="9" t="n">
        <v>3699757</v>
      </c>
      <c r="K388" s="18" t="n">
        <v>352.5713</v>
      </c>
      <c r="L388" s="8" t="n">
        <v>146373.1821</v>
      </c>
      <c r="M388" s="9" t="n">
        <v>152568635</v>
      </c>
      <c r="N388" s="29" t="n">
        <v>18.3125</v>
      </c>
      <c r="O388" s="30" t="n">
        <v>18.795</v>
      </c>
      <c r="P388" s="30" t="n">
        <v>14.9075</v>
      </c>
      <c r="Q388" s="30" t="n">
        <v>18.035</v>
      </c>
      <c r="R388" s="31" t="n">
        <v>-0.0152</v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18" t="n">
        <v>255.8043</v>
      </c>
      <c r="F389" s="8" t="n">
        <v>44385.2889</v>
      </c>
      <c r="G389" s="9" t="n">
        <v>45931338</v>
      </c>
      <c r="H389" s="18" t="n">
        <v>68.6431</v>
      </c>
      <c r="I389" s="8" t="n">
        <v>4206.2017</v>
      </c>
      <c r="J389" s="9" t="n">
        <v>4441225</v>
      </c>
      <c r="K389" s="18" t="n">
        <v>324.4474</v>
      </c>
      <c r="L389" s="8" t="n">
        <v>48591.4906</v>
      </c>
      <c r="M389" s="9" t="n">
        <v>50372563</v>
      </c>
      <c r="N389" s="29" t="n">
        <v>18.035</v>
      </c>
      <c r="O389" s="30" t="n">
        <v>18.035</v>
      </c>
      <c r="P389" s="30" t="n">
        <v>14.355</v>
      </c>
      <c r="Q389" s="30" t="n">
        <v>17.545</v>
      </c>
      <c r="R389" s="31" t="n">
        <v>-0.0272</v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18" t="n">
        <v>305.6752</v>
      </c>
      <c r="F390" s="8" t="n">
        <v>57840.9823</v>
      </c>
      <c r="G390" s="9" t="n">
        <v>58873024</v>
      </c>
      <c r="H390" s="18" t="n">
        <v>59.1183</v>
      </c>
      <c r="I390" s="8" t="n">
        <v>4180.5817</v>
      </c>
      <c r="J390" s="9" t="n">
        <v>4372707</v>
      </c>
      <c r="K390" s="18" t="n">
        <v>364.7935</v>
      </c>
      <c r="L390" s="8" t="n">
        <v>62021.564</v>
      </c>
      <c r="M390" s="9" t="n">
        <v>63245731</v>
      </c>
      <c r="N390" s="29" t="n">
        <v>17.545</v>
      </c>
      <c r="O390" s="30" t="n">
        <v>18.7575</v>
      </c>
      <c r="P390" s="30" t="n">
        <v>14.5075</v>
      </c>
      <c r="Q390" s="30" t="n">
        <v>17.61</v>
      </c>
      <c r="R390" s="31" t="n">
        <v>0.0037</v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18" t="n">
        <v>237.3376</v>
      </c>
      <c r="F391" s="8" t="n">
        <v>55904.6493</v>
      </c>
      <c r="G391" s="9" t="n">
        <v>57087637</v>
      </c>
      <c r="H391" s="18" t="n">
        <v>59.0769</v>
      </c>
      <c r="I391" s="8" t="n">
        <v>3865.7642</v>
      </c>
      <c r="J391" s="9" t="n">
        <v>4019307</v>
      </c>
      <c r="K391" s="18" t="n">
        <v>296.4145</v>
      </c>
      <c r="L391" s="8" t="n">
        <v>59770.4135</v>
      </c>
      <c r="M391" s="9" t="n">
        <v>61106944</v>
      </c>
      <c r="N391" s="29" t="n">
        <v>17.61</v>
      </c>
      <c r="O391" s="30" t="n">
        <v>17.725</v>
      </c>
      <c r="P391" s="30" t="n">
        <v>16.645</v>
      </c>
      <c r="Q391" s="30" t="n">
        <v>16.7525</v>
      </c>
      <c r="R391" s="31" t="n">
        <v>-0.0487</v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18" t="n">
        <v>188.1574</v>
      </c>
      <c r="F392" s="8" t="n">
        <v>57916.7635</v>
      </c>
      <c r="G392" s="9" t="n">
        <v>59188062</v>
      </c>
      <c r="H392" s="18" t="n">
        <v>46.2425</v>
      </c>
      <c r="I392" s="8" t="n">
        <v>3218.8485</v>
      </c>
      <c r="J392" s="9" t="n">
        <v>3393078</v>
      </c>
      <c r="K392" s="18" t="n">
        <v>234.3999</v>
      </c>
      <c r="L392" s="8" t="n">
        <v>61135.612</v>
      </c>
      <c r="M392" s="9" t="n">
        <v>62581140</v>
      </c>
      <c r="N392" s="29" t="n">
        <v>16.7525</v>
      </c>
      <c r="O392" s="30" t="n">
        <v>17.0325</v>
      </c>
      <c r="P392" s="30" t="n">
        <v>15.4025</v>
      </c>
      <c r="Q392" s="30" t="n">
        <v>16.8275</v>
      </c>
      <c r="R392" s="31" t="n">
        <v>0.0045</v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18" t="n">
        <v>328.5331</v>
      </c>
      <c r="F393" s="8" t="n">
        <v>144020.0622</v>
      </c>
      <c r="G393" s="9" t="n">
        <v>148045792</v>
      </c>
      <c r="H393" s="18" t="n">
        <v>52.2527</v>
      </c>
      <c r="I393" s="8" t="n">
        <v>2731.6807</v>
      </c>
      <c r="J393" s="9" t="n">
        <v>2840672</v>
      </c>
      <c r="K393" s="18" t="n">
        <v>380.7858</v>
      </c>
      <c r="L393" s="8" t="n">
        <v>146751.7429</v>
      </c>
      <c r="M393" s="9" t="n">
        <v>150886464</v>
      </c>
      <c r="N393" s="29" t="n">
        <v>16.8275</v>
      </c>
      <c r="O393" s="30" t="n">
        <v>18.4325</v>
      </c>
      <c r="P393" s="30" t="n">
        <v>16.8125</v>
      </c>
      <c r="Q393" s="30" t="n">
        <v>17.9125</v>
      </c>
      <c r="R393" s="31" t="n">
        <v>0.0645</v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18" t="n">
        <v>320.6652</v>
      </c>
      <c r="F394" s="8" t="n">
        <v>54660.2525</v>
      </c>
      <c r="G394" s="9" t="n">
        <v>57435584</v>
      </c>
      <c r="H394" s="18" t="n">
        <v>64.22669999999999</v>
      </c>
      <c r="I394" s="8" t="n">
        <v>2160.2142</v>
      </c>
      <c r="J394" s="9" t="n">
        <v>2613115</v>
      </c>
      <c r="K394" s="18" t="n">
        <v>384.8919</v>
      </c>
      <c r="L394" s="8" t="n">
        <v>56820.4667</v>
      </c>
      <c r="M394" s="9" t="n">
        <v>60048699</v>
      </c>
      <c r="N394" s="29" t="n">
        <v>17.9125</v>
      </c>
      <c r="O394" s="30" t="n">
        <v>19.64</v>
      </c>
      <c r="P394" s="30" t="n">
        <v>16.2825</v>
      </c>
      <c r="Q394" s="30" t="n">
        <v>17.425</v>
      </c>
      <c r="R394" s="31" t="n">
        <v>-0.0272</v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18" t="n">
        <v>230.1838</v>
      </c>
      <c r="F395" s="8" t="n">
        <v>52636.1978</v>
      </c>
      <c r="G395" s="9" t="n">
        <v>55383914</v>
      </c>
      <c r="H395" s="18" t="n">
        <v>51.5747</v>
      </c>
      <c r="I395" s="8" t="n">
        <v>1997.9427</v>
      </c>
      <c r="J395" s="9" t="n">
        <v>2444835</v>
      </c>
      <c r="K395" s="18" t="n">
        <v>281.7585</v>
      </c>
      <c r="L395" s="8" t="n">
        <v>54634.1405</v>
      </c>
      <c r="M395" s="9" t="n">
        <v>57828749</v>
      </c>
      <c r="N395" s="29" t="n">
        <v>17.425</v>
      </c>
      <c r="O395" s="30" t="n">
        <v>18.095</v>
      </c>
      <c r="P395" s="30" t="n">
        <v>15.3825</v>
      </c>
      <c r="Q395" s="30" t="n">
        <v>17.235</v>
      </c>
      <c r="R395" s="31" t="n">
        <v>-0.0109</v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18" t="n">
        <v>233.9927</v>
      </c>
      <c r="F396" s="8" t="n">
        <v>69699.43580000001</v>
      </c>
      <c r="G396" s="9" t="n">
        <v>72568628</v>
      </c>
      <c r="H396" s="18" t="n">
        <v>47.6599</v>
      </c>
      <c r="I396" s="8" t="n">
        <v>1851.8059</v>
      </c>
      <c r="J396" s="9" t="n">
        <v>2245763</v>
      </c>
      <c r="K396" s="18" t="n">
        <v>281.6526</v>
      </c>
      <c r="L396" s="8" t="n">
        <v>71551.2417</v>
      </c>
      <c r="M396" s="9" t="n">
        <v>74814391</v>
      </c>
      <c r="N396" s="29" t="n">
        <v>17.235</v>
      </c>
      <c r="O396" s="30" t="n">
        <v>17.7875</v>
      </c>
      <c r="P396" s="30" t="n">
        <v>16.36</v>
      </c>
      <c r="Q396" s="30" t="n">
        <v>17.0625</v>
      </c>
      <c r="R396" s="31" t="n">
        <v>-0.01</v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18" t="n">
        <v>295.1123</v>
      </c>
      <c r="F397" s="8" t="n">
        <v>146949.4686</v>
      </c>
      <c r="G397" s="9" t="n">
        <v>152539160</v>
      </c>
      <c r="H397" s="18" t="n">
        <v>45.9006</v>
      </c>
      <c r="I397" s="8" t="n">
        <v>1987.6082</v>
      </c>
      <c r="J397" s="9" t="n">
        <v>2389113</v>
      </c>
      <c r="K397" s="18" t="n">
        <v>341.0129</v>
      </c>
      <c r="L397" s="8" t="n">
        <v>148937.0768</v>
      </c>
      <c r="M397" s="9" t="n">
        <v>154928273</v>
      </c>
      <c r="N397" s="29" t="n">
        <v>17.0625</v>
      </c>
      <c r="O397" s="30" t="n">
        <v>17.0625</v>
      </c>
      <c r="P397" s="30" t="n">
        <v>15.7</v>
      </c>
      <c r="Q397" s="30" t="n">
        <v>16.125</v>
      </c>
      <c r="R397" s="31" t="n">
        <v>-0.0549</v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18" t="n">
        <v>32.4676</v>
      </c>
      <c r="F398" s="8" t="n">
        <v>7169.8558</v>
      </c>
      <c r="G398" s="9" t="n">
        <v>7503655</v>
      </c>
      <c r="H398" s="18" t="n">
        <v>5.8658</v>
      </c>
      <c r="I398" s="8" t="n">
        <v>275.861</v>
      </c>
      <c r="J398" s="9" t="n">
        <v>327994</v>
      </c>
      <c r="K398" s="18" t="n">
        <v>38.3334</v>
      </c>
      <c r="L398" s="8" t="n">
        <v>7445.7168</v>
      </c>
      <c r="M398" s="9" t="n">
        <v>7831649</v>
      </c>
      <c r="N398" s="29" t="n">
        <v>16.125</v>
      </c>
      <c r="O398" s="30" t="n">
        <v>16.4125</v>
      </c>
      <c r="P398" s="30" t="n">
        <v>14.305</v>
      </c>
      <c r="Q398" s="30" t="n">
        <v>15.7475</v>
      </c>
      <c r="R398" s="31" t="n">
        <v>-0.0234</v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18" t="n">
        <v>247.9383</v>
      </c>
      <c r="F399" s="8" t="n">
        <v>52783.1145</v>
      </c>
      <c r="G399" s="9" t="n">
        <v>55498648</v>
      </c>
      <c r="H399" s="18" t="n">
        <v>48.1237</v>
      </c>
      <c r="I399" s="8" t="n">
        <v>2223.0365</v>
      </c>
      <c r="J399" s="9" t="n">
        <v>2684433</v>
      </c>
      <c r="K399" s="18" t="n">
        <v>296.062</v>
      </c>
      <c r="L399" s="8" t="n">
        <v>55006.151</v>
      </c>
      <c r="M399" s="9" t="n">
        <v>58183081</v>
      </c>
      <c r="N399" s="29" t="n">
        <v>15.7475</v>
      </c>
      <c r="O399" s="30" t="n">
        <v>16.925</v>
      </c>
      <c r="P399" s="30" t="n">
        <v>13.99</v>
      </c>
      <c r="Q399" s="30" t="n">
        <v>16.34</v>
      </c>
      <c r="R399" s="31" t="n">
        <v>0.0376</v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18" t="n">
        <v>180.9385</v>
      </c>
      <c r="F400" s="8" t="n">
        <v>45220.4318</v>
      </c>
      <c r="G400" s="9" t="n">
        <v>47454028</v>
      </c>
      <c r="H400" s="18" t="n">
        <v>50.4858</v>
      </c>
      <c r="I400" s="8" t="n">
        <v>2250.9961</v>
      </c>
      <c r="J400" s="9" t="n">
        <v>2695066</v>
      </c>
      <c r="K400" s="18" t="n">
        <v>231.4243</v>
      </c>
      <c r="L400" s="8" t="n">
        <v>47471.4279</v>
      </c>
      <c r="M400" s="9" t="n">
        <v>50149094</v>
      </c>
      <c r="N400" s="29" t="n">
        <v>16.34</v>
      </c>
      <c r="O400" s="30" t="n">
        <v>16.615</v>
      </c>
      <c r="P400" s="30" t="n">
        <v>14.6425</v>
      </c>
      <c r="Q400" s="30" t="n">
        <v>16.0025</v>
      </c>
      <c r="R400" s="31" t="n">
        <v>-0.0207</v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18" t="n">
        <v>180.6362</v>
      </c>
      <c r="F401" s="8" t="n">
        <v>56255.307</v>
      </c>
      <c r="G401" s="9" t="n">
        <v>59350902</v>
      </c>
      <c r="H401" s="18" t="n">
        <v>44.6963</v>
      </c>
      <c r="I401" s="8" t="n">
        <v>2152.3112</v>
      </c>
      <c r="J401" s="9" t="n">
        <v>2656165</v>
      </c>
      <c r="K401" s="18" t="n">
        <v>225.3325</v>
      </c>
      <c r="L401" s="8" t="n">
        <v>58407.6182</v>
      </c>
      <c r="M401" s="9" t="n">
        <v>62007067</v>
      </c>
      <c r="N401" s="29" t="n">
        <v>16.0025</v>
      </c>
      <c r="O401" s="30" t="n">
        <v>16.685</v>
      </c>
      <c r="P401" s="30" t="n">
        <v>15.14</v>
      </c>
      <c r="Q401" s="30" t="n">
        <v>16.305</v>
      </c>
      <c r="R401" s="31" t="n">
        <v>0.0189</v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18" t="n">
        <v>242.0427</v>
      </c>
      <c r="F402" s="8" t="n">
        <v>120238.7652</v>
      </c>
      <c r="G402" s="9" t="n">
        <v>127463514</v>
      </c>
      <c r="H402" s="18" t="n">
        <v>36.5898</v>
      </c>
      <c r="I402" s="8" t="n">
        <v>1957.6066</v>
      </c>
      <c r="J402" s="9" t="n">
        <v>2446881</v>
      </c>
      <c r="K402" s="18" t="n">
        <v>278.6325</v>
      </c>
      <c r="L402" s="8" t="n">
        <v>122196.3718</v>
      </c>
      <c r="M402" s="9" t="n">
        <v>129910395</v>
      </c>
      <c r="N402" s="29" t="n">
        <v>16.305</v>
      </c>
      <c r="O402" s="30" t="n">
        <v>17.285</v>
      </c>
      <c r="P402" s="30" t="n">
        <v>14.645</v>
      </c>
      <c r="Q402" s="30" t="n">
        <v>16.3525</v>
      </c>
      <c r="R402" s="31" t="n">
        <v>0.0029</v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18" t="n">
        <v>172.171</v>
      </c>
      <c r="F403" s="8" t="n">
        <v>35784.8392</v>
      </c>
      <c r="G403" s="9" t="n">
        <v>38118332</v>
      </c>
      <c r="H403" s="18" t="n">
        <v>42.7108</v>
      </c>
      <c r="I403" s="8" t="n">
        <v>2454.2534</v>
      </c>
      <c r="J403" s="9" t="n">
        <v>3165109</v>
      </c>
      <c r="K403" s="18" t="n">
        <v>214.8818</v>
      </c>
      <c r="L403" s="8" t="n">
        <v>38239.0926</v>
      </c>
      <c r="M403" s="9" t="n">
        <v>41283441</v>
      </c>
      <c r="N403" s="29" t="n">
        <v>16.3525</v>
      </c>
      <c r="O403" s="30" t="n">
        <v>16.3525</v>
      </c>
      <c r="P403" s="30" t="n">
        <v>14.645</v>
      </c>
      <c r="Q403" s="30" t="n">
        <v>15.2175</v>
      </c>
      <c r="R403" s="31" t="n">
        <v>-0.0694</v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18" t="n">
        <v>165.3585</v>
      </c>
      <c r="F404" s="8" t="n">
        <v>39494.5841</v>
      </c>
      <c r="G404" s="9" t="n">
        <v>41718437</v>
      </c>
      <c r="H404" s="18" t="n">
        <v>37.2149</v>
      </c>
      <c r="I404" s="8" t="n">
        <v>2281.5739</v>
      </c>
      <c r="J404" s="9" t="n">
        <v>2892408</v>
      </c>
      <c r="K404" s="18" t="n">
        <v>202.5734</v>
      </c>
      <c r="L404" s="8" t="n">
        <v>41776.158</v>
      </c>
      <c r="M404" s="9" t="n">
        <v>44610845</v>
      </c>
      <c r="N404" s="29" t="n">
        <v>15.2175</v>
      </c>
      <c r="O404" s="30" t="n">
        <v>15.8425</v>
      </c>
      <c r="P404" s="30" t="n">
        <v>13.4275</v>
      </c>
      <c r="Q404" s="30" t="n">
        <v>15.465</v>
      </c>
      <c r="R404" s="31" t="n">
        <v>0.0163</v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18" t="n">
        <v>191.3442</v>
      </c>
      <c r="F405" s="8" t="n">
        <v>50093.1675</v>
      </c>
      <c r="G405" s="9" t="n">
        <v>53109499</v>
      </c>
      <c r="H405" s="18" t="n">
        <v>43.2519</v>
      </c>
      <c r="I405" s="8" t="n">
        <v>2934.2949</v>
      </c>
      <c r="J405" s="9" t="n">
        <v>3632476</v>
      </c>
      <c r="K405" s="18" t="n">
        <v>234.5961</v>
      </c>
      <c r="L405" s="8" t="n">
        <v>53027.4624</v>
      </c>
      <c r="M405" s="9" t="n">
        <v>56741975</v>
      </c>
      <c r="N405" s="29" t="n">
        <v>15.465</v>
      </c>
      <c r="O405" s="30" t="n">
        <v>15.6825</v>
      </c>
      <c r="P405" s="30" t="n">
        <v>13.58</v>
      </c>
      <c r="Q405" s="30" t="n">
        <v>15.195</v>
      </c>
      <c r="R405" s="31" t="n">
        <v>-0.0175</v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18" t="n">
        <v>206.9793</v>
      </c>
      <c r="F406" s="8" t="n">
        <v>63207.8399</v>
      </c>
      <c r="G406" s="9" t="n">
        <v>67339952</v>
      </c>
      <c r="H406" s="18" t="n">
        <v>43.6729</v>
      </c>
      <c r="I406" s="8" t="n">
        <v>3143.1866</v>
      </c>
      <c r="J406" s="9" t="n">
        <v>3878091</v>
      </c>
      <c r="K406" s="18" t="n">
        <v>250.6522</v>
      </c>
      <c r="L406" s="8" t="n">
        <v>66351.02650000001</v>
      </c>
      <c r="M406" s="9" t="n">
        <v>71218043</v>
      </c>
      <c r="N406" s="29" t="n">
        <v>15.195</v>
      </c>
      <c r="O406" s="30" t="n">
        <v>15.4125</v>
      </c>
      <c r="P406" s="30" t="n">
        <v>13.915</v>
      </c>
      <c r="Q406" s="30" t="n">
        <v>14.98</v>
      </c>
      <c r="R406" s="31" t="n">
        <v>-0.0141</v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18" t="n">
        <v>281.3832</v>
      </c>
      <c r="F407" s="8" t="n">
        <v>142004.6407</v>
      </c>
      <c r="G407" s="9" t="n">
        <v>152545227</v>
      </c>
      <c r="H407" s="18" t="n">
        <v>38.1288</v>
      </c>
      <c r="I407" s="8" t="n">
        <v>3163.4136</v>
      </c>
      <c r="J407" s="9" t="n">
        <v>3887859</v>
      </c>
      <c r="K407" s="18" t="n">
        <v>319.512</v>
      </c>
      <c r="L407" s="8" t="n">
        <v>145168.0543</v>
      </c>
      <c r="M407" s="9" t="n">
        <v>156433086</v>
      </c>
      <c r="N407" s="29" t="n">
        <v>14.98</v>
      </c>
      <c r="O407" s="30" t="n">
        <v>16.1475</v>
      </c>
      <c r="P407" s="30" t="n">
        <v>12.08</v>
      </c>
      <c r="Q407" s="30" t="n">
        <v>14.8575</v>
      </c>
      <c r="R407" s="31" t="n">
        <v>-0.008200000000000001</v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18" t="n">
        <v>309.2019</v>
      </c>
      <c r="F408" s="8" t="n">
        <v>61570.8147</v>
      </c>
      <c r="G408" s="9" t="n">
        <v>67040623</v>
      </c>
      <c r="H408" s="18" t="n">
        <v>34.6839</v>
      </c>
      <c r="I408" s="8" t="n">
        <v>3543.6323</v>
      </c>
      <c r="J408" s="9" t="n">
        <v>4381113</v>
      </c>
      <c r="K408" s="18" t="n">
        <v>343.8858</v>
      </c>
      <c r="L408" s="8" t="n">
        <v>65114.447</v>
      </c>
      <c r="M408" s="9" t="n">
        <v>71421736</v>
      </c>
      <c r="N408" s="29" t="n">
        <v>14.8575</v>
      </c>
      <c r="O408" s="30" t="n">
        <v>18.0825</v>
      </c>
      <c r="P408" s="30" t="n">
        <v>13.5625</v>
      </c>
      <c r="Q408" s="30" t="n">
        <v>17.52</v>
      </c>
      <c r="R408" s="31" t="n">
        <v>0.1792</v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18" t="n">
        <v>269.555</v>
      </c>
      <c r="F409" s="8" t="n">
        <v>64082.1286</v>
      </c>
      <c r="G409" s="9" t="n">
        <v>70550488</v>
      </c>
      <c r="H409" s="18" t="n">
        <v>30.3705</v>
      </c>
      <c r="I409" s="8" t="n">
        <v>2889.1334</v>
      </c>
      <c r="J409" s="9" t="n">
        <v>3630825</v>
      </c>
      <c r="K409" s="18" t="n">
        <v>299.9255</v>
      </c>
      <c r="L409" s="8" t="n">
        <v>66971.262</v>
      </c>
      <c r="M409" s="9" t="n">
        <v>74181313</v>
      </c>
      <c r="N409" s="29" t="n">
        <v>17.52</v>
      </c>
      <c r="O409" s="30" t="n">
        <v>20.025</v>
      </c>
      <c r="P409" s="30" t="n">
        <v>16.7925</v>
      </c>
      <c r="Q409" s="30" t="n">
        <v>18.015</v>
      </c>
      <c r="R409" s="31" t="n">
        <v>0.0283</v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18" t="n">
        <v>242.7772</v>
      </c>
      <c r="F410" s="8" t="n">
        <v>74623.2341</v>
      </c>
      <c r="G410" s="9" t="n">
        <v>81531391</v>
      </c>
      <c r="H410" s="18" t="n">
        <v>29.052</v>
      </c>
      <c r="I410" s="8" t="n">
        <v>2348.6704</v>
      </c>
      <c r="J410" s="9" t="n">
        <v>2813984</v>
      </c>
      <c r="K410" s="18" t="n">
        <v>271.8292</v>
      </c>
      <c r="L410" s="8" t="n">
        <v>76971.9045</v>
      </c>
      <c r="M410" s="9" t="n">
        <v>84345375</v>
      </c>
      <c r="N410" s="29" t="n">
        <v>18.015</v>
      </c>
      <c r="O410" s="30" t="n">
        <v>18.015</v>
      </c>
      <c r="P410" s="30" t="n">
        <v>15.5775</v>
      </c>
      <c r="Q410" s="30" t="n">
        <v>17.095</v>
      </c>
      <c r="R410" s="31" t="n">
        <v>-0.0511</v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18" t="n">
        <v>262.0473</v>
      </c>
      <c r="F411" s="8" t="n">
        <v>130916.4573</v>
      </c>
      <c r="G411" s="9" t="n">
        <v>143632401</v>
      </c>
      <c r="H411" s="18" t="n">
        <v>33.5861</v>
      </c>
      <c r="I411" s="8" t="n">
        <v>1958.9518</v>
      </c>
      <c r="J411" s="9" t="n">
        <v>2531082</v>
      </c>
      <c r="K411" s="18" t="n">
        <v>295.6334</v>
      </c>
      <c r="L411" s="8" t="n">
        <v>132875.4091</v>
      </c>
      <c r="M411" s="9" t="n">
        <v>146163483</v>
      </c>
      <c r="N411" s="29" t="n">
        <v>17.095</v>
      </c>
      <c r="O411" s="30" t="n">
        <v>18.0725</v>
      </c>
      <c r="P411" s="30" t="n">
        <v>16.0025</v>
      </c>
      <c r="Q411" s="30" t="n">
        <v>16.6625</v>
      </c>
      <c r="R411" s="31" t="n">
        <v>-0.0253</v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18" t="n">
        <v>298.5438</v>
      </c>
      <c r="F412" s="8" t="n">
        <v>49012.7308</v>
      </c>
      <c r="G412" s="9" t="n">
        <v>54781747</v>
      </c>
      <c r="H412" s="18" t="n">
        <v>51.2243</v>
      </c>
      <c r="I412" s="8" t="n">
        <v>2152.8692</v>
      </c>
      <c r="J412" s="9" t="n">
        <v>2790566</v>
      </c>
      <c r="K412" s="18" t="n">
        <v>349.7681</v>
      </c>
      <c r="L412" s="8" t="n">
        <v>51165.6</v>
      </c>
      <c r="M412" s="9" t="n">
        <v>57572313</v>
      </c>
      <c r="N412" s="29" t="n">
        <v>16.6625</v>
      </c>
      <c r="O412" s="30" t="n">
        <v>21.3925</v>
      </c>
      <c r="P412" s="30" t="n">
        <v>16.05</v>
      </c>
      <c r="Q412" s="30" t="n">
        <v>20.8025</v>
      </c>
      <c r="R412" s="31" t="n">
        <v>0.2485</v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18" t="n">
        <v>306.4888</v>
      </c>
      <c r="F413" s="8" t="n">
        <v>53291.3636</v>
      </c>
      <c r="G413" s="9" t="n">
        <v>60246283</v>
      </c>
      <c r="H413" s="18" t="n">
        <v>39.9795</v>
      </c>
      <c r="I413" s="8" t="n">
        <v>1699.6035</v>
      </c>
      <c r="J413" s="9" t="n">
        <v>2241951</v>
      </c>
      <c r="K413" s="18" t="n">
        <v>346.4683</v>
      </c>
      <c r="L413" s="8" t="n">
        <v>54990.9671</v>
      </c>
      <c r="M413" s="9" t="n">
        <v>62488234</v>
      </c>
      <c r="N413" s="29" t="n">
        <v>20.8025</v>
      </c>
      <c r="O413" s="30" t="n">
        <v>23.82</v>
      </c>
      <c r="P413" s="30" t="n">
        <v>18.8925</v>
      </c>
      <c r="Q413" s="30" t="n">
        <v>20.83</v>
      </c>
      <c r="R413" s="31" t="n">
        <v>0.0013</v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18" t="n">
        <v>364.1303</v>
      </c>
      <c r="F414" s="8" t="n">
        <v>78114.3422</v>
      </c>
      <c r="G414" s="9" t="n">
        <v>88206877</v>
      </c>
      <c r="H414" s="18" t="n">
        <v>39.6234</v>
      </c>
      <c r="I414" s="8" t="n">
        <v>1736.2331</v>
      </c>
      <c r="J414" s="9" t="n">
        <v>2256483</v>
      </c>
      <c r="K414" s="18" t="n">
        <v>403.7537</v>
      </c>
      <c r="L414" s="8" t="n">
        <v>79850.5753</v>
      </c>
      <c r="M414" s="9" t="n">
        <v>90463360</v>
      </c>
      <c r="N414" s="29" t="n">
        <v>20.83</v>
      </c>
      <c r="O414" s="30" t="n">
        <v>21.965</v>
      </c>
      <c r="P414" s="30" t="n">
        <v>18.8075</v>
      </c>
      <c r="Q414" s="30" t="n">
        <v>21.1675</v>
      </c>
      <c r="R414" s="31" t="n">
        <v>0.0162</v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18" t="n">
        <v>285.8494</v>
      </c>
      <c r="F415" s="8" t="n">
        <v>73790.9422</v>
      </c>
      <c r="G415" s="9" t="n">
        <v>83239586</v>
      </c>
      <c r="H415" s="18" t="n">
        <v>34.7861</v>
      </c>
      <c r="I415" s="8" t="n">
        <v>1507.0562</v>
      </c>
      <c r="J415" s="9" t="n">
        <v>1959120</v>
      </c>
      <c r="K415" s="18" t="n">
        <v>320.6355</v>
      </c>
      <c r="L415" s="8" t="n">
        <v>75297.9984</v>
      </c>
      <c r="M415" s="9" t="n">
        <v>85198706</v>
      </c>
      <c r="N415" s="29" t="n">
        <v>21.1675</v>
      </c>
      <c r="O415" s="30" t="n">
        <v>21.1675</v>
      </c>
      <c r="P415" s="30" t="n">
        <v>18.935</v>
      </c>
      <c r="Q415" s="30" t="n">
        <v>19.4475</v>
      </c>
      <c r="R415" s="31" t="n">
        <v>-0.0813</v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18" t="n">
        <v>267.3133</v>
      </c>
      <c r="F416" s="8" t="n">
        <v>128427.1936</v>
      </c>
      <c r="G416" s="9" t="n">
        <v>144230638</v>
      </c>
      <c r="H416" s="18" t="n">
        <v>31.5034</v>
      </c>
      <c r="I416" s="8" t="n">
        <v>1383.8397</v>
      </c>
      <c r="J416" s="9" t="n">
        <v>1768237</v>
      </c>
      <c r="K416" s="18" t="n">
        <v>298.8167</v>
      </c>
      <c r="L416" s="8" t="n">
        <v>129811.0333</v>
      </c>
      <c r="M416" s="9" t="n">
        <v>145998875</v>
      </c>
      <c r="N416" s="29" t="n">
        <v>19.4475</v>
      </c>
      <c r="O416" s="30" t="n">
        <v>22.965</v>
      </c>
      <c r="P416" s="30" t="n">
        <v>18.0025</v>
      </c>
      <c r="Q416" s="30" t="n">
        <v>18.0875</v>
      </c>
      <c r="R416" s="31" t="n">
        <v>-0.0699</v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18" t="n">
        <v>255.6057</v>
      </c>
      <c r="F417" s="8" t="n">
        <v>43775.9038</v>
      </c>
      <c r="G417" s="9" t="n">
        <v>48857190</v>
      </c>
      <c r="H417" s="18" t="n">
        <v>34.3899</v>
      </c>
      <c r="I417" s="8" t="n">
        <v>1566.9507</v>
      </c>
      <c r="J417" s="9" t="n">
        <v>2020368</v>
      </c>
      <c r="K417" s="18" t="n">
        <v>289.9956</v>
      </c>
      <c r="L417" s="8" t="n">
        <v>45342.8545</v>
      </c>
      <c r="M417" s="9" t="n">
        <v>50877558</v>
      </c>
      <c r="N417" s="29" t="n">
        <v>18.0875</v>
      </c>
      <c r="O417" s="30" t="n">
        <v>18.8325</v>
      </c>
      <c r="P417" s="30" t="n">
        <v>17.21</v>
      </c>
      <c r="Q417" s="30" t="n">
        <v>18.455</v>
      </c>
      <c r="R417" s="31" t="n">
        <v>0.0203</v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18" t="n">
        <v>273.106</v>
      </c>
      <c r="F418" s="8" t="n">
        <v>50667.6829</v>
      </c>
      <c r="G418" s="9" t="n">
        <v>57058054</v>
      </c>
      <c r="H418" s="18" t="n">
        <v>27.9308</v>
      </c>
      <c r="I418" s="8" t="n">
        <v>1317.9048</v>
      </c>
      <c r="J418" s="9" t="n">
        <v>1733417</v>
      </c>
      <c r="K418" s="18" t="n">
        <v>301.0368</v>
      </c>
      <c r="L418" s="8" t="n">
        <v>51985.5877</v>
      </c>
      <c r="M418" s="9" t="n">
        <v>58791471</v>
      </c>
      <c r="N418" s="29" t="n">
        <v>18.455</v>
      </c>
      <c r="O418" s="30" t="n">
        <v>20.4775</v>
      </c>
      <c r="P418" s="30" t="n">
        <v>18.3</v>
      </c>
      <c r="Q418" s="30" t="n">
        <v>20.0775</v>
      </c>
      <c r="R418" s="31" t="n">
        <v>0.08790000000000001</v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18" t="n">
        <v>277.8859</v>
      </c>
      <c r="F419" s="8" t="n">
        <v>60813.6666</v>
      </c>
      <c r="G419" s="9" t="n">
        <v>68242127</v>
      </c>
      <c r="H419" s="18" t="n">
        <v>29.862</v>
      </c>
      <c r="I419" s="8" t="n">
        <v>1467.3416</v>
      </c>
      <c r="J419" s="9" t="n">
        <v>1935909</v>
      </c>
      <c r="K419" s="18" t="n">
        <v>307.7479</v>
      </c>
      <c r="L419" s="8" t="n">
        <v>62281.0082</v>
      </c>
      <c r="M419" s="9" t="n">
        <v>70178036</v>
      </c>
      <c r="N419" s="29" t="n">
        <v>20.0775</v>
      </c>
      <c r="O419" s="30" t="n">
        <v>20.0775</v>
      </c>
      <c r="P419" s="30" t="n">
        <v>18.2425</v>
      </c>
      <c r="Q419" s="30" t="n">
        <v>18.46</v>
      </c>
      <c r="R419" s="31" t="n">
        <v>-0.0806</v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18" t="n">
        <v>246.374</v>
      </c>
      <c r="F420" s="8" t="n">
        <v>69448.2493</v>
      </c>
      <c r="G420" s="9" t="n">
        <v>76964759</v>
      </c>
      <c r="H420" s="18" t="n">
        <v>34.2602</v>
      </c>
      <c r="I420" s="8" t="n">
        <v>1733.102</v>
      </c>
      <c r="J420" s="9" t="n">
        <v>2223954</v>
      </c>
      <c r="K420" s="18" t="n">
        <v>280.6342</v>
      </c>
      <c r="L420" s="8" t="n">
        <v>71181.35129999999</v>
      </c>
      <c r="M420" s="9" t="n">
        <v>79188713</v>
      </c>
      <c r="N420" s="29" t="n">
        <v>18.46</v>
      </c>
      <c r="O420" s="30" t="n">
        <v>18.46</v>
      </c>
      <c r="P420" s="30" t="n">
        <v>16.565</v>
      </c>
      <c r="Q420" s="30" t="n">
        <v>17.265</v>
      </c>
      <c r="R420" s="31" t="n">
        <v>-0.06469999999999999</v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18" t="n">
        <v>278.2139</v>
      </c>
      <c r="F421" s="8" t="n">
        <v>148653.7655</v>
      </c>
      <c r="G421" s="9" t="n">
        <v>163954541</v>
      </c>
      <c r="H421" s="18" t="n">
        <v>31.2669</v>
      </c>
      <c r="I421" s="8" t="n">
        <v>1608.205</v>
      </c>
      <c r="J421" s="9" t="n">
        <v>2066765</v>
      </c>
      <c r="K421" s="18" t="n">
        <v>309.4808</v>
      </c>
      <c r="L421" s="8" t="n">
        <v>150261.9705</v>
      </c>
      <c r="M421" s="9" t="n">
        <v>166021306</v>
      </c>
      <c r="N421" s="29" t="n">
        <v>17.265</v>
      </c>
      <c r="O421" s="30" t="n">
        <v>17.435</v>
      </c>
      <c r="P421" s="30" t="n">
        <v>15.54</v>
      </c>
      <c r="Q421" s="30" t="n">
        <v>16.6025</v>
      </c>
      <c r="R421" s="31" t="n">
        <v>-0.0384</v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18" t="n">
        <v>192.4776</v>
      </c>
      <c r="F422" s="8" t="n">
        <v>35346.5398</v>
      </c>
      <c r="G422" s="9" t="n">
        <v>39035168</v>
      </c>
      <c r="H422" s="18" t="n">
        <v>34.7598</v>
      </c>
      <c r="I422" s="8" t="n">
        <v>1739.6087</v>
      </c>
      <c r="J422" s="9" t="n">
        <v>2228297</v>
      </c>
      <c r="K422" s="18" t="n">
        <v>227.2374</v>
      </c>
      <c r="L422" s="8" t="n">
        <v>37086.1485</v>
      </c>
      <c r="M422" s="9" t="n">
        <v>41263465</v>
      </c>
      <c r="N422" s="29" t="n">
        <v>16.6025</v>
      </c>
      <c r="O422" s="30" t="n">
        <v>16.9325</v>
      </c>
      <c r="P422" s="30" t="n">
        <v>15.21</v>
      </c>
      <c r="Q422" s="30" t="n">
        <v>16.06</v>
      </c>
      <c r="R422" s="31" t="n">
        <v>-0.0327</v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18" t="n">
        <v>253.4132</v>
      </c>
      <c r="F423" s="8" t="n">
        <v>54867.5684</v>
      </c>
      <c r="G423" s="9" t="n">
        <v>60449022</v>
      </c>
      <c r="H423" s="18" t="n">
        <v>35.8459</v>
      </c>
      <c r="I423" s="8" t="n">
        <v>1968.6704</v>
      </c>
      <c r="J423" s="9" t="n">
        <v>2490517</v>
      </c>
      <c r="K423" s="18" t="n">
        <v>289.2591</v>
      </c>
      <c r="L423" s="8" t="n">
        <v>56836.2388</v>
      </c>
      <c r="M423" s="9" t="n">
        <v>62939539</v>
      </c>
      <c r="N423" s="29" t="n">
        <v>16.06</v>
      </c>
      <c r="O423" s="30" t="n">
        <v>16.86</v>
      </c>
      <c r="P423" s="30" t="n">
        <v>14.675</v>
      </c>
      <c r="Q423" s="30" t="n">
        <v>16.57</v>
      </c>
      <c r="R423" s="31" t="n">
        <v>0.0318</v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18" t="n">
        <v>258.2686</v>
      </c>
      <c r="F424" s="8" t="n">
        <v>60116.3232</v>
      </c>
      <c r="G424" s="9" t="n">
        <v>66650018</v>
      </c>
      <c r="H424" s="18" t="n">
        <v>31.3653</v>
      </c>
      <c r="I424" s="8" t="n">
        <v>1776.3947</v>
      </c>
      <c r="J424" s="9" t="n">
        <v>2312491</v>
      </c>
      <c r="K424" s="18" t="n">
        <v>289.6339</v>
      </c>
      <c r="L424" s="8" t="n">
        <v>61892.7179</v>
      </c>
      <c r="M424" s="9" t="n">
        <v>68962509</v>
      </c>
      <c r="N424" s="29" t="n">
        <v>16.57</v>
      </c>
      <c r="O424" s="30" t="n">
        <v>17.33</v>
      </c>
      <c r="P424" s="30" t="n">
        <v>13.9375</v>
      </c>
      <c r="Q424" s="30" t="n">
        <v>16.9525</v>
      </c>
      <c r="R424" s="31" t="n">
        <v>0.0231</v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18" t="n">
        <v>221.7374</v>
      </c>
      <c r="F425" s="8" t="n">
        <v>63710.435</v>
      </c>
      <c r="G425" s="9" t="n">
        <v>70924654</v>
      </c>
      <c r="H425" s="18" t="n">
        <v>29.5999</v>
      </c>
      <c r="I425" s="8" t="n">
        <v>1717.3821</v>
      </c>
      <c r="J425" s="9" t="n">
        <v>2188281</v>
      </c>
      <c r="K425" s="18" t="n">
        <v>251.3373</v>
      </c>
      <c r="L425" s="8" t="n">
        <v>65427.8171</v>
      </c>
      <c r="M425" s="9" t="n">
        <v>73112935</v>
      </c>
      <c r="N425" s="29" t="n">
        <v>16.9525</v>
      </c>
      <c r="O425" s="30" t="n">
        <v>17.7125</v>
      </c>
      <c r="P425" s="30" t="n">
        <v>15.7675</v>
      </c>
      <c r="Q425" s="30" t="n">
        <v>17.2175</v>
      </c>
      <c r="R425" s="31" t="n">
        <v>0.0156</v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18" t="n">
        <v>284.9908</v>
      </c>
      <c r="F426" s="8" t="n">
        <v>147565.4825</v>
      </c>
      <c r="G426" s="9" t="n">
        <v>163955166</v>
      </c>
      <c r="H426" s="18" t="n">
        <v>25.3632</v>
      </c>
      <c r="I426" s="8" t="n">
        <v>1660.2786</v>
      </c>
      <c r="J426" s="9" t="n">
        <v>2129119</v>
      </c>
      <c r="K426" s="18" t="n">
        <v>310.354</v>
      </c>
      <c r="L426" s="8" t="n">
        <v>149225.7611</v>
      </c>
      <c r="M426" s="9" t="n">
        <v>166084285</v>
      </c>
      <c r="N426" s="29" t="n">
        <v>17.2175</v>
      </c>
      <c r="O426" s="30" t="n">
        <v>17.2175</v>
      </c>
      <c r="P426" s="30" t="n">
        <v>15.2625</v>
      </c>
      <c r="Q426" s="30" t="n">
        <v>15.895</v>
      </c>
      <c r="R426" s="31" t="n">
        <v>-0.07679999999999999</v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18" t="n">
        <v>276.2991</v>
      </c>
      <c r="F427" s="8" t="n">
        <v>47237.3942</v>
      </c>
      <c r="G427" s="9" t="n">
        <v>53214495</v>
      </c>
      <c r="H427" s="18" t="n">
        <v>34.7542</v>
      </c>
      <c r="I427" s="8" t="n">
        <v>2459.2658</v>
      </c>
      <c r="J427" s="9" t="n">
        <v>3286749</v>
      </c>
      <c r="K427" s="18" t="n">
        <v>311.0533</v>
      </c>
      <c r="L427" s="8" t="n">
        <v>49696.66</v>
      </c>
      <c r="M427" s="9" t="n">
        <v>56501244</v>
      </c>
      <c r="N427" s="29" t="n">
        <v>15.895</v>
      </c>
      <c r="O427" s="30" t="n">
        <v>16.9075</v>
      </c>
      <c r="P427" s="30" t="n">
        <v>13.76</v>
      </c>
      <c r="Q427" s="30" t="n">
        <v>16.3375</v>
      </c>
      <c r="R427" s="31" t="n">
        <v>0.0278</v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18" t="n">
        <v>363.7903</v>
      </c>
      <c r="F428" s="8" t="n">
        <v>60202.2827</v>
      </c>
      <c r="G428" s="9" t="n">
        <v>69878639</v>
      </c>
      <c r="H428" s="18" t="n">
        <v>37.442</v>
      </c>
      <c r="I428" s="8" t="n">
        <v>2663.7508</v>
      </c>
      <c r="J428" s="9" t="n">
        <v>3630712</v>
      </c>
      <c r="K428" s="18" t="n">
        <v>401.2323</v>
      </c>
      <c r="L428" s="8" t="n">
        <v>62866.0335</v>
      </c>
      <c r="M428" s="9" t="n">
        <v>73509351</v>
      </c>
      <c r="N428" s="29" t="n">
        <v>16.3375</v>
      </c>
      <c r="O428" s="30" t="n">
        <v>20.135</v>
      </c>
      <c r="P428" s="30" t="n">
        <v>16.3375</v>
      </c>
      <c r="Q428" s="30" t="n">
        <v>18.965</v>
      </c>
      <c r="R428" s="31" t="n">
        <v>0.1608</v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18" t="n">
        <v>310.2348</v>
      </c>
      <c r="F429" s="8" t="n">
        <v>67216.3533</v>
      </c>
      <c r="G429" s="9" t="n">
        <v>77980676</v>
      </c>
      <c r="H429" s="18" t="n">
        <v>29.8417</v>
      </c>
      <c r="I429" s="8" t="n">
        <v>2219.0305</v>
      </c>
      <c r="J429" s="9" t="n">
        <v>3013322</v>
      </c>
      <c r="K429" s="18" t="n">
        <v>340.0765</v>
      </c>
      <c r="L429" s="8" t="n">
        <v>69435.3838</v>
      </c>
      <c r="M429" s="9" t="n">
        <v>80993998</v>
      </c>
      <c r="N429" s="29" t="n">
        <v>18.965</v>
      </c>
      <c r="O429" s="30" t="n">
        <v>18.965</v>
      </c>
      <c r="P429" s="30" t="n">
        <v>16.6275</v>
      </c>
      <c r="Q429" s="30" t="n">
        <v>17.5375</v>
      </c>
      <c r="R429" s="31" t="n">
        <v>-0.07530000000000001</v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18" t="n">
        <v>249.8892</v>
      </c>
      <c r="F430" s="8" t="n">
        <v>70159.3766</v>
      </c>
      <c r="G430" s="9" t="n">
        <v>81283287</v>
      </c>
      <c r="H430" s="18" t="n">
        <v>24.7403</v>
      </c>
      <c r="I430" s="8" t="n">
        <v>2032.7072</v>
      </c>
      <c r="J430" s="9" t="n">
        <v>2700258</v>
      </c>
      <c r="K430" s="18" t="n">
        <v>274.6295</v>
      </c>
      <c r="L430" s="8" t="n">
        <v>72192.08379999999</v>
      </c>
      <c r="M430" s="9" t="n">
        <v>83983545</v>
      </c>
      <c r="N430" s="29" t="n">
        <v>17.5375</v>
      </c>
      <c r="O430" s="30" t="n">
        <v>17.5375</v>
      </c>
      <c r="P430" s="30" t="n">
        <v>15.69</v>
      </c>
      <c r="Q430" s="30" t="n">
        <v>16.58</v>
      </c>
      <c r="R430" s="31" t="n">
        <v>-0.0546</v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18" t="n">
        <v>271.5007</v>
      </c>
      <c r="F431" s="8" t="n">
        <v>138015.5776</v>
      </c>
      <c r="G431" s="9" t="n">
        <v>158337794</v>
      </c>
      <c r="H431" s="18" t="n">
        <v>23.3326</v>
      </c>
      <c r="I431" s="8" t="n">
        <v>1949.8659</v>
      </c>
      <c r="J431" s="9" t="n">
        <v>2684865</v>
      </c>
      <c r="K431" s="18" t="n">
        <v>294.8333</v>
      </c>
      <c r="L431" s="8" t="n">
        <v>139965.4435</v>
      </c>
      <c r="M431" s="9" t="n">
        <v>161022659</v>
      </c>
      <c r="N431" s="29" t="n">
        <v>16.58</v>
      </c>
      <c r="O431" s="30" t="n">
        <v>16.58</v>
      </c>
      <c r="P431" s="30" t="n">
        <v>15.68</v>
      </c>
      <c r="Q431" s="30" t="n">
        <v>15.825</v>
      </c>
      <c r="R431" s="31" t="n">
        <v>-0.0455</v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18" t="n">
        <v>258.6207</v>
      </c>
      <c r="F432" s="8" t="n">
        <v>43534.0965</v>
      </c>
      <c r="G432" s="9" t="n">
        <v>50103312</v>
      </c>
      <c r="H432" s="18" t="n">
        <v>22.3613</v>
      </c>
      <c r="I432" s="8" t="n">
        <v>2176.7577</v>
      </c>
      <c r="J432" s="9" t="n">
        <v>2958854</v>
      </c>
      <c r="K432" s="18" t="n">
        <v>280.982</v>
      </c>
      <c r="L432" s="8" t="n">
        <v>45710.8542</v>
      </c>
      <c r="M432" s="9" t="n">
        <v>53062166</v>
      </c>
      <c r="N432" s="29" t="n">
        <v>15.825</v>
      </c>
      <c r="O432" s="30" t="n">
        <v>16.6525</v>
      </c>
      <c r="P432" s="30" t="n">
        <v>15.3325</v>
      </c>
      <c r="Q432" s="30" t="n">
        <v>16.1475</v>
      </c>
      <c r="R432" s="31" t="n">
        <v>0.0204</v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18" t="n">
        <v>269.5803</v>
      </c>
      <c r="F433" s="8" t="n">
        <v>50357.2626</v>
      </c>
      <c r="G433" s="9" t="n">
        <v>58137910</v>
      </c>
      <c r="H433" s="18" t="n">
        <v>24.6038</v>
      </c>
      <c r="I433" s="8" t="n">
        <v>2087.5113</v>
      </c>
      <c r="J433" s="9" t="n">
        <v>2833041</v>
      </c>
      <c r="K433" s="18" t="n">
        <v>294.1841</v>
      </c>
      <c r="L433" s="8" t="n">
        <v>52444.7739</v>
      </c>
      <c r="M433" s="9" t="n">
        <v>60970951</v>
      </c>
      <c r="N433" s="29" t="n">
        <v>16.1475</v>
      </c>
      <c r="O433" s="30" t="n">
        <v>17.2775</v>
      </c>
      <c r="P433" s="30" t="n">
        <v>15.2625</v>
      </c>
      <c r="Q433" s="30" t="n">
        <v>17.1175</v>
      </c>
      <c r="R433" s="31" t="n">
        <v>0.0601</v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18" t="n">
        <v>219.6687</v>
      </c>
      <c r="F434" s="8" t="n">
        <v>48979.9484</v>
      </c>
      <c r="G434" s="9" t="n">
        <v>56193827</v>
      </c>
      <c r="H434" s="18" t="n">
        <v>23.3582</v>
      </c>
      <c r="I434" s="8" t="n">
        <v>2172.8762</v>
      </c>
      <c r="J434" s="9" t="n">
        <v>2862397</v>
      </c>
      <c r="K434" s="18" t="n">
        <v>243.0269</v>
      </c>
      <c r="L434" s="8" t="n">
        <v>51152.8246</v>
      </c>
      <c r="M434" s="9" t="n">
        <v>59056224</v>
      </c>
      <c r="N434" s="29" t="n">
        <v>17.1175</v>
      </c>
      <c r="O434" s="30" t="n">
        <v>17.1175</v>
      </c>
      <c r="P434" s="30" t="n">
        <v>15.2075</v>
      </c>
      <c r="Q434" s="30" t="n">
        <v>16.475</v>
      </c>
      <c r="R434" s="31" t="n">
        <v>-0.0375</v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18" t="n">
        <v>198.8836</v>
      </c>
      <c r="F435" s="8" t="n">
        <v>59144.3265</v>
      </c>
      <c r="G435" s="9" t="n">
        <v>67763574</v>
      </c>
      <c r="H435" s="18" t="n">
        <v>20.2262</v>
      </c>
      <c r="I435" s="8" t="n">
        <v>1691.0403</v>
      </c>
      <c r="J435" s="9" t="n">
        <v>2272798</v>
      </c>
      <c r="K435" s="18" t="n">
        <v>219.1098</v>
      </c>
      <c r="L435" s="8" t="n">
        <v>60835.3668</v>
      </c>
      <c r="M435" s="9" t="n">
        <v>70036372</v>
      </c>
      <c r="N435" s="29" t="n">
        <v>16.475</v>
      </c>
      <c r="O435" s="30" t="n">
        <v>16.8625</v>
      </c>
      <c r="P435" s="30" t="n">
        <v>15.8</v>
      </c>
      <c r="Q435" s="30" t="n">
        <v>16.2425</v>
      </c>
      <c r="R435" s="31" t="n">
        <v>-0.0141</v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18" t="n">
        <v>225.2123</v>
      </c>
      <c r="F436" s="8" t="n">
        <v>119891.5617</v>
      </c>
      <c r="G436" s="9" t="n">
        <v>137505365</v>
      </c>
      <c r="H436" s="18" t="n">
        <v>25.2568</v>
      </c>
      <c r="I436" s="8" t="n">
        <v>1531.1366</v>
      </c>
      <c r="J436" s="9" t="n">
        <v>2071844</v>
      </c>
      <c r="K436" s="18" t="n">
        <v>250.4691</v>
      </c>
      <c r="L436" s="8" t="n">
        <v>121422.6983</v>
      </c>
      <c r="M436" s="9" t="n">
        <v>139577209</v>
      </c>
      <c r="N436" s="29" t="n">
        <v>16.2425</v>
      </c>
      <c r="O436" s="30" t="n">
        <v>16.7875</v>
      </c>
      <c r="P436" s="30" t="n">
        <v>15.2925</v>
      </c>
      <c r="Q436" s="30" t="n">
        <v>16.565</v>
      </c>
      <c r="R436" s="31" t="n">
        <v>0.0199</v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18" t="n">
        <v>170.0472</v>
      </c>
      <c r="F437" s="8" t="n">
        <v>30433.3165</v>
      </c>
      <c r="G437" s="9" t="n">
        <v>34569083</v>
      </c>
      <c r="H437" s="18" t="n">
        <v>26.3549</v>
      </c>
      <c r="I437" s="8" t="n">
        <v>1166.1378</v>
      </c>
      <c r="J437" s="9" t="n">
        <v>1590474</v>
      </c>
      <c r="K437" s="18" t="n">
        <v>196.4021</v>
      </c>
      <c r="L437" s="8" t="n">
        <v>31599.4543</v>
      </c>
      <c r="M437" s="9" t="n">
        <v>36159557</v>
      </c>
      <c r="N437" s="29" t="n">
        <v>16.565</v>
      </c>
      <c r="O437" s="30" t="n">
        <v>16.7675</v>
      </c>
      <c r="P437" s="30" t="n">
        <v>15.4</v>
      </c>
      <c r="Q437" s="30" t="n">
        <v>16.2225</v>
      </c>
      <c r="R437" s="31" t="n">
        <v>-0.0207</v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 t="n">
        <v>248.6921</v>
      </c>
      <c r="F438" s="8" t="n">
        <v>51839.791</v>
      </c>
      <c r="G438" s="9" t="n">
        <v>58128133</v>
      </c>
      <c r="H438" s="18" t="n">
        <v>32.6972</v>
      </c>
      <c r="I438" s="8" t="n">
        <v>1478.9013</v>
      </c>
      <c r="J438" s="9" t="n">
        <v>1930126</v>
      </c>
      <c r="K438" s="18" t="n">
        <v>281.3893</v>
      </c>
      <c r="L438" s="8" t="n">
        <v>53318.6923</v>
      </c>
      <c r="M438" s="9" t="n">
        <v>60058259</v>
      </c>
      <c r="N438" s="29" t="n">
        <v>16.2225</v>
      </c>
      <c r="O438" s="30" t="n">
        <v>16.81</v>
      </c>
      <c r="P438" s="30" t="n">
        <v>15.4525</v>
      </c>
      <c r="Q438" s="30" t="n">
        <v>16.4525</v>
      </c>
      <c r="R438" s="31" t="n">
        <v>0.0142</v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18" t="n">
        <v>276.2146</v>
      </c>
      <c r="F439" s="8" t="n">
        <v>67899.4878</v>
      </c>
      <c r="G439" s="9" t="n">
        <v>75109405</v>
      </c>
      <c r="H439" s="18" t="n">
        <v>34.6325</v>
      </c>
      <c r="I439" s="8" t="n">
        <v>1643.6177</v>
      </c>
      <c r="J439" s="9" t="n">
        <v>2138107</v>
      </c>
      <c r="K439" s="18" t="n">
        <v>310.8471</v>
      </c>
      <c r="L439" s="8" t="n">
        <v>69543.10550000001</v>
      </c>
      <c r="M439" s="9" t="n">
        <v>77247512</v>
      </c>
      <c r="N439" s="29" t="n">
        <v>16.4525</v>
      </c>
      <c r="O439" s="30" t="n">
        <v>16.675</v>
      </c>
      <c r="P439" s="30" t="n">
        <v>15.71</v>
      </c>
      <c r="Q439" s="30" t="n">
        <v>16.12</v>
      </c>
      <c r="R439" s="31" t="n">
        <v>-0.0202</v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18" t="n">
        <v>335.5385</v>
      </c>
      <c r="F440" s="8" t="n">
        <v>97004.73330000001</v>
      </c>
      <c r="G440" s="9" t="n">
        <v>105604237</v>
      </c>
      <c r="H440" s="18" t="n">
        <v>38.7837</v>
      </c>
      <c r="I440" s="8" t="n">
        <v>1859.954</v>
      </c>
      <c r="J440" s="9" t="n">
        <v>2448588</v>
      </c>
      <c r="K440" s="18" t="n">
        <v>374.3222</v>
      </c>
      <c r="L440" s="8" t="n">
        <v>98864.68730000001</v>
      </c>
      <c r="M440" s="9" t="n">
        <v>108052825</v>
      </c>
      <c r="N440" s="29" t="n">
        <v>16.12</v>
      </c>
      <c r="O440" s="30" t="n">
        <v>17.38</v>
      </c>
      <c r="P440" s="30" t="n">
        <v>15.0875</v>
      </c>
      <c r="Q440" s="30" t="n">
        <v>17.2275</v>
      </c>
      <c r="R440" s="31" t="n">
        <v>0.0687</v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18" t="n">
        <v>333.5558</v>
      </c>
      <c r="F441" s="8" t="n">
        <v>174936.1946</v>
      </c>
      <c r="G441" s="9" t="n">
        <v>190293588</v>
      </c>
      <c r="H441" s="18" t="n">
        <v>34.1215</v>
      </c>
      <c r="I441" s="8" t="n">
        <v>1664.9675</v>
      </c>
      <c r="J441" s="9" t="n">
        <v>2181450</v>
      </c>
      <c r="K441" s="18" t="n">
        <v>367.6773</v>
      </c>
      <c r="L441" s="8" t="n">
        <v>176601.1621</v>
      </c>
      <c r="M441" s="9" t="n">
        <v>192475038</v>
      </c>
      <c r="N441" s="29" t="n">
        <v>17.2275</v>
      </c>
      <c r="O441" s="30" t="n">
        <v>18.4175</v>
      </c>
      <c r="P441" s="30" t="n">
        <v>16.4</v>
      </c>
      <c r="Q441" s="30" t="n">
        <v>17.9775</v>
      </c>
      <c r="R441" s="31" t="n">
        <v>0.0435</v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18" t="n">
        <v>324.1357</v>
      </c>
      <c r="F442" s="8" t="n">
        <v>54575.0712</v>
      </c>
      <c r="G442" s="9" t="n">
        <v>58709814</v>
      </c>
      <c r="H442" s="18" t="n">
        <v>40.2835</v>
      </c>
      <c r="I442" s="8" t="n">
        <v>1999.8257</v>
      </c>
      <c r="J442" s="9" t="n">
        <v>2550871</v>
      </c>
      <c r="K442" s="18" t="n">
        <v>364.4192</v>
      </c>
      <c r="L442" s="8" t="n">
        <v>56574.8969</v>
      </c>
      <c r="M442" s="9" t="n">
        <v>61260685</v>
      </c>
      <c r="N442" s="29" t="n">
        <v>17.9775</v>
      </c>
      <c r="O442" s="30" t="n">
        <v>18.09</v>
      </c>
      <c r="P442" s="30" t="n">
        <v>16.86</v>
      </c>
      <c r="Q442" s="30" t="n">
        <v>17.6025</v>
      </c>
      <c r="R442" s="31" t="n">
        <v>-0.0209</v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18" t="n">
        <v>275.0576</v>
      </c>
      <c r="F443" s="8" t="n">
        <v>53407.2172</v>
      </c>
      <c r="G443" s="9" t="n">
        <v>57262811</v>
      </c>
      <c r="H443" s="18" t="n">
        <v>41.4611</v>
      </c>
      <c r="I443" s="8" t="n">
        <v>2099.7164</v>
      </c>
      <c r="J443" s="9" t="n">
        <v>2682896</v>
      </c>
      <c r="K443" s="18" t="n">
        <v>316.5187</v>
      </c>
      <c r="L443" s="8" t="n">
        <v>55506.9336</v>
      </c>
      <c r="M443" s="9" t="n">
        <v>59945707</v>
      </c>
      <c r="N443" s="29" t="n">
        <v>17.6025</v>
      </c>
      <c r="O443" s="30" t="n">
        <v>18.39</v>
      </c>
      <c r="P443" s="30" t="n">
        <v>15.8425</v>
      </c>
      <c r="Q443" s="30" t="n">
        <v>17.6775</v>
      </c>
      <c r="R443" s="31" t="n">
        <v>0.0043</v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18" t="n">
        <v>272.4851</v>
      </c>
      <c r="F444" s="8" t="n">
        <v>61639.8993</v>
      </c>
      <c r="G444" s="9" t="n">
        <v>65728080</v>
      </c>
      <c r="H444" s="18" t="n">
        <v>40.9089</v>
      </c>
      <c r="I444" s="8" t="n">
        <v>2007.6162</v>
      </c>
      <c r="J444" s="9" t="n">
        <v>2587548</v>
      </c>
      <c r="K444" s="18" t="n">
        <v>313.394</v>
      </c>
      <c r="L444" s="8" t="n">
        <v>63647.5155</v>
      </c>
      <c r="M444" s="9" t="n">
        <v>68315628</v>
      </c>
      <c r="N444" s="29" t="n">
        <v>17.6775</v>
      </c>
      <c r="O444" s="30" t="n">
        <v>18.2475</v>
      </c>
      <c r="P444" s="30" t="n">
        <v>16.4375</v>
      </c>
      <c r="Q444" s="30" t="n">
        <v>17.7575</v>
      </c>
      <c r="R444" s="31" t="n">
        <v>0.0045</v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18" t="n">
        <v>228.9604</v>
      </c>
      <c r="F445" s="8" t="n">
        <v>69518.5512</v>
      </c>
      <c r="G445" s="9" t="n">
        <v>73782845</v>
      </c>
      <c r="H445" s="18" t="n">
        <v>46.4137</v>
      </c>
      <c r="I445" s="8" t="n">
        <v>2415.812</v>
      </c>
      <c r="J445" s="9" t="n">
        <v>3191647</v>
      </c>
      <c r="K445" s="18" t="n">
        <v>275.3741</v>
      </c>
      <c r="L445" s="8" t="n">
        <v>71934.36320000001</v>
      </c>
      <c r="M445" s="9" t="n">
        <v>76974492</v>
      </c>
      <c r="N445" s="29" t="n">
        <v>17.7575</v>
      </c>
      <c r="O445" s="30" t="n">
        <v>17.925</v>
      </c>
      <c r="P445" s="30" t="n">
        <v>16.5475</v>
      </c>
      <c r="Q445" s="30" t="n">
        <v>17.1825</v>
      </c>
      <c r="R445" s="31" t="n">
        <v>-0.0324</v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18" t="n">
        <v>262.8119</v>
      </c>
      <c r="F446" s="8" t="n">
        <v>148767.4945</v>
      </c>
      <c r="G446" s="9" t="n">
        <v>157247841</v>
      </c>
      <c r="H446" s="18" t="n">
        <v>50.2488</v>
      </c>
      <c r="I446" s="8" t="n">
        <v>2886.6155</v>
      </c>
      <c r="J446" s="9" t="n">
        <v>3878683</v>
      </c>
      <c r="K446" s="18" t="n">
        <v>313.0607</v>
      </c>
      <c r="L446" s="8" t="n">
        <v>151654.11</v>
      </c>
      <c r="M446" s="9" t="n">
        <v>161126524</v>
      </c>
      <c r="N446" s="29" t="n">
        <v>17.1825</v>
      </c>
      <c r="O446" s="30" t="n">
        <v>17.525</v>
      </c>
      <c r="P446" s="30" t="n">
        <v>16.6075</v>
      </c>
      <c r="Q446" s="30" t="n">
        <v>16.705</v>
      </c>
      <c r="R446" s="31" t="n">
        <v>-0.0278</v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18" t="n">
        <v>220.4073</v>
      </c>
      <c r="F447" s="8" t="n">
        <v>39745.7226</v>
      </c>
      <c r="G447" s="9" t="n">
        <v>42298564</v>
      </c>
      <c r="H447" s="18" t="n">
        <v>47.007</v>
      </c>
      <c r="I447" s="8" t="n">
        <v>2755.1494</v>
      </c>
      <c r="J447" s="9" t="n">
        <v>3652412</v>
      </c>
      <c r="K447" s="18" t="n">
        <v>267.4143</v>
      </c>
      <c r="L447" s="8" t="n">
        <v>42500.872</v>
      </c>
      <c r="M447" s="9" t="n">
        <v>45950976</v>
      </c>
      <c r="N447" s="29" t="n">
        <v>16.705</v>
      </c>
      <c r="O447" s="30" t="n">
        <v>17.1</v>
      </c>
      <c r="P447" s="30" t="n">
        <v>15.3425</v>
      </c>
      <c r="Q447" s="30" t="n">
        <v>16.555</v>
      </c>
      <c r="R447" s="31" t="n">
        <v>-0.008999999999999999</v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18" t="n">
        <v>193.36</v>
      </c>
      <c r="F448" s="8" t="n">
        <v>42146.4232</v>
      </c>
      <c r="G448" s="9" t="n">
        <v>44709879</v>
      </c>
      <c r="H448" s="18" t="n">
        <v>48.6396</v>
      </c>
      <c r="I448" s="8" t="n">
        <v>3149.2399</v>
      </c>
      <c r="J448" s="9" t="n">
        <v>4055963</v>
      </c>
      <c r="K448" s="18" t="n">
        <v>241.9996</v>
      </c>
      <c r="L448" s="8" t="n">
        <v>45295.6631</v>
      </c>
      <c r="M448" s="9" t="n">
        <v>48765842</v>
      </c>
      <c r="N448" s="29" t="n">
        <v>16.555</v>
      </c>
      <c r="O448" s="30" t="n">
        <v>17.5475</v>
      </c>
      <c r="P448" s="30" t="n">
        <v>16.2675</v>
      </c>
      <c r="Q448" s="30" t="n">
        <v>16.765</v>
      </c>
      <c r="R448" s="31" t="n">
        <v>0.0127</v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18" t="n">
        <v>326.4853</v>
      </c>
      <c r="F449" s="8" t="n">
        <v>82275.49219999999</v>
      </c>
      <c r="G449" s="9" t="n">
        <v>87143060</v>
      </c>
      <c r="H449" s="18" t="n">
        <v>44.0777</v>
      </c>
      <c r="I449" s="8" t="n">
        <v>3146.5663</v>
      </c>
      <c r="J449" s="9" t="n">
        <v>3971749</v>
      </c>
      <c r="K449" s="18" t="n">
        <v>370.563</v>
      </c>
      <c r="L449" s="8" t="n">
        <v>85422.0585</v>
      </c>
      <c r="M449" s="9" t="n">
        <v>91114809</v>
      </c>
      <c r="N449" s="29" t="n">
        <v>16.765</v>
      </c>
      <c r="O449" s="30" t="n">
        <v>17.875</v>
      </c>
      <c r="P449" s="30" t="n">
        <v>16.765</v>
      </c>
      <c r="Q449" s="30" t="n">
        <v>17.78</v>
      </c>
      <c r="R449" s="31" t="n">
        <v>0.0605</v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18" t="n">
        <v>336.6305</v>
      </c>
      <c r="F450" s="8" t="n">
        <v>101816.4829</v>
      </c>
      <c r="G450" s="9" t="n">
        <v>109010753</v>
      </c>
      <c r="H450" s="18" t="n">
        <v>40.6822</v>
      </c>
      <c r="I450" s="8" t="n">
        <v>3149.759</v>
      </c>
      <c r="J450" s="9" t="n">
        <v>3865188</v>
      </c>
      <c r="K450" s="18" t="n">
        <v>377.3127</v>
      </c>
      <c r="L450" s="8" t="n">
        <v>104966.2419</v>
      </c>
      <c r="M450" s="9" t="n">
        <v>112875941</v>
      </c>
      <c r="N450" s="29" t="n">
        <v>17.78</v>
      </c>
      <c r="O450" s="30" t="n">
        <v>18.4475</v>
      </c>
      <c r="P450" s="30" t="n">
        <v>15.94</v>
      </c>
      <c r="Q450" s="30" t="n">
        <v>17.8175</v>
      </c>
      <c r="R450" s="31" t="n">
        <v>0.0021</v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18" t="n">
        <v>335.3402</v>
      </c>
      <c r="F451" s="8" t="n">
        <v>182382.2612</v>
      </c>
      <c r="G451" s="9" t="n">
        <v>196404283</v>
      </c>
      <c r="H451" s="18" t="n">
        <v>32.1101</v>
      </c>
      <c r="I451" s="8" t="n">
        <v>2666.7187</v>
      </c>
      <c r="J451" s="9" t="n">
        <v>3492221</v>
      </c>
      <c r="K451" s="18" t="n">
        <v>367.4503</v>
      </c>
      <c r="L451" s="8" t="n">
        <v>185048.9799</v>
      </c>
      <c r="M451" s="9" t="n">
        <v>199896504</v>
      </c>
      <c r="N451" s="29" t="n">
        <v>17.8175</v>
      </c>
      <c r="O451" s="30" t="n">
        <v>18.45</v>
      </c>
      <c r="P451" s="30" t="n">
        <v>17.32</v>
      </c>
      <c r="Q451" s="30" t="n">
        <v>17.79</v>
      </c>
      <c r="R451" s="31" t="n">
        <v>-0.0015</v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18" t="n">
        <v>321.9061</v>
      </c>
      <c r="F452" s="8" t="n">
        <v>54551.8625</v>
      </c>
      <c r="G452" s="9" t="n">
        <v>59445250</v>
      </c>
      <c r="H452" s="18" t="n">
        <v>35.8253</v>
      </c>
      <c r="I452" s="8" t="n">
        <v>3371.9776</v>
      </c>
      <c r="J452" s="9" t="n">
        <v>4406012</v>
      </c>
      <c r="K452" s="18" t="n">
        <v>357.7314</v>
      </c>
      <c r="L452" s="8" t="n">
        <v>57923.8401</v>
      </c>
      <c r="M452" s="9" t="n">
        <v>63851262</v>
      </c>
      <c r="N452" s="29" t="n">
        <v>17.79</v>
      </c>
      <c r="O452" s="30" t="n">
        <v>19.605</v>
      </c>
      <c r="P452" s="30" t="n">
        <v>16.9825</v>
      </c>
      <c r="Q452" s="30" t="n">
        <v>18.8875</v>
      </c>
      <c r="R452" s="31" t="n">
        <v>0.0617</v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18" t="n">
        <v>457.8445</v>
      </c>
      <c r="F453" s="8" t="n">
        <v>80464.7684</v>
      </c>
      <c r="G453" s="9" t="n">
        <v>88760748</v>
      </c>
      <c r="H453" s="18" t="n">
        <v>35.8529</v>
      </c>
      <c r="I453" s="8" t="n">
        <v>3478.5923</v>
      </c>
      <c r="J453" s="9" t="n">
        <v>4603807</v>
      </c>
      <c r="K453" s="18" t="n">
        <v>493.6974</v>
      </c>
      <c r="L453" s="8" t="n">
        <v>83943.3607</v>
      </c>
      <c r="M453" s="9" t="n">
        <v>93364555</v>
      </c>
      <c r="N453" s="29" t="n">
        <v>18.8875</v>
      </c>
      <c r="O453" s="30" t="n">
        <v>23.9</v>
      </c>
      <c r="P453" s="30" t="n">
        <v>18.8875</v>
      </c>
      <c r="Q453" s="30" t="n">
        <v>22.825</v>
      </c>
      <c r="R453" s="31" t="n">
        <v>0.2085</v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18" t="n">
        <v>435.3709</v>
      </c>
      <c r="F454" s="8" t="n">
        <v>88922.0266</v>
      </c>
      <c r="G454" s="9" t="n">
        <v>98940724</v>
      </c>
      <c r="H454" s="18" t="n">
        <v>34.7761</v>
      </c>
      <c r="I454" s="8" t="n">
        <v>2689.3444</v>
      </c>
      <c r="J454" s="9" t="n">
        <v>3495243</v>
      </c>
      <c r="K454" s="18" t="n">
        <v>470.147</v>
      </c>
      <c r="L454" s="8" t="n">
        <v>91611.371</v>
      </c>
      <c r="M454" s="9" t="n">
        <v>102435967</v>
      </c>
      <c r="N454" s="29" t="n">
        <v>22.825</v>
      </c>
      <c r="O454" s="30" t="n">
        <v>24.1375</v>
      </c>
      <c r="P454" s="30" t="n">
        <v>21.18</v>
      </c>
      <c r="Q454" s="30" t="n">
        <v>21.3575</v>
      </c>
      <c r="R454" s="31" t="n">
        <v>-0.0643</v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18" t="n">
        <v>454.6033</v>
      </c>
      <c r="F455" s="8" t="n">
        <v>195690.1764</v>
      </c>
      <c r="G455" s="9" t="n">
        <v>216186668</v>
      </c>
      <c r="H455" s="18" t="n">
        <v>44.1541</v>
      </c>
      <c r="I455" s="8" t="n">
        <v>2183.9952</v>
      </c>
      <c r="J455" s="9" t="n">
        <v>2883650</v>
      </c>
      <c r="K455" s="18" t="n">
        <v>498.7574</v>
      </c>
      <c r="L455" s="8" t="n">
        <v>197874.1716</v>
      </c>
      <c r="M455" s="9" t="n">
        <v>219070318</v>
      </c>
      <c r="N455" s="29" t="n">
        <v>21.3575</v>
      </c>
      <c r="O455" s="30" t="n">
        <v>23.8675</v>
      </c>
      <c r="P455" s="30" t="n">
        <v>20.4425</v>
      </c>
      <c r="Q455" s="30" t="n">
        <v>21.065</v>
      </c>
      <c r="R455" s="31" t="n">
        <v>-0.0137</v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18" t="n">
        <v>363.4822</v>
      </c>
      <c r="F456" s="8" t="n">
        <v>38625.6544</v>
      </c>
      <c r="G456" s="9" t="n">
        <v>41927151</v>
      </c>
      <c r="H456" s="18" t="n">
        <v>51.842</v>
      </c>
      <c r="I456" s="8" t="n">
        <v>2018.8197</v>
      </c>
      <c r="J456" s="9" t="n">
        <v>2662125</v>
      </c>
      <c r="K456" s="18" t="n">
        <v>415.3242</v>
      </c>
      <c r="L456" s="8" t="n">
        <v>40644.4741</v>
      </c>
      <c r="M456" s="9" t="n">
        <v>44589276</v>
      </c>
      <c r="N456" s="29" t="n">
        <v>21.065</v>
      </c>
      <c r="O456" s="30" t="n">
        <v>21.32</v>
      </c>
      <c r="P456" s="30" t="n">
        <v>20.2825</v>
      </c>
      <c r="Q456" s="30" t="n">
        <v>20.695</v>
      </c>
      <c r="R456" s="31" t="n">
        <v>-0.0176</v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18" t="n">
        <v>324.3843</v>
      </c>
      <c r="F457" s="8" t="n">
        <v>37228.8599</v>
      </c>
      <c r="G457" s="9" t="n">
        <v>40443889</v>
      </c>
      <c r="H457" s="18" t="n">
        <v>44.2218</v>
      </c>
      <c r="I457" s="8" t="n">
        <v>1831.617</v>
      </c>
      <c r="J457" s="9" t="n">
        <v>2372770</v>
      </c>
      <c r="K457" s="18" t="n">
        <v>368.6061</v>
      </c>
      <c r="L457" s="8" t="n">
        <v>39060.4769</v>
      </c>
      <c r="M457" s="9" t="n">
        <v>42816659</v>
      </c>
      <c r="N457" s="29" t="n">
        <v>20.695</v>
      </c>
      <c r="O457" s="30" t="n">
        <v>22.11</v>
      </c>
      <c r="P457" s="30" t="n">
        <v>20.695</v>
      </c>
      <c r="Q457" s="30" t="n">
        <v>21.9525</v>
      </c>
      <c r="R457" s="31" t="n">
        <v>0.0608</v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18" t="n">
        <v>528.0221</v>
      </c>
      <c r="F458" s="8" t="n">
        <v>90546.8597</v>
      </c>
      <c r="G458" s="9" t="n">
        <v>97408305</v>
      </c>
      <c r="H458" s="18" t="n">
        <v>62.4357</v>
      </c>
      <c r="I458" s="8" t="n">
        <v>2783.8277</v>
      </c>
      <c r="J458" s="9" t="n">
        <v>3463997</v>
      </c>
      <c r="K458" s="18" t="n">
        <v>590.4578</v>
      </c>
      <c r="L458" s="8" t="n">
        <v>93330.6874</v>
      </c>
      <c r="M458" s="9" t="n">
        <v>100872302</v>
      </c>
      <c r="N458" s="29" t="n">
        <v>21.9525</v>
      </c>
      <c r="O458" s="30" t="n">
        <v>22.07</v>
      </c>
      <c r="P458" s="30" t="n">
        <v>19.745</v>
      </c>
      <c r="Q458" s="30" t="n">
        <v>19.9775</v>
      </c>
      <c r="R458" s="31" t="n">
        <v>-0.09</v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18" t="n">
        <v>287.5643</v>
      </c>
      <c r="F459" s="8" t="n">
        <v>83403.6406</v>
      </c>
      <c r="G459" s="9" t="n">
        <v>88778894</v>
      </c>
      <c r="H459" s="18" t="n">
        <v>45.4113</v>
      </c>
      <c r="I459" s="8" t="n">
        <v>2171.5163</v>
      </c>
      <c r="J459" s="9" t="n">
        <v>2789165</v>
      </c>
      <c r="K459" s="18" t="n">
        <v>332.9756</v>
      </c>
      <c r="L459" s="8" t="n">
        <v>85575.1569</v>
      </c>
      <c r="M459" s="9" t="n">
        <v>91568059</v>
      </c>
      <c r="N459" s="29" t="n">
        <v>19.9775</v>
      </c>
      <c r="O459" s="30" t="n">
        <v>19.9775</v>
      </c>
      <c r="P459" s="30" t="n">
        <v>18.5475</v>
      </c>
      <c r="Q459" s="30" t="n">
        <v>18.65</v>
      </c>
      <c r="R459" s="31" t="n">
        <v>-0.0664</v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18" t="n">
        <v>315.0869</v>
      </c>
      <c r="F460" s="8" t="n">
        <v>174312.6513</v>
      </c>
      <c r="G460" s="9" t="n">
        <v>184205088</v>
      </c>
      <c r="H460" s="18" t="n">
        <v>37.9075</v>
      </c>
      <c r="I460" s="8" t="n">
        <v>1872.2053</v>
      </c>
      <c r="J460" s="9" t="n">
        <v>2433168</v>
      </c>
      <c r="K460" s="18" t="n">
        <v>352.9944</v>
      </c>
      <c r="L460" s="8" t="n">
        <v>176184.8566</v>
      </c>
      <c r="M460" s="9" t="n">
        <v>186638256</v>
      </c>
      <c r="N460" s="29" t="n">
        <v>18.65</v>
      </c>
      <c r="O460" s="30" t="n">
        <v>19.595</v>
      </c>
      <c r="P460" s="30" t="n">
        <v>17.4075</v>
      </c>
      <c r="Q460" s="30" t="n">
        <v>19.16</v>
      </c>
      <c r="R460" s="31" t="n">
        <v>0.0273</v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18" t="n">
        <v>322.4646</v>
      </c>
      <c r="F461" s="8" t="n">
        <v>53107.4476</v>
      </c>
      <c r="G461" s="9" t="n">
        <v>56784908</v>
      </c>
      <c r="H461" s="18" t="n">
        <v>39.396</v>
      </c>
      <c r="I461" s="8" t="n">
        <v>2000.3138</v>
      </c>
      <c r="J461" s="9" t="n">
        <v>2636844</v>
      </c>
      <c r="K461" s="18" t="n">
        <v>361.8606</v>
      </c>
      <c r="L461" s="8" t="n">
        <v>55107.7614</v>
      </c>
      <c r="M461" s="9" t="n">
        <v>59421752</v>
      </c>
      <c r="N461" s="29" t="n">
        <v>19.16</v>
      </c>
      <c r="O461" s="30" t="n">
        <v>19.7775</v>
      </c>
      <c r="P461" s="30" t="n">
        <v>18.595</v>
      </c>
      <c r="Q461" s="30" t="n">
        <v>18.8975</v>
      </c>
      <c r="R461" s="31" t="n">
        <v>-0.0137</v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18" t="n">
        <v>349.848</v>
      </c>
      <c r="F462" s="8" t="n">
        <v>68689.5943</v>
      </c>
      <c r="G462" s="9" t="n">
        <v>74471496</v>
      </c>
      <c r="H462" s="18" t="n">
        <v>40.9063</v>
      </c>
      <c r="I462" s="8" t="n">
        <v>2265.7064</v>
      </c>
      <c r="J462" s="9" t="n">
        <v>2957409</v>
      </c>
      <c r="K462" s="18" t="n">
        <v>390.7543</v>
      </c>
      <c r="L462" s="8" t="n">
        <v>70955.30070000001</v>
      </c>
      <c r="M462" s="9" t="n">
        <v>77428905</v>
      </c>
      <c r="N462" s="29" t="n">
        <v>18.8975</v>
      </c>
      <c r="O462" s="30" t="n">
        <v>21.0825</v>
      </c>
      <c r="P462" s="30" t="n">
        <v>18.1825</v>
      </c>
      <c r="Q462" s="30" t="n">
        <v>20.4375</v>
      </c>
      <c r="R462" s="31" t="n">
        <v>0.0815</v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18" t="n">
        <v>434.7732</v>
      </c>
      <c r="F463" s="8" t="n">
        <v>96098.48699999999</v>
      </c>
      <c r="G463" s="9" t="n">
        <v>105379428</v>
      </c>
      <c r="H463" s="18" t="n">
        <v>38.6536</v>
      </c>
      <c r="I463" s="8" t="n">
        <v>2215.2603</v>
      </c>
      <c r="J463" s="9" t="n">
        <v>2822137</v>
      </c>
      <c r="K463" s="18" t="n">
        <v>473.4268</v>
      </c>
      <c r="L463" s="8" t="n">
        <v>98313.7473</v>
      </c>
      <c r="M463" s="9" t="n">
        <v>108201565</v>
      </c>
      <c r="N463" s="29" t="n">
        <v>20.4375</v>
      </c>
      <c r="O463" s="30" t="n">
        <v>20.9375</v>
      </c>
      <c r="P463" s="30" t="n">
        <v>19.555</v>
      </c>
      <c r="Q463" s="30" t="n">
        <v>19.685</v>
      </c>
      <c r="R463" s="31" t="n">
        <v>-0.0368</v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18" t="n">
        <v>279.0967</v>
      </c>
      <c r="F464" s="8" t="n">
        <v>83677.27469999999</v>
      </c>
      <c r="G464" s="9" t="n">
        <v>90841384</v>
      </c>
      <c r="H464" s="18" t="n">
        <v>35.1221</v>
      </c>
      <c r="I464" s="8" t="n">
        <v>2043.999</v>
      </c>
      <c r="J464" s="9" t="n">
        <v>2633001</v>
      </c>
      <c r="K464" s="18" t="n">
        <v>314.2188</v>
      </c>
      <c r="L464" s="8" t="n">
        <v>85721.27370000001</v>
      </c>
      <c r="M464" s="9" t="n">
        <v>93474385</v>
      </c>
      <c r="N464" s="29" t="n">
        <v>19.685</v>
      </c>
      <c r="O464" s="30" t="n">
        <v>19.685</v>
      </c>
      <c r="P464" s="30" t="n">
        <v>17.885</v>
      </c>
      <c r="Q464" s="30" t="n">
        <v>18.555</v>
      </c>
      <c r="R464" s="31" t="n">
        <v>-0.0574</v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18" t="n">
        <v>345.2151</v>
      </c>
      <c r="F465" s="8" t="n">
        <v>180887.8399</v>
      </c>
      <c r="G465" s="9" t="n">
        <v>192718957</v>
      </c>
      <c r="H465" s="18" t="n">
        <v>34.48</v>
      </c>
      <c r="I465" s="8" t="n">
        <v>2069.7183</v>
      </c>
      <c r="J465" s="9" t="n">
        <v>2661974</v>
      </c>
      <c r="K465" s="18" t="n">
        <v>379.6951</v>
      </c>
      <c r="L465" s="8" t="n">
        <v>182957.5582</v>
      </c>
      <c r="M465" s="9" t="n">
        <v>195380931</v>
      </c>
      <c r="N465" s="29" t="n">
        <v>18.555</v>
      </c>
      <c r="O465" s="30" t="n">
        <v>18.925</v>
      </c>
      <c r="P465" s="30" t="n">
        <v>16.8</v>
      </c>
      <c r="Q465" s="30" t="n">
        <v>17.71</v>
      </c>
      <c r="R465" s="31" t="n">
        <v>-0.0455</v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18" t="n">
        <v>301.1416</v>
      </c>
      <c r="F466" s="8" t="n">
        <v>51119.3137</v>
      </c>
      <c r="G466" s="9" t="n">
        <v>55485104</v>
      </c>
      <c r="H466" s="18" t="n">
        <v>33.538</v>
      </c>
      <c r="I466" s="8" t="n">
        <v>2228.1612</v>
      </c>
      <c r="J466" s="9" t="n">
        <v>2984029</v>
      </c>
      <c r="K466" s="18" t="n">
        <v>334.6796</v>
      </c>
      <c r="L466" s="8" t="n">
        <v>53347.4749</v>
      </c>
      <c r="M466" s="9" t="n">
        <v>58469133</v>
      </c>
      <c r="N466" s="29" t="n">
        <v>17.71</v>
      </c>
      <c r="O466" s="30" t="n">
        <v>19.5325</v>
      </c>
      <c r="P466" s="30" t="n">
        <v>16.855</v>
      </c>
      <c r="Q466" s="30" t="n">
        <v>18.68</v>
      </c>
      <c r="R466" s="31" t="n">
        <v>0.0548</v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18" t="n">
        <v>409.2644</v>
      </c>
      <c r="F467" s="8" t="n">
        <v>64726.0337</v>
      </c>
      <c r="G467" s="9" t="n">
        <v>71865965</v>
      </c>
      <c r="H467" s="18" t="n">
        <v>35.7192</v>
      </c>
      <c r="I467" s="8" t="n">
        <v>2623.958</v>
      </c>
      <c r="J467" s="9" t="n">
        <v>3561015</v>
      </c>
      <c r="K467" s="18" t="n">
        <v>444.9836</v>
      </c>
      <c r="L467" s="8" t="n">
        <v>67349.9917</v>
      </c>
      <c r="M467" s="9" t="n">
        <v>75426980</v>
      </c>
      <c r="N467" s="29" t="n">
        <v>18.68</v>
      </c>
      <c r="O467" s="30" t="n">
        <v>23.535</v>
      </c>
      <c r="P467" s="30" t="n">
        <v>18.68</v>
      </c>
      <c r="Q467" s="30" t="n">
        <v>22.9775</v>
      </c>
      <c r="R467" s="31" t="n">
        <v>0.2301</v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18" t="n">
        <v>496.6338</v>
      </c>
      <c r="F468" s="8" t="n">
        <v>97981.4985</v>
      </c>
      <c r="G468" s="9" t="n">
        <v>108627529</v>
      </c>
      <c r="H468" s="18" t="n">
        <v>39.1724</v>
      </c>
      <c r="I468" s="8" t="n">
        <v>2884.8866</v>
      </c>
      <c r="J468" s="9" t="n">
        <v>3892206</v>
      </c>
      <c r="K468" s="18" t="n">
        <v>535.8062</v>
      </c>
      <c r="L468" s="8" t="n">
        <v>100866.3851</v>
      </c>
      <c r="M468" s="9" t="n">
        <v>112519735</v>
      </c>
      <c r="N468" s="29" t="n">
        <v>22.9775</v>
      </c>
      <c r="O468" s="30" t="n">
        <v>23.14</v>
      </c>
      <c r="P468" s="30" t="n">
        <v>20.435</v>
      </c>
      <c r="Q468" s="30" t="n">
        <v>20.6125</v>
      </c>
      <c r="R468" s="31" t="n">
        <v>-0.1029</v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18" t="n">
        <v>455.5629</v>
      </c>
      <c r="F469" s="8" t="n">
        <v>125245.6189</v>
      </c>
      <c r="G469" s="9" t="n">
        <v>136870282</v>
      </c>
      <c r="H469" s="18" t="n">
        <v>31.6051</v>
      </c>
      <c r="I469" s="8" t="n">
        <v>2379.2037</v>
      </c>
      <c r="J469" s="9" t="n">
        <v>3168240</v>
      </c>
      <c r="K469" s="18" t="n">
        <v>487.168</v>
      </c>
      <c r="L469" s="8" t="n">
        <v>127624.8226</v>
      </c>
      <c r="M469" s="9" t="n">
        <v>140038522</v>
      </c>
      <c r="N469" s="29" t="n">
        <v>20.6125</v>
      </c>
      <c r="O469" s="30" t="n">
        <v>21.02</v>
      </c>
      <c r="P469" s="30" t="n">
        <v>19.3525</v>
      </c>
      <c r="Q469" s="30" t="n">
        <v>20.5925</v>
      </c>
      <c r="R469" s="31" t="n">
        <v>-0.001</v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18" t="n">
        <v>428.8945</v>
      </c>
      <c r="F470" s="8" t="n">
        <v>199301.1822</v>
      </c>
      <c r="G470" s="9" t="n">
        <v>217616968</v>
      </c>
      <c r="H470" s="18" t="n">
        <v>25.2879</v>
      </c>
      <c r="I470" s="8" t="n">
        <v>2061.1682</v>
      </c>
      <c r="J470" s="9" t="n">
        <v>2744424</v>
      </c>
      <c r="K470" s="18" t="n">
        <v>454.1824</v>
      </c>
      <c r="L470" s="8" t="n">
        <v>201362.3504</v>
      </c>
      <c r="M470" s="9" t="n">
        <v>220361392</v>
      </c>
      <c r="N470" s="29" t="n">
        <v>20.5925</v>
      </c>
      <c r="O470" s="30" t="n">
        <v>22.37</v>
      </c>
      <c r="P470" s="30" t="n">
        <v>19.4625</v>
      </c>
      <c r="Q470" s="30" t="n">
        <v>22.005</v>
      </c>
      <c r="R470" s="31" t="n">
        <v>0.06859999999999999</v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18" t="n">
        <v>317.9143</v>
      </c>
      <c r="F471" s="8" t="n">
        <v>42439.3066</v>
      </c>
      <c r="G471" s="9" t="n">
        <v>46686651</v>
      </c>
      <c r="H471" s="18" t="n">
        <v>23.1013</v>
      </c>
      <c r="I471" s="8" t="n">
        <v>2162.73</v>
      </c>
      <c r="J471" s="9" t="n">
        <v>2934919</v>
      </c>
      <c r="K471" s="18" t="n">
        <v>341.0156</v>
      </c>
      <c r="L471" s="8" t="n">
        <v>44602.0366</v>
      </c>
      <c r="M471" s="9" t="n">
        <v>49621570</v>
      </c>
      <c r="N471" s="29" t="n">
        <v>22.005</v>
      </c>
      <c r="O471" s="30" t="n">
        <v>23.21</v>
      </c>
      <c r="P471" s="30" t="n">
        <v>21.635</v>
      </c>
      <c r="Q471" s="30" t="n">
        <v>22.165</v>
      </c>
      <c r="R471" s="31" t="n">
        <v>0.0073</v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18" t="n">
        <v>388.8921</v>
      </c>
      <c r="F472" s="8" t="n">
        <v>64670.8033</v>
      </c>
      <c r="G472" s="9" t="n">
        <v>71169723</v>
      </c>
      <c r="H472" s="18" t="n">
        <v>23.3322</v>
      </c>
      <c r="I472" s="8" t="n">
        <v>2532.6772</v>
      </c>
      <c r="J472" s="9" t="n">
        <v>3492830</v>
      </c>
      <c r="K472" s="18" t="n">
        <v>412.2243</v>
      </c>
      <c r="L472" s="8" t="n">
        <v>67203.48050000001</v>
      </c>
      <c r="M472" s="9" t="n">
        <v>74662553</v>
      </c>
      <c r="N472" s="29" t="n">
        <v>22.165</v>
      </c>
      <c r="O472" s="30" t="n">
        <v>23.755</v>
      </c>
      <c r="P472" s="30" t="n">
        <v>20.57</v>
      </c>
      <c r="Q472" s="30" t="n">
        <v>22.9025</v>
      </c>
      <c r="R472" s="31" t="n">
        <v>0.0333</v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18" t="n">
        <v>426.1629</v>
      </c>
      <c r="F473" s="8" t="n">
        <v>74822.0447</v>
      </c>
      <c r="G473" s="9" t="n">
        <v>83532702</v>
      </c>
      <c r="H473" s="18" t="n">
        <v>27.3294</v>
      </c>
      <c r="I473" s="8" t="n">
        <v>2575.7302</v>
      </c>
      <c r="J473" s="9" t="n">
        <v>3562568</v>
      </c>
      <c r="K473" s="18" t="n">
        <v>453.4923</v>
      </c>
      <c r="L473" s="8" t="n">
        <v>77397.7749</v>
      </c>
      <c r="M473" s="9" t="n">
        <v>87095270</v>
      </c>
      <c r="N473" s="29" t="n">
        <v>22.9025</v>
      </c>
      <c r="O473" s="30" t="n">
        <v>27.815</v>
      </c>
      <c r="P473" s="30" t="n">
        <v>22.9025</v>
      </c>
      <c r="Q473" s="30" t="n">
        <v>26.6625</v>
      </c>
      <c r="R473" s="31" t="n">
        <v>0.1642</v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18" t="n">
        <v>321.4118</v>
      </c>
      <c r="F474" s="8" t="n">
        <v>84808.7353</v>
      </c>
      <c r="G474" s="9" t="n">
        <v>93917835</v>
      </c>
      <c r="H474" s="18" t="n">
        <v>20.2242</v>
      </c>
      <c r="I474" s="8" t="n">
        <v>1717.3382</v>
      </c>
      <c r="J474" s="9" t="n">
        <v>2330145</v>
      </c>
      <c r="K474" s="18" t="n">
        <v>341.636</v>
      </c>
      <c r="L474" s="8" t="n">
        <v>86526.0735</v>
      </c>
      <c r="M474" s="9" t="n">
        <v>96247980</v>
      </c>
      <c r="N474" s="29" t="n">
        <v>26.6625</v>
      </c>
      <c r="O474" s="30" t="n">
        <v>26.6625</v>
      </c>
      <c r="P474" s="30" t="n">
        <v>23.9075</v>
      </c>
      <c r="Q474" s="30" t="n">
        <v>24.5425</v>
      </c>
      <c r="R474" s="31" t="n">
        <v>-0.0795</v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18" t="n">
        <v>598.3898</v>
      </c>
      <c r="F475" s="8" t="n">
        <v>187471.9488</v>
      </c>
      <c r="G475" s="9" t="n">
        <v>214912365</v>
      </c>
      <c r="H475" s="18" t="n">
        <v>41.1114</v>
      </c>
      <c r="I475" s="8" t="n">
        <v>2063.8169</v>
      </c>
      <c r="J475" s="9" t="n">
        <v>2834639</v>
      </c>
      <c r="K475" s="18" t="n">
        <v>639.5012</v>
      </c>
      <c r="L475" s="8" t="n">
        <v>189535.7657</v>
      </c>
      <c r="M475" s="9" t="n">
        <v>217747004</v>
      </c>
      <c r="N475" s="29" t="n">
        <v>24.5425</v>
      </c>
      <c r="O475" s="30" t="n">
        <v>33.9725</v>
      </c>
      <c r="P475" s="30" t="n">
        <v>24.5425</v>
      </c>
      <c r="Q475" s="30" t="n">
        <v>31.9825</v>
      </c>
      <c r="R475" s="31" t="n">
        <v>0.3031</v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18" t="n">
        <v>425.2709</v>
      </c>
      <c r="F476" s="8" t="n">
        <v>48161.6363</v>
      </c>
      <c r="G476" s="9" t="n">
        <v>54701111</v>
      </c>
      <c r="H476" s="18" t="n">
        <v>38.5485</v>
      </c>
      <c r="I476" s="8" t="n">
        <v>1558.4936</v>
      </c>
      <c r="J476" s="9" t="n">
        <v>2123845</v>
      </c>
      <c r="K476" s="18" t="n">
        <v>463.8194</v>
      </c>
      <c r="L476" s="8" t="n">
        <v>49720.1299</v>
      </c>
      <c r="M476" s="9" t="n">
        <v>56824956</v>
      </c>
      <c r="N476" s="29" t="n">
        <v>31.9825</v>
      </c>
      <c r="O476" s="30" t="n">
        <v>31.9825</v>
      </c>
      <c r="P476" s="30" t="n">
        <v>26.15</v>
      </c>
      <c r="Q476" s="30" t="n">
        <v>26.74</v>
      </c>
      <c r="R476" s="31" t="n">
        <v>-0.1639</v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18" t="n">
        <v>463.0952</v>
      </c>
      <c r="F477" s="8" t="n">
        <v>60160.9242</v>
      </c>
      <c r="G477" s="9" t="n">
        <v>68893936</v>
      </c>
      <c r="H477" s="18" t="n">
        <v>38.8478</v>
      </c>
      <c r="I477" s="8" t="n">
        <v>1547.6614</v>
      </c>
      <c r="J477" s="9" t="n">
        <v>2149580</v>
      </c>
      <c r="K477" s="18" t="n">
        <v>501.943</v>
      </c>
      <c r="L477" s="8" t="n">
        <v>61708.5856</v>
      </c>
      <c r="M477" s="9" t="n">
        <v>71043516</v>
      </c>
      <c r="N477" s="29" t="n">
        <v>26.74</v>
      </c>
      <c r="O477" s="30" t="n">
        <v>29.785</v>
      </c>
      <c r="P477" s="30" t="n">
        <v>26.74</v>
      </c>
      <c r="Q477" s="30" t="n">
        <v>28.57</v>
      </c>
      <c r="R477" s="31" t="n">
        <v>0.0684</v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 t="n">
        <v>465.0822</v>
      </c>
      <c r="F478" s="8" t="n">
        <v>82061.45020000001</v>
      </c>
      <c r="G478" s="9" t="n">
        <v>94939211</v>
      </c>
      <c r="H478" s="18" t="n">
        <v>47.4038</v>
      </c>
      <c r="I478" s="8" t="n">
        <v>1794.5443</v>
      </c>
      <c r="J478" s="9" t="n">
        <v>2431213</v>
      </c>
      <c r="K478" s="18" t="n">
        <v>512.486</v>
      </c>
      <c r="L478" s="8" t="n">
        <v>83855.9945</v>
      </c>
      <c r="M478" s="9" t="n">
        <v>97370424</v>
      </c>
      <c r="N478" s="29" t="n">
        <v>28.57</v>
      </c>
      <c r="O478" s="30" t="n">
        <v>30.8425</v>
      </c>
      <c r="P478" s="30" t="n">
        <v>28.57</v>
      </c>
      <c r="Q478" s="30" t="n">
        <v>29.2325</v>
      </c>
      <c r="R478" s="31" t="n">
        <v>0.0232</v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 t="n">
        <v>459.568</v>
      </c>
      <c r="F479" s="8" t="n">
        <v>192883.213</v>
      </c>
      <c r="G479" s="9" t="n">
        <v>223259232</v>
      </c>
      <c r="H479" s="18" t="n">
        <v>37.9542</v>
      </c>
      <c r="I479" s="8" t="n">
        <v>1513.1163</v>
      </c>
      <c r="J479" s="9" t="n">
        <v>2057501</v>
      </c>
      <c r="K479" s="18" t="n">
        <v>497.5222</v>
      </c>
      <c r="L479" s="8" t="n">
        <v>194396.3293</v>
      </c>
      <c r="M479" s="9" t="n">
        <v>225316733</v>
      </c>
      <c r="N479" s="29" t="n">
        <v>29.2325</v>
      </c>
      <c r="O479" s="30" t="n">
        <v>29.2325</v>
      </c>
      <c r="P479" s="30" t="n">
        <v>27.2225</v>
      </c>
      <c r="Q479" s="30" t="n">
        <v>28.155</v>
      </c>
      <c r="R479" s="31" t="n">
        <v>-0.0369</v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18" t="n">
        <v>477.3575</v>
      </c>
      <c r="F480" s="8" t="n">
        <v>49992.7075</v>
      </c>
      <c r="G480" s="9" t="n">
        <v>58356854</v>
      </c>
      <c r="H480" s="18" t="n">
        <v>47.4042</v>
      </c>
      <c r="I480" s="8" t="n">
        <v>1930.4369</v>
      </c>
      <c r="J480" s="9" t="n">
        <v>2674000</v>
      </c>
      <c r="K480" s="18" t="n">
        <v>524.7617</v>
      </c>
      <c r="L480" s="8" t="n">
        <v>51923.1444</v>
      </c>
      <c r="M480" s="9" t="n">
        <v>61030854</v>
      </c>
      <c r="N480" s="29" t="n">
        <v>28.155</v>
      </c>
      <c r="O480" s="30" t="n">
        <v>29.925</v>
      </c>
      <c r="P480" s="30" t="n">
        <v>27.2225</v>
      </c>
      <c r="Q480" s="30" t="n">
        <v>27.9575</v>
      </c>
      <c r="R480" s="31" t="n">
        <v>-0.007</v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18" t="n">
        <v>485.9136</v>
      </c>
      <c r="F481" s="8" t="n">
        <v>49769.0188</v>
      </c>
      <c r="G481" s="9" t="n">
        <v>59727042</v>
      </c>
      <c r="H481" s="18" t="n">
        <v>46.1807</v>
      </c>
      <c r="I481" s="8" t="n">
        <v>1827.0285</v>
      </c>
      <c r="J481" s="9" t="n">
        <v>2462881</v>
      </c>
      <c r="K481" s="18" t="n">
        <v>532.0943</v>
      </c>
      <c r="L481" s="8" t="n">
        <v>51596.0473</v>
      </c>
      <c r="M481" s="9" t="n">
        <v>62189923</v>
      </c>
      <c r="N481" s="29" t="n">
        <v>27.9575</v>
      </c>
      <c r="O481" s="30" t="n">
        <v>30.2775</v>
      </c>
      <c r="P481" s="30" t="n">
        <v>27.9575</v>
      </c>
      <c r="Q481" s="30" t="n">
        <v>29.33</v>
      </c>
      <c r="R481" s="31" t="n">
        <v>0.0491</v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18" t="n">
        <v>536.3105</v>
      </c>
      <c r="F482" s="8" t="n">
        <v>66185.6669</v>
      </c>
      <c r="G482" s="9" t="n">
        <v>80641792</v>
      </c>
      <c r="H482" s="18" t="n">
        <v>46.9046</v>
      </c>
      <c r="I482" s="8" t="n">
        <v>1822.4635</v>
      </c>
      <c r="J482" s="9" t="n">
        <v>2511576</v>
      </c>
      <c r="K482" s="18" t="n">
        <v>583.2151</v>
      </c>
      <c r="L482" s="8" t="n">
        <v>68008.13039999999</v>
      </c>
      <c r="M482" s="9" t="n">
        <v>83153368</v>
      </c>
      <c r="N482" s="29" t="n">
        <v>29.33</v>
      </c>
      <c r="O482" s="30" t="n">
        <v>30.0575</v>
      </c>
      <c r="P482" s="30" t="n">
        <v>27.1125</v>
      </c>
      <c r="Q482" s="30" t="n">
        <v>28.5875</v>
      </c>
      <c r="R482" s="31" t="n">
        <v>-0.0253</v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18" t="n">
        <v>475.7319</v>
      </c>
      <c r="F483" s="8" t="n">
        <v>86304.7415</v>
      </c>
      <c r="G483" s="9" t="n">
        <v>104030844</v>
      </c>
      <c r="H483" s="18" t="n">
        <v>42.3707</v>
      </c>
      <c r="I483" s="8" t="n">
        <v>1778.9311</v>
      </c>
      <c r="J483" s="9" t="n">
        <v>2512461</v>
      </c>
      <c r="K483" s="18" t="n">
        <v>518.1026000000001</v>
      </c>
      <c r="L483" s="8" t="n">
        <v>88083.67260000001</v>
      </c>
      <c r="M483" s="9" t="n">
        <v>106543305</v>
      </c>
      <c r="N483" s="29" t="n">
        <v>28.5875</v>
      </c>
      <c r="O483" s="30" t="n">
        <v>28.5875</v>
      </c>
      <c r="P483" s="30" t="n">
        <v>27.305</v>
      </c>
      <c r="Q483" s="30" t="n">
        <v>27.4675</v>
      </c>
      <c r="R483" s="31" t="n">
        <v>-0.0392</v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18" t="n">
        <v>605.5608999999999</v>
      </c>
      <c r="F484" s="8" t="n">
        <v>221110.2279</v>
      </c>
      <c r="G484" s="9" t="n">
        <v>257980996</v>
      </c>
      <c r="H484" s="18" t="n">
        <v>48.1542</v>
      </c>
      <c r="I484" s="8" t="n">
        <v>2185.2634</v>
      </c>
      <c r="J484" s="9" t="n">
        <v>2935766</v>
      </c>
      <c r="K484" s="18" t="n">
        <v>653.7151</v>
      </c>
      <c r="L484" s="8" t="n">
        <v>223295.4913</v>
      </c>
      <c r="M484" s="9" t="n">
        <v>260916762</v>
      </c>
      <c r="N484" s="29" t="n">
        <v>27.4675</v>
      </c>
      <c r="O484" s="30" t="n">
        <v>27.4675</v>
      </c>
      <c r="P484" s="30" t="n">
        <v>22.9625</v>
      </c>
      <c r="Q484" s="30" t="n">
        <v>25.5825</v>
      </c>
      <c r="R484" s="31" t="n">
        <v>-0.06859999999999999</v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18" t="n">
        <v>410.718</v>
      </c>
      <c r="F485" s="8" t="n">
        <v>43576.4418</v>
      </c>
      <c r="G485" s="9" t="n">
        <v>50835747</v>
      </c>
      <c r="H485" s="18" t="n">
        <v>42.6309</v>
      </c>
      <c r="I485" s="8" t="n">
        <v>1878.5957</v>
      </c>
      <c r="J485" s="9" t="n">
        <v>2584699</v>
      </c>
      <c r="K485" s="18" t="n">
        <v>453.3489</v>
      </c>
      <c r="L485" s="8" t="n">
        <v>45455.0375</v>
      </c>
      <c r="M485" s="9" t="n">
        <v>53420446</v>
      </c>
      <c r="N485" s="29" t="n">
        <v>25.5825</v>
      </c>
      <c r="O485" s="30" t="n">
        <v>25.8725</v>
      </c>
      <c r="P485" s="30" t="n">
        <v>24.58</v>
      </c>
      <c r="Q485" s="30" t="n">
        <v>25.345</v>
      </c>
      <c r="R485" s="31" t="n">
        <v>-0.009299999999999999</v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18" t="n">
        <v>386.6154</v>
      </c>
      <c r="F486" s="8" t="n">
        <v>47626.8059</v>
      </c>
      <c r="G486" s="9" t="n">
        <v>55228351</v>
      </c>
      <c r="H486" s="18" t="n">
        <v>46.644</v>
      </c>
      <c r="I486" s="8" t="n">
        <v>2114.0017</v>
      </c>
      <c r="J486" s="9" t="n">
        <v>2976605</v>
      </c>
      <c r="K486" s="18" t="n">
        <v>433.2594</v>
      </c>
      <c r="L486" s="8" t="n">
        <v>49740.8076</v>
      </c>
      <c r="M486" s="9" t="n">
        <v>58204956</v>
      </c>
      <c r="N486" s="29" t="n">
        <v>25.345</v>
      </c>
      <c r="O486" s="30" t="n">
        <v>26.2125</v>
      </c>
      <c r="P486" s="30" t="n">
        <v>25.09</v>
      </c>
      <c r="Q486" s="30" t="n">
        <v>25.6775</v>
      </c>
      <c r="R486" s="31" t="n">
        <v>0.0131</v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18" t="n">
        <v>484.3348</v>
      </c>
      <c r="F487" s="8" t="n">
        <v>70810.89350000001</v>
      </c>
      <c r="G487" s="9" t="n">
        <v>81851967</v>
      </c>
      <c r="H487" s="18" t="n">
        <v>47.2332</v>
      </c>
      <c r="I487" s="8" t="n">
        <v>2348.7278</v>
      </c>
      <c r="J487" s="9" t="n">
        <v>3295387</v>
      </c>
      <c r="K487" s="18" t="n">
        <v>531.568</v>
      </c>
      <c r="L487" s="8" t="n">
        <v>73159.6213</v>
      </c>
      <c r="M487" s="9" t="n">
        <v>85147354</v>
      </c>
      <c r="N487" s="29" t="n">
        <v>25.6775</v>
      </c>
      <c r="O487" s="30" t="n">
        <v>27.5425</v>
      </c>
      <c r="P487" s="30" t="n">
        <v>23.6575</v>
      </c>
      <c r="Q487" s="30" t="n">
        <v>26.73</v>
      </c>
      <c r="R487" s="31" t="n">
        <v>0.041</v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18" t="n">
        <v>366.9665</v>
      </c>
      <c r="F488" s="8" t="n">
        <v>72953.8912</v>
      </c>
      <c r="G488" s="9" t="n">
        <v>83930458</v>
      </c>
      <c r="H488" s="18" t="n">
        <v>37.0753</v>
      </c>
      <c r="I488" s="8" t="n">
        <v>1918.9472</v>
      </c>
      <c r="J488" s="9" t="n">
        <v>2677306</v>
      </c>
      <c r="K488" s="18" t="n">
        <v>404.0418</v>
      </c>
      <c r="L488" s="8" t="n">
        <v>74872.83839999999</v>
      </c>
      <c r="M488" s="9" t="n">
        <v>86607764</v>
      </c>
      <c r="N488" s="29" t="n">
        <v>26.73</v>
      </c>
      <c r="O488" s="30" t="n">
        <v>26.73</v>
      </c>
      <c r="P488" s="30" t="n">
        <v>24.0125</v>
      </c>
      <c r="Q488" s="30" t="n">
        <v>24.1175</v>
      </c>
      <c r="R488" s="31" t="n">
        <v>-0.0977</v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18" t="n">
        <v>387.5176</v>
      </c>
      <c r="F489" s="8" t="n">
        <v>163918.9066</v>
      </c>
      <c r="G489" s="9" t="n">
        <v>184573062</v>
      </c>
      <c r="H489" s="18" t="n">
        <v>46.6218</v>
      </c>
      <c r="I489" s="8" t="n">
        <v>2630.7083</v>
      </c>
      <c r="J489" s="9" t="n">
        <v>3614705</v>
      </c>
      <c r="K489" s="18" t="n">
        <v>434.1394</v>
      </c>
      <c r="L489" s="8" t="n">
        <v>166549.6149</v>
      </c>
      <c r="M489" s="9" t="n">
        <v>188187767</v>
      </c>
      <c r="N489" s="29" t="n">
        <v>24.1175</v>
      </c>
      <c r="O489" s="30" t="n">
        <v>24.1175</v>
      </c>
      <c r="P489" s="30" t="n">
        <v>20.77</v>
      </c>
      <c r="Q489" s="30" t="n">
        <v>22.61</v>
      </c>
      <c r="R489" s="31" t="n">
        <v>-0.0625</v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18" t="n">
        <v>322.5858</v>
      </c>
      <c r="F490" s="8" t="n">
        <v>46473.5517</v>
      </c>
      <c r="G490" s="9" t="n">
        <v>52225685</v>
      </c>
      <c r="H490" s="18" t="n">
        <v>43.9259</v>
      </c>
      <c r="I490" s="8" t="n">
        <v>2576.5901</v>
      </c>
      <c r="J490" s="9" t="n">
        <v>3465509</v>
      </c>
      <c r="K490" s="18" t="n">
        <v>366.5117</v>
      </c>
      <c r="L490" s="8" t="n">
        <v>49050.1418</v>
      </c>
      <c r="M490" s="9" t="n">
        <v>55691194</v>
      </c>
      <c r="N490" s="29" t="n">
        <v>22.61</v>
      </c>
      <c r="O490" s="30" t="n">
        <v>24.7125</v>
      </c>
      <c r="P490" s="30" t="n">
        <v>22.61</v>
      </c>
      <c r="Q490" s="30" t="n">
        <v>24.6225</v>
      </c>
      <c r="R490" s="31" t="n">
        <v>0.089</v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18" t="n">
        <v>421.1537</v>
      </c>
      <c r="F491" s="8" t="n">
        <v>71932.1321</v>
      </c>
      <c r="G491" s="9" t="n">
        <v>81151574</v>
      </c>
      <c r="H491" s="18" t="n">
        <v>49.2262</v>
      </c>
      <c r="I491" s="8" t="n">
        <v>3081.8948</v>
      </c>
      <c r="J491" s="9" t="n">
        <v>4158164</v>
      </c>
      <c r="K491" s="18" t="n">
        <v>470.3799</v>
      </c>
      <c r="L491" s="8" t="n">
        <v>75014.0269</v>
      </c>
      <c r="M491" s="9" t="n">
        <v>85309738</v>
      </c>
      <c r="N491" s="29" t="n">
        <v>24.6225</v>
      </c>
      <c r="O491" s="30" t="n">
        <v>25.1575</v>
      </c>
      <c r="P491" s="30" t="n">
        <v>23.76</v>
      </c>
      <c r="Q491" s="30" t="n">
        <v>24.07</v>
      </c>
      <c r="R491" s="31" t="n">
        <v>-0.0224</v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18" t="n">
        <v>427.3628</v>
      </c>
      <c r="F492" s="8" t="n">
        <v>99955.37179999999</v>
      </c>
      <c r="G492" s="9" t="n">
        <v>111936481</v>
      </c>
      <c r="H492" s="18" t="n">
        <v>45.4709</v>
      </c>
      <c r="I492" s="8" t="n">
        <v>2853.9551</v>
      </c>
      <c r="J492" s="9" t="n">
        <v>3908640</v>
      </c>
      <c r="K492" s="18" t="n">
        <v>472.8337</v>
      </c>
      <c r="L492" s="8" t="n">
        <v>102809.3269</v>
      </c>
      <c r="M492" s="9" t="n">
        <v>115845121</v>
      </c>
      <c r="N492" s="29" t="n">
        <v>24.07</v>
      </c>
      <c r="O492" s="30" t="n">
        <v>24.975</v>
      </c>
      <c r="P492" s="30" t="n">
        <v>20.455</v>
      </c>
      <c r="Q492" s="30" t="n">
        <v>24.7475</v>
      </c>
      <c r="R492" s="31" t="n">
        <v>0.0281</v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18" t="n">
        <v>412.4654</v>
      </c>
      <c r="F493" s="8" t="n">
        <v>186520.724</v>
      </c>
      <c r="G493" s="9" t="n">
        <v>211103574</v>
      </c>
      <c r="H493" s="18" t="n">
        <v>42.9362</v>
      </c>
      <c r="I493" s="8" t="n">
        <v>2668.6773</v>
      </c>
      <c r="J493" s="9" t="n">
        <v>3555822</v>
      </c>
      <c r="K493" s="18" t="n">
        <v>455.4016</v>
      </c>
      <c r="L493" s="8" t="n">
        <v>189189.4013</v>
      </c>
      <c r="M493" s="9" t="n">
        <v>214659396</v>
      </c>
      <c r="N493" s="29" t="n">
        <v>24.7475</v>
      </c>
      <c r="O493" s="30" t="n">
        <v>25.53</v>
      </c>
      <c r="P493" s="30" t="n">
        <v>23.8125</v>
      </c>
      <c r="Q493" s="30" t="n">
        <v>23.93</v>
      </c>
      <c r="R493" s="31" t="n">
        <v>-0.033</v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18" t="n">
        <v>280.3128</v>
      </c>
      <c r="F494" s="8" t="n">
        <v>37227.9496</v>
      </c>
      <c r="G494" s="9" t="n">
        <v>42157136</v>
      </c>
      <c r="H494" s="18" t="n">
        <v>36.2082</v>
      </c>
      <c r="I494" s="8" t="n">
        <v>2796.4913</v>
      </c>
      <c r="J494" s="9" t="n">
        <v>3760461</v>
      </c>
      <c r="K494" s="18" t="n">
        <v>316.521</v>
      </c>
      <c r="L494" s="8" t="n">
        <v>40024.4409</v>
      </c>
      <c r="M494" s="9" t="n">
        <v>45917597</v>
      </c>
      <c r="N494" s="29" t="n">
        <v>23.93</v>
      </c>
      <c r="O494" s="30" t="n">
        <v>24.2725</v>
      </c>
      <c r="P494" s="30" t="n">
        <v>22.91</v>
      </c>
      <c r="Q494" s="30" t="n">
        <v>23.43</v>
      </c>
      <c r="R494" s="31" t="n">
        <v>-0.0209</v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18" t="n">
        <v>333.9011</v>
      </c>
      <c r="F495" s="8" t="n">
        <v>53850.2814</v>
      </c>
      <c r="G495" s="9" t="n">
        <v>61200103</v>
      </c>
      <c r="H495" s="18" t="n">
        <v>33.3549</v>
      </c>
      <c r="I495" s="8" t="n">
        <v>2913.3541</v>
      </c>
      <c r="J495" s="9" t="n">
        <v>3874022</v>
      </c>
      <c r="K495" s="18" t="n">
        <v>367.256</v>
      </c>
      <c r="L495" s="8" t="n">
        <v>56763.6355</v>
      </c>
      <c r="M495" s="9" t="n">
        <v>65074125</v>
      </c>
      <c r="N495" s="29" t="n">
        <v>23.43</v>
      </c>
      <c r="O495" s="30" t="n">
        <v>24.2125</v>
      </c>
      <c r="P495" s="30" t="n">
        <v>19.59</v>
      </c>
      <c r="Q495" s="30" t="n">
        <v>22.61</v>
      </c>
      <c r="R495" s="31" t="n">
        <v>-0.035</v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18" t="n">
        <v>305.1261</v>
      </c>
      <c r="F496" s="8" t="n">
        <v>60213.2855</v>
      </c>
      <c r="G496" s="9" t="n">
        <v>68092643</v>
      </c>
      <c r="H496" s="18" t="n">
        <v>32.2629</v>
      </c>
      <c r="I496" s="8" t="n">
        <v>2756.7624</v>
      </c>
      <c r="J496" s="9" t="n">
        <v>3696507</v>
      </c>
      <c r="K496" s="18" t="n">
        <v>337.389</v>
      </c>
      <c r="L496" s="8" t="n">
        <v>62970.0479</v>
      </c>
      <c r="M496" s="9" t="n">
        <v>71789150</v>
      </c>
      <c r="N496" s="29" t="n">
        <v>22.61</v>
      </c>
      <c r="O496" s="30" t="n">
        <v>22.61</v>
      </c>
      <c r="P496" s="30" t="n">
        <v>21.1025</v>
      </c>
      <c r="Q496" s="30" t="n">
        <v>21.3025</v>
      </c>
      <c r="R496" s="31" t="n">
        <v>-0.0578</v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18" t="n">
        <v>289.9366</v>
      </c>
      <c r="F497" s="8" t="n">
        <v>73846.1559</v>
      </c>
      <c r="G497" s="9" t="n">
        <v>82879105</v>
      </c>
      <c r="H497" s="18" t="n">
        <v>35.5464</v>
      </c>
      <c r="I497" s="8" t="n">
        <v>2617.0249</v>
      </c>
      <c r="J497" s="9" t="n">
        <v>3426139</v>
      </c>
      <c r="K497" s="18" t="n">
        <v>325.483</v>
      </c>
      <c r="L497" s="8" t="n">
        <v>76463.1808</v>
      </c>
      <c r="M497" s="9" t="n">
        <v>86305244</v>
      </c>
      <c r="N497" s="29" t="n">
        <v>21.3025</v>
      </c>
      <c r="O497" s="30" t="n">
        <v>21.3025</v>
      </c>
      <c r="P497" s="30" t="n">
        <v>19.73</v>
      </c>
      <c r="Q497" s="30" t="n">
        <v>20.61</v>
      </c>
      <c r="R497" s="31" t="n">
        <v>-0.0325</v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18" t="n">
        <v>314.9562</v>
      </c>
      <c r="F498" s="8" t="n">
        <v>152843.7281</v>
      </c>
      <c r="G498" s="9" t="n">
        <v>170480745</v>
      </c>
      <c r="H498" s="18" t="n">
        <v>32.6042</v>
      </c>
      <c r="I498" s="8" t="n">
        <v>1706.1158</v>
      </c>
      <c r="J498" s="9" t="n">
        <v>2252150</v>
      </c>
      <c r="K498" s="18" t="n">
        <v>347.5604</v>
      </c>
      <c r="L498" s="8" t="n">
        <v>154549.8439</v>
      </c>
      <c r="M498" s="9" t="n">
        <v>172732895</v>
      </c>
      <c r="N498" s="29" t="n">
        <v>20.61</v>
      </c>
      <c r="O498" s="30" t="n">
        <v>20.9425</v>
      </c>
      <c r="P498" s="30" t="n">
        <v>20.2125</v>
      </c>
      <c r="Q498" s="30" t="n">
        <v>20.56</v>
      </c>
      <c r="R498" s="31" t="n">
        <v>-0.0024</v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18" t="n">
        <v>249.0273</v>
      </c>
      <c r="F499" s="8" t="n">
        <v>38719.8034</v>
      </c>
      <c r="G499" s="9" t="n">
        <v>42880737</v>
      </c>
      <c r="H499" s="18" t="n">
        <v>41.942</v>
      </c>
      <c r="I499" s="8" t="n">
        <v>1713.0108</v>
      </c>
      <c r="J499" s="9" t="n">
        <v>2226966</v>
      </c>
      <c r="K499" s="18" t="n">
        <v>290.9693</v>
      </c>
      <c r="L499" s="8" t="n">
        <v>40432.8142</v>
      </c>
      <c r="M499" s="9" t="n">
        <v>45107703</v>
      </c>
      <c r="N499" s="29" t="n">
        <v>20.56</v>
      </c>
      <c r="O499" s="30" t="n">
        <v>20.855</v>
      </c>
      <c r="P499" s="30" t="n">
        <v>18.12</v>
      </c>
      <c r="Q499" s="30" t="n">
        <v>18.435</v>
      </c>
      <c r="R499" s="31" t="n">
        <v>-0.1034</v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18" t="n">
        <v>436.5177</v>
      </c>
      <c r="F500" s="8" t="n">
        <v>80146.61870000001</v>
      </c>
      <c r="G500" s="9" t="n">
        <v>86296180</v>
      </c>
      <c r="H500" s="18" t="n">
        <v>65.0399</v>
      </c>
      <c r="I500" s="8" t="n">
        <v>2749.7491</v>
      </c>
      <c r="J500" s="9" t="n">
        <v>3391952</v>
      </c>
      <c r="K500" s="18" t="n">
        <v>501.5576</v>
      </c>
      <c r="L500" s="8" t="n">
        <v>82896.36780000001</v>
      </c>
      <c r="M500" s="9" t="n">
        <v>89688132</v>
      </c>
      <c r="N500" s="29" t="n">
        <v>18.435</v>
      </c>
      <c r="O500" s="30" t="n">
        <v>18.825</v>
      </c>
      <c r="P500" s="30" t="n">
        <v>17.5925</v>
      </c>
      <c r="Q500" s="30" t="n">
        <v>17.9075</v>
      </c>
      <c r="R500" s="31" t="n">
        <v>-0.0286</v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18" t="n">
        <v>363.9046</v>
      </c>
      <c r="F501" s="8" t="n">
        <v>82241.9932</v>
      </c>
      <c r="G501" s="9" t="n">
        <v>87909094</v>
      </c>
      <c r="H501" s="18" t="n">
        <v>61.2049</v>
      </c>
      <c r="I501" s="8" t="n">
        <v>2550.4389</v>
      </c>
      <c r="J501" s="9" t="n">
        <v>3024528</v>
      </c>
      <c r="K501" s="18" t="n">
        <v>425.1095</v>
      </c>
      <c r="L501" s="8" t="n">
        <v>84792.43210000001</v>
      </c>
      <c r="M501" s="9" t="n">
        <v>90933622</v>
      </c>
      <c r="N501" s="29" t="n">
        <v>17.9075</v>
      </c>
      <c r="O501" s="30" t="n">
        <v>18.63</v>
      </c>
      <c r="P501" s="30" t="n">
        <v>16.79</v>
      </c>
      <c r="Q501" s="30" t="n">
        <v>18.4875</v>
      </c>
      <c r="R501" s="31" t="n">
        <v>0.0324</v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18" t="n">
        <v>341.755</v>
      </c>
      <c r="F502" s="8" t="n">
        <v>99954.80899999999</v>
      </c>
      <c r="G502" s="9" t="n">
        <v>107994740</v>
      </c>
      <c r="H502" s="18" t="n">
        <v>65.70820000000001</v>
      </c>
      <c r="I502" s="8" t="n">
        <v>2572.2827</v>
      </c>
      <c r="J502" s="9" t="n">
        <v>2941501</v>
      </c>
      <c r="K502" s="18" t="n">
        <v>407.4632</v>
      </c>
      <c r="L502" s="8" t="n">
        <v>102527.0917</v>
      </c>
      <c r="M502" s="9" t="n">
        <v>110936241</v>
      </c>
      <c r="N502" s="29" t="n">
        <v>18.4875</v>
      </c>
      <c r="O502" s="30" t="n">
        <v>19.2825</v>
      </c>
      <c r="P502" s="30" t="n">
        <v>16.81</v>
      </c>
      <c r="Q502" s="30" t="n">
        <v>19.0225</v>
      </c>
      <c r="R502" s="31" t="n">
        <v>0.0289</v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18" t="n">
        <v>395.2589</v>
      </c>
      <c r="F503" s="8" t="n">
        <v>205979.0098</v>
      </c>
      <c r="G503" s="9" t="n">
        <v>222831456</v>
      </c>
      <c r="H503" s="18" t="n">
        <v>56.1536</v>
      </c>
      <c r="I503" s="8" t="n">
        <v>2347.5945</v>
      </c>
      <c r="J503" s="9" t="n">
        <v>2815193</v>
      </c>
      <c r="K503" s="18" t="n">
        <v>451.4125</v>
      </c>
      <c r="L503" s="8" t="n">
        <v>208326.6043</v>
      </c>
      <c r="M503" s="9" t="n">
        <v>225646649</v>
      </c>
      <c r="N503" s="29" t="n">
        <v>19.0225</v>
      </c>
      <c r="O503" s="30" t="n">
        <v>19.49</v>
      </c>
      <c r="P503" s="30" t="n">
        <v>17.7175</v>
      </c>
      <c r="Q503" s="30" t="n">
        <v>18.9975</v>
      </c>
      <c r="R503" s="31" t="n">
        <v>-0.0013</v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18" t="n">
        <v>333.1884</v>
      </c>
      <c r="F504" s="8" t="n">
        <v>59118.4538</v>
      </c>
      <c r="G504" s="9" t="n">
        <v>64119038</v>
      </c>
      <c r="H504" s="18" t="n">
        <v>50.6737</v>
      </c>
      <c r="I504" s="8" t="n">
        <v>2341.9539</v>
      </c>
      <c r="J504" s="9" t="n">
        <v>2979145</v>
      </c>
      <c r="K504" s="18" t="n">
        <v>383.8621</v>
      </c>
      <c r="L504" s="8" t="n">
        <v>61460.4077</v>
      </c>
      <c r="M504" s="9" t="n">
        <v>67098183</v>
      </c>
      <c r="N504" s="29" t="n">
        <v>18.9975</v>
      </c>
      <c r="O504" s="30" t="n">
        <v>20.0875</v>
      </c>
      <c r="P504" s="30" t="n">
        <v>17.53</v>
      </c>
      <c r="Q504" s="30" t="n">
        <v>17.6875</v>
      </c>
      <c r="R504" s="31" t="n">
        <v>-0.06900000000000001</v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18" t="n">
        <v>301.0075</v>
      </c>
      <c r="F505" s="8" t="n">
        <v>70000.0166</v>
      </c>
      <c r="G505" s="9" t="n">
        <v>75985343</v>
      </c>
      <c r="H505" s="18" t="n">
        <v>42.2454</v>
      </c>
      <c r="I505" s="8" t="n">
        <v>2120.2409</v>
      </c>
      <c r="J505" s="9" t="n">
        <v>2731310</v>
      </c>
      <c r="K505" s="18" t="n">
        <v>343.2529</v>
      </c>
      <c r="L505" s="8" t="n">
        <v>72120.25750000001</v>
      </c>
      <c r="M505" s="9" t="n">
        <v>78716653</v>
      </c>
      <c r="N505" s="29" t="n">
        <v>17.6875</v>
      </c>
      <c r="O505" s="30" t="n">
        <v>19.145</v>
      </c>
      <c r="P505" s="30" t="n">
        <v>16.6425</v>
      </c>
      <c r="Q505" s="30" t="n">
        <v>18.27</v>
      </c>
      <c r="R505" s="31" t="n">
        <v>0.0329</v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18" t="n">
        <v>361.6463</v>
      </c>
      <c r="F506" s="8" t="n">
        <v>110130.6838</v>
      </c>
      <c r="G506" s="9" t="n">
        <v>120506653</v>
      </c>
      <c r="H506" s="18" t="n">
        <v>43.6533</v>
      </c>
      <c r="I506" s="8" t="n">
        <v>2523.1085</v>
      </c>
      <c r="J506" s="9" t="n">
        <v>3283539</v>
      </c>
      <c r="K506" s="18" t="n">
        <v>405.2996</v>
      </c>
      <c r="L506" s="8" t="n">
        <v>112653.7923</v>
      </c>
      <c r="M506" s="9" t="n">
        <v>123790192</v>
      </c>
      <c r="N506" s="29" t="n">
        <v>18.27</v>
      </c>
      <c r="O506" s="30" t="n">
        <v>18.6725</v>
      </c>
      <c r="P506" s="30" t="n">
        <v>15.085</v>
      </c>
      <c r="Q506" s="30" t="n">
        <v>18.1575</v>
      </c>
      <c r="R506" s="31" t="n">
        <v>-0.0062</v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18" t="n">
        <v>341.415</v>
      </c>
      <c r="F507" s="8" t="n">
        <v>182968.1844</v>
      </c>
      <c r="G507" s="9" t="n">
        <v>199271883</v>
      </c>
      <c r="H507" s="18" t="n">
        <v>32.5342</v>
      </c>
      <c r="I507" s="8" t="n">
        <v>2103.6125</v>
      </c>
      <c r="J507" s="9" t="n">
        <v>2707705</v>
      </c>
      <c r="K507" s="18" t="n">
        <v>373.9492</v>
      </c>
      <c r="L507" s="8" t="n">
        <v>185071.7969</v>
      </c>
      <c r="M507" s="9" t="n">
        <v>201979588</v>
      </c>
      <c r="N507" s="29" t="n">
        <v>18.1575</v>
      </c>
      <c r="O507" s="30" t="n">
        <v>18.4025</v>
      </c>
      <c r="P507" s="30" t="n">
        <v>16.1925</v>
      </c>
      <c r="Q507" s="30" t="n">
        <v>17.785</v>
      </c>
      <c r="R507" s="31" t="n">
        <v>-0.0205</v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18" t="n">
        <v>311.345</v>
      </c>
      <c r="F508" s="8" t="n">
        <v>59139.4726</v>
      </c>
      <c r="G508" s="9" t="n">
        <v>65654623</v>
      </c>
      <c r="H508" s="18" t="n">
        <v>40.2421</v>
      </c>
      <c r="I508" s="8" t="n">
        <v>2982.5155</v>
      </c>
      <c r="J508" s="9" t="n">
        <v>3902569</v>
      </c>
      <c r="K508" s="18" t="n">
        <v>351.5871</v>
      </c>
      <c r="L508" s="8" t="n">
        <v>62121.9881</v>
      </c>
      <c r="M508" s="9" t="n">
        <v>69557192</v>
      </c>
      <c r="N508" s="29" t="n">
        <v>17.785</v>
      </c>
      <c r="O508" s="30" t="n">
        <v>20.4825</v>
      </c>
      <c r="P508" s="30" t="n">
        <v>17.785</v>
      </c>
      <c r="Q508" s="30" t="n">
        <v>19.335</v>
      </c>
      <c r="R508" s="31" t="n">
        <v>0.0872</v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18" t="n">
        <v>405.723</v>
      </c>
      <c r="F509" s="8" t="n">
        <v>94421.04610000001</v>
      </c>
      <c r="G509" s="9" t="n">
        <v>105151923</v>
      </c>
      <c r="H509" s="18" t="n">
        <v>48.4045</v>
      </c>
      <c r="I509" s="8" t="n">
        <v>3485.1552</v>
      </c>
      <c r="J509" s="9" t="n">
        <v>4642955</v>
      </c>
      <c r="K509" s="18" t="n">
        <v>454.1275</v>
      </c>
      <c r="L509" s="8" t="n">
        <v>97906.2013</v>
      </c>
      <c r="M509" s="9" t="n">
        <v>109794878</v>
      </c>
      <c r="N509" s="29" t="n">
        <v>19.335</v>
      </c>
      <c r="O509" s="30" t="n">
        <v>20.8075</v>
      </c>
      <c r="P509" s="30" t="n">
        <v>14.6275</v>
      </c>
      <c r="Q509" s="30" t="n">
        <v>19.775</v>
      </c>
      <c r="R509" s="31" t="n">
        <v>0.0228</v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18" t="n">
        <v>400.66</v>
      </c>
      <c r="F510" s="8" t="n">
        <v>114434.3115</v>
      </c>
      <c r="G510" s="9" t="n">
        <v>128604933</v>
      </c>
      <c r="H510" s="18" t="n">
        <v>38.4538</v>
      </c>
      <c r="I510" s="8" t="n">
        <v>2989.04</v>
      </c>
      <c r="J510" s="9" t="n">
        <v>4041172</v>
      </c>
      <c r="K510" s="18" t="n">
        <v>439.1138</v>
      </c>
      <c r="L510" s="8" t="n">
        <v>117423.3515</v>
      </c>
      <c r="M510" s="9" t="n">
        <v>132646105</v>
      </c>
      <c r="N510" s="29" t="n">
        <v>19.775</v>
      </c>
      <c r="O510" s="30" t="n">
        <v>20.265</v>
      </c>
      <c r="P510" s="30" t="n">
        <v>17.835</v>
      </c>
      <c r="Q510" s="30" t="n">
        <v>18.6725</v>
      </c>
      <c r="R510" s="31" t="n">
        <v>-0.0558</v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18" t="n">
        <v>346.255</v>
      </c>
      <c r="F511" s="8" t="n">
        <v>181936.4329</v>
      </c>
      <c r="G511" s="9" t="n">
        <v>202791814</v>
      </c>
      <c r="H511" s="18" t="n">
        <v>37.2404</v>
      </c>
      <c r="I511" s="8" t="n">
        <v>2871.7454</v>
      </c>
      <c r="J511" s="9" t="n">
        <v>3883845</v>
      </c>
      <c r="K511" s="18" t="n">
        <v>383.4954</v>
      </c>
      <c r="L511" s="8" t="n">
        <v>184808.1783</v>
      </c>
      <c r="M511" s="9" t="n">
        <v>206675659</v>
      </c>
      <c r="N511" s="29" t="n">
        <v>18.6725</v>
      </c>
      <c r="O511" s="30" t="n">
        <v>18.6725</v>
      </c>
      <c r="P511" s="30" t="n">
        <v>13.35</v>
      </c>
      <c r="Q511" s="30" t="n">
        <v>17.8525</v>
      </c>
      <c r="R511" s="31" t="n">
        <v>-0.0439</v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18" t="n">
        <v>294.5799</v>
      </c>
      <c r="F512" s="8" t="n">
        <v>50636.2075</v>
      </c>
      <c r="G512" s="9" t="n">
        <v>56723213</v>
      </c>
      <c r="H512" s="18" t="n">
        <v>37.1152</v>
      </c>
      <c r="I512" s="8" t="n">
        <v>3166.4949</v>
      </c>
      <c r="J512" s="9" t="n">
        <v>4129527</v>
      </c>
      <c r="K512" s="18" t="n">
        <v>331.6951</v>
      </c>
      <c r="L512" s="8" t="n">
        <v>53802.7024</v>
      </c>
      <c r="M512" s="9" t="n">
        <v>60852740</v>
      </c>
      <c r="N512" s="29" t="n">
        <v>17.8525</v>
      </c>
      <c r="O512" s="30" t="n">
        <v>18.76</v>
      </c>
      <c r="P512" s="30" t="n">
        <v>17.8125</v>
      </c>
      <c r="Q512" s="30" t="n">
        <v>18.3525</v>
      </c>
      <c r="R512" s="31" t="n">
        <v>0.028</v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18" t="n">
        <v>376.72</v>
      </c>
      <c r="F513" s="8" t="n">
        <v>66506.602</v>
      </c>
      <c r="G513" s="9" t="n">
        <v>75221801</v>
      </c>
      <c r="H513" s="18" t="n">
        <v>32.3841</v>
      </c>
      <c r="I513" s="8" t="n">
        <v>3145.0707</v>
      </c>
      <c r="J513" s="9" t="n">
        <v>4129423</v>
      </c>
      <c r="K513" s="18" t="n">
        <v>409.1041</v>
      </c>
      <c r="L513" s="8" t="n">
        <v>69651.6727</v>
      </c>
      <c r="M513" s="9" t="n">
        <v>79351224</v>
      </c>
      <c r="N513" s="29" t="n">
        <v>18.3525</v>
      </c>
      <c r="O513" s="30" t="n">
        <v>21.755</v>
      </c>
      <c r="P513" s="30" t="n">
        <v>18.3525</v>
      </c>
      <c r="Q513" s="30" t="n">
        <v>21.2575</v>
      </c>
      <c r="R513" s="31" t="n">
        <v>0.1583</v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18" t="n">
        <v>314.0963</v>
      </c>
      <c r="F514" s="8" t="n">
        <v>71575.16590000001</v>
      </c>
      <c r="G514" s="9" t="n">
        <v>80668926</v>
      </c>
      <c r="H514" s="18" t="n">
        <v>34.363</v>
      </c>
      <c r="I514" s="8" t="n">
        <v>3131.8334</v>
      </c>
      <c r="J514" s="9" t="n">
        <v>3993556</v>
      </c>
      <c r="K514" s="18" t="n">
        <v>348.4593</v>
      </c>
      <c r="L514" s="8" t="n">
        <v>74706.9993</v>
      </c>
      <c r="M514" s="9" t="n">
        <v>84662482</v>
      </c>
      <c r="N514" s="29" t="n">
        <v>21.2575</v>
      </c>
      <c r="O514" s="30" t="n">
        <v>21.2575</v>
      </c>
      <c r="P514" s="30" t="n">
        <v>19.005</v>
      </c>
      <c r="Q514" s="30" t="n">
        <v>19.1875</v>
      </c>
      <c r="R514" s="31" t="n">
        <v>-0.0974</v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18" t="n">
        <v>339.2235</v>
      </c>
      <c r="F515" s="8" t="n">
        <v>94116.3401</v>
      </c>
      <c r="G515" s="9" t="n">
        <v>106606753</v>
      </c>
      <c r="H515" s="18" t="n">
        <v>32.2258</v>
      </c>
      <c r="I515" s="8" t="n">
        <v>2646.7061</v>
      </c>
      <c r="J515" s="9" t="n">
        <v>3411410</v>
      </c>
      <c r="K515" s="18" t="n">
        <v>371.4493</v>
      </c>
      <c r="L515" s="8" t="n">
        <v>96763.0462</v>
      </c>
      <c r="M515" s="9" t="n">
        <v>110018163</v>
      </c>
      <c r="N515" s="29" t="n">
        <v>19.1875</v>
      </c>
      <c r="O515" s="30" t="n">
        <v>21.365</v>
      </c>
      <c r="P515" s="30" t="n">
        <v>19.1875</v>
      </c>
      <c r="Q515" s="30" t="n">
        <v>20.605</v>
      </c>
      <c r="R515" s="31" t="n">
        <v>0.07389999999999999</v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18" t="n">
        <v>364.3664</v>
      </c>
      <c r="F516" s="8" t="n">
        <v>187598.3925</v>
      </c>
      <c r="G516" s="9" t="n">
        <v>211304468</v>
      </c>
      <c r="H516" s="18" t="n">
        <v>34.9835</v>
      </c>
      <c r="I516" s="8" t="n">
        <v>2024.313</v>
      </c>
      <c r="J516" s="9" t="n">
        <v>2674181</v>
      </c>
      <c r="K516" s="18" t="n">
        <v>399.3499</v>
      </c>
      <c r="L516" s="8" t="n">
        <v>189622.7055</v>
      </c>
      <c r="M516" s="9" t="n">
        <v>213978649</v>
      </c>
      <c r="N516" s="29" t="n">
        <v>20.605</v>
      </c>
      <c r="O516" s="30" t="n">
        <v>20.605</v>
      </c>
      <c r="P516" s="30" t="n">
        <v>19.0225</v>
      </c>
      <c r="Q516" s="30" t="n">
        <v>19.3775</v>
      </c>
      <c r="R516" s="31" t="n">
        <v>-0.0596</v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18" t="n">
        <v>358.9645</v>
      </c>
      <c r="F517" s="8" t="n">
        <v>60357.242</v>
      </c>
      <c r="G517" s="9" t="n">
        <v>67562548</v>
      </c>
      <c r="H517" s="18" t="n">
        <v>44.9678</v>
      </c>
      <c r="I517" s="8" t="n">
        <v>2010.9769</v>
      </c>
      <c r="J517" s="9" t="n">
        <v>2742437</v>
      </c>
      <c r="K517" s="18" t="n">
        <v>403.9323</v>
      </c>
      <c r="L517" s="8" t="n">
        <v>62368.2189</v>
      </c>
      <c r="M517" s="9" t="n">
        <v>70304985</v>
      </c>
      <c r="N517" s="29" t="n">
        <v>19.3775</v>
      </c>
      <c r="O517" s="30" t="n">
        <v>19.6475</v>
      </c>
      <c r="P517" s="30" t="n">
        <v>18.2075</v>
      </c>
      <c r="Q517" s="30" t="n">
        <v>19.415</v>
      </c>
      <c r="R517" s="31" t="n">
        <v>0.0019</v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 t="n">
        <v>329.7156</v>
      </c>
      <c r="F518" s="8" t="n">
        <v>62734.6761</v>
      </c>
      <c r="G518" s="9" t="n">
        <v>71109541</v>
      </c>
      <c r="H518" s="18" t="n">
        <v>34.5839</v>
      </c>
      <c r="I518" s="8" t="n">
        <v>1602.2375</v>
      </c>
      <c r="J518" s="9" t="n">
        <v>2203487</v>
      </c>
      <c r="K518" s="18" t="n">
        <v>364.2995</v>
      </c>
      <c r="L518" s="8" t="n">
        <v>64336.9136</v>
      </c>
      <c r="M518" s="9" t="n">
        <v>73313028</v>
      </c>
      <c r="N518" s="29" t="n">
        <v>19.415</v>
      </c>
      <c r="O518" s="30" t="n">
        <v>21.0625</v>
      </c>
      <c r="P518" s="30" t="n">
        <v>19.415</v>
      </c>
      <c r="Q518" s="30" t="n">
        <v>20.2825</v>
      </c>
      <c r="R518" s="31" t="n">
        <v>0.0447</v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18" t="n">
        <v>477.9412</v>
      </c>
      <c r="F519" s="8" t="n">
        <v>123664.2786</v>
      </c>
      <c r="G519" s="9" t="n">
        <v>140948055</v>
      </c>
      <c r="H519" s="18" t="n">
        <v>37.0337</v>
      </c>
      <c r="I519" s="8" t="n">
        <v>1907.2999</v>
      </c>
      <c r="J519" s="9" t="n">
        <v>2620900</v>
      </c>
      <c r="K519" s="18" t="n">
        <v>514.9749</v>
      </c>
      <c r="L519" s="8" t="n">
        <v>125571.5785</v>
      </c>
      <c r="M519" s="9" t="n">
        <v>143568955</v>
      </c>
      <c r="N519" s="29" t="n">
        <v>20.2825</v>
      </c>
      <c r="O519" s="30" t="n">
        <v>22.3875</v>
      </c>
      <c r="P519" s="30" t="n">
        <v>18.4275</v>
      </c>
      <c r="Q519" s="30" t="n">
        <v>21.8775</v>
      </c>
      <c r="R519" s="31" t="n">
        <v>0.0786</v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18" t="n">
        <v>439.4311</v>
      </c>
      <c r="F520" s="8" t="n">
        <v>227695.1098</v>
      </c>
      <c r="G520" s="9" t="n">
        <v>261305213</v>
      </c>
      <c r="H520" s="18" t="n">
        <v>31.3943</v>
      </c>
      <c r="I520" s="8" t="n">
        <v>1681.6614</v>
      </c>
      <c r="J520" s="9" t="n">
        <v>2367590</v>
      </c>
      <c r="K520" s="18" t="n">
        <v>470.8254</v>
      </c>
      <c r="L520" s="8" t="n">
        <v>229376.7712</v>
      </c>
      <c r="M520" s="9" t="n">
        <v>263672803</v>
      </c>
      <c r="N520" s="29" t="n">
        <v>21.8775</v>
      </c>
      <c r="O520" s="30" t="n">
        <v>21.8775</v>
      </c>
      <c r="P520" s="30" t="n">
        <v>19.615</v>
      </c>
      <c r="Q520" s="30" t="n">
        <v>20.2925</v>
      </c>
      <c r="R520" s="31" t="n">
        <v>-0.07240000000000001</v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18" t="n">
        <v>406.2978</v>
      </c>
      <c r="F521" s="8" t="n">
        <v>58329.8612</v>
      </c>
      <c r="G521" s="9" t="n">
        <v>68193154</v>
      </c>
      <c r="H521" s="18" t="n">
        <v>38.0934</v>
      </c>
      <c r="I521" s="8" t="n">
        <v>2134.7379</v>
      </c>
      <c r="J521" s="9" t="n">
        <v>3044316</v>
      </c>
      <c r="K521" s="18" t="n">
        <v>444.3912</v>
      </c>
      <c r="L521" s="8" t="n">
        <v>60464.5991</v>
      </c>
      <c r="M521" s="9" t="n">
        <v>71237470</v>
      </c>
      <c r="N521" s="29" t="n">
        <v>20.2925</v>
      </c>
      <c r="O521" s="30" t="n">
        <v>21.81</v>
      </c>
      <c r="P521" s="30" t="n">
        <v>19.3325</v>
      </c>
      <c r="Q521" s="30" t="n">
        <v>21.25</v>
      </c>
      <c r="R521" s="31" t="n">
        <v>0.0472</v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18" t="n">
        <v>416.3544</v>
      </c>
      <c r="F522" s="8" t="n">
        <v>73595.4975</v>
      </c>
      <c r="G522" s="9" t="n">
        <v>87135946</v>
      </c>
      <c r="H522" s="18" t="n">
        <v>34.5459</v>
      </c>
      <c r="I522" s="8" t="n">
        <v>2051.0437</v>
      </c>
      <c r="J522" s="9" t="n">
        <v>2933914</v>
      </c>
      <c r="K522" s="18" t="n">
        <v>450.9003</v>
      </c>
      <c r="L522" s="8" t="n">
        <v>75646.54120000001</v>
      </c>
      <c r="M522" s="9" t="n">
        <v>90069860</v>
      </c>
      <c r="N522" s="29" t="n">
        <v>21.25</v>
      </c>
      <c r="O522" s="30" t="n">
        <v>22.52</v>
      </c>
      <c r="P522" s="30" t="n">
        <v>18.96</v>
      </c>
      <c r="Q522" s="30" t="n">
        <v>22.0325</v>
      </c>
      <c r="R522" s="31" t="n">
        <v>0.0368</v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18" t="n">
        <v>373.1189</v>
      </c>
      <c r="F523" s="8" t="n">
        <v>77184.2711</v>
      </c>
      <c r="G523" s="9" t="n">
        <v>91487930</v>
      </c>
      <c r="H523" s="18" t="n">
        <v>32.5176</v>
      </c>
      <c r="I523" s="8" t="n">
        <v>1920.5338</v>
      </c>
      <c r="J523" s="9" t="n">
        <v>2790072</v>
      </c>
      <c r="K523" s="18" t="n">
        <v>405.6365</v>
      </c>
      <c r="L523" s="8" t="n">
        <v>79104.8049</v>
      </c>
      <c r="M523" s="9" t="n">
        <v>94278002</v>
      </c>
      <c r="N523" s="29" t="n">
        <v>22.0325</v>
      </c>
      <c r="O523" s="30" t="n">
        <v>22.515</v>
      </c>
      <c r="P523" s="30" t="n">
        <v>21.2175</v>
      </c>
      <c r="Q523" s="30" t="n">
        <v>22.3025</v>
      </c>
      <c r="R523" s="31" t="n">
        <v>0.0123</v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18" t="n">
        <v>445.3557</v>
      </c>
      <c r="F524" s="8" t="n">
        <v>115163.9013</v>
      </c>
      <c r="G524" s="9" t="n">
        <v>137017332</v>
      </c>
      <c r="H524" s="18" t="n">
        <v>34.5972</v>
      </c>
      <c r="I524" s="8" t="n">
        <v>2047.7473</v>
      </c>
      <c r="J524" s="9" t="n">
        <v>3074673</v>
      </c>
      <c r="K524" s="18" t="n">
        <v>479.9529</v>
      </c>
      <c r="L524" s="8" t="n">
        <v>117211.6486</v>
      </c>
      <c r="M524" s="9" t="n">
        <v>140092005</v>
      </c>
      <c r="N524" s="29" t="n">
        <v>22.3025</v>
      </c>
      <c r="O524" s="30" t="n">
        <v>24.1875</v>
      </c>
      <c r="P524" s="30" t="n">
        <v>20.4825</v>
      </c>
      <c r="Q524" s="30" t="n">
        <v>22.8025</v>
      </c>
      <c r="R524" s="31" t="n">
        <v>0.0224</v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18" t="n">
        <v>505.4543</v>
      </c>
      <c r="F525" s="8" t="n">
        <v>204777.4731</v>
      </c>
      <c r="G525" s="9" t="n">
        <v>247307328</v>
      </c>
      <c r="H525" s="18" t="n">
        <v>32.0684</v>
      </c>
      <c r="I525" s="8" t="n">
        <v>1853.3151</v>
      </c>
      <c r="J525" s="9" t="n">
        <v>2791143</v>
      </c>
      <c r="K525" s="18" t="n">
        <v>537.5227</v>
      </c>
      <c r="L525" s="8" t="n">
        <v>206630.7882</v>
      </c>
      <c r="M525" s="9" t="n">
        <v>250098471</v>
      </c>
      <c r="N525" s="29" t="n">
        <v>22.8025</v>
      </c>
      <c r="O525" s="30" t="n">
        <v>25.315</v>
      </c>
      <c r="P525" s="30" t="n">
        <v>21.15</v>
      </c>
      <c r="Q525" s="30" t="n">
        <v>24.265</v>
      </c>
      <c r="R525" s="31" t="n">
        <v>0.0641</v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18" t="n">
        <v>429.5066</v>
      </c>
      <c r="F526" s="8" t="n">
        <v>61413.1769</v>
      </c>
      <c r="G526" s="9" t="n">
        <v>73970461</v>
      </c>
      <c r="H526" s="18" t="n">
        <v>39.9761</v>
      </c>
      <c r="I526" s="8" t="n">
        <v>2447.4668</v>
      </c>
      <c r="J526" s="9" t="n">
        <v>3671417</v>
      </c>
      <c r="K526" s="18" t="n">
        <v>469.4827</v>
      </c>
      <c r="L526" s="8" t="n">
        <v>63860.6437</v>
      </c>
      <c r="M526" s="9" t="n">
        <v>77641878</v>
      </c>
      <c r="N526" s="29" t="n">
        <v>24.265</v>
      </c>
      <c r="O526" s="30" t="n">
        <v>24.265</v>
      </c>
      <c r="P526" s="30" t="n">
        <v>20.9675</v>
      </c>
      <c r="Q526" s="30" t="n">
        <v>23.485</v>
      </c>
      <c r="R526" s="31" t="n">
        <v>-0.0321</v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18" t="n">
        <v>388.4658</v>
      </c>
      <c r="F527" s="8" t="n">
        <v>65020.2542</v>
      </c>
      <c r="G527" s="9" t="n">
        <v>78728011</v>
      </c>
      <c r="H527" s="18" t="n">
        <v>28.4492</v>
      </c>
      <c r="I527" s="8" t="n">
        <v>1960.5028</v>
      </c>
      <c r="J527" s="9" t="n">
        <v>3010675</v>
      </c>
      <c r="K527" s="18" t="n">
        <v>416.915</v>
      </c>
      <c r="L527" s="8" t="n">
        <v>66980.757</v>
      </c>
      <c r="M527" s="9" t="n">
        <v>81738686</v>
      </c>
      <c r="N527" s="29" t="n">
        <v>23.485</v>
      </c>
      <c r="O527" s="30" t="n">
        <v>24.7125</v>
      </c>
      <c r="P527" s="30" t="n">
        <v>21.275</v>
      </c>
      <c r="Q527" s="30" t="n">
        <v>24.5275</v>
      </c>
      <c r="R527" s="31" t="n">
        <v>0.0444</v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18" t="n">
        <v>400.9628</v>
      </c>
      <c r="F528" s="8" t="n">
        <v>81048.5252</v>
      </c>
      <c r="G528" s="9" t="n">
        <v>97869928</v>
      </c>
      <c r="H528" s="18" t="n">
        <v>35.5854</v>
      </c>
      <c r="I528" s="8" t="n">
        <v>2474.4593</v>
      </c>
      <c r="J528" s="9" t="n">
        <v>3820853</v>
      </c>
      <c r="K528" s="18" t="n">
        <v>436.5482</v>
      </c>
      <c r="L528" s="8" t="n">
        <v>83522.98450000001</v>
      </c>
      <c r="M528" s="9" t="n">
        <v>101690781</v>
      </c>
      <c r="N528" s="29" t="n">
        <v>24.5275</v>
      </c>
      <c r="O528" s="30" t="n">
        <v>24.84</v>
      </c>
      <c r="P528" s="30" t="n">
        <v>17.095</v>
      </c>
      <c r="Q528" s="30" t="n">
        <v>22.7425</v>
      </c>
      <c r="R528" s="31" t="n">
        <v>-0.0728</v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18" t="n">
        <v>396.8857</v>
      </c>
      <c r="F529" s="8" t="n">
        <v>109583.0685</v>
      </c>
      <c r="G529" s="9" t="n">
        <v>130865242</v>
      </c>
      <c r="H529" s="18" t="n">
        <v>34.0936</v>
      </c>
      <c r="I529" s="8" t="n">
        <v>2510.7783</v>
      </c>
      <c r="J529" s="9" t="n">
        <v>3834043</v>
      </c>
      <c r="K529" s="18" t="n">
        <v>430.9793</v>
      </c>
      <c r="L529" s="8" t="n">
        <v>112093.8468</v>
      </c>
      <c r="M529" s="9" t="n">
        <v>134699285</v>
      </c>
      <c r="N529" s="29" t="n">
        <v>22.7425</v>
      </c>
      <c r="O529" s="30" t="n">
        <v>23.06</v>
      </c>
      <c r="P529" s="30" t="n">
        <v>21.34</v>
      </c>
      <c r="Q529" s="30" t="n">
        <v>22.295</v>
      </c>
      <c r="R529" s="31" t="n">
        <v>-0.0197</v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18" t="n">
        <v>401.1356</v>
      </c>
      <c r="F530" s="8" t="n">
        <v>171326.9446</v>
      </c>
      <c r="G530" s="9" t="n">
        <v>208656124</v>
      </c>
      <c r="H530" s="18" t="n">
        <v>30.858</v>
      </c>
      <c r="I530" s="8" t="n">
        <v>2399.8656</v>
      </c>
      <c r="J530" s="9" t="n">
        <v>3745452</v>
      </c>
      <c r="K530" s="18" t="n">
        <v>431.9936</v>
      </c>
      <c r="L530" s="8" t="n">
        <v>173726.8102</v>
      </c>
      <c r="M530" s="9" t="n">
        <v>212401576</v>
      </c>
      <c r="N530" s="29" t="n">
        <v>22.295</v>
      </c>
      <c r="O530" s="30" t="n">
        <v>25.1475</v>
      </c>
      <c r="P530" s="30" t="n">
        <v>22.295</v>
      </c>
      <c r="Q530" s="30" t="n">
        <v>24.5575</v>
      </c>
      <c r="R530" s="31" t="n">
        <v>0.1015</v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18" t="n">
        <v>343.4744</v>
      </c>
      <c r="F531" s="8" t="n">
        <v>49702.8717</v>
      </c>
      <c r="G531" s="9" t="n">
        <v>59490119</v>
      </c>
      <c r="H531" s="18" t="n">
        <v>35.3153</v>
      </c>
      <c r="I531" s="8" t="n">
        <v>2888.2529</v>
      </c>
      <c r="J531" s="9" t="n">
        <v>4438187</v>
      </c>
      <c r="K531" s="18" t="n">
        <v>378.7897</v>
      </c>
      <c r="L531" s="8" t="n">
        <v>52591.1246</v>
      </c>
      <c r="M531" s="9" t="n">
        <v>63928306</v>
      </c>
      <c r="N531" s="29" t="n">
        <v>24.5575</v>
      </c>
      <c r="O531" s="30" t="n">
        <v>24.5575</v>
      </c>
      <c r="P531" s="30" t="n">
        <v>22.4425</v>
      </c>
      <c r="Q531" s="30" t="n">
        <v>23.1</v>
      </c>
      <c r="R531" s="31" t="n">
        <v>-0.0594</v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18" t="n">
        <v>386.1841</v>
      </c>
      <c r="F532" s="8" t="n">
        <v>64265.0479</v>
      </c>
      <c r="G532" s="9" t="n">
        <v>76340023</v>
      </c>
      <c r="H532" s="18" t="n">
        <v>36.9214</v>
      </c>
      <c r="I532" s="8" t="n">
        <v>3065.1114</v>
      </c>
      <c r="J532" s="9" t="n">
        <v>4744963</v>
      </c>
      <c r="K532" s="18" t="n">
        <v>423.1055</v>
      </c>
      <c r="L532" s="8" t="n">
        <v>67330.1593</v>
      </c>
      <c r="M532" s="9" t="n">
        <v>81084986</v>
      </c>
      <c r="N532" s="29" t="n">
        <v>23.1</v>
      </c>
      <c r="O532" s="30" t="n">
        <v>23.975</v>
      </c>
      <c r="P532" s="30" t="n">
        <v>20.5</v>
      </c>
      <c r="Q532" s="30" t="n">
        <v>23.3975</v>
      </c>
      <c r="R532" s="31" t="n">
        <v>0.0129</v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18" t="n">
        <v>390.3103</v>
      </c>
      <c r="F533" s="8" t="n">
        <v>77091.064</v>
      </c>
      <c r="G533" s="9" t="n">
        <v>92138876</v>
      </c>
      <c r="H533" s="18" t="n">
        <v>29.7892</v>
      </c>
      <c r="I533" s="8" t="n">
        <v>2620.2952</v>
      </c>
      <c r="J533" s="9" t="n">
        <v>4161300</v>
      </c>
      <c r="K533" s="18" t="n">
        <v>420.0995</v>
      </c>
      <c r="L533" s="8" t="n">
        <v>79711.35920000001</v>
      </c>
      <c r="M533" s="9" t="n">
        <v>96300176</v>
      </c>
      <c r="N533" s="29" t="n">
        <v>23.3975</v>
      </c>
      <c r="O533" s="30" t="n">
        <v>25.99</v>
      </c>
      <c r="P533" s="30" t="n">
        <v>23.155</v>
      </c>
      <c r="Q533" s="30" t="n">
        <v>25.635</v>
      </c>
      <c r="R533" s="31" t="n">
        <v>0.0956</v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18" t="n">
        <v>353.4467</v>
      </c>
      <c r="F534" s="8" t="n">
        <v>90644.4077</v>
      </c>
      <c r="G534" s="9" t="n">
        <v>108406519</v>
      </c>
      <c r="H534" s="18" t="n">
        <v>28.3012</v>
      </c>
      <c r="I534" s="8" t="n">
        <v>2128.7154</v>
      </c>
      <c r="J534" s="9" t="n">
        <v>3373924</v>
      </c>
      <c r="K534" s="18" t="n">
        <v>381.7479</v>
      </c>
      <c r="L534" s="8" t="n">
        <v>92773.1231</v>
      </c>
      <c r="M534" s="9" t="n">
        <v>111780443</v>
      </c>
      <c r="N534" s="29" t="n">
        <v>25.635</v>
      </c>
      <c r="O534" s="30" t="n">
        <v>25.635</v>
      </c>
      <c r="P534" s="30" t="n">
        <v>24.3625</v>
      </c>
      <c r="Q534" s="30" t="n">
        <v>25.2825</v>
      </c>
      <c r="R534" s="31" t="n">
        <v>-0.0138</v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18" t="n">
        <v>469.5881</v>
      </c>
      <c r="F535" s="8" t="n">
        <v>221325.0036</v>
      </c>
      <c r="G535" s="9" t="n">
        <v>263495992</v>
      </c>
      <c r="H535" s="18" t="n">
        <v>37.1473</v>
      </c>
      <c r="I535" s="8" t="n">
        <v>1832.2421</v>
      </c>
      <c r="J535" s="9" t="n">
        <v>2871123</v>
      </c>
      <c r="K535" s="18" t="n">
        <v>506.7354</v>
      </c>
      <c r="L535" s="8" t="n">
        <v>223157.2457</v>
      </c>
      <c r="M535" s="9" t="n">
        <v>266367115</v>
      </c>
      <c r="N535" s="29" t="n">
        <v>25.2825</v>
      </c>
      <c r="O535" s="30" t="n">
        <v>25.2825</v>
      </c>
      <c r="P535" s="30" t="n">
        <v>22.535</v>
      </c>
      <c r="Q535" s="30" t="n">
        <v>22.7175</v>
      </c>
      <c r="R535" s="31" t="n">
        <v>-0.1015</v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18" t="n">
        <v>320.8014</v>
      </c>
      <c r="F536" s="8" t="n">
        <v>46297.6912</v>
      </c>
      <c r="G536" s="9" t="n">
        <v>54223224</v>
      </c>
      <c r="H536" s="18" t="n">
        <v>36.6115</v>
      </c>
      <c r="I536" s="8" t="n">
        <v>1425.6786</v>
      </c>
      <c r="J536" s="9" t="n">
        <v>2289251</v>
      </c>
      <c r="K536" s="18" t="n">
        <v>357.4129</v>
      </c>
      <c r="L536" s="8" t="n">
        <v>47723.3698</v>
      </c>
      <c r="M536" s="9" t="n">
        <v>56512475</v>
      </c>
      <c r="N536" s="29" t="n">
        <v>22.7175</v>
      </c>
      <c r="O536" s="30" t="n">
        <v>22.7175</v>
      </c>
      <c r="P536" s="30" t="n">
        <v>21.2</v>
      </c>
      <c r="Q536" s="30" t="n">
        <v>21.48</v>
      </c>
      <c r="R536" s="31" t="n">
        <v>-0.0545</v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18" t="n">
        <v>299.0545</v>
      </c>
      <c r="F537" s="8" t="n">
        <v>55897.6768</v>
      </c>
      <c r="G537" s="9" t="n">
        <v>64866376</v>
      </c>
      <c r="H537" s="18" t="n">
        <v>40.773</v>
      </c>
      <c r="I537" s="8" t="n">
        <v>1626.5311</v>
      </c>
      <c r="J537" s="9" t="n">
        <v>2581085</v>
      </c>
      <c r="K537" s="18" t="n">
        <v>339.8275</v>
      </c>
      <c r="L537" s="8" t="n">
        <v>57524.2079</v>
      </c>
      <c r="M537" s="9" t="n">
        <v>67447461</v>
      </c>
      <c r="N537" s="29" t="n">
        <v>21.48</v>
      </c>
      <c r="O537" s="30" t="n">
        <v>21.48</v>
      </c>
      <c r="P537" s="30" t="n">
        <v>19.72</v>
      </c>
      <c r="Q537" s="30" t="n">
        <v>19.98</v>
      </c>
      <c r="R537" s="31" t="n">
        <v>-0.0698</v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18" t="n">
        <v>356.8432</v>
      </c>
      <c r="F538" s="8" t="n">
        <v>79682.57429999999</v>
      </c>
      <c r="G538" s="9" t="n">
        <v>92556183</v>
      </c>
      <c r="H538" s="18" t="n">
        <v>42.9221</v>
      </c>
      <c r="I538" s="8" t="n">
        <v>1746.1384</v>
      </c>
      <c r="J538" s="9" t="n">
        <v>2663016</v>
      </c>
      <c r="K538" s="18" t="n">
        <v>399.7653</v>
      </c>
      <c r="L538" s="8" t="n">
        <v>81428.7127</v>
      </c>
      <c r="M538" s="9" t="n">
        <v>95219199</v>
      </c>
      <c r="N538" s="29" t="n">
        <v>19.98</v>
      </c>
      <c r="O538" s="30" t="n">
        <v>20.75</v>
      </c>
      <c r="P538" s="30" t="n">
        <v>19.68</v>
      </c>
      <c r="Q538" s="30" t="n">
        <v>20.4775</v>
      </c>
      <c r="R538" s="31" t="n">
        <v>0.0249</v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18" t="n">
        <v>387.2279</v>
      </c>
      <c r="F539" s="8" t="n">
        <v>107234.4133</v>
      </c>
      <c r="G539" s="9" t="n">
        <v>124397115</v>
      </c>
      <c r="H539" s="18" t="n">
        <v>33.1876</v>
      </c>
      <c r="I539" s="8" t="n">
        <v>1437.838</v>
      </c>
      <c r="J539" s="9" t="n">
        <v>2182649</v>
      </c>
      <c r="K539" s="18" t="n">
        <v>420.4155</v>
      </c>
      <c r="L539" s="8" t="n">
        <v>108672.2513</v>
      </c>
      <c r="M539" s="9" t="n">
        <v>126579764</v>
      </c>
      <c r="N539" s="29" t="n">
        <v>20.4775</v>
      </c>
      <c r="O539" s="30" t="n">
        <v>21.3375</v>
      </c>
      <c r="P539" s="30" t="n">
        <v>18.23</v>
      </c>
      <c r="Q539" s="30" t="n">
        <v>20.845</v>
      </c>
      <c r="R539" s="31" t="n">
        <v>0.0179</v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18" t="n">
        <v>395.8597</v>
      </c>
      <c r="F540" s="8" t="n">
        <v>201209.8758</v>
      </c>
      <c r="G540" s="9" t="n">
        <v>232950940</v>
      </c>
      <c r="H540" s="18" t="n">
        <v>31.1027</v>
      </c>
      <c r="I540" s="8" t="n">
        <v>1368.781</v>
      </c>
      <c r="J540" s="9" t="n">
        <v>2082263</v>
      </c>
      <c r="K540" s="18" t="n">
        <v>426.9624</v>
      </c>
      <c r="L540" s="8" t="n">
        <v>202578.6568</v>
      </c>
      <c r="M540" s="9" t="n">
        <v>235033203</v>
      </c>
      <c r="N540" s="29" t="n">
        <v>20.845</v>
      </c>
      <c r="O540" s="30" t="n">
        <v>20.9975</v>
      </c>
      <c r="P540" s="30" t="n">
        <v>18.3825</v>
      </c>
      <c r="Q540" s="30" t="n">
        <v>20.32</v>
      </c>
      <c r="R540" s="31" t="n">
        <v>-0.0252</v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18" t="n">
        <v>309.915</v>
      </c>
      <c r="F541" s="8" t="n">
        <v>50272.2987</v>
      </c>
      <c r="G541" s="9" t="n">
        <v>57715694</v>
      </c>
      <c r="H541" s="18" t="n">
        <v>38.7381</v>
      </c>
      <c r="I541" s="8" t="n">
        <v>1765.6078</v>
      </c>
      <c r="J541" s="9" t="n">
        <v>2752403</v>
      </c>
      <c r="K541" s="18" t="n">
        <v>348.6531</v>
      </c>
      <c r="L541" s="8" t="n">
        <v>52037.9065</v>
      </c>
      <c r="M541" s="9" t="n">
        <v>60468097</v>
      </c>
      <c r="N541" s="29" t="n">
        <v>20.32</v>
      </c>
      <c r="O541" s="30" t="n">
        <v>20.32</v>
      </c>
      <c r="P541" s="30" t="n">
        <v>18.735</v>
      </c>
      <c r="Q541" s="30" t="n">
        <v>19.975</v>
      </c>
      <c r="R541" s="31" t="n">
        <v>-0.017</v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18" t="n">
        <v>301.3767</v>
      </c>
      <c r="F542" s="8" t="n">
        <v>58053.6612</v>
      </c>
      <c r="G542" s="9" t="n">
        <v>67301024</v>
      </c>
      <c r="H542" s="18" t="n">
        <v>27.5804</v>
      </c>
      <c r="I542" s="8" t="n">
        <v>1351.9338</v>
      </c>
      <c r="J542" s="9" t="n">
        <v>2111494</v>
      </c>
      <c r="K542" s="18" t="n">
        <v>328.9571</v>
      </c>
      <c r="L542" s="8" t="n">
        <v>59405.595</v>
      </c>
      <c r="M542" s="9" t="n">
        <v>69412518</v>
      </c>
      <c r="N542" s="29" t="n">
        <v>19.975</v>
      </c>
      <c r="O542" s="30" t="n">
        <v>20.6825</v>
      </c>
      <c r="P542" s="30" t="n">
        <v>18.65</v>
      </c>
      <c r="Q542" s="30" t="n">
        <v>20.2025</v>
      </c>
      <c r="R542" s="31" t="n">
        <v>0.0114</v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18" t="n">
        <v>286.7736</v>
      </c>
      <c r="F543" s="8" t="n">
        <v>63473.1243</v>
      </c>
      <c r="G543" s="9" t="n">
        <v>74436812</v>
      </c>
      <c r="H543" s="18" t="n">
        <v>25.6704</v>
      </c>
      <c r="I543" s="8" t="n">
        <v>1307.1179</v>
      </c>
      <c r="J543" s="9" t="n">
        <v>1971489</v>
      </c>
      <c r="K543" s="18" t="n">
        <v>312.444</v>
      </c>
      <c r="L543" s="8" t="n">
        <v>64780.2422</v>
      </c>
      <c r="M543" s="9" t="n">
        <v>76408301</v>
      </c>
      <c r="N543" s="29" t="n">
        <v>20.2025</v>
      </c>
      <c r="O543" s="30" t="n">
        <v>21.07</v>
      </c>
      <c r="P543" s="30" t="n">
        <v>19.4325</v>
      </c>
      <c r="Q543" s="30" t="n">
        <v>20.425</v>
      </c>
      <c r="R543" s="31" t="n">
        <v>0.011</v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18" t="n">
        <v>389.3032</v>
      </c>
      <c r="F544" s="8" t="n">
        <v>118101.0062</v>
      </c>
      <c r="G544" s="9" t="n">
        <v>138411512</v>
      </c>
      <c r="H544" s="18" t="n">
        <v>30.1839</v>
      </c>
      <c r="I544" s="8" t="n">
        <v>1559.723</v>
      </c>
      <c r="J544" s="9" t="n">
        <v>2340152</v>
      </c>
      <c r="K544" s="18" t="n">
        <v>419.4871</v>
      </c>
      <c r="L544" s="8" t="n">
        <v>119660.7292</v>
      </c>
      <c r="M544" s="9" t="n">
        <v>140751664</v>
      </c>
      <c r="N544" s="29" t="n">
        <v>20.425</v>
      </c>
      <c r="O544" s="30" t="n">
        <v>20.6875</v>
      </c>
      <c r="P544" s="30" t="n">
        <v>19.3875</v>
      </c>
      <c r="Q544" s="30" t="n">
        <v>19.8375</v>
      </c>
      <c r="R544" s="31" t="n">
        <v>-0.0288</v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18" t="n">
        <v>349.8207</v>
      </c>
      <c r="F545" s="8" t="n">
        <v>197571.2341</v>
      </c>
      <c r="G545" s="9" t="n">
        <v>232474221</v>
      </c>
      <c r="H545" s="18" t="n">
        <v>25.7584</v>
      </c>
      <c r="I545" s="8" t="n">
        <v>1358.1002</v>
      </c>
      <c r="J545" s="9" t="n">
        <v>2098767</v>
      </c>
      <c r="K545" s="18" t="n">
        <v>375.5791</v>
      </c>
      <c r="L545" s="8" t="n">
        <v>198929.3343</v>
      </c>
      <c r="M545" s="9" t="n">
        <v>234572988</v>
      </c>
      <c r="N545" s="29" t="n">
        <v>19.8375</v>
      </c>
      <c r="O545" s="30" t="n">
        <v>19.8375</v>
      </c>
      <c r="P545" s="30" t="n">
        <v>18.155</v>
      </c>
      <c r="Q545" s="30" t="n">
        <v>19.14</v>
      </c>
      <c r="R545" s="31" t="n">
        <v>-0.0352</v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18" t="n">
        <v>247.235</v>
      </c>
      <c r="F546" s="8" t="n">
        <v>42048.9044</v>
      </c>
      <c r="G546" s="9" t="n">
        <v>49739001</v>
      </c>
      <c r="H546" s="18" t="n">
        <v>28.1334</v>
      </c>
      <c r="I546" s="8" t="n">
        <v>1535.9492</v>
      </c>
      <c r="J546" s="9" t="n">
        <v>2387515</v>
      </c>
      <c r="K546" s="18" t="n">
        <v>275.3684</v>
      </c>
      <c r="L546" s="8" t="n">
        <v>43584.8536</v>
      </c>
      <c r="M546" s="9" t="n">
        <v>52126516</v>
      </c>
      <c r="N546" s="29" t="n">
        <v>19.14</v>
      </c>
      <c r="O546" s="30" t="n">
        <v>19.755</v>
      </c>
      <c r="P546" s="30" t="n">
        <v>18.255</v>
      </c>
      <c r="Q546" s="30" t="n">
        <v>19.575</v>
      </c>
      <c r="R546" s="31" t="n">
        <v>0.0227</v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18" t="n">
        <v>333.1447</v>
      </c>
      <c r="F547" s="8" t="n">
        <v>59833.1374</v>
      </c>
      <c r="G547" s="9" t="n">
        <v>72597461</v>
      </c>
      <c r="H547" s="18" t="n">
        <v>33.9184</v>
      </c>
      <c r="I547" s="8" t="n">
        <v>1914.1905</v>
      </c>
      <c r="J547" s="9" t="n">
        <v>3017155</v>
      </c>
      <c r="K547" s="18" t="n">
        <v>367.0631</v>
      </c>
      <c r="L547" s="8" t="n">
        <v>61747.3279</v>
      </c>
      <c r="M547" s="9" t="n">
        <v>75614616</v>
      </c>
      <c r="N547" s="29" t="n">
        <v>19.575</v>
      </c>
      <c r="O547" s="30" t="n">
        <v>22.8025</v>
      </c>
      <c r="P547" s="30" t="n">
        <v>19.575</v>
      </c>
      <c r="Q547" s="30" t="n">
        <v>22.365</v>
      </c>
      <c r="R547" s="31" t="n">
        <v>0.1425</v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18" t="n">
        <v>385.7522</v>
      </c>
      <c r="F548" s="8" t="n">
        <v>80459.958</v>
      </c>
      <c r="G548" s="9" t="n">
        <v>98609721</v>
      </c>
      <c r="H548" s="18" t="n">
        <v>31.2142</v>
      </c>
      <c r="I548" s="8" t="n">
        <v>1713.2959</v>
      </c>
      <c r="J548" s="9" t="n">
        <v>2625584</v>
      </c>
      <c r="K548" s="18" t="n">
        <v>416.9664</v>
      </c>
      <c r="L548" s="8" t="n">
        <v>82173.2539</v>
      </c>
      <c r="M548" s="9" t="n">
        <v>101235305</v>
      </c>
      <c r="N548" s="29" t="n">
        <v>22.365</v>
      </c>
      <c r="O548" s="30" t="n">
        <v>22.635</v>
      </c>
      <c r="P548" s="30" t="n">
        <v>18.9475</v>
      </c>
      <c r="Q548" s="30" t="n">
        <v>21.8875</v>
      </c>
      <c r="R548" s="31" t="n">
        <v>-0.0214</v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18" t="n">
        <v>312.1284</v>
      </c>
      <c r="F549" s="8" t="n">
        <v>77387.284</v>
      </c>
      <c r="G549" s="9" t="n">
        <v>94683984</v>
      </c>
      <c r="H549" s="18" t="n">
        <v>23.0952</v>
      </c>
      <c r="I549" s="8" t="n">
        <v>1333.6004</v>
      </c>
      <c r="J549" s="9" t="n">
        <v>2067558</v>
      </c>
      <c r="K549" s="18" t="n">
        <v>335.2236</v>
      </c>
      <c r="L549" s="8" t="n">
        <v>78720.8844</v>
      </c>
      <c r="M549" s="9" t="n">
        <v>96751542</v>
      </c>
      <c r="N549" s="29" t="n">
        <v>21.8875</v>
      </c>
      <c r="O549" s="30" t="n">
        <v>22.365</v>
      </c>
      <c r="P549" s="30" t="n">
        <v>20.95</v>
      </c>
      <c r="Q549" s="30" t="n">
        <v>22.1475</v>
      </c>
      <c r="R549" s="31" t="n">
        <v>0.0119</v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18" t="n">
        <v>555.5582000000001</v>
      </c>
      <c r="F550" s="8" t="n">
        <v>248342.8018</v>
      </c>
      <c r="G550" s="9" t="n">
        <v>307486488</v>
      </c>
      <c r="H550" s="18" t="n">
        <v>32.1654</v>
      </c>
      <c r="I550" s="8" t="n">
        <v>1992.0373</v>
      </c>
      <c r="J550" s="9" t="n">
        <v>3134938</v>
      </c>
      <c r="K550" s="18" t="n">
        <v>587.7236</v>
      </c>
      <c r="L550" s="8" t="n">
        <v>250334.8391</v>
      </c>
      <c r="M550" s="9" t="n">
        <v>310621426</v>
      </c>
      <c r="N550" s="29" t="n">
        <v>22.1475</v>
      </c>
      <c r="O550" s="30" t="n">
        <v>28.13</v>
      </c>
      <c r="P550" s="30" t="n">
        <v>19.7475</v>
      </c>
      <c r="Q550" s="30" t="n">
        <v>22.8675</v>
      </c>
      <c r="R550" s="31" t="n">
        <v>0.0325</v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18" t="n">
        <v>419.7363</v>
      </c>
      <c r="F551" s="8" t="n">
        <v>58075.8206</v>
      </c>
      <c r="G551" s="9" t="n">
        <v>72727283</v>
      </c>
      <c r="H551" s="18" t="n">
        <v>33.7125</v>
      </c>
      <c r="I551" s="8" t="n">
        <v>2115.1223</v>
      </c>
      <c r="J551" s="9" t="n">
        <v>3452325</v>
      </c>
      <c r="K551" s="18" t="n">
        <v>453.4488</v>
      </c>
      <c r="L551" s="8" t="n">
        <v>60190.9429</v>
      </c>
      <c r="M551" s="9" t="n">
        <v>76179608</v>
      </c>
      <c r="N551" s="29" t="n">
        <v>22.8675</v>
      </c>
      <c r="O551" s="30" t="n">
        <v>23.69</v>
      </c>
      <c r="P551" s="30" t="n">
        <v>18.0225</v>
      </c>
      <c r="Q551" s="30" t="n">
        <v>22.7575</v>
      </c>
      <c r="R551" s="31" t="n">
        <v>-0.0048</v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18" t="n">
        <v>357.8195</v>
      </c>
      <c r="F552" s="8" t="n">
        <v>64414.7026</v>
      </c>
      <c r="G552" s="9" t="n">
        <v>80699136</v>
      </c>
      <c r="H552" s="18" t="n">
        <v>34.6689</v>
      </c>
      <c r="I552" s="8" t="n">
        <v>2267.528</v>
      </c>
      <c r="J552" s="9" t="n">
        <v>3775893</v>
      </c>
      <c r="K552" s="18" t="n">
        <v>392.4884</v>
      </c>
      <c r="L552" s="8" t="n">
        <v>66682.2306</v>
      </c>
      <c r="M552" s="9" t="n">
        <v>84475029</v>
      </c>
      <c r="N552" s="29" t="n">
        <v>22.7575</v>
      </c>
      <c r="O552" s="30" t="n">
        <v>23.635</v>
      </c>
      <c r="P552" s="30" t="n">
        <v>16.0025</v>
      </c>
      <c r="Q552" s="30" t="n">
        <v>22.4125</v>
      </c>
      <c r="R552" s="31" t="n">
        <v>-0.0152</v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18" t="n">
        <v>399.6833</v>
      </c>
      <c r="F553" s="8" t="n">
        <v>91507.8575</v>
      </c>
      <c r="G553" s="9" t="n">
        <v>113929000</v>
      </c>
      <c r="H553" s="18" t="n">
        <v>32.2197</v>
      </c>
      <c r="I553" s="8" t="n">
        <v>2252.5823</v>
      </c>
      <c r="J553" s="9" t="n">
        <v>3708108</v>
      </c>
      <c r="K553" s="18" t="n">
        <v>431.903</v>
      </c>
      <c r="L553" s="8" t="n">
        <v>93760.43979999999</v>
      </c>
      <c r="M553" s="9" t="n">
        <v>117637108</v>
      </c>
      <c r="N553" s="29" t="n">
        <v>22.4125</v>
      </c>
      <c r="O553" s="30" t="n">
        <v>22.4125</v>
      </c>
      <c r="P553" s="30" t="n">
        <v>20.48</v>
      </c>
      <c r="Q553" s="30" t="n">
        <v>21.1425</v>
      </c>
      <c r="R553" s="31" t="n">
        <v>-0.0567</v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18" t="n">
        <v>376.9829</v>
      </c>
      <c r="F554" s="8" t="n">
        <v>105908.6162</v>
      </c>
      <c r="G554" s="9" t="n">
        <v>132228043</v>
      </c>
      <c r="H554" s="18" t="n">
        <v>26.2895</v>
      </c>
      <c r="I554" s="8" t="n">
        <v>1941.9528</v>
      </c>
      <c r="J554" s="9" t="n">
        <v>3193865</v>
      </c>
      <c r="K554" s="18" t="n">
        <v>403.2724</v>
      </c>
      <c r="L554" s="8" t="n">
        <v>107850.569</v>
      </c>
      <c r="M554" s="9" t="n">
        <v>135421908</v>
      </c>
      <c r="N554" s="29" t="n">
        <v>21.1425</v>
      </c>
      <c r="O554" s="30" t="n">
        <v>21.785</v>
      </c>
      <c r="P554" s="30" t="n">
        <v>19.32</v>
      </c>
      <c r="Q554" s="30" t="n">
        <v>21.3</v>
      </c>
      <c r="R554" s="31" t="n">
        <v>0.0074</v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18" t="n">
        <v>571.9899</v>
      </c>
      <c r="F555" s="8" t="n">
        <v>266359.8624</v>
      </c>
      <c r="G555" s="9" t="n">
        <v>330563675</v>
      </c>
      <c r="H555" s="18" t="n">
        <v>29.5057</v>
      </c>
      <c r="I555" s="8" t="n">
        <v>2322.3153</v>
      </c>
      <c r="J555" s="9" t="n">
        <v>3646666</v>
      </c>
      <c r="K555" s="18" t="n">
        <v>601.4956</v>
      </c>
      <c r="L555" s="8" t="n">
        <v>268682.1777</v>
      </c>
      <c r="M555" s="9" t="n">
        <v>334210341</v>
      </c>
      <c r="N555" s="29" t="n">
        <v>21.3</v>
      </c>
      <c r="O555" s="30" t="n">
        <v>21.71</v>
      </c>
      <c r="P555" s="30" t="n">
        <v>18.355</v>
      </c>
      <c r="Q555" s="30" t="n">
        <v>20.88</v>
      </c>
      <c r="R555" s="31" t="n">
        <v>-0.0197</v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18" t="n">
        <v>316.268</v>
      </c>
      <c r="F556" s="8" t="n">
        <v>48088.233</v>
      </c>
      <c r="G556" s="9" t="n">
        <v>58929758</v>
      </c>
      <c r="H556" s="18" t="n">
        <v>28.6976</v>
      </c>
      <c r="I556" s="8" t="n">
        <v>2394.6649</v>
      </c>
      <c r="J556" s="9" t="n">
        <v>3778069</v>
      </c>
      <c r="K556" s="18" t="n">
        <v>344.9656</v>
      </c>
      <c r="L556" s="8" t="n">
        <v>50482.8979</v>
      </c>
      <c r="M556" s="9" t="n">
        <v>62707827</v>
      </c>
      <c r="N556" s="29" t="n">
        <v>20.88</v>
      </c>
      <c r="O556" s="30" t="n">
        <v>21.2725</v>
      </c>
      <c r="P556" s="30" t="n">
        <v>18.6825</v>
      </c>
      <c r="Q556" s="30" t="n">
        <v>20.55</v>
      </c>
      <c r="R556" s="31" t="n">
        <v>-0.0158</v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18" t="n">
        <v>330.393</v>
      </c>
      <c r="F557" s="8" t="n">
        <v>61843.1692</v>
      </c>
      <c r="G557" s="9" t="n">
        <v>75038452</v>
      </c>
      <c r="H557" s="18" t="n">
        <v>26.7749</v>
      </c>
      <c r="I557" s="8" t="n">
        <v>2510.1379</v>
      </c>
      <c r="J557" s="9" t="n">
        <v>3939632</v>
      </c>
      <c r="K557" s="18" t="n">
        <v>357.1679</v>
      </c>
      <c r="L557" s="8" t="n">
        <v>64353.3071</v>
      </c>
      <c r="M557" s="9" t="n">
        <v>78978084</v>
      </c>
      <c r="N557" s="29" t="n">
        <v>20.55</v>
      </c>
      <c r="O557" s="30" t="n">
        <v>21.12</v>
      </c>
      <c r="P557" s="30" t="n">
        <v>19.545</v>
      </c>
      <c r="Q557" s="30" t="n">
        <v>21.005</v>
      </c>
      <c r="R557" s="31" t="n">
        <v>0.0221</v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18" t="n">
        <v>324.4076</v>
      </c>
      <c r="F558" s="8" t="n">
        <v>72626.1594</v>
      </c>
      <c r="G558" s="9" t="n">
        <v>89231327</v>
      </c>
      <c r="H558" s="18" t="n">
        <v>26.3508</v>
      </c>
      <c r="I558" s="8" t="n">
        <v>2441.9124</v>
      </c>
      <c r="J558" s="9" t="n">
        <v>3863946</v>
      </c>
      <c r="K558" s="18" t="n">
        <v>350.7584</v>
      </c>
      <c r="L558" s="8" t="n">
        <v>75068.07180000001</v>
      </c>
      <c r="M558" s="9" t="n">
        <v>93095273</v>
      </c>
      <c r="N558" s="29" t="n">
        <v>21.005</v>
      </c>
      <c r="O558" s="30" t="n">
        <v>21.68</v>
      </c>
      <c r="P558" s="30" t="n">
        <v>20.5125</v>
      </c>
      <c r="Q558" s="30" t="n">
        <v>21.45</v>
      </c>
      <c r="R558" s="31" t="n">
        <v>0.0212</v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18" t="n">
        <v>315.1722</v>
      </c>
      <c r="F559" s="8" t="n">
        <v>87678.6136</v>
      </c>
      <c r="G559" s="9" t="n">
        <v>107811081</v>
      </c>
      <c r="H559" s="18" t="n">
        <v>25.2637</v>
      </c>
      <c r="I559" s="8" t="n">
        <v>2091.9153</v>
      </c>
      <c r="J559" s="9" t="n">
        <v>3284934</v>
      </c>
      <c r="K559" s="18" t="n">
        <v>340.4359</v>
      </c>
      <c r="L559" s="8" t="n">
        <v>89770.5289</v>
      </c>
      <c r="M559" s="9" t="n">
        <v>111096015</v>
      </c>
      <c r="N559" s="29" t="n">
        <v>21.45</v>
      </c>
      <c r="O559" s="30" t="n">
        <v>22.085</v>
      </c>
      <c r="P559" s="30" t="n">
        <v>21.45</v>
      </c>
      <c r="Q559" s="30" t="n">
        <v>21.9</v>
      </c>
      <c r="R559" s="31" t="n">
        <v>0.021</v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18" t="n">
        <v>441.8356</v>
      </c>
      <c r="F560" s="8" t="n">
        <v>201415.2922</v>
      </c>
      <c r="G560" s="9" t="n">
        <v>246474607</v>
      </c>
      <c r="H560" s="18" t="n">
        <v>26.0213</v>
      </c>
      <c r="I560" s="8" t="n">
        <v>1490.0489</v>
      </c>
      <c r="J560" s="9" t="n">
        <v>2325535</v>
      </c>
      <c r="K560" s="18" t="n">
        <v>467.8569</v>
      </c>
      <c r="L560" s="8" t="n">
        <v>202905.3411</v>
      </c>
      <c r="M560" s="9" t="n">
        <v>248800142</v>
      </c>
      <c r="N560" s="29" t="n">
        <v>21.9</v>
      </c>
      <c r="O560" s="30" t="n">
        <v>22.2725</v>
      </c>
      <c r="P560" s="30" t="n">
        <v>21.5375</v>
      </c>
      <c r="Q560" s="30" t="n">
        <v>21.84</v>
      </c>
      <c r="R560" s="31" t="n">
        <v>-0.0027</v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18" t="n">
        <v>330.845</v>
      </c>
      <c r="F561" s="8" t="n">
        <v>51856.2215</v>
      </c>
      <c r="G561" s="9" t="n">
        <v>64111796</v>
      </c>
      <c r="H561" s="18" t="n">
        <v>47.008</v>
      </c>
      <c r="I561" s="8" t="n">
        <v>2078.8284</v>
      </c>
      <c r="J561" s="9" t="n">
        <v>3218802</v>
      </c>
      <c r="K561" s="18" t="n">
        <v>377.853</v>
      </c>
      <c r="L561" s="8" t="n">
        <v>53935.0499</v>
      </c>
      <c r="M561" s="9" t="n">
        <v>67330598</v>
      </c>
      <c r="N561" s="29" t="n">
        <v>21.84</v>
      </c>
      <c r="O561" s="30" t="n">
        <v>22.43</v>
      </c>
      <c r="P561" s="30" t="n">
        <v>21.1425</v>
      </c>
      <c r="Q561" s="30" t="n">
        <v>21.25</v>
      </c>
      <c r="R561" s="31" t="n">
        <v>-0.027</v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18" t="n">
        <v>299.4724</v>
      </c>
      <c r="F562" s="8" t="n">
        <v>58587.5195</v>
      </c>
      <c r="G562" s="9" t="n">
        <v>71757373</v>
      </c>
      <c r="H562" s="18" t="n">
        <v>32.3819</v>
      </c>
      <c r="I562" s="8" t="n">
        <v>1497.4318</v>
      </c>
      <c r="J562" s="9" t="n">
        <v>2284237</v>
      </c>
      <c r="K562" s="18" t="n">
        <v>331.8543</v>
      </c>
      <c r="L562" s="8" t="n">
        <v>60084.9513</v>
      </c>
      <c r="M562" s="9" t="n">
        <v>74041610</v>
      </c>
      <c r="N562" s="29" t="n">
        <v>21.25</v>
      </c>
      <c r="O562" s="30" t="n">
        <v>22.2475</v>
      </c>
      <c r="P562" s="30" t="n">
        <v>20.9225</v>
      </c>
      <c r="Q562" s="30" t="n">
        <v>20.9725</v>
      </c>
      <c r="R562" s="31" t="n">
        <v>-0.0131</v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18" t="n">
        <v>365.8852</v>
      </c>
      <c r="F563" s="8" t="n">
        <v>90152.9025</v>
      </c>
      <c r="G563" s="9" t="n">
        <v>110139953</v>
      </c>
      <c r="H563" s="18" t="n">
        <v>31.7066</v>
      </c>
      <c r="I563" s="8" t="n">
        <v>1546.8951</v>
      </c>
      <c r="J563" s="9" t="n">
        <v>2389692</v>
      </c>
      <c r="K563" s="18" t="n">
        <v>397.5918</v>
      </c>
      <c r="L563" s="8" t="n">
        <v>91699.79760000001</v>
      </c>
      <c r="M563" s="9" t="n">
        <v>112529645</v>
      </c>
      <c r="N563" s="29" t="n">
        <v>20.9725</v>
      </c>
      <c r="O563" s="30" t="n">
        <v>20.9925</v>
      </c>
      <c r="P563" s="30" t="n">
        <v>20.235</v>
      </c>
      <c r="Q563" s="30" t="n">
        <v>20.7875</v>
      </c>
      <c r="R563" s="31" t="n">
        <v>-0.008800000000000001</v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18" t="n">
        <v>422.7855</v>
      </c>
      <c r="F564" s="8" t="n">
        <v>125410.9368</v>
      </c>
      <c r="G564" s="9" t="n">
        <v>152357468</v>
      </c>
      <c r="H564" s="18" t="n">
        <v>32.2522</v>
      </c>
      <c r="I564" s="8" t="n">
        <v>1622.1962</v>
      </c>
      <c r="J564" s="9" t="n">
        <v>2482071</v>
      </c>
      <c r="K564" s="18" t="n">
        <v>455.0377</v>
      </c>
      <c r="L564" s="8" t="n">
        <v>127033.133</v>
      </c>
      <c r="M564" s="9" t="n">
        <v>154839539</v>
      </c>
      <c r="N564" s="29" t="n">
        <v>20.7875</v>
      </c>
      <c r="O564" s="30" t="n">
        <v>20.7875</v>
      </c>
      <c r="P564" s="30" t="n">
        <v>19.8225</v>
      </c>
      <c r="Q564" s="30" t="n">
        <v>20.2675</v>
      </c>
      <c r="R564" s="31" t="n">
        <v>-0.025</v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18" t="n">
        <v>403.2722</v>
      </c>
      <c r="F565" s="8" t="n">
        <v>212317.0009</v>
      </c>
      <c r="G565" s="9" t="n">
        <v>252794234</v>
      </c>
      <c r="H565" s="18" t="n">
        <v>32.6591</v>
      </c>
      <c r="I565" s="8" t="n">
        <v>1624.6984</v>
      </c>
      <c r="J565" s="9" t="n">
        <v>2522491</v>
      </c>
      <c r="K565" s="18" t="n">
        <v>435.9313</v>
      </c>
      <c r="L565" s="8" t="n">
        <v>213941.6993</v>
      </c>
      <c r="M565" s="9" t="n">
        <v>255316725</v>
      </c>
      <c r="N565" s="29" t="n">
        <v>20.2675</v>
      </c>
      <c r="O565" s="30" t="n">
        <v>20.2675</v>
      </c>
      <c r="P565" s="30" t="n">
        <v>19.0125</v>
      </c>
      <c r="Q565" s="30" t="n">
        <v>19.2025</v>
      </c>
      <c r="R565" s="31" t="n">
        <v>-0.0525</v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18" t="n">
        <v>248.2674</v>
      </c>
      <c r="F566" s="8" t="n">
        <v>43492.4947</v>
      </c>
      <c r="G566" s="9" t="n">
        <v>51507686</v>
      </c>
      <c r="H566" s="18" t="n">
        <v>34.8091</v>
      </c>
      <c r="I566" s="8" t="n">
        <v>1814.2362</v>
      </c>
      <c r="J566" s="9" t="n">
        <v>2813863</v>
      </c>
      <c r="K566" s="18" t="n">
        <v>283.0765</v>
      </c>
      <c r="L566" s="8" t="n">
        <v>45306.7309</v>
      </c>
      <c r="M566" s="9" t="n">
        <v>54321549</v>
      </c>
      <c r="N566" s="29" t="n">
        <v>19.2025</v>
      </c>
      <c r="O566" s="30" t="n">
        <v>19.2025</v>
      </c>
      <c r="P566" s="30" t="n">
        <v>18.22</v>
      </c>
      <c r="Q566" s="30" t="n">
        <v>18.395</v>
      </c>
      <c r="R566" s="31" t="n">
        <v>-0.0421</v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18" t="n">
        <v>283.4931</v>
      </c>
      <c r="F567" s="8" t="n">
        <v>61985.5184</v>
      </c>
      <c r="G567" s="9" t="n">
        <v>73217376</v>
      </c>
      <c r="H567" s="18" t="n">
        <v>38.271</v>
      </c>
      <c r="I567" s="8" t="n">
        <v>2145.6743</v>
      </c>
      <c r="J567" s="9" t="n">
        <v>3396736</v>
      </c>
      <c r="K567" s="18" t="n">
        <v>321.7641</v>
      </c>
      <c r="L567" s="8" t="n">
        <v>64131.1927</v>
      </c>
      <c r="M567" s="9" t="n">
        <v>76614112</v>
      </c>
      <c r="N567" s="29" t="n">
        <v>18.395</v>
      </c>
      <c r="O567" s="30" t="n">
        <v>19.215</v>
      </c>
      <c r="P567" s="30" t="n">
        <v>16.6475</v>
      </c>
      <c r="Q567" s="30" t="n">
        <v>18.3675</v>
      </c>
      <c r="R567" s="31" t="n">
        <v>-0.0015</v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18" t="n">
        <v>296.6606</v>
      </c>
      <c r="F568" s="8" t="n">
        <v>75580.47840000001</v>
      </c>
      <c r="G568" s="9" t="n">
        <v>90128929</v>
      </c>
      <c r="H568" s="18" t="n">
        <v>30.2248</v>
      </c>
      <c r="I568" s="8" t="n">
        <v>1700.5945</v>
      </c>
      <c r="J568" s="9" t="n">
        <v>2673733</v>
      </c>
      <c r="K568" s="18" t="n">
        <v>326.8854</v>
      </c>
      <c r="L568" s="8" t="n">
        <v>77281.0729</v>
      </c>
      <c r="M568" s="9" t="n">
        <v>92802662</v>
      </c>
      <c r="N568" s="29" t="n">
        <v>18.3675</v>
      </c>
      <c r="O568" s="30" t="n">
        <v>18.6375</v>
      </c>
      <c r="P568" s="30" t="n">
        <v>17.3</v>
      </c>
      <c r="Q568" s="30" t="n">
        <v>18.5475</v>
      </c>
      <c r="R568" s="31" t="n">
        <v>0.0098</v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18" t="n">
        <v>359.3488</v>
      </c>
      <c r="F569" s="8" t="n">
        <v>105891.5515</v>
      </c>
      <c r="G569" s="9" t="n">
        <v>125302389</v>
      </c>
      <c r="H569" s="18" t="n">
        <v>28.5256</v>
      </c>
      <c r="I569" s="8" t="n">
        <v>1709.8838</v>
      </c>
      <c r="J569" s="9" t="n">
        <v>2654735</v>
      </c>
      <c r="K569" s="18" t="n">
        <v>387.8744</v>
      </c>
      <c r="L569" s="8" t="n">
        <v>107601.4353</v>
      </c>
      <c r="M569" s="9" t="n">
        <v>127957124</v>
      </c>
      <c r="N569" s="29" t="n">
        <v>18.5475</v>
      </c>
      <c r="O569" s="30" t="n">
        <v>18.7625</v>
      </c>
      <c r="P569" s="30" t="n">
        <v>17.735</v>
      </c>
      <c r="Q569" s="30" t="n">
        <v>18.52</v>
      </c>
      <c r="R569" s="31" t="n">
        <v>-0.0015</v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18" t="n">
        <v>409.8617</v>
      </c>
      <c r="F570" s="8" t="n">
        <v>219778.2075</v>
      </c>
      <c r="G570" s="9" t="n">
        <v>261669354</v>
      </c>
      <c r="H570" s="18" t="n">
        <v>28.693</v>
      </c>
      <c r="I570" s="8" t="n">
        <v>1868.539</v>
      </c>
      <c r="J570" s="9" t="n">
        <v>2951211</v>
      </c>
      <c r="K570" s="18" t="n">
        <v>438.5547</v>
      </c>
      <c r="L570" s="8" t="n">
        <v>221646.7465</v>
      </c>
      <c r="M570" s="9" t="n">
        <v>264620565</v>
      </c>
      <c r="N570" s="29" t="n">
        <v>18.52</v>
      </c>
      <c r="O570" s="30" t="n">
        <v>18.69</v>
      </c>
      <c r="P570" s="30" t="n">
        <v>17.75</v>
      </c>
      <c r="Q570" s="30" t="n">
        <v>18.34</v>
      </c>
      <c r="R570" s="31" t="n">
        <v>-0.0097</v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18" t="n">
        <v>274.1547</v>
      </c>
      <c r="F571" s="8" t="n">
        <v>51147.2499</v>
      </c>
      <c r="G571" s="9" t="n">
        <v>61130433</v>
      </c>
      <c r="H571" s="18" t="n">
        <v>30.9629</v>
      </c>
      <c r="I571" s="8" t="n">
        <v>2086.7726</v>
      </c>
      <c r="J571" s="9" t="n">
        <v>3183833</v>
      </c>
      <c r="K571" s="18" t="n">
        <v>305.1176</v>
      </c>
      <c r="L571" s="8" t="n">
        <v>53234.0225</v>
      </c>
      <c r="M571" s="9" t="n">
        <v>64314266</v>
      </c>
      <c r="N571" s="29" t="n">
        <v>18.34</v>
      </c>
      <c r="O571" s="30" t="n">
        <v>18.34</v>
      </c>
      <c r="P571" s="30" t="n">
        <v>17.53</v>
      </c>
      <c r="Q571" s="30" t="n">
        <v>17.5975</v>
      </c>
      <c r="R571" s="31" t="n">
        <v>-0.0405</v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18" t="n">
        <v>287.4179</v>
      </c>
      <c r="F572" s="8" t="n">
        <v>65498.1805</v>
      </c>
      <c r="G572" s="9" t="n">
        <v>77446006</v>
      </c>
      <c r="H572" s="18" t="n">
        <v>35.9098</v>
      </c>
      <c r="I572" s="8" t="n">
        <v>2507.8861</v>
      </c>
      <c r="J572" s="9" t="n">
        <v>3851487</v>
      </c>
      <c r="K572" s="18" t="n">
        <v>323.3277</v>
      </c>
      <c r="L572" s="8" t="n">
        <v>68006.06660000001</v>
      </c>
      <c r="M572" s="9" t="n">
        <v>81297493</v>
      </c>
      <c r="N572" s="29" t="n">
        <v>17.5975</v>
      </c>
      <c r="O572" s="30" t="n">
        <v>18.1825</v>
      </c>
      <c r="P572" s="30" t="n">
        <v>16.47</v>
      </c>
      <c r="Q572" s="30" t="n">
        <v>17.16</v>
      </c>
      <c r="R572" s="31" t="n">
        <v>-0.0249</v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18" t="n">
        <v>393.0862</v>
      </c>
      <c r="F573" s="8" t="n">
        <v>102379.4097</v>
      </c>
      <c r="G573" s="9" t="n">
        <v>120803293</v>
      </c>
      <c r="H573" s="18" t="n">
        <v>34.5279</v>
      </c>
      <c r="I573" s="8" t="n">
        <v>2427.2922</v>
      </c>
      <c r="J573" s="9" t="n">
        <v>3597740</v>
      </c>
      <c r="K573" s="18" t="n">
        <v>427.6141</v>
      </c>
      <c r="L573" s="8" t="n">
        <v>104806.7019</v>
      </c>
      <c r="M573" s="9" t="n">
        <v>124401033</v>
      </c>
      <c r="N573" s="29" t="n">
        <v>17.16</v>
      </c>
      <c r="O573" s="30" t="n">
        <v>17.6675</v>
      </c>
      <c r="P573" s="30" t="n">
        <v>16.3525</v>
      </c>
      <c r="Q573" s="30" t="n">
        <v>17.2025</v>
      </c>
      <c r="R573" s="31" t="n">
        <v>0.0025</v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18" t="n">
        <v>358.1517</v>
      </c>
      <c r="F574" s="8" t="n">
        <v>112939.6998</v>
      </c>
      <c r="G574" s="9" t="n">
        <v>130079991</v>
      </c>
      <c r="H574" s="18" t="n">
        <v>41.1652</v>
      </c>
      <c r="I574" s="8" t="n">
        <v>3016.9644</v>
      </c>
      <c r="J574" s="9" t="n">
        <v>4644980</v>
      </c>
      <c r="K574" s="18" t="n">
        <v>399.3169</v>
      </c>
      <c r="L574" s="8" t="n">
        <v>115956.6642</v>
      </c>
      <c r="M574" s="9" t="n">
        <v>134724971</v>
      </c>
      <c r="N574" s="29" t="n">
        <v>17.2025</v>
      </c>
      <c r="O574" s="30" t="n">
        <v>17.2725</v>
      </c>
      <c r="P574" s="30" t="n">
        <v>15.6575</v>
      </c>
      <c r="Q574" s="30" t="n">
        <v>16.8225</v>
      </c>
      <c r="R574" s="31" t="n">
        <v>-0.0221</v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18" t="n">
        <v>393.4229</v>
      </c>
      <c r="F575" s="8" t="n">
        <v>231092.0849</v>
      </c>
      <c r="G575" s="9" t="n">
        <v>264411358</v>
      </c>
      <c r="H575" s="18" t="n">
        <v>37.1641</v>
      </c>
      <c r="I575" s="8" t="n">
        <v>2769.6138</v>
      </c>
      <c r="J575" s="9" t="n">
        <v>4121071</v>
      </c>
      <c r="K575" s="18" t="n">
        <v>430.587</v>
      </c>
      <c r="L575" s="8" t="n">
        <v>233861.6987</v>
      </c>
      <c r="M575" s="9" t="n">
        <v>268532429</v>
      </c>
      <c r="N575" s="29" t="n">
        <v>16.8225</v>
      </c>
      <c r="O575" s="30" t="n">
        <v>17.2075</v>
      </c>
      <c r="P575" s="30" t="n">
        <v>15.9725</v>
      </c>
      <c r="Q575" s="30" t="n">
        <v>16.8575</v>
      </c>
      <c r="R575" s="31" t="n">
        <v>0.0021</v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18" t="n">
        <v>317.6172</v>
      </c>
      <c r="F576" s="8" t="n">
        <v>60270.1883</v>
      </c>
      <c r="G576" s="9" t="n">
        <v>68484594</v>
      </c>
      <c r="H576" s="18" t="n">
        <v>39.2573</v>
      </c>
      <c r="I576" s="8" t="n">
        <v>3352.1258</v>
      </c>
      <c r="J576" s="9" t="n">
        <v>4844685</v>
      </c>
      <c r="K576" s="18" t="n">
        <v>356.8745</v>
      </c>
      <c r="L576" s="8" t="n">
        <v>63622.3141</v>
      </c>
      <c r="M576" s="9" t="n">
        <v>73329279</v>
      </c>
      <c r="N576" s="29" t="n">
        <v>16.8575</v>
      </c>
      <c r="O576" s="30" t="n">
        <v>16.9625</v>
      </c>
      <c r="P576" s="30" t="n">
        <v>16.1625</v>
      </c>
      <c r="Q576" s="30" t="n">
        <v>16.65</v>
      </c>
      <c r="R576" s="31" t="n">
        <v>-0.0123</v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18" t="n">
        <v>343.3827</v>
      </c>
      <c r="F577" s="8" t="n">
        <v>77229.4295</v>
      </c>
      <c r="G577" s="9" t="n">
        <v>87385316</v>
      </c>
      <c r="H577" s="18" t="n">
        <v>35.6479</v>
      </c>
      <c r="I577" s="8" t="n">
        <v>3574.9949</v>
      </c>
      <c r="J577" s="9" t="n">
        <v>5148254</v>
      </c>
      <c r="K577" s="18" t="n">
        <v>379.0306</v>
      </c>
      <c r="L577" s="8" t="n">
        <v>80804.4244</v>
      </c>
      <c r="M577" s="9" t="n">
        <v>92533570</v>
      </c>
      <c r="N577" s="29" t="n">
        <v>16.65</v>
      </c>
      <c r="O577" s="30" t="n">
        <v>17.9075</v>
      </c>
      <c r="P577" s="30" t="n">
        <v>16.1775</v>
      </c>
      <c r="Q577" s="30" t="n">
        <v>17.68</v>
      </c>
      <c r="R577" s="31" t="n">
        <v>0.0619</v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18" t="n">
        <v>329.9953</v>
      </c>
      <c r="F578" s="8" t="n">
        <v>84798.0272</v>
      </c>
      <c r="G578" s="9" t="n">
        <v>97860529</v>
      </c>
      <c r="H578" s="18" t="n">
        <v>34.5595</v>
      </c>
      <c r="I578" s="8" t="n">
        <v>3528.0108</v>
      </c>
      <c r="J578" s="9" t="n">
        <v>5181424</v>
      </c>
      <c r="K578" s="18" t="n">
        <v>364.5548</v>
      </c>
      <c r="L578" s="8" t="n">
        <v>88326.038</v>
      </c>
      <c r="M578" s="9" t="n">
        <v>103041953</v>
      </c>
      <c r="N578" s="29" t="n">
        <v>17.68</v>
      </c>
      <c r="O578" s="30" t="n">
        <v>18.2675</v>
      </c>
      <c r="P578" s="30" t="n">
        <v>17.355</v>
      </c>
      <c r="Q578" s="30" t="n">
        <v>18.17</v>
      </c>
      <c r="R578" s="31" t="n">
        <v>0.0277</v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18" t="n">
        <v>357.7166</v>
      </c>
      <c r="F579" s="8" t="n">
        <v>102132.0092</v>
      </c>
      <c r="G579" s="9" t="n">
        <v>116428589</v>
      </c>
      <c r="H579" s="18" t="n">
        <v>30.1708</v>
      </c>
      <c r="I579" s="8" t="n">
        <v>2762.9645</v>
      </c>
      <c r="J579" s="9" t="n">
        <v>4033587</v>
      </c>
      <c r="K579" s="18" t="n">
        <v>387.8874</v>
      </c>
      <c r="L579" s="8" t="n">
        <v>104894.9737</v>
      </c>
      <c r="M579" s="9" t="n">
        <v>120462176</v>
      </c>
      <c r="N579" s="29" t="n">
        <v>18.17</v>
      </c>
      <c r="O579" s="30" t="n">
        <v>18.635</v>
      </c>
      <c r="P579" s="30" t="n">
        <v>17.7525</v>
      </c>
      <c r="Q579" s="30" t="n">
        <v>18.13</v>
      </c>
      <c r="R579" s="31" t="n">
        <v>-0.0022</v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18" t="n">
        <v>410.9964</v>
      </c>
      <c r="F580" s="8" t="n">
        <v>225434.3575</v>
      </c>
      <c r="G580" s="9" t="n">
        <v>252822959</v>
      </c>
      <c r="H580" s="18" t="n">
        <v>44.7202</v>
      </c>
      <c r="I580" s="8" t="n">
        <v>2528.2595</v>
      </c>
      <c r="J580" s="9" t="n">
        <v>3659778</v>
      </c>
      <c r="K580" s="18" t="n">
        <v>455.7166</v>
      </c>
      <c r="L580" s="8" t="n">
        <v>227962.617</v>
      </c>
      <c r="M580" s="9" t="n">
        <v>256482737</v>
      </c>
      <c r="N580" s="29" t="n">
        <v>18.13</v>
      </c>
      <c r="O580" s="30" t="n">
        <v>18.13</v>
      </c>
      <c r="P580" s="30" t="n">
        <v>16.8375</v>
      </c>
      <c r="Q580" s="30" t="n">
        <v>17.0125</v>
      </c>
      <c r="R580" s="31" t="n">
        <v>-0.0616</v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18" t="n">
        <v>341.2198</v>
      </c>
      <c r="F581" s="8" t="n">
        <v>66907.9271</v>
      </c>
      <c r="G581" s="9" t="n">
        <v>74427604</v>
      </c>
      <c r="H581" s="18" t="n">
        <v>54.722</v>
      </c>
      <c r="I581" s="8" t="n">
        <v>2474.7808</v>
      </c>
      <c r="J581" s="9" t="n">
        <v>3561363</v>
      </c>
      <c r="K581" s="18" t="n">
        <v>395.9418</v>
      </c>
      <c r="L581" s="8" t="n">
        <v>69382.70789999999</v>
      </c>
      <c r="M581" s="9" t="n">
        <v>77988967</v>
      </c>
      <c r="N581" s="29" t="n">
        <v>17.0125</v>
      </c>
      <c r="O581" s="30" t="n">
        <v>18.645</v>
      </c>
      <c r="P581" s="30" t="n">
        <v>16.49</v>
      </c>
      <c r="Q581" s="30" t="n">
        <v>16.55</v>
      </c>
      <c r="R581" s="31" t="n">
        <v>-0.0272</v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18" t="n">
        <v>314.8228</v>
      </c>
      <c r="F582" s="8" t="n">
        <v>69947.9981</v>
      </c>
      <c r="G582" s="9" t="n">
        <v>77495669</v>
      </c>
      <c r="H582" s="18" t="n">
        <v>54.5739</v>
      </c>
      <c r="I582" s="8" t="n">
        <v>2426.8383</v>
      </c>
      <c r="J582" s="9" t="n">
        <v>3321152</v>
      </c>
      <c r="K582" s="18" t="n">
        <v>369.3967</v>
      </c>
      <c r="L582" s="8" t="n">
        <v>72374.8364</v>
      </c>
      <c r="M582" s="9" t="n">
        <v>80816821</v>
      </c>
      <c r="N582" s="29" t="n">
        <v>16.55</v>
      </c>
      <c r="O582" s="30" t="n">
        <v>17.625</v>
      </c>
      <c r="P582" s="30" t="n">
        <v>15.8925</v>
      </c>
      <c r="Q582" s="30" t="n">
        <v>17.485</v>
      </c>
      <c r="R582" s="31" t="n">
        <v>0.0565</v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18" t="n">
        <v>432.0963</v>
      </c>
      <c r="F583" s="8" t="n">
        <v>109549.7885</v>
      </c>
      <c r="G583" s="9" t="n">
        <v>122203036</v>
      </c>
      <c r="H583" s="18" t="n">
        <v>50.3239</v>
      </c>
      <c r="I583" s="8" t="n">
        <v>2418.6115</v>
      </c>
      <c r="J583" s="9" t="n">
        <v>3251708</v>
      </c>
      <c r="K583" s="18" t="n">
        <v>482.4202</v>
      </c>
      <c r="L583" s="8" t="n">
        <v>111968.4</v>
      </c>
      <c r="M583" s="9" t="n">
        <v>125454744</v>
      </c>
      <c r="N583" s="29" t="n">
        <v>17.485</v>
      </c>
      <c r="O583" s="30" t="n">
        <v>18.755</v>
      </c>
      <c r="P583" s="30" t="n">
        <v>17.485</v>
      </c>
      <c r="Q583" s="30" t="n">
        <v>18.53</v>
      </c>
      <c r="R583" s="31" t="n">
        <v>0.0598</v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18" t="n">
        <v>412.8912</v>
      </c>
      <c r="F584" s="8" t="n">
        <v>123257.5701</v>
      </c>
      <c r="G584" s="9" t="n">
        <v>135617560</v>
      </c>
      <c r="H584" s="18" t="n">
        <v>43.3486</v>
      </c>
      <c r="I584" s="8" t="n">
        <v>2154.653</v>
      </c>
      <c r="J584" s="9" t="n">
        <v>3051777</v>
      </c>
      <c r="K584" s="18" t="n">
        <v>456.2398</v>
      </c>
      <c r="L584" s="8" t="n">
        <v>125412.2231</v>
      </c>
      <c r="M584" s="9" t="n">
        <v>138669337</v>
      </c>
      <c r="N584" s="29" t="n">
        <v>18.53</v>
      </c>
      <c r="O584" s="30" t="n">
        <v>19.1725</v>
      </c>
      <c r="P584" s="30" t="n">
        <v>17.95</v>
      </c>
      <c r="Q584" s="30" t="n">
        <v>18.45</v>
      </c>
      <c r="R584" s="31" t="n">
        <v>-0.0043</v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18" t="n">
        <v>596.3884</v>
      </c>
      <c r="F585" s="8" t="n">
        <v>308868.633</v>
      </c>
      <c r="G585" s="9" t="n">
        <v>338899646</v>
      </c>
      <c r="H585" s="18" t="n">
        <v>45.8901</v>
      </c>
      <c r="I585" s="8" t="n">
        <v>2318.3017</v>
      </c>
      <c r="J585" s="9" t="n">
        <v>3349453</v>
      </c>
      <c r="K585" s="18" t="n">
        <v>642.2785</v>
      </c>
      <c r="L585" s="8" t="n">
        <v>311186.9347</v>
      </c>
      <c r="M585" s="9" t="n">
        <v>342249099</v>
      </c>
      <c r="N585" s="29" t="n">
        <v>18.45</v>
      </c>
      <c r="O585" s="30" t="n">
        <v>21.06</v>
      </c>
      <c r="P585" s="30" t="n">
        <v>17.625</v>
      </c>
      <c r="Q585" s="30" t="n">
        <v>19.2575</v>
      </c>
      <c r="R585" s="31" t="n">
        <v>0.0438</v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18" t="n">
        <v>372.6498</v>
      </c>
      <c r="F586" s="8" t="n">
        <v>71199.82610000001</v>
      </c>
      <c r="G586" s="9" t="n">
        <v>77870713</v>
      </c>
      <c r="H586" s="18" t="n">
        <v>44.1602</v>
      </c>
      <c r="I586" s="8" t="n">
        <v>2290.0997</v>
      </c>
      <c r="J586" s="9" t="n">
        <v>3136521</v>
      </c>
      <c r="K586" s="18" t="n">
        <v>416.81</v>
      </c>
      <c r="L586" s="8" t="n">
        <v>73489.9258</v>
      </c>
      <c r="M586" s="9" t="n">
        <v>81007234</v>
      </c>
      <c r="N586" s="29" t="n">
        <v>19.2575</v>
      </c>
      <c r="O586" s="30" t="n">
        <v>19.39</v>
      </c>
      <c r="P586" s="30" t="n">
        <v>18.0075</v>
      </c>
      <c r="Q586" s="30" t="n">
        <v>18.915</v>
      </c>
      <c r="R586" s="31" t="n">
        <v>-0.0178</v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18" t="n">
        <v>347.621</v>
      </c>
      <c r="F587" s="8" t="n">
        <v>85301.58869999999</v>
      </c>
      <c r="G587" s="9" t="n">
        <v>94868447</v>
      </c>
      <c r="H587" s="18" t="n">
        <v>39.5769</v>
      </c>
      <c r="I587" s="8" t="n">
        <v>2248.167</v>
      </c>
      <c r="J587" s="9" t="n">
        <v>3003208</v>
      </c>
      <c r="K587" s="18" t="n">
        <v>387.1979</v>
      </c>
      <c r="L587" s="8" t="n">
        <v>87549.75569999999</v>
      </c>
      <c r="M587" s="9" t="n">
        <v>97871655</v>
      </c>
      <c r="N587" s="29" t="n">
        <v>18.915</v>
      </c>
      <c r="O587" s="30" t="n">
        <v>20.18</v>
      </c>
      <c r="P587" s="30" t="n">
        <v>17.78</v>
      </c>
      <c r="Q587" s="30" t="n">
        <v>19.3025</v>
      </c>
      <c r="R587" s="31" t="n">
        <v>0.0205</v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18" t="n">
        <v>343.2208</v>
      </c>
      <c r="F588" s="8" t="n">
        <v>106684.0762</v>
      </c>
      <c r="G588" s="9" t="n">
        <v>116111420</v>
      </c>
      <c r="H588" s="18" t="n">
        <v>40.4871</v>
      </c>
      <c r="I588" s="8" t="n">
        <v>2378.6064</v>
      </c>
      <c r="J588" s="9" t="n">
        <v>3205401</v>
      </c>
      <c r="K588" s="18" t="n">
        <v>383.7079</v>
      </c>
      <c r="L588" s="8" t="n">
        <v>109062.6826</v>
      </c>
      <c r="M588" s="9" t="n">
        <v>119316821</v>
      </c>
      <c r="N588" s="29" t="n">
        <v>19.3025</v>
      </c>
      <c r="O588" s="30" t="n">
        <v>20.77</v>
      </c>
      <c r="P588" s="30" t="n">
        <v>18.8575</v>
      </c>
      <c r="Q588" s="30" t="n">
        <v>19.5875</v>
      </c>
      <c r="R588" s="31" t="n">
        <v>0.0148</v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18" t="n">
        <v>349.1535</v>
      </c>
      <c r="F589" s="8" t="n">
        <v>207909.7573</v>
      </c>
      <c r="G589" s="9" t="n">
        <v>223147625</v>
      </c>
      <c r="H589" s="18" t="n">
        <v>38.837</v>
      </c>
      <c r="I589" s="8" t="n">
        <v>2382.4949</v>
      </c>
      <c r="J589" s="9" t="n">
        <v>3224151</v>
      </c>
      <c r="K589" s="18" t="n">
        <v>387.9905</v>
      </c>
      <c r="L589" s="8" t="n">
        <v>210292.2522</v>
      </c>
      <c r="M589" s="9" t="n">
        <v>226371776</v>
      </c>
      <c r="N589" s="29" t="n">
        <v>19.5875</v>
      </c>
      <c r="O589" s="30" t="n">
        <v>19.5875</v>
      </c>
      <c r="P589" s="30" t="n">
        <v>18.2</v>
      </c>
      <c r="Q589" s="30" t="n">
        <v>18.355</v>
      </c>
      <c r="R589" s="31" t="n">
        <v>-0.0629</v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18" t="n">
        <v>259.4035</v>
      </c>
      <c r="F590" s="8" t="n">
        <v>56346.1937</v>
      </c>
      <c r="G590" s="9" t="n">
        <v>60562469</v>
      </c>
      <c r="H590" s="18" t="n">
        <v>46.3417</v>
      </c>
      <c r="I590" s="8" t="n">
        <v>3003.0328</v>
      </c>
      <c r="J590" s="9" t="n">
        <v>4149009</v>
      </c>
      <c r="K590" s="18" t="n">
        <v>305.7452</v>
      </c>
      <c r="L590" s="8" t="n">
        <v>59349.2265</v>
      </c>
      <c r="M590" s="9" t="n">
        <v>64711478</v>
      </c>
      <c r="N590" s="29" t="n">
        <v>18.355</v>
      </c>
      <c r="O590" s="30" t="n">
        <v>18.525</v>
      </c>
      <c r="P590" s="30" t="n">
        <v>17.41</v>
      </c>
      <c r="Q590" s="30" t="n">
        <v>17.6075</v>
      </c>
      <c r="R590" s="31" t="n">
        <v>-0.0407</v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18" t="n">
        <v>258.5855</v>
      </c>
      <c r="F591" s="8" t="n">
        <v>76091.97380000001</v>
      </c>
      <c r="G591" s="9" t="n">
        <v>82453140</v>
      </c>
      <c r="H591" s="18" t="n">
        <v>44.014</v>
      </c>
      <c r="I591" s="8" t="n">
        <v>3192.1321</v>
      </c>
      <c r="J591" s="9" t="n">
        <v>4242435</v>
      </c>
      <c r="K591" s="18" t="n">
        <v>302.5995</v>
      </c>
      <c r="L591" s="8" t="n">
        <v>79284.1059</v>
      </c>
      <c r="M591" s="9" t="n">
        <v>86695575</v>
      </c>
      <c r="N591" s="29" t="n">
        <v>17.6075</v>
      </c>
      <c r="O591" s="30" t="n">
        <v>18.355</v>
      </c>
      <c r="P591" s="30" t="n">
        <v>17.005</v>
      </c>
      <c r="Q591" s="30" t="n">
        <v>17.685</v>
      </c>
      <c r="R591" s="31" t="n">
        <v>0.0044</v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18" t="n">
        <v>272.9345</v>
      </c>
      <c r="F592" s="8" t="n">
        <v>93244.04519999999</v>
      </c>
      <c r="G592" s="9" t="n">
        <v>98875072</v>
      </c>
      <c r="H592" s="18" t="n">
        <v>51.9488</v>
      </c>
      <c r="I592" s="8" t="n">
        <v>3619.7837</v>
      </c>
      <c r="J592" s="9" t="n">
        <v>4768251</v>
      </c>
      <c r="K592" s="18" t="n">
        <v>324.8833</v>
      </c>
      <c r="L592" s="8" t="n">
        <v>96863.82889999999</v>
      </c>
      <c r="M592" s="9" t="n">
        <v>103643323</v>
      </c>
      <c r="N592" s="29" t="n">
        <v>17.685</v>
      </c>
      <c r="O592" s="30" t="n">
        <v>17.7875</v>
      </c>
      <c r="P592" s="30" t="n">
        <v>16.5475</v>
      </c>
      <c r="Q592" s="30" t="n">
        <v>17.6775</v>
      </c>
      <c r="R592" s="31" t="n">
        <v>-0.0004</v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18" t="n">
        <v>414.9104</v>
      </c>
      <c r="F593" s="8" t="n">
        <v>256709.6337</v>
      </c>
      <c r="G593" s="9" t="n">
        <v>270342450</v>
      </c>
      <c r="H593" s="18" t="n">
        <v>45.2775</v>
      </c>
      <c r="I593" s="8" t="n">
        <v>3194.0913</v>
      </c>
      <c r="J593" s="9" t="n">
        <v>4103317</v>
      </c>
      <c r="K593" s="18" t="n">
        <v>460.1879</v>
      </c>
      <c r="L593" s="8" t="n">
        <v>259903.725</v>
      </c>
      <c r="M593" s="9" t="n">
        <v>274445767</v>
      </c>
      <c r="N593" s="29" t="n">
        <v>17.6775</v>
      </c>
      <c r="O593" s="30" t="n">
        <v>18.44</v>
      </c>
      <c r="P593" s="30" t="n">
        <v>16.715</v>
      </c>
      <c r="Q593" s="30" t="n">
        <v>17.35</v>
      </c>
      <c r="R593" s="31" t="n">
        <v>-0.0185</v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18" t="n">
        <v>442.7055</v>
      </c>
      <c r="F594" s="8" t="n">
        <v>93226.9057</v>
      </c>
      <c r="G594" s="9" t="n">
        <v>98774087</v>
      </c>
      <c r="H594" s="18" t="n">
        <v>62.8869</v>
      </c>
      <c r="I594" s="8" t="n">
        <v>4697.6773</v>
      </c>
      <c r="J594" s="9" t="n">
        <v>5854497</v>
      </c>
      <c r="K594" s="18" t="n">
        <v>505.5924</v>
      </c>
      <c r="L594" s="8" t="n">
        <v>97924.583</v>
      </c>
      <c r="M594" s="9" t="n">
        <v>104628584</v>
      </c>
      <c r="N594" s="29" t="n">
        <v>17.35</v>
      </c>
      <c r="O594" s="30" t="n">
        <v>18.5675</v>
      </c>
      <c r="P594" s="30" t="n">
        <v>16.875</v>
      </c>
      <c r="Q594" s="30" t="n">
        <v>18.285</v>
      </c>
      <c r="R594" s="31" t="n">
        <v>0.0539</v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18" t="n">
        <v>362.4643</v>
      </c>
      <c r="F595" s="8" t="n">
        <v>86584.8425</v>
      </c>
      <c r="G595" s="9" t="n">
        <v>93221134</v>
      </c>
      <c r="H595" s="18" t="n">
        <v>41.0258</v>
      </c>
      <c r="I595" s="8" t="n">
        <v>3800.443</v>
      </c>
      <c r="J595" s="9" t="n">
        <v>4941363</v>
      </c>
      <c r="K595" s="18" t="n">
        <v>403.4901</v>
      </c>
      <c r="L595" s="8" t="n">
        <v>90385.2855</v>
      </c>
      <c r="M595" s="9" t="n">
        <v>98162497</v>
      </c>
      <c r="N595" s="29" t="n">
        <v>18.285</v>
      </c>
      <c r="O595" s="30" t="n">
        <v>19.295</v>
      </c>
      <c r="P595" s="30" t="n">
        <v>17.2</v>
      </c>
      <c r="Q595" s="30" t="n">
        <v>19.0375</v>
      </c>
      <c r="R595" s="31" t="n">
        <v>0.0412</v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18" t="n">
        <v>488.6384</v>
      </c>
      <c r="F596" s="8" t="n">
        <v>135742.6572</v>
      </c>
      <c r="G596" s="9" t="n">
        <v>149467779</v>
      </c>
      <c r="H596" s="18" t="n">
        <v>37.5474</v>
      </c>
      <c r="I596" s="8" t="n">
        <v>3793.3477</v>
      </c>
      <c r="J596" s="9" t="n">
        <v>4928592</v>
      </c>
      <c r="K596" s="18" t="n">
        <v>526.1858</v>
      </c>
      <c r="L596" s="8" t="n">
        <v>139536.0049</v>
      </c>
      <c r="M596" s="9" t="n">
        <v>154396371</v>
      </c>
      <c r="N596" s="29" t="n">
        <v>19.0375</v>
      </c>
      <c r="O596" s="30" t="n">
        <v>19.59</v>
      </c>
      <c r="P596" s="30" t="n">
        <v>18.1775</v>
      </c>
      <c r="Q596" s="30" t="n">
        <v>19.05</v>
      </c>
      <c r="R596" s="31" t="n">
        <v>0.0007</v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18" t="n">
        <v>422.7551</v>
      </c>
      <c r="F597" s="8" t="n">
        <v>135429.4077</v>
      </c>
      <c r="G597" s="9" t="n">
        <v>145348296</v>
      </c>
      <c r="H597" s="18" t="n">
        <v>31.7949</v>
      </c>
      <c r="I597" s="8" t="n">
        <v>2841.9175</v>
      </c>
      <c r="J597" s="9" t="n">
        <v>3753494</v>
      </c>
      <c r="K597" s="18" t="n">
        <v>454.55</v>
      </c>
      <c r="L597" s="8" t="n">
        <v>138271.3252</v>
      </c>
      <c r="M597" s="9" t="n">
        <v>149101790</v>
      </c>
      <c r="N597" s="29" t="n">
        <v>19.05</v>
      </c>
      <c r="O597" s="30" t="n">
        <v>19.3425</v>
      </c>
      <c r="P597" s="30" t="n">
        <v>17.9875</v>
      </c>
      <c r="Q597" s="30" t="n">
        <v>18.43</v>
      </c>
      <c r="R597" s="31" t="n">
        <v>-0.0325</v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18" t="n">
        <v>514.7639</v>
      </c>
      <c r="F598" s="8" t="n">
        <v>279122.3269</v>
      </c>
      <c r="G598" s="9" t="n">
        <v>295589867</v>
      </c>
      <c r="H598" s="18" t="n">
        <v>37.9929</v>
      </c>
      <c r="I598" s="8" t="n">
        <v>2189.1748</v>
      </c>
      <c r="J598" s="9" t="n">
        <v>2940175</v>
      </c>
      <c r="K598" s="18" t="n">
        <v>552.7568</v>
      </c>
      <c r="L598" s="8" t="n">
        <v>281311.5017</v>
      </c>
      <c r="M598" s="9" t="n">
        <v>298530042</v>
      </c>
      <c r="N598" s="29" t="n">
        <v>18.43</v>
      </c>
      <c r="O598" s="30" t="n">
        <v>20.215</v>
      </c>
      <c r="P598" s="30" t="n">
        <v>17.275</v>
      </c>
      <c r="Q598" s="30" t="n">
        <v>19.57</v>
      </c>
      <c r="R598" s="31" t="n">
        <v>0.0619</v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18" t="n">
        <v>427.5456</v>
      </c>
      <c r="F599" s="8" t="n">
        <v>80252.14320000001</v>
      </c>
      <c r="G599" s="9" t="n">
        <v>85206653</v>
      </c>
      <c r="H599" s="18" t="n">
        <v>43.9926</v>
      </c>
      <c r="I599" s="8" t="n">
        <v>1810.1116</v>
      </c>
      <c r="J599" s="9" t="n">
        <v>2368931</v>
      </c>
      <c r="K599" s="18" t="n">
        <v>471.5382</v>
      </c>
      <c r="L599" s="8" t="n">
        <v>82062.2548</v>
      </c>
      <c r="M599" s="9" t="n">
        <v>87575584</v>
      </c>
      <c r="N599" s="29" t="n">
        <v>19.57</v>
      </c>
      <c r="O599" s="30" t="n">
        <v>19.57</v>
      </c>
      <c r="P599" s="30" t="n">
        <v>15.825</v>
      </c>
      <c r="Q599" s="30" t="n">
        <v>18.215</v>
      </c>
      <c r="R599" s="31" t="n">
        <v>-0.0692</v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18" t="n">
        <v>416.9868</v>
      </c>
      <c r="F600" s="8" t="n">
        <v>90576.21279999999</v>
      </c>
      <c r="G600" s="9" t="n">
        <v>98895627</v>
      </c>
      <c r="H600" s="18" t="n">
        <v>40.0286</v>
      </c>
      <c r="I600" s="8" t="n">
        <v>1880.3191</v>
      </c>
      <c r="J600" s="9" t="n">
        <v>2573960</v>
      </c>
      <c r="K600" s="18" t="n">
        <v>457.0154</v>
      </c>
      <c r="L600" s="8" t="n">
        <v>92456.5319</v>
      </c>
      <c r="M600" s="9" t="n">
        <v>101469587</v>
      </c>
      <c r="N600" s="29" t="n">
        <v>18.215</v>
      </c>
      <c r="O600" s="30" t="n">
        <v>21.205</v>
      </c>
      <c r="P600" s="30" t="n">
        <v>18.215</v>
      </c>
      <c r="Q600" s="30" t="n">
        <v>19.8225</v>
      </c>
      <c r="R600" s="31" t="n">
        <v>0.0883</v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18" t="n">
        <v>494.0162</v>
      </c>
      <c r="F601" s="8" t="n">
        <v>143717.0784</v>
      </c>
      <c r="G601" s="9" t="n">
        <v>157034046</v>
      </c>
      <c r="H601" s="18" t="n">
        <v>49.7347</v>
      </c>
      <c r="I601" s="8" t="n">
        <v>2182.1493</v>
      </c>
      <c r="J601" s="9" t="n">
        <v>2814311</v>
      </c>
      <c r="K601" s="18" t="n">
        <v>543.7509</v>
      </c>
      <c r="L601" s="8" t="n">
        <v>145899.2277</v>
      </c>
      <c r="M601" s="9" t="n">
        <v>159848357</v>
      </c>
      <c r="N601" s="29" t="n">
        <v>19.8225</v>
      </c>
      <c r="O601" s="30" t="n">
        <v>19.8225</v>
      </c>
      <c r="P601" s="30" t="n">
        <v>17.2575</v>
      </c>
      <c r="Q601" s="30" t="n">
        <v>18.7</v>
      </c>
      <c r="R601" s="31" t="n">
        <v>-0.0566</v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18" t="n">
        <v>676.1993</v>
      </c>
      <c r="F602" s="8" t="n">
        <v>310790.2133</v>
      </c>
      <c r="G602" s="9" t="n">
        <v>329041952</v>
      </c>
      <c r="H602" s="18" t="n">
        <v>43.8386</v>
      </c>
      <c r="I602" s="8" t="n">
        <v>1984.8607</v>
      </c>
      <c r="J602" s="9" t="n">
        <v>2555988</v>
      </c>
      <c r="K602" s="18" t="n">
        <v>720.0379</v>
      </c>
      <c r="L602" s="8" t="n">
        <v>312775.074</v>
      </c>
      <c r="M602" s="9" t="n">
        <v>331597940</v>
      </c>
      <c r="N602" s="29" t="n">
        <v>18.7</v>
      </c>
      <c r="O602" s="30" t="n">
        <v>20.9875</v>
      </c>
      <c r="P602" s="30" t="n">
        <v>18.105</v>
      </c>
      <c r="Q602" s="30" t="n">
        <v>19.8725</v>
      </c>
      <c r="R602" s="31" t="n">
        <v>0.06270000000000001</v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18" t="n">
        <v>422.4356</v>
      </c>
      <c r="F603" s="8" t="n">
        <v>72602.1431</v>
      </c>
      <c r="G603" s="9" t="n">
        <v>77213910</v>
      </c>
      <c r="H603" s="18" t="n">
        <v>46.8496</v>
      </c>
      <c r="I603" s="8" t="n">
        <v>2047.7798</v>
      </c>
      <c r="J603" s="9" t="n">
        <v>2565248</v>
      </c>
      <c r="K603" s="18" t="n">
        <v>469.2852</v>
      </c>
      <c r="L603" s="8" t="n">
        <v>74649.92290000001</v>
      </c>
      <c r="M603" s="9" t="n">
        <v>79779158</v>
      </c>
      <c r="N603" s="29" t="n">
        <v>19.8725</v>
      </c>
      <c r="O603" s="30" t="n">
        <v>20.1425</v>
      </c>
      <c r="P603" s="30" t="n">
        <v>17.4025</v>
      </c>
      <c r="Q603" s="30" t="n">
        <v>19.55</v>
      </c>
      <c r="R603" s="31" t="n">
        <v>-0.0162</v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18" t="n">
        <v>369.9184</v>
      </c>
      <c r="F604" s="8" t="n">
        <v>74376.06570000001</v>
      </c>
      <c r="G604" s="9" t="n">
        <v>78917438</v>
      </c>
      <c r="H604" s="18" t="n">
        <v>36.76</v>
      </c>
      <c r="I604" s="8" t="n">
        <v>1686.9904</v>
      </c>
      <c r="J604" s="9" t="n">
        <v>2161573</v>
      </c>
      <c r="K604" s="18" t="n">
        <v>406.6784</v>
      </c>
      <c r="L604" s="8" t="n">
        <v>76063.0561</v>
      </c>
      <c r="M604" s="9" t="n">
        <v>81079011</v>
      </c>
      <c r="N604" s="29" t="n">
        <v>19.55</v>
      </c>
      <c r="O604" s="30" t="n">
        <v>20.29</v>
      </c>
      <c r="P604" s="30" t="n">
        <v>19.45</v>
      </c>
      <c r="Q604" s="30" t="n">
        <v>19.6625</v>
      </c>
      <c r="R604" s="31" t="n">
        <v>0.0058</v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18" t="n">
        <v>482.5132</v>
      </c>
      <c r="F605" s="8" t="n">
        <v>119057.5915</v>
      </c>
      <c r="G605" s="9" t="n">
        <v>129463502</v>
      </c>
      <c r="H605" s="18" t="n">
        <v>41.903</v>
      </c>
      <c r="I605" s="8" t="n">
        <v>1936.6617</v>
      </c>
      <c r="J605" s="9" t="n">
        <v>2495696</v>
      </c>
      <c r="K605" s="18" t="n">
        <v>524.4162</v>
      </c>
      <c r="L605" s="8" t="n">
        <v>120994.2532</v>
      </c>
      <c r="M605" s="9" t="n">
        <v>131959198</v>
      </c>
      <c r="N605" s="29" t="n">
        <v>19.6625</v>
      </c>
      <c r="O605" s="30" t="n">
        <v>20</v>
      </c>
      <c r="P605" s="30" t="n">
        <v>18.645</v>
      </c>
      <c r="Q605" s="30" t="n">
        <v>19.525</v>
      </c>
      <c r="R605" s="31" t="n">
        <v>-0.007</v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18" t="n">
        <v>405.2125</v>
      </c>
      <c r="F606" s="8" t="n">
        <v>118551.5781</v>
      </c>
      <c r="G606" s="9" t="n">
        <v>125780803</v>
      </c>
      <c r="H606" s="18" t="n">
        <v>47.2642</v>
      </c>
      <c r="I606" s="8" t="n">
        <v>2154.8824</v>
      </c>
      <c r="J606" s="9" t="n">
        <v>2857516</v>
      </c>
      <c r="K606" s="18" t="n">
        <v>452.4767</v>
      </c>
      <c r="L606" s="8" t="n">
        <v>120706.4605</v>
      </c>
      <c r="M606" s="9" t="n">
        <v>128638319</v>
      </c>
      <c r="N606" s="29" t="n">
        <v>19.525</v>
      </c>
      <c r="O606" s="30" t="n">
        <v>20.175</v>
      </c>
      <c r="P606" s="30" t="n">
        <v>18.2775</v>
      </c>
      <c r="Q606" s="30" t="n">
        <v>19.3675</v>
      </c>
      <c r="R606" s="31" t="n">
        <v>-0.0081</v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18" t="n">
        <v>489.7254</v>
      </c>
      <c r="F607" s="8" t="n">
        <v>257001.9641</v>
      </c>
      <c r="G607" s="9" t="n">
        <v>268216536</v>
      </c>
      <c r="H607" s="18" t="n">
        <v>41.6686</v>
      </c>
      <c r="I607" s="8" t="n">
        <v>2017.7193</v>
      </c>
      <c r="J607" s="9" t="n">
        <v>2636628</v>
      </c>
      <c r="K607" s="18" t="n">
        <v>531.394</v>
      </c>
      <c r="L607" s="8" t="n">
        <v>259019.6834</v>
      </c>
      <c r="M607" s="9" t="n">
        <v>270853164</v>
      </c>
      <c r="N607" s="29" t="n">
        <v>19.3675</v>
      </c>
      <c r="O607" s="30" t="n">
        <v>19.3675</v>
      </c>
      <c r="P607" s="30" t="n">
        <v>17.3025</v>
      </c>
      <c r="Q607" s="30" t="n">
        <v>18.305</v>
      </c>
      <c r="R607" s="31" t="n">
        <v>-0.0549</v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18" t="n">
        <v>359.3218</v>
      </c>
      <c r="F608" s="8" t="n">
        <v>66017.7525</v>
      </c>
      <c r="G608" s="9" t="n">
        <v>68747452</v>
      </c>
      <c r="H608" s="18" t="n">
        <v>57.7627</v>
      </c>
      <c r="I608" s="8" t="n">
        <v>2733.4718</v>
      </c>
      <c r="J608" s="9" t="n">
        <v>3623689</v>
      </c>
      <c r="K608" s="18" t="n">
        <v>417.0845</v>
      </c>
      <c r="L608" s="8" t="n">
        <v>68751.2243</v>
      </c>
      <c r="M608" s="9" t="n">
        <v>72371141</v>
      </c>
      <c r="N608" s="29" t="n">
        <v>18.305</v>
      </c>
      <c r="O608" s="30" t="n">
        <v>18.51</v>
      </c>
      <c r="P608" s="30" t="n">
        <v>16.545</v>
      </c>
      <c r="Q608" s="30" t="n">
        <v>17.7175</v>
      </c>
      <c r="R608" s="31" t="n">
        <v>-0.0321</v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18" t="n">
        <v>293.0539</v>
      </c>
      <c r="F609" s="8" t="n">
        <v>62842.195</v>
      </c>
      <c r="G609" s="9" t="n">
        <v>65847866</v>
      </c>
      <c r="H609" s="18" t="n">
        <v>49.4235</v>
      </c>
      <c r="I609" s="8" t="n">
        <v>2360.7048</v>
      </c>
      <c r="J609" s="9" t="n">
        <v>3120694</v>
      </c>
      <c r="K609" s="18" t="n">
        <v>342.4774</v>
      </c>
      <c r="L609" s="8" t="n">
        <v>65202.8998</v>
      </c>
      <c r="M609" s="9" t="n">
        <v>68968560</v>
      </c>
      <c r="N609" s="29" t="n">
        <v>17.7175</v>
      </c>
      <c r="O609" s="30" t="n">
        <v>18.3825</v>
      </c>
      <c r="P609" s="30" t="n">
        <v>16.3925</v>
      </c>
      <c r="Q609" s="30" t="n">
        <v>17.9375</v>
      </c>
      <c r="R609" s="31" t="n">
        <v>0.0124</v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18" t="n">
        <v>282.8712</v>
      </c>
      <c r="F610" s="8" t="n">
        <v>76591.92600000001</v>
      </c>
      <c r="G610" s="9" t="n">
        <v>83437223</v>
      </c>
      <c r="H610" s="18" t="n">
        <v>54.0128</v>
      </c>
      <c r="I610" s="8" t="n">
        <v>2630.2377</v>
      </c>
      <c r="J610" s="9" t="n">
        <v>3332189</v>
      </c>
      <c r="K610" s="18" t="n">
        <v>336.884</v>
      </c>
      <c r="L610" s="8" t="n">
        <v>79222.1637</v>
      </c>
      <c r="M610" s="9" t="n">
        <v>86769412</v>
      </c>
      <c r="N610" s="29" t="n">
        <v>17.9375</v>
      </c>
      <c r="O610" s="30" t="n">
        <v>17.9375</v>
      </c>
      <c r="P610" s="30" t="n">
        <v>16.8575</v>
      </c>
      <c r="Q610" s="30" t="n">
        <v>17.47</v>
      </c>
      <c r="R610" s="31" t="n">
        <v>-0.0261</v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18" t="n">
        <v>592.576</v>
      </c>
      <c r="F611" s="8" t="n">
        <v>163178.3362</v>
      </c>
      <c r="G611" s="9" t="n">
        <v>166785108</v>
      </c>
      <c r="H611" s="18" t="n">
        <v>69.20780000000001</v>
      </c>
      <c r="I611" s="8" t="n">
        <v>3406.5722</v>
      </c>
      <c r="J611" s="9" t="n">
        <v>4531028</v>
      </c>
      <c r="K611" s="18" t="n">
        <v>661.7838</v>
      </c>
      <c r="L611" s="8" t="n">
        <v>166584.9084</v>
      </c>
      <c r="M611" s="9" t="n">
        <v>171316136</v>
      </c>
      <c r="N611" s="29" t="n">
        <v>17.47</v>
      </c>
      <c r="O611" s="30" t="n">
        <v>18.565</v>
      </c>
      <c r="P611" s="30" t="n">
        <v>17.26</v>
      </c>
      <c r="Q611" s="30" t="n">
        <v>18.2775</v>
      </c>
      <c r="R611" s="31" t="n">
        <v>0.0462</v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18" t="n">
        <v>655.9018</v>
      </c>
      <c r="F612" s="8" t="n">
        <v>337858.5987</v>
      </c>
      <c r="G612" s="9" t="n">
        <v>341701398</v>
      </c>
      <c r="H612" s="18" t="n">
        <v>65.6858</v>
      </c>
      <c r="I612" s="8" t="n">
        <v>3177.5793</v>
      </c>
      <c r="J612" s="9" t="n">
        <v>3969645</v>
      </c>
      <c r="K612" s="18" t="n">
        <v>721.5876</v>
      </c>
      <c r="L612" s="8" t="n">
        <v>341036.178</v>
      </c>
      <c r="M612" s="9" t="n">
        <v>345671043</v>
      </c>
      <c r="N612" s="29" t="n">
        <v>18.2775</v>
      </c>
      <c r="O612" s="30" t="n">
        <v>19.215</v>
      </c>
      <c r="P612" s="30" t="n">
        <v>16.78</v>
      </c>
      <c r="Q612" s="30" t="n">
        <v>18.3925</v>
      </c>
      <c r="R612" s="31" t="n">
        <v>0.0063</v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18" t="n">
        <v>520.213</v>
      </c>
      <c r="F613" s="8" t="n">
        <v>88840.9942</v>
      </c>
      <c r="G613" s="9" t="n">
        <v>92541081</v>
      </c>
      <c r="H613" s="18" t="n">
        <v>75.2012</v>
      </c>
      <c r="I613" s="8" t="n">
        <v>3743.5014</v>
      </c>
      <c r="J613" s="9" t="n">
        <v>4816673</v>
      </c>
      <c r="K613" s="18" t="n">
        <v>595.4142000000001</v>
      </c>
      <c r="L613" s="8" t="n">
        <v>92584.49559999999</v>
      </c>
      <c r="M613" s="9" t="n">
        <v>97357754</v>
      </c>
      <c r="N613" s="29" t="n">
        <v>18.3925</v>
      </c>
      <c r="O613" s="30" t="n">
        <v>20.2425</v>
      </c>
      <c r="P613" s="30" t="n">
        <v>18.3</v>
      </c>
      <c r="Q613" s="30" t="n">
        <v>19.8225</v>
      </c>
      <c r="R613" s="31" t="n">
        <v>0.07770000000000001</v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18" t="n">
        <v>466.579</v>
      </c>
      <c r="F614" s="8" t="n">
        <v>89222.83130000001</v>
      </c>
      <c r="G614" s="9" t="n">
        <v>93257526</v>
      </c>
      <c r="H614" s="18" t="n">
        <v>59.5192</v>
      </c>
      <c r="I614" s="8" t="n">
        <v>3200.7336</v>
      </c>
      <c r="J614" s="9" t="n">
        <v>4079166</v>
      </c>
      <c r="K614" s="18" t="n">
        <v>526.0982</v>
      </c>
      <c r="L614" s="8" t="n">
        <v>92423.5649</v>
      </c>
      <c r="M614" s="9" t="n">
        <v>97336692</v>
      </c>
      <c r="N614" s="29" t="n">
        <v>19.8225</v>
      </c>
      <c r="O614" s="30" t="n">
        <v>21.205</v>
      </c>
      <c r="P614" s="30" t="n">
        <v>16.4725</v>
      </c>
      <c r="Q614" s="30" t="n">
        <v>19.94</v>
      </c>
      <c r="R614" s="31" t="n">
        <v>0.0059</v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18" t="n">
        <v>416.5195</v>
      </c>
      <c r="F615" s="8" t="n">
        <v>106747.3065</v>
      </c>
      <c r="G615" s="9" t="n">
        <v>115757401</v>
      </c>
      <c r="H615" s="18" t="n">
        <v>56.4002</v>
      </c>
      <c r="I615" s="8" t="n">
        <v>3393.2567</v>
      </c>
      <c r="J615" s="9" t="n">
        <v>4376995</v>
      </c>
      <c r="K615" s="18" t="n">
        <v>472.9197</v>
      </c>
      <c r="L615" s="8" t="n">
        <v>110140.5632</v>
      </c>
      <c r="M615" s="9" t="n">
        <v>120134396</v>
      </c>
      <c r="N615" s="29" t="n">
        <v>19.94</v>
      </c>
      <c r="O615" s="30" t="n">
        <v>19.94</v>
      </c>
      <c r="P615" s="30" t="n">
        <v>18.1125</v>
      </c>
      <c r="Q615" s="30" t="n">
        <v>18.7975</v>
      </c>
      <c r="R615" s="31" t="n">
        <v>-0.0573</v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18" t="n">
        <v>527.2507000000001</v>
      </c>
      <c r="F616" s="8" t="n">
        <v>124369.6603</v>
      </c>
      <c r="G616" s="9" t="n">
        <v>128230586</v>
      </c>
      <c r="H616" s="18" t="n">
        <v>53.0182</v>
      </c>
      <c r="I616" s="8" t="n">
        <v>3381.6777</v>
      </c>
      <c r="J616" s="9" t="n">
        <v>4169435</v>
      </c>
      <c r="K616" s="18" t="n">
        <v>580.2689</v>
      </c>
      <c r="L616" s="8" t="n">
        <v>127751.338</v>
      </c>
      <c r="M616" s="9" t="n">
        <v>132400021</v>
      </c>
      <c r="N616" s="29" t="n">
        <v>18.7975</v>
      </c>
      <c r="O616" s="30" t="n">
        <v>20.29</v>
      </c>
      <c r="P616" s="30" t="n">
        <v>18.305</v>
      </c>
      <c r="Q616" s="30" t="n">
        <v>19.325</v>
      </c>
      <c r="R616" s="31" t="n">
        <v>0.0281</v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18" t="n">
        <v>667.6512</v>
      </c>
      <c r="F617" s="8" t="n">
        <v>326776.8374</v>
      </c>
      <c r="G617" s="9" t="n">
        <v>336084405</v>
      </c>
      <c r="H617" s="18" t="n">
        <v>43.3801</v>
      </c>
      <c r="I617" s="8" t="n">
        <v>3240.9391</v>
      </c>
      <c r="J617" s="9" t="n">
        <v>4117354</v>
      </c>
      <c r="K617" s="18" t="n">
        <v>711.0313</v>
      </c>
      <c r="L617" s="8" t="n">
        <v>330017.7765</v>
      </c>
      <c r="M617" s="9" t="n">
        <v>340201759</v>
      </c>
      <c r="N617" s="29" t="n">
        <v>19.325</v>
      </c>
      <c r="O617" s="30" t="n">
        <v>20.1375</v>
      </c>
      <c r="P617" s="30" t="n">
        <v>17.4075</v>
      </c>
      <c r="Q617" s="30" t="n">
        <v>18.815</v>
      </c>
      <c r="R617" s="31" t="n">
        <v>-0.0264</v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18" t="n">
        <v>534.2015</v>
      </c>
      <c r="F618" s="8" t="n">
        <v>85414.00290000001</v>
      </c>
      <c r="G618" s="9" t="n">
        <v>89836320</v>
      </c>
      <c r="H618" s="18" t="n">
        <v>40.4554</v>
      </c>
      <c r="I618" s="8" t="n">
        <v>3537.0721</v>
      </c>
      <c r="J618" s="9" t="n">
        <v>4671920</v>
      </c>
      <c r="K618" s="18" t="n">
        <v>574.6569</v>
      </c>
      <c r="L618" s="8" t="n">
        <v>88951.075</v>
      </c>
      <c r="M618" s="9" t="n">
        <v>94508240</v>
      </c>
      <c r="N618" s="29" t="n">
        <v>18.815</v>
      </c>
      <c r="O618" s="30" t="n">
        <v>20.8125</v>
      </c>
      <c r="P618" s="30" t="n">
        <v>17.345</v>
      </c>
      <c r="Q618" s="30" t="n">
        <v>20.5925</v>
      </c>
      <c r="R618" s="31" t="n">
        <v>0.0945</v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18" t="n">
        <v>571.9864</v>
      </c>
      <c r="F619" s="8" t="n">
        <v>104064.3521</v>
      </c>
      <c r="G619" s="9" t="n">
        <v>112655072</v>
      </c>
      <c r="H619" s="18" t="n">
        <v>41.324</v>
      </c>
      <c r="I619" s="8" t="n">
        <v>3972.6088</v>
      </c>
      <c r="J619" s="9" t="n">
        <v>5430830</v>
      </c>
      <c r="K619" s="18" t="n">
        <v>613.3104</v>
      </c>
      <c r="L619" s="8" t="n">
        <v>108036.9609</v>
      </c>
      <c r="M619" s="9" t="n">
        <v>118085902</v>
      </c>
      <c r="N619" s="29" t="n">
        <v>20.5925</v>
      </c>
      <c r="O619" s="30" t="n">
        <v>22.8975</v>
      </c>
      <c r="P619" s="30" t="n">
        <v>18.805</v>
      </c>
      <c r="Q619" s="30" t="n">
        <v>21.8925</v>
      </c>
      <c r="R619" s="31" t="n">
        <v>0.0631</v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18" t="n">
        <v>579.7098</v>
      </c>
      <c r="F620" s="8" t="n">
        <v>132079.128</v>
      </c>
      <c r="G620" s="9" t="n">
        <v>149332147</v>
      </c>
      <c r="H620" s="18" t="n">
        <v>34.8813</v>
      </c>
      <c r="I620" s="8" t="n">
        <v>3433.8565</v>
      </c>
      <c r="J620" s="9" t="n">
        <v>4568095</v>
      </c>
      <c r="K620" s="18" t="n">
        <v>614.5911</v>
      </c>
      <c r="L620" s="8" t="n">
        <v>135512.9845</v>
      </c>
      <c r="M620" s="9" t="n">
        <v>153900242</v>
      </c>
      <c r="N620" s="29" t="n">
        <v>21.8925</v>
      </c>
      <c r="O620" s="30" t="n">
        <v>22.2925</v>
      </c>
      <c r="P620" s="30" t="n">
        <v>20.7875</v>
      </c>
      <c r="Q620" s="30" t="n">
        <v>21.5675</v>
      </c>
      <c r="R620" s="31" t="n">
        <v>-0.0148</v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18" t="n">
        <v>569.6708</v>
      </c>
      <c r="F621" s="8" t="n">
        <v>144526.7268</v>
      </c>
      <c r="G621" s="9" t="n">
        <v>157063092</v>
      </c>
      <c r="H621" s="18" t="n">
        <v>28.4727</v>
      </c>
      <c r="I621" s="8" t="n">
        <v>2564.4866</v>
      </c>
      <c r="J621" s="9" t="n">
        <v>3523683</v>
      </c>
      <c r="K621" s="18" t="n">
        <v>598.1435</v>
      </c>
      <c r="L621" s="8" t="n">
        <v>147091.2134</v>
      </c>
      <c r="M621" s="9" t="n">
        <v>160586775</v>
      </c>
      <c r="N621" s="29" t="n">
        <v>21.5675</v>
      </c>
      <c r="O621" s="30" t="n">
        <v>22.3625</v>
      </c>
      <c r="P621" s="30" t="n">
        <v>21.49</v>
      </c>
      <c r="Q621" s="30" t="n">
        <v>22.095</v>
      </c>
      <c r="R621" s="31" t="n">
        <v>0.0245</v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18" t="n">
        <v>629.3952</v>
      </c>
      <c r="F622" s="8" t="n">
        <v>288001.5904</v>
      </c>
      <c r="G622" s="9" t="n">
        <v>314916121</v>
      </c>
      <c r="H622" s="18" t="n">
        <v>36.5719</v>
      </c>
      <c r="I622" s="8" t="n">
        <v>2076.5268</v>
      </c>
      <c r="J622" s="9" t="n">
        <v>2795815</v>
      </c>
      <c r="K622" s="18" t="n">
        <v>665.9671</v>
      </c>
      <c r="L622" s="8" t="n">
        <v>290078.1172</v>
      </c>
      <c r="M622" s="9" t="n">
        <v>317711936</v>
      </c>
      <c r="N622" s="29" t="n">
        <v>22.095</v>
      </c>
      <c r="O622" s="30" t="n">
        <v>22.2875</v>
      </c>
      <c r="P622" s="30" t="n">
        <v>21.065</v>
      </c>
      <c r="Q622" s="30" t="n">
        <v>21.3025</v>
      </c>
      <c r="R622" s="31" t="n">
        <v>-0.0359</v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18" t="n">
        <v>585.2405</v>
      </c>
      <c r="F623" s="8" t="n">
        <v>92320.4491</v>
      </c>
      <c r="G623" s="9" t="n">
        <v>101212211</v>
      </c>
      <c r="H623" s="18" t="n">
        <v>46.1691</v>
      </c>
      <c r="I623" s="8" t="n">
        <v>2031.0131</v>
      </c>
      <c r="J623" s="9" t="n">
        <v>2769440</v>
      </c>
      <c r="K623" s="18" t="n">
        <v>631.4096</v>
      </c>
      <c r="L623" s="8" t="n">
        <v>94351.46219999999</v>
      </c>
      <c r="M623" s="9" t="n">
        <v>103981651</v>
      </c>
      <c r="N623" s="29" t="n">
        <v>21.3025</v>
      </c>
      <c r="O623" s="30" t="n">
        <v>21.9875</v>
      </c>
      <c r="P623" s="30" t="n">
        <v>19.6975</v>
      </c>
      <c r="Q623" s="30" t="n">
        <v>19.9675</v>
      </c>
      <c r="R623" s="31" t="n">
        <v>-0.06270000000000001</v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18" t="n">
        <v>478.8066</v>
      </c>
      <c r="F624" s="8" t="n">
        <v>95572.99830000001</v>
      </c>
      <c r="G624" s="9" t="n">
        <v>105740771</v>
      </c>
      <c r="H624" s="18" t="n">
        <v>42.7455</v>
      </c>
      <c r="I624" s="8" t="n">
        <v>1923.0968</v>
      </c>
      <c r="J624" s="9" t="n">
        <v>2421836</v>
      </c>
      <c r="K624" s="18" t="n">
        <v>521.5521</v>
      </c>
      <c r="L624" s="8" t="n">
        <v>97496.09510000001</v>
      </c>
      <c r="M624" s="9" t="n">
        <v>108162607</v>
      </c>
      <c r="N624" s="29" t="n">
        <v>19.9675</v>
      </c>
      <c r="O624" s="30" t="n">
        <v>21.68</v>
      </c>
      <c r="P624" s="30" t="n">
        <v>19.9675</v>
      </c>
      <c r="Q624" s="30" t="n">
        <v>21.365</v>
      </c>
      <c r="R624" s="31" t="n">
        <v>0.07000000000000001</v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18" t="n">
        <v>456.6513</v>
      </c>
      <c r="F625" s="8" t="n">
        <v>125028.1785</v>
      </c>
      <c r="G625" s="9" t="n">
        <v>141020928</v>
      </c>
      <c r="H625" s="18" t="n">
        <v>43.8532</v>
      </c>
      <c r="I625" s="8" t="n">
        <v>1919.8523</v>
      </c>
      <c r="J625" s="9" t="n">
        <v>2519803</v>
      </c>
      <c r="K625" s="18" t="n">
        <v>500.5045</v>
      </c>
      <c r="L625" s="8" t="n">
        <v>126948.0308</v>
      </c>
      <c r="M625" s="9" t="n">
        <v>143540731</v>
      </c>
      <c r="N625" s="29" t="n">
        <v>21.365</v>
      </c>
      <c r="O625" s="30" t="n">
        <v>21.365</v>
      </c>
      <c r="P625" s="30" t="n">
        <v>19.4475</v>
      </c>
      <c r="Q625" s="30" t="n">
        <v>19.57</v>
      </c>
      <c r="R625" s="31" t="n">
        <v>-0.08400000000000001</v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18" t="n">
        <v>501.2938</v>
      </c>
      <c r="F626" s="8" t="n">
        <v>267271.8929</v>
      </c>
      <c r="G626" s="9" t="n">
        <v>284205840</v>
      </c>
      <c r="H626" s="18" t="n">
        <v>38.9858</v>
      </c>
      <c r="I626" s="8" t="n">
        <v>1754.8654</v>
      </c>
      <c r="J626" s="9" t="n">
        <v>2364575</v>
      </c>
      <c r="K626" s="18" t="n">
        <v>540.2796</v>
      </c>
      <c r="L626" s="8" t="n">
        <v>269026.7583</v>
      </c>
      <c r="M626" s="9" t="n">
        <v>286570415</v>
      </c>
      <c r="N626" s="29" t="n">
        <v>19.57</v>
      </c>
      <c r="O626" s="30" t="n">
        <v>20.02</v>
      </c>
      <c r="P626" s="30" t="n">
        <v>18.585</v>
      </c>
      <c r="Q626" s="30" t="n">
        <v>19.315</v>
      </c>
      <c r="R626" s="31" t="n">
        <v>-0.013</v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18" t="n">
        <v>380.3175</v>
      </c>
      <c r="F627" s="8" t="n">
        <v>68114.9074</v>
      </c>
      <c r="G627" s="9" t="n">
        <v>73536894</v>
      </c>
      <c r="H627" s="18" t="n">
        <v>35.0015</v>
      </c>
      <c r="I627" s="8" t="n">
        <v>1716.6353</v>
      </c>
      <c r="J627" s="9" t="n">
        <v>2221519</v>
      </c>
      <c r="K627" s="18" t="n">
        <v>415.319</v>
      </c>
      <c r="L627" s="8" t="n">
        <v>69831.54270000001</v>
      </c>
      <c r="M627" s="9" t="n">
        <v>75758413</v>
      </c>
      <c r="N627" s="29" t="n">
        <v>19.315</v>
      </c>
      <c r="O627" s="30" t="n">
        <v>19.725</v>
      </c>
      <c r="P627" s="30" t="n">
        <v>18.6875</v>
      </c>
      <c r="Q627" s="30" t="n">
        <v>18.8125</v>
      </c>
      <c r="R627" s="31" t="n">
        <v>-0.026</v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18" t="n">
        <v>507.1103</v>
      </c>
      <c r="F628" s="8" t="n">
        <v>110605.2706</v>
      </c>
      <c r="G628" s="9" t="n">
        <v>120613696</v>
      </c>
      <c r="H628" s="18" t="n">
        <v>33.4925</v>
      </c>
      <c r="I628" s="8" t="n">
        <v>1813.0918</v>
      </c>
      <c r="J628" s="9" t="n">
        <v>2518835</v>
      </c>
      <c r="K628" s="18" t="n">
        <v>540.6028</v>
      </c>
      <c r="L628" s="8" t="n">
        <v>112418.3624</v>
      </c>
      <c r="M628" s="9" t="n">
        <v>123132531</v>
      </c>
      <c r="N628" s="29" t="n">
        <v>18.8125</v>
      </c>
      <c r="O628" s="30" t="n">
        <v>20.34</v>
      </c>
      <c r="P628" s="30" t="n">
        <v>18.8125</v>
      </c>
      <c r="Q628" s="30" t="n">
        <v>19.6225</v>
      </c>
      <c r="R628" s="31" t="n">
        <v>0.0431</v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18" t="n">
        <v>505.3522</v>
      </c>
      <c r="F629" s="8" t="n">
        <v>133079.9952</v>
      </c>
      <c r="G629" s="9" t="n">
        <v>151851706</v>
      </c>
      <c r="H629" s="18" t="n">
        <v>33.9955</v>
      </c>
      <c r="I629" s="8" t="n">
        <v>1932.0915</v>
      </c>
      <c r="J629" s="9" t="n">
        <v>2815656</v>
      </c>
      <c r="K629" s="18" t="n">
        <v>539.3477</v>
      </c>
      <c r="L629" s="8" t="n">
        <v>135012.0867</v>
      </c>
      <c r="M629" s="9" t="n">
        <v>154667362</v>
      </c>
      <c r="N629" s="29" t="n">
        <v>19.6225</v>
      </c>
      <c r="O629" s="30" t="n">
        <v>20.8175</v>
      </c>
      <c r="P629" s="30" t="n">
        <v>19.09</v>
      </c>
      <c r="Q629" s="30" t="n">
        <v>20.49</v>
      </c>
      <c r="R629" s="31" t="n">
        <v>0.0442</v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18" t="n">
        <v>494.3696</v>
      </c>
      <c r="F630" s="8" t="n">
        <v>139144.7983</v>
      </c>
      <c r="G630" s="9" t="n">
        <v>151469611</v>
      </c>
      <c r="H630" s="18" t="n">
        <v>30.4925</v>
      </c>
      <c r="I630" s="8" t="n">
        <v>1773.0399</v>
      </c>
      <c r="J630" s="9" t="n">
        <v>2378920</v>
      </c>
      <c r="K630" s="18" t="n">
        <v>524.8621000000001</v>
      </c>
      <c r="L630" s="8" t="n">
        <v>140917.8382</v>
      </c>
      <c r="M630" s="9" t="n">
        <v>153848531</v>
      </c>
      <c r="N630" s="29" t="n">
        <v>20.49</v>
      </c>
      <c r="O630" s="30" t="n">
        <v>20.885</v>
      </c>
      <c r="P630" s="30" t="n">
        <v>19.885</v>
      </c>
      <c r="Q630" s="30" t="n">
        <v>20.175</v>
      </c>
      <c r="R630" s="31" t="n">
        <v>-0.0154</v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18" t="n">
        <v>582.2503</v>
      </c>
      <c r="F631" s="8" t="n">
        <v>308520.0359</v>
      </c>
      <c r="G631" s="9" t="n">
        <v>331877526</v>
      </c>
      <c r="H631" s="18" t="n">
        <v>26.0106</v>
      </c>
      <c r="I631" s="8" t="n">
        <v>1604.6745</v>
      </c>
      <c r="J631" s="9" t="n">
        <v>2280024</v>
      </c>
      <c r="K631" s="18" t="n">
        <v>608.2609</v>
      </c>
      <c r="L631" s="8" t="n">
        <v>310124.7104</v>
      </c>
      <c r="M631" s="9" t="n">
        <v>334157550</v>
      </c>
      <c r="N631" s="29" t="n">
        <v>20.175</v>
      </c>
      <c r="O631" s="30" t="n">
        <v>20.9425</v>
      </c>
      <c r="P631" s="30" t="n">
        <v>18.4025</v>
      </c>
      <c r="Q631" s="30" t="n">
        <v>20.29</v>
      </c>
      <c r="R631" s="31" t="n">
        <v>0.0057</v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18" t="n">
        <v>443.3012</v>
      </c>
      <c r="F632" s="8" t="n">
        <v>78245.7283</v>
      </c>
      <c r="G632" s="9" t="n">
        <v>84391050</v>
      </c>
      <c r="H632" s="18" t="n">
        <v>36.7121</v>
      </c>
      <c r="I632" s="8" t="n">
        <v>2418.7057</v>
      </c>
      <c r="J632" s="9" t="n">
        <v>3428157</v>
      </c>
      <c r="K632" s="18" t="n">
        <v>480.0133</v>
      </c>
      <c r="L632" s="8" t="n">
        <v>80664.43399999999</v>
      </c>
      <c r="M632" s="9" t="n">
        <v>87819207</v>
      </c>
      <c r="N632" s="29" t="n">
        <v>20.29</v>
      </c>
      <c r="O632" s="30" t="n">
        <v>20.63</v>
      </c>
      <c r="P632" s="30" t="n">
        <v>18.075</v>
      </c>
      <c r="Q632" s="30" t="n">
        <v>18.2575</v>
      </c>
      <c r="R632" s="31" t="n">
        <v>-0.1002</v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18" t="n">
        <v>484.4321</v>
      </c>
      <c r="F633" s="8" t="n">
        <v>102134.163</v>
      </c>
      <c r="G633" s="9" t="n">
        <v>110242718</v>
      </c>
      <c r="H633" s="18" t="n">
        <v>30.7133</v>
      </c>
      <c r="I633" s="8" t="n">
        <v>2280.8799</v>
      </c>
      <c r="J633" s="9" t="n">
        <v>3118245</v>
      </c>
      <c r="K633" s="18" t="n">
        <v>515.1454</v>
      </c>
      <c r="L633" s="8" t="n">
        <v>104415.0429</v>
      </c>
      <c r="M633" s="9" t="n">
        <v>113360963</v>
      </c>
      <c r="N633" s="29" t="n">
        <v>18.2575</v>
      </c>
      <c r="O633" s="30" t="n">
        <v>19.0775</v>
      </c>
      <c r="P633" s="30" t="n">
        <v>18.2575</v>
      </c>
      <c r="Q633" s="30" t="n">
        <v>18.4175</v>
      </c>
      <c r="R633" s="31" t="n">
        <v>0.008800000000000001</v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18" t="n">
        <v>425.7551</v>
      </c>
      <c r="F634" s="8" t="n">
        <v>120914.3808</v>
      </c>
      <c r="G634" s="9" t="n">
        <v>136071854</v>
      </c>
      <c r="H634" s="18" t="n">
        <v>35.5226</v>
      </c>
      <c r="I634" s="8" t="n">
        <v>2573.3984</v>
      </c>
      <c r="J634" s="9" t="n">
        <v>3403086</v>
      </c>
      <c r="K634" s="18" t="n">
        <v>461.2777</v>
      </c>
      <c r="L634" s="8" t="n">
        <v>123487.7792</v>
      </c>
      <c r="M634" s="9" t="n">
        <v>139474940</v>
      </c>
      <c r="N634" s="29" t="n">
        <v>18.4175</v>
      </c>
      <c r="O634" s="30" t="n">
        <v>18.4175</v>
      </c>
      <c r="P634" s="30" t="n">
        <v>16.575</v>
      </c>
      <c r="Q634" s="30" t="n">
        <v>17.4525</v>
      </c>
      <c r="R634" s="31" t="n">
        <v>-0.0524</v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18" t="n">
        <v>459.4886</v>
      </c>
      <c r="F635" s="8" t="n">
        <v>144454.6605</v>
      </c>
      <c r="G635" s="9" t="n">
        <v>151233194</v>
      </c>
      <c r="H635" s="18" t="n">
        <v>36.4934</v>
      </c>
      <c r="I635" s="8" t="n">
        <v>2895.8851</v>
      </c>
      <c r="J635" s="9" t="n">
        <v>3817985</v>
      </c>
      <c r="K635" s="18" t="n">
        <v>495.982</v>
      </c>
      <c r="L635" s="8" t="n">
        <v>147350.5456</v>
      </c>
      <c r="M635" s="9" t="n">
        <v>155051179</v>
      </c>
      <c r="N635" s="29" t="n">
        <v>17.4525</v>
      </c>
      <c r="O635" s="30" t="n">
        <v>17.555</v>
      </c>
      <c r="P635" s="30" t="n">
        <v>16.2275</v>
      </c>
      <c r="Q635" s="30" t="n">
        <v>17.4875</v>
      </c>
      <c r="R635" s="31" t="n">
        <v>0.002</v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18" t="n">
        <v>508.0102</v>
      </c>
      <c r="F636" s="8" t="n">
        <v>294461.7957</v>
      </c>
      <c r="G636" s="9" t="n">
        <v>307986143</v>
      </c>
      <c r="H636" s="18" t="n">
        <v>29.4991</v>
      </c>
      <c r="I636" s="8" t="n">
        <v>2610.2559</v>
      </c>
      <c r="J636" s="9" t="n">
        <v>3415341</v>
      </c>
      <c r="K636" s="18" t="n">
        <v>537.5093000000001</v>
      </c>
      <c r="L636" s="8" t="n">
        <v>297072.0516</v>
      </c>
      <c r="M636" s="9" t="n">
        <v>311401484</v>
      </c>
      <c r="N636" s="29" t="n">
        <v>17.4875</v>
      </c>
      <c r="O636" s="30" t="n">
        <v>17.7625</v>
      </c>
      <c r="P636" s="30" t="n">
        <v>15.5675</v>
      </c>
      <c r="Q636" s="30" t="n">
        <v>17.2325</v>
      </c>
      <c r="R636" s="31" t="n">
        <v>-0.0146</v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18" t="n">
        <v>425.5455</v>
      </c>
      <c r="F637" s="8" t="n">
        <v>88162.2408</v>
      </c>
      <c r="G637" s="9" t="n">
        <v>91877169</v>
      </c>
      <c r="H637" s="18" t="n">
        <v>40.0645</v>
      </c>
      <c r="I637" s="8" t="n">
        <v>3811.8805</v>
      </c>
      <c r="J637" s="9" t="n">
        <v>4700731</v>
      </c>
      <c r="K637" s="18" t="n">
        <v>465.61</v>
      </c>
      <c r="L637" s="8" t="n">
        <v>91974.1213</v>
      </c>
      <c r="M637" s="9" t="n">
        <v>96577900</v>
      </c>
      <c r="N637" s="29" t="n">
        <v>17.2325</v>
      </c>
      <c r="O637" s="30" t="n">
        <v>17.4275</v>
      </c>
      <c r="P637" s="30" t="n">
        <v>16.585</v>
      </c>
      <c r="Q637" s="30" t="n">
        <v>17.28</v>
      </c>
      <c r="R637" s="31" t="n">
        <v>0.0028</v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18" t="n">
        <v>84.989</v>
      </c>
      <c r="F638" s="8" t="n">
        <v>24449.0766</v>
      </c>
      <c r="G638" s="9" t="n">
        <v>25857067</v>
      </c>
      <c r="H638" s="18" t="n">
        <v>5.7853</v>
      </c>
      <c r="I638" s="8" t="n">
        <v>670.7717</v>
      </c>
      <c r="J638" s="9" t="n">
        <v>846258</v>
      </c>
      <c r="K638" s="18" t="n">
        <v>90.7743</v>
      </c>
      <c r="L638" s="8" t="n">
        <v>25119.8483</v>
      </c>
      <c r="M638" s="9" t="n">
        <v>26703325</v>
      </c>
      <c r="N638" s="29" t="n">
        <v>17.28</v>
      </c>
      <c r="O638" s="30" t="n">
        <v>17.6725</v>
      </c>
      <c r="P638" s="30" t="n">
        <v>17.07</v>
      </c>
      <c r="Q638" s="30" t="n">
        <v>17.4225</v>
      </c>
      <c r="R638" s="31" t="n">
        <v>0.008200000000000001</v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18" t="n">
        <v>395.5676</v>
      </c>
      <c r="F639" s="8" t="n">
        <v>135883.9151</v>
      </c>
      <c r="G639" s="9" t="n">
        <v>147813387</v>
      </c>
      <c r="H639" s="18" t="n">
        <v>29.3444</v>
      </c>
      <c r="I639" s="8" t="n">
        <v>2575.7513</v>
      </c>
      <c r="J639" s="9" t="n">
        <v>3370411</v>
      </c>
      <c r="K639" s="18" t="n">
        <v>424.912</v>
      </c>
      <c r="L639" s="8" t="n">
        <v>138459.6664</v>
      </c>
      <c r="M639" s="9" t="n">
        <v>151183798</v>
      </c>
      <c r="N639" s="29" t="n">
        <v>17.4225</v>
      </c>
      <c r="O639" s="30" t="n">
        <v>17.6175</v>
      </c>
      <c r="P639" s="30" t="n">
        <v>16.49</v>
      </c>
      <c r="Q639" s="30" t="n">
        <v>16.88</v>
      </c>
      <c r="R639" s="31" t="n">
        <v>-0.0311</v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18" t="n">
        <v>458.6052</v>
      </c>
      <c r="F640" s="8" t="n">
        <v>265532.0743</v>
      </c>
      <c r="G640" s="9" t="n">
        <v>270937698</v>
      </c>
      <c r="H640" s="18" t="n">
        <v>31.0629</v>
      </c>
      <c r="I640" s="8" t="n">
        <v>1976.2254</v>
      </c>
      <c r="J640" s="9" t="n">
        <v>2608243</v>
      </c>
      <c r="K640" s="18" t="n">
        <v>489.6681</v>
      </c>
      <c r="L640" s="8" t="n">
        <v>267508.2997</v>
      </c>
      <c r="M640" s="9" t="n">
        <v>273545941</v>
      </c>
      <c r="N640" s="29" t="n">
        <v>16.88</v>
      </c>
      <c r="O640" s="30" t="n">
        <v>17.07</v>
      </c>
      <c r="P640" s="30" t="n">
        <v>14.79</v>
      </c>
      <c r="Q640" s="30" t="n">
        <v>16.5975</v>
      </c>
      <c r="R640" s="31" t="n">
        <v>-0.0167</v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18" t="n">
        <v>402.3273</v>
      </c>
      <c r="F641" s="8" t="n">
        <v>74035.9509</v>
      </c>
      <c r="G641" s="9" t="n">
        <v>76259339</v>
      </c>
      <c r="H641" s="18" t="n">
        <v>38.9811</v>
      </c>
      <c r="I641" s="8" t="n">
        <v>1958.3377</v>
      </c>
      <c r="J641" s="9" t="n">
        <v>2642190</v>
      </c>
      <c r="K641" s="18" t="n">
        <v>441.3084</v>
      </c>
      <c r="L641" s="8" t="n">
        <v>75994.2886</v>
      </c>
      <c r="M641" s="9" t="n">
        <v>78901529</v>
      </c>
      <c r="N641" s="29" t="n">
        <v>16.5975</v>
      </c>
      <c r="O641" s="30" t="n">
        <v>17.0375</v>
      </c>
      <c r="P641" s="30" t="n">
        <v>15.8475</v>
      </c>
      <c r="Q641" s="30" t="n">
        <v>15.9225</v>
      </c>
      <c r="R641" s="31" t="n">
        <v>-0.0407</v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18" t="n">
        <v>326.544</v>
      </c>
      <c r="F642" s="8" t="n">
        <v>76835.1952</v>
      </c>
      <c r="G642" s="9" t="n">
        <v>80322599</v>
      </c>
      <c r="H642" s="18" t="n">
        <v>37.4782</v>
      </c>
      <c r="I642" s="8" t="n">
        <v>2004.427</v>
      </c>
      <c r="J642" s="9" t="n">
        <v>2768083</v>
      </c>
      <c r="K642" s="18" t="n">
        <v>364.0222</v>
      </c>
      <c r="L642" s="8" t="n">
        <v>78839.6222</v>
      </c>
      <c r="M642" s="9" t="n">
        <v>83090682</v>
      </c>
      <c r="N642" s="29" t="n">
        <v>15.9225</v>
      </c>
      <c r="O642" s="30" t="n">
        <v>16.63</v>
      </c>
      <c r="P642" s="30" t="n">
        <v>15.07</v>
      </c>
      <c r="Q642" s="30" t="n">
        <v>15.8025</v>
      </c>
      <c r="R642" s="31" t="n">
        <v>-0.0075</v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 t="n">
        <v>445.0819</v>
      </c>
      <c r="F643" s="8" t="n">
        <v>142424.9384</v>
      </c>
      <c r="G643" s="9" t="n">
        <v>157134024</v>
      </c>
      <c r="H643" s="18" t="n">
        <v>46.5213</v>
      </c>
      <c r="I643" s="8" t="n">
        <v>2498.6781</v>
      </c>
      <c r="J643" s="9" t="n">
        <v>3463832</v>
      </c>
      <c r="K643" s="18" t="n">
        <v>491.6032</v>
      </c>
      <c r="L643" s="8" t="n">
        <v>144923.6165</v>
      </c>
      <c r="M643" s="9" t="n">
        <v>160597856</v>
      </c>
      <c r="N643" s="29" t="n">
        <v>15.8025</v>
      </c>
      <c r="O643" s="30" t="n">
        <v>16.2025</v>
      </c>
      <c r="P643" s="30" t="n">
        <v>15.1075</v>
      </c>
      <c r="Q643" s="30" t="n">
        <v>16.13</v>
      </c>
      <c r="R643" s="31" t="n">
        <v>0.0207</v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 t="n">
        <v>383.3672</v>
      </c>
      <c r="F644" s="8" t="n">
        <v>108999.4853</v>
      </c>
      <c r="G644" s="9" t="n">
        <v>110606137</v>
      </c>
      <c r="H644" s="18" t="n">
        <v>36.7952</v>
      </c>
      <c r="I644" s="8" t="n">
        <v>2011.8839</v>
      </c>
      <c r="J644" s="9" t="n">
        <v>2842650</v>
      </c>
      <c r="K644" s="18" t="n">
        <v>420.1624</v>
      </c>
      <c r="L644" s="8" t="n">
        <v>111011.3692</v>
      </c>
      <c r="M644" s="9" t="n">
        <v>113448787</v>
      </c>
      <c r="N644" s="29" t="n">
        <v>16.13</v>
      </c>
      <c r="O644" s="30" t="n">
        <v>16.855</v>
      </c>
      <c r="P644" s="30" t="n">
        <v>14.68</v>
      </c>
      <c r="Q644" s="30" t="n">
        <v>16.6625</v>
      </c>
      <c r="R644" s="31" t="n">
        <v>0.033</v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18" t="n">
        <v>500.248</v>
      </c>
      <c r="F645" s="8" t="n">
        <v>301241.6629</v>
      </c>
      <c r="G645" s="9" t="n">
        <v>306095131</v>
      </c>
      <c r="H645" s="18" t="n">
        <v>31.8082</v>
      </c>
      <c r="I645" s="8" t="n">
        <v>1795.4929</v>
      </c>
      <c r="J645" s="9" t="n">
        <v>2487662</v>
      </c>
      <c r="K645" s="18" t="n">
        <v>532.0562</v>
      </c>
      <c r="L645" s="8" t="n">
        <v>303037.1558</v>
      </c>
      <c r="M645" s="9" t="n">
        <v>308582793</v>
      </c>
      <c r="N645" s="29" t="n">
        <v>16.6625</v>
      </c>
      <c r="O645" s="30" t="n">
        <v>16.7325</v>
      </c>
      <c r="P645" s="30" t="n">
        <v>14.985</v>
      </c>
      <c r="Q645" s="30" t="n">
        <v>15.9425</v>
      </c>
      <c r="R645" s="31" t="n">
        <v>-0.0432</v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18" t="n">
        <v>325.7521</v>
      </c>
      <c r="F646" s="8" t="n">
        <v>70912.9719</v>
      </c>
      <c r="G646" s="9" t="n">
        <v>73298723</v>
      </c>
      <c r="H646" s="18" t="n">
        <v>47.3975</v>
      </c>
      <c r="I646" s="8" t="n">
        <v>2558.1471</v>
      </c>
      <c r="J646" s="9" t="n">
        <v>3520225</v>
      </c>
      <c r="K646" s="18" t="n">
        <v>373.1496</v>
      </c>
      <c r="L646" s="8" t="n">
        <v>73471.11900000001</v>
      </c>
      <c r="M646" s="9" t="n">
        <v>76818948</v>
      </c>
      <c r="N646" s="29" t="n">
        <v>15.9425</v>
      </c>
      <c r="O646" s="30" t="n">
        <v>16.2075</v>
      </c>
      <c r="P646" s="30" t="n">
        <v>15.4825</v>
      </c>
      <c r="Q646" s="30" t="n">
        <v>15.655</v>
      </c>
      <c r="R646" s="31" t="n">
        <v>-0.018</v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18" t="n">
        <v>380.8526</v>
      </c>
      <c r="F647" s="8" t="n">
        <v>127392.4324</v>
      </c>
      <c r="G647" s="9" t="n">
        <v>140026422</v>
      </c>
      <c r="H647" s="18" t="n">
        <v>52.9426</v>
      </c>
      <c r="I647" s="8" t="n">
        <v>2963.3036</v>
      </c>
      <c r="J647" s="9" t="n">
        <v>3961741</v>
      </c>
      <c r="K647" s="18" t="n">
        <v>433.7952</v>
      </c>
      <c r="L647" s="8" t="n">
        <v>130355.736</v>
      </c>
      <c r="M647" s="9" t="n">
        <v>143988163</v>
      </c>
      <c r="N647" s="29" t="n">
        <v>15.655</v>
      </c>
      <c r="O647" s="30" t="n">
        <v>16.355</v>
      </c>
      <c r="P647" s="30" t="n">
        <v>15.2775</v>
      </c>
      <c r="Q647" s="30" t="n">
        <v>15.585</v>
      </c>
      <c r="R647" s="31" t="n">
        <v>-0.0045</v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18" t="n">
        <v>372.2801</v>
      </c>
      <c r="F648" s="8" t="n">
        <v>130163.2164</v>
      </c>
      <c r="G648" s="9" t="n">
        <v>131671156</v>
      </c>
      <c r="H648" s="18" t="n">
        <v>50.6078</v>
      </c>
      <c r="I648" s="8" t="n">
        <v>2950.7333</v>
      </c>
      <c r="J648" s="9" t="n">
        <v>4042294</v>
      </c>
      <c r="K648" s="18" t="n">
        <v>422.8879</v>
      </c>
      <c r="L648" s="8" t="n">
        <v>133113.9497</v>
      </c>
      <c r="M648" s="9" t="n">
        <v>135713450</v>
      </c>
      <c r="N648" s="29" t="n">
        <v>15.585</v>
      </c>
      <c r="O648" s="30" t="n">
        <v>16.0675</v>
      </c>
      <c r="P648" s="30" t="n">
        <v>15.0175</v>
      </c>
      <c r="Q648" s="30" t="n">
        <v>15.915</v>
      </c>
      <c r="R648" s="31" t="n">
        <v>0.0212</v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18" t="n">
        <v>402.8267</v>
      </c>
      <c r="F649" s="8" t="n">
        <v>270252.9684</v>
      </c>
      <c r="G649" s="9" t="n">
        <v>273724349</v>
      </c>
      <c r="H649" s="18" t="n">
        <v>37.3492</v>
      </c>
      <c r="I649" s="8" t="n">
        <v>2504.4631</v>
      </c>
      <c r="J649" s="9" t="n">
        <v>3546764</v>
      </c>
      <c r="K649" s="18" t="n">
        <v>440.1759</v>
      </c>
      <c r="L649" s="8" t="n">
        <v>272757.4315</v>
      </c>
      <c r="M649" s="9" t="n">
        <v>277271113</v>
      </c>
      <c r="N649" s="29" t="n">
        <v>15.915</v>
      </c>
      <c r="O649" s="30" t="n">
        <v>16.2925</v>
      </c>
      <c r="P649" s="30" t="n">
        <v>15.4925</v>
      </c>
      <c r="Q649" s="30" t="n">
        <v>15.5675</v>
      </c>
      <c r="R649" s="31" t="n">
        <v>-0.0218</v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18" t="n">
        <v>391.3203</v>
      </c>
      <c r="F650" s="8" t="n">
        <v>89703.5913</v>
      </c>
      <c r="G650" s="9" t="n">
        <v>91118094</v>
      </c>
      <c r="H650" s="18" t="n">
        <v>58.2957</v>
      </c>
      <c r="I650" s="8" t="n">
        <v>4110.5171</v>
      </c>
      <c r="J650" s="9" t="n">
        <v>5685719</v>
      </c>
      <c r="K650" s="18" t="n">
        <v>449.616</v>
      </c>
      <c r="L650" s="8" t="n">
        <v>93814.1084</v>
      </c>
      <c r="M650" s="9" t="n">
        <v>96803813</v>
      </c>
      <c r="N650" s="29" t="n">
        <v>15.5675</v>
      </c>
      <c r="O650" s="30" t="n">
        <v>15.5675</v>
      </c>
      <c r="P650" s="30" t="n">
        <v>14.2775</v>
      </c>
      <c r="Q650" s="30" t="n">
        <v>14.405</v>
      </c>
      <c r="R650" s="31" t="n">
        <v>-0.0747</v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18" t="n">
        <v>311.4506</v>
      </c>
      <c r="F651" s="8" t="n">
        <v>87725.85430000001</v>
      </c>
      <c r="G651" s="9" t="n">
        <v>90211681</v>
      </c>
      <c r="H651" s="18" t="n">
        <v>44.9413</v>
      </c>
      <c r="I651" s="8" t="n">
        <v>3268.2419</v>
      </c>
      <c r="J651" s="9" t="n">
        <v>4562258</v>
      </c>
      <c r="K651" s="18" t="n">
        <v>356.3919</v>
      </c>
      <c r="L651" s="8" t="n">
        <v>90994.0962</v>
      </c>
      <c r="M651" s="9" t="n">
        <v>94773939</v>
      </c>
      <c r="N651" s="29" t="n">
        <v>14.405</v>
      </c>
      <c r="O651" s="30" t="n">
        <v>15.27</v>
      </c>
      <c r="P651" s="30" t="n">
        <v>12.555</v>
      </c>
      <c r="Q651" s="30" t="n">
        <v>14.91</v>
      </c>
      <c r="R651" s="31" t="n">
        <v>0.0351</v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18" t="n">
        <v>341.9207</v>
      </c>
      <c r="F652" s="8" t="n">
        <v>132283.8638</v>
      </c>
      <c r="G652" s="9" t="n">
        <v>145019028</v>
      </c>
      <c r="H652" s="18" t="n">
        <v>38.1637</v>
      </c>
      <c r="I652" s="8" t="n">
        <v>2940.6922</v>
      </c>
      <c r="J652" s="9" t="n">
        <v>4062617</v>
      </c>
      <c r="K652" s="18" t="n">
        <v>380.0844</v>
      </c>
      <c r="L652" s="8" t="n">
        <v>135224.556</v>
      </c>
      <c r="M652" s="9" t="n">
        <v>149081645</v>
      </c>
      <c r="N652" s="29" t="n">
        <v>14.91</v>
      </c>
      <c r="O652" s="30" t="n">
        <v>15.015</v>
      </c>
      <c r="P652" s="30" t="n">
        <v>13.8275</v>
      </c>
      <c r="Q652" s="30" t="n">
        <v>14.635</v>
      </c>
      <c r="R652" s="31" t="n">
        <v>-0.0184</v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18" t="n">
        <v>394.9184</v>
      </c>
      <c r="F653" s="8" t="n">
        <v>140670.7401</v>
      </c>
      <c r="G653" s="9" t="n">
        <v>140614453</v>
      </c>
      <c r="H653" s="18" t="n">
        <v>42.3762</v>
      </c>
      <c r="I653" s="8" t="n">
        <v>3498.7925</v>
      </c>
      <c r="J653" s="9" t="n">
        <v>4631504</v>
      </c>
      <c r="K653" s="18" t="n">
        <v>437.2946</v>
      </c>
      <c r="L653" s="8" t="n">
        <v>144169.5326</v>
      </c>
      <c r="M653" s="9" t="n">
        <v>145245957</v>
      </c>
      <c r="N653" s="29" t="n">
        <v>14.635</v>
      </c>
      <c r="O653" s="30" t="n">
        <v>15.5325</v>
      </c>
      <c r="P653" s="30" t="n">
        <v>13.9275</v>
      </c>
      <c r="Q653" s="30" t="n">
        <v>15.1</v>
      </c>
      <c r="R653" s="31" t="n">
        <v>0.0318</v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18" t="n">
        <v>371.7583</v>
      </c>
      <c r="F654" s="8" t="n">
        <v>260536.3415</v>
      </c>
      <c r="G654" s="9" t="n">
        <v>258829956</v>
      </c>
      <c r="H654" s="18" t="n">
        <v>31.5605</v>
      </c>
      <c r="I654" s="8" t="n">
        <v>2856.9592</v>
      </c>
      <c r="J654" s="9" t="n">
        <v>3847095</v>
      </c>
      <c r="K654" s="18" t="n">
        <v>403.3188</v>
      </c>
      <c r="L654" s="8" t="n">
        <v>263393.3007</v>
      </c>
      <c r="M654" s="9" t="n">
        <v>262677051</v>
      </c>
      <c r="N654" s="29" t="n">
        <v>15.1</v>
      </c>
      <c r="O654" s="30" t="n">
        <v>16.2625</v>
      </c>
      <c r="P654" s="30" t="n">
        <v>13.09</v>
      </c>
      <c r="Q654" s="30" t="n">
        <v>14.8775</v>
      </c>
      <c r="R654" s="31" t="n">
        <v>-0.0147</v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18" t="n">
        <v>327.7597</v>
      </c>
      <c r="F655" s="8" t="n">
        <v>80341.2831</v>
      </c>
      <c r="G655" s="9" t="n">
        <v>81802337</v>
      </c>
      <c r="H655" s="18" t="n">
        <v>30.6222</v>
      </c>
      <c r="I655" s="8" t="n">
        <v>3410.8218</v>
      </c>
      <c r="J655" s="9" t="n">
        <v>4683853</v>
      </c>
      <c r="K655" s="18" t="n">
        <v>358.3819</v>
      </c>
      <c r="L655" s="8" t="n">
        <v>83752.10490000001</v>
      </c>
      <c r="M655" s="9" t="n">
        <v>86486190</v>
      </c>
      <c r="N655" s="29" t="n">
        <v>14.8775</v>
      </c>
      <c r="O655" s="30" t="n">
        <v>15.6925</v>
      </c>
      <c r="P655" s="30" t="n">
        <v>13.86</v>
      </c>
      <c r="Q655" s="30" t="n">
        <v>14.39</v>
      </c>
      <c r="R655" s="31" t="n">
        <v>-0.0328</v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18" t="n">
        <v>276.2124</v>
      </c>
      <c r="F656" s="8" t="n">
        <v>82344.93309999999</v>
      </c>
      <c r="G656" s="9" t="n">
        <v>85230392</v>
      </c>
      <c r="H656" s="18" t="n">
        <v>25.0239</v>
      </c>
      <c r="I656" s="8" t="n">
        <v>3043.5158</v>
      </c>
      <c r="J656" s="9" t="n">
        <v>4224723</v>
      </c>
      <c r="K656" s="18" t="n">
        <v>301.2363</v>
      </c>
      <c r="L656" s="8" t="n">
        <v>85388.4489</v>
      </c>
      <c r="M656" s="9" t="n">
        <v>89455115</v>
      </c>
      <c r="N656" s="29" t="n">
        <v>14.39</v>
      </c>
      <c r="O656" s="30" t="n">
        <v>15.5475</v>
      </c>
      <c r="P656" s="30" t="n">
        <v>13.3625</v>
      </c>
      <c r="Q656" s="30" t="n">
        <v>14.7975</v>
      </c>
      <c r="R656" s="31" t="n">
        <v>0.0283</v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18" t="n">
        <v>229.1901</v>
      </c>
      <c r="F657" s="8" t="n">
        <v>100671.5713</v>
      </c>
      <c r="G657" s="9" t="n">
        <v>112172952</v>
      </c>
      <c r="H657" s="18" t="n">
        <v>24.7565</v>
      </c>
      <c r="I657" s="8" t="n">
        <v>2863.0799</v>
      </c>
      <c r="J657" s="9" t="n">
        <v>3849946</v>
      </c>
      <c r="K657" s="18" t="n">
        <v>253.9466</v>
      </c>
      <c r="L657" s="8" t="n">
        <v>103534.6512</v>
      </c>
      <c r="M657" s="9" t="n">
        <v>116022898</v>
      </c>
      <c r="N657" s="29" t="n">
        <v>14.7975</v>
      </c>
      <c r="O657" s="30" t="n">
        <v>16.2725</v>
      </c>
      <c r="P657" s="30" t="n">
        <v>13.32</v>
      </c>
      <c r="Q657" s="30" t="n">
        <v>13.8425</v>
      </c>
      <c r="R657" s="31" t="n">
        <v>-0.0645</v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18" t="n">
        <v>256.3611</v>
      </c>
      <c r="F658" s="8" t="n">
        <v>108822.3457</v>
      </c>
      <c r="G658" s="9" t="n">
        <v>108810163</v>
      </c>
      <c r="H658" s="18" t="n">
        <v>27.6614</v>
      </c>
      <c r="I658" s="8" t="n">
        <v>2707.3359</v>
      </c>
      <c r="J658" s="9" t="n">
        <v>3595206</v>
      </c>
      <c r="K658" s="18" t="n">
        <v>284.0225</v>
      </c>
      <c r="L658" s="8" t="n">
        <v>111529.6816</v>
      </c>
      <c r="M658" s="9" t="n">
        <v>112405369</v>
      </c>
      <c r="N658" s="29" t="n">
        <v>13.8425</v>
      </c>
      <c r="O658" s="30" t="n">
        <v>14.3275</v>
      </c>
      <c r="P658" s="30" t="n">
        <v>11.875</v>
      </c>
      <c r="Q658" s="30" t="n">
        <v>14.0425</v>
      </c>
      <c r="R658" s="31" t="n">
        <v>0.0144</v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18" t="n">
        <v>367.3373</v>
      </c>
      <c r="F659" s="8" t="n">
        <v>259177.5389</v>
      </c>
      <c r="G659" s="9" t="n">
        <v>256142920</v>
      </c>
      <c r="H659" s="18" t="n">
        <v>31.4418</v>
      </c>
      <c r="I659" s="8" t="n">
        <v>2118.221</v>
      </c>
      <c r="J659" s="9" t="n">
        <v>2921160</v>
      </c>
      <c r="K659" s="18" t="n">
        <v>398.7791</v>
      </c>
      <c r="L659" s="8" t="n">
        <v>261295.7599</v>
      </c>
      <c r="M659" s="9" t="n">
        <v>259064080</v>
      </c>
      <c r="N659" s="29" t="n">
        <v>14.0425</v>
      </c>
      <c r="O659" s="30" t="n">
        <v>14.0425</v>
      </c>
      <c r="P659" s="30" t="n">
        <v>12.9975</v>
      </c>
      <c r="Q659" s="30" t="n">
        <v>13.4775</v>
      </c>
      <c r="R659" s="31" t="n">
        <v>-0.0402</v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18" t="n">
        <v>350.7893</v>
      </c>
      <c r="F660" s="8" t="n">
        <v>92772.25719999999</v>
      </c>
      <c r="G660" s="9" t="n">
        <v>92018057</v>
      </c>
      <c r="H660" s="18" t="n">
        <v>42.386</v>
      </c>
      <c r="I660" s="8" t="n">
        <v>1971.022</v>
      </c>
      <c r="J660" s="9" t="n">
        <v>2714055</v>
      </c>
      <c r="K660" s="18" t="n">
        <v>393.1753</v>
      </c>
      <c r="L660" s="8" t="n">
        <v>94743.2792</v>
      </c>
      <c r="M660" s="9" t="n">
        <v>94732112</v>
      </c>
      <c r="N660" s="29" t="n">
        <v>13.4775</v>
      </c>
      <c r="O660" s="30" t="n">
        <v>15.7725</v>
      </c>
      <c r="P660" s="30" t="n">
        <v>12.7725</v>
      </c>
      <c r="Q660" s="30" t="n">
        <v>13.3325</v>
      </c>
      <c r="R660" s="31" t="n">
        <v>-0.0108</v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18" t="n">
        <v>319.188</v>
      </c>
      <c r="F661" s="8" t="n">
        <v>99640.2067</v>
      </c>
      <c r="G661" s="9" t="n">
        <v>100969557</v>
      </c>
      <c r="H661" s="18" t="n">
        <v>38.5151</v>
      </c>
      <c r="I661" s="8" t="n">
        <v>1922.5488</v>
      </c>
      <c r="J661" s="9" t="n">
        <v>2649448</v>
      </c>
      <c r="K661" s="18" t="n">
        <v>357.7031</v>
      </c>
      <c r="L661" s="8" t="n">
        <v>101562.7555</v>
      </c>
      <c r="M661" s="9" t="n">
        <v>103619005</v>
      </c>
      <c r="N661" s="29" t="n">
        <v>13.3325</v>
      </c>
      <c r="O661" s="30" t="n">
        <v>14.0575</v>
      </c>
      <c r="P661" s="30" t="n">
        <v>12.41</v>
      </c>
      <c r="Q661" s="30" t="n">
        <v>13.565</v>
      </c>
      <c r="R661" s="31" t="n">
        <v>0.0174</v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18" t="n">
        <v>309.0354</v>
      </c>
      <c r="F662" s="8" t="n">
        <v>136422.8561</v>
      </c>
      <c r="G662" s="9" t="n">
        <v>148683820</v>
      </c>
      <c r="H662" s="18" t="n">
        <v>35.6429</v>
      </c>
      <c r="I662" s="8" t="n">
        <v>1830.6055</v>
      </c>
      <c r="J662" s="9" t="n">
        <v>2529161</v>
      </c>
      <c r="K662" s="18" t="n">
        <v>344.6783</v>
      </c>
      <c r="L662" s="8" t="n">
        <v>138253.4616</v>
      </c>
      <c r="M662" s="9" t="n">
        <v>151212981</v>
      </c>
      <c r="N662" s="29" t="n">
        <v>13.565</v>
      </c>
      <c r="O662" s="30" t="n">
        <v>14.62</v>
      </c>
      <c r="P662" s="30" t="n">
        <v>12.4075</v>
      </c>
      <c r="Q662" s="30" t="n">
        <v>13.615</v>
      </c>
      <c r="R662" s="31" t="n">
        <v>0.0037</v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18" t="n">
        <v>376.421</v>
      </c>
      <c r="F663" s="8" t="n">
        <v>155230.3234</v>
      </c>
      <c r="G663" s="9" t="n">
        <v>152034048</v>
      </c>
      <c r="H663" s="18" t="n">
        <v>36.6307</v>
      </c>
      <c r="I663" s="8" t="n">
        <v>1893.2009</v>
      </c>
      <c r="J663" s="9" t="n">
        <v>2578158</v>
      </c>
      <c r="K663" s="18" t="n">
        <v>413.0517</v>
      </c>
      <c r="L663" s="8" t="n">
        <v>157123.5243</v>
      </c>
      <c r="M663" s="9" t="n">
        <v>154612206</v>
      </c>
      <c r="N663" s="29" t="n">
        <v>13.615</v>
      </c>
      <c r="O663" s="30" t="n">
        <v>14.05</v>
      </c>
      <c r="P663" s="30" t="n">
        <v>12.7525</v>
      </c>
      <c r="Q663" s="30" t="n">
        <v>13.8075</v>
      </c>
      <c r="R663" s="31" t="n">
        <v>0.0141</v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18" t="n">
        <v>443.0249</v>
      </c>
      <c r="F664" s="8" t="n">
        <v>320023.4585</v>
      </c>
      <c r="G664" s="9" t="n">
        <v>311704455</v>
      </c>
      <c r="H664" s="18" t="n">
        <v>42.1165</v>
      </c>
      <c r="I664" s="8" t="n">
        <v>2153.2142</v>
      </c>
      <c r="J664" s="9" t="n">
        <v>3058759</v>
      </c>
      <c r="K664" s="18" t="n">
        <v>485.1414</v>
      </c>
      <c r="L664" s="8" t="n">
        <v>322176.6727</v>
      </c>
      <c r="M664" s="9" t="n">
        <v>314763214</v>
      </c>
      <c r="N664" s="29" t="n">
        <v>13.8075</v>
      </c>
      <c r="O664" s="30" t="n">
        <v>14.23</v>
      </c>
      <c r="P664" s="30" t="n">
        <v>12.985</v>
      </c>
      <c r="Q664" s="30" t="n">
        <v>13.36</v>
      </c>
      <c r="R664" s="31" t="n">
        <v>-0.0324</v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18" t="n">
        <v>310.4453</v>
      </c>
      <c r="F665" s="8" t="n">
        <v>80129.6017</v>
      </c>
      <c r="G665" s="9" t="n">
        <v>79930286</v>
      </c>
      <c r="H665" s="18" t="n">
        <v>39.6426</v>
      </c>
      <c r="I665" s="8" t="n">
        <v>2063.6042</v>
      </c>
      <c r="J665" s="9" t="n">
        <v>2826178</v>
      </c>
      <c r="K665" s="18" t="n">
        <v>350.0879</v>
      </c>
      <c r="L665" s="8" t="n">
        <v>82193.2059</v>
      </c>
      <c r="M665" s="9" t="n">
        <v>82756464</v>
      </c>
      <c r="N665" s="29" t="n">
        <v>13.36</v>
      </c>
      <c r="O665" s="30" t="n">
        <v>14.0925</v>
      </c>
      <c r="P665" s="30" t="n">
        <v>12.96</v>
      </c>
      <c r="Q665" s="30" t="n">
        <v>13.45</v>
      </c>
      <c r="R665" s="31" t="n">
        <v>0.0067</v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18" t="n">
        <v>349.8441</v>
      </c>
      <c r="F666" s="8" t="n">
        <v>106962.2321</v>
      </c>
      <c r="G666" s="9" t="n">
        <v>108761108</v>
      </c>
      <c r="H666" s="18" t="n">
        <v>36.7505</v>
      </c>
      <c r="I666" s="8" t="n">
        <v>1957.7888</v>
      </c>
      <c r="J666" s="9" t="n">
        <v>2694578</v>
      </c>
      <c r="K666" s="18" t="n">
        <v>386.5946</v>
      </c>
      <c r="L666" s="8" t="n">
        <v>108920.0209</v>
      </c>
      <c r="M666" s="9" t="n">
        <v>111455686</v>
      </c>
      <c r="N666" s="29" t="n">
        <v>13.45</v>
      </c>
      <c r="O666" s="30" t="n">
        <v>14.4175</v>
      </c>
      <c r="P666" s="30" t="n">
        <v>13.45</v>
      </c>
      <c r="Q666" s="30" t="n">
        <v>13.7325</v>
      </c>
      <c r="R666" s="31" t="n">
        <v>0.021</v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18" t="n">
        <v>321.7805</v>
      </c>
      <c r="F667" s="8" t="n">
        <v>132773.7667</v>
      </c>
      <c r="G667" s="9" t="n">
        <v>146117964</v>
      </c>
      <c r="H667" s="18" t="n">
        <v>34.9856</v>
      </c>
      <c r="I667" s="8" t="n">
        <v>1918.5486</v>
      </c>
      <c r="J667" s="9" t="n">
        <v>2530006</v>
      </c>
      <c r="K667" s="18" t="n">
        <v>356.7661</v>
      </c>
      <c r="L667" s="8" t="n">
        <v>134692.3153</v>
      </c>
      <c r="M667" s="9" t="n">
        <v>148647970</v>
      </c>
      <c r="N667" s="29" t="n">
        <v>13.7325</v>
      </c>
      <c r="O667" s="30" t="n">
        <v>14.2525</v>
      </c>
      <c r="P667" s="30" t="n">
        <v>12.18</v>
      </c>
      <c r="Q667" s="30" t="n">
        <v>14.0425</v>
      </c>
      <c r="R667" s="31" t="n">
        <v>0.0226</v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18" t="n">
        <v>388.6999</v>
      </c>
      <c r="F668" s="8" t="n">
        <v>149227.6294</v>
      </c>
      <c r="G668" s="9" t="n">
        <v>146880292</v>
      </c>
      <c r="H668" s="18" t="n">
        <v>32.0009</v>
      </c>
      <c r="I668" s="8" t="n">
        <v>1924.3236</v>
      </c>
      <c r="J668" s="9" t="n">
        <v>2587333</v>
      </c>
      <c r="K668" s="18" t="n">
        <v>420.7008</v>
      </c>
      <c r="L668" s="8" t="n">
        <v>151151.953</v>
      </c>
      <c r="M668" s="9" t="n">
        <v>149467625</v>
      </c>
      <c r="N668" s="29" t="n">
        <v>14.0425</v>
      </c>
      <c r="O668" s="30" t="n">
        <v>14.4625</v>
      </c>
      <c r="P668" s="30" t="n">
        <v>13.795</v>
      </c>
      <c r="Q668" s="30" t="n">
        <v>14.0775</v>
      </c>
      <c r="R668" s="31" t="n">
        <v>0.0025</v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18" t="n">
        <v>423.9339</v>
      </c>
      <c r="F669" s="8" t="n">
        <v>306666.988</v>
      </c>
      <c r="G669" s="9" t="n">
        <v>298515671</v>
      </c>
      <c r="H669" s="18" t="n">
        <v>30.4321</v>
      </c>
      <c r="I669" s="8" t="n">
        <v>1885.4668</v>
      </c>
      <c r="J669" s="9" t="n">
        <v>2450421</v>
      </c>
      <c r="K669" s="18" t="n">
        <v>454.366</v>
      </c>
      <c r="L669" s="8" t="n">
        <v>308552.4548</v>
      </c>
      <c r="M669" s="9" t="n">
        <v>300966092</v>
      </c>
      <c r="N669" s="29" t="n">
        <v>14.0775</v>
      </c>
      <c r="O669" s="30" t="n">
        <v>14.89</v>
      </c>
      <c r="P669" s="30" t="n">
        <v>13.26</v>
      </c>
      <c r="Q669" s="30" t="n">
        <v>13.3975</v>
      </c>
      <c r="R669" s="31" t="n">
        <v>-0.0483</v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18" t="n">
        <v>381.9553</v>
      </c>
      <c r="F670" s="8" t="n">
        <v>105489.8733</v>
      </c>
      <c r="G670" s="9" t="n">
        <v>104670706</v>
      </c>
      <c r="H670" s="18" t="n">
        <v>42.7854</v>
      </c>
      <c r="I670" s="8" t="n">
        <v>2703.0797</v>
      </c>
      <c r="J670" s="9" t="n">
        <v>3580716</v>
      </c>
      <c r="K670" s="18" t="n">
        <v>424.7407</v>
      </c>
      <c r="L670" s="8" t="n">
        <v>108192.953</v>
      </c>
      <c r="M670" s="9" t="n">
        <v>108251422</v>
      </c>
      <c r="N670" s="29" t="n">
        <v>13.3975</v>
      </c>
      <c r="O670" s="30" t="n">
        <v>13.9625</v>
      </c>
      <c r="P670" s="30" t="n">
        <v>11.9125</v>
      </c>
      <c r="Q670" s="30" t="n">
        <v>13.4775</v>
      </c>
      <c r="R670" s="31" t="n">
        <v>0.006</v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18" t="n">
        <v>372.8031</v>
      </c>
      <c r="F671" s="8" t="n">
        <v>121792.8209</v>
      </c>
      <c r="G671" s="9" t="n">
        <v>123641977</v>
      </c>
      <c r="H671" s="18" t="n">
        <v>29.2157</v>
      </c>
      <c r="I671" s="8" t="n">
        <v>2092.9639</v>
      </c>
      <c r="J671" s="9" t="n">
        <v>2883152</v>
      </c>
      <c r="K671" s="18" t="n">
        <v>402.0188</v>
      </c>
      <c r="L671" s="8" t="n">
        <v>123885.7848</v>
      </c>
      <c r="M671" s="9" t="n">
        <v>126525129</v>
      </c>
      <c r="N671" s="29" t="n">
        <v>13.4775</v>
      </c>
      <c r="O671" s="30" t="n">
        <v>14.15</v>
      </c>
      <c r="P671" s="30" t="n">
        <v>12.5275</v>
      </c>
      <c r="Q671" s="30" t="n">
        <v>13.3175</v>
      </c>
      <c r="R671" s="31" t="n">
        <v>-0.0119</v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18" t="n">
        <v>322.8475</v>
      </c>
      <c r="F672" s="8" t="n">
        <v>140307.6967</v>
      </c>
      <c r="G672" s="9" t="n">
        <v>153102566</v>
      </c>
      <c r="H672" s="18" t="n">
        <v>31.0242</v>
      </c>
      <c r="I672" s="8" t="n">
        <v>2069.4627</v>
      </c>
      <c r="J672" s="9" t="n">
        <v>2811690</v>
      </c>
      <c r="K672" s="18" t="n">
        <v>353.8717</v>
      </c>
      <c r="L672" s="8" t="n">
        <v>142377.1594</v>
      </c>
      <c r="M672" s="9" t="n">
        <v>155914256</v>
      </c>
      <c r="N672" s="29" t="n">
        <v>13.3175</v>
      </c>
      <c r="O672" s="30" t="n">
        <v>13.5775</v>
      </c>
      <c r="P672" s="30" t="n">
        <v>11.4325</v>
      </c>
      <c r="Q672" s="30" t="n">
        <v>12.8825</v>
      </c>
      <c r="R672" s="31" t="n">
        <v>-0.0327</v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18" t="n">
        <v>302.8122</v>
      </c>
      <c r="F673" s="8" t="n">
        <v>116157.9315</v>
      </c>
      <c r="G673" s="9" t="n">
        <v>113646275</v>
      </c>
      <c r="H673" s="18" t="n">
        <v>36.2524</v>
      </c>
      <c r="I673" s="8" t="n">
        <v>2313.2024</v>
      </c>
      <c r="J673" s="9" t="n">
        <v>3125683</v>
      </c>
      <c r="K673" s="18" t="n">
        <v>339.0646</v>
      </c>
      <c r="L673" s="8" t="n">
        <v>118471.1339</v>
      </c>
      <c r="M673" s="9" t="n">
        <v>116771958</v>
      </c>
      <c r="N673" s="29" t="n">
        <v>12.8825</v>
      </c>
      <c r="O673" s="30" t="n">
        <v>13.0825</v>
      </c>
      <c r="P673" s="30" t="n">
        <v>11.5275</v>
      </c>
      <c r="Q673" s="30" t="n">
        <v>12.885</v>
      </c>
      <c r="R673" s="31" t="n">
        <v>0.0002</v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18" t="n">
        <v>479.9474</v>
      </c>
      <c r="F674" s="8" t="n">
        <v>344071.0761</v>
      </c>
      <c r="G674" s="9" t="n">
        <v>333489473</v>
      </c>
      <c r="H674" s="18" t="n">
        <v>33.4035</v>
      </c>
      <c r="I674" s="8" t="n">
        <v>2444.388</v>
      </c>
      <c r="J674" s="9" t="n">
        <v>3300915</v>
      </c>
      <c r="K674" s="18" t="n">
        <v>513.3509</v>
      </c>
      <c r="L674" s="8" t="n">
        <v>346515.4641</v>
      </c>
      <c r="M674" s="9" t="n">
        <v>336790388</v>
      </c>
      <c r="N674" s="29" t="n">
        <v>12.885</v>
      </c>
      <c r="O674" s="30" t="n">
        <v>13.8825</v>
      </c>
      <c r="P674" s="30" t="n">
        <v>12.5875</v>
      </c>
      <c r="Q674" s="30" t="n">
        <v>13.7325</v>
      </c>
      <c r="R674" s="31" t="n">
        <v>0.0658</v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18" t="n">
        <v>523.4050999999999</v>
      </c>
      <c r="F675" s="8" t="n">
        <v>136629.059</v>
      </c>
      <c r="G675" s="9" t="n">
        <v>137301867</v>
      </c>
      <c r="H675" s="18" t="n">
        <v>34.5642</v>
      </c>
      <c r="I675" s="8" t="n">
        <v>2965.7057</v>
      </c>
      <c r="J675" s="9" t="n">
        <v>4073156</v>
      </c>
      <c r="K675" s="18" t="n">
        <v>557.9693</v>
      </c>
      <c r="L675" s="8" t="n">
        <v>139594.7647</v>
      </c>
      <c r="M675" s="9" t="n">
        <v>141375023</v>
      </c>
      <c r="N675" s="29" t="n">
        <v>13.7325</v>
      </c>
      <c r="O675" s="30" t="n">
        <v>14.22</v>
      </c>
      <c r="P675" s="30" t="n">
        <v>12.4925</v>
      </c>
      <c r="Q675" s="30" t="n">
        <v>14.07</v>
      </c>
      <c r="R675" s="31" t="n">
        <v>0.0246</v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18" t="n">
        <v>389.6244</v>
      </c>
      <c r="F676" s="8" t="n">
        <v>121770.8425</v>
      </c>
      <c r="G676" s="9" t="n">
        <v>125584385</v>
      </c>
      <c r="H676" s="18" t="n">
        <v>27.8344</v>
      </c>
      <c r="I676" s="8" t="n">
        <v>2579.5459</v>
      </c>
      <c r="J676" s="9" t="n">
        <v>3550916</v>
      </c>
      <c r="K676" s="18" t="n">
        <v>417.4588</v>
      </c>
      <c r="L676" s="8" t="n">
        <v>124350.3884</v>
      </c>
      <c r="M676" s="9" t="n">
        <v>129135301</v>
      </c>
      <c r="N676" s="29" t="n">
        <v>14.07</v>
      </c>
      <c r="O676" s="30" t="n">
        <v>14.4875</v>
      </c>
      <c r="P676" s="30" t="n">
        <v>13.5</v>
      </c>
      <c r="Q676" s="30" t="n">
        <v>13.5525</v>
      </c>
      <c r="R676" s="31" t="n">
        <v>-0.0368</v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18" t="n">
        <v>496.1617</v>
      </c>
      <c r="F677" s="8" t="n">
        <v>212780.5634</v>
      </c>
      <c r="G677" s="9" t="n">
        <v>234747519</v>
      </c>
      <c r="H677" s="18" t="n">
        <v>30.0901</v>
      </c>
      <c r="I677" s="8" t="n">
        <v>2808.2425</v>
      </c>
      <c r="J677" s="9" t="n">
        <v>3836122</v>
      </c>
      <c r="K677" s="18" t="n">
        <v>526.2518</v>
      </c>
      <c r="L677" s="8" t="n">
        <v>215588.8059</v>
      </c>
      <c r="M677" s="9" t="n">
        <v>238583641</v>
      </c>
      <c r="N677" s="29" t="n">
        <v>13.5525</v>
      </c>
      <c r="O677" s="30" t="n">
        <v>14.9225</v>
      </c>
      <c r="P677" s="30" t="n">
        <v>13.04</v>
      </c>
      <c r="Q677" s="30" t="n">
        <v>13.78</v>
      </c>
      <c r="R677" s="31" t="n">
        <v>0.0168</v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18" t="n">
        <v>682.1718</v>
      </c>
      <c r="F678" s="8" t="n">
        <v>241651.1102</v>
      </c>
      <c r="G678" s="9" t="n">
        <v>238665522</v>
      </c>
      <c r="H678" s="18" t="n">
        <v>38.1677</v>
      </c>
      <c r="I678" s="8" t="n">
        <v>3628.4297</v>
      </c>
      <c r="J678" s="9" t="n">
        <v>4923083</v>
      </c>
      <c r="K678" s="18" t="n">
        <v>720.3395</v>
      </c>
      <c r="L678" s="8" t="n">
        <v>245279.5399</v>
      </c>
      <c r="M678" s="9" t="n">
        <v>243588605</v>
      </c>
      <c r="N678" s="29" t="n">
        <v>13.78</v>
      </c>
      <c r="O678" s="30" t="n">
        <v>16.01</v>
      </c>
      <c r="P678" s="30" t="n">
        <v>12.4625</v>
      </c>
      <c r="Q678" s="30" t="n">
        <v>15.5625</v>
      </c>
      <c r="R678" s="31" t="n">
        <v>0.1294</v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18" t="n">
        <v>704.7056</v>
      </c>
      <c r="F679" s="8" t="n">
        <v>406659.33</v>
      </c>
      <c r="G679" s="9" t="n">
        <v>403958194</v>
      </c>
      <c r="H679" s="18" t="n">
        <v>29.5647</v>
      </c>
      <c r="I679" s="8" t="n">
        <v>2930.7352</v>
      </c>
      <c r="J679" s="9" t="n">
        <v>4043454</v>
      </c>
      <c r="K679" s="18" t="n">
        <v>734.2703</v>
      </c>
      <c r="L679" s="8" t="n">
        <v>409590.0652</v>
      </c>
      <c r="M679" s="9" t="n">
        <v>408001648</v>
      </c>
      <c r="N679" s="29" t="n">
        <v>15.5625</v>
      </c>
      <c r="O679" s="30" t="n">
        <v>16.3</v>
      </c>
      <c r="P679" s="30" t="n">
        <v>14.44</v>
      </c>
      <c r="Q679" s="30" t="n">
        <v>15.1875</v>
      </c>
      <c r="R679" s="31" t="n">
        <v>-0.0241</v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18" t="n">
        <v>477.1297</v>
      </c>
      <c r="F680" s="8" t="n">
        <v>102973.3158</v>
      </c>
      <c r="G680" s="9" t="n">
        <v>106474909</v>
      </c>
      <c r="H680" s="18" t="n">
        <v>37.8259</v>
      </c>
      <c r="I680" s="8" t="n">
        <v>3937.9787</v>
      </c>
      <c r="J680" s="9" t="n">
        <v>5521816</v>
      </c>
      <c r="K680" s="18" t="n">
        <v>514.9556</v>
      </c>
      <c r="L680" s="8" t="n">
        <v>106911.2945</v>
      </c>
      <c r="M680" s="9" t="n">
        <v>111996725</v>
      </c>
      <c r="N680" s="29" t="n">
        <v>15.1875</v>
      </c>
      <c r="O680" s="30" t="n">
        <v>16.48</v>
      </c>
      <c r="P680" s="30" t="n">
        <v>14.4825</v>
      </c>
      <c r="Q680" s="30" t="n">
        <v>16.16</v>
      </c>
      <c r="R680" s="31" t="n">
        <v>0.064</v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18" t="n">
        <v>505.5904</v>
      </c>
      <c r="F681" s="8" t="n">
        <v>133063.7336</v>
      </c>
      <c r="G681" s="9" t="n">
        <v>138986733</v>
      </c>
      <c r="H681" s="18" t="n">
        <v>28.3533</v>
      </c>
      <c r="I681" s="8" t="n">
        <v>3132.8314</v>
      </c>
      <c r="J681" s="9" t="n">
        <v>4362733</v>
      </c>
      <c r="K681" s="18" t="n">
        <v>533.9437</v>
      </c>
      <c r="L681" s="8" t="n">
        <v>136196.565</v>
      </c>
      <c r="M681" s="9" t="n">
        <v>143349466</v>
      </c>
      <c r="N681" s="29" t="n">
        <v>16.16</v>
      </c>
      <c r="O681" s="30" t="n">
        <v>17.23</v>
      </c>
      <c r="P681" s="30" t="n">
        <v>14.3075</v>
      </c>
      <c r="Q681" s="30" t="n">
        <v>15.9325</v>
      </c>
      <c r="R681" s="31" t="n">
        <v>-0.0141</v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18" t="n">
        <v>568.5018</v>
      </c>
      <c r="F682" s="8" t="n">
        <v>211550.1223</v>
      </c>
      <c r="G682" s="9" t="n">
        <v>236493545</v>
      </c>
      <c r="H682" s="18" t="n">
        <v>25.0008</v>
      </c>
      <c r="I682" s="8" t="n">
        <v>2639.5192</v>
      </c>
      <c r="J682" s="9" t="n">
        <v>3764192</v>
      </c>
      <c r="K682" s="18" t="n">
        <v>593.5026</v>
      </c>
      <c r="L682" s="8" t="n">
        <v>214189.6415</v>
      </c>
      <c r="M682" s="9" t="n">
        <v>240257737</v>
      </c>
      <c r="N682" s="29" t="n">
        <v>15.9325</v>
      </c>
      <c r="O682" s="30" t="n">
        <v>16.1325</v>
      </c>
      <c r="P682" s="30" t="n">
        <v>14.925</v>
      </c>
      <c r="Q682" s="30" t="n">
        <v>15.29</v>
      </c>
      <c r="R682" s="31" t="n">
        <v>-0.0403</v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18" t="n">
        <v>451.9972</v>
      </c>
      <c r="F683" s="8" t="n">
        <v>155155.583</v>
      </c>
      <c r="G683" s="9" t="n">
        <v>154152029</v>
      </c>
      <c r="H683" s="18" t="n">
        <v>24.1058</v>
      </c>
      <c r="I683" s="8" t="n">
        <v>2357.17</v>
      </c>
      <c r="J683" s="9" t="n">
        <v>3227416</v>
      </c>
      <c r="K683" s="18" t="n">
        <v>476.103</v>
      </c>
      <c r="L683" s="8" t="n">
        <v>157512.753</v>
      </c>
      <c r="M683" s="9" t="n">
        <v>157379445</v>
      </c>
      <c r="N683" s="29" t="n">
        <v>15.29</v>
      </c>
      <c r="O683" s="30" t="n">
        <v>15.6475</v>
      </c>
      <c r="P683" s="30" t="n">
        <v>15.2725</v>
      </c>
      <c r="Q683" s="30" t="n">
        <v>15.395</v>
      </c>
      <c r="R683" s="31" t="n">
        <v>0.0069</v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18" t="n">
        <v>550.5645</v>
      </c>
      <c r="F684" s="8" t="n">
        <v>352829.3766</v>
      </c>
      <c r="G684" s="9" t="n">
        <v>348836840</v>
      </c>
      <c r="H684" s="18" t="n">
        <v>27.6355</v>
      </c>
      <c r="I684" s="8" t="n">
        <v>1912.2381</v>
      </c>
      <c r="J684" s="9" t="n">
        <v>2649255</v>
      </c>
      <c r="K684" s="18" t="n">
        <v>578.2</v>
      </c>
      <c r="L684" s="8" t="n">
        <v>354741.6147</v>
      </c>
      <c r="M684" s="9" t="n">
        <v>351486095</v>
      </c>
      <c r="N684" s="29" t="n">
        <v>15.395</v>
      </c>
      <c r="O684" s="30" t="n">
        <v>15.77</v>
      </c>
      <c r="P684" s="30" t="n">
        <v>14.71</v>
      </c>
      <c r="Q684" s="30" t="n">
        <v>14.8125</v>
      </c>
      <c r="R684" s="31" t="n">
        <v>-0.0378</v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18" t="n">
        <v>442.9325</v>
      </c>
      <c r="F685" s="8" t="n">
        <v>101352.218</v>
      </c>
      <c r="G685" s="9" t="n">
        <v>102373595</v>
      </c>
      <c r="H685" s="18" t="n">
        <v>32.6268</v>
      </c>
      <c r="I685" s="8" t="n">
        <v>1673.1386</v>
      </c>
      <c r="J685" s="9" t="n">
        <v>2218862</v>
      </c>
      <c r="K685" s="18" t="n">
        <v>475.5593</v>
      </c>
      <c r="L685" s="8" t="n">
        <v>103025.3566</v>
      </c>
      <c r="M685" s="9" t="n">
        <v>104592457</v>
      </c>
      <c r="N685" s="29" t="n">
        <v>14.8125</v>
      </c>
      <c r="O685" s="30" t="n">
        <v>15.115</v>
      </c>
      <c r="P685" s="30" t="n">
        <v>14.2825</v>
      </c>
      <c r="Q685" s="30" t="n">
        <v>14.8675</v>
      </c>
      <c r="R685" s="31" t="n">
        <v>0.0037</v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 t="n">
        <v>417.93</v>
      </c>
      <c r="F686" s="8" t="n">
        <v>113932.0281</v>
      </c>
      <c r="G686" s="9" t="n">
        <v>117709477</v>
      </c>
      <c r="H686" s="18" t="n">
        <v>27.9136</v>
      </c>
      <c r="I686" s="8" t="n">
        <v>1498.3035</v>
      </c>
      <c r="J686" s="9" t="n">
        <v>2018840</v>
      </c>
      <c r="K686" s="18" t="n">
        <v>445.8436</v>
      </c>
      <c r="L686" s="8" t="n">
        <v>115430.3316</v>
      </c>
      <c r="M686" s="9" t="n">
        <v>119728317</v>
      </c>
      <c r="N686" s="29" t="n">
        <v>14.8675</v>
      </c>
      <c r="O686" s="30" t="n">
        <v>15.4525</v>
      </c>
      <c r="P686" s="30" t="n">
        <v>14.5675</v>
      </c>
      <c r="Q686" s="30" t="n">
        <v>14.685</v>
      </c>
      <c r="R686" s="31" t="n">
        <v>-0.0123</v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 t="n">
        <v>454.801</v>
      </c>
      <c r="F687" s="8" t="n">
        <v>186089.4843</v>
      </c>
      <c r="G687" s="9" t="n">
        <v>208549183</v>
      </c>
      <c r="H687" s="18" t="n">
        <v>29.1835</v>
      </c>
      <c r="I687" s="8" t="n">
        <v>1625.8009</v>
      </c>
      <c r="J687" s="9" t="n">
        <v>2153291</v>
      </c>
      <c r="K687" s="18" t="n">
        <v>483.9845</v>
      </c>
      <c r="L687" s="8" t="n">
        <v>187715.2852</v>
      </c>
      <c r="M687" s="9" t="n">
        <v>210702474</v>
      </c>
      <c r="N687" s="29" t="n">
        <v>14.685</v>
      </c>
      <c r="O687" s="30" t="n">
        <v>14.99</v>
      </c>
      <c r="P687" s="30" t="n">
        <v>14.305</v>
      </c>
      <c r="Q687" s="30" t="n">
        <v>14.385</v>
      </c>
      <c r="R687" s="31" t="n">
        <v>-0.0204</v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18" t="n">
        <v>581.3171</v>
      </c>
      <c r="F688" s="8" t="n">
        <v>209045.2647</v>
      </c>
      <c r="G688" s="9" t="n">
        <v>206994214</v>
      </c>
      <c r="H688" s="18" t="n">
        <v>30.8041</v>
      </c>
      <c r="I688" s="8" t="n">
        <v>1878.0896</v>
      </c>
      <c r="J688" s="9" t="n">
        <v>2527914</v>
      </c>
      <c r="K688" s="18" t="n">
        <v>612.1212</v>
      </c>
      <c r="L688" s="8" t="n">
        <v>210923.3543</v>
      </c>
      <c r="M688" s="9" t="n">
        <v>209522128</v>
      </c>
      <c r="N688" s="29" t="n">
        <v>14.385</v>
      </c>
      <c r="O688" s="30" t="n">
        <v>15.6825</v>
      </c>
      <c r="P688" s="30" t="n">
        <v>14.33</v>
      </c>
      <c r="Q688" s="30" t="n">
        <v>15.1975</v>
      </c>
      <c r="R688" s="31" t="n">
        <v>0.0565</v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18" t="n">
        <v>663.1061</v>
      </c>
      <c r="F689" s="8" t="n">
        <v>415680.7688</v>
      </c>
      <c r="G689" s="9" t="n">
        <v>412817045</v>
      </c>
      <c r="H689" s="18" t="n">
        <v>30.6346</v>
      </c>
      <c r="I689" s="8" t="n">
        <v>1976.1705</v>
      </c>
      <c r="J689" s="9" t="n">
        <v>2604339</v>
      </c>
      <c r="K689" s="18" t="n">
        <v>693.7406999999999</v>
      </c>
      <c r="L689" s="8" t="n">
        <v>417656.9393</v>
      </c>
      <c r="M689" s="9" t="n">
        <v>415421384</v>
      </c>
      <c r="N689" s="29" t="n">
        <v>15.1975</v>
      </c>
      <c r="O689" s="30" t="n">
        <v>15.6</v>
      </c>
      <c r="P689" s="30" t="n">
        <v>14.8125</v>
      </c>
      <c r="Q689" s="30" t="n">
        <v>14.9825</v>
      </c>
      <c r="R689" s="31" t="n">
        <v>-0.0141</v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18" t="n">
        <v>533.3419</v>
      </c>
      <c r="F690" s="8" t="n">
        <v>125273.8081</v>
      </c>
      <c r="G690" s="9" t="n">
        <v>129205091</v>
      </c>
      <c r="H690" s="18" t="n">
        <v>29.9272</v>
      </c>
      <c r="I690" s="8" t="n">
        <v>1966.0681</v>
      </c>
      <c r="J690" s="9" t="n">
        <v>2657741</v>
      </c>
      <c r="K690" s="18" t="n">
        <v>563.2691</v>
      </c>
      <c r="L690" s="8" t="n">
        <v>127239.8762</v>
      </c>
      <c r="M690" s="9" t="n">
        <v>131862832</v>
      </c>
      <c r="N690" s="29" t="n">
        <v>14.9825</v>
      </c>
      <c r="O690" s="30" t="n">
        <v>15.4375</v>
      </c>
      <c r="P690" s="30" t="n">
        <v>14.6225</v>
      </c>
      <c r="Q690" s="30" t="n">
        <v>15.025</v>
      </c>
      <c r="R690" s="31" t="n">
        <v>0.0028</v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18" t="n">
        <v>496.9273</v>
      </c>
      <c r="F691" s="8" t="n">
        <v>146833.4037</v>
      </c>
      <c r="G691" s="9" t="n">
        <v>154656781</v>
      </c>
      <c r="H691" s="18" t="n">
        <v>28.7629</v>
      </c>
      <c r="I691" s="8" t="n">
        <v>2021.4353</v>
      </c>
      <c r="J691" s="9" t="n">
        <v>2785554</v>
      </c>
      <c r="K691" s="18" t="n">
        <v>525.6902</v>
      </c>
      <c r="L691" s="8" t="n">
        <v>148854.839</v>
      </c>
      <c r="M691" s="9" t="n">
        <v>157442335</v>
      </c>
      <c r="N691" s="29" t="n">
        <v>15.025</v>
      </c>
      <c r="O691" s="30" t="n">
        <v>15.3775</v>
      </c>
      <c r="P691" s="30" t="n">
        <v>14.53</v>
      </c>
      <c r="Q691" s="30" t="n">
        <v>14.6525</v>
      </c>
      <c r="R691" s="31" t="n">
        <v>-0.0248</v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18" t="n">
        <v>569.1019</v>
      </c>
      <c r="F692" s="8" t="n">
        <v>223283.9622</v>
      </c>
      <c r="G692" s="9" t="n">
        <v>253841376</v>
      </c>
      <c r="H692" s="18" t="n">
        <v>30.629</v>
      </c>
      <c r="I692" s="8" t="n">
        <v>2231.3201</v>
      </c>
      <c r="J692" s="9" t="n">
        <v>3041853</v>
      </c>
      <c r="K692" s="18" t="n">
        <v>599.7309</v>
      </c>
      <c r="L692" s="8" t="n">
        <v>225515.2823</v>
      </c>
      <c r="M692" s="9" t="n">
        <v>256883229</v>
      </c>
      <c r="N692" s="29" t="n">
        <v>14.6525</v>
      </c>
      <c r="O692" s="30" t="n">
        <v>15.935</v>
      </c>
      <c r="P692" s="30" t="n">
        <v>14.5625</v>
      </c>
      <c r="Q692" s="30" t="n">
        <v>15.51</v>
      </c>
      <c r="R692" s="31" t="n">
        <v>0.0585</v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18" t="n">
        <v>571.1837</v>
      </c>
      <c r="F693" s="8" t="n">
        <v>200173.7772</v>
      </c>
      <c r="G693" s="9" t="n">
        <v>202123259</v>
      </c>
      <c r="H693" s="18" t="n">
        <v>26.5864</v>
      </c>
      <c r="I693" s="8" t="n">
        <v>1968.7061</v>
      </c>
      <c r="J693" s="9" t="n">
        <v>2704824</v>
      </c>
      <c r="K693" s="18" t="n">
        <v>597.7701</v>
      </c>
      <c r="L693" s="8" t="n">
        <v>202142.4833</v>
      </c>
      <c r="M693" s="9" t="n">
        <v>204828083</v>
      </c>
      <c r="N693" s="29" t="n">
        <v>15.51</v>
      </c>
      <c r="O693" s="30" t="n">
        <v>16.225</v>
      </c>
      <c r="P693" s="30" t="n">
        <v>15.115</v>
      </c>
      <c r="Q693" s="30" t="n">
        <v>15.435</v>
      </c>
      <c r="R693" s="31" t="n">
        <v>-0.0048</v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18" t="n">
        <v>633.2261999999999</v>
      </c>
      <c r="F694" s="8" t="n">
        <v>391415.7804</v>
      </c>
      <c r="G694" s="9" t="n">
        <v>392646455</v>
      </c>
      <c r="H694" s="18" t="n">
        <v>22.9028</v>
      </c>
      <c r="I694" s="8" t="n">
        <v>1819.9616</v>
      </c>
      <c r="J694" s="9" t="n">
        <v>2519995</v>
      </c>
      <c r="K694" s="18" t="n">
        <v>656.129</v>
      </c>
      <c r="L694" s="8" t="n">
        <v>393235.742</v>
      </c>
      <c r="M694" s="9" t="n">
        <v>395166450</v>
      </c>
      <c r="N694" s="29" t="n">
        <v>15.435</v>
      </c>
      <c r="O694" s="30" t="n">
        <v>16.0425</v>
      </c>
      <c r="P694" s="30" t="n">
        <v>14.4175</v>
      </c>
      <c r="Q694" s="30" t="n">
        <v>15.275</v>
      </c>
      <c r="R694" s="31" t="n">
        <v>-0.0104</v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18" t="n">
        <v>478.0057</v>
      </c>
      <c r="F695" s="8" t="n">
        <v>108691.6823</v>
      </c>
      <c r="G695" s="9" t="n">
        <v>113409505</v>
      </c>
      <c r="H695" s="18" t="n">
        <v>31.3389</v>
      </c>
      <c r="I695" s="8" t="n">
        <v>2581.5747</v>
      </c>
      <c r="J695" s="9" t="n">
        <v>3624027</v>
      </c>
      <c r="K695" s="18" t="n">
        <v>509.3446</v>
      </c>
      <c r="L695" s="8" t="n">
        <v>111273.257</v>
      </c>
      <c r="M695" s="9" t="n">
        <v>117033532</v>
      </c>
      <c r="N695" s="29" t="n">
        <v>15.275</v>
      </c>
      <c r="O695" s="30" t="n">
        <v>15.6025</v>
      </c>
      <c r="P695" s="30" t="n">
        <v>14.395</v>
      </c>
      <c r="Q695" s="30" t="n">
        <v>14.46</v>
      </c>
      <c r="R695" s="31" t="n">
        <v>-0.0534</v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18" t="n">
        <v>506.3267</v>
      </c>
      <c r="F696" s="8" t="n">
        <v>142542.7898</v>
      </c>
      <c r="G696" s="9" t="n">
        <v>151238546</v>
      </c>
      <c r="H696" s="18" t="n">
        <v>27.1002</v>
      </c>
      <c r="I696" s="8" t="n">
        <v>2391.0688</v>
      </c>
      <c r="J696" s="9" t="n">
        <v>3236431</v>
      </c>
      <c r="K696" s="18" t="n">
        <v>533.4269</v>
      </c>
      <c r="L696" s="8" t="n">
        <v>144933.8586</v>
      </c>
      <c r="M696" s="9" t="n">
        <v>154474977</v>
      </c>
      <c r="N696" s="29" t="n">
        <v>14.46</v>
      </c>
      <c r="O696" s="30" t="n">
        <v>15.3625</v>
      </c>
      <c r="P696" s="30" t="n">
        <v>14.46</v>
      </c>
      <c r="Q696" s="30" t="n">
        <v>15.0225</v>
      </c>
      <c r="R696" s="31" t="n">
        <v>0.0389</v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18" t="n">
        <v>534.1382</v>
      </c>
      <c r="F697" s="8" t="n">
        <v>216489.4572</v>
      </c>
      <c r="G697" s="9" t="n">
        <v>246792198</v>
      </c>
      <c r="H697" s="18" t="n">
        <v>23.699</v>
      </c>
      <c r="I697" s="8" t="n">
        <v>2291.4499</v>
      </c>
      <c r="J697" s="9" t="n">
        <v>3119258</v>
      </c>
      <c r="K697" s="18" t="n">
        <v>557.8372000000001</v>
      </c>
      <c r="L697" s="8" t="n">
        <v>218780.9071</v>
      </c>
      <c r="M697" s="9" t="n">
        <v>249911456</v>
      </c>
      <c r="N697" s="29" t="n">
        <v>15.0225</v>
      </c>
      <c r="O697" s="30" t="n">
        <v>15.31</v>
      </c>
      <c r="P697" s="30" t="n">
        <v>13.84</v>
      </c>
      <c r="Q697" s="30" t="n">
        <v>14.59</v>
      </c>
      <c r="R697" s="31" t="n">
        <v>-0.0288</v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18" t="n">
        <v>462.1463</v>
      </c>
      <c r="F698" s="8" t="n">
        <v>165634.5724</v>
      </c>
      <c r="G698" s="9" t="n">
        <v>166363278</v>
      </c>
      <c r="H698" s="18" t="n">
        <v>26.0936</v>
      </c>
      <c r="I698" s="8" t="n">
        <v>2526.6879</v>
      </c>
      <c r="J698" s="9" t="n">
        <v>3445972</v>
      </c>
      <c r="K698" s="18" t="n">
        <v>488.2399</v>
      </c>
      <c r="L698" s="8" t="n">
        <v>168161.2603</v>
      </c>
      <c r="M698" s="9" t="n">
        <v>169809250</v>
      </c>
      <c r="N698" s="29" t="n">
        <v>14.59</v>
      </c>
      <c r="O698" s="30" t="n">
        <v>14.75</v>
      </c>
      <c r="P698" s="30" t="n">
        <v>12.4725</v>
      </c>
      <c r="Q698" s="30" t="n">
        <v>14.3725</v>
      </c>
      <c r="R698" s="31" t="n">
        <v>-0.0149</v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18" t="n">
        <v>482.2417</v>
      </c>
      <c r="F699" s="8" t="n">
        <v>320707.7843</v>
      </c>
      <c r="G699" s="9" t="n">
        <v>321001042</v>
      </c>
      <c r="H699" s="18" t="n">
        <v>25.6602</v>
      </c>
      <c r="I699" s="8" t="n">
        <v>2724.1839</v>
      </c>
      <c r="J699" s="9" t="n">
        <v>3790978</v>
      </c>
      <c r="K699" s="18" t="n">
        <v>507.9019</v>
      </c>
      <c r="L699" s="8" t="n">
        <v>323431.9682</v>
      </c>
      <c r="M699" s="9" t="n">
        <v>324792020</v>
      </c>
      <c r="N699" s="29" t="n">
        <v>14.3725</v>
      </c>
      <c r="O699" s="30" t="n">
        <v>14.8325</v>
      </c>
      <c r="P699" s="30" t="n">
        <v>13.8925</v>
      </c>
      <c r="Q699" s="30" t="n">
        <v>13.96</v>
      </c>
      <c r="R699" s="31" t="n">
        <v>-0.0287</v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18" t="n">
        <v>343.2659</v>
      </c>
      <c r="F700" s="8" t="n">
        <v>91721.49559999999</v>
      </c>
      <c r="G700" s="9" t="n">
        <v>94710042</v>
      </c>
      <c r="H700" s="18" t="n">
        <v>25.7073</v>
      </c>
      <c r="I700" s="8" t="n">
        <v>3222.9262</v>
      </c>
      <c r="J700" s="9" t="n">
        <v>4559305</v>
      </c>
      <c r="K700" s="18" t="n">
        <v>368.9732</v>
      </c>
      <c r="L700" s="8" t="n">
        <v>94944.4218</v>
      </c>
      <c r="M700" s="9" t="n">
        <v>99269347</v>
      </c>
      <c r="N700" s="29" t="n">
        <v>13.96</v>
      </c>
      <c r="O700" s="30" t="n">
        <v>14.185</v>
      </c>
      <c r="P700" s="30" t="n">
        <v>11.6425</v>
      </c>
      <c r="Q700" s="30" t="n">
        <v>13.7875</v>
      </c>
      <c r="R700" s="31" t="n">
        <v>-0.0124</v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18" t="n">
        <v>345.7117</v>
      </c>
      <c r="F701" s="8" t="n">
        <v>115439.4408</v>
      </c>
      <c r="G701" s="9" t="n">
        <v>120103515</v>
      </c>
      <c r="H701" s="18" t="n">
        <v>25.9157</v>
      </c>
      <c r="I701" s="8" t="n">
        <v>3289.9645</v>
      </c>
      <c r="J701" s="9" t="n">
        <v>4645794</v>
      </c>
      <c r="K701" s="18" t="n">
        <v>371.6274</v>
      </c>
      <c r="L701" s="8" t="n">
        <v>118729.4053</v>
      </c>
      <c r="M701" s="9" t="n">
        <v>124749309</v>
      </c>
      <c r="N701" s="29" t="n">
        <v>13.7875</v>
      </c>
      <c r="O701" s="30" t="n">
        <v>14.26</v>
      </c>
      <c r="P701" s="30" t="n">
        <v>13.48</v>
      </c>
      <c r="Q701" s="30" t="n">
        <v>13.6175</v>
      </c>
      <c r="R701" s="31" t="n">
        <v>-0.0123</v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18" t="n">
        <v>399.6237</v>
      </c>
      <c r="F702" s="8" t="n">
        <v>194790.0983</v>
      </c>
      <c r="G702" s="9" t="n">
        <v>215066468</v>
      </c>
      <c r="H702" s="18" t="n">
        <v>26.607</v>
      </c>
      <c r="I702" s="8" t="n">
        <v>3062.1116</v>
      </c>
      <c r="J702" s="9" t="n">
        <v>4170275</v>
      </c>
      <c r="K702" s="18" t="n">
        <v>426.2307</v>
      </c>
      <c r="L702" s="8" t="n">
        <v>197852.2099</v>
      </c>
      <c r="M702" s="9" t="n">
        <v>219236743</v>
      </c>
      <c r="N702" s="29" t="n">
        <v>13.6175</v>
      </c>
      <c r="O702" s="30" t="n">
        <v>13.81</v>
      </c>
      <c r="P702" s="30" t="n">
        <v>13.3</v>
      </c>
      <c r="Q702" s="30" t="n">
        <v>13.6575</v>
      </c>
      <c r="R702" s="31" t="n">
        <v>0.0029</v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18" t="n">
        <v>647.35</v>
      </c>
      <c r="F703" s="8" t="n">
        <v>396363.2897</v>
      </c>
      <c r="G703" s="9" t="n">
        <v>396537071</v>
      </c>
      <c r="H703" s="18" t="n">
        <v>33.7668</v>
      </c>
      <c r="I703" s="8" t="n">
        <v>2427.1164</v>
      </c>
      <c r="J703" s="9" t="n">
        <v>3332266</v>
      </c>
      <c r="K703" s="18" t="n">
        <v>681.1168</v>
      </c>
      <c r="L703" s="8" t="n">
        <v>398790.4061</v>
      </c>
      <c r="M703" s="9" t="n">
        <v>399869337</v>
      </c>
      <c r="N703" s="29" t="n">
        <v>13.6575</v>
      </c>
      <c r="O703" s="30" t="n">
        <v>15.4225</v>
      </c>
      <c r="P703" s="30" t="n">
        <v>13.5175</v>
      </c>
      <c r="Q703" s="30" t="n">
        <v>14.655</v>
      </c>
      <c r="R703" s="31" t="n">
        <v>0.073</v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18" t="n">
        <v>638.979</v>
      </c>
      <c r="F704" s="8" t="n">
        <v>101720.8888</v>
      </c>
      <c r="G704" s="9" t="n">
        <v>109838490</v>
      </c>
      <c r="H704" s="18" t="n">
        <v>67.0776</v>
      </c>
      <c r="I704" s="8" t="n">
        <v>2665.8272</v>
      </c>
      <c r="J704" s="9" t="n">
        <v>3800992</v>
      </c>
      <c r="K704" s="18" t="n">
        <v>706.0566</v>
      </c>
      <c r="L704" s="8" t="n">
        <v>104386.716</v>
      </c>
      <c r="M704" s="9" t="n">
        <v>113639482</v>
      </c>
      <c r="N704" s="29" t="n">
        <v>14.655</v>
      </c>
      <c r="O704" s="30" t="n">
        <v>18.0125</v>
      </c>
      <c r="P704" s="30" t="n">
        <v>14.5825</v>
      </c>
      <c r="Q704" s="30" t="n">
        <v>17.32</v>
      </c>
      <c r="R704" s="31" t="n">
        <v>0.1818</v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18" t="n">
        <v>732.9997</v>
      </c>
      <c r="F705" s="8" t="n">
        <v>131501.5672</v>
      </c>
      <c r="G705" s="9" t="n">
        <v>147288496</v>
      </c>
      <c r="H705" s="18" t="n">
        <v>61.8282</v>
      </c>
      <c r="I705" s="8" t="n">
        <v>2398.5169</v>
      </c>
      <c r="J705" s="9" t="n">
        <v>3431299</v>
      </c>
      <c r="K705" s="18" t="n">
        <v>794.8279</v>
      </c>
      <c r="L705" s="8" t="n">
        <v>133900.0841</v>
      </c>
      <c r="M705" s="9" t="n">
        <v>150719795</v>
      </c>
      <c r="N705" s="29" t="n">
        <v>17.32</v>
      </c>
      <c r="O705" s="30" t="n">
        <v>19.39</v>
      </c>
      <c r="P705" s="30" t="n">
        <v>17.29</v>
      </c>
      <c r="Q705" s="30" t="n">
        <v>17.71</v>
      </c>
      <c r="R705" s="31" t="n">
        <v>0.0225</v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18" t="n">
        <v>626.5961</v>
      </c>
      <c r="F706" s="8" t="n">
        <v>175379.0201</v>
      </c>
      <c r="G706" s="9" t="n">
        <v>213480984</v>
      </c>
      <c r="H706" s="18" t="n">
        <v>46.5651</v>
      </c>
      <c r="I706" s="8" t="n">
        <v>2104.4373</v>
      </c>
      <c r="J706" s="9" t="n">
        <v>2957904</v>
      </c>
      <c r="K706" s="18" t="n">
        <v>673.1612</v>
      </c>
      <c r="L706" s="8" t="n">
        <v>177483.4574</v>
      </c>
      <c r="M706" s="9" t="n">
        <v>216438888</v>
      </c>
      <c r="N706" s="29" t="n">
        <v>17.71</v>
      </c>
      <c r="O706" s="30" t="n">
        <v>18.3675</v>
      </c>
      <c r="P706" s="30" t="n">
        <v>16.565</v>
      </c>
      <c r="Q706" s="30" t="n">
        <v>16.875</v>
      </c>
      <c r="R706" s="31" t="n">
        <v>-0.0471</v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18" t="n">
        <v>1026.3771</v>
      </c>
      <c r="F707" s="8" t="n">
        <v>277014.888</v>
      </c>
      <c r="G707" s="9" t="n">
        <v>285767113</v>
      </c>
      <c r="H707" s="18" t="n">
        <v>77.4697</v>
      </c>
      <c r="I707" s="8" t="n">
        <v>3621.6241</v>
      </c>
      <c r="J707" s="9" t="n">
        <v>5177948</v>
      </c>
      <c r="K707" s="18" t="n">
        <v>1103.8468</v>
      </c>
      <c r="L707" s="8" t="n">
        <v>280636.5121</v>
      </c>
      <c r="M707" s="9" t="n">
        <v>290945061</v>
      </c>
      <c r="N707" s="29" t="n">
        <v>16.875</v>
      </c>
      <c r="O707" s="30" t="n">
        <v>18.54</v>
      </c>
      <c r="P707" s="30" t="n">
        <v>14.8475</v>
      </c>
      <c r="Q707" s="30" t="n">
        <v>16.78</v>
      </c>
      <c r="R707" s="31" t="n">
        <v>-0.0056</v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18" t="n">
        <v>823.3434999999999</v>
      </c>
      <c r="F708" s="8" t="n">
        <v>402174.234</v>
      </c>
      <c r="G708" s="9" t="n">
        <v>417820970</v>
      </c>
      <c r="H708" s="18" t="n">
        <v>77.8519</v>
      </c>
      <c r="I708" s="8" t="n">
        <v>2566.4958</v>
      </c>
      <c r="J708" s="9" t="n">
        <v>3840154</v>
      </c>
      <c r="K708" s="18" t="n">
        <v>901.1953999999999</v>
      </c>
      <c r="L708" s="8" t="n">
        <v>404740.7298</v>
      </c>
      <c r="M708" s="9" t="n">
        <v>421661124</v>
      </c>
      <c r="N708" s="29" t="n">
        <v>16.78</v>
      </c>
      <c r="O708" s="30" t="n">
        <v>17.7675</v>
      </c>
      <c r="P708" s="30" t="n">
        <v>15.5075</v>
      </c>
      <c r="Q708" s="30" t="n">
        <v>15.7325</v>
      </c>
      <c r="R708" s="31" t="n">
        <v>-0.0624</v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18" t="n">
        <v>576.7569999999999</v>
      </c>
      <c r="F709" s="8" t="n">
        <v>115864.9057</v>
      </c>
      <c r="G709" s="9" t="n">
        <v>124123050</v>
      </c>
      <c r="H709" s="18" t="n">
        <v>84.4222</v>
      </c>
      <c r="I709" s="8" t="n">
        <v>2900.1878</v>
      </c>
      <c r="J709" s="9" t="n">
        <v>4331934</v>
      </c>
      <c r="K709" s="18" t="n">
        <v>661.1792</v>
      </c>
      <c r="L709" s="8" t="n">
        <v>118765.0935</v>
      </c>
      <c r="M709" s="9" t="n">
        <v>128454984</v>
      </c>
      <c r="N709" s="29" t="n">
        <v>15.7325</v>
      </c>
      <c r="O709" s="30" t="n">
        <v>15.7575</v>
      </c>
      <c r="P709" s="30" t="n">
        <v>14.27</v>
      </c>
      <c r="Q709" s="30" t="n">
        <v>14.3975</v>
      </c>
      <c r="R709" s="31" t="n">
        <v>-0.0849</v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18" t="n">
        <v>471.9396</v>
      </c>
      <c r="F710" s="8" t="n">
        <v>117541.8728</v>
      </c>
      <c r="G710" s="9" t="n">
        <v>127684944</v>
      </c>
      <c r="H710" s="18" t="n">
        <v>46.6657</v>
      </c>
      <c r="I710" s="8" t="n">
        <v>2192.9093</v>
      </c>
      <c r="J710" s="9" t="n">
        <v>3242630</v>
      </c>
      <c r="K710" s="18" t="n">
        <v>518.6053000000001</v>
      </c>
      <c r="L710" s="8" t="n">
        <v>119734.7821</v>
      </c>
      <c r="M710" s="9" t="n">
        <v>130927574</v>
      </c>
      <c r="N710" s="29" t="n">
        <v>14.3975</v>
      </c>
      <c r="O710" s="30" t="n">
        <v>15.205</v>
      </c>
      <c r="P710" s="30" t="n">
        <v>14.185</v>
      </c>
      <c r="Q710" s="30" t="n">
        <v>14.6875</v>
      </c>
      <c r="R710" s="31" t="n">
        <v>0.0201</v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18" t="n">
        <v>524.7936</v>
      </c>
      <c r="F711" s="8" t="n">
        <v>210872.5973</v>
      </c>
      <c r="G711" s="9" t="n">
        <v>250068927</v>
      </c>
      <c r="H711" s="18" t="n">
        <v>49.7909</v>
      </c>
      <c r="I711" s="8" t="n">
        <v>2358.7842</v>
      </c>
      <c r="J711" s="9" t="n">
        <v>3592350</v>
      </c>
      <c r="K711" s="18" t="n">
        <v>574.5845</v>
      </c>
      <c r="L711" s="8" t="n">
        <v>213231.3815</v>
      </c>
      <c r="M711" s="9" t="n">
        <v>253661277</v>
      </c>
      <c r="N711" s="29" t="n">
        <v>14.6875</v>
      </c>
      <c r="O711" s="30" t="n">
        <v>14.875</v>
      </c>
      <c r="P711" s="30" t="n">
        <v>13.665</v>
      </c>
      <c r="Q711" s="30" t="n">
        <v>14.125</v>
      </c>
      <c r="R711" s="31" t="n">
        <v>-0.0383</v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18" t="n">
        <v>468.5691</v>
      </c>
      <c r="F712" s="8" t="n">
        <v>166591.0119</v>
      </c>
      <c r="G712" s="9" t="n">
        <v>171709249</v>
      </c>
      <c r="H712" s="18" t="n">
        <v>51.8761</v>
      </c>
      <c r="I712" s="8" t="n">
        <v>2606.9539</v>
      </c>
      <c r="J712" s="9" t="n">
        <v>4051175</v>
      </c>
      <c r="K712" s="18" t="n">
        <v>520.4452</v>
      </c>
      <c r="L712" s="8" t="n">
        <v>169197.9658</v>
      </c>
      <c r="M712" s="9" t="n">
        <v>175760424</v>
      </c>
      <c r="N712" s="29" t="n">
        <v>14.125</v>
      </c>
      <c r="O712" s="30" t="n">
        <v>14.2475</v>
      </c>
      <c r="P712" s="30" t="n">
        <v>13.535</v>
      </c>
      <c r="Q712" s="30" t="n">
        <v>13.595</v>
      </c>
      <c r="R712" s="31" t="n">
        <v>-0.0375</v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18" t="n">
        <v>499.6301</v>
      </c>
      <c r="F713" s="8" t="n">
        <v>334351.5812</v>
      </c>
      <c r="G713" s="9" t="n">
        <v>340860167</v>
      </c>
      <c r="H713" s="18" t="n">
        <v>49.315</v>
      </c>
      <c r="I713" s="8" t="n">
        <v>2399.715</v>
      </c>
      <c r="J713" s="9" t="n">
        <v>3721588</v>
      </c>
      <c r="K713" s="18" t="n">
        <v>548.9451</v>
      </c>
      <c r="L713" s="8" t="n">
        <v>336751.2962</v>
      </c>
      <c r="M713" s="9" t="n">
        <v>344581755</v>
      </c>
      <c r="N713" s="29" t="n">
        <v>13.595</v>
      </c>
      <c r="O713" s="30" t="n">
        <v>13.815</v>
      </c>
      <c r="P713" s="30" t="n">
        <v>12.0625</v>
      </c>
      <c r="Q713" s="30" t="n">
        <v>13.04</v>
      </c>
      <c r="R713" s="31" t="n">
        <v>-0.0408</v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18" t="n">
        <v>300.8077</v>
      </c>
      <c r="F714" s="8" t="n">
        <v>77378.8695</v>
      </c>
      <c r="G714" s="9" t="n">
        <v>82221180</v>
      </c>
      <c r="H714" s="18" t="n">
        <v>41.2603</v>
      </c>
      <c r="I714" s="8" t="n">
        <v>2474.8834</v>
      </c>
      <c r="J714" s="9" t="n">
        <v>3763831</v>
      </c>
      <c r="K714" s="18" t="n">
        <v>342.068</v>
      </c>
      <c r="L714" s="8" t="n">
        <v>79853.75290000001</v>
      </c>
      <c r="M714" s="9" t="n">
        <v>85985011</v>
      </c>
      <c r="N714" s="29" t="n">
        <v>13.04</v>
      </c>
      <c r="O714" s="30" t="n">
        <v>13.2775</v>
      </c>
      <c r="P714" s="30" t="n">
        <v>12.2075</v>
      </c>
      <c r="Q714" s="30" t="n">
        <v>12.745</v>
      </c>
      <c r="R714" s="31" t="n">
        <v>-0.0226</v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18" t="n">
        <v>389.6506</v>
      </c>
      <c r="F715" s="8" t="n">
        <v>115895.9099</v>
      </c>
      <c r="G715" s="9" t="n">
        <v>125247823</v>
      </c>
      <c r="H715" s="18" t="n">
        <v>42.3449</v>
      </c>
      <c r="I715" s="8" t="n">
        <v>2773.727</v>
      </c>
      <c r="J715" s="9" t="n">
        <v>4244917</v>
      </c>
      <c r="K715" s="18" t="n">
        <v>431.9955</v>
      </c>
      <c r="L715" s="8" t="n">
        <v>118669.6369</v>
      </c>
      <c r="M715" s="9" t="n">
        <v>129492740</v>
      </c>
      <c r="N715" s="29" t="n">
        <v>12.745</v>
      </c>
      <c r="O715" s="30" t="n">
        <v>14.095</v>
      </c>
      <c r="P715" s="30" t="n">
        <v>11.83</v>
      </c>
      <c r="Q715" s="30" t="n">
        <v>13.68</v>
      </c>
      <c r="R715" s="31" t="n">
        <v>0.07340000000000001</v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18" t="n">
        <v>435.661</v>
      </c>
      <c r="F716" s="8" t="n">
        <v>192002.4362</v>
      </c>
      <c r="G716" s="9" t="n">
        <v>223797699</v>
      </c>
      <c r="H716" s="18" t="n">
        <v>42.7149</v>
      </c>
      <c r="I716" s="8" t="n">
        <v>2890.4896</v>
      </c>
      <c r="J716" s="9" t="n">
        <v>4423606</v>
      </c>
      <c r="K716" s="18" t="n">
        <v>478.3759</v>
      </c>
      <c r="L716" s="8" t="n">
        <v>194892.9258</v>
      </c>
      <c r="M716" s="9" t="n">
        <v>228221305</v>
      </c>
      <c r="N716" s="29" t="n">
        <v>13.68</v>
      </c>
      <c r="O716" s="30" t="n">
        <v>13.68</v>
      </c>
      <c r="P716" s="30" t="n">
        <v>12.4525</v>
      </c>
      <c r="Q716" s="30" t="n">
        <v>13.4525</v>
      </c>
      <c r="R716" s="31" t="n">
        <v>-0.0166</v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18" t="n">
        <v>423.9141</v>
      </c>
      <c r="F717" s="8" t="n">
        <v>166191.3078</v>
      </c>
      <c r="G717" s="9" t="n">
        <v>170219184</v>
      </c>
      <c r="H717" s="18" t="n">
        <v>37.3606</v>
      </c>
      <c r="I717" s="8" t="n">
        <v>3055.4999</v>
      </c>
      <c r="J717" s="9" t="n">
        <v>4600483</v>
      </c>
      <c r="K717" s="18" t="n">
        <v>461.2747</v>
      </c>
      <c r="L717" s="8" t="n">
        <v>169246.8077</v>
      </c>
      <c r="M717" s="9" t="n">
        <v>174819667</v>
      </c>
      <c r="N717" s="29" t="n">
        <v>13.4525</v>
      </c>
      <c r="O717" s="30" t="n">
        <v>13.4525</v>
      </c>
      <c r="P717" s="30" t="n">
        <v>11.28</v>
      </c>
      <c r="Q717" s="30" t="n">
        <v>12.86</v>
      </c>
      <c r="R717" s="31" t="n">
        <v>-0.044</v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18" t="n">
        <v>487.6254</v>
      </c>
      <c r="F718" s="8" t="n">
        <v>338966.7921</v>
      </c>
      <c r="G718" s="9" t="n">
        <v>342447173</v>
      </c>
      <c r="H718" s="18" t="n">
        <v>36.4877</v>
      </c>
      <c r="I718" s="8" t="n">
        <v>3133.8066</v>
      </c>
      <c r="J718" s="9" t="n">
        <v>4626032</v>
      </c>
      <c r="K718" s="18" t="n">
        <v>524.1131</v>
      </c>
      <c r="L718" s="8" t="n">
        <v>342100.5987</v>
      </c>
      <c r="M718" s="9" t="n">
        <v>347073205</v>
      </c>
      <c r="N718" s="29" t="n">
        <v>12.86</v>
      </c>
      <c r="O718" s="30" t="n">
        <v>13.1625</v>
      </c>
      <c r="P718" s="30" t="n">
        <v>10.1725</v>
      </c>
      <c r="Q718" s="30" t="n">
        <v>12.89</v>
      </c>
      <c r="R718" s="31" t="n">
        <v>0.0023</v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18" t="n">
        <v>461.2976</v>
      </c>
      <c r="F719" s="8" t="n">
        <v>119746.4079</v>
      </c>
      <c r="G719" s="9" t="n">
        <v>126606808</v>
      </c>
      <c r="H719" s="18" t="n">
        <v>32.9491</v>
      </c>
      <c r="I719" s="8" t="n">
        <v>3397.1114</v>
      </c>
      <c r="J719" s="9" t="n">
        <v>4938801</v>
      </c>
      <c r="K719" s="18" t="n">
        <v>494.2467</v>
      </c>
      <c r="L719" s="8" t="n">
        <v>123143.5193</v>
      </c>
      <c r="M719" s="9" t="n">
        <v>131545609</v>
      </c>
      <c r="N719" s="29" t="n">
        <v>12.89</v>
      </c>
      <c r="O719" s="30" t="n">
        <v>13.52</v>
      </c>
      <c r="P719" s="30" t="n">
        <v>10.8025</v>
      </c>
      <c r="Q719" s="30" t="n">
        <v>13.085</v>
      </c>
      <c r="R719" s="31" t="n">
        <v>0.0151</v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18" t="n">
        <v>491.5401</v>
      </c>
      <c r="F720" s="8" t="n">
        <v>150453.5113</v>
      </c>
      <c r="G720" s="9" t="n">
        <v>163960605</v>
      </c>
      <c r="H720" s="18" t="n">
        <v>28.7578</v>
      </c>
      <c r="I720" s="8" t="n">
        <v>3086.1376</v>
      </c>
      <c r="J720" s="9" t="n">
        <v>4641969</v>
      </c>
      <c r="K720" s="18" t="n">
        <v>520.2979</v>
      </c>
      <c r="L720" s="8" t="n">
        <v>153539.6489</v>
      </c>
      <c r="M720" s="9" t="n">
        <v>168602574</v>
      </c>
      <c r="N720" s="29" t="n">
        <v>13.085</v>
      </c>
      <c r="O720" s="30" t="n">
        <v>13.7075</v>
      </c>
      <c r="P720" s="30" t="n">
        <v>10.9225</v>
      </c>
      <c r="Q720" s="30" t="n">
        <v>13.3825</v>
      </c>
      <c r="R720" s="31" t="n">
        <v>0.0227</v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18" t="n">
        <v>531.8206</v>
      </c>
      <c r="F721" s="8" t="n">
        <v>231916.14</v>
      </c>
      <c r="G721" s="9" t="n">
        <v>272952757</v>
      </c>
      <c r="H721" s="18" t="n">
        <v>24.9803</v>
      </c>
      <c r="I721" s="8" t="n">
        <v>2646.0601</v>
      </c>
      <c r="J721" s="9" t="n">
        <v>3923655</v>
      </c>
      <c r="K721" s="18" t="n">
        <v>556.8009</v>
      </c>
      <c r="L721" s="8" t="n">
        <v>234562.2001</v>
      </c>
      <c r="M721" s="9" t="n">
        <v>276876412</v>
      </c>
      <c r="N721" s="29" t="n">
        <v>13.3825</v>
      </c>
      <c r="O721" s="30" t="n">
        <v>14.295</v>
      </c>
      <c r="P721" s="30" t="n">
        <v>13.3825</v>
      </c>
      <c r="Q721" s="30" t="n">
        <v>14.0075</v>
      </c>
      <c r="R721" s="31" t="n">
        <v>0.0467</v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18" t="n">
        <v>528.8992</v>
      </c>
      <c r="F722" s="8" t="n">
        <v>185810.5764</v>
      </c>
      <c r="G722" s="9" t="n">
        <v>194138719</v>
      </c>
      <c r="H722" s="18" t="n">
        <v>28.1475</v>
      </c>
      <c r="I722" s="8" t="n">
        <v>2423.6922</v>
      </c>
      <c r="J722" s="9" t="n">
        <v>3805063</v>
      </c>
      <c r="K722" s="18" t="n">
        <v>557.0467</v>
      </c>
      <c r="L722" s="8" t="n">
        <v>188234.2686</v>
      </c>
      <c r="M722" s="9" t="n">
        <v>197943782</v>
      </c>
      <c r="N722" s="29" t="n">
        <v>14.0075</v>
      </c>
      <c r="O722" s="30" t="n">
        <v>15.915</v>
      </c>
      <c r="P722" s="30" t="n">
        <v>12.3775</v>
      </c>
      <c r="Q722" s="30" t="n">
        <v>15.5875</v>
      </c>
      <c r="R722" s="31" t="n">
        <v>0.1128</v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18" t="n">
        <v>662.9778</v>
      </c>
      <c r="F723" s="8" t="n">
        <v>400080.7102</v>
      </c>
      <c r="G723" s="9" t="n">
        <v>417911787</v>
      </c>
      <c r="H723" s="18" t="n">
        <v>30.399</v>
      </c>
      <c r="I723" s="8" t="n">
        <v>1815.5622</v>
      </c>
      <c r="J723" s="9" t="n">
        <v>2793807</v>
      </c>
      <c r="K723" s="18" t="n">
        <v>693.3768</v>
      </c>
      <c r="L723" s="8" t="n">
        <v>401896.2724</v>
      </c>
      <c r="M723" s="9" t="n">
        <v>420705594</v>
      </c>
      <c r="N723" s="29" t="n">
        <v>15.5875</v>
      </c>
      <c r="O723" s="30" t="n">
        <v>16.01</v>
      </c>
      <c r="P723" s="30" t="n">
        <v>14.5175</v>
      </c>
      <c r="Q723" s="30" t="n">
        <v>15.075</v>
      </c>
      <c r="R723" s="31" t="n">
        <v>-0.0329</v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18" t="n">
        <v>475.6131</v>
      </c>
      <c r="F724" s="8" t="n">
        <v>112574.517</v>
      </c>
      <c r="G724" s="9" t="n">
        <v>122173220</v>
      </c>
      <c r="H724" s="18" t="n">
        <v>29.009</v>
      </c>
      <c r="I724" s="8" t="n">
        <v>1363.3039</v>
      </c>
      <c r="J724" s="9" t="n">
        <v>2094856</v>
      </c>
      <c r="K724" s="18" t="n">
        <v>504.6221</v>
      </c>
      <c r="L724" s="8" t="n">
        <v>113937.8209</v>
      </c>
      <c r="M724" s="9" t="n">
        <v>124268076</v>
      </c>
      <c r="N724" s="29" t="n">
        <v>15.075</v>
      </c>
      <c r="O724" s="30" t="n">
        <v>15.1425</v>
      </c>
      <c r="P724" s="30" t="n">
        <v>14.0075</v>
      </c>
      <c r="Q724" s="30" t="n">
        <v>14.185</v>
      </c>
      <c r="R724" s="31" t="n">
        <v>-0.059</v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18" t="n">
        <v>544.005</v>
      </c>
      <c r="F725" s="8" t="n">
        <v>151870.8217</v>
      </c>
      <c r="G725" s="9" t="n">
        <v>169632550</v>
      </c>
      <c r="H725" s="18" t="n">
        <v>28.5566</v>
      </c>
      <c r="I725" s="8" t="n">
        <v>1458.8264</v>
      </c>
      <c r="J725" s="9" t="n">
        <v>2224376</v>
      </c>
      <c r="K725" s="18" t="n">
        <v>572.5616</v>
      </c>
      <c r="L725" s="8" t="n">
        <v>153329.6481</v>
      </c>
      <c r="M725" s="9" t="n">
        <v>171856926</v>
      </c>
      <c r="N725" s="29" t="n">
        <v>14.185</v>
      </c>
      <c r="O725" s="30" t="n">
        <v>15.0975</v>
      </c>
      <c r="P725" s="30" t="n">
        <v>13.75</v>
      </c>
      <c r="Q725" s="30" t="n">
        <v>13.875</v>
      </c>
      <c r="R725" s="31" t="n">
        <v>-0.0219</v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18" t="n">
        <v>528.2661000000001</v>
      </c>
      <c r="F726" s="8" t="n">
        <v>222454.2951</v>
      </c>
      <c r="G726" s="9" t="n">
        <v>267254133</v>
      </c>
      <c r="H726" s="18" t="n">
        <v>39.1279</v>
      </c>
      <c r="I726" s="8" t="n">
        <v>1622.3747</v>
      </c>
      <c r="J726" s="9" t="n">
        <v>2692895</v>
      </c>
      <c r="K726" s="18" t="n">
        <v>567.394</v>
      </c>
      <c r="L726" s="8" t="n">
        <v>224076.6698</v>
      </c>
      <c r="M726" s="9" t="n">
        <v>269947028</v>
      </c>
      <c r="N726" s="29" t="n">
        <v>13.875</v>
      </c>
      <c r="O726" s="30" t="n">
        <v>14.5675</v>
      </c>
      <c r="P726" s="30" t="n">
        <v>13.5</v>
      </c>
      <c r="Q726" s="30" t="n">
        <v>14.02</v>
      </c>
      <c r="R726" s="31" t="n">
        <v>0.0105</v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 t="n">
        <v>441.7752</v>
      </c>
      <c r="F727" s="8" t="n">
        <v>164032.0081</v>
      </c>
      <c r="G727" s="9" t="n">
        <v>172398267</v>
      </c>
      <c r="H727" s="18" t="n">
        <v>36.0588</v>
      </c>
      <c r="I727" s="8" t="n">
        <v>1633.1825</v>
      </c>
      <c r="J727" s="9" t="n">
        <v>2531108</v>
      </c>
      <c r="K727" s="18" t="n">
        <v>477.834</v>
      </c>
      <c r="L727" s="8" t="n">
        <v>165665.1906</v>
      </c>
      <c r="M727" s="9" t="n">
        <v>174929375</v>
      </c>
      <c r="N727" s="29" t="n">
        <v>14.02</v>
      </c>
      <c r="O727" s="30" t="n">
        <v>14.02</v>
      </c>
      <c r="P727" s="30" t="n">
        <v>12.275</v>
      </c>
      <c r="Q727" s="30" t="n">
        <v>12.995</v>
      </c>
      <c r="R727" s="31" t="n">
        <v>-0.0731</v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18" t="n">
        <v>518.4459000000001</v>
      </c>
      <c r="F728" s="8" t="n">
        <v>342642.5285</v>
      </c>
      <c r="G728" s="9" t="n">
        <v>357309629</v>
      </c>
      <c r="H728" s="18" t="n">
        <v>36.2448</v>
      </c>
      <c r="I728" s="8" t="n">
        <v>1565.4085</v>
      </c>
      <c r="J728" s="9" t="n">
        <v>2442812</v>
      </c>
      <c r="K728" s="18" t="n">
        <v>554.6907</v>
      </c>
      <c r="L728" s="8" t="n">
        <v>344207.937</v>
      </c>
      <c r="M728" s="9" t="n">
        <v>359752441</v>
      </c>
      <c r="N728" s="29" t="n">
        <v>12.995</v>
      </c>
      <c r="O728" s="30" t="n">
        <v>13.55</v>
      </c>
      <c r="P728" s="30" t="n">
        <v>11.1</v>
      </c>
      <c r="Q728" s="30" t="n">
        <v>12.97</v>
      </c>
      <c r="R728" s="31" t="n">
        <v>-0.0019</v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18" t="n">
        <v>492.1322</v>
      </c>
      <c r="F729" s="8" t="n">
        <v>141151.0705</v>
      </c>
      <c r="G729" s="9" t="n">
        <v>154386839</v>
      </c>
      <c r="H729" s="18" t="n">
        <v>50.0056</v>
      </c>
      <c r="I729" s="8" t="n">
        <v>2225.9545</v>
      </c>
      <c r="J729" s="9" t="n">
        <v>3424912</v>
      </c>
      <c r="K729" s="18" t="n">
        <v>542.1378</v>
      </c>
      <c r="L729" s="8" t="n">
        <v>143377.025</v>
      </c>
      <c r="M729" s="9" t="n">
        <v>157811751</v>
      </c>
      <c r="N729" s="29" t="n">
        <v>12.97</v>
      </c>
      <c r="O729" s="30" t="n">
        <v>12.97</v>
      </c>
      <c r="P729" s="30" t="n">
        <v>11.98</v>
      </c>
      <c r="Q729" s="30" t="n">
        <v>12.18</v>
      </c>
      <c r="R729" s="31" t="n">
        <v>-0.0609</v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18" t="n">
        <v>500.8754</v>
      </c>
      <c r="F730" s="8" t="n">
        <v>220817.7264</v>
      </c>
      <c r="G730" s="9" t="n">
        <v>257885918</v>
      </c>
      <c r="H730" s="18" t="n">
        <v>53.5106</v>
      </c>
      <c r="I730" s="8" t="n">
        <v>2242.4768</v>
      </c>
      <c r="J730" s="9" t="n">
        <v>3400050</v>
      </c>
      <c r="K730" s="18" t="n">
        <v>554.386</v>
      </c>
      <c r="L730" s="8" t="n">
        <v>223060.2032</v>
      </c>
      <c r="M730" s="9" t="n">
        <v>261285968</v>
      </c>
      <c r="N730" s="29" t="n">
        <v>12.18</v>
      </c>
      <c r="O730" s="30" t="n">
        <v>12.4725</v>
      </c>
      <c r="P730" s="30" t="n">
        <v>11.8375</v>
      </c>
      <c r="Q730" s="30" t="n">
        <v>12.2675</v>
      </c>
      <c r="R730" s="31" t="n">
        <v>0.0072</v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18" t="n">
        <v>464.7968</v>
      </c>
      <c r="F731" s="8" t="n">
        <v>183824.7189</v>
      </c>
      <c r="G731" s="9" t="n">
        <v>190387008</v>
      </c>
      <c r="H731" s="18" t="n">
        <v>37.0697</v>
      </c>
      <c r="I731" s="8" t="n">
        <v>1952.4443</v>
      </c>
      <c r="J731" s="9" t="n">
        <v>2797139</v>
      </c>
      <c r="K731" s="18" t="n">
        <v>501.8665</v>
      </c>
      <c r="L731" s="8" t="n">
        <v>185777.1632</v>
      </c>
      <c r="M731" s="9" t="n">
        <v>193184147</v>
      </c>
      <c r="N731" s="29" t="n">
        <v>12.2675</v>
      </c>
      <c r="O731" s="30" t="n">
        <v>12.8475</v>
      </c>
      <c r="P731" s="30" t="n">
        <v>11.8975</v>
      </c>
      <c r="Q731" s="30" t="n">
        <v>12.45</v>
      </c>
      <c r="R731" s="31" t="n">
        <v>0.0149</v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18" t="n">
        <v>522.418</v>
      </c>
      <c r="F732" s="8" t="n">
        <v>365893.5934</v>
      </c>
      <c r="G732" s="9" t="n">
        <v>374996235</v>
      </c>
      <c r="H732" s="18" t="n">
        <v>32.367</v>
      </c>
      <c r="I732" s="8" t="n">
        <v>1823.6392</v>
      </c>
      <c r="J732" s="9" t="n">
        <v>2639217</v>
      </c>
      <c r="K732" s="18" t="n">
        <v>554.785</v>
      </c>
      <c r="L732" s="8" t="n">
        <v>367717.2326</v>
      </c>
      <c r="M732" s="9" t="n">
        <v>377635452</v>
      </c>
      <c r="N732" s="29" t="n">
        <v>12.45</v>
      </c>
      <c r="O732" s="30" t="n">
        <v>12.8425</v>
      </c>
      <c r="P732" s="30" t="n">
        <v>11.78</v>
      </c>
      <c r="Q732" s="30" t="n">
        <v>12.725</v>
      </c>
      <c r="R732" s="31" t="n">
        <v>0.0221</v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18" t="n">
        <v>500.7371</v>
      </c>
      <c r="F733" s="8" t="n">
        <v>121414.1398</v>
      </c>
      <c r="G733" s="9" t="n">
        <v>132141387</v>
      </c>
      <c r="H733" s="18" t="n">
        <v>30.1078</v>
      </c>
      <c r="I733" s="8" t="n">
        <v>1970.2783</v>
      </c>
      <c r="J733" s="9" t="n">
        <v>2841790</v>
      </c>
      <c r="K733" s="18" t="n">
        <v>530.8449000000001</v>
      </c>
      <c r="L733" s="8" t="n">
        <v>123384.4181</v>
      </c>
      <c r="M733" s="9" t="n">
        <v>134983177</v>
      </c>
      <c r="N733" s="29" t="n">
        <v>12.725</v>
      </c>
      <c r="O733" s="30" t="n">
        <v>13.8175</v>
      </c>
      <c r="P733" s="30" t="n">
        <v>12.725</v>
      </c>
      <c r="Q733" s="30" t="n">
        <v>13.4125</v>
      </c>
      <c r="R733" s="31" t="n">
        <v>0.054</v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18" t="n">
        <v>745.0309999999999</v>
      </c>
      <c r="F734" s="8" t="n">
        <v>208892.3833</v>
      </c>
      <c r="G734" s="9" t="n">
        <v>233757594</v>
      </c>
      <c r="H734" s="18" t="n">
        <v>32.3756</v>
      </c>
      <c r="I734" s="8" t="n">
        <v>2219.7781</v>
      </c>
      <c r="J734" s="9" t="n">
        <v>3288671</v>
      </c>
      <c r="K734" s="18" t="n">
        <v>777.4066</v>
      </c>
      <c r="L734" s="8" t="n">
        <v>211112.1614</v>
      </c>
      <c r="M734" s="9" t="n">
        <v>237046265</v>
      </c>
      <c r="N734" s="29" t="n">
        <v>13.4125</v>
      </c>
      <c r="O734" s="30" t="n">
        <v>16.4275</v>
      </c>
      <c r="P734" s="30" t="n">
        <v>13.4125</v>
      </c>
      <c r="Q734" s="30" t="n">
        <v>16.215</v>
      </c>
      <c r="R734" s="31" t="n">
        <v>0.2089</v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18" t="n">
        <v>826.5777</v>
      </c>
      <c r="F735" s="8" t="n">
        <v>287284.8787</v>
      </c>
      <c r="G735" s="9" t="n">
        <v>350598779</v>
      </c>
      <c r="H735" s="18" t="n">
        <v>33.5456</v>
      </c>
      <c r="I735" s="8" t="n">
        <v>2138.7889</v>
      </c>
      <c r="J735" s="9" t="n">
        <v>3298374</v>
      </c>
      <c r="K735" s="18" t="n">
        <v>860.1233</v>
      </c>
      <c r="L735" s="8" t="n">
        <v>289423.6676</v>
      </c>
      <c r="M735" s="9" t="n">
        <v>353897153</v>
      </c>
      <c r="N735" s="29" t="n">
        <v>16.215</v>
      </c>
      <c r="O735" s="30" t="n">
        <v>16.6425</v>
      </c>
      <c r="P735" s="30" t="n">
        <v>15.0025</v>
      </c>
      <c r="Q735" s="30" t="n">
        <v>16.2175</v>
      </c>
      <c r="R735" s="31" t="n">
        <v>0.0002</v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18" t="n">
        <v>642.5271</v>
      </c>
      <c r="F736" s="8" t="n">
        <v>215501.8172</v>
      </c>
      <c r="G736" s="9" t="n">
        <v>230235794</v>
      </c>
      <c r="H736" s="18" t="n">
        <v>32.1813</v>
      </c>
      <c r="I736" s="8" t="n">
        <v>2182.3165</v>
      </c>
      <c r="J736" s="9" t="n">
        <v>3325872</v>
      </c>
      <c r="K736" s="18" t="n">
        <v>674.7084</v>
      </c>
      <c r="L736" s="8" t="n">
        <v>217684.1337</v>
      </c>
      <c r="M736" s="9" t="n">
        <v>233561666</v>
      </c>
      <c r="N736" s="29" t="n">
        <v>16.2175</v>
      </c>
      <c r="O736" s="30" t="n">
        <v>16.505</v>
      </c>
      <c r="P736" s="30" t="n">
        <v>14.5175</v>
      </c>
      <c r="Q736" s="30" t="n">
        <v>16.295</v>
      </c>
      <c r="R736" s="31" t="n">
        <v>0.0048</v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18" t="n">
        <v>890.6847</v>
      </c>
      <c r="F737" s="8" t="n">
        <v>470894.0486</v>
      </c>
      <c r="G737" s="9" t="n">
        <v>506573661</v>
      </c>
      <c r="H737" s="18" t="n">
        <v>31.5398</v>
      </c>
      <c r="I737" s="8" t="n">
        <v>2284.9263</v>
      </c>
      <c r="J737" s="9" t="n">
        <v>3442982</v>
      </c>
      <c r="K737" s="18" t="n">
        <v>922.2245</v>
      </c>
      <c r="L737" s="8" t="n">
        <v>473178.9749</v>
      </c>
      <c r="M737" s="9" t="n">
        <v>510016643</v>
      </c>
      <c r="N737" s="29" t="n">
        <v>16.295</v>
      </c>
      <c r="O737" s="30" t="n">
        <v>17.355</v>
      </c>
      <c r="P737" s="30" t="n">
        <v>13.95</v>
      </c>
      <c r="Q737" s="30" t="n">
        <v>16.2175</v>
      </c>
      <c r="R737" s="31" t="n">
        <v>-0.0048</v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18" t="n">
        <v>689.1219</v>
      </c>
      <c r="F738" s="8" t="n">
        <v>136583.2099</v>
      </c>
      <c r="G738" s="9" t="n">
        <v>153698121</v>
      </c>
      <c r="H738" s="18" t="n">
        <v>31.8675</v>
      </c>
      <c r="I738" s="8" t="n">
        <v>2468.1659</v>
      </c>
      <c r="J738" s="9" t="n">
        <v>3689636</v>
      </c>
      <c r="K738" s="18" t="n">
        <v>720.9894</v>
      </c>
      <c r="L738" s="8" t="n">
        <v>139051.3758</v>
      </c>
      <c r="M738" s="9" t="n">
        <v>157387757</v>
      </c>
      <c r="N738" s="29" t="n">
        <v>16.2175</v>
      </c>
      <c r="O738" s="30" t="n">
        <v>16.2175</v>
      </c>
      <c r="P738" s="30" t="n">
        <v>14.6</v>
      </c>
      <c r="Q738" s="30" t="n">
        <v>14.7675</v>
      </c>
      <c r="R738" s="31" t="n">
        <v>-0.08939999999999999</v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18" t="n">
        <v>754.3598</v>
      </c>
      <c r="F739" s="8" t="n">
        <v>170334.1516</v>
      </c>
      <c r="G739" s="9" t="n">
        <v>197200300</v>
      </c>
      <c r="H739" s="18" t="n">
        <v>28.208</v>
      </c>
      <c r="I739" s="8" t="n">
        <v>2425.3577</v>
      </c>
      <c r="J739" s="9" t="n">
        <v>3692190</v>
      </c>
      <c r="K739" s="18" t="n">
        <v>782.5678</v>
      </c>
      <c r="L739" s="8" t="n">
        <v>172759.5093</v>
      </c>
      <c r="M739" s="9" t="n">
        <v>200892490</v>
      </c>
      <c r="N739" s="29" t="n">
        <v>14.7675</v>
      </c>
      <c r="O739" s="30" t="n">
        <v>17.22</v>
      </c>
      <c r="P739" s="30" t="n">
        <v>14.52</v>
      </c>
      <c r="Q739" s="30" t="n">
        <v>16.0075</v>
      </c>
      <c r="R739" s="31" t="n">
        <v>0.08400000000000001</v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18" t="n">
        <v>654.0101</v>
      </c>
      <c r="F740" s="8" t="n">
        <v>244106.8322</v>
      </c>
      <c r="G740" s="9" t="n">
        <v>303555454</v>
      </c>
      <c r="H740" s="18" t="n">
        <v>24.9583</v>
      </c>
      <c r="I740" s="8" t="n">
        <v>2244.5525</v>
      </c>
      <c r="J740" s="9" t="n">
        <v>3365379</v>
      </c>
      <c r="K740" s="18" t="n">
        <v>678.9684</v>
      </c>
      <c r="L740" s="8" t="n">
        <v>246351.3847</v>
      </c>
      <c r="M740" s="9" t="n">
        <v>306920833</v>
      </c>
      <c r="N740" s="29" t="n">
        <v>16.0075</v>
      </c>
      <c r="O740" s="30" t="n">
        <v>16.035</v>
      </c>
      <c r="P740" s="30" t="n">
        <v>14.0825</v>
      </c>
      <c r="Q740" s="30" t="n">
        <v>15.0825</v>
      </c>
      <c r="R740" s="31" t="n">
        <v>-0.0578</v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18" t="n">
        <v>473.8642</v>
      </c>
      <c r="F741" s="8" t="n">
        <v>143618.8597</v>
      </c>
      <c r="G741" s="9" t="n">
        <v>153146771</v>
      </c>
      <c r="H741" s="18" t="n">
        <v>21.9077</v>
      </c>
      <c r="I741" s="8" t="n">
        <v>2078.3715</v>
      </c>
      <c r="J741" s="9" t="n">
        <v>3109643</v>
      </c>
      <c r="K741" s="18" t="n">
        <v>495.7719</v>
      </c>
      <c r="L741" s="8" t="n">
        <v>145697.2312</v>
      </c>
      <c r="M741" s="9" t="n">
        <v>156256414</v>
      </c>
      <c r="N741" s="29" t="n">
        <v>15.0825</v>
      </c>
      <c r="O741" s="30" t="n">
        <v>15.0925</v>
      </c>
      <c r="P741" s="30" t="n">
        <v>14.2425</v>
      </c>
      <c r="Q741" s="30" t="n">
        <v>14.8075</v>
      </c>
      <c r="R741" s="31" t="n">
        <v>-0.0182</v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18" t="n">
        <v>715.2380000000001</v>
      </c>
      <c r="F742" s="8" t="n">
        <v>421356.2936</v>
      </c>
      <c r="G742" s="9" t="n">
        <v>444183514</v>
      </c>
      <c r="H742" s="18" t="n">
        <v>21.5451</v>
      </c>
      <c r="I742" s="8" t="n">
        <v>2341.8094</v>
      </c>
      <c r="J742" s="9" t="n">
        <v>3519256</v>
      </c>
      <c r="K742" s="18" t="n">
        <v>736.7831</v>
      </c>
      <c r="L742" s="8" t="n">
        <v>423698.103</v>
      </c>
      <c r="M742" s="9" t="n">
        <v>447702770</v>
      </c>
      <c r="N742" s="29" t="n">
        <v>14.8075</v>
      </c>
      <c r="O742" s="30" t="n">
        <v>15.0575</v>
      </c>
      <c r="P742" s="30" t="n">
        <v>13.9025</v>
      </c>
      <c r="Q742" s="30" t="n">
        <v>14.49</v>
      </c>
      <c r="R742" s="31" t="n">
        <v>-0.0214</v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18" t="n">
        <v>612.7529</v>
      </c>
      <c r="F743" s="8" t="n">
        <v>132264.2457</v>
      </c>
      <c r="G743" s="9" t="n">
        <v>147930431</v>
      </c>
      <c r="H743" s="18" t="n">
        <v>23.6096</v>
      </c>
      <c r="I743" s="8" t="n">
        <v>2688.1611</v>
      </c>
      <c r="J743" s="9" t="n">
        <v>4219125</v>
      </c>
      <c r="K743" s="18" t="n">
        <v>636.3625</v>
      </c>
      <c r="L743" s="8" t="n">
        <v>134952.4068</v>
      </c>
      <c r="M743" s="9" t="n">
        <v>152149556</v>
      </c>
      <c r="N743" s="29" t="n">
        <v>14.49</v>
      </c>
      <c r="O743" s="30" t="n">
        <v>15.43</v>
      </c>
      <c r="P743" s="30" t="n">
        <v>14.2025</v>
      </c>
      <c r="Q743" s="30" t="n">
        <v>15.24</v>
      </c>
      <c r="R743" s="31" t="n">
        <v>0.0518</v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18" t="n">
        <v>640.2773</v>
      </c>
      <c r="F744" s="8" t="n">
        <v>177265.5017</v>
      </c>
      <c r="G744" s="9" t="n">
        <v>203582159</v>
      </c>
      <c r="H744" s="18" t="n">
        <v>21.9772</v>
      </c>
      <c r="I744" s="8" t="n">
        <v>2398.8817</v>
      </c>
      <c r="J744" s="9" t="n">
        <v>3789823</v>
      </c>
      <c r="K744" s="18" t="n">
        <v>662.2545</v>
      </c>
      <c r="L744" s="8" t="n">
        <v>179664.3834</v>
      </c>
      <c r="M744" s="9" t="n">
        <v>207371982</v>
      </c>
      <c r="N744" s="29" t="n">
        <v>15.24</v>
      </c>
      <c r="O744" s="30" t="n">
        <v>16.0925</v>
      </c>
      <c r="P744" s="30" t="n">
        <v>15.0975</v>
      </c>
      <c r="Q744" s="30" t="n">
        <v>15.445</v>
      </c>
      <c r="R744" s="31" t="n">
        <v>0.0135</v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18" t="n">
        <v>551.2875</v>
      </c>
      <c r="F745" s="8" t="n">
        <v>242215.846</v>
      </c>
      <c r="G745" s="9" t="n">
        <v>298167404</v>
      </c>
      <c r="H745" s="18" t="n">
        <v>23.5582</v>
      </c>
      <c r="I745" s="8" t="n">
        <v>1963.1548</v>
      </c>
      <c r="J745" s="9" t="n">
        <v>3284669</v>
      </c>
      <c r="K745" s="18" t="n">
        <v>574.8457</v>
      </c>
      <c r="L745" s="8" t="n">
        <v>244179.0008</v>
      </c>
      <c r="M745" s="9" t="n">
        <v>301452073</v>
      </c>
      <c r="N745" s="29" t="n">
        <v>15.445</v>
      </c>
      <c r="O745" s="30" t="n">
        <v>15.6075</v>
      </c>
      <c r="P745" s="30" t="n">
        <v>14.865</v>
      </c>
      <c r="Q745" s="30" t="n">
        <v>15.1</v>
      </c>
      <c r="R745" s="31" t="n">
        <v>-0.0223</v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18" t="n">
        <v>657.2769</v>
      </c>
      <c r="F746" s="8" t="n">
        <v>377720.3202</v>
      </c>
      <c r="G746" s="9" t="n">
        <v>402080171</v>
      </c>
      <c r="H746" s="18" t="n">
        <v>28.7864</v>
      </c>
      <c r="I746" s="8" t="n">
        <v>1740.8048</v>
      </c>
      <c r="J746" s="9" t="n">
        <v>2762104</v>
      </c>
      <c r="K746" s="18" t="n">
        <v>686.0633</v>
      </c>
      <c r="L746" s="8" t="n">
        <v>379461.125</v>
      </c>
      <c r="M746" s="9" t="n">
        <v>404842275</v>
      </c>
      <c r="N746" s="29" t="n">
        <v>15.1</v>
      </c>
      <c r="O746" s="30" t="n">
        <v>15.1</v>
      </c>
      <c r="P746" s="30" t="n">
        <v>13.32</v>
      </c>
      <c r="Q746" s="30" t="n">
        <v>13.6275</v>
      </c>
      <c r="R746" s="31" t="n">
        <v>-0.0975</v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18" t="n">
        <v>499.7707</v>
      </c>
      <c r="F747" s="8" t="n">
        <v>120575.9731</v>
      </c>
      <c r="G747" s="9" t="n">
        <v>134262604</v>
      </c>
      <c r="H747" s="18" t="n">
        <v>29.08</v>
      </c>
      <c r="I747" s="8" t="n">
        <v>1564.8855</v>
      </c>
      <c r="J747" s="9" t="n">
        <v>2395494</v>
      </c>
      <c r="K747" s="18" t="n">
        <v>528.8507</v>
      </c>
      <c r="L747" s="8" t="n">
        <v>122140.8586</v>
      </c>
      <c r="M747" s="9" t="n">
        <v>136658098</v>
      </c>
      <c r="N747" s="29" t="n">
        <v>13.6275</v>
      </c>
      <c r="O747" s="30" t="n">
        <v>13.6275</v>
      </c>
      <c r="P747" s="30" t="n">
        <v>12.0725</v>
      </c>
      <c r="Q747" s="30" t="n">
        <v>12.935</v>
      </c>
      <c r="R747" s="31" t="n">
        <v>-0.0508</v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18" t="n">
        <v>457.6996</v>
      </c>
      <c r="F748" s="8" t="n">
        <v>188618.7959</v>
      </c>
      <c r="G748" s="9" t="n">
        <v>227946448</v>
      </c>
      <c r="H748" s="18" t="n">
        <v>23.8316</v>
      </c>
      <c r="I748" s="8" t="n">
        <v>1437.1945</v>
      </c>
      <c r="J748" s="9" t="n">
        <v>2120933</v>
      </c>
      <c r="K748" s="18" t="n">
        <v>481.5312</v>
      </c>
      <c r="L748" s="8" t="n">
        <v>190055.9904</v>
      </c>
      <c r="M748" s="9" t="n">
        <v>230067381</v>
      </c>
      <c r="N748" s="29" t="n">
        <v>12.935</v>
      </c>
      <c r="O748" s="30" t="n">
        <v>13.49</v>
      </c>
      <c r="P748" s="30" t="n">
        <v>12.465</v>
      </c>
      <c r="Q748" s="30" t="n">
        <v>12.585</v>
      </c>
      <c r="R748" s="31" t="n">
        <v>-0.0271</v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18" t="n">
        <v>426.9214</v>
      </c>
      <c r="F749" s="8" t="n">
        <v>163410.0869</v>
      </c>
      <c r="G749" s="9" t="n">
        <v>172837848</v>
      </c>
      <c r="H749" s="18" t="n">
        <v>28.9599</v>
      </c>
      <c r="I749" s="8" t="n">
        <v>1813.4657</v>
      </c>
      <c r="J749" s="9" t="n">
        <v>2635527</v>
      </c>
      <c r="K749" s="18" t="n">
        <v>455.8813</v>
      </c>
      <c r="L749" s="8" t="n">
        <v>165223.5526</v>
      </c>
      <c r="M749" s="9" t="n">
        <v>175473375</v>
      </c>
      <c r="N749" s="29" t="n">
        <v>12.585</v>
      </c>
      <c r="O749" s="30" t="n">
        <v>12.805</v>
      </c>
      <c r="P749" s="30" t="n">
        <v>12.0525</v>
      </c>
      <c r="Q749" s="30" t="n">
        <v>12.4125</v>
      </c>
      <c r="R749" s="31" t="n">
        <v>-0.0137</v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18" t="n">
        <v>584.1950000000001</v>
      </c>
      <c r="F750" s="8" t="n">
        <v>392468.7072</v>
      </c>
      <c r="G750" s="9" t="n">
        <v>405684258</v>
      </c>
      <c r="H750" s="18" t="n">
        <v>28.1948</v>
      </c>
      <c r="I750" s="8" t="n">
        <v>1807.6692</v>
      </c>
      <c r="J750" s="9" t="n">
        <v>2633572</v>
      </c>
      <c r="K750" s="18" t="n">
        <v>612.3898</v>
      </c>
      <c r="L750" s="8" t="n">
        <v>394276.3764</v>
      </c>
      <c r="M750" s="9" t="n">
        <v>408317830</v>
      </c>
      <c r="N750" s="29" t="n">
        <v>12.4125</v>
      </c>
      <c r="O750" s="30" t="n">
        <v>12.57</v>
      </c>
      <c r="P750" s="30" t="n">
        <v>11.65</v>
      </c>
      <c r="Q750" s="30" t="n">
        <v>11.7975</v>
      </c>
      <c r="R750" s="31" t="n">
        <v>-0.0495</v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18" t="n">
        <v>421.8933</v>
      </c>
      <c r="F751" s="8" t="n">
        <v>146315.6337</v>
      </c>
      <c r="G751" s="9" t="n">
        <v>162457383</v>
      </c>
      <c r="H751" s="18" t="n">
        <v>27.5544</v>
      </c>
      <c r="I751" s="8" t="n">
        <v>1856.0451</v>
      </c>
      <c r="J751" s="9" t="n">
        <v>2709465</v>
      </c>
      <c r="K751" s="18" t="n">
        <v>449.4477</v>
      </c>
      <c r="L751" s="8" t="n">
        <v>148171.6788</v>
      </c>
      <c r="M751" s="9" t="n">
        <v>165166848</v>
      </c>
      <c r="N751" s="29" t="n">
        <v>11.7975</v>
      </c>
      <c r="O751" s="30" t="n">
        <v>12.5625</v>
      </c>
      <c r="P751" s="30" t="n">
        <v>11.7975</v>
      </c>
      <c r="Q751" s="30" t="n">
        <v>12.2725</v>
      </c>
      <c r="R751" s="31" t="n">
        <v>0.0403</v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18" t="n">
        <v>474.109</v>
      </c>
      <c r="F752" s="8" t="n">
        <v>236416.1909</v>
      </c>
      <c r="G752" s="9" t="n">
        <v>279574684</v>
      </c>
      <c r="H752" s="18" t="n">
        <v>25.8569</v>
      </c>
      <c r="I752" s="8" t="n">
        <v>1902.8557</v>
      </c>
      <c r="J752" s="9" t="n">
        <v>2737760</v>
      </c>
      <c r="K752" s="18" t="n">
        <v>499.9659</v>
      </c>
      <c r="L752" s="8" t="n">
        <v>238319.0466</v>
      </c>
      <c r="M752" s="9" t="n">
        <v>282312444</v>
      </c>
      <c r="N752" s="29" t="n">
        <v>12.2725</v>
      </c>
      <c r="O752" s="30" t="n">
        <v>12.2725</v>
      </c>
      <c r="P752" s="30" t="n">
        <v>11.665</v>
      </c>
      <c r="Q752" s="30" t="n">
        <v>11.975</v>
      </c>
      <c r="R752" s="31" t="n">
        <v>-0.0242</v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18" t="n">
        <v>389.2009</v>
      </c>
      <c r="F753" s="8" t="n">
        <v>159812.2663</v>
      </c>
      <c r="G753" s="9" t="n">
        <v>166373506</v>
      </c>
      <c r="H753" s="18" t="n">
        <v>30.6263</v>
      </c>
      <c r="I753" s="8" t="n">
        <v>2251.4539</v>
      </c>
      <c r="J753" s="9" t="n">
        <v>3462631</v>
      </c>
      <c r="K753" s="18" t="n">
        <v>419.8272</v>
      </c>
      <c r="L753" s="8" t="n">
        <v>162063.7202</v>
      </c>
      <c r="M753" s="9" t="n">
        <v>169836137</v>
      </c>
      <c r="N753" s="29" t="n">
        <v>11.975</v>
      </c>
      <c r="O753" s="30" t="n">
        <v>12.395</v>
      </c>
      <c r="P753" s="30" t="n">
        <v>11.975</v>
      </c>
      <c r="Q753" s="30" t="n">
        <v>12.2725</v>
      </c>
      <c r="R753" s="31" t="n">
        <v>0.0248</v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18" t="n">
        <v>622.026</v>
      </c>
      <c r="F754" s="8" t="n">
        <v>424566.4503</v>
      </c>
      <c r="G754" s="9" t="n">
        <v>430863049</v>
      </c>
      <c r="H754" s="18" t="n">
        <v>31.6366</v>
      </c>
      <c r="I754" s="8" t="n">
        <v>2522.1255</v>
      </c>
      <c r="J754" s="9" t="n">
        <v>3819378</v>
      </c>
      <c r="K754" s="18" t="n">
        <v>653.6626</v>
      </c>
      <c r="L754" s="8" t="n">
        <v>427088.5758</v>
      </c>
      <c r="M754" s="9" t="n">
        <v>434682427</v>
      </c>
      <c r="N754" s="29" t="n">
        <v>12.2725</v>
      </c>
      <c r="O754" s="30" t="n">
        <v>12.51</v>
      </c>
      <c r="P754" s="30" t="n">
        <v>11.84</v>
      </c>
      <c r="Q754" s="30" t="n">
        <v>11.9075</v>
      </c>
      <c r="R754" s="31" t="n">
        <v>-0.0297</v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18" t="n">
        <v>588.7147</v>
      </c>
      <c r="F755" s="8" t="n">
        <v>188058.3544</v>
      </c>
      <c r="G755" s="9" t="n">
        <v>203865273</v>
      </c>
      <c r="H755" s="18" t="n">
        <v>36.239</v>
      </c>
      <c r="I755" s="8" t="n">
        <v>3114.9273</v>
      </c>
      <c r="J755" s="9" t="n">
        <v>4671508</v>
      </c>
      <c r="K755" s="18" t="n">
        <v>624.9537</v>
      </c>
      <c r="L755" s="8" t="n">
        <v>191173.2817</v>
      </c>
      <c r="M755" s="9" t="n">
        <v>208536781</v>
      </c>
      <c r="N755" s="29" t="n">
        <v>11.9075</v>
      </c>
      <c r="O755" s="30" t="n">
        <v>13.2725</v>
      </c>
      <c r="P755" s="30" t="n">
        <v>11.9075</v>
      </c>
      <c r="Q755" s="30" t="n">
        <v>12.265</v>
      </c>
      <c r="R755" s="31" t="n">
        <v>0.03</v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18" t="n">
        <v>581.3293</v>
      </c>
      <c r="F756" s="8" t="n">
        <v>290819.5705</v>
      </c>
      <c r="G756" s="9" t="n">
        <v>339997268</v>
      </c>
      <c r="H756" s="18" t="n">
        <v>30.4665</v>
      </c>
      <c r="I756" s="8" t="n">
        <v>2686.1247</v>
      </c>
      <c r="J756" s="9" t="n">
        <v>4048413</v>
      </c>
      <c r="K756" s="18" t="n">
        <v>611.7958</v>
      </c>
      <c r="L756" s="8" t="n">
        <v>293505.6952</v>
      </c>
      <c r="M756" s="9" t="n">
        <v>344045681</v>
      </c>
      <c r="N756" s="29" t="n">
        <v>12.265</v>
      </c>
      <c r="O756" s="30" t="n">
        <v>12.525</v>
      </c>
      <c r="P756" s="30" t="n">
        <v>11.8625</v>
      </c>
      <c r="Q756" s="30" t="n">
        <v>12.075</v>
      </c>
      <c r="R756" s="31" t="n">
        <v>-0.0155</v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18" t="n">
        <v>473.7455</v>
      </c>
      <c r="F757" s="8" t="n">
        <v>195325.0772</v>
      </c>
      <c r="G757" s="9" t="n">
        <v>199193326</v>
      </c>
      <c r="H757" s="18" t="n">
        <v>27.5076</v>
      </c>
      <c r="I757" s="8" t="n">
        <v>2570.0383</v>
      </c>
      <c r="J757" s="9" t="n">
        <v>3924372</v>
      </c>
      <c r="K757" s="18" t="n">
        <v>501.2531</v>
      </c>
      <c r="L757" s="8" t="n">
        <v>197895.1155</v>
      </c>
      <c r="M757" s="9" t="n">
        <v>203117698</v>
      </c>
      <c r="N757" s="29" t="n">
        <v>12.075</v>
      </c>
      <c r="O757" s="30" t="n">
        <v>12.47</v>
      </c>
      <c r="P757" s="30" t="n">
        <v>11.1075</v>
      </c>
      <c r="Q757" s="30" t="n">
        <v>12.1525</v>
      </c>
      <c r="R757" s="31" t="n">
        <v>0.0064</v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18" t="n">
        <v>558.543</v>
      </c>
      <c r="F758" s="8" t="n">
        <v>396617.5469</v>
      </c>
      <c r="G758" s="9" t="n">
        <v>400053891</v>
      </c>
      <c r="H758" s="18" t="n">
        <v>22.8113</v>
      </c>
      <c r="I758" s="8" t="n">
        <v>2288.2105</v>
      </c>
      <c r="J758" s="9" t="n">
        <v>3455133</v>
      </c>
      <c r="K758" s="18" t="n">
        <v>581.3543</v>
      </c>
      <c r="L758" s="8" t="n">
        <v>398905.7574</v>
      </c>
      <c r="M758" s="9" t="n">
        <v>403509024</v>
      </c>
      <c r="N758" s="29" t="n">
        <v>12.1525</v>
      </c>
      <c r="O758" s="30" t="n">
        <v>12.3975</v>
      </c>
      <c r="P758" s="30" t="n">
        <v>11.58</v>
      </c>
      <c r="Q758" s="30" t="n">
        <v>11.94</v>
      </c>
      <c r="R758" s="31" t="n">
        <v>-0.0175</v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18" t="n">
        <v>432.7811</v>
      </c>
      <c r="F759" s="8" t="n">
        <v>121509.5115</v>
      </c>
      <c r="G759" s="9" t="n">
        <v>128283380</v>
      </c>
      <c r="H759" s="18" t="n">
        <v>23.6485</v>
      </c>
      <c r="I759" s="8" t="n">
        <v>2785.7382</v>
      </c>
      <c r="J759" s="9" t="n">
        <v>4236720</v>
      </c>
      <c r="K759" s="18" t="n">
        <v>456.4296</v>
      </c>
      <c r="L759" s="8" t="n">
        <v>124295.2497</v>
      </c>
      <c r="M759" s="9" t="n">
        <v>132520100</v>
      </c>
      <c r="N759" s="29" t="n">
        <v>11.94</v>
      </c>
      <c r="O759" s="30" t="n">
        <v>12.04</v>
      </c>
      <c r="P759" s="30" t="n">
        <v>11.52</v>
      </c>
      <c r="Q759" s="30" t="n">
        <v>11.63</v>
      </c>
      <c r="R759" s="31" t="n">
        <v>-0.026</v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18" t="n">
        <v>480.7932</v>
      </c>
      <c r="F760" s="8" t="n">
        <v>167747.0793</v>
      </c>
      <c r="G760" s="9" t="n">
        <v>182038894</v>
      </c>
      <c r="H760" s="18" t="n">
        <v>24.4954</v>
      </c>
      <c r="I760" s="8" t="n">
        <v>3025.711</v>
      </c>
      <c r="J760" s="9" t="n">
        <v>4557474</v>
      </c>
      <c r="K760" s="18" t="n">
        <v>505.2886</v>
      </c>
      <c r="L760" s="8" t="n">
        <v>170772.7903</v>
      </c>
      <c r="M760" s="9" t="n">
        <v>186596368</v>
      </c>
      <c r="N760" s="29" t="n">
        <v>11.63</v>
      </c>
      <c r="O760" s="30" t="n">
        <v>12.205</v>
      </c>
      <c r="P760" s="30" t="n">
        <v>11.58</v>
      </c>
      <c r="Q760" s="30" t="n">
        <v>11.6675</v>
      </c>
      <c r="R760" s="31" t="n">
        <v>0.0032</v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18" t="n">
        <v>499.5798</v>
      </c>
      <c r="F761" s="8" t="n">
        <v>264432.1429</v>
      </c>
      <c r="G761" s="9" t="n">
        <v>309067193</v>
      </c>
      <c r="H761" s="18" t="n">
        <v>27.0348</v>
      </c>
      <c r="I761" s="8" t="n">
        <v>2947.3085</v>
      </c>
      <c r="J761" s="9" t="n">
        <v>4339293</v>
      </c>
      <c r="K761" s="18" t="n">
        <v>526.6146</v>
      </c>
      <c r="L761" s="8" t="n">
        <v>267379.4514</v>
      </c>
      <c r="M761" s="9" t="n">
        <v>313406486</v>
      </c>
      <c r="N761" s="29" t="n">
        <v>11.6675</v>
      </c>
      <c r="O761" s="30" t="n">
        <v>11.8125</v>
      </c>
      <c r="P761" s="30" t="n">
        <v>11.425</v>
      </c>
      <c r="Q761" s="30" t="n">
        <v>11.52</v>
      </c>
      <c r="R761" s="31" t="n">
        <v>-0.0126</v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18" t="n">
        <v>489.5539</v>
      </c>
      <c r="F762" s="8" t="n">
        <v>202362.5874</v>
      </c>
      <c r="G762" s="9" t="n">
        <v>204215027</v>
      </c>
      <c r="H762" s="18" t="n">
        <v>23.3249</v>
      </c>
      <c r="I762" s="8" t="n">
        <v>2402.7841</v>
      </c>
      <c r="J762" s="9" t="n">
        <v>3436705</v>
      </c>
      <c r="K762" s="18" t="n">
        <v>512.8788</v>
      </c>
      <c r="L762" s="8" t="n">
        <v>204765.3715</v>
      </c>
      <c r="M762" s="9" t="n">
        <v>207651732</v>
      </c>
      <c r="N762" s="29" t="n">
        <v>11.52</v>
      </c>
      <c r="O762" s="30" t="n">
        <v>11.8975</v>
      </c>
      <c r="P762" s="30" t="n">
        <v>11.2975</v>
      </c>
      <c r="Q762" s="30" t="n">
        <v>11.6525</v>
      </c>
      <c r="R762" s="31" t="n">
        <v>0.0115</v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18" t="n">
        <v>557.0308</v>
      </c>
      <c r="F763" s="8" t="n">
        <v>387174.5689</v>
      </c>
      <c r="G763" s="9" t="n">
        <v>383429102</v>
      </c>
      <c r="H763" s="18" t="n">
        <v>28.1727</v>
      </c>
      <c r="I763" s="8" t="n">
        <v>2179.7104</v>
      </c>
      <c r="J763" s="9" t="n">
        <v>3145400</v>
      </c>
      <c r="K763" s="18" t="n">
        <v>585.2035</v>
      </c>
      <c r="L763" s="8" t="n">
        <v>389354.2793</v>
      </c>
      <c r="M763" s="9" t="n">
        <v>386574502</v>
      </c>
      <c r="N763" s="29" t="n">
        <v>11.6525</v>
      </c>
      <c r="O763" s="30" t="n">
        <v>12.02</v>
      </c>
      <c r="P763" s="30" t="n">
        <v>10.96</v>
      </c>
      <c r="Q763" s="30" t="n">
        <v>11.425</v>
      </c>
      <c r="R763" s="31" t="n">
        <v>-0.0195</v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18" t="n">
        <v>434.6147</v>
      </c>
      <c r="F764" s="8" t="n">
        <v>134447.0577</v>
      </c>
      <c r="G764" s="9" t="n">
        <v>143787472</v>
      </c>
      <c r="H764" s="18" t="n">
        <v>39.1205</v>
      </c>
      <c r="I764" s="8" t="n">
        <v>2216.6315</v>
      </c>
      <c r="J764" s="9" t="n">
        <v>3169863</v>
      </c>
      <c r="K764" s="18" t="n">
        <v>473.7352</v>
      </c>
      <c r="L764" s="8" t="n">
        <v>136663.6892</v>
      </c>
      <c r="M764" s="9" t="n">
        <v>146957335</v>
      </c>
      <c r="N764" s="29" t="n">
        <v>11.425</v>
      </c>
      <c r="O764" s="30" t="n">
        <v>11.5425</v>
      </c>
      <c r="P764" s="30" t="n">
        <v>10.7875</v>
      </c>
      <c r="Q764" s="30" t="n">
        <v>10.9475</v>
      </c>
      <c r="R764" s="31" t="n">
        <v>-0.0418</v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18" t="n">
        <v>427.6589</v>
      </c>
      <c r="F765" s="8" t="n">
        <v>225864.7766</v>
      </c>
      <c r="G765" s="9" t="n">
        <v>259704510</v>
      </c>
      <c r="H765" s="18" t="n">
        <v>34.4466</v>
      </c>
      <c r="I765" s="8" t="n">
        <v>2082.691</v>
      </c>
      <c r="J765" s="9" t="n">
        <v>2873363</v>
      </c>
      <c r="K765" s="18" t="n">
        <v>462.1055</v>
      </c>
      <c r="L765" s="8" t="n">
        <v>227947.4676</v>
      </c>
      <c r="M765" s="9" t="n">
        <v>262577873</v>
      </c>
      <c r="N765" s="29" t="n">
        <v>10.9475</v>
      </c>
      <c r="O765" s="30" t="n">
        <v>12.0625</v>
      </c>
      <c r="P765" s="30" t="n">
        <v>10.9475</v>
      </c>
      <c r="Q765" s="30" t="n">
        <v>11.8975</v>
      </c>
      <c r="R765" s="31" t="n">
        <v>0.0868</v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18" t="n">
        <v>461.7616</v>
      </c>
      <c r="F766" s="8" t="n">
        <v>185703.1613</v>
      </c>
      <c r="G766" s="9" t="n">
        <v>185405386</v>
      </c>
      <c r="H766" s="18" t="n">
        <v>35.1809</v>
      </c>
      <c r="I766" s="8" t="n">
        <v>2095.2748</v>
      </c>
      <c r="J766" s="9" t="n">
        <v>2929562</v>
      </c>
      <c r="K766" s="18" t="n">
        <v>496.9425</v>
      </c>
      <c r="L766" s="8" t="n">
        <v>187798.4361</v>
      </c>
      <c r="M766" s="9" t="n">
        <v>188334948</v>
      </c>
      <c r="N766" s="29" t="n">
        <v>11.8975</v>
      </c>
      <c r="O766" s="30" t="n">
        <v>12.25</v>
      </c>
      <c r="P766" s="30" t="n">
        <v>11.13</v>
      </c>
      <c r="Q766" s="30" t="n">
        <v>11.84</v>
      </c>
      <c r="R766" s="31" t="n">
        <v>-0.0048</v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18" t="n">
        <v>528.9689</v>
      </c>
      <c r="F767" s="8" t="n">
        <v>375844.9087</v>
      </c>
      <c r="G767" s="9" t="n">
        <v>371741349</v>
      </c>
      <c r="H767" s="18" t="n">
        <v>34.3849</v>
      </c>
      <c r="I767" s="8" t="n">
        <v>2201.2427</v>
      </c>
      <c r="J767" s="9" t="n">
        <v>2923715</v>
      </c>
      <c r="K767" s="18" t="n">
        <v>563.3538</v>
      </c>
      <c r="L767" s="8" t="n">
        <v>378046.1514</v>
      </c>
      <c r="M767" s="9" t="n">
        <v>374665064</v>
      </c>
      <c r="N767" s="29" t="n">
        <v>11.84</v>
      </c>
      <c r="O767" s="30" t="n">
        <v>12.03</v>
      </c>
      <c r="P767" s="30" t="n">
        <v>11.185</v>
      </c>
      <c r="Q767" s="30" t="n">
        <v>11.7325</v>
      </c>
      <c r="R767" s="31" t="n">
        <v>-0.0091</v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18" t="n">
        <v>619.2168</v>
      </c>
      <c r="F768" s="8" t="n">
        <v>184218.5141</v>
      </c>
      <c r="G768" s="9" t="n">
        <v>191365184</v>
      </c>
      <c r="H768" s="18" t="n">
        <v>44.1211</v>
      </c>
      <c r="I768" s="8" t="n">
        <v>3134.7077</v>
      </c>
      <c r="J768" s="9" t="n">
        <v>4136524</v>
      </c>
      <c r="K768" s="18" t="n">
        <v>663.3379</v>
      </c>
      <c r="L768" s="8" t="n">
        <v>187353.2218</v>
      </c>
      <c r="M768" s="9" t="n">
        <v>195501708</v>
      </c>
      <c r="N768" s="29" t="n">
        <v>11.7325</v>
      </c>
      <c r="O768" s="30" t="n">
        <v>12.375</v>
      </c>
      <c r="P768" s="30" t="n">
        <v>11.53</v>
      </c>
      <c r="Q768" s="30" t="n">
        <v>12.295</v>
      </c>
      <c r="R768" s="31" t="n">
        <v>0.0479</v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18" t="n">
        <v>595.4244</v>
      </c>
      <c r="F769" s="8" t="n">
        <v>201715.7912</v>
      </c>
      <c r="G769" s="9" t="n">
        <v>214115246</v>
      </c>
      <c r="H769" s="18" t="n">
        <v>40.456</v>
      </c>
      <c r="I769" s="8" t="n">
        <v>2769.0847</v>
      </c>
      <c r="J769" s="9" t="n">
        <v>3685109</v>
      </c>
      <c r="K769" s="18" t="n">
        <v>635.8804</v>
      </c>
      <c r="L769" s="8" t="n">
        <v>204484.8759</v>
      </c>
      <c r="M769" s="9" t="n">
        <v>217800355</v>
      </c>
      <c r="N769" s="29" t="n">
        <v>12.295</v>
      </c>
      <c r="O769" s="30" t="n">
        <v>12.91</v>
      </c>
      <c r="P769" s="30" t="n">
        <v>11.7225</v>
      </c>
      <c r="Q769" s="30" t="n">
        <v>12.635</v>
      </c>
      <c r="R769" s="31" t="n">
        <v>0.0277</v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18" t="n">
        <v>565.0225</v>
      </c>
      <c r="F770" s="8" t="n">
        <v>298859.4263</v>
      </c>
      <c r="G770" s="9" t="n">
        <v>341313755</v>
      </c>
      <c r="H770" s="18" t="n">
        <v>36.954</v>
      </c>
      <c r="I770" s="8" t="n">
        <v>2527.1003</v>
      </c>
      <c r="J770" s="9" t="n">
        <v>3404801</v>
      </c>
      <c r="K770" s="18" t="n">
        <v>601.9765</v>
      </c>
      <c r="L770" s="8" t="n">
        <v>301386.5266</v>
      </c>
      <c r="M770" s="9" t="n">
        <v>344718556</v>
      </c>
      <c r="N770" s="29" t="n">
        <v>12.635</v>
      </c>
      <c r="O770" s="30" t="n">
        <v>12.815</v>
      </c>
      <c r="P770" s="30" t="n">
        <v>11.6575</v>
      </c>
      <c r="Q770" s="30" t="n">
        <v>12.6775</v>
      </c>
      <c r="R770" s="31" t="n">
        <v>0.0034</v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18" t="n">
        <v>659.4131</v>
      </c>
      <c r="F771" s="8" t="n">
        <v>257514.2767</v>
      </c>
      <c r="G771" s="9" t="n">
        <v>253531465</v>
      </c>
      <c r="H771" s="18" t="n">
        <v>30.3461</v>
      </c>
      <c r="I771" s="8" t="n">
        <v>2197.677</v>
      </c>
      <c r="J771" s="9" t="n">
        <v>2991691</v>
      </c>
      <c r="K771" s="18" t="n">
        <v>689.7592</v>
      </c>
      <c r="L771" s="8" t="n">
        <v>259711.9537</v>
      </c>
      <c r="M771" s="9" t="n">
        <v>256523156</v>
      </c>
      <c r="N771" s="29" t="n">
        <v>12.6775</v>
      </c>
      <c r="O771" s="30" t="n">
        <v>13.2975</v>
      </c>
      <c r="P771" s="30" t="n">
        <v>11.5425</v>
      </c>
      <c r="Q771" s="30" t="n">
        <v>13.0825</v>
      </c>
      <c r="R771" s="31" t="n">
        <v>0.0319</v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18" t="n">
        <v>622.0153</v>
      </c>
      <c r="F772" s="8" t="n">
        <v>436226.7184</v>
      </c>
      <c r="G772" s="9" t="n">
        <v>424921033</v>
      </c>
      <c r="H772" s="18" t="n">
        <v>35.82</v>
      </c>
      <c r="I772" s="8" t="n">
        <v>2556.6727</v>
      </c>
      <c r="J772" s="9" t="n">
        <v>3702268</v>
      </c>
      <c r="K772" s="18" t="n">
        <v>657.8353</v>
      </c>
      <c r="L772" s="8" t="n">
        <v>438783.3911</v>
      </c>
      <c r="M772" s="9" t="n">
        <v>428623301</v>
      </c>
      <c r="N772" s="29" t="n">
        <v>13.0825</v>
      </c>
      <c r="O772" s="30" t="n">
        <v>13.74</v>
      </c>
      <c r="P772" s="30" t="n">
        <v>12.815</v>
      </c>
      <c r="Q772" s="30" t="n">
        <v>13.215</v>
      </c>
      <c r="R772" s="31" t="n">
        <v>0.0101</v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18" t="n">
        <v>479.1467</v>
      </c>
      <c r="F773" s="8" t="n">
        <v>130692.3606</v>
      </c>
      <c r="G773" s="9" t="n">
        <v>133663762</v>
      </c>
      <c r="H773" s="18" t="n">
        <v>39.971</v>
      </c>
      <c r="I773" s="8" t="n">
        <v>3047.1857</v>
      </c>
      <c r="J773" s="9" t="n">
        <v>4206774</v>
      </c>
      <c r="K773" s="18" t="n">
        <v>519.1177</v>
      </c>
      <c r="L773" s="8" t="n">
        <v>133739.5463</v>
      </c>
      <c r="M773" s="9" t="n">
        <v>137870536</v>
      </c>
      <c r="N773" s="29" t="n">
        <v>13.215</v>
      </c>
      <c r="O773" s="30" t="n">
        <v>13.51</v>
      </c>
      <c r="P773" s="30" t="n">
        <v>12.7375</v>
      </c>
      <c r="Q773" s="30" t="n">
        <v>12.8525</v>
      </c>
      <c r="R773" s="31" t="n">
        <v>-0.0274</v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18" t="n">
        <v>430.054</v>
      </c>
      <c r="F774" s="8" t="n">
        <v>142279.9947</v>
      </c>
      <c r="G774" s="9" t="n">
        <v>148479284</v>
      </c>
      <c r="H774" s="18" t="n">
        <v>36.657</v>
      </c>
      <c r="I774" s="8" t="n">
        <v>2911.6319</v>
      </c>
      <c r="J774" s="9" t="n">
        <v>4035309</v>
      </c>
      <c r="K774" s="18" t="n">
        <v>466.711</v>
      </c>
      <c r="L774" s="8" t="n">
        <v>145191.6266</v>
      </c>
      <c r="M774" s="9" t="n">
        <v>152514593</v>
      </c>
      <c r="N774" s="29" t="n">
        <v>12.8525</v>
      </c>
      <c r="O774" s="30" t="n">
        <v>13.615</v>
      </c>
      <c r="P774" s="30" t="n">
        <v>12.5375</v>
      </c>
      <c r="Q774" s="30" t="n">
        <v>13.1725</v>
      </c>
      <c r="R774" s="31" t="n">
        <v>0.0249</v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18" t="n">
        <v>527.9076</v>
      </c>
      <c r="F775" s="8" t="n">
        <v>270917.2666</v>
      </c>
      <c r="G775" s="9" t="n">
        <v>306321835</v>
      </c>
      <c r="H775" s="18" t="n">
        <v>35.6591</v>
      </c>
      <c r="I775" s="8" t="n">
        <v>2922.5176</v>
      </c>
      <c r="J775" s="9" t="n">
        <v>3921460</v>
      </c>
      <c r="K775" s="18" t="n">
        <v>563.5667</v>
      </c>
      <c r="L775" s="8" t="n">
        <v>273839.7842</v>
      </c>
      <c r="M775" s="9" t="n">
        <v>310243295</v>
      </c>
      <c r="N775" s="29" t="n">
        <v>13.1725</v>
      </c>
      <c r="O775" s="30" t="n">
        <v>13.485</v>
      </c>
      <c r="P775" s="30" t="n">
        <v>11.71</v>
      </c>
      <c r="Q775" s="30" t="n">
        <v>13.2925</v>
      </c>
      <c r="R775" s="31" t="n">
        <v>0.0091</v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18" t="n">
        <v>602.8898</v>
      </c>
      <c r="F776" s="8" t="n">
        <v>243415.2561</v>
      </c>
      <c r="G776" s="9" t="n">
        <v>239890493</v>
      </c>
      <c r="H776" s="18" t="n">
        <v>34.6946</v>
      </c>
      <c r="I776" s="8" t="n">
        <v>3158.2025</v>
      </c>
      <c r="J776" s="9" t="n">
        <v>4365602</v>
      </c>
      <c r="K776" s="18" t="n">
        <v>637.5844</v>
      </c>
      <c r="L776" s="8" t="n">
        <v>246573.4586</v>
      </c>
      <c r="M776" s="9" t="n">
        <v>244256095</v>
      </c>
      <c r="N776" s="29" t="n">
        <v>13.2925</v>
      </c>
      <c r="O776" s="30" t="n">
        <v>13.58</v>
      </c>
      <c r="P776" s="30" t="n">
        <v>11.895</v>
      </c>
      <c r="Q776" s="30" t="n">
        <v>13.105</v>
      </c>
      <c r="R776" s="31" t="n">
        <v>-0.0141</v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18" t="n">
        <v>663.0647</v>
      </c>
      <c r="F777" s="8" t="n">
        <v>485081.42</v>
      </c>
      <c r="G777" s="9" t="n">
        <v>471122299</v>
      </c>
      <c r="H777" s="18" t="n">
        <v>31.3473</v>
      </c>
      <c r="I777" s="8" t="n">
        <v>3011.8149</v>
      </c>
      <c r="J777" s="9" t="n">
        <v>4053108</v>
      </c>
      <c r="K777" s="18" t="n">
        <v>694.412</v>
      </c>
      <c r="L777" s="8" t="n">
        <v>488093.2349</v>
      </c>
      <c r="M777" s="9" t="n">
        <v>475175407</v>
      </c>
      <c r="N777" s="29" t="n">
        <v>13.105</v>
      </c>
      <c r="O777" s="30" t="n">
        <v>13.105</v>
      </c>
      <c r="P777" s="30" t="n">
        <v>11.1375</v>
      </c>
      <c r="Q777" s="30" t="n">
        <v>12.795</v>
      </c>
      <c r="R777" s="31" t="n">
        <v>-0.0237</v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18" t="n">
        <v>555.4459000000001</v>
      </c>
      <c r="F778" s="8" t="n">
        <v>156536.0718</v>
      </c>
      <c r="G778" s="9" t="n">
        <v>160857235</v>
      </c>
      <c r="H778" s="18" t="n">
        <v>31.8234</v>
      </c>
      <c r="I778" s="8" t="n">
        <v>3592.671</v>
      </c>
      <c r="J778" s="9" t="n">
        <v>5119106</v>
      </c>
      <c r="K778" s="18" t="n">
        <v>587.2693</v>
      </c>
      <c r="L778" s="8" t="n">
        <v>160128.7428</v>
      </c>
      <c r="M778" s="9" t="n">
        <v>165976341</v>
      </c>
      <c r="N778" s="29" t="n">
        <v>12.795</v>
      </c>
      <c r="O778" s="30" t="n">
        <v>12.82</v>
      </c>
      <c r="P778" s="30" t="n">
        <v>11.6875</v>
      </c>
      <c r="Q778" s="30" t="n">
        <v>12.3025</v>
      </c>
      <c r="R778" s="31" t="n">
        <v>-0.0385</v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18" t="n">
        <v>547.1578</v>
      </c>
      <c r="F779" s="8" t="n">
        <v>188459.2652</v>
      </c>
      <c r="G779" s="9" t="n">
        <v>197623381</v>
      </c>
      <c r="H779" s="18" t="n">
        <v>48.0635</v>
      </c>
      <c r="I779" s="8" t="n">
        <v>3804.3348</v>
      </c>
      <c r="J779" s="9" t="n">
        <v>5801996</v>
      </c>
      <c r="K779" s="18" t="n">
        <v>595.2213</v>
      </c>
      <c r="L779" s="8" t="n">
        <v>192263.6</v>
      </c>
      <c r="M779" s="9" t="n">
        <v>203425377</v>
      </c>
      <c r="N779" s="29" t="n">
        <v>12.3025</v>
      </c>
      <c r="O779" s="30" t="n">
        <v>12.82</v>
      </c>
      <c r="P779" s="30" t="n">
        <v>11.555</v>
      </c>
      <c r="Q779" s="30" t="n">
        <v>12.57</v>
      </c>
      <c r="R779" s="31" t="n">
        <v>0.0217</v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18" t="n">
        <v>442.1222</v>
      </c>
      <c r="F780" s="8" t="n">
        <v>236257.2422</v>
      </c>
      <c r="G780" s="9" t="n">
        <v>268808172</v>
      </c>
      <c r="H780" s="18" t="n">
        <v>55.1828</v>
      </c>
      <c r="I780" s="8" t="n">
        <v>3632.0253</v>
      </c>
      <c r="J780" s="9" t="n">
        <v>5381752</v>
      </c>
      <c r="K780" s="18" t="n">
        <v>497.305</v>
      </c>
      <c r="L780" s="8" t="n">
        <v>239889.2675</v>
      </c>
      <c r="M780" s="9" t="n">
        <v>274189924</v>
      </c>
      <c r="N780" s="29" t="n">
        <v>12.57</v>
      </c>
      <c r="O780" s="30" t="n">
        <v>13.075</v>
      </c>
      <c r="P780" s="30" t="n">
        <v>12.3175</v>
      </c>
      <c r="Q780" s="30" t="n">
        <v>12.605</v>
      </c>
      <c r="R780" s="31" t="n">
        <v>0.0028</v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18" t="n">
        <v>517.8125</v>
      </c>
      <c r="F781" s="8" t="n">
        <v>220340.848</v>
      </c>
      <c r="G781" s="9" t="n">
        <v>217492152</v>
      </c>
      <c r="H781" s="18" t="n">
        <v>40.2041</v>
      </c>
      <c r="I781" s="8" t="n">
        <v>3159.574</v>
      </c>
      <c r="J781" s="9" t="n">
        <v>4699371</v>
      </c>
      <c r="K781" s="18" t="n">
        <v>558.0166</v>
      </c>
      <c r="L781" s="8" t="n">
        <v>223500.422</v>
      </c>
      <c r="M781" s="9" t="n">
        <v>222191523</v>
      </c>
      <c r="N781" s="29" t="n">
        <v>12.605</v>
      </c>
      <c r="O781" s="30" t="n">
        <v>13.4375</v>
      </c>
      <c r="P781" s="30" t="n">
        <v>12.41</v>
      </c>
      <c r="Q781" s="30" t="n">
        <v>13.1125</v>
      </c>
      <c r="R781" s="31" t="n">
        <v>0.0403</v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18" t="n">
        <v>612.5631</v>
      </c>
      <c r="F782" s="8" t="n">
        <v>445898.3251</v>
      </c>
      <c r="G782" s="9" t="n">
        <v>436433749</v>
      </c>
      <c r="H782" s="18" t="n">
        <v>34.3118</v>
      </c>
      <c r="I782" s="8" t="n">
        <v>2293.97</v>
      </c>
      <c r="J782" s="9" t="n">
        <v>3241260</v>
      </c>
      <c r="K782" s="18" t="n">
        <v>646.8749</v>
      </c>
      <c r="L782" s="8" t="n">
        <v>448192.2951</v>
      </c>
      <c r="M782" s="9" t="n">
        <v>439675009</v>
      </c>
      <c r="N782" s="29" t="n">
        <v>13.1125</v>
      </c>
      <c r="O782" s="30" t="n">
        <v>13.1325</v>
      </c>
      <c r="P782" s="30" t="n">
        <v>8.182499999999999</v>
      </c>
      <c r="Q782" s="30" t="n">
        <v>12.52</v>
      </c>
      <c r="R782" s="31" t="n">
        <v>-0.0452</v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18" t="n">
        <v>442.0702</v>
      </c>
      <c r="F783" s="8" t="n">
        <v>128199.6537</v>
      </c>
      <c r="G783" s="9" t="n">
        <v>132308503</v>
      </c>
      <c r="H783" s="18" t="n">
        <v>44.4211</v>
      </c>
      <c r="I783" s="8" t="n">
        <v>2216.4474</v>
      </c>
      <c r="J783" s="9" t="n">
        <v>3115025</v>
      </c>
      <c r="K783" s="18" t="n">
        <v>486.4913</v>
      </c>
      <c r="L783" s="8" t="n">
        <v>130416.1011</v>
      </c>
      <c r="M783" s="9" t="n">
        <v>135423528</v>
      </c>
      <c r="N783" s="29" t="n">
        <v>12.52</v>
      </c>
      <c r="O783" s="30" t="n">
        <v>12.8575</v>
      </c>
      <c r="P783" s="30" t="n">
        <v>11.7</v>
      </c>
      <c r="Q783" s="30" t="n">
        <v>11.9</v>
      </c>
      <c r="R783" s="31" t="n">
        <v>-0.0495</v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18" t="n">
        <v>434.6779</v>
      </c>
      <c r="F784" s="8" t="n">
        <v>155551.6833</v>
      </c>
      <c r="G784" s="9" t="n">
        <v>164426208</v>
      </c>
      <c r="H784" s="18" t="n">
        <v>39.8076</v>
      </c>
      <c r="I784" s="8" t="n">
        <v>2094.0326</v>
      </c>
      <c r="J784" s="9" t="n">
        <v>2863080</v>
      </c>
      <c r="K784" s="18" t="n">
        <v>474.4855</v>
      </c>
      <c r="L784" s="8" t="n">
        <v>157645.7159</v>
      </c>
      <c r="M784" s="9" t="n">
        <v>167289288</v>
      </c>
      <c r="N784" s="29" t="n">
        <v>11.9</v>
      </c>
      <c r="O784" s="30" t="n">
        <v>12.4925</v>
      </c>
      <c r="P784" s="30" t="n">
        <v>8.807499999999999</v>
      </c>
      <c r="Q784" s="30" t="n">
        <v>12.2975</v>
      </c>
      <c r="R784" s="31" t="n">
        <v>0.0334</v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18" t="n">
        <v>464.8614</v>
      </c>
      <c r="F785" s="8" t="n">
        <v>258598.2033</v>
      </c>
      <c r="G785" s="9" t="n">
        <v>294514513</v>
      </c>
      <c r="H785" s="18" t="n">
        <v>34.8512</v>
      </c>
      <c r="I785" s="8" t="n">
        <v>1901.6581</v>
      </c>
      <c r="J785" s="9" t="n">
        <v>2613278</v>
      </c>
      <c r="K785" s="18" t="n">
        <v>499.7126</v>
      </c>
      <c r="L785" s="8" t="n">
        <v>260499.8614</v>
      </c>
      <c r="M785" s="9" t="n">
        <v>297127791</v>
      </c>
      <c r="N785" s="29" t="n">
        <v>12.2975</v>
      </c>
      <c r="O785" s="30" t="n">
        <v>12.38</v>
      </c>
      <c r="P785" s="30" t="n">
        <v>11.7675</v>
      </c>
      <c r="Q785" s="30" t="n">
        <v>12.01</v>
      </c>
      <c r="R785" s="31" t="n">
        <v>-0.0234</v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18" t="n">
        <v>560.4575</v>
      </c>
      <c r="F786" s="8" t="n">
        <v>237247.8122</v>
      </c>
      <c r="G786" s="9" t="n">
        <v>231253954</v>
      </c>
      <c r="H786" s="18" t="n">
        <v>43.5667</v>
      </c>
      <c r="I786" s="8" t="n">
        <v>2374.436</v>
      </c>
      <c r="J786" s="9" t="n">
        <v>3277461</v>
      </c>
      <c r="K786" s="18" t="n">
        <v>604.0242</v>
      </c>
      <c r="L786" s="8" t="n">
        <v>239622.2482</v>
      </c>
      <c r="M786" s="9" t="n">
        <v>234531415</v>
      </c>
      <c r="N786" s="29" t="n">
        <v>12.01</v>
      </c>
      <c r="O786" s="30" t="n">
        <v>12.4675</v>
      </c>
      <c r="P786" s="30" t="n">
        <v>11.58</v>
      </c>
      <c r="Q786" s="30" t="n">
        <v>11.9725</v>
      </c>
      <c r="R786" s="31" t="n">
        <v>-0.0031</v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18" t="n">
        <v>574.8075</v>
      </c>
      <c r="F787" s="8" t="n">
        <v>424240.6892</v>
      </c>
      <c r="G787" s="9" t="n">
        <v>409415922</v>
      </c>
      <c r="H787" s="18" t="n">
        <v>34.5547</v>
      </c>
      <c r="I787" s="8" t="n">
        <v>1964.2627</v>
      </c>
      <c r="J787" s="9" t="n">
        <v>2699226</v>
      </c>
      <c r="K787" s="18" t="n">
        <v>609.3622</v>
      </c>
      <c r="L787" s="8" t="n">
        <v>426204.9519</v>
      </c>
      <c r="M787" s="9" t="n">
        <v>412115148</v>
      </c>
      <c r="N787" s="29" t="n">
        <v>11.9725</v>
      </c>
      <c r="O787" s="30" t="n">
        <v>11.9725</v>
      </c>
      <c r="P787" s="30" t="n">
        <v>11.22</v>
      </c>
      <c r="Q787" s="30" t="n">
        <v>11.5975</v>
      </c>
      <c r="R787" s="31" t="n">
        <v>-0.0313</v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18" t="n">
        <v>489.2644</v>
      </c>
      <c r="F788" s="8" t="n">
        <v>143754.8837</v>
      </c>
      <c r="G788" s="9" t="n">
        <v>147772913</v>
      </c>
      <c r="H788" s="18" t="n">
        <v>37.6393</v>
      </c>
      <c r="I788" s="8" t="n">
        <v>2186.1387</v>
      </c>
      <c r="J788" s="9" t="n">
        <v>2889293</v>
      </c>
      <c r="K788" s="18" t="n">
        <v>526.9037</v>
      </c>
      <c r="L788" s="8" t="n">
        <v>145941.0224</v>
      </c>
      <c r="M788" s="9" t="n">
        <v>150662206</v>
      </c>
      <c r="N788" s="29" t="n">
        <v>11.5975</v>
      </c>
      <c r="O788" s="30" t="n">
        <v>11.735</v>
      </c>
      <c r="P788" s="30" t="n">
        <v>10.86</v>
      </c>
      <c r="Q788" s="30" t="n">
        <v>11.125</v>
      </c>
      <c r="R788" s="31" t="n">
        <v>-0.0407</v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18" t="n">
        <v>373.1463</v>
      </c>
      <c r="F789" s="8" t="n">
        <v>135162.2657</v>
      </c>
      <c r="G789" s="9" t="n">
        <v>141985114</v>
      </c>
      <c r="H789" s="18" t="n">
        <v>38.213</v>
      </c>
      <c r="I789" s="8" t="n">
        <v>2253.2059</v>
      </c>
      <c r="J789" s="9" t="n">
        <v>2970876</v>
      </c>
      <c r="K789" s="18" t="n">
        <v>411.3593</v>
      </c>
      <c r="L789" s="8" t="n">
        <v>137415.4716</v>
      </c>
      <c r="M789" s="9" t="n">
        <v>144955990</v>
      </c>
      <c r="N789" s="29" t="n">
        <v>11.125</v>
      </c>
      <c r="O789" s="30" t="n">
        <v>11.335</v>
      </c>
      <c r="P789" s="30" t="n">
        <v>10.3225</v>
      </c>
      <c r="Q789" s="30" t="n">
        <v>11.1375</v>
      </c>
      <c r="R789" s="31" t="n">
        <v>0.0011</v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18" t="n">
        <v>399.0358</v>
      </c>
      <c r="F790" s="8" t="n">
        <v>230844.201</v>
      </c>
      <c r="G790" s="9" t="n">
        <v>263080687</v>
      </c>
      <c r="H790" s="18" t="n">
        <v>37.5229</v>
      </c>
      <c r="I790" s="8" t="n">
        <v>2316.154</v>
      </c>
      <c r="J790" s="9" t="n">
        <v>3010089</v>
      </c>
      <c r="K790" s="18" t="n">
        <v>436.5587</v>
      </c>
      <c r="L790" s="8" t="n">
        <v>233160.355</v>
      </c>
      <c r="M790" s="9" t="n">
        <v>266090776</v>
      </c>
      <c r="N790" s="29" t="n">
        <v>11.1375</v>
      </c>
      <c r="O790" s="30" t="n">
        <v>11.6175</v>
      </c>
      <c r="P790" s="30" t="n">
        <v>10.465</v>
      </c>
      <c r="Q790" s="30" t="n">
        <v>11.38</v>
      </c>
      <c r="R790" s="31" t="n">
        <v>0.0218</v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18" t="n">
        <v>354.3666</v>
      </c>
      <c r="F791" s="8" t="n">
        <v>165391.6535</v>
      </c>
      <c r="G791" s="9" t="n">
        <v>162958196</v>
      </c>
      <c r="H791" s="18" t="n">
        <v>43.7388</v>
      </c>
      <c r="I791" s="8" t="n">
        <v>2683.3227</v>
      </c>
      <c r="J791" s="9" t="n">
        <v>3429553</v>
      </c>
      <c r="K791" s="18" t="n">
        <v>398.1054</v>
      </c>
      <c r="L791" s="8" t="n">
        <v>168074.9762</v>
      </c>
      <c r="M791" s="9" t="n">
        <v>166387749</v>
      </c>
      <c r="N791" s="29" t="n">
        <v>11.38</v>
      </c>
      <c r="O791" s="30" t="n">
        <v>11.5375</v>
      </c>
      <c r="P791" s="30" t="n">
        <v>9.637499999999999</v>
      </c>
      <c r="Q791" s="30" t="n">
        <v>11.4425</v>
      </c>
      <c r="R791" s="31" t="n">
        <v>0.0055</v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18" t="n">
        <v>597.5106</v>
      </c>
      <c r="F792" s="8" t="n">
        <v>462109.6748</v>
      </c>
      <c r="G792" s="9" t="n">
        <v>444228199</v>
      </c>
      <c r="H792" s="18" t="n">
        <v>45.0396</v>
      </c>
      <c r="I792" s="8" t="n">
        <v>2869.5236</v>
      </c>
      <c r="J792" s="9" t="n">
        <v>3717102</v>
      </c>
      <c r="K792" s="18" t="n">
        <v>642.5502</v>
      </c>
      <c r="L792" s="8" t="n">
        <v>464979.1984</v>
      </c>
      <c r="M792" s="9" t="n">
        <v>447945301</v>
      </c>
      <c r="N792" s="29" t="n">
        <v>11.4425</v>
      </c>
      <c r="O792" s="30" t="n">
        <v>11.5675</v>
      </c>
      <c r="P792" s="30" t="n">
        <v>10.13</v>
      </c>
      <c r="Q792" s="30" t="n">
        <v>11.2575</v>
      </c>
      <c r="R792" s="31" t="n">
        <v>-0.0162</v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18" t="n">
        <v>444.6755</v>
      </c>
      <c r="F793" s="8" t="n">
        <v>138283.6648</v>
      </c>
      <c r="G793" s="9" t="n">
        <v>141531401</v>
      </c>
      <c r="H793" s="18" t="n">
        <v>48.4064</v>
      </c>
      <c r="I793" s="8" t="n">
        <v>2977.4815</v>
      </c>
      <c r="J793" s="9" t="n">
        <v>3791942</v>
      </c>
      <c r="K793" s="18" t="n">
        <v>493.0819</v>
      </c>
      <c r="L793" s="8" t="n">
        <v>141261.1463</v>
      </c>
      <c r="M793" s="9" t="n">
        <v>145323343</v>
      </c>
      <c r="N793" s="29" t="n">
        <v>11.2575</v>
      </c>
      <c r="O793" s="30" t="n">
        <v>11.2975</v>
      </c>
      <c r="P793" s="30" t="n">
        <v>10.3075</v>
      </c>
      <c r="Q793" s="30" t="n">
        <v>11.12</v>
      </c>
      <c r="R793" s="31" t="n">
        <v>-0.0122</v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18" t="n">
        <v>340.3375</v>
      </c>
      <c r="F794" s="8" t="n">
        <v>130853.5522</v>
      </c>
      <c r="G794" s="9" t="n">
        <v>138155733</v>
      </c>
      <c r="H794" s="18" t="n">
        <v>39.0702</v>
      </c>
      <c r="I794" s="8" t="n">
        <v>2484.0202</v>
      </c>
      <c r="J794" s="9" t="n">
        <v>3247535</v>
      </c>
      <c r="K794" s="18" t="n">
        <v>379.4077</v>
      </c>
      <c r="L794" s="8" t="n">
        <v>133337.5724</v>
      </c>
      <c r="M794" s="9" t="n">
        <v>141403268</v>
      </c>
      <c r="N794" s="29" t="n">
        <v>11.12</v>
      </c>
      <c r="O794" s="30" t="n">
        <v>11.8025</v>
      </c>
      <c r="P794" s="30" t="n">
        <v>10.5825</v>
      </c>
      <c r="Q794" s="30" t="n">
        <v>11.245</v>
      </c>
      <c r="R794" s="31" t="n">
        <v>0.0112</v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18" t="n">
        <v>351.4564</v>
      </c>
      <c r="F795" s="8" t="n">
        <v>215194.9295</v>
      </c>
      <c r="G795" s="9" t="n">
        <v>246568806</v>
      </c>
      <c r="H795" s="18" t="n">
        <v>44.5046</v>
      </c>
      <c r="I795" s="8" t="n">
        <v>2840.7547</v>
      </c>
      <c r="J795" s="9" t="n">
        <v>3787355</v>
      </c>
      <c r="K795" s="18" t="n">
        <v>395.961</v>
      </c>
      <c r="L795" s="8" t="n">
        <v>218035.6842</v>
      </c>
      <c r="M795" s="9" t="n">
        <v>250356161</v>
      </c>
      <c r="N795" s="29" t="n">
        <v>11.245</v>
      </c>
      <c r="O795" s="30" t="n">
        <v>11.25</v>
      </c>
      <c r="P795" s="30" t="n">
        <v>9.99</v>
      </c>
      <c r="Q795" s="30" t="n">
        <v>11.11</v>
      </c>
      <c r="R795" s="31" t="n">
        <v>-0.012</v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18" t="n">
        <v>331.9009</v>
      </c>
      <c r="F796" s="8" t="n">
        <v>154125.201</v>
      </c>
      <c r="G796" s="9" t="n">
        <v>151815978</v>
      </c>
      <c r="H796" s="18" t="n">
        <v>46.337</v>
      </c>
      <c r="I796" s="8" t="n">
        <v>2945.4326</v>
      </c>
      <c r="J796" s="9" t="n">
        <v>3916217</v>
      </c>
      <c r="K796" s="18" t="n">
        <v>378.2379</v>
      </c>
      <c r="L796" s="8" t="n">
        <v>157070.6336</v>
      </c>
      <c r="M796" s="9" t="n">
        <v>155732195</v>
      </c>
      <c r="N796" s="29" t="n">
        <v>11.11</v>
      </c>
      <c r="O796" s="30" t="n">
        <v>11.3675</v>
      </c>
      <c r="P796" s="30" t="n">
        <v>10.6325</v>
      </c>
      <c r="Q796" s="30" t="n">
        <v>11.1625</v>
      </c>
      <c r="R796" s="31" t="n">
        <v>0.0047</v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18" t="n">
        <v>595.796</v>
      </c>
      <c r="F797" s="8" t="n">
        <v>463106.2702</v>
      </c>
      <c r="G797" s="9" t="n">
        <v>449114940</v>
      </c>
      <c r="H797" s="18" t="n">
        <v>46.4471</v>
      </c>
      <c r="I797" s="8" t="n">
        <v>3230.7876</v>
      </c>
      <c r="J797" s="9" t="n">
        <v>4299666</v>
      </c>
      <c r="K797" s="18" t="n">
        <v>642.2431</v>
      </c>
      <c r="L797" s="8" t="n">
        <v>466337.0578</v>
      </c>
      <c r="M797" s="9" t="n">
        <v>453414606</v>
      </c>
      <c r="N797" s="29" t="n">
        <v>11.1625</v>
      </c>
      <c r="O797" s="30" t="n">
        <v>11.37</v>
      </c>
      <c r="P797" s="30" t="n">
        <v>9.692500000000001</v>
      </c>
      <c r="Q797" s="30" t="n">
        <v>11.08</v>
      </c>
      <c r="R797" s="31" t="n">
        <v>-0.0074</v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18" t="n">
        <v>428.6095</v>
      </c>
      <c r="F798" s="8" t="n">
        <v>139645.1975</v>
      </c>
      <c r="G798" s="9" t="n">
        <v>144138120</v>
      </c>
      <c r="H798" s="18" t="n">
        <v>54.4036</v>
      </c>
      <c r="I798" s="8" t="n">
        <v>3776.8596</v>
      </c>
      <c r="J798" s="9" t="n">
        <v>4944225</v>
      </c>
      <c r="K798" s="18" t="n">
        <v>483.0131</v>
      </c>
      <c r="L798" s="8" t="n">
        <v>143422.0571</v>
      </c>
      <c r="M798" s="9" t="n">
        <v>149082345</v>
      </c>
      <c r="N798" s="29" t="n">
        <v>11.08</v>
      </c>
      <c r="O798" s="30" t="n">
        <v>11.08</v>
      </c>
      <c r="P798" s="30" t="n">
        <v>10.5575</v>
      </c>
      <c r="Q798" s="30" t="n">
        <v>10.84</v>
      </c>
      <c r="R798" s="31" t="n">
        <v>-0.0217</v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18" t="n">
        <v>537.4451</v>
      </c>
      <c r="F799" s="8" t="n">
        <v>209745.3554</v>
      </c>
      <c r="G799" s="9" t="n">
        <v>222134169</v>
      </c>
      <c r="H799" s="18" t="n">
        <v>51.6679</v>
      </c>
      <c r="I799" s="8" t="n">
        <v>3743.9313</v>
      </c>
      <c r="J799" s="9" t="n">
        <v>4809972</v>
      </c>
      <c r="K799" s="18" t="n">
        <v>589.1130000000001</v>
      </c>
      <c r="L799" s="8" t="n">
        <v>213489.2867</v>
      </c>
      <c r="M799" s="9" t="n">
        <v>226944141</v>
      </c>
      <c r="N799" s="29" t="n">
        <v>10.84</v>
      </c>
      <c r="O799" s="30" t="n">
        <v>11.4975</v>
      </c>
      <c r="P799" s="30" t="n">
        <v>10.33</v>
      </c>
      <c r="Q799" s="30" t="n">
        <v>11.225</v>
      </c>
      <c r="R799" s="31" t="n">
        <v>0.0355</v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18" t="n">
        <v>534.0441</v>
      </c>
      <c r="F800" s="8" t="n">
        <v>305119.7441</v>
      </c>
      <c r="G800" s="9" t="n">
        <v>347641901</v>
      </c>
      <c r="H800" s="18" t="n">
        <v>44.6558</v>
      </c>
      <c r="I800" s="8" t="n">
        <v>3470.3903</v>
      </c>
      <c r="J800" s="9" t="n">
        <v>4608552</v>
      </c>
      <c r="K800" s="18" t="n">
        <v>578.6999</v>
      </c>
      <c r="L800" s="8" t="n">
        <v>308590.1344</v>
      </c>
      <c r="M800" s="9" t="n">
        <v>352250453</v>
      </c>
      <c r="N800" s="29" t="n">
        <v>11.225</v>
      </c>
      <c r="O800" s="30" t="n">
        <v>11.4375</v>
      </c>
      <c r="P800" s="30" t="n">
        <v>10.5675</v>
      </c>
      <c r="Q800" s="30" t="n">
        <v>11.1325</v>
      </c>
      <c r="R800" s="31" t="n">
        <v>-0.008200000000000001</v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18" t="n">
        <v>485.6465</v>
      </c>
      <c r="F801" s="8" t="n">
        <v>221125.6257</v>
      </c>
      <c r="G801" s="9" t="n">
        <v>221025323</v>
      </c>
      <c r="H801" s="18" t="n">
        <v>49.3465</v>
      </c>
      <c r="I801" s="8" t="n">
        <v>3652.0782</v>
      </c>
      <c r="J801" s="9" t="n">
        <v>4786759</v>
      </c>
      <c r="K801" s="18" t="n">
        <v>534.9930000000001</v>
      </c>
      <c r="L801" s="8" t="n">
        <v>224777.7039</v>
      </c>
      <c r="M801" s="9" t="n">
        <v>225812082</v>
      </c>
      <c r="N801" s="29" t="n">
        <v>11.1325</v>
      </c>
      <c r="O801" s="30" t="n">
        <v>11.4325</v>
      </c>
      <c r="P801" s="30" t="n">
        <v>10.77</v>
      </c>
      <c r="Q801" s="30" t="n">
        <v>11.2925</v>
      </c>
      <c r="R801" s="31" t="n">
        <v>0.0144</v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18" t="n">
        <v>678.1886</v>
      </c>
      <c r="F802" s="8" t="n">
        <v>518846.1497</v>
      </c>
      <c r="G802" s="9" t="n">
        <v>501618156</v>
      </c>
      <c r="H802" s="18" t="n">
        <v>40.4435</v>
      </c>
      <c r="I802" s="8" t="n">
        <v>3630.6704</v>
      </c>
      <c r="J802" s="9" t="n">
        <v>4824952</v>
      </c>
      <c r="K802" s="18" t="n">
        <v>718.6321</v>
      </c>
      <c r="L802" s="8" t="n">
        <v>522476.8201</v>
      </c>
      <c r="M802" s="9" t="n">
        <v>506443108</v>
      </c>
      <c r="N802" s="29" t="n">
        <v>11.2925</v>
      </c>
      <c r="O802" s="30" t="n">
        <v>11.7125</v>
      </c>
      <c r="P802" s="30" t="n">
        <v>10.6925</v>
      </c>
      <c r="Q802" s="30" t="n">
        <v>11.5475</v>
      </c>
      <c r="R802" s="31" t="n">
        <v>0.0226</v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18" t="n">
        <v>489.6643</v>
      </c>
      <c r="F803" s="8" t="n">
        <v>153511.681</v>
      </c>
      <c r="G803" s="9" t="n">
        <v>158275122</v>
      </c>
      <c r="H803" s="18" t="n">
        <v>49.8179</v>
      </c>
      <c r="I803" s="8" t="n">
        <v>4809.8017</v>
      </c>
      <c r="J803" s="9" t="n">
        <v>6590407</v>
      </c>
      <c r="K803" s="18" t="n">
        <v>539.4822</v>
      </c>
      <c r="L803" s="8" t="n">
        <v>158321.4827</v>
      </c>
      <c r="M803" s="9" t="n">
        <v>164865529</v>
      </c>
      <c r="N803" s="29" t="n">
        <v>11.5475</v>
      </c>
      <c r="O803" s="30" t="n">
        <v>11.8375</v>
      </c>
      <c r="P803" s="30" t="n">
        <v>11.1425</v>
      </c>
      <c r="Q803" s="30" t="n">
        <v>11.235</v>
      </c>
      <c r="R803" s="31" t="n">
        <v>-0.0271</v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18" t="n">
        <v>427.5739</v>
      </c>
      <c r="F804" s="8" t="n">
        <v>162384.1067</v>
      </c>
      <c r="G804" s="9" t="n">
        <v>171850579</v>
      </c>
      <c r="H804" s="18" t="n">
        <v>34.8979</v>
      </c>
      <c r="I804" s="8" t="n">
        <v>3907.1465</v>
      </c>
      <c r="J804" s="9" t="n">
        <v>5434851</v>
      </c>
      <c r="K804" s="18" t="n">
        <v>462.4718</v>
      </c>
      <c r="L804" s="8" t="n">
        <v>166291.2532</v>
      </c>
      <c r="M804" s="9" t="n">
        <v>177285430</v>
      </c>
      <c r="N804" s="29" t="n">
        <v>11.235</v>
      </c>
      <c r="O804" s="30" t="n">
        <v>11.925</v>
      </c>
      <c r="P804" s="30" t="n">
        <v>11.235</v>
      </c>
      <c r="Q804" s="30" t="n">
        <v>11.395</v>
      </c>
      <c r="R804" s="31" t="n">
        <v>0.0142</v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18" t="n">
        <v>505.5203</v>
      </c>
      <c r="F805" s="8" t="n">
        <v>324175.6368</v>
      </c>
      <c r="G805" s="9" t="n">
        <v>369203874</v>
      </c>
      <c r="H805" s="18" t="n">
        <v>33.9556</v>
      </c>
      <c r="I805" s="8" t="n">
        <v>3615.0606</v>
      </c>
      <c r="J805" s="9" t="n">
        <v>4809176</v>
      </c>
      <c r="K805" s="18" t="n">
        <v>539.4759</v>
      </c>
      <c r="L805" s="8" t="n">
        <v>327790.6974</v>
      </c>
      <c r="M805" s="9" t="n">
        <v>374013050</v>
      </c>
      <c r="N805" s="29" t="n">
        <v>11.395</v>
      </c>
      <c r="O805" s="30" t="n">
        <v>11.4225</v>
      </c>
      <c r="P805" s="30" t="n">
        <v>10.6925</v>
      </c>
      <c r="Q805" s="30" t="n">
        <v>10.7775</v>
      </c>
      <c r="R805" s="31" t="n">
        <v>-0.0542</v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18" t="n">
        <v>700.8045</v>
      </c>
      <c r="F806" s="8" t="n">
        <v>503338.9289</v>
      </c>
      <c r="G806" s="9" t="n">
        <v>483089242</v>
      </c>
      <c r="H806" s="18" t="n">
        <v>41.455</v>
      </c>
      <c r="I806" s="8" t="n">
        <v>2838.7287</v>
      </c>
      <c r="J806" s="9" t="n">
        <v>3725191</v>
      </c>
      <c r="K806" s="18" t="n">
        <v>742.2595</v>
      </c>
      <c r="L806" s="8" t="n">
        <v>506177.6576</v>
      </c>
      <c r="M806" s="9" t="n">
        <v>486814433</v>
      </c>
      <c r="N806" s="29" t="n">
        <v>10.7775</v>
      </c>
      <c r="O806" s="30" t="n">
        <v>11.535</v>
      </c>
      <c r="P806" s="30" t="n">
        <v>10.6525</v>
      </c>
      <c r="Q806" s="30" t="n">
        <v>10.8875</v>
      </c>
      <c r="R806" s="31" t="n">
        <v>0.0102</v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18" t="n">
        <v>429.4214</v>
      </c>
      <c r="F807" s="8" t="n">
        <v>134138.7378</v>
      </c>
      <c r="G807" s="9" t="n">
        <v>135499826</v>
      </c>
      <c r="H807" s="18" t="n">
        <v>53.8239</v>
      </c>
      <c r="I807" s="8" t="n">
        <v>2742.4164</v>
      </c>
      <c r="J807" s="9" t="n">
        <v>3510012</v>
      </c>
      <c r="K807" s="18" t="n">
        <v>483.2453</v>
      </c>
      <c r="L807" s="8" t="n">
        <v>136881.1542</v>
      </c>
      <c r="M807" s="9" t="n">
        <v>139009838</v>
      </c>
      <c r="N807" s="29" t="n">
        <v>10.8875</v>
      </c>
      <c r="O807" s="30" t="n">
        <v>11.215</v>
      </c>
      <c r="P807" s="30" t="n">
        <v>10.07</v>
      </c>
      <c r="Q807" s="30" t="n">
        <v>10.8</v>
      </c>
      <c r="R807" s="31" t="n">
        <v>-0.008</v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18" t="n">
        <v>613.9484</v>
      </c>
      <c r="F808" s="8" t="n">
        <v>226167.5041</v>
      </c>
      <c r="G808" s="9" t="n">
        <v>235801400</v>
      </c>
      <c r="H808" s="18" t="n">
        <v>54.4459</v>
      </c>
      <c r="I808" s="8" t="n">
        <v>2973.8112</v>
      </c>
      <c r="J808" s="9" t="n">
        <v>3692425</v>
      </c>
      <c r="K808" s="18" t="n">
        <v>668.3943</v>
      </c>
      <c r="L808" s="8" t="n">
        <v>229141.3153</v>
      </c>
      <c r="M808" s="9" t="n">
        <v>239493825</v>
      </c>
      <c r="N808" s="29" t="n">
        <v>10.8</v>
      </c>
      <c r="O808" s="30" t="n">
        <v>12.03</v>
      </c>
      <c r="P808" s="30" t="n">
        <v>10.8</v>
      </c>
      <c r="Q808" s="30" t="n">
        <v>11.54</v>
      </c>
      <c r="R808" s="31" t="n">
        <v>0.06850000000000001</v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18" t="n">
        <v>771.297</v>
      </c>
      <c r="F809" s="8" t="n">
        <v>419135.6172</v>
      </c>
      <c r="G809" s="9" t="n">
        <v>464589117</v>
      </c>
      <c r="H809" s="18" t="n">
        <v>56.3987</v>
      </c>
      <c r="I809" s="8" t="n">
        <v>3004.7682</v>
      </c>
      <c r="J809" s="9" t="n">
        <v>3664582</v>
      </c>
      <c r="K809" s="18" t="n">
        <v>827.6957</v>
      </c>
      <c r="L809" s="8" t="n">
        <v>422140.3854</v>
      </c>
      <c r="M809" s="9" t="n">
        <v>468253699</v>
      </c>
      <c r="N809" s="29" t="n">
        <v>11.54</v>
      </c>
      <c r="O809" s="30" t="n">
        <v>11.99</v>
      </c>
      <c r="P809" s="30" t="n">
        <v>11.5225</v>
      </c>
      <c r="Q809" s="30" t="n">
        <v>11.7</v>
      </c>
      <c r="R809" s="31" t="n">
        <v>0.0139</v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18" t="n">
        <v>547.1247</v>
      </c>
      <c r="F810" s="8" t="n">
        <v>237705.3486</v>
      </c>
      <c r="G810" s="9" t="n">
        <v>232570367</v>
      </c>
      <c r="H810" s="18" t="n">
        <v>63.9949</v>
      </c>
      <c r="I810" s="8" t="n">
        <v>3461.059</v>
      </c>
      <c r="J810" s="9" t="n">
        <v>4150516</v>
      </c>
      <c r="K810" s="18" t="n">
        <v>611.1196</v>
      </c>
      <c r="L810" s="8" t="n">
        <v>241166.4076</v>
      </c>
      <c r="M810" s="9" t="n">
        <v>236720883</v>
      </c>
      <c r="N810" s="29" t="n">
        <v>11.7</v>
      </c>
      <c r="O810" s="30" t="n">
        <v>12.21</v>
      </c>
      <c r="P810" s="30" t="n">
        <v>11.5675</v>
      </c>
      <c r="Q810" s="30" t="n">
        <v>11.8825</v>
      </c>
      <c r="R810" s="31" t="n">
        <v>0.0156</v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18" t="n">
        <v>649.8984</v>
      </c>
      <c r="F811" s="8" t="n">
        <v>488850.8828</v>
      </c>
      <c r="G811" s="9" t="n">
        <v>458528872</v>
      </c>
      <c r="H811" s="18" t="n">
        <v>60.0603</v>
      </c>
      <c r="I811" s="8" t="n">
        <v>3292.9707</v>
      </c>
      <c r="J811" s="9" t="n">
        <v>4091541</v>
      </c>
      <c r="K811" s="18" t="n">
        <v>709.9587</v>
      </c>
      <c r="L811" s="8" t="n">
        <v>492143.8535</v>
      </c>
      <c r="M811" s="9" t="n">
        <v>462620413</v>
      </c>
      <c r="N811" s="29" t="n">
        <v>11.8825</v>
      </c>
      <c r="O811" s="30" t="n">
        <v>12.205</v>
      </c>
      <c r="P811" s="30" t="n">
        <v>11.7775</v>
      </c>
      <c r="Q811" s="30" t="n">
        <v>11.84</v>
      </c>
      <c r="R811" s="31" t="n">
        <v>-0.0036</v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18" t="n">
        <v>539.8415</v>
      </c>
      <c r="F812" s="8" t="n">
        <v>166977.4724</v>
      </c>
      <c r="G812" s="9" t="n">
        <v>166825833</v>
      </c>
      <c r="H812" s="18" t="n">
        <v>60.3705</v>
      </c>
      <c r="I812" s="8" t="n">
        <v>3430.5647</v>
      </c>
      <c r="J812" s="9" t="n">
        <v>4226028</v>
      </c>
      <c r="K812" s="18" t="n">
        <v>600.212</v>
      </c>
      <c r="L812" s="8" t="n">
        <v>170408.0371</v>
      </c>
      <c r="M812" s="9" t="n">
        <v>171051861</v>
      </c>
      <c r="N812" s="29" t="n">
        <v>11.84</v>
      </c>
      <c r="O812" s="30" t="n">
        <v>12.0725</v>
      </c>
      <c r="P812" s="30" t="n">
        <v>11.08</v>
      </c>
      <c r="Q812" s="30" t="n">
        <v>11.5325</v>
      </c>
      <c r="R812" s="31" t="n">
        <v>-0.026</v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18" t="n">
        <v>544.5158</v>
      </c>
      <c r="F813" s="8" t="n">
        <v>210437.8253</v>
      </c>
      <c r="G813" s="9" t="n">
        <v>217072887</v>
      </c>
      <c r="H813" s="18" t="n">
        <v>58.3545</v>
      </c>
      <c r="I813" s="8" t="n">
        <v>3568.9536</v>
      </c>
      <c r="J813" s="9" t="n">
        <v>4534737</v>
      </c>
      <c r="K813" s="18" t="n">
        <v>602.8703</v>
      </c>
      <c r="L813" s="8" t="n">
        <v>214006.7789</v>
      </c>
      <c r="M813" s="9" t="n">
        <v>221607624</v>
      </c>
      <c r="N813" s="29" t="n">
        <v>11.5325</v>
      </c>
      <c r="O813" s="30" t="n">
        <v>12.01</v>
      </c>
      <c r="P813" s="30" t="n">
        <v>11.36</v>
      </c>
      <c r="Q813" s="30" t="n">
        <v>11.4625</v>
      </c>
      <c r="R813" s="31" t="n">
        <v>-0.0061</v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18" t="n">
        <v>535.6455999999999</v>
      </c>
      <c r="F814" s="8" t="n">
        <v>324134.3136</v>
      </c>
      <c r="G814" s="9" t="n">
        <v>364862408</v>
      </c>
      <c r="H814" s="18" t="n">
        <v>50.3855</v>
      </c>
      <c r="I814" s="8" t="n">
        <v>3121.0871</v>
      </c>
      <c r="J814" s="9" t="n">
        <v>3815787</v>
      </c>
      <c r="K814" s="18" t="n">
        <v>586.0311</v>
      </c>
      <c r="L814" s="8" t="n">
        <v>327255.4007</v>
      </c>
      <c r="M814" s="9" t="n">
        <v>368678195</v>
      </c>
      <c r="N814" s="29" t="n">
        <v>11.4625</v>
      </c>
      <c r="O814" s="30" t="n">
        <v>11.4625</v>
      </c>
      <c r="P814" s="30" t="n">
        <v>10.945</v>
      </c>
      <c r="Q814" s="30" t="n">
        <v>11.0125</v>
      </c>
      <c r="R814" s="31" t="n">
        <v>-0.0393</v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18" t="n">
        <v>523.0623000000001</v>
      </c>
      <c r="F815" s="8" t="n">
        <v>242945.2219</v>
      </c>
      <c r="G815" s="9" t="n">
        <v>241698074</v>
      </c>
      <c r="H815" s="18" t="n">
        <v>46.9688</v>
      </c>
      <c r="I815" s="8" t="n">
        <v>3109.4699</v>
      </c>
      <c r="J815" s="9" t="n">
        <v>3918687</v>
      </c>
      <c r="K815" s="18" t="n">
        <v>570.0311</v>
      </c>
      <c r="L815" s="8" t="n">
        <v>246054.6918</v>
      </c>
      <c r="M815" s="9" t="n">
        <v>245616761</v>
      </c>
      <c r="N815" s="29" t="n">
        <v>11.0125</v>
      </c>
      <c r="O815" s="30" t="n">
        <v>11.2</v>
      </c>
      <c r="P815" s="30" t="n">
        <v>10.72</v>
      </c>
      <c r="Q815" s="30" t="n">
        <v>10.935</v>
      </c>
      <c r="R815" s="31" t="n">
        <v>-0.007</v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18" t="n">
        <v>671.1716</v>
      </c>
      <c r="F816" s="8" t="n">
        <v>513711.5317</v>
      </c>
      <c r="G816" s="9" t="n">
        <v>485887249</v>
      </c>
      <c r="H816" s="18" t="n">
        <v>49.3415</v>
      </c>
      <c r="I816" s="8" t="n">
        <v>3549.292</v>
      </c>
      <c r="J816" s="9" t="n">
        <v>4638143</v>
      </c>
      <c r="K816" s="18" t="n">
        <v>720.5131</v>
      </c>
      <c r="L816" s="8" t="n">
        <v>517260.8237</v>
      </c>
      <c r="M816" s="9" t="n">
        <v>490525392</v>
      </c>
      <c r="N816" s="29" t="n">
        <v>10.935</v>
      </c>
      <c r="O816" s="30" t="n">
        <v>11.1725</v>
      </c>
      <c r="P816" s="30" t="n">
        <v>10.695</v>
      </c>
      <c r="Q816" s="30" t="n">
        <v>10.9375</v>
      </c>
      <c r="R816" s="31" t="n">
        <v>0.0002</v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18" t="n">
        <v>517.6251</v>
      </c>
      <c r="F817" s="8" t="n">
        <v>165494.0532</v>
      </c>
      <c r="G817" s="9" t="n">
        <v>167704816</v>
      </c>
      <c r="H817" s="18" t="n">
        <v>49.1842</v>
      </c>
      <c r="I817" s="8" t="n">
        <v>3768.1834</v>
      </c>
      <c r="J817" s="9" t="n">
        <v>5060116</v>
      </c>
      <c r="K817" s="18" t="n">
        <v>566.8093</v>
      </c>
      <c r="L817" s="8" t="n">
        <v>169262.2366</v>
      </c>
      <c r="M817" s="9" t="n">
        <v>172764932</v>
      </c>
      <c r="N817" s="29" t="n">
        <v>10.9375</v>
      </c>
      <c r="O817" s="30" t="n">
        <v>10.9375</v>
      </c>
      <c r="P817" s="30" t="n">
        <v>10.6125</v>
      </c>
      <c r="Q817" s="30" t="n">
        <v>10.6825</v>
      </c>
      <c r="R817" s="31" t="n">
        <v>-0.0233</v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18" t="n">
        <v>633.3779</v>
      </c>
      <c r="F818" s="8" t="n">
        <v>233473.5136</v>
      </c>
      <c r="G818" s="9" t="n">
        <v>242377677</v>
      </c>
      <c r="H818" s="18" t="n">
        <v>59.3439</v>
      </c>
      <c r="I818" s="8" t="n">
        <v>4530.0653</v>
      </c>
      <c r="J818" s="9" t="n">
        <v>5993247</v>
      </c>
      <c r="K818" s="18" t="n">
        <v>692.7218</v>
      </c>
      <c r="L818" s="8" t="n">
        <v>238003.5789</v>
      </c>
      <c r="M818" s="9" t="n">
        <v>248370924</v>
      </c>
      <c r="N818" s="29" t="n">
        <v>10.6825</v>
      </c>
      <c r="O818" s="30" t="n">
        <v>11.3975</v>
      </c>
      <c r="P818" s="30" t="n">
        <v>9.8575</v>
      </c>
      <c r="Q818" s="30" t="n">
        <v>11.315</v>
      </c>
      <c r="R818" s="31" t="n">
        <v>0.0592</v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18" t="n">
        <v>912.119</v>
      </c>
      <c r="F819" s="8" t="n">
        <v>445285.5242</v>
      </c>
      <c r="G819" s="9" t="n">
        <v>492967389</v>
      </c>
      <c r="H819" s="18" t="n">
        <v>55.4395</v>
      </c>
      <c r="I819" s="8" t="n">
        <v>4235.5647</v>
      </c>
      <c r="J819" s="9" t="n">
        <v>5381510</v>
      </c>
      <c r="K819" s="18" t="n">
        <v>967.5585</v>
      </c>
      <c r="L819" s="8" t="n">
        <v>449521.0889</v>
      </c>
      <c r="M819" s="9" t="n">
        <v>498348899</v>
      </c>
      <c r="N819" s="29" t="n">
        <v>11.315</v>
      </c>
      <c r="O819" s="30" t="n">
        <v>12.02</v>
      </c>
      <c r="P819" s="30" t="n">
        <v>11.0675</v>
      </c>
      <c r="Q819" s="30" t="n">
        <v>11.71</v>
      </c>
      <c r="R819" s="31" t="n">
        <v>0.0349</v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18" t="n">
        <v>600.0074</v>
      </c>
      <c r="F820" s="8" t="n">
        <v>254600.2017</v>
      </c>
      <c r="G820" s="9" t="n">
        <v>249939008</v>
      </c>
      <c r="H820" s="18" t="n">
        <v>50.463</v>
      </c>
      <c r="I820" s="8" t="n">
        <v>4061.7855</v>
      </c>
      <c r="J820" s="9" t="n">
        <v>5127307</v>
      </c>
      <c r="K820" s="18" t="n">
        <v>650.4704</v>
      </c>
      <c r="L820" s="8" t="n">
        <v>258661.9872</v>
      </c>
      <c r="M820" s="9" t="n">
        <v>255066315</v>
      </c>
      <c r="N820" s="29" t="n">
        <v>11.71</v>
      </c>
      <c r="O820" s="30" t="n">
        <v>11.9375</v>
      </c>
      <c r="P820" s="30" t="n">
        <v>11.54</v>
      </c>
      <c r="Q820" s="30" t="n">
        <v>11.6</v>
      </c>
      <c r="R820" s="31" t="n">
        <v>-0.0094</v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18" t="n">
        <v>743.7996000000001</v>
      </c>
      <c r="F821" s="8" t="n">
        <v>536969.7648</v>
      </c>
      <c r="G821" s="9" t="n">
        <v>504581677</v>
      </c>
      <c r="H821" s="18" t="n">
        <v>48.3349</v>
      </c>
      <c r="I821" s="8" t="n">
        <v>3892.1198</v>
      </c>
      <c r="J821" s="9" t="n">
        <v>4965312</v>
      </c>
      <c r="K821" s="18" t="n">
        <v>792.1345</v>
      </c>
      <c r="L821" s="8" t="n">
        <v>540861.8846</v>
      </c>
      <c r="M821" s="9" t="n">
        <v>509546989</v>
      </c>
      <c r="N821" s="29" t="n">
        <v>11.6</v>
      </c>
      <c r="O821" s="30" t="n">
        <v>12.255</v>
      </c>
      <c r="P821" s="30" t="n">
        <v>11.37</v>
      </c>
      <c r="Q821" s="30" t="n">
        <v>11.785</v>
      </c>
      <c r="R821" s="31" t="n">
        <v>0.0159</v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18" t="n">
        <v>599.5841</v>
      </c>
      <c r="F822" s="8" t="n">
        <v>162023.0407</v>
      </c>
      <c r="G822" s="9" t="n">
        <v>200021839</v>
      </c>
      <c r="H822" s="18" t="n">
        <v>62.6276</v>
      </c>
      <c r="I822" s="8" t="n">
        <v>5790.4827</v>
      </c>
      <c r="J822" s="9" t="n">
        <v>7557920</v>
      </c>
      <c r="K822" s="18" t="n">
        <v>662.2117</v>
      </c>
      <c r="L822" s="8" t="n">
        <v>167813.5234</v>
      </c>
      <c r="M822" s="9" t="n">
        <v>207579759</v>
      </c>
      <c r="N822" s="29" t="n">
        <v>11.785</v>
      </c>
      <c r="O822" s="30" t="n">
        <v>12.0325</v>
      </c>
      <c r="P822" s="30" t="n">
        <v>11.06</v>
      </c>
      <c r="Q822" s="30" t="n">
        <v>11.485</v>
      </c>
      <c r="R822" s="31" t="n">
        <v>-0.0255</v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18" t="n">
        <v>609.1660000000001</v>
      </c>
      <c r="F823" s="8" t="n">
        <v>205145.7347</v>
      </c>
      <c r="G823" s="9" t="n">
        <v>253392391</v>
      </c>
      <c r="H823" s="18" t="n">
        <v>53.1384</v>
      </c>
      <c r="I823" s="8" t="n">
        <v>5447.3295</v>
      </c>
      <c r="J823" s="9" t="n">
        <v>6813929</v>
      </c>
      <c r="K823" s="18" t="n">
        <v>662.3044</v>
      </c>
      <c r="L823" s="8" t="n">
        <v>210593.0642</v>
      </c>
      <c r="M823" s="9" t="n">
        <v>260206320</v>
      </c>
      <c r="N823" s="29" t="n">
        <v>11.485</v>
      </c>
      <c r="O823" s="30" t="n">
        <v>11.995</v>
      </c>
      <c r="P823" s="30" t="n">
        <v>10.5375</v>
      </c>
      <c r="Q823" s="30" t="n">
        <v>11.6525</v>
      </c>
      <c r="R823" s="31" t="n">
        <v>0.0146</v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18" t="n">
        <v>628.0239</v>
      </c>
      <c r="F824" s="8" t="n">
        <v>346262.5383</v>
      </c>
      <c r="G824" s="9" t="n">
        <v>427900844</v>
      </c>
      <c r="H824" s="18" t="n">
        <v>47.0907</v>
      </c>
      <c r="I824" s="8" t="n">
        <v>4981.4176</v>
      </c>
      <c r="J824" s="9" t="n">
        <v>6284533</v>
      </c>
      <c r="K824" s="18" t="n">
        <v>675.1146</v>
      </c>
      <c r="L824" s="8" t="n">
        <v>351243.9559</v>
      </c>
      <c r="M824" s="9" t="n">
        <v>434185377</v>
      </c>
      <c r="N824" s="29" t="n">
        <v>11.6525</v>
      </c>
      <c r="O824" s="30" t="n">
        <v>11.6525</v>
      </c>
      <c r="P824" s="30" t="n">
        <v>10.1125</v>
      </c>
      <c r="Q824" s="30" t="n">
        <v>10.2425</v>
      </c>
      <c r="R824" s="31" t="n">
        <v>-0.121</v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18" t="n">
        <v>498.6923</v>
      </c>
      <c r="F825" s="8" t="n">
        <v>216892.4811</v>
      </c>
      <c r="G825" s="9" t="n">
        <v>278377551</v>
      </c>
      <c r="H825" s="18" t="n">
        <v>47.6639</v>
      </c>
      <c r="I825" s="8" t="n">
        <v>4374.6343</v>
      </c>
      <c r="J825" s="9" t="n">
        <v>5462730</v>
      </c>
      <c r="K825" s="18" t="n">
        <v>546.3561999999999</v>
      </c>
      <c r="L825" s="8" t="n">
        <v>221267.1154</v>
      </c>
      <c r="M825" s="9" t="n">
        <v>283840281</v>
      </c>
      <c r="N825" s="29" t="n">
        <v>10.2425</v>
      </c>
      <c r="O825" s="30" t="n">
        <v>10.8625</v>
      </c>
      <c r="P825" s="30" t="n">
        <v>10.2175</v>
      </c>
      <c r="Q825" s="30" t="n">
        <v>10.4575</v>
      </c>
      <c r="R825" s="31" t="n">
        <v>0.021</v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18" t="n">
        <v>771.7737</v>
      </c>
      <c r="F826" s="8" t="n">
        <v>561002.9057</v>
      </c>
      <c r="G826" s="9" t="n">
        <v>716753247</v>
      </c>
      <c r="H826" s="18" t="n">
        <v>54.931</v>
      </c>
      <c r="I826" s="8" t="n">
        <v>3565.8918</v>
      </c>
      <c r="J826" s="9" t="n">
        <v>4435604</v>
      </c>
      <c r="K826" s="18" t="n">
        <v>826.7047</v>
      </c>
      <c r="L826" s="8" t="n">
        <v>564568.7975</v>
      </c>
      <c r="M826" s="9" t="n">
        <v>721188851</v>
      </c>
      <c r="N826" s="29" t="n">
        <v>10.4575</v>
      </c>
      <c r="O826" s="30" t="n">
        <v>10.9825</v>
      </c>
      <c r="P826" s="30" t="n">
        <v>9.887499999999999</v>
      </c>
      <c r="Q826" s="30" t="n">
        <v>10.5125</v>
      </c>
      <c r="R826" s="31" t="n">
        <v>0.0053</v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18" t="n">
        <v>472.5753</v>
      </c>
      <c r="F827" s="8" t="n">
        <v>139288.929</v>
      </c>
      <c r="G827" s="9" t="n">
        <v>173521162</v>
      </c>
      <c r="H827" s="18" t="n">
        <v>62.6695</v>
      </c>
      <c r="I827" s="8" t="n">
        <v>2871.7551</v>
      </c>
      <c r="J827" s="9" t="n">
        <v>3557820</v>
      </c>
      <c r="K827" s="18" t="n">
        <v>535.2448000000001</v>
      </c>
      <c r="L827" s="8" t="n">
        <v>142160.6841</v>
      </c>
      <c r="M827" s="9" t="n">
        <v>177078982</v>
      </c>
      <c r="N827" s="29" t="n">
        <v>10.5125</v>
      </c>
      <c r="O827" s="30" t="n">
        <v>10.81</v>
      </c>
      <c r="P827" s="30" t="n">
        <v>10.035</v>
      </c>
      <c r="Q827" s="30" t="n">
        <v>10.135</v>
      </c>
      <c r="R827" s="31" t="n">
        <v>-0.0359</v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18" t="n">
        <v>430.0594</v>
      </c>
      <c r="F828" s="8" t="n">
        <v>161544.3737</v>
      </c>
      <c r="G828" s="9" t="n">
        <v>199978924</v>
      </c>
      <c r="H828" s="18" t="n">
        <v>57.6918</v>
      </c>
      <c r="I828" s="8" t="n">
        <v>2719.9177</v>
      </c>
      <c r="J828" s="9" t="n">
        <v>3325547</v>
      </c>
      <c r="K828" s="18" t="n">
        <v>487.7512</v>
      </c>
      <c r="L828" s="8" t="n">
        <v>164264.2914</v>
      </c>
      <c r="M828" s="9" t="n">
        <v>203304471</v>
      </c>
      <c r="N828" s="29" t="n">
        <v>10.135</v>
      </c>
      <c r="O828" s="30" t="n">
        <v>11.1875</v>
      </c>
      <c r="P828" s="30" t="n">
        <v>10.135</v>
      </c>
      <c r="Q828" s="30" t="n">
        <v>10.4125</v>
      </c>
      <c r="R828" s="31" t="n">
        <v>0.0274</v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18" t="n">
        <v>525.1043</v>
      </c>
      <c r="F829" s="8" t="n">
        <v>315366.8737</v>
      </c>
      <c r="G829" s="9" t="n">
        <v>391766452</v>
      </c>
      <c r="H829" s="18" t="n">
        <v>56.9984</v>
      </c>
      <c r="I829" s="8" t="n">
        <v>2838.2737</v>
      </c>
      <c r="J829" s="9" t="n">
        <v>3473642</v>
      </c>
      <c r="K829" s="18" t="n">
        <v>582.1027</v>
      </c>
      <c r="L829" s="8" t="n">
        <v>318205.1474</v>
      </c>
      <c r="M829" s="9" t="n">
        <v>395240094</v>
      </c>
      <c r="N829" s="29" t="n">
        <v>10.4125</v>
      </c>
      <c r="O829" s="30" t="n">
        <v>10.7025</v>
      </c>
      <c r="P829" s="30" t="n">
        <v>10.195</v>
      </c>
      <c r="Q829" s="30" t="n">
        <v>10.2825</v>
      </c>
      <c r="R829" s="31" t="n">
        <v>-0.0125</v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18" t="n">
        <v>644.5209</v>
      </c>
      <c r="F830" s="8" t="n">
        <v>291564.4</v>
      </c>
      <c r="G830" s="9" t="n">
        <v>381696036</v>
      </c>
      <c r="H830" s="18" t="n">
        <v>58.0986</v>
      </c>
      <c r="I830" s="8" t="n">
        <v>3066.8688</v>
      </c>
      <c r="J830" s="9" t="n">
        <v>3701761</v>
      </c>
      <c r="K830" s="18" t="n">
        <v>702.6195</v>
      </c>
      <c r="L830" s="8" t="n">
        <v>294631.2688</v>
      </c>
      <c r="M830" s="9" t="n">
        <v>385397797</v>
      </c>
      <c r="N830" s="29" t="n">
        <v>10.2825</v>
      </c>
      <c r="O830" s="30" t="n">
        <v>11.805</v>
      </c>
      <c r="P830" s="30" t="n">
        <v>9.949999999999999</v>
      </c>
      <c r="Q830" s="30" t="n">
        <v>11.2775</v>
      </c>
      <c r="R830" s="31" t="n">
        <v>0.0968</v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18" t="n">
        <v>806.7263</v>
      </c>
      <c r="F831" s="8" t="n">
        <v>566358.6189</v>
      </c>
      <c r="G831" s="9" t="n">
        <v>740486219</v>
      </c>
      <c r="H831" s="18" t="n">
        <v>56.9007</v>
      </c>
      <c r="I831" s="8" t="n">
        <v>2996.4358</v>
      </c>
      <c r="J831" s="9" t="n">
        <v>3703748</v>
      </c>
      <c r="K831" s="18" t="n">
        <v>863.627</v>
      </c>
      <c r="L831" s="8" t="n">
        <v>569355.0547</v>
      </c>
      <c r="M831" s="9" t="n">
        <v>744189967</v>
      </c>
      <c r="N831" s="29" t="n">
        <v>11.2775</v>
      </c>
      <c r="O831" s="30" t="n">
        <v>11.96</v>
      </c>
      <c r="P831" s="30" t="n">
        <v>10.9825</v>
      </c>
      <c r="Q831" s="30" t="n">
        <v>11.185</v>
      </c>
      <c r="R831" s="31" t="n">
        <v>-0.008200000000000001</v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18" t="n">
        <v>643.9333</v>
      </c>
      <c r="F832" s="8" t="n">
        <v>191226.37</v>
      </c>
      <c r="G832" s="9" t="n">
        <v>247885939</v>
      </c>
      <c r="H832" s="18" t="n">
        <v>65.3973</v>
      </c>
      <c r="I832" s="8" t="n">
        <v>3530.1769</v>
      </c>
      <c r="J832" s="9" t="n">
        <v>4330651</v>
      </c>
      <c r="K832" s="18" t="n">
        <v>709.3306</v>
      </c>
      <c r="L832" s="8" t="n">
        <v>194756.5469</v>
      </c>
      <c r="M832" s="9" t="n">
        <v>252216590</v>
      </c>
      <c r="N832" s="29" t="n">
        <v>11.185</v>
      </c>
      <c r="O832" s="30" t="n">
        <v>11.185</v>
      </c>
      <c r="P832" s="30" t="n">
        <v>10.4825</v>
      </c>
      <c r="Q832" s="30" t="n">
        <v>10.5725</v>
      </c>
      <c r="R832" s="31" t="n">
        <v>-0.0548</v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18" t="n">
        <v>514.7322</v>
      </c>
      <c r="F833" s="8" t="n">
        <v>192839.1747</v>
      </c>
      <c r="G833" s="9" t="n">
        <v>246605721</v>
      </c>
      <c r="H833" s="18" t="n">
        <v>49.569</v>
      </c>
      <c r="I833" s="8" t="n">
        <v>2761.3622</v>
      </c>
      <c r="J833" s="9" t="n">
        <v>3315338</v>
      </c>
      <c r="K833" s="18" t="n">
        <v>564.3012</v>
      </c>
      <c r="L833" s="8" t="n">
        <v>195600.5369</v>
      </c>
      <c r="M833" s="9" t="n">
        <v>249921059</v>
      </c>
      <c r="N833" s="29" t="n">
        <v>10.5725</v>
      </c>
      <c r="O833" s="30" t="n">
        <v>11.4175</v>
      </c>
      <c r="P833" s="30" t="n">
        <v>10.4025</v>
      </c>
      <c r="Q833" s="30" t="n">
        <v>11.1025</v>
      </c>
      <c r="R833" s="31" t="n">
        <v>0.0501</v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18" t="n">
        <v>552.1961</v>
      </c>
      <c r="F834" s="8" t="n">
        <v>328852.8271</v>
      </c>
      <c r="G834" s="9" t="n">
        <v>416584960</v>
      </c>
      <c r="H834" s="18" t="n">
        <v>54.3136</v>
      </c>
      <c r="I834" s="8" t="n">
        <v>2934.7433</v>
      </c>
      <c r="J834" s="9" t="n">
        <v>3508935</v>
      </c>
      <c r="K834" s="18" t="n">
        <v>606.5097</v>
      </c>
      <c r="L834" s="8" t="n">
        <v>331787.5704</v>
      </c>
      <c r="M834" s="9" t="n">
        <v>420093895</v>
      </c>
      <c r="N834" s="29" t="n">
        <v>11.1025</v>
      </c>
      <c r="O834" s="30" t="n">
        <v>11.53</v>
      </c>
      <c r="P834" s="30" t="n">
        <v>11.1025</v>
      </c>
      <c r="Q834" s="30" t="n">
        <v>11.325</v>
      </c>
      <c r="R834" s="31" t="n">
        <v>0.02</v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18" t="n">
        <v>535.7764</v>
      </c>
      <c r="F835" s="8" t="n">
        <v>244590.8977</v>
      </c>
      <c r="G835" s="9" t="n">
        <v>325345027</v>
      </c>
      <c r="H835" s="18" t="n">
        <v>48.4291</v>
      </c>
      <c r="I835" s="8" t="n">
        <v>2816.425</v>
      </c>
      <c r="J835" s="9" t="n">
        <v>3490779</v>
      </c>
      <c r="K835" s="18" t="n">
        <v>584.2055</v>
      </c>
      <c r="L835" s="8" t="n">
        <v>247407.3227</v>
      </c>
      <c r="M835" s="9" t="n">
        <v>328835806</v>
      </c>
      <c r="N835" s="29" t="n">
        <v>11.325</v>
      </c>
      <c r="O835" s="30" t="n">
        <v>11.765</v>
      </c>
      <c r="P835" s="30" t="n">
        <v>10.485</v>
      </c>
      <c r="Q835" s="30" t="n">
        <v>11.14</v>
      </c>
      <c r="R835" s="31" t="n">
        <v>-0.0163</v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18" t="n">
        <v>725.1609999999999</v>
      </c>
      <c r="F836" s="8" t="n">
        <v>561538.5588999999</v>
      </c>
      <c r="G836" s="9" t="n">
        <v>734906604</v>
      </c>
      <c r="H836" s="18" t="n">
        <v>57.7835</v>
      </c>
      <c r="I836" s="8" t="n">
        <v>3073.6678</v>
      </c>
      <c r="J836" s="9" t="n">
        <v>3820222</v>
      </c>
      <c r="K836" s="18" t="n">
        <v>782.9444999999999</v>
      </c>
      <c r="L836" s="8" t="n">
        <v>564612.2267</v>
      </c>
      <c r="M836" s="9" t="n">
        <v>738726826</v>
      </c>
      <c r="N836" s="29" t="n">
        <v>11.14</v>
      </c>
      <c r="O836" s="30" t="n">
        <v>11.91</v>
      </c>
      <c r="P836" s="30" t="n">
        <v>10.6275</v>
      </c>
      <c r="Q836" s="30" t="n">
        <v>11.4</v>
      </c>
      <c r="R836" s="31" t="n">
        <v>0.0233</v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18" t="n">
        <v>433.245</v>
      </c>
      <c r="F837" s="8" t="n">
        <v>145335.9863</v>
      </c>
      <c r="G837" s="9" t="n">
        <v>186557743</v>
      </c>
      <c r="H837" s="18" t="n">
        <v>50.297</v>
      </c>
      <c r="I837" s="8" t="n">
        <v>3133.3231</v>
      </c>
      <c r="J837" s="9" t="n">
        <v>3839498</v>
      </c>
      <c r="K837" s="18" t="n">
        <v>483.542</v>
      </c>
      <c r="L837" s="8" t="n">
        <v>148469.3094</v>
      </c>
      <c r="M837" s="9" t="n">
        <v>190397241</v>
      </c>
      <c r="N837" s="29" t="n">
        <v>11.4</v>
      </c>
      <c r="O837" s="30" t="n">
        <v>11.865</v>
      </c>
      <c r="P837" s="30" t="n">
        <v>11.355</v>
      </c>
      <c r="Q837" s="30" t="n">
        <v>11.5225</v>
      </c>
      <c r="R837" s="31" t="n">
        <v>0.0107</v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18" t="n">
        <v>529.8317</v>
      </c>
      <c r="F838" s="8" t="n">
        <v>301470.8737</v>
      </c>
      <c r="G838" s="9" t="n">
        <v>385088231</v>
      </c>
      <c r="H838" s="18" t="n">
        <v>44.6169</v>
      </c>
      <c r="I838" s="8" t="n">
        <v>3052.3845</v>
      </c>
      <c r="J838" s="9" t="n">
        <v>3862888</v>
      </c>
      <c r="K838" s="18" t="n">
        <v>574.4486000000001</v>
      </c>
      <c r="L838" s="8" t="n">
        <v>304523.2582</v>
      </c>
      <c r="M838" s="9" t="n">
        <v>388951119</v>
      </c>
      <c r="N838" s="29" t="n">
        <v>11.5225</v>
      </c>
      <c r="O838" s="30" t="n">
        <v>12.755</v>
      </c>
      <c r="P838" s="30" t="n">
        <v>10.4775</v>
      </c>
      <c r="Q838" s="30" t="n">
        <v>11.995</v>
      </c>
      <c r="R838" s="31" t="n">
        <v>0.041</v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18" t="n">
        <v>477.6425</v>
      </c>
      <c r="F839" s="8" t="n">
        <v>237996.3592</v>
      </c>
      <c r="G839" s="9" t="n">
        <v>320451372</v>
      </c>
      <c r="H839" s="18" t="n">
        <v>35.7529</v>
      </c>
      <c r="I839" s="8" t="n">
        <v>2759.0838</v>
      </c>
      <c r="J839" s="9" t="n">
        <v>3450213</v>
      </c>
      <c r="K839" s="18" t="n">
        <v>513.3954</v>
      </c>
      <c r="L839" s="8" t="n">
        <v>240755.443</v>
      </c>
      <c r="M839" s="9" t="n">
        <v>323901585</v>
      </c>
      <c r="N839" s="29" t="n">
        <v>11.995</v>
      </c>
      <c r="O839" s="30" t="n">
        <v>12.6825</v>
      </c>
      <c r="P839" s="30" t="n">
        <v>11.995</v>
      </c>
      <c r="Q839" s="30" t="n">
        <v>12.125</v>
      </c>
      <c r="R839" s="31" t="n">
        <v>0.0108</v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18" t="n">
        <v>570.25</v>
      </c>
      <c r="F840" s="8" t="n">
        <v>456566.2528</v>
      </c>
      <c r="G840" s="9" t="n">
        <v>608483662</v>
      </c>
      <c r="H840" s="18" t="n">
        <v>35.0782</v>
      </c>
      <c r="I840" s="8" t="n">
        <v>2684.2869</v>
      </c>
      <c r="J840" s="9" t="n">
        <v>3265815</v>
      </c>
      <c r="K840" s="18" t="n">
        <v>605.3282</v>
      </c>
      <c r="L840" s="8" t="n">
        <v>459250.5397</v>
      </c>
      <c r="M840" s="9" t="n">
        <v>611749477</v>
      </c>
      <c r="N840" s="29" t="n">
        <v>12.125</v>
      </c>
      <c r="O840" s="30" t="n">
        <v>12.665</v>
      </c>
      <c r="P840" s="30" t="n">
        <v>12.1125</v>
      </c>
      <c r="Q840" s="30" t="n">
        <v>12.24</v>
      </c>
      <c r="R840" s="31" t="n">
        <v>0.0095</v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18" t="n">
        <v>395.9961</v>
      </c>
      <c r="F841" s="8" t="n">
        <v>128050.5212</v>
      </c>
      <c r="G841" s="9" t="n">
        <v>162091802</v>
      </c>
      <c r="H841" s="18" t="n">
        <v>46.5883</v>
      </c>
      <c r="I841" s="8" t="n">
        <v>3554.2453</v>
      </c>
      <c r="J841" s="9" t="n">
        <v>4530359</v>
      </c>
      <c r="K841" s="18" t="n">
        <v>442.5844</v>
      </c>
      <c r="L841" s="8" t="n">
        <v>131604.7665</v>
      </c>
      <c r="M841" s="9" t="n">
        <v>166622161</v>
      </c>
      <c r="N841" s="29" t="n">
        <v>12.24</v>
      </c>
      <c r="O841" s="30" t="n">
        <v>12.4925</v>
      </c>
      <c r="P841" s="30" t="n">
        <v>10.7875</v>
      </c>
      <c r="Q841" s="30" t="n">
        <v>12.1425</v>
      </c>
      <c r="R841" s="31" t="n">
        <v>-0.008</v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18" t="n">
        <v>409.8559</v>
      </c>
      <c r="F842" s="8" t="n">
        <v>185943.8132</v>
      </c>
      <c r="G842" s="9" t="n">
        <v>246676493</v>
      </c>
      <c r="H842" s="18" t="n">
        <v>36.2062</v>
      </c>
      <c r="I842" s="8" t="n">
        <v>3084.0483</v>
      </c>
      <c r="J842" s="9" t="n">
        <v>3822579</v>
      </c>
      <c r="K842" s="18" t="n">
        <v>446.0621</v>
      </c>
      <c r="L842" s="8" t="n">
        <v>189027.8615</v>
      </c>
      <c r="M842" s="9" t="n">
        <v>250499072</v>
      </c>
      <c r="N842" s="29" t="n">
        <v>12.1425</v>
      </c>
      <c r="O842" s="30" t="n">
        <v>12.59</v>
      </c>
      <c r="P842" s="30" t="n">
        <v>11.1725</v>
      </c>
      <c r="Q842" s="30" t="n">
        <v>11.96</v>
      </c>
      <c r="R842" s="31" t="n">
        <v>-0.015</v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18" t="n">
        <v>365.5283</v>
      </c>
      <c r="F843" s="8" t="n">
        <v>262927.4973</v>
      </c>
      <c r="G843" s="9" t="n">
        <v>334964782</v>
      </c>
      <c r="H843" s="18" t="n">
        <v>41.5775</v>
      </c>
      <c r="I843" s="8" t="n">
        <v>3472.1191</v>
      </c>
      <c r="J843" s="9" t="n">
        <v>4115332</v>
      </c>
      <c r="K843" s="18" t="n">
        <v>407.1058</v>
      </c>
      <c r="L843" s="8" t="n">
        <v>266399.6164</v>
      </c>
      <c r="M843" s="9" t="n">
        <v>339080114</v>
      </c>
      <c r="N843" s="29" t="n">
        <v>11.96</v>
      </c>
      <c r="O843" s="30" t="n">
        <v>12.085</v>
      </c>
      <c r="P843" s="30" t="n">
        <v>11.59</v>
      </c>
      <c r="Q843" s="30" t="n">
        <v>11.7475</v>
      </c>
      <c r="R843" s="31" t="n">
        <v>-0.0178</v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18" t="n">
        <v>462.6973</v>
      </c>
      <c r="F844" s="8" t="n">
        <v>229649.2199</v>
      </c>
      <c r="G844" s="9" t="n">
        <v>304953376</v>
      </c>
      <c r="H844" s="18" t="n">
        <v>48.8829</v>
      </c>
      <c r="I844" s="8" t="n">
        <v>4214.1116</v>
      </c>
      <c r="J844" s="9" t="n">
        <v>5062828</v>
      </c>
      <c r="K844" s="18" t="n">
        <v>511.5802</v>
      </c>
      <c r="L844" s="8" t="n">
        <v>233863.3315</v>
      </c>
      <c r="M844" s="9" t="n">
        <v>310016204</v>
      </c>
      <c r="N844" s="29" t="n">
        <v>11.7475</v>
      </c>
      <c r="O844" s="30" t="n">
        <v>11.885</v>
      </c>
      <c r="P844" s="30" t="n">
        <v>10.3075</v>
      </c>
      <c r="Q844" s="30" t="n">
        <v>11.7275</v>
      </c>
      <c r="R844" s="31" t="n">
        <v>-0.0017</v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18" t="n">
        <v>644.0485</v>
      </c>
      <c r="F845" s="8" t="n">
        <v>565013.5646</v>
      </c>
      <c r="G845" s="9" t="n">
        <v>751059592</v>
      </c>
      <c r="H845" s="18" t="n">
        <v>50.0727</v>
      </c>
      <c r="I845" s="8" t="n">
        <v>4375.6208</v>
      </c>
      <c r="J845" s="9" t="n">
        <v>5307796</v>
      </c>
      <c r="K845" s="18" t="n">
        <v>694.1212</v>
      </c>
      <c r="L845" s="8" t="n">
        <v>569389.1854</v>
      </c>
      <c r="M845" s="9" t="n">
        <v>756367388</v>
      </c>
      <c r="N845" s="29" t="n">
        <v>11.7275</v>
      </c>
      <c r="O845" s="30" t="n">
        <v>12.235</v>
      </c>
      <c r="P845" s="30" t="n">
        <v>10.1975</v>
      </c>
      <c r="Q845" s="30" t="n">
        <v>11.7</v>
      </c>
      <c r="R845" s="31" t="n">
        <v>-0.0023</v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18" t="n">
        <v>499.8349</v>
      </c>
      <c r="F846" s="8" t="n">
        <v>161985.3498</v>
      </c>
      <c r="G846" s="9" t="n">
        <v>210378400</v>
      </c>
      <c r="H846" s="18" t="n">
        <v>42.2992</v>
      </c>
      <c r="I846" s="8" t="n">
        <v>4568.1475</v>
      </c>
      <c r="J846" s="9" t="n">
        <v>5649500</v>
      </c>
      <c r="K846" s="18" t="n">
        <v>542.1341</v>
      </c>
      <c r="L846" s="8" t="n">
        <v>166553.4973</v>
      </c>
      <c r="M846" s="9" t="n">
        <v>216027900</v>
      </c>
      <c r="N846" s="29" t="n">
        <v>11.7</v>
      </c>
      <c r="O846" s="30" t="n">
        <v>12.2425</v>
      </c>
      <c r="P846" s="30" t="n">
        <v>9.98</v>
      </c>
      <c r="Q846" s="30" t="n">
        <v>12.0825</v>
      </c>
      <c r="R846" s="31" t="n">
        <v>0.0327</v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18" t="n">
        <v>436.9298</v>
      </c>
      <c r="F847" s="8" t="n">
        <v>193474.8887</v>
      </c>
      <c r="G847" s="9" t="n">
        <v>258285590</v>
      </c>
      <c r="H847" s="18" t="n">
        <v>35.835</v>
      </c>
      <c r="I847" s="8" t="n">
        <v>3851.0535</v>
      </c>
      <c r="J847" s="9" t="n">
        <v>4867420</v>
      </c>
      <c r="K847" s="18" t="n">
        <v>472.7648</v>
      </c>
      <c r="L847" s="8" t="n">
        <v>197325.9422</v>
      </c>
      <c r="M847" s="9" t="n">
        <v>263153010</v>
      </c>
      <c r="N847" s="29" t="n">
        <v>12.0825</v>
      </c>
      <c r="O847" s="30" t="n">
        <v>12.72</v>
      </c>
      <c r="P847" s="30" t="n">
        <v>9.5</v>
      </c>
      <c r="Q847" s="30" t="n">
        <v>12.3975</v>
      </c>
      <c r="R847" s="31" t="n">
        <v>0.0261</v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18" t="n">
        <v>400.1517</v>
      </c>
      <c r="F848" s="8" t="n">
        <v>282044.5699</v>
      </c>
      <c r="G848" s="9" t="n">
        <v>359974845</v>
      </c>
      <c r="H848" s="18" t="n">
        <v>36.5021</v>
      </c>
      <c r="I848" s="8" t="n">
        <v>4130.4544</v>
      </c>
      <c r="J848" s="9" t="n">
        <v>5290355</v>
      </c>
      <c r="K848" s="18" t="n">
        <v>436.6538</v>
      </c>
      <c r="L848" s="8" t="n">
        <v>286175.0243</v>
      </c>
      <c r="M848" s="9" t="n">
        <v>365265200</v>
      </c>
      <c r="N848" s="29" t="n">
        <v>12.3975</v>
      </c>
      <c r="O848" s="30" t="n">
        <v>12.4625</v>
      </c>
      <c r="P848" s="30" t="n">
        <v>10.6475</v>
      </c>
      <c r="Q848" s="30" t="n">
        <v>12.225</v>
      </c>
      <c r="R848" s="31" t="n">
        <v>-0.0139</v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18" t="n">
        <v>434.4318</v>
      </c>
      <c r="F849" s="8" t="n">
        <v>212167.1438</v>
      </c>
      <c r="G849" s="9" t="n">
        <v>280896155</v>
      </c>
      <c r="H849" s="18" t="n">
        <v>34.0458</v>
      </c>
      <c r="I849" s="8" t="n">
        <v>3463.9708</v>
      </c>
      <c r="J849" s="9" t="n">
        <v>4362863</v>
      </c>
      <c r="K849" s="18" t="n">
        <v>468.4776</v>
      </c>
      <c r="L849" s="8" t="n">
        <v>215631.1146</v>
      </c>
      <c r="M849" s="9" t="n">
        <v>285259018</v>
      </c>
      <c r="N849" s="29" t="n">
        <v>12.225</v>
      </c>
      <c r="O849" s="30" t="n">
        <v>12.2425</v>
      </c>
      <c r="P849" s="30" t="n">
        <v>11.4625</v>
      </c>
      <c r="Q849" s="30" t="n">
        <v>11.8</v>
      </c>
      <c r="R849" s="31" t="n">
        <v>-0.0348</v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18" t="n">
        <v>642.4188</v>
      </c>
      <c r="F850" s="8" t="n">
        <v>521991.1501</v>
      </c>
      <c r="G850" s="9" t="n">
        <v>704537846</v>
      </c>
      <c r="H850" s="18" t="n">
        <v>42.8027</v>
      </c>
      <c r="I850" s="8" t="n">
        <v>2902.986</v>
      </c>
      <c r="J850" s="9" t="n">
        <v>3525871</v>
      </c>
      <c r="K850" s="18" t="n">
        <v>685.2215</v>
      </c>
      <c r="L850" s="8" t="n">
        <v>524894.1361</v>
      </c>
      <c r="M850" s="9" t="n">
        <v>708063717</v>
      </c>
      <c r="N850" s="29" t="n">
        <v>11.8</v>
      </c>
      <c r="O850" s="30" t="n">
        <v>12.28</v>
      </c>
      <c r="P850" s="30" t="n">
        <v>11.76</v>
      </c>
      <c r="Q850" s="30" t="n">
        <v>12.0625</v>
      </c>
      <c r="R850" s="31" t="n">
        <v>0.0222</v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18" t="n">
        <v>514.3161</v>
      </c>
      <c r="F851" s="8" t="n">
        <v>170698.0179</v>
      </c>
      <c r="G851" s="9" t="n">
        <v>226537024</v>
      </c>
      <c r="H851" s="18" t="n">
        <v>62.6407</v>
      </c>
      <c r="I851" s="8" t="n">
        <v>3144.072</v>
      </c>
      <c r="J851" s="9" t="n">
        <v>3739415</v>
      </c>
      <c r="K851" s="18" t="n">
        <v>576.9568</v>
      </c>
      <c r="L851" s="8" t="n">
        <v>173842.0899</v>
      </c>
      <c r="M851" s="9" t="n">
        <v>230276439</v>
      </c>
      <c r="N851" s="29" t="n">
        <v>12.0625</v>
      </c>
      <c r="O851" s="30" t="n">
        <v>12.18</v>
      </c>
      <c r="P851" s="30" t="n">
        <v>10.4075</v>
      </c>
      <c r="Q851" s="30" t="n">
        <v>11.365</v>
      </c>
      <c r="R851" s="31" t="n">
        <v>-0.0578</v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18" t="n">
        <v>478.8589</v>
      </c>
      <c r="F852" s="8" t="n">
        <v>230060.2586</v>
      </c>
      <c r="G852" s="9" t="n">
        <v>308749209</v>
      </c>
      <c r="H852" s="18" t="n">
        <v>56.1321</v>
      </c>
      <c r="I852" s="8" t="n">
        <v>2979.5695</v>
      </c>
      <c r="J852" s="9" t="n">
        <v>3571278</v>
      </c>
      <c r="K852" s="18" t="n">
        <v>534.991</v>
      </c>
      <c r="L852" s="8" t="n">
        <v>233039.8281</v>
      </c>
      <c r="M852" s="9" t="n">
        <v>312320487</v>
      </c>
      <c r="N852" s="29" t="n">
        <v>11.365</v>
      </c>
      <c r="O852" s="30" t="n">
        <v>11.5425</v>
      </c>
      <c r="P852" s="30" t="n">
        <v>10.86</v>
      </c>
      <c r="Q852" s="30" t="n">
        <v>10.9625</v>
      </c>
      <c r="R852" s="31" t="n">
        <v>-0.0354</v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18" t="n">
        <v>433.9563</v>
      </c>
      <c r="F853" s="8" t="n">
        <v>303497.7708</v>
      </c>
      <c r="G853" s="9" t="n">
        <v>394461673</v>
      </c>
      <c r="H853" s="18" t="n">
        <v>52.0342</v>
      </c>
      <c r="I853" s="8" t="n">
        <v>2796.7118</v>
      </c>
      <c r="J853" s="9" t="n">
        <v>3395703</v>
      </c>
      <c r="K853" s="18" t="n">
        <v>485.9905</v>
      </c>
      <c r="L853" s="8" t="n">
        <v>306294.4826</v>
      </c>
      <c r="M853" s="9" t="n">
        <v>397857376</v>
      </c>
      <c r="N853" s="29" t="n">
        <v>10.9625</v>
      </c>
      <c r="O853" s="30" t="n">
        <v>11.085</v>
      </c>
      <c r="P853" s="30" t="n">
        <v>9.365</v>
      </c>
      <c r="Q853" s="30" t="n">
        <v>10.815</v>
      </c>
      <c r="R853" s="31" t="n">
        <v>-0.0135</v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18" t="n">
        <v>502.191</v>
      </c>
      <c r="F854" s="8" t="n">
        <v>420958.0494</v>
      </c>
      <c r="G854" s="9" t="n">
        <v>591331448</v>
      </c>
      <c r="H854" s="18" t="n">
        <v>46.2492</v>
      </c>
      <c r="I854" s="8" t="n">
        <v>2718.0736</v>
      </c>
      <c r="J854" s="9" t="n">
        <v>3343350</v>
      </c>
      <c r="K854" s="18" t="n">
        <v>548.4402</v>
      </c>
      <c r="L854" s="8" t="n">
        <v>423676.123</v>
      </c>
      <c r="M854" s="9" t="n">
        <v>594674798</v>
      </c>
      <c r="N854" s="29" t="n">
        <v>10.815</v>
      </c>
      <c r="O854" s="30" t="n">
        <v>10.975</v>
      </c>
      <c r="P854" s="30" t="n">
        <v>9.805</v>
      </c>
      <c r="Q854" s="30" t="n">
        <v>10.6775</v>
      </c>
      <c r="R854" s="31" t="n">
        <v>-0.0127</v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18" t="n">
        <v>606.4247</v>
      </c>
      <c r="F855" s="8" t="n">
        <v>410414.6994</v>
      </c>
      <c r="G855" s="9" t="n">
        <v>457219716</v>
      </c>
      <c r="H855" s="18" t="n">
        <v>50.6533</v>
      </c>
      <c r="I855" s="8" t="n">
        <v>3059.5446</v>
      </c>
      <c r="J855" s="9" t="n">
        <v>3582296</v>
      </c>
      <c r="K855" s="18" t="n">
        <v>657.078</v>
      </c>
      <c r="L855" s="8" t="n">
        <v>413474.244</v>
      </c>
      <c r="M855" s="9" t="n">
        <v>460802012</v>
      </c>
      <c r="N855" s="29" t="n">
        <v>10.6775</v>
      </c>
      <c r="O855" s="30" t="n">
        <v>11.025</v>
      </c>
      <c r="P855" s="30" t="n">
        <v>9.800000000000001</v>
      </c>
      <c r="Q855" s="30" t="n">
        <v>10.8725</v>
      </c>
      <c r="R855" s="31" t="n">
        <v>0.0183</v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18" t="n">
        <v>567.1845</v>
      </c>
      <c r="F856" s="8" t="n">
        <v>196956.122</v>
      </c>
      <c r="G856" s="9" t="n">
        <v>254966636</v>
      </c>
      <c r="H856" s="18" t="n">
        <v>75.4954</v>
      </c>
      <c r="I856" s="8" t="n">
        <v>4178.6181</v>
      </c>
      <c r="J856" s="9" t="n">
        <v>4671056</v>
      </c>
      <c r="K856" s="18" t="n">
        <v>642.6799</v>
      </c>
      <c r="L856" s="8" t="n">
        <v>201134.7401</v>
      </c>
      <c r="M856" s="9" t="n">
        <v>259637692</v>
      </c>
      <c r="N856" s="29" t="n">
        <v>10.8725</v>
      </c>
      <c r="O856" s="30" t="n">
        <v>10.97</v>
      </c>
      <c r="P856" s="30" t="n">
        <v>10.0775</v>
      </c>
      <c r="Q856" s="30" t="n">
        <v>10.78</v>
      </c>
      <c r="R856" s="31" t="n">
        <v>-0.008500000000000001</v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18" t="n">
        <v>517.0318</v>
      </c>
      <c r="F857" s="8" t="n">
        <v>233509.2383</v>
      </c>
      <c r="G857" s="9" t="n">
        <v>305491992</v>
      </c>
      <c r="H857" s="18" t="n">
        <v>63.473</v>
      </c>
      <c r="I857" s="8" t="n">
        <v>3503.1027</v>
      </c>
      <c r="J857" s="9" t="n">
        <v>4057676</v>
      </c>
      <c r="K857" s="18" t="n">
        <v>580.5048</v>
      </c>
      <c r="L857" s="8" t="n">
        <v>237012.341</v>
      </c>
      <c r="M857" s="9" t="n">
        <v>309549668</v>
      </c>
      <c r="N857" s="29" t="n">
        <v>10.78</v>
      </c>
      <c r="O857" s="30" t="n">
        <v>11.5</v>
      </c>
      <c r="P857" s="30" t="n">
        <v>10.3375</v>
      </c>
      <c r="Q857" s="30" t="n">
        <v>11.3475</v>
      </c>
      <c r="R857" s="31" t="n">
        <v>0.0526</v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18" t="n">
        <v>719.7343</v>
      </c>
      <c r="F858" s="8" t="n">
        <v>439579.7619</v>
      </c>
      <c r="G858" s="9" t="n">
        <v>555250716</v>
      </c>
      <c r="H858" s="18" t="n">
        <v>69.54859999999999</v>
      </c>
      <c r="I858" s="8" t="n">
        <v>4680.5568</v>
      </c>
      <c r="J858" s="9" t="n">
        <v>5537772</v>
      </c>
      <c r="K858" s="18" t="n">
        <v>789.2829</v>
      </c>
      <c r="L858" s="8" t="n">
        <v>444260.3187</v>
      </c>
      <c r="M858" s="9" t="n">
        <v>560788488</v>
      </c>
      <c r="N858" s="29" t="n">
        <v>11.3475</v>
      </c>
      <c r="O858" s="30" t="n">
        <v>12.0225</v>
      </c>
      <c r="P858" s="30" t="n">
        <v>10.7125</v>
      </c>
      <c r="Q858" s="30" t="n">
        <v>11.69</v>
      </c>
      <c r="R858" s="31" t="n">
        <v>0.0302</v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18" t="n">
        <v>700.204</v>
      </c>
      <c r="F859" s="8" t="n">
        <v>544765.0404000001</v>
      </c>
      <c r="G859" s="9" t="n">
        <v>755956319</v>
      </c>
      <c r="H859" s="18" t="n">
        <v>57.4507</v>
      </c>
      <c r="I859" s="8" t="n">
        <v>3797.8782</v>
      </c>
      <c r="J859" s="9" t="n">
        <v>4402880</v>
      </c>
      <c r="K859" s="18" t="n">
        <v>757.6547</v>
      </c>
      <c r="L859" s="8" t="n">
        <v>548562.9186</v>
      </c>
      <c r="M859" s="9" t="n">
        <v>760359199</v>
      </c>
      <c r="N859" s="29" t="n">
        <v>11.69</v>
      </c>
      <c r="O859" s="30" t="n">
        <v>12.0475</v>
      </c>
      <c r="P859" s="30" t="n">
        <v>11.535</v>
      </c>
      <c r="Q859" s="30" t="n">
        <v>11.8275</v>
      </c>
      <c r="R859" s="31" t="n">
        <v>0.0118</v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18" t="n">
        <v>614.9429</v>
      </c>
      <c r="F860" s="8" t="n">
        <v>409544.6423</v>
      </c>
      <c r="G860" s="9" t="n">
        <v>441114759</v>
      </c>
      <c r="H860" s="18" t="n">
        <v>52.8825</v>
      </c>
      <c r="I860" s="8" t="n">
        <v>3481.4851</v>
      </c>
      <c r="J860" s="9" t="n">
        <v>4150413</v>
      </c>
      <c r="K860" s="18" t="n">
        <v>667.8253999999999</v>
      </c>
      <c r="L860" s="8" t="n">
        <v>413026.1274</v>
      </c>
      <c r="M860" s="9" t="n">
        <v>445265172</v>
      </c>
      <c r="N860" s="29" t="n">
        <v>11.8275</v>
      </c>
      <c r="O860" s="30" t="n">
        <v>12.0425</v>
      </c>
      <c r="P860" s="30" t="n">
        <v>11.21</v>
      </c>
      <c r="Q860" s="30" t="n">
        <v>11.3175</v>
      </c>
      <c r="R860" s="31" t="n">
        <v>-0.0431</v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18" t="n">
        <v>468.5732</v>
      </c>
      <c r="F861" s="8" t="n">
        <v>169827.2902</v>
      </c>
      <c r="G861" s="9" t="n">
        <v>215643552</v>
      </c>
      <c r="H861" s="18" t="n">
        <v>53.9546</v>
      </c>
      <c r="I861" s="8" t="n">
        <v>3875.9697</v>
      </c>
      <c r="J861" s="9" t="n">
        <v>4541142</v>
      </c>
      <c r="K861" s="18" t="n">
        <v>522.5278</v>
      </c>
      <c r="L861" s="8" t="n">
        <v>173703.2599</v>
      </c>
      <c r="M861" s="9" t="n">
        <v>220184694</v>
      </c>
      <c r="N861" s="29" t="n">
        <v>11.3175</v>
      </c>
      <c r="O861" s="30" t="n">
        <v>11.32</v>
      </c>
      <c r="P861" s="30" t="n">
        <v>10.0725</v>
      </c>
      <c r="Q861" s="30" t="n">
        <v>10.9025</v>
      </c>
      <c r="R861" s="31" t="n">
        <v>-0.0367</v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18" t="n">
        <v>429.8573</v>
      </c>
      <c r="F862" s="8" t="n">
        <v>301419.3052</v>
      </c>
      <c r="G862" s="9" t="n">
        <v>383485830</v>
      </c>
      <c r="H862" s="18" t="n">
        <v>49.7939</v>
      </c>
      <c r="I862" s="8" t="n">
        <v>3918.6534</v>
      </c>
      <c r="J862" s="9" t="n">
        <v>4392077</v>
      </c>
      <c r="K862" s="18" t="n">
        <v>479.6512</v>
      </c>
      <c r="L862" s="8" t="n">
        <v>305337.9586</v>
      </c>
      <c r="M862" s="9" t="n">
        <v>387877907</v>
      </c>
      <c r="N862" s="29" t="n">
        <v>10.9025</v>
      </c>
      <c r="O862" s="30" t="n">
        <v>11.4075</v>
      </c>
      <c r="P862" s="30" t="n">
        <v>10.45</v>
      </c>
      <c r="Q862" s="30" t="n">
        <v>10.835</v>
      </c>
      <c r="R862" s="31" t="n">
        <v>-0.0062</v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18" t="n">
        <v>561.8899</v>
      </c>
      <c r="F863" s="8" t="n">
        <v>470230.2506</v>
      </c>
      <c r="G863" s="9" t="n">
        <v>649093578</v>
      </c>
      <c r="H863" s="18" t="n">
        <v>46.645</v>
      </c>
      <c r="I863" s="8" t="n">
        <v>4233.6332</v>
      </c>
      <c r="J863" s="9" t="n">
        <v>4953318</v>
      </c>
      <c r="K863" s="18" t="n">
        <v>608.5349</v>
      </c>
      <c r="L863" s="8" t="n">
        <v>474463.8838</v>
      </c>
      <c r="M863" s="9" t="n">
        <v>654046896</v>
      </c>
      <c r="N863" s="29" t="n">
        <v>10.835</v>
      </c>
      <c r="O863" s="30" t="n">
        <v>11.47</v>
      </c>
      <c r="P863" s="30" t="n">
        <v>10.835</v>
      </c>
      <c r="Q863" s="30" t="n">
        <v>11.1275</v>
      </c>
      <c r="R863" s="31" t="n">
        <v>0.027</v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18" t="n">
        <v>567.1068</v>
      </c>
      <c r="F864" s="8" t="n">
        <v>364545.7852</v>
      </c>
      <c r="G864" s="9" t="n">
        <v>399220281</v>
      </c>
      <c r="H864" s="18" t="n">
        <v>46.2353</v>
      </c>
      <c r="I864" s="8" t="n">
        <v>4739.6192</v>
      </c>
      <c r="J864" s="9" t="n">
        <v>5572047</v>
      </c>
      <c r="K864" s="18" t="n">
        <v>613.3421</v>
      </c>
      <c r="L864" s="8" t="n">
        <v>369285.4044</v>
      </c>
      <c r="M864" s="9" t="n">
        <v>404792328</v>
      </c>
      <c r="N864" s="29" t="n">
        <v>11.1275</v>
      </c>
      <c r="O864" s="30" t="n">
        <v>11.39</v>
      </c>
      <c r="P864" s="30" t="n">
        <v>10.62</v>
      </c>
      <c r="Q864" s="30" t="n">
        <v>10.8175</v>
      </c>
      <c r="R864" s="31" t="n">
        <v>-0.0279</v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18" t="n">
        <v>577.7643</v>
      </c>
      <c r="F865" s="8" t="n">
        <v>183628.6861</v>
      </c>
      <c r="G865" s="9" t="n">
        <v>237455400</v>
      </c>
      <c r="H865" s="18" t="n">
        <v>42.9166</v>
      </c>
      <c r="I865" s="8" t="n">
        <v>4903.3353</v>
      </c>
      <c r="J865" s="9" t="n">
        <v>5679441</v>
      </c>
      <c r="K865" s="18" t="n">
        <v>620.6809</v>
      </c>
      <c r="L865" s="8" t="n">
        <v>188532.0214</v>
      </c>
      <c r="M865" s="9" t="n">
        <v>243134841</v>
      </c>
      <c r="N865" s="29" t="n">
        <v>10.8175</v>
      </c>
      <c r="O865" s="30" t="n">
        <v>11.0725</v>
      </c>
      <c r="P865" s="30" t="n">
        <v>10.3925</v>
      </c>
      <c r="Q865" s="30" t="n">
        <v>10.66</v>
      </c>
      <c r="R865" s="31" t="n">
        <v>-0.0146</v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18" t="n">
        <v>625.5785</v>
      </c>
      <c r="F866" s="8" t="n">
        <v>297548.3141</v>
      </c>
      <c r="G866" s="9" t="n">
        <v>399291664</v>
      </c>
      <c r="H866" s="18" t="n">
        <v>39.4523</v>
      </c>
      <c r="I866" s="8" t="n">
        <v>4709.1175</v>
      </c>
      <c r="J866" s="9" t="n">
        <v>5493335</v>
      </c>
      <c r="K866" s="18" t="n">
        <v>665.0308</v>
      </c>
      <c r="L866" s="8" t="n">
        <v>302257.4316</v>
      </c>
      <c r="M866" s="9" t="n">
        <v>404784999</v>
      </c>
      <c r="N866" s="29" t="n">
        <v>10.66</v>
      </c>
      <c r="O866" s="30" t="n">
        <v>11.305</v>
      </c>
      <c r="P866" s="30" t="n">
        <v>10.2725</v>
      </c>
      <c r="Q866" s="30" t="n">
        <v>10.9</v>
      </c>
      <c r="R866" s="31" t="n">
        <v>0.0225</v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18" t="n">
        <v>478.3763</v>
      </c>
      <c r="F867" s="8" t="n">
        <v>343182.4433</v>
      </c>
      <c r="G867" s="9" t="n">
        <v>438100947</v>
      </c>
      <c r="H867" s="18" t="n">
        <v>32.9937</v>
      </c>
      <c r="I867" s="8" t="n">
        <v>3790.0309</v>
      </c>
      <c r="J867" s="9" t="n">
        <v>4507380</v>
      </c>
      <c r="K867" s="18" t="n">
        <v>511.37</v>
      </c>
      <c r="L867" s="8" t="n">
        <v>346972.4742</v>
      </c>
      <c r="M867" s="9" t="n">
        <v>442608327</v>
      </c>
      <c r="N867" s="29" t="n">
        <v>10.9</v>
      </c>
      <c r="O867" s="30" t="n">
        <v>11.29</v>
      </c>
      <c r="P867" s="30" t="n">
        <v>9.2475</v>
      </c>
      <c r="Q867" s="30" t="n">
        <v>11.185</v>
      </c>
      <c r="R867" s="31" t="n">
        <v>0.0261</v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18" t="n">
        <v>605.0925999999999</v>
      </c>
      <c r="F868" s="8" t="n">
        <v>297990.5626</v>
      </c>
      <c r="G868" s="9" t="n">
        <v>391964315</v>
      </c>
      <c r="H868" s="18" t="n">
        <v>37.8032</v>
      </c>
      <c r="I868" s="8" t="n">
        <v>3718.1955</v>
      </c>
      <c r="J868" s="9" t="n">
        <v>4267875</v>
      </c>
      <c r="K868" s="18" t="n">
        <v>642.8958</v>
      </c>
      <c r="L868" s="8" t="n">
        <v>301708.7581</v>
      </c>
      <c r="M868" s="9" t="n">
        <v>396232190</v>
      </c>
      <c r="N868" s="29" t="n">
        <v>11.185</v>
      </c>
      <c r="O868" s="30" t="n">
        <v>11.8225</v>
      </c>
      <c r="P868" s="30" t="n">
        <v>9.390000000000001</v>
      </c>
      <c r="Q868" s="30" t="n">
        <v>11.585</v>
      </c>
      <c r="R868" s="31" t="n">
        <v>0.0358</v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18" t="n">
        <v>670.0589</v>
      </c>
      <c r="F869" s="8" t="n">
        <v>547983.585</v>
      </c>
      <c r="G869" s="9" t="n">
        <v>703455230</v>
      </c>
      <c r="H869" s="18" t="n">
        <v>43.6081</v>
      </c>
      <c r="I869" s="8" t="n">
        <v>2919.1041</v>
      </c>
      <c r="J869" s="9" t="n">
        <v>3423628</v>
      </c>
      <c r="K869" s="18" t="n">
        <v>713.667</v>
      </c>
      <c r="L869" s="8" t="n">
        <v>550902.6891</v>
      </c>
      <c r="M869" s="9" t="n">
        <v>706878858</v>
      </c>
      <c r="N869" s="29" t="n">
        <v>11.585</v>
      </c>
      <c r="O869" s="30" t="n">
        <v>13.0225</v>
      </c>
      <c r="P869" s="30" t="n">
        <v>9.397500000000001</v>
      </c>
      <c r="Q869" s="30" t="n">
        <v>12.8225</v>
      </c>
      <c r="R869" s="31" t="n">
        <v>0.1068</v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18" t="n">
        <v>434.7866</v>
      </c>
      <c r="F870" s="8" t="n">
        <v>190468.6177</v>
      </c>
      <c r="G870" s="9" t="n">
        <v>253712588</v>
      </c>
      <c r="H870" s="18" t="n">
        <v>51.5281</v>
      </c>
      <c r="I870" s="8" t="n">
        <v>2641.9955</v>
      </c>
      <c r="J870" s="9" t="n">
        <v>3130272</v>
      </c>
      <c r="K870" s="18" t="n">
        <v>486.3147</v>
      </c>
      <c r="L870" s="8" t="n">
        <v>193110.6132</v>
      </c>
      <c r="M870" s="9" t="n">
        <v>256842860</v>
      </c>
      <c r="N870" s="29" t="n">
        <v>12.8225</v>
      </c>
      <c r="O870" s="30" t="n">
        <v>12.8225</v>
      </c>
      <c r="P870" s="30" t="n">
        <v>11.3075</v>
      </c>
      <c r="Q870" s="30" t="n">
        <v>11.4525</v>
      </c>
      <c r="R870" s="31" t="n">
        <v>-0.1068</v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18" t="n">
        <v>429.8465</v>
      </c>
      <c r="F871" s="8" t="n">
        <v>310982.6449</v>
      </c>
      <c r="G871" s="9" t="n">
        <v>397133117</v>
      </c>
      <c r="H871" s="18" t="n">
        <v>43.4054</v>
      </c>
      <c r="I871" s="8" t="n">
        <v>2464.6714</v>
      </c>
      <c r="J871" s="9" t="n">
        <v>2894729</v>
      </c>
      <c r="K871" s="18" t="n">
        <v>473.2519</v>
      </c>
      <c r="L871" s="8" t="n">
        <v>313447.3163</v>
      </c>
      <c r="M871" s="9" t="n">
        <v>400027846</v>
      </c>
      <c r="N871" s="29" t="n">
        <v>11.4525</v>
      </c>
      <c r="O871" s="30" t="n">
        <v>12.4075</v>
      </c>
      <c r="P871" s="30" t="n">
        <v>10.775</v>
      </c>
      <c r="Q871" s="30" t="n">
        <v>11.7875</v>
      </c>
      <c r="R871" s="31" t="n">
        <v>0.0293</v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18" t="n">
        <v>514.2516000000001</v>
      </c>
      <c r="F872" s="8" t="n">
        <v>420814.8178</v>
      </c>
      <c r="G872" s="9" t="n">
        <v>591705009</v>
      </c>
      <c r="H872" s="18" t="n">
        <v>47.9844</v>
      </c>
      <c r="I872" s="8" t="n">
        <v>2882.9952</v>
      </c>
      <c r="J872" s="9" t="n">
        <v>3413309</v>
      </c>
      <c r="K872" s="18" t="n">
        <v>562.236</v>
      </c>
      <c r="L872" s="8" t="n">
        <v>423697.813</v>
      </c>
      <c r="M872" s="9" t="n">
        <v>595118318</v>
      </c>
      <c r="N872" s="29" t="n">
        <v>11.7875</v>
      </c>
      <c r="O872" s="30" t="n">
        <v>12.22</v>
      </c>
      <c r="P872" s="30" t="n">
        <v>11.115</v>
      </c>
      <c r="Q872" s="30" t="n">
        <v>11.655</v>
      </c>
      <c r="R872" s="31" t="n">
        <v>-0.0112</v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18" t="n">
        <v>463.7144</v>
      </c>
      <c r="F873" s="8" t="n">
        <v>363432.1689</v>
      </c>
      <c r="G873" s="9" t="n">
        <v>394993418</v>
      </c>
      <c r="H873" s="18" t="n">
        <v>41.71</v>
      </c>
      <c r="I873" s="8" t="n">
        <v>2533.0245</v>
      </c>
      <c r="J873" s="9" t="n">
        <v>3030731</v>
      </c>
      <c r="K873" s="18" t="n">
        <v>505.4244</v>
      </c>
      <c r="L873" s="8" t="n">
        <v>365965.1934</v>
      </c>
      <c r="M873" s="9" t="n">
        <v>398024149</v>
      </c>
      <c r="N873" s="29" t="n">
        <v>11.655</v>
      </c>
      <c r="O873" s="30" t="n">
        <v>11.655</v>
      </c>
      <c r="P873" s="30" t="n">
        <v>10.8425</v>
      </c>
      <c r="Q873" s="30" t="n">
        <v>10.94</v>
      </c>
      <c r="R873" s="31" t="n">
        <v>-0.0613</v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18" t="n">
        <v>378.9346</v>
      </c>
      <c r="F874" s="8" t="n">
        <v>136452.5166</v>
      </c>
      <c r="G874" s="9" t="n">
        <v>177163339</v>
      </c>
      <c r="H874" s="18" t="n">
        <v>44.5578</v>
      </c>
      <c r="I874" s="8" t="n">
        <v>2689.4158</v>
      </c>
      <c r="J874" s="9" t="n">
        <v>3093934</v>
      </c>
      <c r="K874" s="18" t="n">
        <v>423.4924</v>
      </c>
      <c r="L874" s="8" t="n">
        <v>139141.9324</v>
      </c>
      <c r="M874" s="9" t="n">
        <v>180257273</v>
      </c>
      <c r="N874" s="29" t="n">
        <v>10.94</v>
      </c>
      <c r="O874" s="30" t="n">
        <v>10.94</v>
      </c>
      <c r="P874" s="30" t="n">
        <v>9.73</v>
      </c>
      <c r="Q874" s="30" t="n">
        <v>10.3</v>
      </c>
      <c r="R874" s="31" t="n">
        <v>-0.0585</v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18" t="n">
        <v>450.1998</v>
      </c>
      <c r="F875" s="8" t="n">
        <v>226285.3462</v>
      </c>
      <c r="G875" s="9" t="n">
        <v>303253514</v>
      </c>
      <c r="H875" s="18" t="n">
        <v>39.4999</v>
      </c>
      <c r="I875" s="8" t="n">
        <v>2654.7553</v>
      </c>
      <c r="J875" s="9" t="n">
        <v>3205371</v>
      </c>
      <c r="K875" s="18" t="n">
        <v>489.6997</v>
      </c>
      <c r="L875" s="8" t="n">
        <v>228940.1015</v>
      </c>
      <c r="M875" s="9" t="n">
        <v>306458885</v>
      </c>
      <c r="N875" s="29" t="n">
        <v>10.3</v>
      </c>
      <c r="O875" s="30" t="n">
        <v>11.6325</v>
      </c>
      <c r="P875" s="30" t="n">
        <v>10.12</v>
      </c>
      <c r="Q875" s="30" t="n">
        <v>11.4</v>
      </c>
      <c r="R875" s="31" t="n">
        <v>0.1068</v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18" t="n">
        <v>496.3075</v>
      </c>
      <c r="F876" s="8" t="n">
        <v>355013.3047</v>
      </c>
      <c r="G876" s="9" t="n">
        <v>457110772</v>
      </c>
      <c r="H876" s="18" t="n">
        <v>43.9702</v>
      </c>
      <c r="I876" s="8" t="n">
        <v>2867.027</v>
      </c>
      <c r="J876" s="9" t="n">
        <v>3326694</v>
      </c>
      <c r="K876" s="18" t="n">
        <v>540.2777</v>
      </c>
      <c r="L876" s="8" t="n">
        <v>357880.3317</v>
      </c>
      <c r="M876" s="9" t="n">
        <v>460437466</v>
      </c>
      <c r="N876" s="29" t="n">
        <v>11.4</v>
      </c>
      <c r="O876" s="30" t="n">
        <v>11.4</v>
      </c>
      <c r="P876" s="30" t="n">
        <v>10.855</v>
      </c>
      <c r="Q876" s="30" t="n">
        <v>11.27</v>
      </c>
      <c r="R876" s="31" t="n">
        <v>-0.0114</v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18" t="n">
        <v>505.9075</v>
      </c>
      <c r="F877" s="8" t="n">
        <v>455308.936</v>
      </c>
      <c r="G877" s="9" t="n">
        <v>643526091</v>
      </c>
      <c r="H877" s="18" t="n">
        <v>44.4332</v>
      </c>
      <c r="I877" s="8" t="n">
        <v>2976.798</v>
      </c>
      <c r="J877" s="9" t="n">
        <v>3641994</v>
      </c>
      <c r="K877" s="18" t="n">
        <v>550.3407</v>
      </c>
      <c r="L877" s="8" t="n">
        <v>458285.734</v>
      </c>
      <c r="M877" s="9" t="n">
        <v>647168085</v>
      </c>
      <c r="N877" s="29" t="n">
        <v>11.27</v>
      </c>
      <c r="O877" s="30" t="n">
        <v>11.3225</v>
      </c>
      <c r="P877" s="30" t="n">
        <v>10.39</v>
      </c>
      <c r="Q877" s="30" t="n">
        <v>10.985</v>
      </c>
      <c r="R877" s="31" t="n">
        <v>-0.0253</v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18" t="n">
        <v>369.7783</v>
      </c>
      <c r="F878" s="8" t="n">
        <v>329687.8177</v>
      </c>
      <c r="G878" s="9" t="n">
        <v>349198052</v>
      </c>
      <c r="H878" s="18" t="n">
        <v>45.2798</v>
      </c>
      <c r="I878" s="8" t="n">
        <v>3265.0499</v>
      </c>
      <c r="J878" s="9" t="n">
        <v>4035391</v>
      </c>
      <c r="K878" s="18" t="n">
        <v>415.0581</v>
      </c>
      <c r="L878" s="8" t="n">
        <v>332952.8676</v>
      </c>
      <c r="M878" s="9" t="n">
        <v>353233443</v>
      </c>
      <c r="N878" s="29" t="n">
        <v>10.985</v>
      </c>
      <c r="O878" s="30" t="n">
        <v>11.1175</v>
      </c>
      <c r="P878" s="30" t="n">
        <v>10.565</v>
      </c>
      <c r="Q878" s="30" t="n">
        <v>10.6175</v>
      </c>
      <c r="R878" s="31" t="n">
        <v>-0.0335</v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18" t="n">
        <v>372.8256</v>
      </c>
      <c r="F879" s="8" t="n">
        <v>129899.9212</v>
      </c>
      <c r="G879" s="9" t="n">
        <v>166128655</v>
      </c>
      <c r="H879" s="18" t="n">
        <v>52.4633</v>
      </c>
      <c r="I879" s="8" t="n">
        <v>4075.7541</v>
      </c>
      <c r="J879" s="9" t="n">
        <v>4987159</v>
      </c>
      <c r="K879" s="18" t="n">
        <v>425.2889</v>
      </c>
      <c r="L879" s="8" t="n">
        <v>133975.6753</v>
      </c>
      <c r="M879" s="9" t="n">
        <v>171115814</v>
      </c>
      <c r="N879" s="29" t="n">
        <v>10.6175</v>
      </c>
      <c r="O879" s="30" t="n">
        <v>11.025</v>
      </c>
      <c r="P879" s="30" t="n">
        <v>10.4025</v>
      </c>
      <c r="Q879" s="30" t="n">
        <v>10.6175</v>
      </c>
      <c r="R879" s="31" t="n">
        <v>0</v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18" t="n">
        <v>409.2483</v>
      </c>
      <c r="F880" s="8" t="n">
        <v>211765.166</v>
      </c>
      <c r="G880" s="9" t="n">
        <v>283868606</v>
      </c>
      <c r="H880" s="18" t="n">
        <v>40.9097</v>
      </c>
      <c r="I880" s="8" t="n">
        <v>3329.4612</v>
      </c>
      <c r="J880" s="9" t="n">
        <v>3890000</v>
      </c>
      <c r="K880" s="18" t="n">
        <v>450.158</v>
      </c>
      <c r="L880" s="8" t="n">
        <v>215094.6272</v>
      </c>
      <c r="M880" s="9" t="n">
        <v>287758606</v>
      </c>
      <c r="N880" s="29" t="n">
        <v>10.6175</v>
      </c>
      <c r="O880" s="30" t="n">
        <v>11.1525</v>
      </c>
      <c r="P880" s="30" t="n">
        <v>9.1525</v>
      </c>
      <c r="Q880" s="30" t="n">
        <v>11.07</v>
      </c>
      <c r="R880" s="31" t="n">
        <v>0.0426</v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18" t="n">
        <v>375.8405</v>
      </c>
      <c r="F881" s="8" t="n">
        <v>305018.0456</v>
      </c>
      <c r="G881" s="9" t="n">
        <v>389518656</v>
      </c>
      <c r="H881" s="18" t="n">
        <v>40.3915</v>
      </c>
      <c r="I881" s="8" t="n">
        <v>3668.6424</v>
      </c>
      <c r="J881" s="9" t="n">
        <v>4286881</v>
      </c>
      <c r="K881" s="18" t="n">
        <v>416.232</v>
      </c>
      <c r="L881" s="8" t="n">
        <v>308686.688</v>
      </c>
      <c r="M881" s="9" t="n">
        <v>393805537</v>
      </c>
      <c r="N881" s="29" t="n">
        <v>11.07</v>
      </c>
      <c r="O881" s="30" t="n">
        <v>11.07</v>
      </c>
      <c r="P881" s="30" t="n">
        <v>10.4275</v>
      </c>
      <c r="Q881" s="30" t="n">
        <v>10.695</v>
      </c>
      <c r="R881" s="31" t="n">
        <v>-0.0339</v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18" t="n">
        <v>542.9876</v>
      </c>
      <c r="F882" s="8" t="n">
        <v>475897.9772</v>
      </c>
      <c r="G882" s="9" t="n">
        <v>675051247</v>
      </c>
      <c r="H882" s="18" t="n">
        <v>42.2397</v>
      </c>
      <c r="I882" s="8" t="n">
        <v>4334.5887</v>
      </c>
      <c r="J882" s="9" t="n">
        <v>5036614</v>
      </c>
      <c r="K882" s="18" t="n">
        <v>585.2273</v>
      </c>
      <c r="L882" s="8" t="n">
        <v>480232.5659</v>
      </c>
      <c r="M882" s="9" t="n">
        <v>680087861</v>
      </c>
      <c r="N882" s="29" t="n">
        <v>10.695</v>
      </c>
      <c r="O882" s="30" t="n">
        <v>11.17</v>
      </c>
      <c r="P882" s="30" t="n">
        <v>10.485</v>
      </c>
      <c r="Q882" s="30" t="n">
        <v>10.965</v>
      </c>
      <c r="R882" s="31" t="n">
        <v>0.0252</v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18" t="n">
        <v>534.1286</v>
      </c>
      <c r="F883" s="8" t="n">
        <v>404029.6878</v>
      </c>
      <c r="G883" s="9" t="n">
        <v>438774286</v>
      </c>
      <c r="H883" s="18" t="n">
        <v>41.1132</v>
      </c>
      <c r="I883" s="8" t="n">
        <v>4717.1196</v>
      </c>
      <c r="J883" s="9" t="n">
        <v>5426749</v>
      </c>
      <c r="K883" s="18" t="n">
        <v>575.2418</v>
      </c>
      <c r="L883" s="8" t="n">
        <v>408746.8074</v>
      </c>
      <c r="M883" s="9" t="n">
        <v>444201035</v>
      </c>
      <c r="N883" s="29" t="n">
        <v>10.965</v>
      </c>
      <c r="O883" s="30" t="n">
        <v>11.2125</v>
      </c>
      <c r="P883" s="30" t="n">
        <v>10.0475</v>
      </c>
      <c r="Q883" s="30" t="n">
        <v>10.8975</v>
      </c>
      <c r="R883" s="31" t="n">
        <v>-0.0062</v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18" t="n">
        <v>359.6652</v>
      </c>
      <c r="F884" s="8" t="n">
        <v>124428.8513</v>
      </c>
      <c r="G884" s="9" t="n">
        <v>162609732</v>
      </c>
      <c r="H884" s="18" t="n">
        <v>35.0992</v>
      </c>
      <c r="I884" s="8" t="n">
        <v>4459.1618</v>
      </c>
      <c r="J884" s="9" t="n">
        <v>5413035</v>
      </c>
      <c r="K884" s="18" t="n">
        <v>394.7644</v>
      </c>
      <c r="L884" s="8" t="n">
        <v>128888.0131</v>
      </c>
      <c r="M884" s="9" t="n">
        <v>168022767</v>
      </c>
      <c r="N884" s="29" t="n">
        <v>10.8975</v>
      </c>
      <c r="O884" s="30" t="n">
        <v>11.09</v>
      </c>
      <c r="P884" s="30" t="n">
        <v>10.075</v>
      </c>
      <c r="Q884" s="30" t="n">
        <v>10.8175</v>
      </c>
      <c r="R884" s="31" t="n">
        <v>-0.0073</v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18" t="n">
        <v>522.7782999999999</v>
      </c>
      <c r="F885" s="8" t="n">
        <v>334017.2596</v>
      </c>
      <c r="G885" s="9" t="n">
        <v>440467306</v>
      </c>
      <c r="H885" s="18" t="n">
        <v>37.0892</v>
      </c>
      <c r="I885" s="8" t="n">
        <v>4661.5091</v>
      </c>
      <c r="J885" s="9" t="n">
        <v>5651334</v>
      </c>
      <c r="K885" s="18" t="n">
        <v>559.8674999999999</v>
      </c>
      <c r="L885" s="8" t="n">
        <v>338678.7687</v>
      </c>
      <c r="M885" s="9" t="n">
        <v>446118640</v>
      </c>
      <c r="N885" s="29" t="n">
        <v>10.8175</v>
      </c>
      <c r="O885" s="30" t="n">
        <v>11.3575</v>
      </c>
      <c r="P885" s="30" t="n">
        <v>8.824999999999999</v>
      </c>
      <c r="Q885" s="30" t="n">
        <v>10.905</v>
      </c>
      <c r="R885" s="31" t="n">
        <v>0.0081</v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18" t="n">
        <v>720.9843</v>
      </c>
      <c r="F886" s="8" t="n">
        <v>333073.595</v>
      </c>
      <c r="G886" s="9" t="n">
        <v>439407402</v>
      </c>
      <c r="H886" s="18" t="n">
        <v>33.1765</v>
      </c>
      <c r="I886" s="8" t="n">
        <v>3599.5097</v>
      </c>
      <c r="J886" s="9" t="n">
        <v>4417295</v>
      </c>
      <c r="K886" s="18" t="n">
        <v>754.1608</v>
      </c>
      <c r="L886" s="8" t="n">
        <v>336673.1047</v>
      </c>
      <c r="M886" s="9" t="n">
        <v>443824697</v>
      </c>
      <c r="N886" s="29" t="n">
        <v>10.905</v>
      </c>
      <c r="O886" s="30" t="n">
        <v>12.1775</v>
      </c>
      <c r="P886" s="30" t="n">
        <v>9.965</v>
      </c>
      <c r="Q886" s="30" t="n">
        <v>11.3125</v>
      </c>
      <c r="R886" s="31" t="n">
        <v>0.0374</v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18" t="n">
        <v>725.4576</v>
      </c>
      <c r="F887" s="8" t="n">
        <v>558223.5605</v>
      </c>
      <c r="G887" s="9" t="n">
        <v>756194777</v>
      </c>
      <c r="H887" s="18" t="n">
        <v>43.8118</v>
      </c>
      <c r="I887" s="8" t="n">
        <v>2890.0795</v>
      </c>
      <c r="J887" s="9" t="n">
        <v>3575545</v>
      </c>
      <c r="K887" s="18" t="n">
        <v>769.2694</v>
      </c>
      <c r="L887" s="8" t="n">
        <v>561113.64</v>
      </c>
      <c r="M887" s="9" t="n">
        <v>759770322</v>
      </c>
      <c r="N887" s="29" t="n">
        <v>11.3125</v>
      </c>
      <c r="O887" s="30" t="n">
        <v>12.7</v>
      </c>
      <c r="P887" s="30" t="n">
        <v>11.3125</v>
      </c>
      <c r="Q887" s="30" t="n">
        <v>11.73</v>
      </c>
      <c r="R887" s="31" t="n">
        <v>0.0369</v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18" t="n">
        <v>425.288</v>
      </c>
      <c r="F888" s="8" t="n">
        <v>122836.2493</v>
      </c>
      <c r="G888" s="9" t="n">
        <v>164761449</v>
      </c>
      <c r="H888" s="18" t="n">
        <v>45.2667</v>
      </c>
      <c r="I888" s="8" t="n">
        <v>2522.5485</v>
      </c>
      <c r="J888" s="9" t="n">
        <v>3617842</v>
      </c>
      <c r="K888" s="18" t="n">
        <v>470.5547</v>
      </c>
      <c r="L888" s="8" t="n">
        <v>125358.7978</v>
      </c>
      <c r="M888" s="9" t="n">
        <v>168379291</v>
      </c>
      <c r="N888" s="29" t="n">
        <v>11.73</v>
      </c>
      <c r="O888" s="30" t="n">
        <v>12.305</v>
      </c>
      <c r="P888" s="30" t="n">
        <v>10.6725</v>
      </c>
      <c r="Q888" s="30" t="n">
        <v>10.905</v>
      </c>
      <c r="R888" s="31" t="n">
        <v>-0.0703</v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18" t="n">
        <v>586.1605</v>
      </c>
      <c r="F889" s="8" t="n">
        <v>270001.7492</v>
      </c>
      <c r="G889" s="9" t="n">
        <v>379355915</v>
      </c>
      <c r="H889" s="18" t="n">
        <v>41.4968</v>
      </c>
      <c r="I889" s="8" t="n">
        <v>2429.4593</v>
      </c>
      <c r="J889" s="9" t="n">
        <v>3519072</v>
      </c>
      <c r="K889" s="18" t="n">
        <v>627.6573</v>
      </c>
      <c r="L889" s="8" t="n">
        <v>272431.2085</v>
      </c>
      <c r="M889" s="9" t="n">
        <v>382874987</v>
      </c>
      <c r="N889" s="29" t="n">
        <v>10.905</v>
      </c>
      <c r="O889" s="30" t="n">
        <v>12.1925</v>
      </c>
      <c r="P889" s="30" t="n">
        <v>10.905</v>
      </c>
      <c r="Q889" s="30" t="n">
        <v>11.49</v>
      </c>
      <c r="R889" s="31" t="n">
        <v>0.0536</v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18" t="n">
        <v>615.1821</v>
      </c>
      <c r="F890" s="8" t="n">
        <v>421024.0277</v>
      </c>
      <c r="G890" s="9" t="n">
        <v>557972267</v>
      </c>
      <c r="H890" s="18" t="n">
        <v>37.214</v>
      </c>
      <c r="I890" s="8" t="n">
        <v>2169.9931</v>
      </c>
      <c r="J890" s="9" t="n">
        <v>3002935</v>
      </c>
      <c r="K890" s="18" t="n">
        <v>652.3961</v>
      </c>
      <c r="L890" s="8" t="n">
        <v>423194.0208</v>
      </c>
      <c r="M890" s="9" t="n">
        <v>560975202</v>
      </c>
      <c r="N890" s="29" t="n">
        <v>11.49</v>
      </c>
      <c r="O890" s="30" t="n">
        <v>12.285</v>
      </c>
      <c r="P890" s="30" t="n">
        <v>11.2625</v>
      </c>
      <c r="Q890" s="30" t="n">
        <v>11.825</v>
      </c>
      <c r="R890" s="31" t="n">
        <v>0.0292</v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18" t="n">
        <v>513.2892000000001</v>
      </c>
      <c r="F891" s="8" t="n">
        <v>443248.6556</v>
      </c>
      <c r="G891" s="9" t="n">
        <v>651765835</v>
      </c>
      <c r="H891" s="18" t="n">
        <v>39.1898</v>
      </c>
      <c r="I891" s="8" t="n">
        <v>2329.4712</v>
      </c>
      <c r="J891" s="9" t="n">
        <v>3230908</v>
      </c>
      <c r="K891" s="18" t="n">
        <v>552.479</v>
      </c>
      <c r="L891" s="8" t="n">
        <v>445578.1268</v>
      </c>
      <c r="M891" s="9" t="n">
        <v>654996743</v>
      </c>
      <c r="N891" s="29" t="n">
        <v>11.825</v>
      </c>
      <c r="O891" s="30" t="n">
        <v>12.195</v>
      </c>
      <c r="P891" s="30" t="n">
        <v>11.825</v>
      </c>
      <c r="Q891" s="30" t="n">
        <v>12.0475</v>
      </c>
      <c r="R891" s="31" t="n">
        <v>0.0188</v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18" t="n">
        <v>520.6327</v>
      </c>
      <c r="F892" s="8" t="n">
        <v>362741.4822</v>
      </c>
      <c r="G892" s="9" t="n">
        <v>409564865</v>
      </c>
      <c r="H892" s="18" t="n">
        <v>43.4638</v>
      </c>
      <c r="I892" s="8" t="n">
        <v>2640.016</v>
      </c>
      <c r="J892" s="9" t="n">
        <v>3631103</v>
      </c>
      <c r="K892" s="18" t="n">
        <v>564.0965</v>
      </c>
      <c r="L892" s="8" t="n">
        <v>365381.4982</v>
      </c>
      <c r="M892" s="9" t="n">
        <v>413195968</v>
      </c>
      <c r="N892" s="29" t="n">
        <v>12.0475</v>
      </c>
      <c r="O892" s="30" t="n">
        <v>12.0475</v>
      </c>
      <c r="P892" s="30" t="n">
        <v>10.9475</v>
      </c>
      <c r="Q892" s="30" t="n">
        <v>11.075</v>
      </c>
      <c r="R892" s="31" t="n">
        <v>-0.08069999999999999</v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18" t="n">
        <v>317.5102</v>
      </c>
      <c r="F893" s="8" t="n">
        <v>102235.3363</v>
      </c>
      <c r="G893" s="9" t="n">
        <v>136089955</v>
      </c>
      <c r="H893" s="18" t="n">
        <v>44.2721</v>
      </c>
      <c r="I893" s="8" t="n">
        <v>2794.5565</v>
      </c>
      <c r="J893" s="9" t="n">
        <v>3785651</v>
      </c>
      <c r="K893" s="18" t="n">
        <v>361.7823</v>
      </c>
      <c r="L893" s="8" t="n">
        <v>105029.8928</v>
      </c>
      <c r="M893" s="9" t="n">
        <v>139875606</v>
      </c>
      <c r="N893" s="29" t="n">
        <v>11.075</v>
      </c>
      <c r="O893" s="30" t="n">
        <v>11.075</v>
      </c>
      <c r="P893" s="30" t="n">
        <v>10.635</v>
      </c>
      <c r="Q893" s="30" t="n">
        <v>10.8825</v>
      </c>
      <c r="R893" s="31" t="n">
        <v>-0.0174</v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18" t="n">
        <v>375.1394</v>
      </c>
      <c r="F894" s="8" t="n">
        <v>189652.6068</v>
      </c>
      <c r="G894" s="9" t="n">
        <v>258167709</v>
      </c>
      <c r="H894" s="18" t="n">
        <v>40.0955</v>
      </c>
      <c r="I894" s="8" t="n">
        <v>2689.9024</v>
      </c>
      <c r="J894" s="9" t="n">
        <v>3728477</v>
      </c>
      <c r="K894" s="18" t="n">
        <v>415.2349</v>
      </c>
      <c r="L894" s="8" t="n">
        <v>192342.5092</v>
      </c>
      <c r="M894" s="9" t="n">
        <v>261896186</v>
      </c>
      <c r="N894" s="29" t="n">
        <v>10.8825</v>
      </c>
      <c r="O894" s="30" t="n">
        <v>11.28</v>
      </c>
      <c r="P894" s="30" t="n">
        <v>10.38</v>
      </c>
      <c r="Q894" s="30" t="n">
        <v>11.105</v>
      </c>
      <c r="R894" s="31" t="n">
        <v>0.0204</v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18" t="n">
        <v>548.8547</v>
      </c>
      <c r="F895" s="8" t="n">
        <v>422652.7505</v>
      </c>
      <c r="G895" s="9" t="n">
        <v>555275340</v>
      </c>
      <c r="H895" s="18" t="n">
        <v>42.6018</v>
      </c>
      <c r="I895" s="8" t="n">
        <v>2726.5604</v>
      </c>
      <c r="J895" s="9" t="n">
        <v>3695044</v>
      </c>
      <c r="K895" s="18" t="n">
        <v>591.4565</v>
      </c>
      <c r="L895" s="8" t="n">
        <v>425379.3109</v>
      </c>
      <c r="M895" s="9" t="n">
        <v>558970384</v>
      </c>
      <c r="N895" s="29" t="n">
        <v>11.105</v>
      </c>
      <c r="O895" s="30" t="n">
        <v>12.1775</v>
      </c>
      <c r="P895" s="30" t="n">
        <v>11</v>
      </c>
      <c r="Q895" s="30" t="n">
        <v>11.1925</v>
      </c>
      <c r="R895" s="31" t="n">
        <v>0.007900000000000001</v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18" t="n">
        <v>485.4931</v>
      </c>
      <c r="F896" s="8" t="n">
        <v>446331.5018</v>
      </c>
      <c r="G896" s="9" t="n">
        <v>648650311</v>
      </c>
      <c r="H896" s="18" t="n">
        <v>42.1275</v>
      </c>
      <c r="I896" s="8" t="n">
        <v>2653.7676</v>
      </c>
      <c r="J896" s="9" t="n">
        <v>3575262</v>
      </c>
      <c r="K896" s="18" t="n">
        <v>527.6206</v>
      </c>
      <c r="L896" s="8" t="n">
        <v>448985.2694</v>
      </c>
      <c r="M896" s="9" t="n">
        <v>652225573</v>
      </c>
      <c r="N896" s="29" t="n">
        <v>11.1925</v>
      </c>
      <c r="O896" s="30" t="n">
        <v>11.3325</v>
      </c>
      <c r="P896" s="30" t="n">
        <v>10.63</v>
      </c>
      <c r="Q896" s="30" t="n">
        <v>11.0375</v>
      </c>
      <c r="R896" s="31" t="n">
        <v>-0.0138</v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18" t="n">
        <v>420.2955</v>
      </c>
      <c r="F897" s="8" t="n">
        <v>341343.8713</v>
      </c>
      <c r="G897" s="9" t="n">
        <v>375927722</v>
      </c>
      <c r="H897" s="18" t="n">
        <v>46.4286</v>
      </c>
      <c r="I897" s="8" t="n">
        <v>3020.2421</v>
      </c>
      <c r="J897" s="9" t="n">
        <v>4050888</v>
      </c>
      <c r="K897" s="18" t="n">
        <v>466.7241</v>
      </c>
      <c r="L897" s="8" t="n">
        <v>344364.1134</v>
      </c>
      <c r="M897" s="9" t="n">
        <v>379978610</v>
      </c>
      <c r="N897" s="29" t="n">
        <v>11.0375</v>
      </c>
      <c r="O897" s="30" t="n">
        <v>11.2525</v>
      </c>
      <c r="P897" s="30" t="n">
        <v>10.37</v>
      </c>
      <c r="Q897" s="30" t="n">
        <v>10.9825</v>
      </c>
      <c r="R897" s="31" t="n">
        <v>-0.005</v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18" t="n">
        <v>349.3017</v>
      </c>
      <c r="F898" s="8" t="n">
        <v>124498.8536</v>
      </c>
      <c r="G898" s="9" t="n">
        <v>164741424</v>
      </c>
      <c r="H898" s="18" t="n">
        <v>41.9193</v>
      </c>
      <c r="I898" s="8" t="n">
        <v>2819.3722</v>
      </c>
      <c r="J898" s="9" t="n">
        <v>3866080</v>
      </c>
      <c r="K898" s="18" t="n">
        <v>391.221</v>
      </c>
      <c r="L898" s="8" t="n">
        <v>127318.2258</v>
      </c>
      <c r="M898" s="9" t="n">
        <v>168607504</v>
      </c>
      <c r="N898" s="29" t="n">
        <v>10.9825</v>
      </c>
      <c r="O898" s="30" t="n">
        <v>11.3575</v>
      </c>
      <c r="P898" s="30" t="n">
        <v>9.859999999999999</v>
      </c>
      <c r="Q898" s="30" t="n">
        <v>11.1075</v>
      </c>
      <c r="R898" s="31" t="n">
        <v>0.0114</v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18" t="n">
        <v>68.03789999999999</v>
      </c>
      <c r="F899" s="8" t="n">
        <v>34147.7197</v>
      </c>
      <c r="G899" s="9" t="n">
        <v>44598785</v>
      </c>
      <c r="H899" s="18" t="n">
        <v>5.0474</v>
      </c>
      <c r="I899" s="8" t="n">
        <v>356.9639</v>
      </c>
      <c r="J899" s="9" t="n">
        <v>486152</v>
      </c>
      <c r="K899" s="18" t="n">
        <v>73.0853</v>
      </c>
      <c r="L899" s="8" t="n">
        <v>34504.6836</v>
      </c>
      <c r="M899" s="9" t="n">
        <v>45084937</v>
      </c>
      <c r="N899" s="29" t="n">
        <v>11.1075</v>
      </c>
      <c r="O899" s="30" t="n">
        <v>11.54</v>
      </c>
      <c r="P899" s="30" t="n">
        <v>9.7525</v>
      </c>
      <c r="Q899" s="30" t="n">
        <v>11.3475</v>
      </c>
      <c r="R899" s="31" t="n">
        <v>0.0216</v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18" t="n">
        <v>402.2897</v>
      </c>
      <c r="F900" s="8" t="n">
        <v>311385.1252</v>
      </c>
      <c r="G900" s="9" t="n">
        <v>412049046</v>
      </c>
      <c r="H900" s="18" t="n">
        <v>42.6093</v>
      </c>
      <c r="I900" s="8" t="n">
        <v>2734.0629</v>
      </c>
      <c r="J900" s="9" t="n">
        <v>3583063</v>
      </c>
      <c r="K900" s="18" t="n">
        <v>444.899</v>
      </c>
      <c r="L900" s="8" t="n">
        <v>314119.1881</v>
      </c>
      <c r="M900" s="9" t="n">
        <v>415632109</v>
      </c>
      <c r="N900" s="29" t="n">
        <v>11.3475</v>
      </c>
      <c r="O900" s="30" t="n">
        <v>11.6325</v>
      </c>
      <c r="P900" s="30" t="n">
        <v>10.5025</v>
      </c>
      <c r="Q900" s="30" t="n">
        <v>11.1875</v>
      </c>
      <c r="R900" s="31" t="n">
        <v>-0.0141</v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18" t="n">
        <v>409.5797</v>
      </c>
      <c r="F901" s="8" t="n">
        <v>392937.9599</v>
      </c>
      <c r="G901" s="9" t="n">
        <v>558918346</v>
      </c>
      <c r="H901" s="18" t="n">
        <v>56.1013</v>
      </c>
      <c r="I901" s="8" t="n">
        <v>3950.2015</v>
      </c>
      <c r="J901" s="9" t="n">
        <v>5208871</v>
      </c>
      <c r="K901" s="18" t="n">
        <v>465.681</v>
      </c>
      <c r="L901" s="8" t="n">
        <v>396888.1614</v>
      </c>
      <c r="M901" s="9" t="n">
        <v>564127217</v>
      </c>
      <c r="N901" s="29" t="n">
        <v>11.1875</v>
      </c>
      <c r="O901" s="30" t="n">
        <v>11.4175</v>
      </c>
      <c r="P901" s="30" t="n">
        <v>8.395</v>
      </c>
      <c r="Q901" s="30" t="n">
        <v>11.135</v>
      </c>
      <c r="R901" s="31" t="n">
        <v>-0.0047</v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18" t="n">
        <v>509.4846</v>
      </c>
      <c r="F902" s="8" t="n">
        <v>427908.3304</v>
      </c>
      <c r="G902" s="9" t="n">
        <v>456509433</v>
      </c>
      <c r="H902" s="18" t="n">
        <v>61.4467</v>
      </c>
      <c r="I902" s="8" t="n">
        <v>4571.9415</v>
      </c>
      <c r="J902" s="9" t="n">
        <v>6045359</v>
      </c>
      <c r="K902" s="18" t="n">
        <v>570.9313</v>
      </c>
      <c r="L902" s="8" t="n">
        <v>432480.2719</v>
      </c>
      <c r="M902" s="9" t="n">
        <v>462554792</v>
      </c>
      <c r="N902" s="29" t="n">
        <v>11.135</v>
      </c>
      <c r="O902" s="30" t="n">
        <v>11.8075</v>
      </c>
      <c r="P902" s="30" t="n">
        <v>10.6175</v>
      </c>
      <c r="Q902" s="30" t="n">
        <v>11.6475</v>
      </c>
      <c r="R902" s="31" t="n">
        <v>0.046</v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18" t="n">
        <v>398.8925</v>
      </c>
      <c r="F903" s="8" t="n">
        <v>133581.8079</v>
      </c>
      <c r="G903" s="9" t="n">
        <v>173675066</v>
      </c>
      <c r="H903" s="18" t="n">
        <v>54.8993</v>
      </c>
      <c r="I903" s="8" t="n">
        <v>4284.0291</v>
      </c>
      <c r="J903" s="9" t="n">
        <v>5666502</v>
      </c>
      <c r="K903" s="18" t="n">
        <v>453.7918</v>
      </c>
      <c r="L903" s="8" t="n">
        <v>137865.837</v>
      </c>
      <c r="M903" s="9" t="n">
        <v>179341568</v>
      </c>
      <c r="N903" s="29" t="n">
        <v>11.6475</v>
      </c>
      <c r="O903" s="30" t="n">
        <v>12.09</v>
      </c>
      <c r="P903" s="30" t="n">
        <v>10.19</v>
      </c>
      <c r="Q903" s="30" t="n">
        <v>11.8275</v>
      </c>
      <c r="R903" s="31" t="n">
        <v>0.0155</v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18" t="n">
        <v>434.1643</v>
      </c>
      <c r="F904" s="8" t="n">
        <v>233649.1212</v>
      </c>
      <c r="G904" s="9" t="n">
        <v>313348023</v>
      </c>
      <c r="H904" s="18" t="n">
        <v>42.516</v>
      </c>
      <c r="I904" s="8" t="n">
        <v>3546.7389</v>
      </c>
      <c r="J904" s="9" t="n">
        <v>4656797</v>
      </c>
      <c r="K904" s="18" t="n">
        <v>476.6803</v>
      </c>
      <c r="L904" s="8" t="n">
        <v>237195.8601</v>
      </c>
      <c r="M904" s="9" t="n">
        <v>318004820</v>
      </c>
      <c r="N904" s="29" t="n">
        <v>11.8275</v>
      </c>
      <c r="O904" s="30" t="n">
        <v>12.67</v>
      </c>
      <c r="P904" s="30" t="n">
        <v>11.2</v>
      </c>
      <c r="Q904" s="30" t="n">
        <v>12.1475</v>
      </c>
      <c r="R904" s="31" t="n">
        <v>0.0271</v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18" t="n">
        <v>375.199</v>
      </c>
      <c r="F905" s="8" t="n">
        <v>298025.0968</v>
      </c>
      <c r="G905" s="9" t="n">
        <v>386008420</v>
      </c>
      <c r="H905" s="18" t="n">
        <v>40.8902</v>
      </c>
      <c r="I905" s="8" t="n">
        <v>3581.0227</v>
      </c>
      <c r="J905" s="9" t="n">
        <v>4698491</v>
      </c>
      <c r="K905" s="18" t="n">
        <v>416.0892</v>
      </c>
      <c r="L905" s="8" t="n">
        <v>301606.1195</v>
      </c>
      <c r="M905" s="9" t="n">
        <v>390706911</v>
      </c>
      <c r="N905" s="29" t="n">
        <v>12.1475</v>
      </c>
      <c r="O905" s="30" t="n">
        <v>12.435</v>
      </c>
      <c r="P905" s="30" t="n">
        <v>10.755</v>
      </c>
      <c r="Q905" s="30" t="n">
        <v>12.2325</v>
      </c>
      <c r="R905" s="31" t="n">
        <v>0.007</v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18" t="n">
        <v>521.131</v>
      </c>
      <c r="F906" s="8" t="n">
        <v>491565.2188</v>
      </c>
      <c r="G906" s="9" t="n">
        <v>705450318</v>
      </c>
      <c r="H906" s="18" t="n">
        <v>36.668</v>
      </c>
      <c r="I906" s="8" t="n">
        <v>3621.0558</v>
      </c>
      <c r="J906" s="9" t="n">
        <v>4818425</v>
      </c>
      <c r="K906" s="18" t="n">
        <v>557.799</v>
      </c>
      <c r="L906" s="8" t="n">
        <v>495186.2746</v>
      </c>
      <c r="M906" s="9" t="n">
        <v>710268743</v>
      </c>
      <c r="N906" s="29" t="n">
        <v>12.2325</v>
      </c>
      <c r="O906" s="30" t="n">
        <v>12.7075</v>
      </c>
      <c r="P906" s="30" t="n">
        <v>11.0225</v>
      </c>
      <c r="Q906" s="30" t="n">
        <v>11.865</v>
      </c>
      <c r="R906" s="31" t="n">
        <v>-0.03</v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18" t="n">
        <v>381.8162</v>
      </c>
      <c r="F907" s="8" t="n">
        <v>364512.1557</v>
      </c>
      <c r="G907" s="9" t="n">
        <v>385459890</v>
      </c>
      <c r="H907" s="18" t="n">
        <v>35.3849</v>
      </c>
      <c r="I907" s="8" t="n">
        <v>3841.948</v>
      </c>
      <c r="J907" s="9" t="n">
        <v>5075614</v>
      </c>
      <c r="K907" s="18" t="n">
        <v>417.2011</v>
      </c>
      <c r="L907" s="8" t="n">
        <v>368354.1037</v>
      </c>
      <c r="M907" s="9" t="n">
        <v>390535504</v>
      </c>
      <c r="N907" s="29" t="n">
        <v>11.865</v>
      </c>
      <c r="O907" s="30" t="n">
        <v>12.14</v>
      </c>
      <c r="P907" s="30" t="n">
        <v>10.975</v>
      </c>
      <c r="Q907" s="30" t="n">
        <v>11.315</v>
      </c>
      <c r="R907" s="31" t="n">
        <v>-0.0464</v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18" t="n">
        <v>288.262</v>
      </c>
      <c r="F908" s="8" t="n">
        <v>136970.3815</v>
      </c>
      <c r="G908" s="9" t="n">
        <v>181524496</v>
      </c>
      <c r="H908" s="18" t="n">
        <v>37.3872</v>
      </c>
      <c r="I908" s="8" t="n">
        <v>4219.6665</v>
      </c>
      <c r="J908" s="9" t="n">
        <v>5652458</v>
      </c>
      <c r="K908" s="18" t="n">
        <v>325.6492</v>
      </c>
      <c r="L908" s="8" t="n">
        <v>141190.048</v>
      </c>
      <c r="M908" s="9" t="n">
        <v>187176954</v>
      </c>
      <c r="N908" s="29" t="n">
        <v>11.315</v>
      </c>
      <c r="O908" s="30" t="n">
        <v>11.465</v>
      </c>
      <c r="P908" s="30" t="n">
        <v>8.6775</v>
      </c>
      <c r="Q908" s="30" t="n">
        <v>11.33</v>
      </c>
      <c r="R908" s="31" t="n">
        <v>0.0013</v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18" t="n">
        <v>357.6602</v>
      </c>
      <c r="F909" s="8" t="n">
        <v>285212.5449</v>
      </c>
      <c r="G909" s="9" t="n">
        <v>365817408</v>
      </c>
      <c r="H909" s="18" t="n">
        <v>56.9865</v>
      </c>
      <c r="I909" s="8" t="n">
        <v>5144.7597</v>
      </c>
      <c r="J909" s="9" t="n">
        <v>6725926</v>
      </c>
      <c r="K909" s="18" t="n">
        <v>414.6467</v>
      </c>
      <c r="L909" s="8" t="n">
        <v>290357.3046</v>
      </c>
      <c r="M909" s="9" t="n">
        <v>372543334</v>
      </c>
      <c r="N909" s="29" t="n">
        <v>11.33</v>
      </c>
      <c r="O909" s="30" t="n">
        <v>12.4925</v>
      </c>
      <c r="P909" s="30" t="n">
        <v>11.065</v>
      </c>
      <c r="Q909" s="30" t="n">
        <v>12.175</v>
      </c>
      <c r="R909" s="31" t="n">
        <v>0.0746</v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18" t="n">
        <v>511.4768</v>
      </c>
      <c r="F910" s="8" t="n">
        <v>267242.7846</v>
      </c>
      <c r="G910" s="9" t="n">
        <v>350580091</v>
      </c>
      <c r="H910" s="18" t="n">
        <v>53.9543</v>
      </c>
      <c r="I910" s="8" t="n">
        <v>4524.2069</v>
      </c>
      <c r="J910" s="9" t="n">
        <v>5845983</v>
      </c>
      <c r="K910" s="18" t="n">
        <v>565.4311</v>
      </c>
      <c r="L910" s="8" t="n">
        <v>271766.9915</v>
      </c>
      <c r="M910" s="9" t="n">
        <v>356426074</v>
      </c>
      <c r="N910" s="29" t="n">
        <v>12.175</v>
      </c>
      <c r="O910" s="30" t="n">
        <v>14.46</v>
      </c>
      <c r="P910" s="30" t="n">
        <v>11.3325</v>
      </c>
      <c r="Q910" s="30" t="n">
        <v>12.7075</v>
      </c>
      <c r="R910" s="31" t="n">
        <v>0.0437</v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18" t="n">
        <v>666.921</v>
      </c>
      <c r="F911" s="8" t="n">
        <v>642497.2402</v>
      </c>
      <c r="G911" s="9" t="n">
        <v>826551116</v>
      </c>
      <c r="H911" s="18" t="n">
        <v>62.5933</v>
      </c>
      <c r="I911" s="8" t="n">
        <v>3626.9485</v>
      </c>
      <c r="J911" s="9" t="n">
        <v>4650410</v>
      </c>
      <c r="K911" s="18" t="n">
        <v>729.5143</v>
      </c>
      <c r="L911" s="8" t="n">
        <v>646124.1887000001</v>
      </c>
      <c r="M911" s="9" t="n">
        <v>831201526</v>
      </c>
      <c r="N911" s="29" t="n">
        <v>12.7075</v>
      </c>
      <c r="O911" s="30" t="n">
        <v>13.3525</v>
      </c>
      <c r="P911" s="30" t="n">
        <v>11.7625</v>
      </c>
      <c r="Q911" s="30" t="n">
        <v>12.69</v>
      </c>
      <c r="R911" s="31" t="n">
        <v>-0.0014</v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18" t="n">
        <v>384.5556</v>
      </c>
      <c r="F912" s="8" t="n">
        <v>103901.9099</v>
      </c>
      <c r="G912" s="9" t="n">
        <v>133257481</v>
      </c>
      <c r="H912" s="18" t="n">
        <v>86.10590000000001</v>
      </c>
      <c r="I912" s="8" t="n">
        <v>3961.5184</v>
      </c>
      <c r="J912" s="9" t="n">
        <v>5046023</v>
      </c>
      <c r="K912" s="18" t="n">
        <v>470.6615</v>
      </c>
      <c r="L912" s="8" t="n">
        <v>107863.4283</v>
      </c>
      <c r="M912" s="9" t="n">
        <v>138303504</v>
      </c>
      <c r="N912" s="29" t="n">
        <v>12.69</v>
      </c>
      <c r="O912" s="30" t="n">
        <v>12.755</v>
      </c>
      <c r="P912" s="30" t="n">
        <v>11.7775</v>
      </c>
      <c r="Q912" s="30" t="n">
        <v>12.3825</v>
      </c>
      <c r="R912" s="31" t="n">
        <v>-0.0242</v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18" t="n">
        <v>706.2866</v>
      </c>
      <c r="F913" s="8" t="n">
        <v>296428.5798</v>
      </c>
      <c r="G913" s="9" t="n">
        <v>381853346</v>
      </c>
      <c r="H913" s="18" t="n">
        <v>92.9289</v>
      </c>
      <c r="I913" s="8" t="n">
        <v>4673.6675</v>
      </c>
      <c r="J913" s="9" t="n">
        <v>5918537</v>
      </c>
      <c r="K913" s="18" t="n">
        <v>799.2155</v>
      </c>
      <c r="L913" s="8" t="n">
        <v>301102.2473</v>
      </c>
      <c r="M913" s="9" t="n">
        <v>387771883</v>
      </c>
      <c r="N913" s="29" t="n">
        <v>12.3825</v>
      </c>
      <c r="O913" s="30" t="n">
        <v>13.16</v>
      </c>
      <c r="P913" s="30" t="n">
        <v>11.34</v>
      </c>
      <c r="Q913" s="30" t="n">
        <v>12.9925</v>
      </c>
      <c r="R913" s="31" t="n">
        <v>0.0493</v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18" t="n">
        <v>852.0511</v>
      </c>
      <c r="F914" s="8" t="n">
        <v>494175.3926</v>
      </c>
      <c r="G914" s="9" t="n">
        <v>607826947</v>
      </c>
      <c r="H914" s="18" t="n">
        <v>119.7631</v>
      </c>
      <c r="I914" s="8" t="n">
        <v>5074.8528</v>
      </c>
      <c r="J914" s="9" t="n">
        <v>6388300</v>
      </c>
      <c r="K914" s="18" t="n">
        <v>971.8142</v>
      </c>
      <c r="L914" s="8" t="n">
        <v>499250.2454</v>
      </c>
      <c r="M914" s="9" t="n">
        <v>614215247</v>
      </c>
      <c r="N914" s="29" t="n">
        <v>12.9925</v>
      </c>
      <c r="O914" s="30" t="n">
        <v>13.8825</v>
      </c>
      <c r="P914" s="30" t="n">
        <v>11.475</v>
      </c>
      <c r="Q914" s="30" t="n">
        <v>13.4575</v>
      </c>
      <c r="R914" s="31" t="n">
        <v>0.0358</v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18" t="n">
        <v>648.5873</v>
      </c>
      <c r="F915" s="8" t="n">
        <v>569181.608</v>
      </c>
      <c r="G915" s="9" t="n">
        <v>761835602</v>
      </c>
      <c r="H915" s="18" t="n">
        <v>116.9941</v>
      </c>
      <c r="I915" s="8" t="n">
        <v>4950.5685</v>
      </c>
      <c r="J915" s="9" t="n">
        <v>6195742</v>
      </c>
      <c r="K915" s="18" t="n">
        <v>765.5814</v>
      </c>
      <c r="L915" s="8" t="n">
        <v>574132.1764999999</v>
      </c>
      <c r="M915" s="9" t="n">
        <v>768031344</v>
      </c>
      <c r="N915" s="29" t="n">
        <v>13.4575</v>
      </c>
      <c r="O915" s="30" t="n">
        <v>14.0875</v>
      </c>
      <c r="P915" s="30" t="n">
        <v>12.6875</v>
      </c>
      <c r="Q915" s="30" t="n">
        <v>13.74</v>
      </c>
      <c r="R915" s="31" t="n">
        <v>0.021</v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18" t="n">
        <v>501.5438</v>
      </c>
      <c r="F916" s="8" t="n">
        <v>398851.0448</v>
      </c>
      <c r="G916" s="9" t="n">
        <v>407350629</v>
      </c>
      <c r="H916" s="18" t="n">
        <v>100.6455</v>
      </c>
      <c r="I916" s="8" t="n">
        <v>4467.1006</v>
      </c>
      <c r="J916" s="9" t="n">
        <v>5531089</v>
      </c>
      <c r="K916" s="18" t="n">
        <v>602.1893</v>
      </c>
      <c r="L916" s="8" t="n">
        <v>403318.1454</v>
      </c>
      <c r="M916" s="9" t="n">
        <v>412881718</v>
      </c>
      <c r="N916" s="29" t="n">
        <v>13.74</v>
      </c>
      <c r="O916" s="30" t="n">
        <v>13.74</v>
      </c>
      <c r="P916" s="30" t="n">
        <v>12.545</v>
      </c>
      <c r="Q916" s="30" t="n">
        <v>12.6725</v>
      </c>
      <c r="R916" s="31" t="n">
        <v>-0.07770000000000001</v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18" t="n">
        <v>525.7492</v>
      </c>
      <c r="F917" s="8" t="n">
        <v>165968.6367</v>
      </c>
      <c r="G917" s="9" t="n">
        <v>204032563</v>
      </c>
      <c r="H917" s="18" t="n">
        <v>98.3128</v>
      </c>
      <c r="I917" s="8" t="n">
        <v>4826.7587</v>
      </c>
      <c r="J917" s="9" t="n">
        <v>5924475</v>
      </c>
      <c r="K917" s="18" t="n">
        <v>624.062</v>
      </c>
      <c r="L917" s="8" t="n">
        <v>170795.3954</v>
      </c>
      <c r="M917" s="9" t="n">
        <v>209957038</v>
      </c>
      <c r="N917" s="29" t="n">
        <v>12.6725</v>
      </c>
      <c r="O917" s="30" t="n">
        <v>12.875</v>
      </c>
      <c r="P917" s="30" t="n">
        <v>12.135</v>
      </c>
      <c r="Q917" s="30" t="n">
        <v>12.47</v>
      </c>
      <c r="R917" s="31" t="n">
        <v>-0.016</v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18" t="n">
        <v>507.1768</v>
      </c>
      <c r="F918" s="8" t="n">
        <v>244011.7092</v>
      </c>
      <c r="G918" s="9" t="n">
        <v>307338263</v>
      </c>
      <c r="H918" s="18" t="n">
        <v>79.7197</v>
      </c>
      <c r="I918" s="8" t="n">
        <v>3945.4375</v>
      </c>
      <c r="J918" s="9" t="n">
        <v>4875673</v>
      </c>
      <c r="K918" s="18" t="n">
        <v>586.8964999999999</v>
      </c>
      <c r="L918" s="8" t="n">
        <v>247957.1467</v>
      </c>
      <c r="M918" s="9" t="n">
        <v>312213936</v>
      </c>
      <c r="N918" s="29" t="n">
        <v>12.47</v>
      </c>
      <c r="O918" s="30" t="n">
        <v>13.1225</v>
      </c>
      <c r="P918" s="30" t="n">
        <v>12.2275</v>
      </c>
      <c r="Q918" s="30" t="n">
        <v>12.7575</v>
      </c>
      <c r="R918" s="31" t="n">
        <v>0.0231</v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18" t="n">
        <v>515.8866</v>
      </c>
      <c r="F919" s="8" t="n">
        <v>380203.1115</v>
      </c>
      <c r="G919" s="9" t="n">
        <v>461408458</v>
      </c>
      <c r="H919" s="18" t="n">
        <v>80.2124</v>
      </c>
      <c r="I919" s="8" t="n">
        <v>4327.2345</v>
      </c>
      <c r="J919" s="9" t="n">
        <v>5434290</v>
      </c>
      <c r="K919" s="18" t="n">
        <v>596.099</v>
      </c>
      <c r="L919" s="8" t="n">
        <v>384530.346</v>
      </c>
      <c r="M919" s="9" t="n">
        <v>466842748</v>
      </c>
      <c r="N919" s="29" t="n">
        <v>12.7575</v>
      </c>
      <c r="O919" s="30" t="n">
        <v>12.8675</v>
      </c>
      <c r="P919" s="30" t="n">
        <v>11.6925</v>
      </c>
      <c r="Q919" s="30" t="n">
        <v>12.7125</v>
      </c>
      <c r="R919" s="31" t="n">
        <v>-0.0035</v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18" t="n">
        <v>589.1583000000001</v>
      </c>
      <c r="F920" s="8" t="n">
        <v>576900.0734</v>
      </c>
      <c r="G920" s="9" t="n">
        <v>763360705</v>
      </c>
      <c r="H920" s="18" t="n">
        <v>85.0801</v>
      </c>
      <c r="I920" s="8" t="n">
        <v>4565.7864</v>
      </c>
      <c r="J920" s="9" t="n">
        <v>5474515</v>
      </c>
      <c r="K920" s="18" t="n">
        <v>674.2384</v>
      </c>
      <c r="L920" s="8" t="n">
        <v>581465.8598</v>
      </c>
      <c r="M920" s="9" t="n">
        <v>768835220</v>
      </c>
      <c r="N920" s="29" t="n">
        <v>12.7125</v>
      </c>
      <c r="O920" s="30" t="n">
        <v>12.8175</v>
      </c>
      <c r="P920" s="30" t="n">
        <v>11.54</v>
      </c>
      <c r="Q920" s="30" t="n">
        <v>12.065</v>
      </c>
      <c r="R920" s="31" t="n">
        <v>-0.0509</v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18" t="n">
        <v>580.6988</v>
      </c>
      <c r="F921" s="8" t="n">
        <v>408311.1918</v>
      </c>
      <c r="G921" s="9" t="n">
        <v>414434258</v>
      </c>
      <c r="H921" s="18" t="n">
        <v>94.1066</v>
      </c>
      <c r="I921" s="8" t="n">
        <v>5290.7266</v>
      </c>
      <c r="J921" s="9" t="n">
        <v>6559294</v>
      </c>
      <c r="K921" s="18" t="n">
        <v>674.8054</v>
      </c>
      <c r="L921" s="8" t="n">
        <v>413601.9184</v>
      </c>
      <c r="M921" s="9" t="n">
        <v>420993552</v>
      </c>
      <c r="N921" s="29" t="n">
        <v>12.065</v>
      </c>
      <c r="O921" s="30" t="n">
        <v>12.5125</v>
      </c>
      <c r="P921" s="30" t="n">
        <v>11</v>
      </c>
      <c r="Q921" s="30" t="n">
        <v>12.32</v>
      </c>
      <c r="R921" s="31" t="n">
        <v>0.0211</v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18" t="n">
        <v>519.0017</v>
      </c>
      <c r="F922" s="8" t="n">
        <v>157746.0789</v>
      </c>
      <c r="G922" s="9" t="n">
        <v>188058746</v>
      </c>
      <c r="H922" s="18" t="n">
        <v>111.723</v>
      </c>
      <c r="I922" s="8" t="n">
        <v>6606.332</v>
      </c>
      <c r="J922" s="9" t="n">
        <v>8216989</v>
      </c>
      <c r="K922" s="18" t="n">
        <v>630.7247</v>
      </c>
      <c r="L922" s="8" t="n">
        <v>164352.4109</v>
      </c>
      <c r="M922" s="9" t="n">
        <v>196275735</v>
      </c>
      <c r="N922" s="29" t="n">
        <v>12.32</v>
      </c>
      <c r="O922" s="30" t="n">
        <v>13.3425</v>
      </c>
      <c r="P922" s="30" t="n">
        <v>10.8</v>
      </c>
      <c r="Q922" s="30" t="n">
        <v>13.1275</v>
      </c>
      <c r="R922" s="31" t="n">
        <v>0.0655</v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18" t="n">
        <v>526.6991</v>
      </c>
      <c r="F923" s="8" t="n">
        <v>275794.6586</v>
      </c>
      <c r="G923" s="9" t="n">
        <v>339645868</v>
      </c>
      <c r="H923" s="18" t="n">
        <v>92.916</v>
      </c>
      <c r="I923" s="8" t="n">
        <v>5299.3294</v>
      </c>
      <c r="J923" s="9" t="n">
        <v>6520629</v>
      </c>
      <c r="K923" s="18" t="n">
        <v>619.6151</v>
      </c>
      <c r="L923" s="8" t="n">
        <v>281093.988</v>
      </c>
      <c r="M923" s="9" t="n">
        <v>346166497</v>
      </c>
      <c r="N923" s="29" t="n">
        <v>13.1275</v>
      </c>
      <c r="O923" s="30" t="n">
        <v>14.1175</v>
      </c>
      <c r="P923" s="30" t="n">
        <v>13.125</v>
      </c>
      <c r="Q923" s="30" t="n">
        <v>13.9</v>
      </c>
      <c r="R923" s="31" t="n">
        <v>0.0588</v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18" t="n">
        <v>616.098</v>
      </c>
      <c r="F924" s="8" t="n">
        <v>459835.0666</v>
      </c>
      <c r="G924" s="9" t="n">
        <v>545859965</v>
      </c>
      <c r="H924" s="18" t="n">
        <v>91.58839999999999</v>
      </c>
      <c r="I924" s="8" t="n">
        <v>5603.4141</v>
      </c>
      <c r="J924" s="9" t="n">
        <v>6958552</v>
      </c>
      <c r="K924" s="18" t="n">
        <v>707.6864</v>
      </c>
      <c r="L924" s="8" t="n">
        <v>465438.4807</v>
      </c>
      <c r="M924" s="9" t="n">
        <v>552818517</v>
      </c>
      <c r="N924" s="29" t="n">
        <v>13.9</v>
      </c>
      <c r="O924" s="30" t="n">
        <v>14.12</v>
      </c>
      <c r="P924" s="30" t="n">
        <v>13.5525</v>
      </c>
      <c r="Q924" s="30" t="n">
        <v>13.8675</v>
      </c>
      <c r="R924" s="31" t="n">
        <v>-0.0023</v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18" t="n">
        <v>835.2533</v>
      </c>
      <c r="F925" s="8" t="n">
        <v>684110.2363</v>
      </c>
      <c r="G925" s="9" t="n">
        <v>877403140</v>
      </c>
      <c r="H925" s="18" t="n">
        <v>108.8129</v>
      </c>
      <c r="I925" s="8" t="n">
        <v>7949.8142</v>
      </c>
      <c r="J925" s="9" t="n">
        <v>9745675</v>
      </c>
      <c r="K925" s="18" t="n">
        <v>944.0662</v>
      </c>
      <c r="L925" s="8" t="n">
        <v>692060.0505</v>
      </c>
      <c r="M925" s="9" t="n">
        <v>887148815</v>
      </c>
      <c r="N925" s="29" t="n">
        <v>13.8675</v>
      </c>
      <c r="O925" s="30" t="n">
        <v>14.87</v>
      </c>
      <c r="P925" s="30" t="n">
        <v>12.7775</v>
      </c>
      <c r="Q925" s="30" t="n">
        <v>14.45</v>
      </c>
      <c r="R925" s="31" t="n">
        <v>0.042</v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18" t="n">
        <v>876.1723</v>
      </c>
      <c r="F926" s="8" t="n">
        <v>581029.6443</v>
      </c>
      <c r="G926" s="9" t="n">
        <v>584799727</v>
      </c>
      <c r="H926" s="18" t="n">
        <v>74.867</v>
      </c>
      <c r="I926" s="8" t="n">
        <v>6180.6502</v>
      </c>
      <c r="J926" s="9" t="n">
        <v>7550190</v>
      </c>
      <c r="K926" s="18" t="n">
        <v>951.0393</v>
      </c>
      <c r="L926" s="8" t="n">
        <v>587210.2945</v>
      </c>
      <c r="M926" s="9" t="n">
        <v>592349917</v>
      </c>
      <c r="N926" s="29" t="n">
        <v>14.45</v>
      </c>
      <c r="O926" s="30" t="n">
        <v>15.01</v>
      </c>
      <c r="P926" s="30" t="n">
        <v>12.2825</v>
      </c>
      <c r="Q926" s="30" t="n">
        <v>13.7575</v>
      </c>
      <c r="R926" s="31" t="n">
        <v>-0.0479</v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18" t="n">
        <v>650.4787</v>
      </c>
      <c r="F927" s="8" t="n">
        <v>231517.2494</v>
      </c>
      <c r="G927" s="9" t="n">
        <v>283219316</v>
      </c>
      <c r="H927" s="18" t="n">
        <v>71.0656</v>
      </c>
      <c r="I927" s="8" t="n">
        <v>6351.1467</v>
      </c>
      <c r="J927" s="9" t="n">
        <v>7956786</v>
      </c>
      <c r="K927" s="18" t="n">
        <v>721.5443</v>
      </c>
      <c r="L927" s="8" t="n">
        <v>237868.3961</v>
      </c>
      <c r="M927" s="9" t="n">
        <v>291176102</v>
      </c>
      <c r="N927" s="29" t="n">
        <v>13.7575</v>
      </c>
      <c r="O927" s="30" t="n">
        <v>13.9875</v>
      </c>
      <c r="P927" s="30" t="n">
        <v>12.225</v>
      </c>
      <c r="Q927" s="30" t="n">
        <v>13.7075</v>
      </c>
      <c r="R927" s="31" t="n">
        <v>-0.0036</v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18" t="n">
        <v>600.783</v>
      </c>
      <c r="F928" s="8" t="n">
        <v>363945.5184</v>
      </c>
      <c r="G928" s="9" t="n">
        <v>430938490</v>
      </c>
      <c r="H928" s="18" t="n">
        <v>66.2011</v>
      </c>
      <c r="I928" s="8" t="n">
        <v>5513.8612</v>
      </c>
      <c r="J928" s="9" t="n">
        <v>6846128</v>
      </c>
      <c r="K928" s="18" t="n">
        <v>666.9841</v>
      </c>
      <c r="L928" s="8" t="n">
        <v>369459.3796</v>
      </c>
      <c r="M928" s="9" t="n">
        <v>437784618</v>
      </c>
      <c r="N928" s="29" t="n">
        <v>13.7075</v>
      </c>
      <c r="O928" s="30" t="n">
        <v>14.95</v>
      </c>
      <c r="P928" s="30" t="n">
        <v>13.7075</v>
      </c>
      <c r="Q928" s="30" t="n">
        <v>14.6775</v>
      </c>
      <c r="R928" s="31" t="n">
        <v>0.0708</v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18" t="n">
        <v>740.45</v>
      </c>
      <c r="F929" s="8" t="n">
        <v>324025.3722</v>
      </c>
      <c r="G929" s="9" t="n">
        <v>389105946</v>
      </c>
      <c r="H929" s="18" t="n">
        <v>57.9084</v>
      </c>
      <c r="I929" s="8" t="n">
        <v>4879.433</v>
      </c>
      <c r="J929" s="9" t="n">
        <v>5913857</v>
      </c>
      <c r="K929" s="18" t="n">
        <v>798.3584</v>
      </c>
      <c r="L929" s="8" t="n">
        <v>328904.8052</v>
      </c>
      <c r="M929" s="9" t="n">
        <v>395019803</v>
      </c>
      <c r="N929" s="29" t="n">
        <v>14.6775</v>
      </c>
      <c r="O929" s="30" t="n">
        <v>15.7325</v>
      </c>
      <c r="P929" s="30" t="n">
        <v>14.47</v>
      </c>
      <c r="Q929" s="30" t="n">
        <v>15.5575</v>
      </c>
      <c r="R929" s="31" t="n">
        <v>0.06</v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18" t="n">
        <v>724.664</v>
      </c>
      <c r="F930" s="8" t="n">
        <v>606332.4732</v>
      </c>
      <c r="G930" s="9" t="n">
        <v>718971527</v>
      </c>
      <c r="H930" s="18" t="n">
        <v>76.3746</v>
      </c>
      <c r="I930" s="8" t="n">
        <v>3719.1586</v>
      </c>
      <c r="J930" s="9" t="n">
        <v>4394074</v>
      </c>
      <c r="K930" s="18" t="n">
        <v>801.0386</v>
      </c>
      <c r="L930" s="8" t="n">
        <v>610051.6318</v>
      </c>
      <c r="M930" s="9" t="n">
        <v>723365601</v>
      </c>
      <c r="N930" s="29" t="n">
        <v>15.5575</v>
      </c>
      <c r="O930" s="30" t="n">
        <v>16.47</v>
      </c>
      <c r="P930" s="30" t="n">
        <v>14.9625</v>
      </c>
      <c r="Q930" s="30" t="n">
        <v>15.14</v>
      </c>
      <c r="R930" s="31" t="n">
        <v>-0.0268</v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18" t="n">
        <v>463.9675</v>
      </c>
      <c r="F931" s="8" t="n">
        <v>122029.5437</v>
      </c>
      <c r="G931" s="9" t="n">
        <v>143602418</v>
      </c>
      <c r="H931" s="18" t="n">
        <v>97.82559999999999</v>
      </c>
      <c r="I931" s="8" t="n">
        <v>3572.7505</v>
      </c>
      <c r="J931" s="9" t="n">
        <v>4119992</v>
      </c>
      <c r="K931" s="18" t="n">
        <v>561.7931</v>
      </c>
      <c r="L931" s="8" t="n">
        <v>125602.2942</v>
      </c>
      <c r="M931" s="9" t="n">
        <v>147722410</v>
      </c>
      <c r="N931" s="29" t="n">
        <v>15.14</v>
      </c>
      <c r="O931" s="30" t="n">
        <v>15.4275</v>
      </c>
      <c r="P931" s="30" t="n">
        <v>14.3725</v>
      </c>
      <c r="Q931" s="30" t="n">
        <v>14.5025</v>
      </c>
      <c r="R931" s="31" t="n">
        <v>-0.0421</v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18" t="n">
        <v>498.7693</v>
      </c>
      <c r="F932" s="8" t="n">
        <v>225001.4742</v>
      </c>
      <c r="G932" s="9" t="n">
        <v>270828461</v>
      </c>
      <c r="H932" s="18" t="n">
        <v>81.6327</v>
      </c>
      <c r="I932" s="8" t="n">
        <v>2967.7948</v>
      </c>
      <c r="J932" s="9" t="n">
        <v>3411064</v>
      </c>
      <c r="K932" s="18" t="n">
        <v>580.402</v>
      </c>
      <c r="L932" s="8" t="n">
        <v>227969.269</v>
      </c>
      <c r="M932" s="9" t="n">
        <v>274239525</v>
      </c>
      <c r="N932" s="29" t="n">
        <v>14.5025</v>
      </c>
      <c r="O932" s="30" t="n">
        <v>14.8675</v>
      </c>
      <c r="P932" s="30" t="n">
        <v>14.3275</v>
      </c>
      <c r="Q932" s="30" t="n">
        <v>14.68</v>
      </c>
      <c r="R932" s="31" t="n">
        <v>0.0122</v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18" t="n">
        <v>655.6667</v>
      </c>
      <c r="F933" s="8" t="n">
        <v>429301.1519</v>
      </c>
      <c r="G933" s="9" t="n">
        <v>508346923</v>
      </c>
      <c r="H933" s="18" t="n">
        <v>87.85550000000001</v>
      </c>
      <c r="I933" s="8" t="n">
        <v>3667.9469</v>
      </c>
      <c r="J933" s="9" t="n">
        <v>4297041</v>
      </c>
      <c r="K933" s="18" t="n">
        <v>743.5222</v>
      </c>
      <c r="L933" s="8" t="n">
        <v>432969.0988</v>
      </c>
      <c r="M933" s="9" t="n">
        <v>512643964</v>
      </c>
      <c r="N933" s="29" t="n">
        <v>14.68</v>
      </c>
      <c r="O933" s="30" t="n">
        <v>15.08</v>
      </c>
      <c r="P933" s="30" t="n">
        <v>14.2425</v>
      </c>
      <c r="Q933" s="30" t="n">
        <v>14.58</v>
      </c>
      <c r="R933" s="31" t="n">
        <v>-0.0068</v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18" t="n">
        <v>645.3869999999999</v>
      </c>
      <c r="F934" s="8" t="n">
        <v>595929.3838</v>
      </c>
      <c r="G934" s="9" t="n">
        <v>782904882</v>
      </c>
      <c r="H934" s="18" t="n">
        <v>113.3984</v>
      </c>
      <c r="I934" s="8" t="n">
        <v>4309.7396</v>
      </c>
      <c r="J934" s="9" t="n">
        <v>5008331</v>
      </c>
      <c r="K934" s="18" t="n">
        <v>758.7854</v>
      </c>
      <c r="L934" s="8" t="n">
        <v>600239.1234</v>
      </c>
      <c r="M934" s="9" t="n">
        <v>787913213</v>
      </c>
      <c r="N934" s="29" t="n">
        <v>14.58</v>
      </c>
      <c r="O934" s="30" t="n">
        <v>14.78</v>
      </c>
      <c r="P934" s="30" t="n">
        <v>14.0225</v>
      </c>
      <c r="Q934" s="30" t="n">
        <v>14.0975</v>
      </c>
      <c r="R934" s="31" t="n">
        <v>-0.0331</v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18" t="n">
        <v>501.1097</v>
      </c>
      <c r="F935" s="8" t="n">
        <v>376995.1818</v>
      </c>
      <c r="G935" s="9" t="n">
        <v>376997995</v>
      </c>
      <c r="H935" s="18" t="n">
        <v>87.60039999999999</v>
      </c>
      <c r="I935" s="8" t="n">
        <v>3975.693</v>
      </c>
      <c r="J935" s="9" t="n">
        <v>4514257</v>
      </c>
      <c r="K935" s="18" t="n">
        <v>588.7101</v>
      </c>
      <c r="L935" s="8" t="n">
        <v>380970.8748</v>
      </c>
      <c r="M935" s="9" t="n">
        <v>381512252</v>
      </c>
      <c r="N935" s="29" t="n">
        <v>14.0975</v>
      </c>
      <c r="O935" s="30" t="n">
        <v>14.2075</v>
      </c>
      <c r="P935" s="30" t="n">
        <v>13.2125</v>
      </c>
      <c r="Q935" s="30" t="n">
        <v>13.33</v>
      </c>
      <c r="R935" s="31" t="n">
        <v>-0.0544</v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18" t="n">
        <v>516.4181</v>
      </c>
      <c r="F936" s="8" t="n">
        <v>162882.2316</v>
      </c>
      <c r="G936" s="9" t="n">
        <v>196817363</v>
      </c>
      <c r="H936" s="18" t="n">
        <v>89.0074</v>
      </c>
      <c r="I936" s="8" t="n">
        <v>4180.1309</v>
      </c>
      <c r="J936" s="9" t="n">
        <v>4805955</v>
      </c>
      <c r="K936" s="18" t="n">
        <v>605.4255000000001</v>
      </c>
      <c r="L936" s="8" t="n">
        <v>167062.3625</v>
      </c>
      <c r="M936" s="9" t="n">
        <v>201623318</v>
      </c>
      <c r="N936" s="29" t="n">
        <v>13.33</v>
      </c>
      <c r="O936" s="30" t="n">
        <v>13.4675</v>
      </c>
      <c r="P936" s="30" t="n">
        <v>12.4875</v>
      </c>
      <c r="Q936" s="30" t="n">
        <v>12.63</v>
      </c>
      <c r="R936" s="31" t="n">
        <v>-0.0525</v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18" t="n">
        <v>645.8040999999999</v>
      </c>
      <c r="F937" s="8" t="n">
        <v>321450.8417</v>
      </c>
      <c r="G937" s="9" t="n">
        <v>391651858</v>
      </c>
      <c r="H937" s="18" t="n">
        <v>65.3496</v>
      </c>
      <c r="I937" s="8" t="n">
        <v>3487.8508</v>
      </c>
      <c r="J937" s="9" t="n">
        <v>4147200</v>
      </c>
      <c r="K937" s="18" t="n">
        <v>711.1537</v>
      </c>
      <c r="L937" s="8" t="n">
        <v>324938.6925</v>
      </c>
      <c r="M937" s="9" t="n">
        <v>395799058</v>
      </c>
      <c r="N937" s="29" t="n">
        <v>12.63</v>
      </c>
      <c r="O937" s="30" t="n">
        <v>13.595</v>
      </c>
      <c r="P937" s="30" t="n">
        <v>12.63</v>
      </c>
      <c r="Q937" s="30" t="n">
        <v>13.4625</v>
      </c>
      <c r="R937" s="31" t="n">
        <v>0.0659</v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18" t="n">
        <v>760.7773999999999</v>
      </c>
      <c r="F938" s="8" t="n">
        <v>515114.7458</v>
      </c>
      <c r="G938" s="9" t="n">
        <v>614828231</v>
      </c>
      <c r="H938" s="18" t="n">
        <v>73.8912</v>
      </c>
      <c r="I938" s="8" t="n">
        <v>4000.6688</v>
      </c>
      <c r="J938" s="9" t="n">
        <v>4706745</v>
      </c>
      <c r="K938" s="18" t="n">
        <v>834.6686</v>
      </c>
      <c r="L938" s="8" t="n">
        <v>519115.4146</v>
      </c>
      <c r="M938" s="9" t="n">
        <v>619534976</v>
      </c>
      <c r="N938" s="29" t="n">
        <v>13.4625</v>
      </c>
      <c r="O938" s="30" t="n">
        <v>13.505</v>
      </c>
      <c r="P938" s="30" t="n">
        <v>12.775</v>
      </c>
      <c r="Q938" s="30" t="n">
        <v>13.2625</v>
      </c>
      <c r="R938" s="31" t="n">
        <v>-0.0149</v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18" t="n">
        <v>702.2338</v>
      </c>
      <c r="F939" s="8" t="n">
        <v>613976.5842</v>
      </c>
      <c r="G939" s="9" t="n">
        <v>806687037</v>
      </c>
      <c r="H939" s="18" t="n">
        <v>65.7495</v>
      </c>
      <c r="I939" s="8" t="n">
        <v>3689.9372</v>
      </c>
      <c r="J939" s="9" t="n">
        <v>4400652</v>
      </c>
      <c r="K939" s="18" t="n">
        <v>767.9833</v>
      </c>
      <c r="L939" s="8" t="n">
        <v>617666.5214</v>
      </c>
      <c r="M939" s="9" t="n">
        <v>811087689</v>
      </c>
      <c r="N939" s="29" t="n">
        <v>13.2625</v>
      </c>
      <c r="O939" s="30" t="n">
        <v>14.5575</v>
      </c>
      <c r="P939" s="30" t="n">
        <v>12.81</v>
      </c>
      <c r="Q939" s="30" t="n">
        <v>12.97</v>
      </c>
      <c r="R939" s="31" t="n">
        <v>-0.0221</v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18" t="n">
        <v>526.726</v>
      </c>
      <c r="F940" s="8" t="n">
        <v>435926.1776</v>
      </c>
      <c r="G940" s="9" t="n">
        <v>426672936</v>
      </c>
      <c r="H940" s="18" t="n">
        <v>80.0003</v>
      </c>
      <c r="I940" s="8" t="n">
        <v>4445.856</v>
      </c>
      <c r="J940" s="9" t="n">
        <v>5722199</v>
      </c>
      <c r="K940" s="18" t="n">
        <v>606.7263</v>
      </c>
      <c r="L940" s="8" t="n">
        <v>440372.0336</v>
      </c>
      <c r="M940" s="9" t="n">
        <v>432395135</v>
      </c>
      <c r="N940" s="29" t="n">
        <v>12.97</v>
      </c>
      <c r="O940" s="30" t="n">
        <v>13.19</v>
      </c>
      <c r="P940" s="30" t="n">
        <v>12.63</v>
      </c>
      <c r="Q940" s="30" t="n">
        <v>12.7675</v>
      </c>
      <c r="R940" s="31" t="n">
        <v>-0.0156</v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18" t="n">
        <v>497.7073</v>
      </c>
      <c r="F941" s="8" t="n">
        <v>145398.4613</v>
      </c>
      <c r="G941" s="9" t="n">
        <v>169106705</v>
      </c>
      <c r="H941" s="18" t="n">
        <v>78.85209999999999</v>
      </c>
      <c r="I941" s="8" t="n">
        <v>5117.6093</v>
      </c>
      <c r="J941" s="9" t="n">
        <v>6339704</v>
      </c>
      <c r="K941" s="18" t="n">
        <v>576.5594</v>
      </c>
      <c r="L941" s="8" t="n">
        <v>150516.0706</v>
      </c>
      <c r="M941" s="9" t="n">
        <v>175446409</v>
      </c>
      <c r="N941" s="29" t="n">
        <v>12.7675</v>
      </c>
      <c r="O941" s="30" t="n">
        <v>13.285</v>
      </c>
      <c r="P941" s="30" t="n">
        <v>12.42</v>
      </c>
      <c r="Q941" s="30" t="n">
        <v>13.1</v>
      </c>
      <c r="R941" s="31" t="n">
        <v>0.026</v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18" t="n">
        <v>568.7211</v>
      </c>
      <c r="F942" s="8" t="n">
        <v>258277.5876</v>
      </c>
      <c r="G942" s="9" t="n">
        <v>312241251</v>
      </c>
      <c r="H942" s="18" t="n">
        <v>81.9165</v>
      </c>
      <c r="I942" s="8" t="n">
        <v>5232.104</v>
      </c>
      <c r="J942" s="9" t="n">
        <v>6207578</v>
      </c>
      <c r="K942" s="18" t="n">
        <v>650.6376</v>
      </c>
      <c r="L942" s="8" t="n">
        <v>263509.6916</v>
      </c>
      <c r="M942" s="9" t="n">
        <v>318448829</v>
      </c>
      <c r="N942" s="29" t="n">
        <v>13.1</v>
      </c>
      <c r="O942" s="30" t="n">
        <v>13.885</v>
      </c>
      <c r="P942" s="30" t="n">
        <v>11.7875</v>
      </c>
      <c r="Q942" s="30" t="n">
        <v>13.785</v>
      </c>
      <c r="R942" s="31" t="n">
        <v>0.0523</v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18" t="n">
        <v>613.8280999999999</v>
      </c>
      <c r="F943" s="8" t="n">
        <v>400428.9798</v>
      </c>
      <c r="G943" s="9" t="n">
        <v>471612982</v>
      </c>
      <c r="H943" s="18" t="n">
        <v>74.81440000000001</v>
      </c>
      <c r="I943" s="8" t="n">
        <v>5316.0012</v>
      </c>
      <c r="J943" s="9" t="n">
        <v>6265113</v>
      </c>
      <c r="K943" s="18" t="n">
        <v>688.6425</v>
      </c>
      <c r="L943" s="8" t="n">
        <v>405744.981</v>
      </c>
      <c r="M943" s="9" t="n">
        <v>477878095</v>
      </c>
      <c r="N943" s="29" t="n">
        <v>13.785</v>
      </c>
      <c r="O943" s="30" t="n">
        <v>14.0425</v>
      </c>
      <c r="P943" s="30" t="n">
        <v>12.485</v>
      </c>
      <c r="Q943" s="30" t="n">
        <v>13.5725</v>
      </c>
      <c r="R943" s="31" t="n">
        <v>-0.0154</v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18" t="n">
        <v>981.4251</v>
      </c>
      <c r="F944" s="8" t="n">
        <v>609886.7408</v>
      </c>
      <c r="G944" s="9" t="n">
        <v>809411549</v>
      </c>
      <c r="H944" s="18" t="n">
        <v>77.5565</v>
      </c>
      <c r="I944" s="8" t="n">
        <v>5886.2352</v>
      </c>
      <c r="J944" s="9" t="n">
        <v>6984738</v>
      </c>
      <c r="K944" s="18" t="n">
        <v>1058.9816</v>
      </c>
      <c r="L944" s="8" t="n">
        <v>615772.976</v>
      </c>
      <c r="M944" s="9" t="n">
        <v>816396287</v>
      </c>
      <c r="N944" s="29" t="n">
        <v>13.5725</v>
      </c>
      <c r="O944" s="30" t="n">
        <v>15.23</v>
      </c>
      <c r="P944" s="30" t="n">
        <v>12.715</v>
      </c>
      <c r="Q944" s="30" t="n">
        <v>15.08</v>
      </c>
      <c r="R944" s="31" t="n">
        <v>0.1111</v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18" t="n">
        <v>845.6076</v>
      </c>
      <c r="F945" s="8" t="n">
        <v>570892.3803</v>
      </c>
      <c r="G945" s="9" t="n">
        <v>561302550</v>
      </c>
      <c r="H945" s="18" t="n">
        <v>86.4141</v>
      </c>
      <c r="I945" s="8" t="n">
        <v>6363.457</v>
      </c>
      <c r="J945" s="9" t="n">
        <v>7533777</v>
      </c>
      <c r="K945" s="18" t="n">
        <v>932.0217</v>
      </c>
      <c r="L945" s="8" t="n">
        <v>577255.8373</v>
      </c>
      <c r="M945" s="9" t="n">
        <v>568836327</v>
      </c>
      <c r="N945" s="29" t="n">
        <v>15.08</v>
      </c>
      <c r="O945" s="30" t="n">
        <v>15.705</v>
      </c>
      <c r="P945" s="30" t="n">
        <v>12.98</v>
      </c>
      <c r="Q945" s="30" t="n">
        <v>14.07</v>
      </c>
      <c r="R945" s="31" t="n">
        <v>-0.067</v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18" t="n">
        <v>517.2896</v>
      </c>
      <c r="F946" s="8" t="n">
        <v>120315.7583</v>
      </c>
      <c r="G946" s="9" t="n">
        <v>145614932</v>
      </c>
      <c r="H946" s="18" t="n">
        <v>84.94450000000001</v>
      </c>
      <c r="I946" s="8" t="n">
        <v>6378.1584</v>
      </c>
      <c r="J946" s="9" t="n">
        <v>7497918</v>
      </c>
      <c r="K946" s="18" t="n">
        <v>602.2341</v>
      </c>
      <c r="L946" s="8" t="n">
        <v>126693.9167</v>
      </c>
      <c r="M946" s="9" t="n">
        <v>153112850</v>
      </c>
      <c r="N946" s="29" t="n">
        <v>14.07</v>
      </c>
      <c r="O946" s="30" t="n">
        <v>14.1125</v>
      </c>
      <c r="P946" s="30" t="n">
        <v>13.6775</v>
      </c>
      <c r="Q946" s="30" t="n">
        <v>13.8775</v>
      </c>
      <c r="R946" s="31" t="n">
        <v>-0.0137</v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18" t="n">
        <v>423.6532</v>
      </c>
      <c r="F947" s="8" t="n">
        <v>171146.4532</v>
      </c>
      <c r="G947" s="9" t="n">
        <v>209005204</v>
      </c>
      <c r="H947" s="18" t="n">
        <v>57.8627</v>
      </c>
      <c r="I947" s="8" t="n">
        <v>5100.4017</v>
      </c>
      <c r="J947" s="9" t="n">
        <v>6088288</v>
      </c>
      <c r="K947" s="18" t="n">
        <v>481.5159</v>
      </c>
      <c r="L947" s="8" t="n">
        <v>176246.8549</v>
      </c>
      <c r="M947" s="9" t="n">
        <v>215093492</v>
      </c>
      <c r="N947" s="29" t="n">
        <v>13.8775</v>
      </c>
      <c r="O947" s="30" t="n">
        <v>14.2475</v>
      </c>
      <c r="P947" s="30" t="n">
        <v>13.0975</v>
      </c>
      <c r="Q947" s="30" t="n">
        <v>13.8025</v>
      </c>
      <c r="R947" s="31" t="n">
        <v>-0.0054</v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18" t="n">
        <v>940.2723</v>
      </c>
      <c r="F948" s="8" t="n">
        <v>485246.6973</v>
      </c>
      <c r="G948" s="9" t="n">
        <v>591541688</v>
      </c>
      <c r="H948" s="18" t="n">
        <v>78.3066</v>
      </c>
      <c r="I948" s="8" t="n">
        <v>7544.9323</v>
      </c>
      <c r="J948" s="9" t="n">
        <v>8964601</v>
      </c>
      <c r="K948" s="18" t="n">
        <v>1018.5789</v>
      </c>
      <c r="L948" s="8" t="n">
        <v>492791.6296</v>
      </c>
      <c r="M948" s="9" t="n">
        <v>600506289</v>
      </c>
      <c r="N948" s="29" t="n">
        <v>13.8025</v>
      </c>
      <c r="O948" s="30" t="n">
        <v>15.405</v>
      </c>
      <c r="P948" s="30" t="n">
        <v>12.195</v>
      </c>
      <c r="Q948" s="30" t="n">
        <v>14.8525</v>
      </c>
      <c r="R948" s="31" t="n">
        <v>0.0761</v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18" t="n">
        <v>1014.4371</v>
      </c>
      <c r="F949" s="8" t="n">
        <v>351204.7077</v>
      </c>
      <c r="G949" s="9" t="n">
        <v>430359275</v>
      </c>
      <c r="H949" s="18" t="n">
        <v>65.8668</v>
      </c>
      <c r="I949" s="8" t="n">
        <v>5476.2558</v>
      </c>
      <c r="J949" s="9" t="n">
        <v>6631352</v>
      </c>
      <c r="K949" s="18" t="n">
        <v>1080.3039</v>
      </c>
      <c r="L949" s="8" t="n">
        <v>356680.9635</v>
      </c>
      <c r="M949" s="9" t="n">
        <v>436990627</v>
      </c>
      <c r="N949" s="29" t="n">
        <v>14.8525</v>
      </c>
      <c r="O949" s="30" t="n">
        <v>15.6475</v>
      </c>
      <c r="P949" s="30" t="n">
        <v>14.03</v>
      </c>
      <c r="Q949" s="30" t="n">
        <v>14.375</v>
      </c>
      <c r="R949" s="31" t="n">
        <v>-0.0321</v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18" t="n">
        <v>824.1007</v>
      </c>
      <c r="F950" s="8" t="n">
        <v>633961.4878999999</v>
      </c>
      <c r="G950" s="9" t="n">
        <v>788985834</v>
      </c>
      <c r="H950" s="18" t="n">
        <v>68.7855</v>
      </c>
      <c r="I950" s="8" t="n">
        <v>3735.0493</v>
      </c>
      <c r="J950" s="9" t="n">
        <v>4424029</v>
      </c>
      <c r="K950" s="18" t="n">
        <v>892.8862</v>
      </c>
      <c r="L950" s="8" t="n">
        <v>637696.5372</v>
      </c>
      <c r="M950" s="9" t="n">
        <v>793409863</v>
      </c>
      <c r="N950" s="29" t="n">
        <v>14.375</v>
      </c>
      <c r="O950" s="30" t="n">
        <v>15.3375</v>
      </c>
      <c r="P950" s="30" t="n">
        <v>13.36</v>
      </c>
      <c r="Q950" s="30" t="n">
        <v>13.865</v>
      </c>
      <c r="R950" s="31" t="n">
        <v>-0.0355</v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18" t="n">
        <v>722.9307</v>
      </c>
      <c r="F951" s="8" t="n">
        <v>270847.9385</v>
      </c>
      <c r="G951" s="9" t="n">
        <v>340081899</v>
      </c>
      <c r="H951" s="18" t="n">
        <v>97.43859999999999</v>
      </c>
      <c r="I951" s="8" t="n">
        <v>3877.7105</v>
      </c>
      <c r="J951" s="9" t="n">
        <v>4513321</v>
      </c>
      <c r="K951" s="18" t="n">
        <v>820.3693</v>
      </c>
      <c r="L951" s="8" t="n">
        <v>274725.649</v>
      </c>
      <c r="M951" s="9" t="n">
        <v>344595220</v>
      </c>
      <c r="N951" s="29" t="n">
        <v>13.865</v>
      </c>
      <c r="O951" s="30" t="n">
        <v>15.8475</v>
      </c>
      <c r="P951" s="30" t="n">
        <v>13.795</v>
      </c>
      <c r="Q951" s="30" t="n">
        <v>15.68</v>
      </c>
      <c r="R951" s="31" t="n">
        <v>0.1309</v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18" t="n">
        <v>736.7104</v>
      </c>
      <c r="F952" s="8" t="n">
        <v>403301.2232</v>
      </c>
      <c r="G952" s="9" t="n">
        <v>502866916</v>
      </c>
      <c r="H952" s="18" t="n">
        <v>92.3674</v>
      </c>
      <c r="I952" s="8" t="n">
        <v>3723.6869</v>
      </c>
      <c r="J952" s="9" t="n">
        <v>4236294</v>
      </c>
      <c r="K952" s="18" t="n">
        <v>829.0778</v>
      </c>
      <c r="L952" s="8" t="n">
        <v>407024.9101</v>
      </c>
      <c r="M952" s="9" t="n">
        <v>507103210</v>
      </c>
      <c r="N952" s="29" t="n">
        <v>15.68</v>
      </c>
      <c r="O952" s="30" t="n">
        <v>16.575</v>
      </c>
      <c r="P952" s="30" t="n">
        <v>14.9875</v>
      </c>
      <c r="Q952" s="30" t="n">
        <v>16.1025</v>
      </c>
      <c r="R952" s="31" t="n">
        <v>0.0269</v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18" t="n">
        <v>864.1848</v>
      </c>
      <c r="F953" s="8" t="n">
        <v>622109.5314</v>
      </c>
      <c r="G953" s="9" t="n">
        <v>865826057</v>
      </c>
      <c r="H953" s="18" t="n">
        <v>85.4242</v>
      </c>
      <c r="I953" s="8" t="n">
        <v>3704.8009</v>
      </c>
      <c r="J953" s="9" t="n">
        <v>4336474</v>
      </c>
      <c r="K953" s="18" t="n">
        <v>949.609</v>
      </c>
      <c r="L953" s="8" t="n">
        <v>625814.3323</v>
      </c>
      <c r="M953" s="9" t="n">
        <v>870162531</v>
      </c>
      <c r="N953" s="29" t="n">
        <v>16.1025</v>
      </c>
      <c r="O953" s="30" t="n">
        <v>16.5325</v>
      </c>
      <c r="P953" s="30" t="n">
        <v>15.8</v>
      </c>
      <c r="Q953" s="30" t="n">
        <v>16.0475</v>
      </c>
      <c r="R953" s="31" t="n">
        <v>-0.0034</v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18" t="n">
        <v>820.8804</v>
      </c>
      <c r="F954" s="8" t="n">
        <v>491302.3513</v>
      </c>
      <c r="G954" s="9" t="n">
        <v>485174684</v>
      </c>
      <c r="H954" s="18" t="n">
        <v>95.2771</v>
      </c>
      <c r="I954" s="8" t="n">
        <v>4222.8378</v>
      </c>
      <c r="J954" s="9" t="n">
        <v>5032551</v>
      </c>
      <c r="K954" s="18" t="n">
        <v>916.1575</v>
      </c>
      <c r="L954" s="8" t="n">
        <v>495525.1891</v>
      </c>
      <c r="M954" s="9" t="n">
        <v>490207235</v>
      </c>
      <c r="N954" s="29" t="n">
        <v>16.0475</v>
      </c>
      <c r="O954" s="30" t="n">
        <v>16.1075</v>
      </c>
      <c r="P954" s="30" t="n">
        <v>14.36</v>
      </c>
      <c r="Q954" s="30" t="n">
        <v>14.455</v>
      </c>
      <c r="R954" s="31" t="n">
        <v>-0.0992</v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18" t="n">
        <v>663.6816</v>
      </c>
      <c r="F955" s="8" t="n">
        <v>170160.4607</v>
      </c>
      <c r="G955" s="9" t="n">
        <v>202338902</v>
      </c>
      <c r="H955" s="18" t="n">
        <v>103.4591</v>
      </c>
      <c r="I955" s="8" t="n">
        <v>4797.3287</v>
      </c>
      <c r="J955" s="9" t="n">
        <v>5381392</v>
      </c>
      <c r="K955" s="18" t="n">
        <v>767.1407</v>
      </c>
      <c r="L955" s="8" t="n">
        <v>174957.7894</v>
      </c>
      <c r="M955" s="9" t="n">
        <v>207720294</v>
      </c>
      <c r="N955" s="29" t="n">
        <v>14.455</v>
      </c>
      <c r="O955" s="30" t="n">
        <v>15.1325</v>
      </c>
      <c r="P955" s="30" t="n">
        <v>14.025</v>
      </c>
      <c r="Q955" s="30" t="n">
        <v>14.6975</v>
      </c>
      <c r="R955" s="31" t="n">
        <v>0.0168</v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18" t="n">
        <v>703.88</v>
      </c>
      <c r="F956" s="8" t="n">
        <v>280179.7103</v>
      </c>
      <c r="G956" s="9" t="n">
        <v>342702316</v>
      </c>
      <c r="H956" s="18" t="n">
        <v>100.7954</v>
      </c>
      <c r="I956" s="8" t="n">
        <v>4787.0774</v>
      </c>
      <c r="J956" s="9" t="n">
        <v>5173185</v>
      </c>
      <c r="K956" s="18" t="n">
        <v>804.6754</v>
      </c>
      <c r="L956" s="8" t="n">
        <v>284966.7877</v>
      </c>
      <c r="M956" s="9" t="n">
        <v>347875501</v>
      </c>
      <c r="N956" s="29" t="n">
        <v>14.6975</v>
      </c>
      <c r="O956" s="30" t="n">
        <v>16.05</v>
      </c>
      <c r="P956" s="30" t="n">
        <v>14.6975</v>
      </c>
      <c r="Q956" s="30" t="n">
        <v>15.6175</v>
      </c>
      <c r="R956" s="31" t="n">
        <v>0.0626</v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18" t="n">
        <v>681.8137</v>
      </c>
      <c r="F957" s="8" t="n">
        <v>414229.8325</v>
      </c>
      <c r="G957" s="9" t="n">
        <v>512433355</v>
      </c>
      <c r="H957" s="18" t="n">
        <v>88.6808</v>
      </c>
      <c r="I957" s="8" t="n">
        <v>4255.0966</v>
      </c>
      <c r="J957" s="9" t="n">
        <v>4862958</v>
      </c>
      <c r="K957" s="18" t="n">
        <v>770.4945</v>
      </c>
      <c r="L957" s="8" t="n">
        <v>418484.9291</v>
      </c>
      <c r="M957" s="9" t="n">
        <v>517296313</v>
      </c>
      <c r="N957" s="29" t="n">
        <v>15.6175</v>
      </c>
      <c r="O957" s="30" t="n">
        <v>15.9825</v>
      </c>
      <c r="P957" s="30" t="n">
        <v>15.0875</v>
      </c>
      <c r="Q957" s="30" t="n">
        <v>15.785</v>
      </c>
      <c r="R957" s="31" t="n">
        <v>0.0107</v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18" t="n">
        <v>634.3644</v>
      </c>
      <c r="F958" s="8" t="n">
        <v>537622.8681</v>
      </c>
      <c r="G958" s="9" t="n">
        <v>725090574</v>
      </c>
      <c r="H958" s="18" t="n">
        <v>99.3167</v>
      </c>
      <c r="I958" s="8" t="n">
        <v>4488.8829</v>
      </c>
      <c r="J958" s="9" t="n">
        <v>4858545</v>
      </c>
      <c r="K958" s="18" t="n">
        <v>733.6811</v>
      </c>
      <c r="L958" s="8" t="n">
        <v>542111.751</v>
      </c>
      <c r="M958" s="9" t="n">
        <v>729949119</v>
      </c>
      <c r="N958" s="29" t="n">
        <v>15.785</v>
      </c>
      <c r="O958" s="30" t="n">
        <v>16.0175</v>
      </c>
      <c r="P958" s="30" t="n">
        <v>14.74</v>
      </c>
      <c r="Q958" s="30" t="n">
        <v>15.505</v>
      </c>
      <c r="R958" s="31" t="n">
        <v>-0.0177</v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18" t="n">
        <v>798.9994</v>
      </c>
      <c r="F959" s="8" t="n">
        <v>548846.2139</v>
      </c>
      <c r="G959" s="9" t="n">
        <v>537620805</v>
      </c>
      <c r="H959" s="18" t="n">
        <v>116.6085</v>
      </c>
      <c r="I959" s="8" t="n">
        <v>5488.2165</v>
      </c>
      <c r="J959" s="9" t="n">
        <v>5794188</v>
      </c>
      <c r="K959" s="18" t="n">
        <v>915.6079</v>
      </c>
      <c r="L959" s="8" t="n">
        <v>554334.4304</v>
      </c>
      <c r="M959" s="9" t="n">
        <v>543414993</v>
      </c>
      <c r="N959" s="29" t="n">
        <v>15.505</v>
      </c>
      <c r="O959" s="30" t="n">
        <v>16.0275</v>
      </c>
      <c r="P959" s="30" t="n">
        <v>15.2425</v>
      </c>
      <c r="Q959" s="30" t="n">
        <v>15.8275</v>
      </c>
      <c r="R959" s="31" t="n">
        <v>0.0208</v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18" t="n">
        <v>577.6070999999999</v>
      </c>
      <c r="F960" s="8" t="n">
        <v>144851.2953</v>
      </c>
      <c r="G960" s="9" t="n">
        <v>178671676</v>
      </c>
      <c r="H960" s="18" t="n">
        <v>107.4525</v>
      </c>
      <c r="I960" s="8" t="n">
        <v>5156.7387</v>
      </c>
      <c r="J960" s="9" t="n">
        <v>5454370</v>
      </c>
      <c r="K960" s="18" t="n">
        <v>685.0596</v>
      </c>
      <c r="L960" s="8" t="n">
        <v>150008.034</v>
      </c>
      <c r="M960" s="9" t="n">
        <v>184126046</v>
      </c>
      <c r="N960" s="29" t="n">
        <v>15.8275</v>
      </c>
      <c r="O960" s="30" t="n">
        <v>16.3325</v>
      </c>
      <c r="P960" s="30" t="n">
        <v>15.265</v>
      </c>
      <c r="Q960" s="30" t="n">
        <v>15.4475</v>
      </c>
      <c r="R960" s="31" t="n">
        <v>-0.024</v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18" t="n">
        <v>707.8403</v>
      </c>
      <c r="F961" s="8" t="n">
        <v>283879.4494</v>
      </c>
      <c r="G961" s="9" t="n">
        <v>354382577</v>
      </c>
      <c r="H961" s="18" t="n">
        <v>83.3038</v>
      </c>
      <c r="I961" s="8" t="n">
        <v>4437.8262</v>
      </c>
      <c r="J961" s="9" t="n">
        <v>4860412</v>
      </c>
      <c r="K961" s="18" t="n">
        <v>791.1441</v>
      </c>
      <c r="L961" s="8" t="n">
        <v>288317.2756</v>
      </c>
      <c r="M961" s="9" t="n">
        <v>359242989</v>
      </c>
      <c r="N961" s="29" t="n">
        <v>15.4475</v>
      </c>
      <c r="O961" s="30" t="n">
        <v>16.535</v>
      </c>
      <c r="P961" s="30" t="n">
        <v>15.4475</v>
      </c>
      <c r="Q961" s="30" t="n">
        <v>16.0625</v>
      </c>
      <c r="R961" s="31" t="n">
        <v>0.0398</v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18" t="n">
        <v>861.1118</v>
      </c>
      <c r="F962" s="8" t="n">
        <v>513592.8709</v>
      </c>
      <c r="G962" s="9" t="n">
        <v>648281819</v>
      </c>
      <c r="H962" s="18" t="n">
        <v>75.3074</v>
      </c>
      <c r="I962" s="8" t="n">
        <v>4309.7496</v>
      </c>
      <c r="J962" s="9" t="n">
        <v>4886115</v>
      </c>
      <c r="K962" s="18" t="n">
        <v>936.4192</v>
      </c>
      <c r="L962" s="8" t="n">
        <v>517902.6205</v>
      </c>
      <c r="M962" s="9" t="n">
        <v>653167934</v>
      </c>
      <c r="N962" s="29" t="n">
        <v>16.0625</v>
      </c>
      <c r="O962" s="30" t="n">
        <v>16.57</v>
      </c>
      <c r="P962" s="30" t="n">
        <v>15.7525</v>
      </c>
      <c r="Q962" s="30" t="n">
        <v>15.8075</v>
      </c>
      <c r="R962" s="31" t="n">
        <v>-0.0159</v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18" t="n">
        <v>955.8264</v>
      </c>
      <c r="F963" s="8" t="n">
        <v>743275.481</v>
      </c>
      <c r="G963" s="9" t="n">
        <v>1028307195</v>
      </c>
      <c r="H963" s="18" t="n">
        <v>74.8873</v>
      </c>
      <c r="I963" s="8" t="n">
        <v>4463.0235</v>
      </c>
      <c r="J963" s="9" t="n">
        <v>5015915</v>
      </c>
      <c r="K963" s="18" t="n">
        <v>1030.7137</v>
      </c>
      <c r="L963" s="8" t="n">
        <v>747738.5045</v>
      </c>
      <c r="M963" s="9" t="n">
        <v>1033323110</v>
      </c>
      <c r="N963" s="29" t="n">
        <v>15.8075</v>
      </c>
      <c r="O963" s="30" t="n">
        <v>16.1975</v>
      </c>
      <c r="P963" s="30" t="n">
        <v>15.34</v>
      </c>
      <c r="Q963" s="30" t="n">
        <v>15.435</v>
      </c>
      <c r="R963" s="31" t="n">
        <v>-0.0236</v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18" t="n">
        <v>732.7412</v>
      </c>
      <c r="F964" s="8" t="n">
        <v>494846.3041</v>
      </c>
      <c r="G964" s="9" t="n">
        <v>481127550</v>
      </c>
      <c r="H964" s="18" t="n">
        <v>89.54600000000001</v>
      </c>
      <c r="I964" s="8" t="n">
        <v>4898.9005</v>
      </c>
      <c r="J964" s="9" t="n">
        <v>5510794</v>
      </c>
      <c r="K964" s="18" t="n">
        <v>822.2872</v>
      </c>
      <c r="L964" s="8" t="n">
        <v>499745.2046</v>
      </c>
      <c r="M964" s="9" t="n">
        <v>486638344</v>
      </c>
      <c r="N964" s="29" t="n">
        <v>15.435</v>
      </c>
      <c r="O964" s="30" t="n">
        <v>15.6625</v>
      </c>
      <c r="P964" s="30" t="n">
        <v>15.1125</v>
      </c>
      <c r="Q964" s="30" t="n">
        <v>15.225</v>
      </c>
      <c r="R964" s="31" t="n">
        <v>-0.0136</v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18" t="n">
        <v>495.7597</v>
      </c>
      <c r="F965" s="8" t="n">
        <v>115756.5558</v>
      </c>
      <c r="G965" s="9" t="n">
        <v>142363868</v>
      </c>
      <c r="H965" s="18" t="n">
        <v>102.9055</v>
      </c>
      <c r="I965" s="8" t="n">
        <v>5860.0755</v>
      </c>
      <c r="J965" s="9" t="n">
        <v>6660819</v>
      </c>
      <c r="K965" s="18" t="n">
        <v>598.6652</v>
      </c>
      <c r="L965" s="8" t="n">
        <v>121616.6313</v>
      </c>
      <c r="M965" s="9" t="n">
        <v>149024687</v>
      </c>
      <c r="N965" s="29" t="n">
        <v>15.225</v>
      </c>
      <c r="O965" s="30" t="n">
        <v>15.5525</v>
      </c>
      <c r="P965" s="30" t="n">
        <v>14.9025</v>
      </c>
      <c r="Q965" s="30" t="n">
        <v>15.2225</v>
      </c>
      <c r="R965" s="31" t="n">
        <v>-0.0002</v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18" t="n">
        <v>560.457</v>
      </c>
      <c r="F966" s="8" t="n">
        <v>228855.477</v>
      </c>
      <c r="G966" s="9" t="n">
        <v>277015726</v>
      </c>
      <c r="H966" s="18" t="n">
        <v>70.43980000000001</v>
      </c>
      <c r="I966" s="8" t="n">
        <v>4632.4475</v>
      </c>
      <c r="J966" s="9" t="n">
        <v>5313481</v>
      </c>
      <c r="K966" s="18" t="n">
        <v>630.8968</v>
      </c>
      <c r="L966" s="8" t="n">
        <v>233487.9245</v>
      </c>
      <c r="M966" s="9" t="n">
        <v>282329207</v>
      </c>
      <c r="N966" s="29" t="n">
        <v>15.2225</v>
      </c>
      <c r="O966" s="30" t="n">
        <v>16.1175</v>
      </c>
      <c r="P966" s="30" t="n">
        <v>13.7</v>
      </c>
      <c r="Q966" s="30" t="n">
        <v>16.0175</v>
      </c>
      <c r="R966" s="31" t="n">
        <v>0.0522</v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18" t="n">
        <v>744.0521</v>
      </c>
      <c r="F967" s="8" t="n">
        <v>441253.1402</v>
      </c>
      <c r="G967" s="9" t="n">
        <v>539923299</v>
      </c>
      <c r="H967" s="18" t="n">
        <v>68.6056</v>
      </c>
      <c r="I967" s="8" t="n">
        <v>4822.5191</v>
      </c>
      <c r="J967" s="9" t="n">
        <v>5488019</v>
      </c>
      <c r="K967" s="18" t="n">
        <v>812.6577</v>
      </c>
      <c r="L967" s="8" t="n">
        <v>446075.6593</v>
      </c>
      <c r="M967" s="9" t="n">
        <v>545411318</v>
      </c>
      <c r="N967" s="29" t="n">
        <v>16.0175</v>
      </c>
      <c r="O967" s="30" t="n">
        <v>16.36</v>
      </c>
      <c r="P967" s="30" t="n">
        <v>14.2125</v>
      </c>
      <c r="Q967" s="30" t="n">
        <v>16.0725</v>
      </c>
      <c r="R967" s="31" t="n">
        <v>0.0034</v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18" t="n">
        <v>781.9719</v>
      </c>
      <c r="F968" s="8" t="n">
        <v>658731.8485</v>
      </c>
      <c r="G968" s="9" t="n">
        <v>876820115</v>
      </c>
      <c r="H968" s="18" t="n">
        <v>73.0645</v>
      </c>
      <c r="I968" s="8" t="n">
        <v>5597.9803</v>
      </c>
      <c r="J968" s="9" t="n">
        <v>6361367</v>
      </c>
      <c r="K968" s="18" t="n">
        <v>855.0364</v>
      </c>
      <c r="L968" s="8" t="n">
        <v>664329.8288</v>
      </c>
      <c r="M968" s="9" t="n">
        <v>883181482</v>
      </c>
      <c r="N968" s="29" t="n">
        <v>16.0725</v>
      </c>
      <c r="O968" s="30" t="n">
        <v>16.31</v>
      </c>
      <c r="P968" s="30" t="n">
        <v>15.68</v>
      </c>
      <c r="Q968" s="30" t="n">
        <v>15.9275</v>
      </c>
      <c r="R968" s="31" t="n">
        <v>-0.008999999999999999</v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18" t="n">
        <v>812.5951</v>
      </c>
      <c r="F969" s="8" t="n">
        <v>568314.9433</v>
      </c>
      <c r="G969" s="9" t="n">
        <v>539089113</v>
      </c>
      <c r="H969" s="18" t="n">
        <v>69.31010000000001</v>
      </c>
      <c r="I969" s="8" t="n">
        <v>5840.3048</v>
      </c>
      <c r="J969" s="9" t="n">
        <v>6684125</v>
      </c>
      <c r="K969" s="18" t="n">
        <v>881.9052</v>
      </c>
      <c r="L969" s="8" t="n">
        <v>574155.2481</v>
      </c>
      <c r="M969" s="9" t="n">
        <v>545773238</v>
      </c>
      <c r="N969" s="29" t="n">
        <v>15.9275</v>
      </c>
      <c r="O969" s="30" t="n">
        <v>16.15</v>
      </c>
      <c r="P969" s="30" t="n">
        <v>15.1325</v>
      </c>
      <c r="Q969" s="30" t="n">
        <v>15.1975</v>
      </c>
      <c r="R969" s="31" t="n">
        <v>-0.0458</v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18" t="n">
        <v>526.7536</v>
      </c>
      <c r="F970" s="8" t="n">
        <v>124083.3667</v>
      </c>
      <c r="G970" s="9" t="n">
        <v>149330914</v>
      </c>
      <c r="H970" s="18" t="n">
        <v>70.5544</v>
      </c>
      <c r="I970" s="8" t="n">
        <v>6038.7744</v>
      </c>
      <c r="J970" s="9" t="n">
        <v>6687285</v>
      </c>
      <c r="K970" s="18" t="n">
        <v>597.308</v>
      </c>
      <c r="L970" s="8" t="n">
        <v>130122.1411</v>
      </c>
      <c r="M970" s="9" t="n">
        <v>156018199</v>
      </c>
      <c r="N970" s="29" t="n">
        <v>15.1975</v>
      </c>
      <c r="O970" s="30" t="n">
        <v>15.4425</v>
      </c>
      <c r="P970" s="30" t="n">
        <v>14.84</v>
      </c>
      <c r="Q970" s="30" t="n">
        <v>14.9725</v>
      </c>
      <c r="R970" s="31" t="n">
        <v>-0.0148</v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18" t="n">
        <v>635.0923</v>
      </c>
      <c r="F971" s="8" t="n">
        <v>262778.2509</v>
      </c>
      <c r="G971" s="9" t="n">
        <v>316397502</v>
      </c>
      <c r="H971" s="18" t="n">
        <v>57.7711</v>
      </c>
      <c r="I971" s="8" t="n">
        <v>5371.1539</v>
      </c>
      <c r="J971" s="9" t="n">
        <v>6059715</v>
      </c>
      <c r="K971" s="18" t="n">
        <v>692.8634</v>
      </c>
      <c r="L971" s="8" t="n">
        <v>268149.4048</v>
      </c>
      <c r="M971" s="9" t="n">
        <v>322457217</v>
      </c>
      <c r="N971" s="29" t="n">
        <v>14.9725</v>
      </c>
      <c r="O971" s="30" t="n">
        <v>15.96</v>
      </c>
      <c r="P971" s="30" t="n">
        <v>13.7575</v>
      </c>
      <c r="Q971" s="30" t="n">
        <v>15.6</v>
      </c>
      <c r="R971" s="31" t="n">
        <v>0.0419</v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18" t="n">
        <v>640.0417</v>
      </c>
      <c r="F972" s="8" t="n">
        <v>397712.0473</v>
      </c>
      <c r="G972" s="9" t="n">
        <v>479282848</v>
      </c>
      <c r="H972" s="18" t="n">
        <v>60.2422</v>
      </c>
      <c r="I972" s="8" t="n">
        <v>6127.1318</v>
      </c>
      <c r="J972" s="9" t="n">
        <v>6815127</v>
      </c>
      <c r="K972" s="18" t="n">
        <v>700.2839</v>
      </c>
      <c r="L972" s="8" t="n">
        <v>403839.1791</v>
      </c>
      <c r="M972" s="9" t="n">
        <v>486097975</v>
      </c>
      <c r="N972" s="29" t="n">
        <v>15.6</v>
      </c>
      <c r="O972" s="30" t="n">
        <v>15.9975</v>
      </c>
      <c r="P972" s="30" t="n">
        <v>15.53</v>
      </c>
      <c r="Q972" s="30" t="n">
        <v>15.7275</v>
      </c>
      <c r="R972" s="31" t="n">
        <v>0.008200000000000001</v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18" t="n">
        <v>844.3819</v>
      </c>
      <c r="F973" s="8" t="n">
        <v>330782.273</v>
      </c>
      <c r="G973" s="9" t="n">
        <v>398227239</v>
      </c>
      <c r="H973" s="18" t="n">
        <v>56.9496</v>
      </c>
      <c r="I973" s="8" t="n">
        <v>5293.3451</v>
      </c>
      <c r="J973" s="9" t="n">
        <v>6004741</v>
      </c>
      <c r="K973" s="18" t="n">
        <v>901.3315</v>
      </c>
      <c r="L973" s="8" t="n">
        <v>336075.6181</v>
      </c>
      <c r="M973" s="9" t="n">
        <v>404231980</v>
      </c>
      <c r="N973" s="29" t="n">
        <v>15.7275</v>
      </c>
      <c r="O973" s="30" t="n">
        <v>16.74</v>
      </c>
      <c r="P973" s="30" t="n">
        <v>15.31</v>
      </c>
      <c r="Q973" s="30" t="n">
        <v>16.33</v>
      </c>
      <c r="R973" s="31" t="n">
        <v>0.0383</v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18" t="n">
        <v>875.1412</v>
      </c>
      <c r="F974" s="8" t="n">
        <v>701058.7899</v>
      </c>
      <c r="G974" s="9" t="n">
        <v>845730428</v>
      </c>
      <c r="H974" s="18" t="n">
        <v>57.1312</v>
      </c>
      <c r="I974" s="8" t="n">
        <v>3458.103</v>
      </c>
      <c r="J974" s="9" t="n">
        <v>3973032</v>
      </c>
      <c r="K974" s="18" t="n">
        <v>932.2723999999999</v>
      </c>
      <c r="L974" s="8" t="n">
        <v>704516.8929</v>
      </c>
      <c r="M974" s="9" t="n">
        <v>849703460</v>
      </c>
      <c r="N974" s="29" t="n">
        <v>16.33</v>
      </c>
      <c r="O974" s="30" t="n">
        <v>16.5525</v>
      </c>
      <c r="P974" s="30" t="n">
        <v>15.37</v>
      </c>
      <c r="Q974" s="30" t="n">
        <v>15.5725</v>
      </c>
      <c r="R974" s="31" t="n">
        <v>-0.0464</v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18" t="n">
        <v>522.715</v>
      </c>
      <c r="F975" s="8" t="n">
        <v>123281.4084</v>
      </c>
      <c r="G975" s="9" t="n">
        <v>147169707</v>
      </c>
      <c r="H975" s="18" t="n">
        <v>77.16719999999999</v>
      </c>
      <c r="I975" s="8" t="n">
        <v>3582.8091</v>
      </c>
      <c r="J975" s="9" t="n">
        <v>4029052</v>
      </c>
      <c r="K975" s="18" t="n">
        <v>599.8822</v>
      </c>
      <c r="L975" s="8" t="n">
        <v>126864.2175</v>
      </c>
      <c r="M975" s="9" t="n">
        <v>151198759</v>
      </c>
      <c r="N975" s="29" t="n">
        <v>15.5725</v>
      </c>
      <c r="O975" s="30" t="n">
        <v>15.6425</v>
      </c>
      <c r="P975" s="30" t="n">
        <v>15</v>
      </c>
      <c r="Q975" s="30" t="n">
        <v>15.235</v>
      </c>
      <c r="R975" s="31" t="n">
        <v>-0.0217</v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18" t="n">
        <v>79.40860000000001</v>
      </c>
      <c r="F976" s="8" t="n">
        <v>27461.6003</v>
      </c>
      <c r="G976" s="9" t="n">
        <v>32521120</v>
      </c>
      <c r="H976" s="18" t="n">
        <v>13.4279</v>
      </c>
      <c r="I976" s="8" t="n">
        <v>586.9037</v>
      </c>
      <c r="J976" s="9" t="n">
        <v>624812</v>
      </c>
      <c r="K976" s="18" t="n">
        <v>92.8365</v>
      </c>
      <c r="L976" s="8" t="n">
        <v>28048.504</v>
      </c>
      <c r="M976" s="9" t="n">
        <v>33145932</v>
      </c>
      <c r="N976" s="29" t="n"/>
      <c r="O976" s="30" t="n"/>
      <c r="P976" s="30" t="n"/>
      <c r="Q976" s="30" t="n"/>
      <c r="R976" s="31" t="n"/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18" t="n">
        <v>526.2372</v>
      </c>
      <c r="F977" s="8" t="n">
        <v>233737.0792</v>
      </c>
      <c r="G977" s="9" t="n">
        <v>284332777</v>
      </c>
      <c r="H977" s="18" t="n">
        <v>79.4611</v>
      </c>
      <c r="I977" s="8" t="n">
        <v>3409.9281</v>
      </c>
      <c r="J977" s="9" t="n">
        <v>3579529</v>
      </c>
      <c r="K977" s="18" t="n">
        <v>605.6983</v>
      </c>
      <c r="L977" s="8" t="n">
        <v>237147.0073</v>
      </c>
      <c r="M977" s="9" t="n">
        <v>287912306</v>
      </c>
      <c r="N977" s="29" t="n">
        <v>14.9925</v>
      </c>
      <c r="O977" s="30" t="n">
        <v>15.3025</v>
      </c>
      <c r="P977" s="30" t="n">
        <v>14.8225</v>
      </c>
      <c r="Q977" s="30" t="n">
        <v>14.9225</v>
      </c>
      <c r="R977" s="31" t="n">
        <v>-0.0047</v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18" t="n">
        <v>657.5628</v>
      </c>
      <c r="F978" s="8" t="n">
        <v>449076.3102</v>
      </c>
      <c r="G978" s="9" t="n">
        <v>542228616</v>
      </c>
      <c r="H978" s="18" t="n">
        <v>90.0611</v>
      </c>
      <c r="I978" s="8" t="n">
        <v>4325.9016</v>
      </c>
      <c r="J978" s="9" t="n">
        <v>4435223</v>
      </c>
      <c r="K978" s="18" t="n">
        <v>747.6239</v>
      </c>
      <c r="L978" s="8" t="n">
        <v>453402.2118</v>
      </c>
      <c r="M978" s="9" t="n">
        <v>546663839</v>
      </c>
      <c r="N978" s="29" t="n">
        <v>14.9225</v>
      </c>
      <c r="O978" s="30" t="n">
        <v>15.165</v>
      </c>
      <c r="P978" s="30" t="n">
        <v>14.1775</v>
      </c>
      <c r="Q978" s="30" t="n">
        <v>14.38</v>
      </c>
      <c r="R978" s="31" t="n">
        <v>-0.0364</v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18" t="n">
        <v>787.3769</v>
      </c>
      <c r="F979" s="8" t="n">
        <v>631436.9251</v>
      </c>
      <c r="G979" s="9" t="n">
        <v>818534071</v>
      </c>
      <c r="H979" s="18" t="n">
        <v>90.0784</v>
      </c>
      <c r="I979" s="8" t="n">
        <v>4667.3378</v>
      </c>
      <c r="J979" s="9" t="n">
        <v>5196741</v>
      </c>
      <c r="K979" s="18" t="n">
        <v>877.4553</v>
      </c>
      <c r="L979" s="8" t="n">
        <v>636104.2629</v>
      </c>
      <c r="M979" s="9" t="n">
        <v>823730812</v>
      </c>
      <c r="N979" s="29" t="n">
        <v>14.38</v>
      </c>
      <c r="O979" s="30" t="n">
        <v>14.71</v>
      </c>
      <c r="P979" s="30" t="n">
        <v>13.905</v>
      </c>
      <c r="Q979" s="30" t="n">
        <v>14.295</v>
      </c>
      <c r="R979" s="31" t="n">
        <v>-0.0059</v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18" t="n">
        <v>464.0348</v>
      </c>
      <c r="F980" s="8" t="n">
        <v>365862.4049</v>
      </c>
      <c r="G980" s="9" t="n">
        <v>348145101</v>
      </c>
      <c r="H980" s="18" t="n">
        <v>99.45650000000001</v>
      </c>
      <c r="I980" s="8" t="n">
        <v>4807.9857</v>
      </c>
      <c r="J980" s="9" t="n">
        <v>5192669</v>
      </c>
      <c r="K980" s="18" t="n">
        <v>563.4913</v>
      </c>
      <c r="L980" s="8" t="n">
        <v>370670.3906</v>
      </c>
      <c r="M980" s="9" t="n">
        <v>353337770</v>
      </c>
      <c r="N980" s="29" t="n">
        <v>14.295</v>
      </c>
      <c r="O980" s="30" t="n">
        <v>14.4325</v>
      </c>
      <c r="P980" s="30" t="n">
        <v>13.56</v>
      </c>
      <c r="Q980" s="30" t="n">
        <v>13.6125</v>
      </c>
      <c r="R980" s="31" t="n">
        <v>-0.0477</v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18" t="n">
        <v>517.4213999999999</v>
      </c>
      <c r="F981" s="8" t="n">
        <v>231802.8795</v>
      </c>
      <c r="G981" s="9" t="n">
        <v>277797479</v>
      </c>
      <c r="H981" s="18" t="n">
        <v>72.34820000000001</v>
      </c>
      <c r="I981" s="8" t="n">
        <v>4091.7488</v>
      </c>
      <c r="J981" s="9" t="n">
        <v>4349986</v>
      </c>
      <c r="K981" s="18" t="n">
        <v>589.7696</v>
      </c>
      <c r="L981" s="8" t="n">
        <v>235894.6283</v>
      </c>
      <c r="M981" s="9" t="n">
        <v>282147465</v>
      </c>
      <c r="N981" s="29" t="n">
        <v>13.6125</v>
      </c>
      <c r="O981" s="30" t="n">
        <v>14.5525</v>
      </c>
      <c r="P981" s="30" t="n">
        <v>13.6125</v>
      </c>
      <c r="Q981" s="30" t="n">
        <v>13.995</v>
      </c>
      <c r="R981" s="31" t="n">
        <v>0.0281</v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18" t="n">
        <v>759.5673</v>
      </c>
      <c r="F982" s="8" t="n">
        <v>470086.9042</v>
      </c>
      <c r="G982" s="9" t="n">
        <v>568861385</v>
      </c>
      <c r="H982" s="18" t="n">
        <v>69.7205</v>
      </c>
      <c r="I982" s="8" t="n">
        <v>4395.7093</v>
      </c>
      <c r="J982" s="9" t="n">
        <v>4843588</v>
      </c>
      <c r="K982" s="18" t="n">
        <v>829.2877999999999</v>
      </c>
      <c r="L982" s="8" t="n">
        <v>474482.6135</v>
      </c>
      <c r="M982" s="9" t="n">
        <v>573704973</v>
      </c>
      <c r="N982" s="29" t="n">
        <v>13.995</v>
      </c>
      <c r="O982" s="30" t="n">
        <v>14.195</v>
      </c>
      <c r="P982" s="30" t="n">
        <v>13.5775</v>
      </c>
      <c r="Q982" s="30" t="n">
        <v>13.6375</v>
      </c>
      <c r="R982" s="31" t="n">
        <v>-0.0255</v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18" t="n">
        <v>821.6244</v>
      </c>
      <c r="F983" s="8" t="n">
        <v>626978.8489</v>
      </c>
      <c r="G983" s="9" t="n">
        <v>805563581</v>
      </c>
      <c r="H983" s="18" t="n">
        <v>89.2854</v>
      </c>
      <c r="I983" s="8" t="n">
        <v>5908.7096</v>
      </c>
      <c r="J983" s="9" t="n">
        <v>6512382</v>
      </c>
      <c r="K983" s="18" t="n">
        <v>910.9098</v>
      </c>
      <c r="L983" s="8" t="n">
        <v>632887.5585</v>
      </c>
      <c r="M983" s="9" t="n">
        <v>812075963</v>
      </c>
      <c r="N983" s="29" t="n">
        <v>13.6375</v>
      </c>
      <c r="O983" s="30" t="n">
        <v>15.005</v>
      </c>
      <c r="P983" s="30" t="n">
        <v>13.5325</v>
      </c>
      <c r="Q983" s="30" t="n">
        <v>14.4325</v>
      </c>
      <c r="R983" s="31" t="n">
        <v>0.0583</v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18" t="n">
        <v>709.0494</v>
      </c>
      <c r="F984" s="8" t="n">
        <v>515523.7133</v>
      </c>
      <c r="G984" s="9" t="n">
        <v>491238564</v>
      </c>
      <c r="H984" s="18" t="n">
        <v>69.765</v>
      </c>
      <c r="I984" s="8" t="n">
        <v>4523.0602</v>
      </c>
      <c r="J984" s="9" t="n">
        <v>4998845</v>
      </c>
      <c r="K984" s="18" t="n">
        <v>778.8144</v>
      </c>
      <c r="L984" s="8" t="n">
        <v>520046.7735</v>
      </c>
      <c r="M984" s="9" t="n">
        <v>496237409</v>
      </c>
      <c r="N984" s="29" t="n">
        <v>14.4325</v>
      </c>
      <c r="O984" s="30" t="n">
        <v>14.6825</v>
      </c>
      <c r="P984" s="30" t="n">
        <v>13.5225</v>
      </c>
      <c r="Q984" s="30" t="n">
        <v>13.6225</v>
      </c>
      <c r="R984" s="31" t="n">
        <v>-0.0561</v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18" t="n">
        <v>555.9976</v>
      </c>
      <c r="F985" s="8" t="n">
        <v>142228.3977</v>
      </c>
      <c r="G985" s="9" t="n">
        <v>169063767</v>
      </c>
      <c r="H985" s="18" t="n">
        <v>75.41030000000001</v>
      </c>
      <c r="I985" s="8" t="n">
        <v>5327.2933</v>
      </c>
      <c r="J985" s="9" t="n">
        <v>5728062</v>
      </c>
      <c r="K985" s="18" t="n">
        <v>631.4079</v>
      </c>
      <c r="L985" s="8" t="n">
        <v>147555.691</v>
      </c>
      <c r="M985" s="9" t="n">
        <v>174791829</v>
      </c>
      <c r="N985" s="29" t="n">
        <v>13.6225</v>
      </c>
      <c r="O985" s="30" t="n">
        <v>14.3325</v>
      </c>
      <c r="P985" s="30" t="n">
        <v>13.59</v>
      </c>
      <c r="Q985" s="30" t="n">
        <v>13.69</v>
      </c>
      <c r="R985" s="31" t="n">
        <v>0.005</v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18" t="n">
        <v>642.4672</v>
      </c>
      <c r="F986" s="8" t="n">
        <v>270162.0746</v>
      </c>
      <c r="G986" s="9" t="n">
        <v>333843662</v>
      </c>
      <c r="H986" s="18" t="n">
        <v>55.9778</v>
      </c>
      <c r="I986" s="8" t="n">
        <v>4396.3828</v>
      </c>
      <c r="J986" s="9" t="n">
        <v>4922362</v>
      </c>
      <c r="K986" s="18" t="n">
        <v>698.4450000000001</v>
      </c>
      <c r="L986" s="8" t="n">
        <v>274558.4574</v>
      </c>
      <c r="M986" s="9" t="n">
        <v>338766024</v>
      </c>
      <c r="N986" s="29" t="n">
        <v>13.69</v>
      </c>
      <c r="O986" s="30" t="n">
        <v>14.615</v>
      </c>
      <c r="P986" s="30" t="n">
        <v>13.69</v>
      </c>
      <c r="Q986" s="30" t="n">
        <v>13.895</v>
      </c>
      <c r="R986" s="31" t="n">
        <v>0.015</v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18" t="n">
        <v>625.401</v>
      </c>
      <c r="F987" s="8" t="n">
        <v>402573.8886</v>
      </c>
      <c r="G987" s="9" t="n">
        <v>488377742</v>
      </c>
      <c r="H987" s="18" t="n">
        <v>54.7831</v>
      </c>
      <c r="I987" s="8" t="n">
        <v>4877.8263</v>
      </c>
      <c r="J987" s="9" t="n">
        <v>5519612</v>
      </c>
      <c r="K987" s="18" t="n">
        <v>680.1840999999999</v>
      </c>
      <c r="L987" s="8" t="n">
        <v>407451.7149</v>
      </c>
      <c r="M987" s="9" t="n">
        <v>493897354</v>
      </c>
      <c r="N987" s="29" t="n">
        <v>13.895</v>
      </c>
      <c r="O987" s="30" t="n">
        <v>14.445</v>
      </c>
      <c r="P987" s="30" t="n">
        <v>13.875</v>
      </c>
      <c r="Q987" s="30" t="n">
        <v>14.1125</v>
      </c>
      <c r="R987" s="31" t="n">
        <v>0.0157</v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18" t="n">
        <v>822.8447</v>
      </c>
      <c r="F988" s="8" t="n">
        <v>680376.6305</v>
      </c>
      <c r="G988" s="9" t="n">
        <v>922313593</v>
      </c>
      <c r="H988" s="18" t="n">
        <v>57.719</v>
      </c>
      <c r="I988" s="8" t="n">
        <v>5530.1454</v>
      </c>
      <c r="J988" s="9" t="n">
        <v>6438985</v>
      </c>
      <c r="K988" s="18" t="n">
        <v>880.5637</v>
      </c>
      <c r="L988" s="8" t="n">
        <v>685906.7759</v>
      </c>
      <c r="M988" s="9" t="n">
        <v>928752578</v>
      </c>
      <c r="N988" s="29" t="n">
        <v>14.1125</v>
      </c>
      <c r="O988" s="30" t="n">
        <v>14.2825</v>
      </c>
      <c r="P988" s="30" t="n">
        <v>13.085</v>
      </c>
      <c r="Q988" s="30" t="n">
        <v>13.4725</v>
      </c>
      <c r="R988" s="31" t="n">
        <v>-0.0453</v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18" t="n">
        <v>620.3548</v>
      </c>
      <c r="F989" s="8" t="n">
        <v>463719.4326</v>
      </c>
      <c r="G989" s="9" t="n">
        <v>449396409</v>
      </c>
      <c r="H989" s="18" t="n">
        <v>57.0565</v>
      </c>
      <c r="I989" s="8" t="n">
        <v>5672.5273</v>
      </c>
      <c r="J989" s="9" t="n">
        <v>6383099</v>
      </c>
      <c r="K989" s="18" t="n">
        <v>677.4113</v>
      </c>
      <c r="L989" s="8" t="n">
        <v>469391.9599</v>
      </c>
      <c r="M989" s="9" t="n">
        <v>455779508</v>
      </c>
      <c r="N989" s="29" t="n">
        <v>13.4725</v>
      </c>
      <c r="O989" s="30" t="n">
        <v>13.4725</v>
      </c>
      <c r="P989" s="30" t="n">
        <v>12.3425</v>
      </c>
      <c r="Q989" s="30" t="n">
        <v>12.5125</v>
      </c>
      <c r="R989" s="31" t="n">
        <v>-0.0713</v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18" t="n">
        <v>459.0121</v>
      </c>
      <c r="F990" s="8" t="n">
        <v>173319.9952</v>
      </c>
      <c r="G990" s="9" t="n">
        <v>206052712</v>
      </c>
      <c r="H990" s="18" t="n">
        <v>56.1266</v>
      </c>
      <c r="I990" s="8" t="n">
        <v>6508.1974</v>
      </c>
      <c r="J990" s="9" t="n">
        <v>7484974</v>
      </c>
      <c r="K990" s="18" t="n">
        <v>515.1387</v>
      </c>
      <c r="L990" s="8" t="n">
        <v>179828.1926</v>
      </c>
      <c r="M990" s="9" t="n">
        <v>213537686</v>
      </c>
      <c r="N990" s="29" t="n">
        <v>12.5125</v>
      </c>
      <c r="O990" s="30" t="n">
        <v>13.0475</v>
      </c>
      <c r="P990" s="30" t="n">
        <v>11.81</v>
      </c>
      <c r="Q990" s="30" t="n">
        <v>12.22</v>
      </c>
      <c r="R990" s="31" t="n">
        <v>-0.0234</v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18" t="n">
        <v>485.3343</v>
      </c>
      <c r="F991" s="8" t="n">
        <v>333603.2856</v>
      </c>
      <c r="G991" s="9" t="n">
        <v>404228587</v>
      </c>
      <c r="H991" s="18" t="n">
        <v>47.3901</v>
      </c>
      <c r="I991" s="8" t="n">
        <v>5193.1567</v>
      </c>
      <c r="J991" s="9" t="n">
        <v>5854678</v>
      </c>
      <c r="K991" s="18" t="n">
        <v>532.7243999999999</v>
      </c>
      <c r="L991" s="8" t="n">
        <v>338796.4423</v>
      </c>
      <c r="M991" s="9" t="n">
        <v>410083265</v>
      </c>
      <c r="N991" s="29" t="n">
        <v>12.22</v>
      </c>
      <c r="O991" s="30" t="n">
        <v>13.1025</v>
      </c>
      <c r="P991" s="30" t="n">
        <v>12.085</v>
      </c>
      <c r="Q991" s="30" t="n">
        <v>12.82</v>
      </c>
      <c r="R991" s="31" t="n">
        <v>0.0491</v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18" t="n">
        <v>516.218</v>
      </c>
      <c r="F992" s="8" t="n">
        <v>467336.9663</v>
      </c>
      <c r="G992" s="9" t="n">
        <v>619907623</v>
      </c>
      <c r="H992" s="18" t="n">
        <v>52.6525</v>
      </c>
      <c r="I992" s="8" t="n">
        <v>5179.1417</v>
      </c>
      <c r="J992" s="9" t="n">
        <v>6042573</v>
      </c>
      <c r="K992" s="18" t="n">
        <v>568.8705</v>
      </c>
      <c r="L992" s="8" t="n">
        <v>472516.108</v>
      </c>
      <c r="M992" s="9" t="n">
        <v>625950196</v>
      </c>
      <c r="N992" s="29" t="n">
        <v>12.82</v>
      </c>
      <c r="O992" s="30" t="n">
        <v>13.01</v>
      </c>
      <c r="P992" s="30" t="n">
        <v>12.5325</v>
      </c>
      <c r="Q992" s="30" t="n">
        <v>12.7025</v>
      </c>
      <c r="R992" s="31" t="n">
        <v>-0.0092</v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18" t="n">
        <v>704.1654</v>
      </c>
      <c r="F993" s="8" t="n">
        <v>489366.6113</v>
      </c>
      <c r="G993" s="9" t="n">
        <v>461720992</v>
      </c>
      <c r="H993" s="18" t="n">
        <v>58.7995</v>
      </c>
      <c r="I993" s="8" t="n">
        <v>3739.7758</v>
      </c>
      <c r="J993" s="9" t="n">
        <v>4223016</v>
      </c>
      <c r="K993" s="18" t="n">
        <v>762.9648999999999</v>
      </c>
      <c r="L993" s="8" t="n">
        <v>493106.3871</v>
      </c>
      <c r="M993" s="9" t="n">
        <v>465944008</v>
      </c>
      <c r="N993" s="29" t="n">
        <v>12.7025</v>
      </c>
      <c r="O993" s="30" t="n">
        <v>13.18</v>
      </c>
      <c r="P993" s="30" t="n">
        <v>12.26</v>
      </c>
      <c r="Q993" s="30" t="n">
        <v>12.8325</v>
      </c>
      <c r="R993" s="31" t="n">
        <v>0.0102</v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18" t="n">
        <v>390.487</v>
      </c>
      <c r="F994" s="8" t="n">
        <v>207698.3637</v>
      </c>
      <c r="G994" s="9" t="n">
        <v>248818409</v>
      </c>
      <c r="H994" s="18" t="n">
        <v>65.4312</v>
      </c>
      <c r="I994" s="8" t="n">
        <v>3189.9542</v>
      </c>
      <c r="J994" s="9" t="n">
        <v>3471777</v>
      </c>
      <c r="K994" s="18" t="n">
        <v>455.9182</v>
      </c>
      <c r="L994" s="8" t="n">
        <v>210888.3179</v>
      </c>
      <c r="M994" s="9" t="n">
        <v>252290186</v>
      </c>
      <c r="N994" s="29" t="n">
        <v>12.8325</v>
      </c>
      <c r="O994" s="30" t="n">
        <v>13.3575</v>
      </c>
      <c r="P994" s="30" t="n">
        <v>12.005</v>
      </c>
      <c r="Q994" s="30" t="n">
        <v>12.0825</v>
      </c>
      <c r="R994" s="31" t="n">
        <v>-0.0584</v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18" t="n">
        <v>476.9878</v>
      </c>
      <c r="F995" s="8" t="n">
        <v>394624.5076</v>
      </c>
      <c r="G995" s="9" t="n">
        <v>467799659</v>
      </c>
      <c r="H995" s="18" t="n">
        <v>80.36020000000001</v>
      </c>
      <c r="I995" s="8" t="n">
        <v>3841.8024</v>
      </c>
      <c r="J995" s="9" t="n">
        <v>4172743</v>
      </c>
      <c r="K995" s="18" t="n">
        <v>557.348</v>
      </c>
      <c r="L995" s="8" t="n">
        <v>398466.31</v>
      </c>
      <c r="M995" s="9" t="n">
        <v>471972402</v>
      </c>
      <c r="N995" s="29" t="n">
        <v>12.0825</v>
      </c>
      <c r="O995" s="30" t="n">
        <v>12.305</v>
      </c>
      <c r="P995" s="30" t="n">
        <v>11.5975</v>
      </c>
      <c r="Q995" s="30" t="n">
        <v>11.6525</v>
      </c>
      <c r="R995" s="31" t="n">
        <v>-0.0356</v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18" t="n">
        <v>545.2995</v>
      </c>
      <c r="F996" s="8" t="n">
        <v>551021.3744</v>
      </c>
      <c r="G996" s="9" t="n">
        <v>723484997</v>
      </c>
      <c r="H996" s="18" t="n">
        <v>77.58759999999999</v>
      </c>
      <c r="I996" s="8" t="n">
        <v>3872.8852</v>
      </c>
      <c r="J996" s="9" t="n">
        <v>4196380</v>
      </c>
      <c r="K996" s="18" t="n">
        <v>622.8871</v>
      </c>
      <c r="L996" s="8" t="n">
        <v>554894.2596</v>
      </c>
      <c r="M996" s="9" t="n">
        <v>727681377</v>
      </c>
      <c r="N996" s="29" t="n">
        <v>11.6525</v>
      </c>
      <c r="O996" s="30" t="n">
        <v>11.8275</v>
      </c>
      <c r="P996" s="30" t="n">
        <v>11.3125</v>
      </c>
      <c r="Q996" s="30" t="n">
        <v>11.3725</v>
      </c>
      <c r="R996" s="31" t="n">
        <v>-0.024</v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18" t="n">
        <v>730.4498</v>
      </c>
      <c r="F997" s="8" t="n">
        <v>557220.2642</v>
      </c>
      <c r="G997" s="9" t="n">
        <v>517380306</v>
      </c>
      <c r="H997" s="18" t="n">
        <v>80.7713</v>
      </c>
      <c r="I997" s="8" t="n">
        <v>4379.1783</v>
      </c>
      <c r="J997" s="9" t="n">
        <v>4917073</v>
      </c>
      <c r="K997" s="18" t="n">
        <v>811.2211</v>
      </c>
      <c r="L997" s="8" t="n">
        <v>561599.4425</v>
      </c>
      <c r="M997" s="9" t="n">
        <v>522297379</v>
      </c>
      <c r="N997" s="29" t="n">
        <v>11.3725</v>
      </c>
      <c r="O997" s="30" t="n">
        <v>11.8375</v>
      </c>
      <c r="P997" s="30" t="n">
        <v>10.86</v>
      </c>
      <c r="Q997" s="30" t="n">
        <v>11.22</v>
      </c>
      <c r="R997" s="31" t="n">
        <v>-0.0134</v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18" t="n">
        <v>397.9855</v>
      </c>
      <c r="F998" s="8" t="n">
        <v>122689.1601</v>
      </c>
      <c r="G998" s="9" t="n">
        <v>145266043</v>
      </c>
      <c r="H998" s="18" t="n">
        <v>68.0663</v>
      </c>
      <c r="I998" s="8" t="n">
        <v>3748.9514</v>
      </c>
      <c r="J998" s="9" t="n">
        <v>4261863</v>
      </c>
      <c r="K998" s="18" t="n">
        <v>466.0518</v>
      </c>
      <c r="L998" s="8" t="n">
        <v>126438.1115</v>
      </c>
      <c r="M998" s="9" t="n">
        <v>149527906</v>
      </c>
      <c r="N998" s="29" t="n">
        <v>11.22</v>
      </c>
      <c r="O998" s="30" t="n">
        <v>11.6825</v>
      </c>
      <c r="P998" s="30" t="n">
        <v>11.035</v>
      </c>
      <c r="Q998" s="30" t="n">
        <v>11.3375</v>
      </c>
      <c r="R998" s="31" t="n">
        <v>0.0105</v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18" t="n">
        <v>460.8512</v>
      </c>
      <c r="F999" s="8" t="n">
        <v>242801.2795</v>
      </c>
      <c r="G999" s="9" t="n">
        <v>286024072</v>
      </c>
      <c r="H999" s="18" t="n">
        <v>77.6919</v>
      </c>
      <c r="I999" s="8" t="n">
        <v>4361.2406</v>
      </c>
      <c r="J999" s="9" t="n">
        <v>4914824</v>
      </c>
      <c r="K999" s="18" t="n">
        <v>538.5431</v>
      </c>
      <c r="L999" s="8" t="n">
        <v>247162.5201</v>
      </c>
      <c r="M999" s="9" t="n">
        <v>290938896</v>
      </c>
      <c r="N999" s="29" t="n">
        <v>11.3375</v>
      </c>
      <c r="O999" s="30" t="n">
        <v>11.7425</v>
      </c>
      <c r="P999" s="30" t="n">
        <v>11.1325</v>
      </c>
      <c r="Q999" s="30" t="n">
        <v>11.61</v>
      </c>
      <c r="R999" s="31" t="n">
        <v>0.024</v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18" t="n">
        <v>564.7191</v>
      </c>
      <c r="F1000" s="8" t="n">
        <v>424192.4447</v>
      </c>
      <c r="G1000" s="9" t="n">
        <v>490065002</v>
      </c>
      <c r="H1000" s="18" t="n">
        <v>80.3815</v>
      </c>
      <c r="I1000" s="8" t="n">
        <v>4671.8587</v>
      </c>
      <c r="J1000" s="9" t="n">
        <v>5004867</v>
      </c>
      <c r="K1000" s="18" t="n">
        <v>645.1006</v>
      </c>
      <c r="L1000" s="8" t="n">
        <v>428864.3034</v>
      </c>
      <c r="M1000" s="9" t="n">
        <v>495069869</v>
      </c>
      <c r="N1000" s="29" t="n">
        <v>11.61</v>
      </c>
      <c r="O1000" s="30" t="n">
        <v>11.6125</v>
      </c>
      <c r="P1000" s="30" t="n">
        <v>10.6175</v>
      </c>
      <c r="Q1000" s="30" t="n">
        <v>11.355</v>
      </c>
      <c r="R1000" s="31" t="n">
        <v>-0.022</v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18" t="n">
        <v>511.5955</v>
      </c>
      <c r="F1001" s="8" t="n">
        <v>563750.3787</v>
      </c>
      <c r="G1001" s="9" t="n">
        <v>666097912</v>
      </c>
      <c r="H1001" s="18" t="n">
        <v>88.34310000000001</v>
      </c>
      <c r="I1001" s="8" t="n">
        <v>5151.529</v>
      </c>
      <c r="J1001" s="9" t="n">
        <v>5689583</v>
      </c>
      <c r="K1001" s="18" t="n">
        <v>599.9386</v>
      </c>
      <c r="L1001" s="8" t="n">
        <v>568901.9077</v>
      </c>
      <c r="M1001" s="9" t="n">
        <v>671787495</v>
      </c>
      <c r="N1001" s="29" t="n">
        <v>11.355</v>
      </c>
      <c r="O1001" s="30" t="n">
        <v>11.355</v>
      </c>
      <c r="P1001" s="30" t="n">
        <v>10.985</v>
      </c>
      <c r="Q1001" s="30" t="n">
        <v>11.1075</v>
      </c>
      <c r="R1001" s="31" t="n">
        <v>-0.0218</v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18" t="n">
        <v>391.6462</v>
      </c>
      <c r="F1002" s="8" t="n">
        <v>128955.1092</v>
      </c>
      <c r="G1002" s="9" t="n">
        <v>146180707</v>
      </c>
      <c r="H1002" s="18" t="n">
        <v>80.8143</v>
      </c>
      <c r="I1002" s="8" t="n">
        <v>5355.8232</v>
      </c>
      <c r="J1002" s="9" t="n">
        <v>5890775</v>
      </c>
      <c r="K1002" s="18" t="n">
        <v>472.4605</v>
      </c>
      <c r="L1002" s="8" t="n">
        <v>134310.9324</v>
      </c>
      <c r="M1002" s="9" t="n">
        <v>152071482</v>
      </c>
      <c r="N1002" s="29" t="n">
        <v>11.1075</v>
      </c>
      <c r="O1002" s="30" t="n">
        <v>11.605</v>
      </c>
      <c r="P1002" s="30" t="n">
        <v>11.1075</v>
      </c>
      <c r="Q1002" s="30" t="n">
        <v>11.5325</v>
      </c>
      <c r="R1002" s="31" t="n">
        <v>0.0383</v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18" t="n">
        <v>544.5234</v>
      </c>
      <c r="F1003" s="8" t="n">
        <v>257670.3769</v>
      </c>
      <c r="G1003" s="9" t="n">
        <v>306812519</v>
      </c>
      <c r="H1003" s="18" t="n">
        <v>86.4406</v>
      </c>
      <c r="I1003" s="8" t="n">
        <v>6448.5522</v>
      </c>
      <c r="J1003" s="9" t="n">
        <v>7046576</v>
      </c>
      <c r="K1003" s="18" t="n">
        <v>630.9640000000001</v>
      </c>
      <c r="L1003" s="8" t="n">
        <v>264118.9291</v>
      </c>
      <c r="M1003" s="9" t="n">
        <v>313859095</v>
      </c>
      <c r="N1003" s="29" t="n">
        <v>11.5325</v>
      </c>
      <c r="O1003" s="30" t="n">
        <v>12.7375</v>
      </c>
      <c r="P1003" s="30" t="n">
        <v>11.3075</v>
      </c>
      <c r="Q1003" s="30" t="n">
        <v>12.4675</v>
      </c>
      <c r="R1003" s="31" t="n">
        <v>0.08110000000000001</v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18" t="n">
        <v>561.6568</v>
      </c>
      <c r="F1004" s="8" t="n">
        <v>519605.9049</v>
      </c>
      <c r="G1004" s="9" t="n">
        <v>662354883</v>
      </c>
      <c r="H1004" s="18" t="n">
        <v>70.1045</v>
      </c>
      <c r="I1004" s="8" t="n">
        <v>5265.2979</v>
      </c>
      <c r="J1004" s="9" t="n">
        <v>5826177</v>
      </c>
      <c r="K1004" s="18" t="n">
        <v>631.7613</v>
      </c>
      <c r="L1004" s="8" t="n">
        <v>524871.2028</v>
      </c>
      <c r="M1004" s="9" t="n">
        <v>668181060</v>
      </c>
      <c r="N1004" s="29" t="n">
        <v>12.4675</v>
      </c>
      <c r="O1004" s="30" t="n">
        <v>12.925</v>
      </c>
      <c r="P1004" s="30" t="n">
        <v>12.34</v>
      </c>
      <c r="Q1004" s="30" t="n">
        <v>12.615</v>
      </c>
      <c r="R1004" s="31" t="n">
        <v>0.0118</v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18" t="n">
        <v>802.2589</v>
      </c>
      <c r="F1005" s="8" t="n">
        <v>523329.5032</v>
      </c>
      <c r="G1005" s="9" t="n">
        <v>498243275</v>
      </c>
      <c r="H1005" s="18" t="n">
        <v>88.7744</v>
      </c>
      <c r="I1005" s="8" t="n">
        <v>7320.8244</v>
      </c>
      <c r="J1005" s="9" t="n">
        <v>8042117</v>
      </c>
      <c r="K1005" s="18" t="n">
        <v>891.0333000000001</v>
      </c>
      <c r="L1005" s="8" t="n">
        <v>530650.3276</v>
      </c>
      <c r="M1005" s="9" t="n">
        <v>506285392</v>
      </c>
      <c r="N1005" s="29" t="n">
        <v>12.615</v>
      </c>
      <c r="O1005" s="30" t="n">
        <v>13.3875</v>
      </c>
      <c r="P1005" s="30" t="n">
        <v>12.0275</v>
      </c>
      <c r="Q1005" s="30" t="n">
        <v>13.04</v>
      </c>
      <c r="R1005" s="31" t="n">
        <v>0.0337</v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18" t="n">
        <v>596.9684</v>
      </c>
      <c r="F1006" s="8" t="n">
        <v>129499.4185</v>
      </c>
      <c r="G1006" s="9" t="n">
        <v>151553637</v>
      </c>
      <c r="H1006" s="18" t="n">
        <v>77.7144</v>
      </c>
      <c r="I1006" s="8" t="n">
        <v>7314.219</v>
      </c>
      <c r="J1006" s="9" t="n">
        <v>8282878</v>
      </c>
      <c r="K1006" s="18" t="n">
        <v>674.6828</v>
      </c>
      <c r="L1006" s="8" t="n">
        <v>136813.6375</v>
      </c>
      <c r="M1006" s="9" t="n">
        <v>159836515</v>
      </c>
      <c r="N1006" s="29" t="n">
        <v>13.04</v>
      </c>
      <c r="O1006" s="30" t="n">
        <v>14.4125</v>
      </c>
      <c r="P1006" s="30" t="n">
        <v>11.915</v>
      </c>
      <c r="Q1006" s="30" t="n">
        <v>13.4575</v>
      </c>
      <c r="R1006" s="31" t="n">
        <v>0.032</v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18" t="n">
        <v>507.6711</v>
      </c>
      <c r="F1007" s="8" t="n">
        <v>213881.2102</v>
      </c>
      <c r="G1007" s="9" t="n">
        <v>256667574</v>
      </c>
      <c r="H1007" s="18" t="n">
        <v>61.9629</v>
      </c>
      <c r="I1007" s="8" t="n">
        <v>6252.8207</v>
      </c>
      <c r="J1007" s="9" t="n">
        <v>6907938</v>
      </c>
      <c r="K1007" s="18" t="n">
        <v>569.634</v>
      </c>
      <c r="L1007" s="8" t="n">
        <v>220134.0309</v>
      </c>
      <c r="M1007" s="9" t="n">
        <v>263575512</v>
      </c>
      <c r="N1007" s="29" t="n">
        <v>13.4575</v>
      </c>
      <c r="O1007" s="30" t="n">
        <v>13.4575</v>
      </c>
      <c r="P1007" s="30" t="n">
        <v>12.6125</v>
      </c>
      <c r="Q1007" s="30" t="n">
        <v>12.7</v>
      </c>
      <c r="R1007" s="31" t="n">
        <v>-0.0563</v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18" t="n">
        <v>474.9654</v>
      </c>
      <c r="F1008" s="8" t="n">
        <v>331128.2296</v>
      </c>
      <c r="G1008" s="9" t="n">
        <v>388908994</v>
      </c>
      <c r="H1008" s="18" t="n">
        <v>59.6663</v>
      </c>
      <c r="I1008" s="8" t="n">
        <v>6259.1615</v>
      </c>
      <c r="J1008" s="9" t="n">
        <v>6883532</v>
      </c>
      <c r="K1008" s="18" t="n">
        <v>534.6317</v>
      </c>
      <c r="L1008" s="8" t="n">
        <v>337387.3911</v>
      </c>
      <c r="M1008" s="9" t="n">
        <v>395792526</v>
      </c>
      <c r="N1008" s="29" t="n">
        <v>12.7</v>
      </c>
      <c r="O1008" s="30" t="n">
        <v>12.7</v>
      </c>
      <c r="P1008" s="30" t="n">
        <v>9.8575</v>
      </c>
      <c r="Q1008" s="30" t="n">
        <v>10.195</v>
      </c>
      <c r="R1008" s="31" t="n">
        <v>-0.1972</v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18" t="n">
        <v>402.5893</v>
      </c>
      <c r="F1009" s="8" t="n">
        <v>398399.9417</v>
      </c>
      <c r="G1009" s="9" t="n">
        <v>516249993</v>
      </c>
      <c r="H1009" s="18" t="n">
        <v>60.1914</v>
      </c>
      <c r="I1009" s="8" t="n">
        <v>5513.1763</v>
      </c>
      <c r="J1009" s="9" t="n">
        <v>5980193</v>
      </c>
      <c r="K1009" s="18" t="n">
        <v>462.7807</v>
      </c>
      <c r="L1009" s="8" t="n">
        <v>403913.118</v>
      </c>
      <c r="M1009" s="9" t="n">
        <v>522230186</v>
      </c>
      <c r="N1009" s="29" t="n">
        <v>10.195</v>
      </c>
      <c r="O1009" s="30" t="n">
        <v>11.1325</v>
      </c>
      <c r="P1009" s="30" t="n">
        <v>9.945</v>
      </c>
      <c r="Q1009" s="30" t="n">
        <v>10.275</v>
      </c>
      <c r="R1009" s="31" t="n">
        <v>0.0078</v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18" t="n">
        <v>697.2243</v>
      </c>
      <c r="F1010" s="8" t="n">
        <v>454427.9081</v>
      </c>
      <c r="G1010" s="9" t="n">
        <v>428345004</v>
      </c>
      <c r="H1010" s="18" t="n">
        <v>83.2915</v>
      </c>
      <c r="I1010" s="8" t="n">
        <v>4705.6569</v>
      </c>
      <c r="J1010" s="9" t="n">
        <v>5231671</v>
      </c>
      <c r="K1010" s="18" t="n">
        <v>780.5158</v>
      </c>
      <c r="L1010" s="8" t="n">
        <v>459133.565</v>
      </c>
      <c r="M1010" s="9" t="n">
        <v>433576675</v>
      </c>
      <c r="N1010" s="29" t="n">
        <v>10.275</v>
      </c>
      <c r="O1010" s="30" t="n">
        <v>11.4575</v>
      </c>
      <c r="P1010" s="30" t="n">
        <v>10.26</v>
      </c>
      <c r="Q1010" s="30" t="n">
        <v>10.73</v>
      </c>
      <c r="R1010" s="31" t="n">
        <v>0.0443</v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18" t="n">
        <v>401.6032</v>
      </c>
      <c r="F1011" s="8" t="n">
        <v>115751.5926</v>
      </c>
      <c r="G1011" s="9" t="n">
        <v>172944966</v>
      </c>
      <c r="H1011" s="18" t="n">
        <v>95.38800000000001</v>
      </c>
      <c r="I1011" s="8" t="n">
        <v>3886.254</v>
      </c>
      <c r="J1011" s="9" t="n">
        <v>4949180</v>
      </c>
      <c r="K1011" s="18" t="n">
        <v>496.9912</v>
      </c>
      <c r="L1011" s="8" t="n">
        <v>119637.8466</v>
      </c>
      <c r="M1011" s="9" t="n">
        <v>177894146</v>
      </c>
      <c r="N1011" s="29" t="n">
        <v>10.73</v>
      </c>
      <c r="O1011" s="30" t="n">
        <v>11.315</v>
      </c>
      <c r="P1011" s="30" t="n">
        <v>10.5875</v>
      </c>
      <c r="Q1011" s="30" t="n">
        <v>10.925</v>
      </c>
      <c r="R1011" s="31" t="n">
        <v>0.0182</v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18" t="n">
        <v>571.0633</v>
      </c>
      <c r="F1012" s="8" t="n">
        <v>255858.351</v>
      </c>
      <c r="G1012" s="9" t="n">
        <v>355705232</v>
      </c>
      <c r="H1012" s="18" t="n">
        <v>80.26309999999999</v>
      </c>
      <c r="I1012" s="8" t="n">
        <v>3609.3298</v>
      </c>
      <c r="J1012" s="9" t="n">
        <v>4689947</v>
      </c>
      <c r="K1012" s="18" t="n">
        <v>651.3264</v>
      </c>
      <c r="L1012" s="8" t="n">
        <v>259467.6808</v>
      </c>
      <c r="M1012" s="9" t="n">
        <v>360395179</v>
      </c>
      <c r="N1012" s="29" t="n">
        <v>10.925</v>
      </c>
      <c r="O1012" s="30" t="n">
        <v>12.4875</v>
      </c>
      <c r="P1012" s="30" t="n">
        <v>10.925</v>
      </c>
      <c r="Q1012" s="30" t="n">
        <v>12.235</v>
      </c>
      <c r="R1012" s="31" t="n">
        <v>0.1199</v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18" t="n">
        <v>815.4768</v>
      </c>
      <c r="F1013" s="8" t="n">
        <v>679868.3205</v>
      </c>
      <c r="G1013" s="9" t="n">
        <v>908831840</v>
      </c>
      <c r="H1013" s="18" t="n">
        <v>96.18259999999999</v>
      </c>
      <c r="I1013" s="8" t="n">
        <v>4064.9317</v>
      </c>
      <c r="J1013" s="9" t="n">
        <v>4974545</v>
      </c>
      <c r="K1013" s="18" t="n">
        <v>911.6594</v>
      </c>
      <c r="L1013" s="8" t="n">
        <v>683933.2522</v>
      </c>
      <c r="M1013" s="9" t="n">
        <v>913806385</v>
      </c>
      <c r="N1013" s="29" t="n">
        <v>12.235</v>
      </c>
      <c r="O1013" s="30" t="n">
        <v>13.2125</v>
      </c>
      <c r="P1013" s="30" t="n">
        <v>12.235</v>
      </c>
      <c r="Q1013" s="30" t="n">
        <v>12.87</v>
      </c>
      <c r="R1013" s="31" t="n">
        <v>0.0519</v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18" t="n">
        <v>586.8069</v>
      </c>
      <c r="F1014" s="8" t="n">
        <v>417213.8203</v>
      </c>
      <c r="G1014" s="9" t="n">
        <v>708043685</v>
      </c>
      <c r="H1014" s="18" t="n">
        <v>107.6146</v>
      </c>
      <c r="I1014" s="8" t="n">
        <v>4611.9452</v>
      </c>
      <c r="J1014" s="9" t="n">
        <v>5619322</v>
      </c>
      <c r="K1014" s="18" t="n">
        <v>694.4215</v>
      </c>
      <c r="L1014" s="8" t="n">
        <v>421825.7655</v>
      </c>
      <c r="M1014" s="9" t="n">
        <v>713663007</v>
      </c>
      <c r="N1014" s="29" t="n">
        <v>12.87</v>
      </c>
      <c r="O1014" s="30" t="n">
        <v>13.9475</v>
      </c>
      <c r="P1014" s="30" t="n">
        <v>12.87</v>
      </c>
      <c r="Q1014" s="30" t="n">
        <v>13.445</v>
      </c>
      <c r="R1014" s="31" t="n">
        <v>0.0447</v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18" t="n">
        <v>597.545</v>
      </c>
      <c r="F1015" s="8" t="n">
        <v>158931.2992</v>
      </c>
      <c r="G1015" s="9" t="n">
        <v>234620686</v>
      </c>
      <c r="H1015" s="18" t="n">
        <v>110.0568</v>
      </c>
      <c r="I1015" s="8" t="n">
        <v>5141.2046</v>
      </c>
      <c r="J1015" s="9" t="n">
        <v>6322525</v>
      </c>
      <c r="K1015" s="18" t="n">
        <v>707.6018</v>
      </c>
      <c r="L1015" s="8" t="n">
        <v>164072.5038</v>
      </c>
      <c r="M1015" s="9" t="n">
        <v>240943211</v>
      </c>
      <c r="N1015" s="29" t="n">
        <v>13.445</v>
      </c>
      <c r="O1015" s="30" t="n">
        <v>15.3125</v>
      </c>
      <c r="P1015" s="30" t="n">
        <v>13.445</v>
      </c>
      <c r="Q1015" s="30" t="n">
        <v>14.6175</v>
      </c>
      <c r="R1015" s="31" t="n">
        <v>0.0872</v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18" t="n">
        <v>571.7962</v>
      </c>
      <c r="F1016" s="8" t="n">
        <v>233260.9434</v>
      </c>
      <c r="G1016" s="9" t="n">
        <v>321981223</v>
      </c>
      <c r="H1016" s="18" t="n">
        <v>98.8553</v>
      </c>
      <c r="I1016" s="8" t="n">
        <v>4760.1967</v>
      </c>
      <c r="J1016" s="9" t="n">
        <v>5870834</v>
      </c>
      <c r="K1016" s="18" t="n">
        <v>670.6515000000001</v>
      </c>
      <c r="L1016" s="8" t="n">
        <v>238021.1401</v>
      </c>
      <c r="M1016" s="9" t="n">
        <v>327852057</v>
      </c>
      <c r="N1016" s="29" t="n">
        <v>14.6175</v>
      </c>
      <c r="O1016" s="30" t="n">
        <v>16.9625</v>
      </c>
      <c r="P1016" s="30" t="n">
        <v>14.6175</v>
      </c>
      <c r="Q1016" s="30" t="n">
        <v>16.6</v>
      </c>
      <c r="R1016" s="31" t="n">
        <v>0.1356</v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18" t="n">
        <v>772.5223</v>
      </c>
      <c r="F1017" s="8" t="n">
        <v>428775.7171</v>
      </c>
      <c r="G1017" s="9" t="n">
        <v>562139887</v>
      </c>
      <c r="H1017" s="18" t="n">
        <v>93.1707</v>
      </c>
      <c r="I1017" s="8" t="n">
        <v>4616.8945</v>
      </c>
      <c r="J1017" s="9" t="n">
        <v>5918078</v>
      </c>
      <c r="K1017" s="18" t="n">
        <v>865.693</v>
      </c>
      <c r="L1017" s="8" t="n">
        <v>433392.6116</v>
      </c>
      <c r="M1017" s="9" t="n">
        <v>568057965</v>
      </c>
      <c r="N1017" s="29" t="n">
        <v>16.6</v>
      </c>
      <c r="O1017" s="30" t="n">
        <v>17.6425</v>
      </c>
      <c r="P1017" s="30" t="n">
        <v>16.6</v>
      </c>
      <c r="Q1017" s="30" t="n">
        <v>17.0075</v>
      </c>
      <c r="R1017" s="31" t="n">
        <v>0.0245</v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18" t="n">
        <v>696.6555</v>
      </c>
      <c r="F1018" s="8" t="n">
        <v>532389.8868</v>
      </c>
      <c r="G1018" s="9" t="n">
        <v>774202209</v>
      </c>
      <c r="H1018" s="18" t="n">
        <v>85.14790000000001</v>
      </c>
      <c r="I1018" s="8" t="n">
        <v>4189.7926</v>
      </c>
      <c r="J1018" s="9" t="n">
        <v>5341144</v>
      </c>
      <c r="K1018" s="18" t="n">
        <v>781.8034</v>
      </c>
      <c r="L1018" s="8" t="n">
        <v>536579.6794</v>
      </c>
      <c r="M1018" s="9" t="n">
        <v>779543353</v>
      </c>
      <c r="N1018" s="29" t="n">
        <v>17.0075</v>
      </c>
      <c r="O1018" s="30" t="n">
        <v>18.3175</v>
      </c>
      <c r="P1018" s="30" t="n">
        <v>16.4625</v>
      </c>
      <c r="Q1018" s="30" t="n">
        <v>17.08</v>
      </c>
      <c r="R1018" s="31" t="n">
        <v>0.0043</v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18" t="n">
        <v>713.2211</v>
      </c>
      <c r="F1019" s="8" t="n">
        <v>434373.0474</v>
      </c>
      <c r="G1019" s="9" t="n">
        <v>755884145</v>
      </c>
      <c r="H1019" s="18" t="n">
        <v>92.8974</v>
      </c>
      <c r="I1019" s="8" t="n">
        <v>5000.6063</v>
      </c>
      <c r="J1019" s="9" t="n">
        <v>6575073</v>
      </c>
      <c r="K1019" s="18" t="n">
        <v>806.1185</v>
      </c>
      <c r="L1019" s="8" t="n">
        <v>439373.6537</v>
      </c>
      <c r="M1019" s="9" t="n">
        <v>762459218</v>
      </c>
      <c r="N1019" s="29" t="n">
        <v>17.08</v>
      </c>
      <c r="O1019" s="30" t="n">
        <v>19.1725</v>
      </c>
      <c r="P1019" s="30" t="n">
        <v>17.08</v>
      </c>
      <c r="Q1019" s="30" t="n">
        <v>18.2</v>
      </c>
      <c r="R1019" s="31" t="n">
        <v>0.06560000000000001</v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18" t="n">
        <v>484.1749</v>
      </c>
      <c r="F1020" s="8" t="n">
        <v>122703.7439</v>
      </c>
      <c r="G1020" s="9" t="n">
        <v>184139351</v>
      </c>
      <c r="H1020" s="18" t="n">
        <v>72.54940000000001</v>
      </c>
      <c r="I1020" s="8" t="n">
        <v>3911.6805</v>
      </c>
      <c r="J1020" s="9" t="n">
        <v>5125959</v>
      </c>
      <c r="K1020" s="18" t="n">
        <v>556.7243</v>
      </c>
      <c r="L1020" s="8" t="n">
        <v>126615.4244</v>
      </c>
      <c r="M1020" s="9" t="n">
        <v>189265310</v>
      </c>
      <c r="N1020" s="29" t="n">
        <v>18.2</v>
      </c>
      <c r="O1020" s="30" t="n">
        <v>19.0075</v>
      </c>
      <c r="P1020" s="30" t="n">
        <v>17.995</v>
      </c>
      <c r="Q1020" s="30" t="n">
        <v>18.4725</v>
      </c>
      <c r="R1020" s="31" t="n">
        <v>0.015</v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18" t="n">
        <v>725.3986</v>
      </c>
      <c r="F1021" s="8" t="n">
        <v>300035.4268</v>
      </c>
      <c r="G1021" s="9" t="n">
        <v>417410128</v>
      </c>
      <c r="H1021" s="18" t="n">
        <v>82.3373</v>
      </c>
      <c r="I1021" s="8" t="n">
        <v>4593.7965</v>
      </c>
      <c r="J1021" s="9" t="n">
        <v>5646057</v>
      </c>
      <c r="K1021" s="18" t="n">
        <v>807.7359</v>
      </c>
      <c r="L1021" s="8" t="n">
        <v>304629.2233</v>
      </c>
      <c r="M1021" s="9" t="n">
        <v>423056185</v>
      </c>
      <c r="N1021" s="29" t="n">
        <v>18.4725</v>
      </c>
      <c r="O1021" s="30" t="n">
        <v>21.485</v>
      </c>
      <c r="P1021" s="30" t="n">
        <v>18.4725</v>
      </c>
      <c r="Q1021" s="30" t="n">
        <v>20.6</v>
      </c>
      <c r="R1021" s="31" t="n">
        <v>0.1152</v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18" t="n">
        <v>580.8518</v>
      </c>
      <c r="F1022" s="8" t="n">
        <v>377741.9063</v>
      </c>
      <c r="G1022" s="9" t="n">
        <v>497816330</v>
      </c>
      <c r="H1022" s="18" t="n">
        <v>75.8205</v>
      </c>
      <c r="I1022" s="8" t="n">
        <v>4118.0289</v>
      </c>
      <c r="J1022" s="9" t="n">
        <v>5149406</v>
      </c>
      <c r="K1022" s="18" t="n">
        <v>656.6723</v>
      </c>
      <c r="L1022" s="8" t="n">
        <v>381859.9352</v>
      </c>
      <c r="M1022" s="9" t="n">
        <v>502965736</v>
      </c>
      <c r="N1022" s="29" t="n">
        <v>20.6</v>
      </c>
      <c r="O1022" s="30" t="n">
        <v>21.875</v>
      </c>
      <c r="P1022" s="30" t="n">
        <v>20.1125</v>
      </c>
      <c r="Q1022" s="30" t="n">
        <v>20.195</v>
      </c>
      <c r="R1022" s="31" t="n">
        <v>-0.0197</v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18" t="n">
        <v>570.0315000000001</v>
      </c>
      <c r="F1023" s="8" t="n">
        <v>475905.957</v>
      </c>
      <c r="G1023" s="9" t="n">
        <v>696323991</v>
      </c>
      <c r="H1023" s="18" t="n">
        <v>76.3056</v>
      </c>
      <c r="I1023" s="8" t="n">
        <v>4328.012</v>
      </c>
      <c r="J1023" s="9" t="n">
        <v>5188915</v>
      </c>
      <c r="K1023" s="18" t="n">
        <v>646.3371</v>
      </c>
      <c r="L1023" s="8" t="n">
        <v>480233.969</v>
      </c>
      <c r="M1023" s="9" t="n">
        <v>701512906</v>
      </c>
      <c r="N1023" s="29" t="n">
        <v>20.195</v>
      </c>
      <c r="O1023" s="30" t="n">
        <v>20.6575</v>
      </c>
      <c r="P1023" s="30" t="n">
        <v>19.87</v>
      </c>
      <c r="Q1023" s="30" t="n">
        <v>20.2725</v>
      </c>
      <c r="R1023" s="31" t="n">
        <v>0.0038</v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18" t="n">
        <v>851.4548</v>
      </c>
      <c r="F1024" s="8" t="n">
        <v>517554.4261</v>
      </c>
      <c r="G1024" s="9" t="n">
        <v>899890716</v>
      </c>
      <c r="H1024" s="18" t="n">
        <v>92.37090000000001</v>
      </c>
      <c r="I1024" s="8" t="n">
        <v>5574.5053</v>
      </c>
      <c r="J1024" s="9" t="n">
        <v>6748102</v>
      </c>
      <c r="K1024" s="18" t="n">
        <v>943.8257</v>
      </c>
      <c r="L1024" s="8" t="n">
        <v>523128.9314</v>
      </c>
      <c r="M1024" s="9" t="n">
        <v>906638818</v>
      </c>
      <c r="N1024" s="29" t="n">
        <v>20.2725</v>
      </c>
      <c r="O1024" s="30" t="n">
        <v>21.1125</v>
      </c>
      <c r="P1024" s="30" t="n">
        <v>18.965</v>
      </c>
      <c r="Q1024" s="30" t="n">
        <v>19.995</v>
      </c>
      <c r="R1024" s="31" t="n">
        <v>-0.0137</v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18" t="n">
        <v>410.4248</v>
      </c>
      <c r="F1025" s="8" t="n">
        <v>150672.6648</v>
      </c>
      <c r="G1025" s="9" t="n">
        <v>210134890</v>
      </c>
      <c r="H1025" s="18" t="n">
        <v>88.27160000000001</v>
      </c>
      <c r="I1025" s="8" t="n">
        <v>5211.0353</v>
      </c>
      <c r="J1025" s="9" t="n">
        <v>6170857</v>
      </c>
      <c r="K1025" s="18" t="n">
        <v>498.6964</v>
      </c>
      <c r="L1025" s="8" t="n">
        <v>155883.7001</v>
      </c>
      <c r="M1025" s="9" t="n">
        <v>216305747</v>
      </c>
      <c r="N1025" s="29" t="n">
        <v>19.995</v>
      </c>
      <c r="O1025" s="30" t="n">
        <v>20.3675</v>
      </c>
      <c r="P1025" s="30" t="n">
        <v>18.98</v>
      </c>
      <c r="Q1025" s="30" t="n">
        <v>19.7975</v>
      </c>
      <c r="R1025" s="31" t="n">
        <v>-0.009900000000000001</v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18" t="n">
        <v>44.2469</v>
      </c>
      <c r="F1026" s="8" t="n">
        <v>20005.8049</v>
      </c>
      <c r="G1026" s="9" t="n">
        <v>29559885</v>
      </c>
      <c r="H1026" s="18" t="n">
        <v>22.7379</v>
      </c>
      <c r="I1026" s="8" t="n">
        <v>1152.0639</v>
      </c>
      <c r="J1026" s="9" t="n">
        <v>1251333</v>
      </c>
      <c r="K1026" s="18" t="n">
        <v>66.98480000000001</v>
      </c>
      <c r="L1026" s="8" t="n">
        <v>21157.8688</v>
      </c>
      <c r="M1026" s="9" t="n">
        <v>30811218</v>
      </c>
      <c r="N1026" s="29" t="n">
        <v>19.7975</v>
      </c>
      <c r="O1026" s="30" t="n">
        <v>20.945</v>
      </c>
      <c r="P1026" s="30" t="n">
        <v>17.3375</v>
      </c>
      <c r="Q1026" s="30" t="n">
        <v>20.525</v>
      </c>
      <c r="R1026" s="31" t="n">
        <v>0.0367</v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18" t="n">
        <v>498.794</v>
      </c>
      <c r="F1027" s="8" t="n">
        <v>333237.3486</v>
      </c>
      <c r="G1027" s="9" t="n">
        <v>436255898</v>
      </c>
      <c r="H1027" s="18" t="n">
        <v>102.4087</v>
      </c>
      <c r="I1027" s="8" t="n">
        <v>5958.3996</v>
      </c>
      <c r="J1027" s="9" t="n">
        <v>7183713</v>
      </c>
      <c r="K1027" s="18" t="n">
        <v>601.2027</v>
      </c>
      <c r="L1027" s="8" t="n">
        <v>339195.7482</v>
      </c>
      <c r="M1027" s="9" t="n">
        <v>443439611</v>
      </c>
      <c r="N1027" s="29" t="n">
        <v>20.525</v>
      </c>
      <c r="O1027" s="30" t="n">
        <v>22.3025</v>
      </c>
      <c r="P1027" s="30" t="n">
        <v>20.525</v>
      </c>
      <c r="Q1027" s="30" t="n">
        <v>21.81</v>
      </c>
      <c r="R1027" s="31" t="n">
        <v>0.0626</v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18" t="n">
        <v>593.5068</v>
      </c>
      <c r="F1028" s="8" t="n">
        <v>494860.8342</v>
      </c>
      <c r="G1028" s="9" t="n">
        <v>711448974</v>
      </c>
      <c r="H1028" s="18" t="n">
        <v>94.43729999999999</v>
      </c>
      <c r="I1028" s="8" t="n">
        <v>6359.9736</v>
      </c>
      <c r="J1028" s="9" t="n">
        <v>7664715</v>
      </c>
      <c r="K1028" s="18" t="n">
        <v>687.9441</v>
      </c>
      <c r="L1028" s="8" t="n">
        <v>501220.8078</v>
      </c>
      <c r="M1028" s="9" t="n">
        <v>719113689</v>
      </c>
      <c r="N1028" s="29" t="n">
        <v>21.81</v>
      </c>
      <c r="O1028" s="30" t="n">
        <v>22.2925</v>
      </c>
      <c r="P1028" s="30" t="n">
        <v>18.185</v>
      </c>
      <c r="Q1028" s="30" t="n">
        <v>21.4675</v>
      </c>
      <c r="R1028" s="31" t="n">
        <v>-0.0157</v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18" t="n">
        <v>696.088</v>
      </c>
      <c r="F1029" s="8" t="n">
        <v>426239.236</v>
      </c>
      <c r="G1029" s="9" t="n">
        <v>724819668</v>
      </c>
      <c r="H1029" s="18" t="n">
        <v>102.6701</v>
      </c>
      <c r="I1029" s="8" t="n">
        <v>7671.8534</v>
      </c>
      <c r="J1029" s="9" t="n">
        <v>9656182</v>
      </c>
      <c r="K1029" s="18" t="n">
        <v>798.7581</v>
      </c>
      <c r="L1029" s="8" t="n">
        <v>433911.0894</v>
      </c>
      <c r="M1029" s="9" t="n">
        <v>734475850</v>
      </c>
      <c r="N1029" s="29" t="n">
        <v>21.4675</v>
      </c>
      <c r="O1029" s="30" t="n">
        <v>24.215</v>
      </c>
      <c r="P1029" s="30" t="n">
        <v>18.84</v>
      </c>
      <c r="Q1029" s="30" t="n">
        <v>21.38</v>
      </c>
      <c r="R1029" s="31" t="n">
        <v>-0.0041</v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18" t="n">
        <v>411.5061</v>
      </c>
      <c r="F1030" s="8" t="n">
        <v>105773.7285</v>
      </c>
      <c r="G1030" s="9" t="n">
        <v>153823586</v>
      </c>
      <c r="H1030" s="18" t="n">
        <v>107.914</v>
      </c>
      <c r="I1030" s="8" t="n">
        <v>7524.1918</v>
      </c>
      <c r="J1030" s="9" t="n">
        <v>8461763</v>
      </c>
      <c r="K1030" s="18" t="n">
        <v>519.4201</v>
      </c>
      <c r="L1030" s="8" t="n">
        <v>113297.9203</v>
      </c>
      <c r="M1030" s="9" t="n">
        <v>162285349</v>
      </c>
      <c r="N1030" s="29" t="n">
        <v>21.38</v>
      </c>
      <c r="O1030" s="30" t="n">
        <v>21.8975</v>
      </c>
      <c r="P1030" s="30" t="n">
        <v>20.59</v>
      </c>
      <c r="Q1030" s="30" t="n">
        <v>21.71</v>
      </c>
      <c r="R1030" s="31" t="n">
        <v>0.0154</v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18" t="n">
        <v>688.9400000000001</v>
      </c>
      <c r="F1031" s="8" t="n">
        <v>291311.9571</v>
      </c>
      <c r="G1031" s="9" t="n">
        <v>376698232</v>
      </c>
      <c r="H1031" s="18" t="n">
        <v>87.7833</v>
      </c>
      <c r="I1031" s="8" t="n">
        <v>7336.486</v>
      </c>
      <c r="J1031" s="9" t="n">
        <v>8727933</v>
      </c>
      <c r="K1031" s="18" t="n">
        <v>776.7233</v>
      </c>
      <c r="L1031" s="8" t="n">
        <v>298648.4431</v>
      </c>
      <c r="M1031" s="9" t="n">
        <v>385426165</v>
      </c>
      <c r="N1031" s="29" t="n">
        <v>21.71</v>
      </c>
      <c r="O1031" s="30" t="n">
        <v>26.195</v>
      </c>
      <c r="P1031" s="30" t="n">
        <v>18.435</v>
      </c>
      <c r="Q1031" s="30" t="n">
        <v>23.1925</v>
      </c>
      <c r="R1031" s="31" t="n">
        <v>0.0683</v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18" t="n">
        <v>588.8105</v>
      </c>
      <c r="F1032" s="8" t="n">
        <v>392419.734</v>
      </c>
      <c r="G1032" s="9" t="n">
        <v>490656439</v>
      </c>
      <c r="H1032" s="18" t="n">
        <v>70.7568</v>
      </c>
      <c r="I1032" s="8" t="n">
        <v>6470.9198</v>
      </c>
      <c r="J1032" s="9" t="n">
        <v>7596132</v>
      </c>
      <c r="K1032" s="18" t="n">
        <v>659.5673</v>
      </c>
      <c r="L1032" s="8" t="n">
        <v>398890.6538</v>
      </c>
      <c r="M1032" s="9" t="n">
        <v>498252571</v>
      </c>
      <c r="N1032" s="29" t="n">
        <v>23.1925</v>
      </c>
      <c r="O1032" s="30" t="n">
        <v>24.475</v>
      </c>
      <c r="P1032" s="30" t="n">
        <v>22.025</v>
      </c>
      <c r="Q1032" s="30" t="n">
        <v>24.195</v>
      </c>
      <c r="R1032" s="31" t="n">
        <v>0.0432</v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18" t="n">
        <v>628.3797</v>
      </c>
      <c r="F1033" s="8" t="n">
        <v>510849.0923</v>
      </c>
      <c r="G1033" s="9" t="n">
        <v>725009911</v>
      </c>
      <c r="H1033" s="18" t="n">
        <v>56.6975</v>
      </c>
      <c r="I1033" s="8" t="n">
        <v>5247.4137</v>
      </c>
      <c r="J1033" s="9" t="n">
        <v>6178537</v>
      </c>
      <c r="K1033" s="18" t="n">
        <v>685.0771999999999</v>
      </c>
      <c r="L1033" s="8" t="n">
        <v>516096.506</v>
      </c>
      <c r="M1033" s="9" t="n">
        <v>731188448</v>
      </c>
      <c r="N1033" s="29" t="n">
        <v>24.195</v>
      </c>
      <c r="O1033" s="30" t="n">
        <v>24.7725</v>
      </c>
      <c r="P1033" s="30" t="n">
        <v>23.545</v>
      </c>
      <c r="Q1033" s="30" t="n">
        <v>24.175</v>
      </c>
      <c r="R1033" s="31" t="n">
        <v>-0.0008</v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18" t="n">
        <v>672.2012999999999</v>
      </c>
      <c r="F1034" s="8" t="n">
        <v>380132.1756</v>
      </c>
      <c r="G1034" s="9" t="n">
        <v>663110443</v>
      </c>
      <c r="H1034" s="18" t="n">
        <v>60.3116</v>
      </c>
      <c r="I1034" s="8" t="n">
        <v>3509.1399</v>
      </c>
      <c r="J1034" s="9" t="n">
        <v>4270534</v>
      </c>
      <c r="K1034" s="18" t="n">
        <v>732.5128999999999</v>
      </c>
      <c r="L1034" s="8" t="n">
        <v>383641.3155</v>
      </c>
      <c r="M1034" s="9" t="n">
        <v>667380977</v>
      </c>
      <c r="N1034" s="29" t="n">
        <v>24.175</v>
      </c>
      <c r="O1034" s="30" t="n">
        <v>24.52</v>
      </c>
      <c r="P1034" s="30" t="n">
        <v>22.7525</v>
      </c>
      <c r="Q1034" s="30" t="n">
        <v>24.175</v>
      </c>
      <c r="R1034" s="31" t="n">
        <v>0</v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18" t="n">
        <v>464.5233</v>
      </c>
      <c r="F1035" s="8" t="n">
        <v>49176.3437</v>
      </c>
      <c r="G1035" s="9" t="n">
        <v>72524813</v>
      </c>
      <c r="H1035" s="18" t="n">
        <v>85.018</v>
      </c>
      <c r="I1035" s="8" t="n">
        <v>3058.8004</v>
      </c>
      <c r="J1035" s="9" t="n">
        <v>3786474</v>
      </c>
      <c r="K1035" s="18" t="n">
        <v>549.5413</v>
      </c>
      <c r="L1035" s="8" t="n">
        <v>52235.1441</v>
      </c>
      <c r="M1035" s="9" t="n">
        <v>76311287</v>
      </c>
      <c r="N1035" s="29" t="n">
        <v>24.175</v>
      </c>
      <c r="O1035" s="30" t="n">
        <v>24.81</v>
      </c>
      <c r="P1035" s="30" t="n">
        <v>22.5975</v>
      </c>
      <c r="Q1035" s="30" t="n">
        <v>24.6025</v>
      </c>
      <c r="R1035" s="31" t="n">
        <v>0.0177</v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18" t="n">
        <v>763.4643</v>
      </c>
      <c r="F1036" s="8" t="n">
        <v>183286.592</v>
      </c>
      <c r="G1036" s="9" t="n">
        <v>235640876</v>
      </c>
      <c r="H1036" s="18" t="n">
        <v>143.5723</v>
      </c>
      <c r="I1036" s="8" t="n">
        <v>5238.7975</v>
      </c>
      <c r="J1036" s="9" t="n">
        <v>6227700</v>
      </c>
      <c r="K1036" s="18" t="n">
        <v>907.0366</v>
      </c>
      <c r="L1036" s="8" t="n">
        <v>188525.3895</v>
      </c>
      <c r="M1036" s="9" t="n">
        <v>241868576</v>
      </c>
      <c r="N1036" s="29" t="n">
        <v>24.6025</v>
      </c>
      <c r="O1036" s="30" t="n">
        <v>24.6025</v>
      </c>
      <c r="P1036" s="30" t="n">
        <v>19.115</v>
      </c>
      <c r="Q1036" s="30" t="n">
        <v>20.9375</v>
      </c>
      <c r="R1036" s="31" t="n">
        <v>-0.149</v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18" t="n">
        <v>2134.0613</v>
      </c>
      <c r="F1037" s="8" t="n">
        <v>403296.2671</v>
      </c>
      <c r="G1037" s="9" t="n">
        <v>538361562</v>
      </c>
      <c r="H1037" s="18" t="n">
        <v>206.8259</v>
      </c>
      <c r="I1037" s="8" t="n">
        <v>7399.7676</v>
      </c>
      <c r="J1037" s="9" t="n">
        <v>9169954</v>
      </c>
      <c r="K1037" s="18" t="n">
        <v>2340.8872</v>
      </c>
      <c r="L1037" s="8" t="n">
        <v>410696.0347</v>
      </c>
      <c r="M1037" s="9" t="n">
        <v>547531516</v>
      </c>
      <c r="N1037" s="29" t="n">
        <v>20.9375</v>
      </c>
      <c r="O1037" s="30" t="n">
        <v>31.71</v>
      </c>
      <c r="P1037" s="30" t="n">
        <v>18.8025</v>
      </c>
      <c r="Q1037" s="30" t="n">
        <v>26.7475</v>
      </c>
      <c r="R1037" s="31" t="n">
        <v>0.2775</v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18" t="n">
        <v>1305.5768</v>
      </c>
      <c r="F1038" s="8" t="n">
        <v>601743.2998</v>
      </c>
      <c r="G1038" s="9" t="n">
        <v>865362281</v>
      </c>
      <c r="H1038" s="18" t="n">
        <v>157.7391</v>
      </c>
      <c r="I1038" s="8" t="n">
        <v>6471.3762</v>
      </c>
      <c r="J1038" s="9" t="n">
        <v>8216664</v>
      </c>
      <c r="K1038" s="18" t="n">
        <v>1463.3159</v>
      </c>
      <c r="L1038" s="8" t="n">
        <v>608214.676</v>
      </c>
      <c r="M1038" s="9" t="n">
        <v>873578945</v>
      </c>
      <c r="N1038" s="29" t="n">
        <v>26.7475</v>
      </c>
      <c r="O1038" s="30" t="n">
        <v>26.925</v>
      </c>
      <c r="P1038" s="30" t="n">
        <v>18.6575</v>
      </c>
      <c r="Q1038" s="30" t="n">
        <v>18.885</v>
      </c>
      <c r="R1038" s="31" t="n">
        <v>-0.294</v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18" t="n">
        <v>977.3324</v>
      </c>
      <c r="F1039" s="8" t="n">
        <v>480395.4962</v>
      </c>
      <c r="G1039" s="9" t="n">
        <v>822701488</v>
      </c>
      <c r="H1039" s="18" t="n">
        <v>129.7097</v>
      </c>
      <c r="I1039" s="8" t="n">
        <v>5556.8323</v>
      </c>
      <c r="J1039" s="9" t="n">
        <v>6844705</v>
      </c>
      <c r="K1039" s="18" t="n">
        <v>1107.0421</v>
      </c>
      <c r="L1039" s="8" t="n">
        <v>485952.3285</v>
      </c>
      <c r="M1039" s="9" t="n">
        <v>829546193</v>
      </c>
      <c r="N1039" s="29" t="n">
        <v>18.885</v>
      </c>
      <c r="O1039" s="30" t="n">
        <v>18.885</v>
      </c>
      <c r="P1039" s="30" t="n">
        <v>16.5575</v>
      </c>
      <c r="Q1039" s="30" t="n">
        <v>16.8</v>
      </c>
      <c r="R1039" s="31" t="n">
        <v>-0.1104</v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18" t="n">
        <v>575.5108</v>
      </c>
      <c r="F1040" s="8" t="n">
        <v>111986.3957</v>
      </c>
      <c r="G1040" s="9" t="n">
        <v>165568325</v>
      </c>
      <c r="H1040" s="18" t="n">
        <v>109.3285</v>
      </c>
      <c r="I1040" s="8" t="n">
        <v>5345.8541</v>
      </c>
      <c r="J1040" s="9" t="n">
        <v>6656818</v>
      </c>
      <c r="K1040" s="18" t="n">
        <v>684.8393</v>
      </c>
      <c r="L1040" s="8" t="n">
        <v>117332.2498</v>
      </c>
      <c r="M1040" s="9" t="n">
        <v>172225143</v>
      </c>
      <c r="N1040" s="29" t="n">
        <v>16.8</v>
      </c>
      <c r="O1040" s="30" t="n">
        <v>17.145</v>
      </c>
      <c r="P1040" s="30" t="n">
        <v>16.3725</v>
      </c>
      <c r="Q1040" s="30" t="n">
        <v>16.8825</v>
      </c>
      <c r="R1040" s="31" t="n">
        <v>0.0049</v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18" t="n">
        <v>662.5486</v>
      </c>
      <c r="F1041" s="8" t="n">
        <v>249249.0841</v>
      </c>
      <c r="G1041" s="9" t="n">
        <v>322003832</v>
      </c>
      <c r="H1041" s="18" t="n">
        <v>87.33240000000001</v>
      </c>
      <c r="I1041" s="8" t="n">
        <v>4576.2269</v>
      </c>
      <c r="J1041" s="9" t="n">
        <v>5505811</v>
      </c>
      <c r="K1041" s="18" t="n">
        <v>749.881</v>
      </c>
      <c r="L1041" s="8" t="n">
        <v>253825.311</v>
      </c>
      <c r="M1041" s="9" t="n">
        <v>327509643</v>
      </c>
      <c r="N1041" s="29" t="n">
        <v>16.8825</v>
      </c>
      <c r="O1041" s="30" t="n">
        <v>17.25</v>
      </c>
      <c r="P1041" s="30" t="n">
        <v>16.17</v>
      </c>
      <c r="Q1041" s="30" t="n">
        <v>16.3975</v>
      </c>
      <c r="R1041" s="31" t="n">
        <v>-0.0287</v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18" t="n">
        <v>615.01</v>
      </c>
      <c r="F1042" s="8" t="n">
        <v>409496.769</v>
      </c>
      <c r="G1042" s="9" t="n">
        <v>512732941</v>
      </c>
      <c r="H1042" s="18" t="n">
        <v>83.53870000000001</v>
      </c>
      <c r="I1042" s="8" t="n">
        <v>4666.9778</v>
      </c>
      <c r="J1042" s="9" t="n">
        <v>5601397</v>
      </c>
      <c r="K1042" s="18" t="n">
        <v>698.5487000000001</v>
      </c>
      <c r="L1042" s="8" t="n">
        <v>414163.7468</v>
      </c>
      <c r="M1042" s="9" t="n">
        <v>518334338</v>
      </c>
      <c r="N1042" s="29" t="n">
        <v>16.3975</v>
      </c>
      <c r="O1042" s="30" t="n">
        <v>16.3975</v>
      </c>
      <c r="P1042" s="30" t="n">
        <v>14.675</v>
      </c>
      <c r="Q1042" s="30" t="n">
        <v>14.765</v>
      </c>
      <c r="R1042" s="31" t="n">
        <v>-0.09959999999999999</v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18" t="n">
        <v>678.1461</v>
      </c>
      <c r="F1043" s="8" t="n">
        <v>585070.3364</v>
      </c>
      <c r="G1043" s="9" t="n">
        <v>806248599</v>
      </c>
      <c r="H1043" s="18" t="n">
        <v>77.61150000000001</v>
      </c>
      <c r="I1043" s="8" t="n">
        <v>4657.6598</v>
      </c>
      <c r="J1043" s="9" t="n">
        <v>5592823</v>
      </c>
      <c r="K1043" s="18" t="n">
        <v>755.7576</v>
      </c>
      <c r="L1043" s="8" t="n">
        <v>589727.9962000001</v>
      </c>
      <c r="M1043" s="9" t="n">
        <v>811841422</v>
      </c>
      <c r="N1043" s="29" t="n">
        <v>14.765</v>
      </c>
      <c r="O1043" s="30" t="n">
        <v>14.765</v>
      </c>
      <c r="P1043" s="30" t="n">
        <v>13.165</v>
      </c>
      <c r="Q1043" s="30" t="n">
        <v>14.3875</v>
      </c>
      <c r="R1043" s="31" t="n">
        <v>-0.0256</v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18" t="n">
        <v>474.8017</v>
      </c>
      <c r="F1044" s="8" t="n">
        <v>359307.6647</v>
      </c>
      <c r="G1044" s="9" t="n">
        <v>593195006</v>
      </c>
      <c r="H1044" s="18" t="n">
        <v>89.0286</v>
      </c>
      <c r="I1044" s="8" t="n">
        <v>5379.9876</v>
      </c>
      <c r="J1044" s="9" t="n">
        <v>6278336</v>
      </c>
      <c r="K1044" s="18" t="n">
        <v>563.8303</v>
      </c>
      <c r="L1044" s="8" t="n">
        <v>364687.6523</v>
      </c>
      <c r="M1044" s="9" t="n">
        <v>599473342</v>
      </c>
      <c r="N1044" s="29" t="n">
        <v>14.3875</v>
      </c>
      <c r="O1044" s="30" t="n">
        <v>14.3875</v>
      </c>
      <c r="P1044" s="30" t="n">
        <v>13.3125</v>
      </c>
      <c r="Q1044" s="30" t="n">
        <v>13.4875</v>
      </c>
      <c r="R1044" s="31" t="n">
        <v>-0.0626</v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18" t="n">
        <v>351.3188</v>
      </c>
      <c r="F1045" s="8" t="n">
        <v>161768.3554</v>
      </c>
      <c r="G1045" s="9" t="n">
        <v>210579312</v>
      </c>
      <c r="H1045" s="18" t="n">
        <v>95.4396</v>
      </c>
      <c r="I1045" s="8" t="n">
        <v>5939.3385</v>
      </c>
      <c r="J1045" s="9" t="n">
        <v>6655350</v>
      </c>
      <c r="K1045" s="18" t="n">
        <v>446.7584</v>
      </c>
      <c r="L1045" s="8" t="n">
        <v>167707.6939</v>
      </c>
      <c r="M1045" s="9" t="n">
        <v>217234662</v>
      </c>
      <c r="N1045" s="29" t="n">
        <v>13.4875</v>
      </c>
      <c r="O1045" s="30" t="n">
        <v>13.4875</v>
      </c>
      <c r="P1045" s="30" t="n">
        <v>12.655</v>
      </c>
      <c r="Q1045" s="30" t="n">
        <v>12.8225</v>
      </c>
      <c r="R1045" s="31" t="n">
        <v>-0.0493</v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18" t="n">
        <v>491.0889</v>
      </c>
      <c r="F1046" s="8" t="n">
        <v>355802.7561</v>
      </c>
      <c r="G1046" s="9" t="n">
        <v>438053022</v>
      </c>
      <c r="H1046" s="18" t="n">
        <v>90.42529999999999</v>
      </c>
      <c r="I1046" s="8" t="n">
        <v>6027.2985</v>
      </c>
      <c r="J1046" s="9" t="n">
        <v>6776929</v>
      </c>
      <c r="K1046" s="18" t="n">
        <v>581.5142</v>
      </c>
      <c r="L1046" s="8" t="n">
        <v>361830.0546</v>
      </c>
      <c r="M1046" s="9" t="n">
        <v>444829951</v>
      </c>
      <c r="N1046" s="29" t="n">
        <v>12.8225</v>
      </c>
      <c r="O1046" s="30" t="n">
        <v>13.42</v>
      </c>
      <c r="P1046" s="30" t="n">
        <v>12.625</v>
      </c>
      <c r="Q1046" s="30" t="n">
        <v>12.965</v>
      </c>
      <c r="R1046" s="31" t="n">
        <v>0.0111</v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18" t="n">
        <v>1060.1955</v>
      </c>
      <c r="F1047" s="8" t="n">
        <v>744828.6744</v>
      </c>
      <c r="G1047" s="9" t="n">
        <v>1001513662</v>
      </c>
      <c r="H1047" s="18" t="n">
        <v>98.8236</v>
      </c>
      <c r="I1047" s="8" t="n">
        <v>7398.7259</v>
      </c>
      <c r="J1047" s="9" t="n">
        <v>8766037</v>
      </c>
      <c r="K1047" s="18" t="n">
        <v>1159.0191</v>
      </c>
      <c r="L1047" s="8" t="n">
        <v>752227.4003</v>
      </c>
      <c r="M1047" s="9" t="n">
        <v>1010279699</v>
      </c>
      <c r="N1047" s="29" t="n">
        <v>12.965</v>
      </c>
      <c r="O1047" s="30" t="n">
        <v>13.815</v>
      </c>
      <c r="P1047" s="30" t="n">
        <v>11.63</v>
      </c>
      <c r="Q1047" s="30" t="n">
        <v>13.7125</v>
      </c>
      <c r="R1047" s="31" t="n">
        <v>0.0577</v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18" t="n">
        <v>688.7045000000001</v>
      </c>
      <c r="F1048" s="8" t="n">
        <v>438581.5484</v>
      </c>
      <c r="G1048" s="9" t="n">
        <v>715116514</v>
      </c>
      <c r="H1048" s="18" t="n">
        <v>86.6553</v>
      </c>
      <c r="I1048" s="8" t="n">
        <v>6655.8561</v>
      </c>
      <c r="J1048" s="9" t="n">
        <v>8076095</v>
      </c>
      <c r="K1048" s="18" t="n">
        <v>775.3598</v>
      </c>
      <c r="L1048" s="8" t="n">
        <v>445237.4045</v>
      </c>
      <c r="M1048" s="9" t="n">
        <v>723192609</v>
      </c>
      <c r="N1048" s="29" t="n">
        <v>13.7125</v>
      </c>
      <c r="O1048" s="30" t="n">
        <v>14.06</v>
      </c>
      <c r="P1048" s="30" t="n">
        <v>13.1025</v>
      </c>
      <c r="Q1048" s="30" t="n">
        <v>13.345</v>
      </c>
      <c r="R1048" s="31" t="n">
        <v>-0.0268</v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18" t="n">
        <v>517.1801</v>
      </c>
      <c r="F1049" s="8" t="n">
        <v>148105.6964</v>
      </c>
      <c r="G1049" s="9" t="n">
        <v>207160452</v>
      </c>
      <c r="H1049" s="18" t="n">
        <v>85.5551</v>
      </c>
      <c r="I1049" s="8" t="n">
        <v>7734.6681</v>
      </c>
      <c r="J1049" s="9" t="n">
        <v>9604700</v>
      </c>
      <c r="K1049" s="18" t="n">
        <v>602.7352</v>
      </c>
      <c r="L1049" s="8" t="n">
        <v>155840.3645</v>
      </c>
      <c r="M1049" s="9" t="n">
        <v>216765152</v>
      </c>
      <c r="N1049" s="29" t="n">
        <v>13.345</v>
      </c>
      <c r="O1049" s="30" t="n">
        <v>13.59</v>
      </c>
      <c r="P1049" s="30" t="n">
        <v>12.475</v>
      </c>
      <c r="Q1049" s="30" t="n">
        <v>13.18</v>
      </c>
      <c r="R1049" s="31" t="n">
        <v>-0.0124</v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18" t="n">
        <v>681.0585</v>
      </c>
      <c r="F1050" s="8" t="n">
        <v>305156.8147</v>
      </c>
      <c r="G1050" s="9" t="n">
        <v>378815433</v>
      </c>
      <c r="H1050" s="18" t="n">
        <v>60.9968</v>
      </c>
      <c r="I1050" s="8" t="n">
        <v>6227.1699</v>
      </c>
      <c r="J1050" s="9" t="n">
        <v>7537903</v>
      </c>
      <c r="K1050" s="18" t="n">
        <v>742.0553</v>
      </c>
      <c r="L1050" s="8" t="n">
        <v>311383.9846</v>
      </c>
      <c r="M1050" s="9" t="n">
        <v>386353336</v>
      </c>
      <c r="N1050" s="29" t="n">
        <v>13.18</v>
      </c>
      <c r="O1050" s="30" t="n">
        <v>14.2675</v>
      </c>
      <c r="P1050" s="30" t="n">
        <v>13.15</v>
      </c>
      <c r="Q1050" s="30" t="n">
        <v>14.0575</v>
      </c>
      <c r="R1050" s="31" t="n">
        <v>0.06660000000000001</v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18" t="n">
        <v>810.0739</v>
      </c>
      <c r="F1051" s="8" t="n">
        <v>482484.7573</v>
      </c>
      <c r="G1051" s="9" t="n">
        <v>574549216</v>
      </c>
      <c r="H1051" s="18" t="n">
        <v>65.84520000000001</v>
      </c>
      <c r="I1051" s="8" t="n">
        <v>6865.3217</v>
      </c>
      <c r="J1051" s="9" t="n">
        <v>8096379</v>
      </c>
      <c r="K1051" s="18" t="n">
        <v>875.9191</v>
      </c>
      <c r="L1051" s="8" t="n">
        <v>489350.079</v>
      </c>
      <c r="M1051" s="9" t="n">
        <v>582645595</v>
      </c>
      <c r="N1051" s="29" t="n">
        <v>14.0575</v>
      </c>
      <c r="O1051" s="30" t="n">
        <v>14.455</v>
      </c>
      <c r="P1051" s="30" t="n">
        <v>13.8425</v>
      </c>
      <c r="Q1051" s="30" t="n">
        <v>14.3125</v>
      </c>
      <c r="R1051" s="31" t="n">
        <v>0.0181</v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18" t="n">
        <v>767.6363</v>
      </c>
      <c r="F1052" s="8" t="n">
        <v>577433.4919</v>
      </c>
      <c r="G1052" s="9" t="n">
        <v>761628511</v>
      </c>
      <c r="H1052" s="18" t="n">
        <v>68.49760000000001</v>
      </c>
      <c r="I1052" s="8" t="n">
        <v>6483.0265</v>
      </c>
      <c r="J1052" s="9" t="n">
        <v>7907750</v>
      </c>
      <c r="K1052" s="18" t="n">
        <v>836.1339</v>
      </c>
      <c r="L1052" s="8" t="n">
        <v>583916.5183999999</v>
      </c>
      <c r="M1052" s="9" t="n">
        <v>769536261</v>
      </c>
      <c r="N1052" s="29" t="n">
        <v>14.3125</v>
      </c>
      <c r="O1052" s="30" t="n">
        <v>14.5475</v>
      </c>
      <c r="P1052" s="30" t="n">
        <v>13.985</v>
      </c>
      <c r="Q1052" s="30" t="n">
        <v>14.045</v>
      </c>
      <c r="R1052" s="31" t="n">
        <v>-0.0187</v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18" t="n">
        <v>805.1364</v>
      </c>
      <c r="F1053" s="8" t="n">
        <v>496973.5379</v>
      </c>
      <c r="G1053" s="9" t="n">
        <v>804340311</v>
      </c>
      <c r="H1053" s="18" t="n">
        <v>81.65989999999999</v>
      </c>
      <c r="I1053" s="8" t="n">
        <v>4950.3162</v>
      </c>
      <c r="J1053" s="9" t="n">
        <v>6067360</v>
      </c>
      <c r="K1053" s="18" t="n">
        <v>886.7963</v>
      </c>
      <c r="L1053" s="8" t="n">
        <v>501923.8541</v>
      </c>
      <c r="M1053" s="9" t="n">
        <v>810407671</v>
      </c>
      <c r="N1053" s="29" t="n">
        <v>14.045</v>
      </c>
      <c r="O1053" s="30" t="n">
        <v>14.61</v>
      </c>
      <c r="P1053" s="30" t="n">
        <v>13.915</v>
      </c>
      <c r="Q1053" s="30" t="n">
        <v>14.1525</v>
      </c>
      <c r="R1053" s="31" t="n">
        <v>0.0077</v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18" t="n">
        <v>504.2328</v>
      </c>
      <c r="F1054" s="8" t="n">
        <v>131182.7377</v>
      </c>
      <c r="G1054" s="9" t="n">
        <v>180207970</v>
      </c>
      <c r="H1054" s="18" t="n">
        <v>95.1138</v>
      </c>
      <c r="I1054" s="8" t="n">
        <v>4192.8096</v>
      </c>
      <c r="J1054" s="9" t="n">
        <v>5260470</v>
      </c>
      <c r="K1054" s="18" t="n">
        <v>599.3466</v>
      </c>
      <c r="L1054" s="8" t="n">
        <v>135375.5473</v>
      </c>
      <c r="M1054" s="9" t="n">
        <v>185468440</v>
      </c>
      <c r="N1054" s="29" t="n">
        <v>14.1525</v>
      </c>
      <c r="O1054" s="30" t="n">
        <v>14.29</v>
      </c>
      <c r="P1054" s="30" t="n">
        <v>13.6875</v>
      </c>
      <c r="Q1054" s="30" t="n">
        <v>13.8025</v>
      </c>
      <c r="R1054" s="31" t="n">
        <v>-0.0247</v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18" t="n">
        <v>470.9483</v>
      </c>
      <c r="F1055" s="8" t="n">
        <v>211600.8844</v>
      </c>
      <c r="G1055" s="9" t="n">
        <v>261841766</v>
      </c>
      <c r="H1055" s="18" t="n">
        <v>83.00839999999999</v>
      </c>
      <c r="I1055" s="8" t="n">
        <v>3745.9487</v>
      </c>
      <c r="J1055" s="9" t="n">
        <v>4600570</v>
      </c>
      <c r="K1055" s="18" t="n">
        <v>553.9567</v>
      </c>
      <c r="L1055" s="8" t="n">
        <v>215346.8331</v>
      </c>
      <c r="M1055" s="9" t="n">
        <v>266442336</v>
      </c>
      <c r="N1055" s="29" t="n">
        <v>13.8025</v>
      </c>
      <c r="O1055" s="30" t="n">
        <v>14.2275</v>
      </c>
      <c r="P1055" s="30" t="n">
        <v>13.7925</v>
      </c>
      <c r="Q1055" s="30" t="n">
        <v>13.83</v>
      </c>
      <c r="R1055" s="31" t="n">
        <v>0.002</v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18" t="n">
        <v>691.2576</v>
      </c>
      <c r="F1056" s="8" t="n">
        <v>446873.4916</v>
      </c>
      <c r="G1056" s="9" t="n">
        <v>527846797</v>
      </c>
      <c r="H1056" s="18" t="n">
        <v>90.7585</v>
      </c>
      <c r="I1056" s="8" t="n">
        <v>4355.2497</v>
      </c>
      <c r="J1056" s="9" t="n">
        <v>5437518</v>
      </c>
      <c r="K1056" s="18" t="n">
        <v>782.0161000000001</v>
      </c>
      <c r="L1056" s="8" t="n">
        <v>451228.7413</v>
      </c>
      <c r="M1056" s="9" t="n">
        <v>533284315</v>
      </c>
      <c r="N1056" s="29" t="n">
        <v>13.83</v>
      </c>
      <c r="O1056" s="30" t="n">
        <v>14.0125</v>
      </c>
      <c r="P1056" s="30" t="n">
        <v>13.3225</v>
      </c>
      <c r="Q1056" s="30" t="n">
        <v>13.64</v>
      </c>
      <c r="R1056" s="31" t="n">
        <v>-0.0137</v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18" t="n">
        <v>645.3901</v>
      </c>
      <c r="F1057" s="8" t="n">
        <v>535314.6535</v>
      </c>
      <c r="G1057" s="9" t="n">
        <v>695963345</v>
      </c>
      <c r="H1057" s="18" t="n">
        <v>82.1793</v>
      </c>
      <c r="I1057" s="8" t="n">
        <v>4051.9396</v>
      </c>
      <c r="J1057" s="9" t="n">
        <v>4900162</v>
      </c>
      <c r="K1057" s="18" t="n">
        <v>727.5694</v>
      </c>
      <c r="L1057" s="8" t="n">
        <v>539366.5931000001</v>
      </c>
      <c r="M1057" s="9" t="n">
        <v>700863507</v>
      </c>
      <c r="N1057" s="29" t="n">
        <v>13.64</v>
      </c>
      <c r="O1057" s="30" t="n">
        <v>13.715</v>
      </c>
      <c r="P1057" s="30" t="n">
        <v>12.87</v>
      </c>
      <c r="Q1057" s="30" t="n">
        <v>13.205</v>
      </c>
      <c r="R1057" s="31" t="n">
        <v>-0.0319</v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18" t="n">
        <v>536.9945</v>
      </c>
      <c r="F1058" s="8" t="n">
        <v>391331.3936</v>
      </c>
      <c r="G1058" s="9" t="n">
        <v>617403690</v>
      </c>
      <c r="H1058" s="18" t="n">
        <v>85.78449999999999</v>
      </c>
      <c r="I1058" s="8" t="n">
        <v>4280.983</v>
      </c>
      <c r="J1058" s="9" t="n">
        <v>5264574</v>
      </c>
      <c r="K1058" s="18" t="n">
        <v>622.779</v>
      </c>
      <c r="L1058" s="8" t="n">
        <v>395612.3766</v>
      </c>
      <c r="M1058" s="9" t="n">
        <v>622668264</v>
      </c>
      <c r="N1058" s="29" t="n">
        <v>13.205</v>
      </c>
      <c r="O1058" s="30" t="n">
        <v>13.205</v>
      </c>
      <c r="P1058" s="30" t="n">
        <v>12.2575</v>
      </c>
      <c r="Q1058" s="30" t="n">
        <v>12.855</v>
      </c>
      <c r="R1058" s="31" t="n">
        <v>-0.0265</v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18" t="n">
        <v>421.8928</v>
      </c>
      <c r="F1059" s="8" t="n">
        <v>130216.8387</v>
      </c>
      <c r="G1059" s="9" t="n">
        <v>177039680</v>
      </c>
      <c r="H1059" s="18" t="n">
        <v>84.18600000000001</v>
      </c>
      <c r="I1059" s="8" t="n">
        <v>4545.9106</v>
      </c>
      <c r="J1059" s="9" t="n">
        <v>5536697</v>
      </c>
      <c r="K1059" s="18" t="n">
        <v>506.0788</v>
      </c>
      <c r="L1059" s="8" t="n">
        <v>134762.7493</v>
      </c>
      <c r="M1059" s="9" t="n">
        <v>182576377</v>
      </c>
      <c r="N1059" s="29" t="n">
        <v>12.855</v>
      </c>
      <c r="O1059" s="30" t="n">
        <v>12.99</v>
      </c>
      <c r="P1059" s="30" t="n">
        <v>12.08</v>
      </c>
      <c r="Q1059" s="30" t="n">
        <v>12.695</v>
      </c>
      <c r="R1059" s="31" t="n">
        <v>-0.0124</v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18" t="n">
        <v>514.5722</v>
      </c>
      <c r="F1060" s="8" t="n">
        <v>260752.3068</v>
      </c>
      <c r="G1060" s="9" t="n">
        <v>314484562</v>
      </c>
      <c r="H1060" s="18" t="n">
        <v>83.39709999999999</v>
      </c>
      <c r="I1060" s="8" t="n">
        <v>4479.4754</v>
      </c>
      <c r="J1060" s="9" t="n">
        <v>5544045</v>
      </c>
      <c r="K1060" s="18" t="n">
        <v>597.9693</v>
      </c>
      <c r="L1060" s="8" t="n">
        <v>265231.7822</v>
      </c>
      <c r="M1060" s="9" t="n">
        <v>320028607</v>
      </c>
      <c r="N1060" s="29" t="n">
        <v>12.695</v>
      </c>
      <c r="O1060" s="30" t="n">
        <v>13.7575</v>
      </c>
      <c r="P1060" s="30" t="n">
        <v>12.695</v>
      </c>
      <c r="Q1060" s="30" t="n">
        <v>13.6</v>
      </c>
      <c r="R1060" s="31" t="n">
        <v>0.0713</v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18" t="n">
        <v>438.3402</v>
      </c>
      <c r="F1061" s="8" t="n">
        <v>342524.1706</v>
      </c>
      <c r="G1061" s="9" t="n">
        <v>402387300</v>
      </c>
      <c r="H1061" s="18" t="n">
        <v>85.71169999999999</v>
      </c>
      <c r="I1061" s="8" t="n">
        <v>4893.5246</v>
      </c>
      <c r="J1061" s="9" t="n">
        <v>6302395</v>
      </c>
      <c r="K1061" s="18" t="n">
        <v>524.0519</v>
      </c>
      <c r="L1061" s="8" t="n">
        <v>347417.6952</v>
      </c>
      <c r="M1061" s="9" t="n">
        <v>408689695</v>
      </c>
      <c r="N1061" s="29" t="n">
        <v>13.6</v>
      </c>
      <c r="O1061" s="30" t="n">
        <v>14.4025</v>
      </c>
      <c r="P1061" s="30" t="n">
        <v>12.79</v>
      </c>
      <c r="Q1061" s="30" t="n">
        <v>14.28</v>
      </c>
      <c r="R1061" s="31" t="n">
        <v>0.05</v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18" t="n">
        <v>589.285</v>
      </c>
      <c r="F1062" s="8" t="n">
        <v>534745.4826</v>
      </c>
      <c r="G1062" s="9" t="n">
        <v>716118529</v>
      </c>
      <c r="H1062" s="18" t="n">
        <v>103.6245</v>
      </c>
      <c r="I1062" s="8" t="n">
        <v>6080.7401</v>
      </c>
      <c r="J1062" s="9" t="n">
        <v>7674459</v>
      </c>
      <c r="K1062" s="18" t="n">
        <v>692.9095</v>
      </c>
      <c r="L1062" s="8" t="n">
        <v>540826.2227</v>
      </c>
      <c r="M1062" s="9" t="n">
        <v>723792988</v>
      </c>
      <c r="N1062" s="29" t="n">
        <v>14.28</v>
      </c>
      <c r="O1062" s="30" t="n">
        <v>14.915</v>
      </c>
      <c r="P1062" s="30" t="n">
        <v>13.4075</v>
      </c>
      <c r="Q1062" s="30" t="n">
        <v>14.4325</v>
      </c>
      <c r="R1062" s="31" t="n">
        <v>0.0107</v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18" t="n">
        <v>570.1825</v>
      </c>
      <c r="F1063" s="8" t="n">
        <v>412321.2004</v>
      </c>
      <c r="G1063" s="9" t="n">
        <v>648762610</v>
      </c>
      <c r="H1063" s="18" t="n">
        <v>78.1558</v>
      </c>
      <c r="I1063" s="8" t="n">
        <v>4637.7857</v>
      </c>
      <c r="J1063" s="9" t="n">
        <v>5776697</v>
      </c>
      <c r="K1063" s="18" t="n">
        <v>648.3383</v>
      </c>
      <c r="L1063" s="8" t="n">
        <v>416958.9861</v>
      </c>
      <c r="M1063" s="9" t="n">
        <v>654539307</v>
      </c>
      <c r="N1063" s="29" t="n">
        <v>14.4325</v>
      </c>
      <c r="O1063" s="30" t="n">
        <v>14.4325</v>
      </c>
      <c r="P1063" s="30" t="n">
        <v>12.68</v>
      </c>
      <c r="Q1063" s="30" t="n">
        <v>13.995</v>
      </c>
      <c r="R1063" s="31" t="n">
        <v>-0.0303</v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18" t="n">
        <v>421.2577</v>
      </c>
      <c r="F1064" s="8" t="n">
        <v>135748.0827</v>
      </c>
      <c r="G1064" s="9" t="n">
        <v>185873851</v>
      </c>
      <c r="H1064" s="18" t="n">
        <v>100.065</v>
      </c>
      <c r="I1064" s="8" t="n">
        <v>6163.8628</v>
      </c>
      <c r="J1064" s="9" t="n">
        <v>7763186</v>
      </c>
      <c r="K1064" s="18" t="n">
        <v>521.3227000000001</v>
      </c>
      <c r="L1064" s="8" t="n">
        <v>141911.9455</v>
      </c>
      <c r="M1064" s="9" t="n">
        <v>193637037</v>
      </c>
      <c r="N1064" s="29" t="n">
        <v>13.995</v>
      </c>
      <c r="O1064" s="30" t="n">
        <v>14.0525</v>
      </c>
      <c r="P1064" s="30" t="n">
        <v>13.2225</v>
      </c>
      <c r="Q1064" s="30" t="n">
        <v>13.725</v>
      </c>
      <c r="R1064" s="31" t="n">
        <v>-0.0193</v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18" t="n">
        <v>462.8525</v>
      </c>
      <c r="F1065" s="8" t="n">
        <v>244515.6729</v>
      </c>
      <c r="G1065" s="9" t="n">
        <v>301303577</v>
      </c>
      <c r="H1065" s="18" t="n">
        <v>85.2898</v>
      </c>
      <c r="I1065" s="8" t="n">
        <v>5275.2379</v>
      </c>
      <c r="J1065" s="9" t="n">
        <v>6719850</v>
      </c>
      <c r="K1065" s="18" t="n">
        <v>548.1423</v>
      </c>
      <c r="L1065" s="8" t="n">
        <v>249790.9108</v>
      </c>
      <c r="M1065" s="9" t="n">
        <v>308023427</v>
      </c>
      <c r="N1065" s="29" t="n">
        <v>13.725</v>
      </c>
      <c r="O1065" s="30" t="n">
        <v>14.34</v>
      </c>
      <c r="P1065" s="30" t="n">
        <v>13.5675</v>
      </c>
      <c r="Q1065" s="30" t="n">
        <v>14.1875</v>
      </c>
      <c r="R1065" s="31" t="n">
        <v>0.0337</v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18" t="n">
        <v>476.0128</v>
      </c>
      <c r="F1066" s="8" t="n">
        <v>501117.5919</v>
      </c>
      <c r="G1066" s="9" t="n">
        <v>626825611</v>
      </c>
      <c r="H1066" s="18" t="n">
        <v>85.7089</v>
      </c>
      <c r="I1066" s="8" t="n">
        <v>5337.7411</v>
      </c>
      <c r="J1066" s="9" t="n">
        <v>6683316</v>
      </c>
      <c r="K1066" s="18" t="n">
        <v>561.7217000000001</v>
      </c>
      <c r="L1066" s="8" t="n">
        <v>506455.333</v>
      </c>
      <c r="M1066" s="9" t="n">
        <v>633508927</v>
      </c>
      <c r="N1066" s="29" t="n">
        <v>14.1875</v>
      </c>
      <c r="O1066" s="30" t="n">
        <v>14.5875</v>
      </c>
      <c r="P1066" s="30" t="n">
        <v>13.8025</v>
      </c>
      <c r="Q1066" s="30" t="n">
        <v>14.2225</v>
      </c>
      <c r="R1066" s="31" t="n">
        <v>0.0025</v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18" t="n">
        <v>709.7719</v>
      </c>
      <c r="F1067" s="8" t="n">
        <v>508513.7531</v>
      </c>
      <c r="G1067" s="9" t="n">
        <v>806366934</v>
      </c>
      <c r="H1067" s="18" t="n">
        <v>112.9402</v>
      </c>
      <c r="I1067" s="8" t="n">
        <v>7457.6119</v>
      </c>
      <c r="J1067" s="9" t="n">
        <v>9091793</v>
      </c>
      <c r="K1067" s="18" t="n">
        <v>822.7121</v>
      </c>
      <c r="L1067" s="8" t="n">
        <v>515971.365</v>
      </c>
      <c r="M1067" s="9" t="n">
        <v>815458727</v>
      </c>
      <c r="N1067" s="29" t="n">
        <v>14.2225</v>
      </c>
      <c r="O1067" s="30" t="n">
        <v>14.71</v>
      </c>
      <c r="P1067" s="30" t="n">
        <v>13.75</v>
      </c>
      <c r="Q1067" s="30" t="n">
        <v>14.51</v>
      </c>
      <c r="R1067" s="31" t="n">
        <v>0.0202</v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18" t="n">
        <v>415.765</v>
      </c>
      <c r="F1068" s="8" t="n">
        <v>86831.3698</v>
      </c>
      <c r="G1068" s="9" t="n">
        <v>116329757</v>
      </c>
      <c r="H1068" s="18" t="n">
        <v>93.8605</v>
      </c>
      <c r="I1068" s="8" t="n">
        <v>7333.9136</v>
      </c>
      <c r="J1068" s="9" t="n">
        <v>9170586</v>
      </c>
      <c r="K1068" s="18" t="n">
        <v>509.6255</v>
      </c>
      <c r="L1068" s="8" t="n">
        <v>94165.2834</v>
      </c>
      <c r="M1068" s="9" t="n">
        <v>125500343</v>
      </c>
      <c r="N1068" s="29" t="n">
        <v>14.51</v>
      </c>
      <c r="O1068" s="30" t="n">
        <v>14.965</v>
      </c>
      <c r="P1068" s="30" t="n">
        <v>12.7375</v>
      </c>
      <c r="Q1068" s="30" t="n">
        <v>14.825</v>
      </c>
      <c r="R1068" s="31" t="n">
        <v>0.0217</v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18" t="n">
        <v>632.6074</v>
      </c>
      <c r="F1069" s="8" t="n">
        <v>289839.0721</v>
      </c>
      <c r="G1069" s="9" t="n">
        <v>335851019</v>
      </c>
      <c r="H1069" s="18" t="n">
        <v>77.50020000000001</v>
      </c>
      <c r="I1069" s="8" t="n">
        <v>6570.1928</v>
      </c>
      <c r="J1069" s="9" t="n">
        <v>8257057</v>
      </c>
      <c r="K1069" s="18" t="n">
        <v>710.1076</v>
      </c>
      <c r="L1069" s="8" t="n">
        <v>296409.2649</v>
      </c>
      <c r="M1069" s="9" t="n">
        <v>344108076</v>
      </c>
      <c r="N1069" s="29" t="n">
        <v>14.825</v>
      </c>
      <c r="O1069" s="30" t="n">
        <v>15.625</v>
      </c>
      <c r="P1069" s="30" t="n">
        <v>13.115</v>
      </c>
      <c r="Q1069" s="30" t="n">
        <v>15.4375</v>
      </c>
      <c r="R1069" s="31" t="n">
        <v>0.0413</v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18" t="n">
        <v>1130.6614</v>
      </c>
      <c r="F1070" s="8" t="n">
        <v>521905.2151</v>
      </c>
      <c r="G1070" s="9" t="n">
        <v>627479456</v>
      </c>
      <c r="H1070" s="18" t="n">
        <v>110.3075</v>
      </c>
      <c r="I1070" s="8" t="n">
        <v>9926.4087</v>
      </c>
      <c r="J1070" s="9" t="n">
        <v>12615178</v>
      </c>
      <c r="K1070" s="18" t="n">
        <v>1240.9689</v>
      </c>
      <c r="L1070" s="8" t="n">
        <v>531831.6237999999</v>
      </c>
      <c r="M1070" s="9" t="n">
        <v>640094634</v>
      </c>
      <c r="N1070" s="29" t="n">
        <v>15.4375</v>
      </c>
      <c r="O1070" s="30" t="n">
        <v>16.065</v>
      </c>
      <c r="P1070" s="30" t="n">
        <v>12.5925</v>
      </c>
      <c r="Q1070" s="30" t="n">
        <v>12.7475</v>
      </c>
      <c r="R1070" s="31" t="n">
        <v>-0.1743</v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18" t="n">
        <v>926.1316</v>
      </c>
      <c r="F1071" s="8" t="n">
        <v>698391.2084999999</v>
      </c>
      <c r="G1071" s="9" t="n">
        <v>936338462</v>
      </c>
      <c r="H1071" s="18" t="n">
        <v>73.94280000000001</v>
      </c>
      <c r="I1071" s="8" t="n">
        <v>7370.7102</v>
      </c>
      <c r="J1071" s="9" t="n">
        <v>9193664</v>
      </c>
      <c r="K1071" s="18" t="n">
        <v>1000.0744</v>
      </c>
      <c r="L1071" s="8" t="n">
        <v>705761.9187</v>
      </c>
      <c r="M1071" s="9" t="n">
        <v>945532126</v>
      </c>
      <c r="N1071" s="29" t="n">
        <v>12.7475</v>
      </c>
      <c r="O1071" s="30" t="n">
        <v>14.0375</v>
      </c>
      <c r="P1071" s="30" t="n">
        <v>11.6175</v>
      </c>
      <c r="Q1071" s="30" t="n">
        <v>11.7625</v>
      </c>
      <c r="R1071" s="31" t="n">
        <v>-0.07729999999999999</v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18" t="n">
        <v>563.5308</v>
      </c>
      <c r="F1072" s="8" t="n">
        <v>441474.7675</v>
      </c>
      <c r="G1072" s="9" t="n">
        <v>711120741</v>
      </c>
      <c r="H1072" s="18" t="n">
        <v>76.8206</v>
      </c>
      <c r="I1072" s="8" t="n">
        <v>4722.5938</v>
      </c>
      <c r="J1072" s="9" t="n">
        <v>6043492</v>
      </c>
      <c r="K1072" s="18" t="n">
        <v>640.3514</v>
      </c>
      <c r="L1072" s="8" t="n">
        <v>446197.3613</v>
      </c>
      <c r="M1072" s="9" t="n">
        <v>717164233</v>
      </c>
      <c r="N1072" s="29" t="n">
        <v>11.7625</v>
      </c>
      <c r="O1072" s="30" t="n">
        <v>13.2175</v>
      </c>
      <c r="P1072" s="30" t="n">
        <v>11.275</v>
      </c>
      <c r="Q1072" s="30" t="n">
        <v>12.6175</v>
      </c>
      <c r="R1072" s="31" t="n">
        <v>0.0727</v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18" t="n">
        <v>450.452</v>
      </c>
      <c r="F1073" s="8" t="n">
        <v>131629.8007</v>
      </c>
      <c r="G1073" s="9" t="n">
        <v>195791888</v>
      </c>
      <c r="H1073" s="18" t="n">
        <v>100.1092</v>
      </c>
      <c r="I1073" s="8" t="n">
        <v>4690.8525</v>
      </c>
      <c r="J1073" s="9" t="n">
        <v>5762658</v>
      </c>
      <c r="K1073" s="18" t="n">
        <v>550.5612</v>
      </c>
      <c r="L1073" s="8" t="n">
        <v>136320.6532</v>
      </c>
      <c r="M1073" s="9" t="n">
        <v>201554546</v>
      </c>
      <c r="N1073" s="29" t="n">
        <v>12.6175</v>
      </c>
      <c r="O1073" s="30" t="n">
        <v>13.135</v>
      </c>
      <c r="P1073" s="30" t="n">
        <v>11.9775</v>
      </c>
      <c r="Q1073" s="30" t="n">
        <v>12.2475</v>
      </c>
      <c r="R1073" s="31" t="n">
        <v>-0.0293</v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18" t="n">
        <v>708.6059</v>
      </c>
      <c r="F1074" s="8" t="n">
        <v>335488.1709</v>
      </c>
      <c r="G1074" s="9" t="n">
        <v>498085745</v>
      </c>
      <c r="H1074" s="18" t="n">
        <v>99.16930000000001</v>
      </c>
      <c r="I1074" s="8" t="n">
        <v>4676.4165</v>
      </c>
      <c r="J1074" s="9" t="n">
        <v>5608276</v>
      </c>
      <c r="K1074" s="18" t="n">
        <v>807.7752</v>
      </c>
      <c r="L1074" s="8" t="n">
        <v>340164.5874</v>
      </c>
      <c r="M1074" s="9" t="n">
        <v>503694021</v>
      </c>
      <c r="N1074" s="29" t="n">
        <v>12.2475</v>
      </c>
      <c r="O1074" s="30" t="n">
        <v>13.255</v>
      </c>
      <c r="P1074" s="30" t="n">
        <v>12.0275</v>
      </c>
      <c r="Q1074" s="30" t="n">
        <v>12.945</v>
      </c>
      <c r="R1074" s="31" t="n">
        <v>0.057</v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18" t="n">
        <v>748.6488000000001</v>
      </c>
      <c r="F1075" s="8" t="n">
        <v>497299.1877</v>
      </c>
      <c r="G1075" s="9" t="n">
        <v>796225591</v>
      </c>
      <c r="H1075" s="18" t="n">
        <v>92.8557</v>
      </c>
      <c r="I1075" s="8" t="n">
        <v>4323.7754</v>
      </c>
      <c r="J1075" s="9" t="n">
        <v>5128243</v>
      </c>
      <c r="K1075" s="18" t="n">
        <v>841.5045</v>
      </c>
      <c r="L1075" s="8" t="n">
        <v>501622.9631</v>
      </c>
      <c r="M1075" s="9" t="n">
        <v>801353834</v>
      </c>
      <c r="N1075" s="29" t="n">
        <v>12.945</v>
      </c>
      <c r="O1075" s="30" t="n">
        <v>13.26</v>
      </c>
      <c r="P1075" s="30" t="n">
        <v>11.715</v>
      </c>
      <c r="Q1075" s="30" t="n">
        <v>12.88</v>
      </c>
      <c r="R1075" s="31" t="n">
        <v>-0.005</v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18" t="n">
        <v>596.8036</v>
      </c>
      <c r="F1076" s="8" t="n">
        <v>556438.7322</v>
      </c>
      <c r="G1076" s="9" t="n">
        <v>740560343</v>
      </c>
      <c r="H1076" s="18" t="n">
        <v>93.39400000000001</v>
      </c>
      <c r="I1076" s="8" t="n">
        <v>4354.4349</v>
      </c>
      <c r="J1076" s="9" t="n">
        <v>5155029</v>
      </c>
      <c r="K1076" s="18" t="n">
        <v>690.1976</v>
      </c>
      <c r="L1076" s="8" t="n">
        <v>560793.1671</v>
      </c>
      <c r="M1076" s="9" t="n">
        <v>745715372</v>
      </c>
      <c r="N1076" s="29" t="n">
        <v>12.88</v>
      </c>
      <c r="O1076" s="30" t="n">
        <v>13.3875</v>
      </c>
      <c r="P1076" s="30" t="n">
        <v>11.6225</v>
      </c>
      <c r="Q1076" s="30" t="n">
        <v>13.25</v>
      </c>
      <c r="R1076" s="31" t="n">
        <v>0.0287</v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18" t="n">
        <v>522.7378</v>
      </c>
      <c r="F1077" s="8" t="n">
        <v>424495.4153</v>
      </c>
      <c r="G1077" s="9" t="n">
        <v>666558092</v>
      </c>
      <c r="H1077" s="18" t="n">
        <v>107.1345</v>
      </c>
      <c r="I1077" s="8" t="n">
        <v>5468.152</v>
      </c>
      <c r="J1077" s="9" t="n">
        <v>6707543</v>
      </c>
      <c r="K1077" s="18" t="n">
        <v>629.8723</v>
      </c>
      <c r="L1077" s="8" t="n">
        <v>429963.5673</v>
      </c>
      <c r="M1077" s="9" t="n">
        <v>673265635</v>
      </c>
      <c r="N1077" s="29" t="n">
        <v>13.25</v>
      </c>
      <c r="O1077" s="30" t="n">
        <v>13.305</v>
      </c>
      <c r="P1077" s="30" t="n">
        <v>11.9825</v>
      </c>
      <c r="Q1077" s="30" t="n">
        <v>12.93</v>
      </c>
      <c r="R1077" s="31" t="n">
        <v>-0.0242</v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18" t="n">
        <v>450.0965</v>
      </c>
      <c r="F1078" s="8" t="n">
        <v>124079.0731</v>
      </c>
      <c r="G1078" s="9" t="n">
        <v>182701759</v>
      </c>
      <c r="H1078" s="18" t="n">
        <v>94.2903</v>
      </c>
      <c r="I1078" s="8" t="n">
        <v>5123.981</v>
      </c>
      <c r="J1078" s="9" t="n">
        <v>6265553</v>
      </c>
      <c r="K1078" s="18" t="n">
        <v>544.3868</v>
      </c>
      <c r="L1078" s="8" t="n">
        <v>129203.0541</v>
      </c>
      <c r="M1078" s="9" t="n">
        <v>188967312</v>
      </c>
      <c r="N1078" s="29" t="n">
        <v>12.93</v>
      </c>
      <c r="O1078" s="30" t="n">
        <v>14.51</v>
      </c>
      <c r="P1078" s="30" t="n">
        <v>11.6925</v>
      </c>
      <c r="Q1078" s="30" t="n">
        <v>14.32</v>
      </c>
      <c r="R1078" s="31" t="n">
        <v>0.1075</v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18" t="n">
        <v>899.5433</v>
      </c>
      <c r="F1079" s="8" t="n">
        <v>294916.9615</v>
      </c>
      <c r="G1079" s="9" t="n">
        <v>457348633</v>
      </c>
      <c r="H1079" s="18" t="n">
        <v>115.9796</v>
      </c>
      <c r="I1079" s="8" t="n">
        <v>6324.4256</v>
      </c>
      <c r="J1079" s="9" t="n">
        <v>8030529</v>
      </c>
      <c r="K1079" s="18" t="n">
        <v>1015.5229</v>
      </c>
      <c r="L1079" s="8" t="n">
        <v>301241.3871</v>
      </c>
      <c r="M1079" s="9" t="n">
        <v>465379162</v>
      </c>
      <c r="N1079" s="29" t="n">
        <v>14.32</v>
      </c>
      <c r="O1079" s="30" t="n">
        <v>23.1525</v>
      </c>
      <c r="P1079" s="30" t="n">
        <v>13.9075</v>
      </c>
      <c r="Q1079" s="30" t="n">
        <v>20.3675</v>
      </c>
      <c r="R1079" s="31" t="n">
        <v>0.4223</v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18" t="n">
        <v>837.5081</v>
      </c>
      <c r="F1080" s="8" t="n">
        <v>472559.8597</v>
      </c>
      <c r="G1080" s="9" t="n">
        <v>777894676</v>
      </c>
      <c r="H1080" s="18" t="n">
        <v>87.3942</v>
      </c>
      <c r="I1080" s="8" t="n">
        <v>4809.7245</v>
      </c>
      <c r="J1080" s="9" t="n">
        <v>6090986</v>
      </c>
      <c r="K1080" s="18" t="n">
        <v>924.9023</v>
      </c>
      <c r="L1080" s="8" t="n">
        <v>477369.5842</v>
      </c>
      <c r="M1080" s="9" t="n">
        <v>783985662</v>
      </c>
      <c r="N1080" s="29" t="n">
        <v>20.3675</v>
      </c>
      <c r="O1080" s="30" t="n">
        <v>20.3675</v>
      </c>
      <c r="P1080" s="30" t="n">
        <v>14.8675</v>
      </c>
      <c r="Q1080" s="30" t="n">
        <v>18.7425</v>
      </c>
      <c r="R1080" s="31" t="n">
        <v>-0.0798</v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18" t="n">
        <v>747.4382000000001</v>
      </c>
      <c r="F1081" s="8" t="n">
        <v>600987.7845</v>
      </c>
      <c r="G1081" s="9" t="n">
        <v>827953491</v>
      </c>
      <c r="H1081" s="18" t="n">
        <v>76.55370000000001</v>
      </c>
      <c r="I1081" s="8" t="n">
        <v>4267.5766</v>
      </c>
      <c r="J1081" s="9" t="n">
        <v>5272891</v>
      </c>
      <c r="K1081" s="18" t="n">
        <v>823.9919</v>
      </c>
      <c r="L1081" s="8" t="n">
        <v>605255.3611</v>
      </c>
      <c r="M1081" s="9" t="n">
        <v>833226382</v>
      </c>
      <c r="N1081" s="29" t="n">
        <v>18.7425</v>
      </c>
      <c r="O1081" s="30" t="n">
        <v>18.7425</v>
      </c>
      <c r="P1081" s="30" t="n">
        <v>13.7225</v>
      </c>
      <c r="Q1081" s="30" t="n">
        <v>16.17</v>
      </c>
      <c r="R1081" s="31" t="n">
        <v>-0.1373</v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18" t="n">
        <v>802.7107999999999</v>
      </c>
      <c r="F1082" s="8" t="n">
        <v>491656.3774</v>
      </c>
      <c r="G1082" s="9" t="n">
        <v>797768365</v>
      </c>
      <c r="H1082" s="18" t="n">
        <v>77.9436</v>
      </c>
      <c r="I1082" s="8" t="n">
        <v>4491.6423</v>
      </c>
      <c r="J1082" s="9" t="n">
        <v>5579740</v>
      </c>
      <c r="K1082" s="18" t="n">
        <v>880.6544</v>
      </c>
      <c r="L1082" s="8" t="n">
        <v>496148.0197</v>
      </c>
      <c r="M1082" s="9" t="n">
        <v>803348105</v>
      </c>
      <c r="N1082" s="29" t="n">
        <v>16.17</v>
      </c>
      <c r="O1082" s="30" t="n">
        <v>17.23</v>
      </c>
      <c r="P1082" s="30" t="n">
        <v>14.38</v>
      </c>
      <c r="Q1082" s="30" t="n">
        <v>16.6025</v>
      </c>
      <c r="R1082" s="31" t="n">
        <v>0.0267</v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18" t="n">
        <v>379.8504</v>
      </c>
      <c r="F1083" s="8" t="n">
        <v>100981.0844</v>
      </c>
      <c r="G1083" s="9" t="n">
        <v>151417820</v>
      </c>
      <c r="H1083" s="18" t="n">
        <v>82.14619999999999</v>
      </c>
      <c r="I1083" s="8" t="n">
        <v>4817.0817</v>
      </c>
      <c r="J1083" s="9" t="n">
        <v>5866220</v>
      </c>
      <c r="K1083" s="18" t="n">
        <v>461.9966</v>
      </c>
      <c r="L1083" s="8" t="n">
        <v>105798.1661</v>
      </c>
      <c r="M1083" s="9" t="n">
        <v>157284040</v>
      </c>
      <c r="N1083" s="29" t="n">
        <v>16.6025</v>
      </c>
      <c r="O1083" s="30" t="n">
        <v>16.6025</v>
      </c>
      <c r="P1083" s="30" t="n">
        <v>13.4325</v>
      </c>
      <c r="Q1083" s="30" t="n">
        <v>15.335</v>
      </c>
      <c r="R1083" s="31" t="n">
        <v>-0.07630000000000001</v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18" t="n">
        <v>627.1869</v>
      </c>
      <c r="F1084" s="8" t="n">
        <v>284573.7737</v>
      </c>
      <c r="G1084" s="9" t="n">
        <v>436931988</v>
      </c>
      <c r="H1084" s="18" t="n">
        <v>84.9105</v>
      </c>
      <c r="I1084" s="8" t="n">
        <v>5084.6904</v>
      </c>
      <c r="J1084" s="9" t="n">
        <v>6185460</v>
      </c>
      <c r="K1084" s="18" t="n">
        <v>712.0974</v>
      </c>
      <c r="L1084" s="8" t="n">
        <v>289658.4641</v>
      </c>
      <c r="M1084" s="9" t="n">
        <v>443117448</v>
      </c>
      <c r="N1084" s="29" t="n">
        <v>15.335</v>
      </c>
      <c r="O1084" s="30" t="n">
        <v>16.5575</v>
      </c>
      <c r="P1084" s="30" t="n">
        <v>13.395</v>
      </c>
      <c r="Q1084" s="30" t="n">
        <v>15.8675</v>
      </c>
      <c r="R1084" s="31" t="n">
        <v>0.0347</v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18" t="n">
        <v>692.7636</v>
      </c>
      <c r="F1085" s="8" t="n">
        <v>485604.4576</v>
      </c>
      <c r="G1085" s="9" t="n">
        <v>797991401</v>
      </c>
      <c r="H1085" s="18" t="n">
        <v>70.8668</v>
      </c>
      <c r="I1085" s="8" t="n">
        <v>4850.9923</v>
      </c>
      <c r="J1085" s="9" t="n">
        <v>5904018</v>
      </c>
      <c r="K1085" s="18" t="n">
        <v>763.6304</v>
      </c>
      <c r="L1085" s="8" t="n">
        <v>490455.4499</v>
      </c>
      <c r="M1085" s="9" t="n">
        <v>803895419</v>
      </c>
      <c r="N1085" s="29" t="n">
        <v>15.8675</v>
      </c>
      <c r="O1085" s="30" t="n">
        <v>16.375</v>
      </c>
      <c r="P1085" s="30" t="n">
        <v>14.2225</v>
      </c>
      <c r="Q1085" s="30" t="n">
        <v>16.1675</v>
      </c>
      <c r="R1085" s="31" t="n">
        <v>0.0189</v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18" t="n">
        <v>499.1179</v>
      </c>
      <c r="F1086" s="8" t="n">
        <v>570208.7062</v>
      </c>
      <c r="G1086" s="9" t="n">
        <v>825973489</v>
      </c>
      <c r="H1086" s="18" t="n">
        <v>71.7547</v>
      </c>
      <c r="I1086" s="8" t="n">
        <v>5174.1695</v>
      </c>
      <c r="J1086" s="9" t="n">
        <v>6223108</v>
      </c>
      <c r="K1086" s="18" t="n">
        <v>570.8726</v>
      </c>
      <c r="L1086" s="8" t="n">
        <v>575382.8757</v>
      </c>
      <c r="M1086" s="9" t="n">
        <v>832196597</v>
      </c>
      <c r="N1086" s="29" t="n">
        <v>16.1675</v>
      </c>
      <c r="O1086" s="30" t="n">
        <v>16.22</v>
      </c>
      <c r="P1086" s="30" t="n">
        <v>13.8225</v>
      </c>
      <c r="Q1086" s="30" t="n">
        <v>15.435</v>
      </c>
      <c r="R1086" s="31" t="n">
        <v>-0.0453</v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18" t="n">
        <v>491.7023</v>
      </c>
      <c r="F1087" s="8" t="n">
        <v>140980.1305</v>
      </c>
      <c r="G1087" s="9" t="n">
        <v>212188419</v>
      </c>
      <c r="H1087" s="18" t="n">
        <v>69.50020000000001</v>
      </c>
      <c r="I1087" s="8" t="n">
        <v>5631.2016</v>
      </c>
      <c r="J1087" s="9" t="n">
        <v>6915674</v>
      </c>
      <c r="K1087" s="18" t="n">
        <v>561.2025</v>
      </c>
      <c r="L1087" s="8" t="n">
        <v>146611.3321</v>
      </c>
      <c r="M1087" s="9" t="n">
        <v>219104093</v>
      </c>
      <c r="N1087" s="29" t="n">
        <v>15.435</v>
      </c>
      <c r="O1087" s="30" t="n">
        <v>15.435</v>
      </c>
      <c r="P1087" s="30" t="n">
        <v>12.95</v>
      </c>
      <c r="Q1087" s="30" t="n">
        <v>14.4025</v>
      </c>
      <c r="R1087" s="31" t="n">
        <v>-0.0669</v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18" t="n">
        <v>559.5601</v>
      </c>
      <c r="F1088" s="8" t="n">
        <v>281742.1745</v>
      </c>
      <c r="G1088" s="9" t="n">
        <v>431643572</v>
      </c>
      <c r="H1088" s="18" t="n">
        <v>59.8077</v>
      </c>
      <c r="I1088" s="8" t="n">
        <v>4958.8535</v>
      </c>
      <c r="J1088" s="9" t="n">
        <v>5969095</v>
      </c>
      <c r="K1088" s="18" t="n">
        <v>619.3678</v>
      </c>
      <c r="L1088" s="8" t="n">
        <v>286701.028</v>
      </c>
      <c r="M1088" s="9" t="n">
        <v>437612667</v>
      </c>
      <c r="N1088" s="29" t="n">
        <v>14.4025</v>
      </c>
      <c r="O1088" s="30" t="n">
        <v>14.83</v>
      </c>
      <c r="P1088" s="30" t="n">
        <v>13.1975</v>
      </c>
      <c r="Q1088" s="30" t="n">
        <v>14.315</v>
      </c>
      <c r="R1088" s="31" t="n">
        <v>-0.0061</v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18" t="n">
        <v>597.1144</v>
      </c>
      <c r="F1089" s="8" t="n">
        <v>443695.2516</v>
      </c>
      <c r="G1089" s="9" t="n">
        <v>720120351</v>
      </c>
      <c r="H1089" s="18" t="n">
        <v>65.0163</v>
      </c>
      <c r="I1089" s="8" t="n">
        <v>5608.3929</v>
      </c>
      <c r="J1089" s="9" t="n">
        <v>6781194</v>
      </c>
      <c r="K1089" s="18" t="n">
        <v>662.1307</v>
      </c>
      <c r="L1089" s="8" t="n">
        <v>449303.6445</v>
      </c>
      <c r="M1089" s="9" t="n">
        <v>726901545</v>
      </c>
      <c r="N1089" s="29" t="n">
        <v>14.315</v>
      </c>
      <c r="O1089" s="30" t="n">
        <v>14.315</v>
      </c>
      <c r="P1089" s="30" t="n">
        <v>11.425</v>
      </c>
      <c r="Q1089" s="30" t="n">
        <v>13.82</v>
      </c>
      <c r="R1089" s="31" t="n">
        <v>-0.0346</v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18" t="n">
        <v>710.6132</v>
      </c>
      <c r="F1090" s="8" t="n">
        <v>680721.3937</v>
      </c>
      <c r="G1090" s="9" t="n">
        <v>917693268</v>
      </c>
      <c r="H1090" s="18" t="n">
        <v>58.772</v>
      </c>
      <c r="I1090" s="8" t="n">
        <v>5288.6684</v>
      </c>
      <c r="J1090" s="9" t="n">
        <v>6366458</v>
      </c>
      <c r="K1090" s="18" t="n">
        <v>769.3852000000001</v>
      </c>
      <c r="L1090" s="8" t="n">
        <v>686010.0621</v>
      </c>
      <c r="M1090" s="9" t="n">
        <v>924059726</v>
      </c>
      <c r="N1090" s="29" t="n">
        <v>13.82</v>
      </c>
      <c r="O1090" s="30" t="n">
        <v>14.045</v>
      </c>
      <c r="P1090" s="30" t="n">
        <v>11.8225</v>
      </c>
      <c r="Q1090" s="30" t="n">
        <v>13.3325</v>
      </c>
      <c r="R1090" s="31" t="n">
        <v>-0.0353</v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18" t="n">
        <v>464.7701</v>
      </c>
      <c r="F1091" s="8" t="n">
        <v>386255.6672</v>
      </c>
      <c r="G1091" s="9" t="n">
        <v>608330120</v>
      </c>
      <c r="H1091" s="18" t="n">
        <v>66.83620000000001</v>
      </c>
      <c r="I1091" s="8" t="n">
        <v>6065.3239</v>
      </c>
      <c r="J1091" s="9" t="n">
        <v>7349713</v>
      </c>
      <c r="K1091" s="18" t="n">
        <v>531.6063</v>
      </c>
      <c r="L1091" s="8" t="n">
        <v>392320.9911</v>
      </c>
      <c r="M1091" s="9" t="n">
        <v>615679833</v>
      </c>
      <c r="N1091" s="29" t="n">
        <v>13.3325</v>
      </c>
      <c r="O1091" s="30" t="n">
        <v>13.7825</v>
      </c>
      <c r="P1091" s="30" t="n">
        <v>10.9575</v>
      </c>
      <c r="Q1091" s="30" t="n">
        <v>13</v>
      </c>
      <c r="R1091" s="31" t="n">
        <v>-0.0249</v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18" t="n">
        <v>313.1957</v>
      </c>
      <c r="F1092" s="8" t="n">
        <v>93995.6538</v>
      </c>
      <c r="G1092" s="9" t="n">
        <v>137743192</v>
      </c>
      <c r="H1092" s="18" t="n">
        <v>66.2693</v>
      </c>
      <c r="I1092" s="8" t="n">
        <v>6931.2015</v>
      </c>
      <c r="J1092" s="9" t="n">
        <v>8093942</v>
      </c>
      <c r="K1092" s="18" t="n">
        <v>379.465</v>
      </c>
      <c r="L1092" s="8" t="n">
        <v>100926.8553</v>
      </c>
      <c r="M1092" s="9" t="n">
        <v>145837134</v>
      </c>
      <c r="N1092" s="29" t="n">
        <v>13</v>
      </c>
      <c r="O1092" s="30" t="n">
        <v>13.62</v>
      </c>
      <c r="P1092" s="30" t="n">
        <v>10.84</v>
      </c>
      <c r="Q1092" s="30" t="n">
        <v>13.5525</v>
      </c>
      <c r="R1092" s="31" t="n">
        <v>0.0425</v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18" t="n">
        <v>437.5497</v>
      </c>
      <c r="F1093" s="8" t="n">
        <v>241632.902</v>
      </c>
      <c r="G1093" s="9" t="n">
        <v>363071672</v>
      </c>
      <c r="H1093" s="18" t="n">
        <v>59.3236</v>
      </c>
      <c r="I1093" s="8" t="n">
        <v>6744.7457</v>
      </c>
      <c r="J1093" s="9" t="n">
        <v>8078522</v>
      </c>
      <c r="K1093" s="18" t="n">
        <v>496.8733</v>
      </c>
      <c r="L1093" s="8" t="n">
        <v>248377.6477</v>
      </c>
      <c r="M1093" s="9" t="n">
        <v>371150194</v>
      </c>
      <c r="N1093" s="29" t="n">
        <v>13.5525</v>
      </c>
      <c r="O1093" s="30" t="n">
        <v>13.9925</v>
      </c>
      <c r="P1093" s="30" t="n">
        <v>12.01</v>
      </c>
      <c r="Q1093" s="30" t="n">
        <v>13.795</v>
      </c>
      <c r="R1093" s="31" t="n">
        <v>0.0179</v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18" t="n">
        <v>635.1253</v>
      </c>
      <c r="F1094" s="8" t="n">
        <v>467671.6685</v>
      </c>
      <c r="G1094" s="9" t="n">
        <v>750406556</v>
      </c>
      <c r="H1094" s="18" t="n">
        <v>61.1438</v>
      </c>
      <c r="I1094" s="8" t="n">
        <v>7098.5999</v>
      </c>
      <c r="J1094" s="9" t="n">
        <v>8723074</v>
      </c>
      <c r="K1094" s="18" t="n">
        <v>696.2691</v>
      </c>
      <c r="L1094" s="8" t="n">
        <v>474770.2684</v>
      </c>
      <c r="M1094" s="9" t="n">
        <v>759129630</v>
      </c>
      <c r="N1094" s="29" t="n">
        <v>13.795</v>
      </c>
      <c r="O1094" s="30" t="n">
        <v>14.01</v>
      </c>
      <c r="P1094" s="30" t="n">
        <v>12.71</v>
      </c>
      <c r="Q1094" s="30" t="n">
        <v>13.6325</v>
      </c>
      <c r="R1094" s="31" t="n">
        <v>-0.0118</v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18" t="n">
        <v>512.7215</v>
      </c>
      <c r="F1095" s="8" t="n">
        <v>544427.5175</v>
      </c>
      <c r="G1095" s="9" t="n">
        <v>734903374</v>
      </c>
      <c r="H1095" s="18" t="n">
        <v>65.6506</v>
      </c>
      <c r="I1095" s="8" t="n">
        <v>6970.2657</v>
      </c>
      <c r="J1095" s="9" t="n">
        <v>8042944</v>
      </c>
      <c r="K1095" s="18" t="n">
        <v>578.3721</v>
      </c>
      <c r="L1095" s="8" t="n">
        <v>551397.7831999999</v>
      </c>
      <c r="M1095" s="9" t="n">
        <v>742946318</v>
      </c>
      <c r="N1095" s="29" t="n">
        <v>13.6325</v>
      </c>
      <c r="O1095" s="30" t="n">
        <v>14.085</v>
      </c>
      <c r="P1095" s="30" t="n">
        <v>12.035</v>
      </c>
      <c r="Q1095" s="30" t="n">
        <v>13.95</v>
      </c>
      <c r="R1095" s="31" t="n">
        <v>0.0233</v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18" t="n">
        <v>694.5748</v>
      </c>
      <c r="F1096" s="8" t="n">
        <v>534472.1249000001</v>
      </c>
      <c r="G1096" s="9" t="n">
        <v>838423756</v>
      </c>
      <c r="H1096" s="18" t="n">
        <v>87.9156</v>
      </c>
      <c r="I1096" s="8" t="n">
        <v>6015.6229</v>
      </c>
      <c r="J1096" s="9" t="n">
        <v>7185033</v>
      </c>
      <c r="K1096" s="18" t="n">
        <v>782.4904</v>
      </c>
      <c r="L1096" s="8" t="n">
        <v>540487.7478</v>
      </c>
      <c r="M1096" s="9" t="n">
        <v>845608789</v>
      </c>
      <c r="N1096" s="29" t="n">
        <v>13.95</v>
      </c>
      <c r="O1096" s="30" t="n">
        <v>14.135</v>
      </c>
      <c r="P1096" s="30" t="n">
        <v>12.4825</v>
      </c>
      <c r="Q1096" s="30" t="n">
        <v>13.7875</v>
      </c>
      <c r="R1096" s="31" t="n">
        <v>-0.0116</v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18" t="n">
        <v>310.9008</v>
      </c>
      <c r="F1097" s="8" t="n">
        <v>102430.5242</v>
      </c>
      <c r="G1097" s="9" t="n">
        <v>149047613</v>
      </c>
      <c r="H1097" s="18" t="n">
        <v>90.7731</v>
      </c>
      <c r="I1097" s="8" t="n">
        <v>4668.3038</v>
      </c>
      <c r="J1097" s="9" t="n">
        <v>5465915</v>
      </c>
      <c r="K1097" s="18" t="n">
        <v>401.6739</v>
      </c>
      <c r="L1097" s="8" t="n">
        <v>107098.828</v>
      </c>
      <c r="M1097" s="9" t="n">
        <v>154513528</v>
      </c>
      <c r="N1097" s="29" t="n">
        <v>13.7875</v>
      </c>
      <c r="O1097" s="30" t="n">
        <v>13.905</v>
      </c>
      <c r="P1097" s="30" t="n">
        <v>12.54</v>
      </c>
      <c r="Q1097" s="30" t="n">
        <v>13.3925</v>
      </c>
      <c r="R1097" s="31" t="n">
        <v>-0.0286</v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18" t="n">
        <v>408.6612</v>
      </c>
      <c r="F1098" s="8" t="n">
        <v>234673.654</v>
      </c>
      <c r="G1098" s="9" t="n">
        <v>348222707</v>
      </c>
      <c r="H1098" s="18" t="n">
        <v>84.5138</v>
      </c>
      <c r="I1098" s="8" t="n">
        <v>4617.8717</v>
      </c>
      <c r="J1098" s="9" t="n">
        <v>5435984</v>
      </c>
      <c r="K1098" s="18" t="n">
        <v>493.175</v>
      </c>
      <c r="L1098" s="8" t="n">
        <v>239291.5257</v>
      </c>
      <c r="M1098" s="9" t="n">
        <v>353658691</v>
      </c>
      <c r="N1098" s="29" t="n">
        <v>13.3925</v>
      </c>
      <c r="O1098" s="30" t="n">
        <v>14.25</v>
      </c>
      <c r="P1098" s="30" t="n">
        <v>12.6275</v>
      </c>
      <c r="Q1098" s="30" t="n">
        <v>14.06</v>
      </c>
      <c r="R1098" s="31" t="n">
        <v>0.0498</v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18" t="n">
        <v>561.7198</v>
      </c>
      <c r="F1099" s="8" t="n">
        <v>445046.9731</v>
      </c>
      <c r="G1099" s="9" t="n">
        <v>713921053</v>
      </c>
      <c r="H1099" s="18" t="n">
        <v>70.8349</v>
      </c>
      <c r="I1099" s="8" t="n">
        <v>3977.7883</v>
      </c>
      <c r="J1099" s="9" t="n">
        <v>4599702</v>
      </c>
      <c r="K1099" s="18" t="n">
        <v>632.5547</v>
      </c>
      <c r="L1099" s="8" t="n">
        <v>449024.7614</v>
      </c>
      <c r="M1099" s="9" t="n">
        <v>718520755</v>
      </c>
      <c r="N1099" s="29" t="n">
        <v>14.06</v>
      </c>
      <c r="O1099" s="30" t="n">
        <v>14.15</v>
      </c>
      <c r="P1099" s="30" t="n">
        <v>12.69</v>
      </c>
      <c r="Q1099" s="30" t="n">
        <v>13.8425</v>
      </c>
      <c r="R1099" s="31" t="n">
        <v>-0.0155</v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18" t="n">
        <v>498.4716</v>
      </c>
      <c r="F1100" s="8" t="n">
        <v>559415.0292</v>
      </c>
      <c r="G1100" s="9" t="n">
        <v>748116772</v>
      </c>
      <c r="H1100" s="18" t="n">
        <v>71.1057</v>
      </c>
      <c r="I1100" s="8" t="n">
        <v>4039.3166</v>
      </c>
      <c r="J1100" s="9" t="n">
        <v>4768836</v>
      </c>
      <c r="K1100" s="18" t="n">
        <v>569.5773</v>
      </c>
      <c r="L1100" s="8" t="n">
        <v>563454.3458</v>
      </c>
      <c r="M1100" s="9" t="n">
        <v>752885608</v>
      </c>
      <c r="N1100" s="29" t="n">
        <v>13.8425</v>
      </c>
      <c r="O1100" s="30" t="n">
        <v>14.555</v>
      </c>
      <c r="P1100" s="30" t="n">
        <v>12.805</v>
      </c>
      <c r="Q1100" s="30" t="n">
        <v>14.3775</v>
      </c>
      <c r="R1100" s="31" t="n">
        <v>0.0386</v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18" t="n">
        <v>391.7898</v>
      </c>
      <c r="F1101" s="8" t="n">
        <v>385583.1539</v>
      </c>
      <c r="G1101" s="9" t="n">
        <v>603039534</v>
      </c>
      <c r="H1101" s="18" t="n">
        <v>75.7543</v>
      </c>
      <c r="I1101" s="8" t="n">
        <v>4285.8439</v>
      </c>
      <c r="J1101" s="9" t="n">
        <v>5058597</v>
      </c>
      <c r="K1101" s="18" t="n">
        <v>467.5441</v>
      </c>
      <c r="L1101" s="8" t="n">
        <v>389868.9978</v>
      </c>
      <c r="M1101" s="9" t="n">
        <v>608098131</v>
      </c>
      <c r="N1101" s="29" t="n">
        <v>14.3775</v>
      </c>
      <c r="O1101" s="30" t="n">
        <v>14.3775</v>
      </c>
      <c r="P1101" s="30" t="n">
        <v>13.335</v>
      </c>
      <c r="Q1101" s="30" t="n">
        <v>14.2075</v>
      </c>
      <c r="R1101" s="31" t="n">
        <v>-0.0118</v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18" t="n">
        <v>514.5762</v>
      </c>
      <c r="F1102" s="8" t="n">
        <v>157318.3415</v>
      </c>
      <c r="G1102" s="9" t="n">
        <v>230609190</v>
      </c>
      <c r="H1102" s="18" t="n">
        <v>85.1178</v>
      </c>
      <c r="I1102" s="8" t="n">
        <v>5321.8842</v>
      </c>
      <c r="J1102" s="9" t="n">
        <v>6548515</v>
      </c>
      <c r="K1102" s="18" t="n">
        <v>599.694</v>
      </c>
      <c r="L1102" s="8" t="n">
        <v>162640.2257</v>
      </c>
      <c r="M1102" s="9" t="n">
        <v>237157705</v>
      </c>
      <c r="N1102" s="29" t="n">
        <v>14.2075</v>
      </c>
      <c r="O1102" s="30" t="n">
        <v>15.6725</v>
      </c>
      <c r="P1102" s="30" t="n">
        <v>12.3525</v>
      </c>
      <c r="Q1102" s="30" t="n">
        <v>15.2175</v>
      </c>
      <c r="R1102" s="31" t="n">
        <v>0.0711</v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18" t="n">
        <v>509.3192</v>
      </c>
      <c r="F1103" s="8" t="n">
        <v>257130.1703</v>
      </c>
      <c r="G1103" s="9" t="n">
        <v>382399804</v>
      </c>
      <c r="H1103" s="18" t="n">
        <v>67.25920000000001</v>
      </c>
      <c r="I1103" s="8" t="n">
        <v>4450.8535</v>
      </c>
      <c r="J1103" s="9" t="n">
        <v>5403875</v>
      </c>
      <c r="K1103" s="18" t="n">
        <v>576.5784</v>
      </c>
      <c r="L1103" s="8" t="n">
        <v>261581.0238</v>
      </c>
      <c r="M1103" s="9" t="n">
        <v>387803679</v>
      </c>
      <c r="N1103" s="29" t="n">
        <v>15.2175</v>
      </c>
      <c r="O1103" s="30" t="n">
        <v>15.5625</v>
      </c>
      <c r="P1103" s="30" t="n">
        <v>14.11</v>
      </c>
      <c r="Q1103" s="30" t="n">
        <v>14.2375</v>
      </c>
      <c r="R1103" s="31" t="n">
        <v>-0.0644</v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18" t="n">
        <v>605.4245</v>
      </c>
      <c r="F1104" s="8" t="n">
        <v>494916.2598</v>
      </c>
      <c r="G1104" s="9" t="n">
        <v>791374998</v>
      </c>
      <c r="H1104" s="18" t="n">
        <v>67.0752</v>
      </c>
      <c r="I1104" s="8" t="n">
        <v>4623.8348</v>
      </c>
      <c r="J1104" s="9" t="n">
        <v>5610460</v>
      </c>
      <c r="K1104" s="18" t="n">
        <v>672.4997</v>
      </c>
      <c r="L1104" s="8" t="n">
        <v>499540.0946</v>
      </c>
      <c r="M1104" s="9" t="n">
        <v>796985458</v>
      </c>
      <c r="N1104" s="29" t="n">
        <v>14.2375</v>
      </c>
      <c r="O1104" s="30" t="n">
        <v>14.2375</v>
      </c>
      <c r="P1104" s="30" t="n">
        <v>12.1675</v>
      </c>
      <c r="Q1104" s="30" t="n">
        <v>13.36</v>
      </c>
      <c r="R1104" s="31" t="n">
        <v>-0.0616</v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18" t="n">
        <v>646.4514</v>
      </c>
      <c r="F1105" s="8" t="n">
        <v>646071.3724</v>
      </c>
      <c r="G1105" s="9" t="n">
        <v>870094740</v>
      </c>
      <c r="H1105" s="18" t="n">
        <v>71.50060000000001</v>
      </c>
      <c r="I1105" s="8" t="n">
        <v>5272.2363</v>
      </c>
      <c r="J1105" s="9" t="n">
        <v>6577619</v>
      </c>
      <c r="K1105" s="18" t="n">
        <v>717.952</v>
      </c>
      <c r="L1105" s="8" t="n">
        <v>651343.6087</v>
      </c>
      <c r="M1105" s="9" t="n">
        <v>876672359</v>
      </c>
      <c r="N1105" s="29" t="n">
        <v>13.36</v>
      </c>
      <c r="O1105" s="30" t="n">
        <v>13.765</v>
      </c>
      <c r="P1105" s="30" t="n">
        <v>11.325</v>
      </c>
      <c r="Q1105" s="30" t="n">
        <v>13.6275</v>
      </c>
      <c r="R1105" s="31" t="n">
        <v>0.02</v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18" t="n">
        <v>756.2075</v>
      </c>
      <c r="F1106" s="8" t="n">
        <v>577150.4984</v>
      </c>
      <c r="G1106" s="9" t="n">
        <v>903459278</v>
      </c>
      <c r="H1106" s="18" t="n">
        <v>85.64879999999999</v>
      </c>
      <c r="I1106" s="8" t="n">
        <v>6395.9266</v>
      </c>
      <c r="J1106" s="9" t="n">
        <v>7797082</v>
      </c>
      <c r="K1106" s="18" t="n">
        <v>841.8563</v>
      </c>
      <c r="L1106" s="8" t="n">
        <v>583546.425</v>
      </c>
      <c r="M1106" s="9" t="n">
        <v>911256360</v>
      </c>
      <c r="N1106" s="29" t="n">
        <v>13.6275</v>
      </c>
      <c r="O1106" s="30" t="n">
        <v>13.6275</v>
      </c>
      <c r="P1106" s="30" t="n">
        <v>11.14</v>
      </c>
      <c r="Q1106" s="30" t="n">
        <v>13.1825</v>
      </c>
      <c r="R1106" s="31" t="n">
        <v>-0.0327</v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18" t="n">
        <v>366.3919</v>
      </c>
      <c r="F1107" s="8" t="n">
        <v>118140.8509</v>
      </c>
      <c r="G1107" s="9" t="n">
        <v>170567501</v>
      </c>
      <c r="H1107" s="18" t="n">
        <v>80.9016</v>
      </c>
      <c r="I1107" s="8" t="n">
        <v>6023.8332</v>
      </c>
      <c r="J1107" s="9" t="n">
        <v>7132637</v>
      </c>
      <c r="K1107" s="18" t="n">
        <v>447.2935</v>
      </c>
      <c r="L1107" s="8" t="n">
        <v>124164.6841</v>
      </c>
      <c r="M1107" s="9" t="n">
        <v>177700138</v>
      </c>
      <c r="N1107" s="29" t="n">
        <v>13.1825</v>
      </c>
      <c r="O1107" s="30" t="n">
        <v>13.1825</v>
      </c>
      <c r="P1107" s="30" t="n">
        <v>12.4675</v>
      </c>
      <c r="Q1107" s="30" t="n">
        <v>12.55</v>
      </c>
      <c r="R1107" s="31" t="n">
        <v>-0.048</v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18" t="n">
        <v>421.0802</v>
      </c>
      <c r="F1108" s="8" t="n">
        <v>246307.9421</v>
      </c>
      <c r="G1108" s="9" t="n">
        <v>363027142</v>
      </c>
      <c r="H1108" s="18" t="n">
        <v>79.4171</v>
      </c>
      <c r="I1108" s="8" t="n">
        <v>6307.2551</v>
      </c>
      <c r="J1108" s="9" t="n">
        <v>7046200</v>
      </c>
      <c r="K1108" s="18" t="n">
        <v>500.4973</v>
      </c>
      <c r="L1108" s="8" t="n">
        <v>252615.1972</v>
      </c>
      <c r="M1108" s="9" t="n">
        <v>370073342</v>
      </c>
      <c r="N1108" s="29" t="n">
        <v>12.55</v>
      </c>
      <c r="O1108" s="30" t="n">
        <v>12.955</v>
      </c>
      <c r="P1108" s="30" t="n">
        <v>12.31</v>
      </c>
      <c r="Q1108" s="30" t="n">
        <v>12.46</v>
      </c>
      <c r="R1108" s="31" t="n">
        <v>-0.0072</v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18" t="n">
        <v>402.1693</v>
      </c>
      <c r="F1109" s="8" t="n">
        <v>369320.147</v>
      </c>
      <c r="G1109" s="9" t="n">
        <v>584760447</v>
      </c>
      <c r="H1109" s="18" t="n">
        <v>75.8145</v>
      </c>
      <c r="I1109" s="8" t="n">
        <v>6123.7048</v>
      </c>
      <c r="J1109" s="9" t="n">
        <v>6925273</v>
      </c>
      <c r="K1109" s="18" t="n">
        <v>477.9838</v>
      </c>
      <c r="L1109" s="8" t="n">
        <v>375443.8518</v>
      </c>
      <c r="M1109" s="9" t="n">
        <v>591685720</v>
      </c>
      <c r="N1109" s="29" t="n">
        <v>12.46</v>
      </c>
      <c r="O1109" s="30" t="n">
        <v>12.75</v>
      </c>
      <c r="P1109" s="30" t="n">
        <v>11.8825</v>
      </c>
      <c r="Q1109" s="30" t="n">
        <v>12.59</v>
      </c>
      <c r="R1109" s="31" t="n">
        <v>0.0104</v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18" t="n">
        <v>721.0417</v>
      </c>
      <c r="F1110" s="8" t="n">
        <v>701291.0845</v>
      </c>
      <c r="G1110" s="9" t="n">
        <v>912797526</v>
      </c>
      <c r="H1110" s="18" t="n">
        <v>88.4512</v>
      </c>
      <c r="I1110" s="8" t="n">
        <v>7670.7024</v>
      </c>
      <c r="J1110" s="9" t="n">
        <v>8853771</v>
      </c>
      <c r="K1110" s="18" t="n">
        <v>809.4929</v>
      </c>
      <c r="L1110" s="8" t="n">
        <v>708961.7868999999</v>
      </c>
      <c r="M1110" s="9" t="n">
        <v>921651297</v>
      </c>
      <c r="N1110" s="29" t="n">
        <v>12.59</v>
      </c>
      <c r="O1110" s="30" t="n">
        <v>13.8475</v>
      </c>
      <c r="P1110" s="30" t="n">
        <v>12.26</v>
      </c>
      <c r="Q1110" s="30" t="n">
        <v>13.3725</v>
      </c>
      <c r="R1110" s="31" t="n">
        <v>0.0622</v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18" t="n">
        <v>714.9875</v>
      </c>
      <c r="F1111" s="8" t="n">
        <v>551197.1737</v>
      </c>
      <c r="G1111" s="9" t="n">
        <v>848833350</v>
      </c>
      <c r="H1111" s="18" t="n">
        <v>112.6248</v>
      </c>
      <c r="I1111" s="8" t="n">
        <v>10194.1131</v>
      </c>
      <c r="J1111" s="9" t="n">
        <v>12013372</v>
      </c>
      <c r="K1111" s="18" t="n">
        <v>827.6123</v>
      </c>
      <c r="L1111" s="8" t="n">
        <v>561391.2868</v>
      </c>
      <c r="M1111" s="9" t="n">
        <v>860846722</v>
      </c>
      <c r="N1111" s="29" t="n">
        <v>13.3725</v>
      </c>
      <c r="O1111" s="30" t="n">
        <v>13.3725</v>
      </c>
      <c r="P1111" s="30" t="n">
        <v>12.1</v>
      </c>
      <c r="Q1111" s="30" t="n">
        <v>12.47</v>
      </c>
      <c r="R1111" s="31" t="n">
        <v>-0.0675</v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18" t="n">
        <v>623.8955999999999</v>
      </c>
      <c r="F1112" s="8" t="n">
        <v>189684.1881</v>
      </c>
      <c r="G1112" s="9" t="n">
        <v>272900363</v>
      </c>
      <c r="H1112" s="18" t="n">
        <v>97.3262</v>
      </c>
      <c r="I1112" s="8" t="n">
        <v>10454.4751</v>
      </c>
      <c r="J1112" s="9" t="n">
        <v>12550472</v>
      </c>
      <c r="K1112" s="18" t="n">
        <v>721.2218</v>
      </c>
      <c r="L1112" s="8" t="n">
        <v>200138.6632</v>
      </c>
      <c r="M1112" s="9" t="n">
        <v>285450835</v>
      </c>
      <c r="N1112" s="29" t="n">
        <v>12.47</v>
      </c>
      <c r="O1112" s="30" t="n">
        <v>13.11</v>
      </c>
      <c r="P1112" s="30" t="n">
        <v>10.9025</v>
      </c>
      <c r="Q1112" s="30" t="n">
        <v>12.79</v>
      </c>
      <c r="R1112" s="31" t="n">
        <v>0.0257</v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18" t="n">
        <v>531.0488</v>
      </c>
      <c r="F1113" s="8" t="n">
        <v>269223.9706</v>
      </c>
      <c r="G1113" s="9" t="n">
        <v>393124241</v>
      </c>
      <c r="H1113" s="18" t="n">
        <v>81.5783</v>
      </c>
      <c r="I1113" s="8" t="n">
        <v>8267.3676</v>
      </c>
      <c r="J1113" s="9" t="n">
        <v>9731259</v>
      </c>
      <c r="K1113" s="18" t="n">
        <v>612.6271</v>
      </c>
      <c r="L1113" s="8" t="n">
        <v>277491.3382</v>
      </c>
      <c r="M1113" s="9" t="n">
        <v>402855500</v>
      </c>
      <c r="N1113" s="29" t="n">
        <v>12.79</v>
      </c>
      <c r="O1113" s="30" t="n">
        <v>14.03</v>
      </c>
      <c r="P1113" s="30" t="n">
        <v>12.4275</v>
      </c>
      <c r="Q1113" s="30" t="n">
        <v>13.785</v>
      </c>
      <c r="R1113" s="31" t="n">
        <v>0.07779999999999999</v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18" t="n">
        <v>597.611</v>
      </c>
      <c r="F1114" s="8" t="n">
        <v>457038.476</v>
      </c>
      <c r="G1114" s="9" t="n">
        <v>696255768</v>
      </c>
      <c r="H1114" s="18" t="n">
        <v>81.2377</v>
      </c>
      <c r="I1114" s="8" t="n">
        <v>8489.715399999999</v>
      </c>
      <c r="J1114" s="9" t="n">
        <v>9880518</v>
      </c>
      <c r="K1114" s="18" t="n">
        <v>678.8487</v>
      </c>
      <c r="L1114" s="8" t="n">
        <v>465528.1914</v>
      </c>
      <c r="M1114" s="9" t="n">
        <v>706136286</v>
      </c>
      <c r="N1114" s="29" t="n">
        <v>13.785</v>
      </c>
      <c r="O1114" s="30" t="n">
        <v>14.105</v>
      </c>
      <c r="P1114" s="30" t="n">
        <v>12.7425</v>
      </c>
      <c r="Q1114" s="30" t="n">
        <v>13.3925</v>
      </c>
      <c r="R1114" s="31" t="n">
        <v>-0.0285</v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18" t="n">
        <v>497.7579</v>
      </c>
      <c r="F1115" s="8" t="n">
        <v>559516.0939</v>
      </c>
      <c r="G1115" s="9" t="n">
        <v>715459481</v>
      </c>
      <c r="H1115" s="18" t="n">
        <v>71.0057</v>
      </c>
      <c r="I1115" s="8" t="n">
        <v>7397.7768</v>
      </c>
      <c r="J1115" s="9" t="n">
        <v>8517519</v>
      </c>
      <c r="K1115" s="18" t="n">
        <v>568.7636</v>
      </c>
      <c r="L1115" s="8" t="n">
        <v>566913.8707</v>
      </c>
      <c r="M1115" s="9" t="n">
        <v>723977000</v>
      </c>
      <c r="N1115" s="29" t="n">
        <v>13.3925</v>
      </c>
      <c r="O1115" s="30" t="n">
        <v>13.61</v>
      </c>
      <c r="P1115" s="30" t="n">
        <v>8.98</v>
      </c>
      <c r="Q1115" s="30" t="n">
        <v>12.7425</v>
      </c>
      <c r="R1115" s="31" t="n">
        <v>-0.0485</v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18" t="n">
        <v>609.2637999999999</v>
      </c>
      <c r="F1116" s="8" t="n">
        <v>424021.5192</v>
      </c>
      <c r="G1116" s="9" t="n">
        <v>639494716</v>
      </c>
      <c r="H1116" s="18" t="n">
        <v>94.6545</v>
      </c>
      <c r="I1116" s="8" t="n">
        <v>5749.3892</v>
      </c>
      <c r="J1116" s="9" t="n">
        <v>6785535</v>
      </c>
      <c r="K1116" s="18" t="n">
        <v>703.9183</v>
      </c>
      <c r="L1116" s="8" t="n">
        <v>429770.9084</v>
      </c>
      <c r="M1116" s="9" t="n">
        <v>646280251</v>
      </c>
      <c r="N1116" s="29" t="n">
        <v>12.7425</v>
      </c>
      <c r="O1116" s="30" t="n">
        <v>12.7425</v>
      </c>
      <c r="P1116" s="30" t="n">
        <v>11.3525</v>
      </c>
      <c r="Q1116" s="30" t="n">
        <v>12.0025</v>
      </c>
      <c r="R1116" s="31" t="n">
        <v>-0.0581</v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18" t="n">
        <v>371.5628</v>
      </c>
      <c r="F1117" s="8" t="n">
        <v>125952.327</v>
      </c>
      <c r="G1117" s="9" t="n">
        <v>173546931</v>
      </c>
      <c r="H1117" s="18" t="n">
        <v>118.0311</v>
      </c>
      <c r="I1117" s="8" t="n">
        <v>5148.2668</v>
      </c>
      <c r="J1117" s="9" t="n">
        <v>6059453</v>
      </c>
      <c r="K1117" s="18" t="n">
        <v>489.5939</v>
      </c>
      <c r="L1117" s="8" t="n">
        <v>131100.5938</v>
      </c>
      <c r="M1117" s="9" t="n">
        <v>179606384</v>
      </c>
      <c r="N1117" s="29" t="n">
        <v>12.0025</v>
      </c>
      <c r="O1117" s="30" t="n">
        <v>12.08</v>
      </c>
      <c r="P1117" s="30" t="n">
        <v>10.5025</v>
      </c>
      <c r="Q1117" s="30" t="n">
        <v>11.9625</v>
      </c>
      <c r="R1117" s="31" t="n">
        <v>-0.0033</v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18" t="n">
        <v>617.2936</v>
      </c>
      <c r="F1118" s="8" t="n">
        <v>328483.0436</v>
      </c>
      <c r="G1118" s="9" t="n">
        <v>471354699</v>
      </c>
      <c r="H1118" s="18" t="n">
        <v>84.08029999999999</v>
      </c>
      <c r="I1118" s="8" t="n">
        <v>4027.419</v>
      </c>
      <c r="J1118" s="9" t="n">
        <v>4771740</v>
      </c>
      <c r="K1118" s="18" t="n">
        <v>701.3739</v>
      </c>
      <c r="L1118" s="8" t="n">
        <v>332510.4626</v>
      </c>
      <c r="M1118" s="9" t="n">
        <v>476126439</v>
      </c>
      <c r="N1118" s="29" t="n">
        <v>11.9625</v>
      </c>
      <c r="O1118" s="30" t="n">
        <v>13.2375</v>
      </c>
      <c r="P1118" s="30" t="n">
        <v>11.6</v>
      </c>
      <c r="Q1118" s="30" t="n">
        <v>12.7875</v>
      </c>
      <c r="R1118" s="31" t="n">
        <v>0.06900000000000001</v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18" t="n">
        <v>602.8721</v>
      </c>
      <c r="F1119" s="8" t="n">
        <v>630227.5035</v>
      </c>
      <c r="G1119" s="9" t="n">
        <v>865143979</v>
      </c>
      <c r="H1119" s="18" t="n">
        <v>75.3625</v>
      </c>
      <c r="I1119" s="8" t="n">
        <v>3701.3853</v>
      </c>
      <c r="J1119" s="9" t="n">
        <v>4319979</v>
      </c>
      <c r="K1119" s="18" t="n">
        <v>678.2346</v>
      </c>
      <c r="L1119" s="8" t="n">
        <v>633928.8888</v>
      </c>
      <c r="M1119" s="9" t="n">
        <v>869463958</v>
      </c>
      <c r="N1119" s="29" t="n">
        <v>12.7875</v>
      </c>
      <c r="O1119" s="30" t="n">
        <v>12.7875</v>
      </c>
      <c r="P1119" s="30" t="n">
        <v>11.7125</v>
      </c>
      <c r="Q1119" s="30" t="n">
        <v>11.9875</v>
      </c>
      <c r="R1119" s="31" t="n">
        <v>-0.0626</v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18" t="n">
        <v>785.5012</v>
      </c>
      <c r="F1120" s="8" t="n">
        <v>534260.6023</v>
      </c>
      <c r="G1120" s="9" t="n">
        <v>822405592</v>
      </c>
      <c r="H1120" s="18" t="n">
        <v>87.72790000000001</v>
      </c>
      <c r="I1120" s="8" t="n">
        <v>4793.7208</v>
      </c>
      <c r="J1120" s="9" t="n">
        <v>5779184</v>
      </c>
      <c r="K1120" s="18" t="n">
        <v>873.2291</v>
      </c>
      <c r="L1120" s="8" t="n">
        <v>539054.3231</v>
      </c>
      <c r="M1120" s="9" t="n">
        <v>828184776</v>
      </c>
      <c r="N1120" s="29" t="n">
        <v>11.9875</v>
      </c>
      <c r="O1120" s="30" t="n">
        <v>13.9275</v>
      </c>
      <c r="P1120" s="30" t="n">
        <v>11.685</v>
      </c>
      <c r="Q1120" s="30" t="n">
        <v>13.17</v>
      </c>
      <c r="R1120" s="31" t="n">
        <v>0.09859999999999999</v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18" t="n">
        <v>664.3924</v>
      </c>
      <c r="F1121" s="8" t="n">
        <v>169043.6973</v>
      </c>
      <c r="G1121" s="9" t="n">
        <v>245491680</v>
      </c>
      <c r="H1121" s="18" t="n">
        <v>89.7513</v>
      </c>
      <c r="I1121" s="8" t="n">
        <v>5043.1577</v>
      </c>
      <c r="J1121" s="9" t="n">
        <v>6176177</v>
      </c>
      <c r="K1121" s="18" t="n">
        <v>754.1437</v>
      </c>
      <c r="L1121" s="8" t="n">
        <v>174086.855</v>
      </c>
      <c r="M1121" s="9" t="n">
        <v>251667857</v>
      </c>
      <c r="N1121" s="29" t="n">
        <v>13.17</v>
      </c>
      <c r="O1121" s="30" t="n">
        <v>14.48</v>
      </c>
      <c r="P1121" s="30" t="n">
        <v>12.285</v>
      </c>
      <c r="Q1121" s="30" t="n">
        <v>14.1275</v>
      </c>
      <c r="R1121" s="31" t="n">
        <v>0.0727</v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18" t="n">
        <v>932.9586</v>
      </c>
      <c r="F1122" s="8" t="n">
        <v>334213.7265</v>
      </c>
      <c r="G1122" s="9" t="n">
        <v>502401470</v>
      </c>
      <c r="H1122" s="18" t="n">
        <v>82.2689</v>
      </c>
      <c r="I1122" s="8" t="n">
        <v>4783.8893</v>
      </c>
      <c r="J1122" s="9" t="n">
        <v>5924043</v>
      </c>
      <c r="K1122" s="18" t="n">
        <v>1015.2275</v>
      </c>
      <c r="L1122" s="8" t="n">
        <v>338997.6158</v>
      </c>
      <c r="M1122" s="9" t="n">
        <v>508325513</v>
      </c>
      <c r="N1122" s="29" t="n">
        <v>14.1275</v>
      </c>
      <c r="O1122" s="30" t="n">
        <v>15.5</v>
      </c>
      <c r="P1122" s="30" t="n">
        <v>13.6175</v>
      </c>
      <c r="Q1122" s="30" t="n">
        <v>15.08</v>
      </c>
      <c r="R1122" s="31" t="n">
        <v>0.0674</v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18" t="n">
        <v>758.5793</v>
      </c>
      <c r="F1123" s="8" t="n">
        <v>448574.8265</v>
      </c>
      <c r="G1123" s="9" t="n">
        <v>719134072</v>
      </c>
      <c r="H1123" s="18" t="n">
        <v>77.42359999999999</v>
      </c>
      <c r="I1123" s="8" t="n">
        <v>4240.9026</v>
      </c>
      <c r="J1123" s="9" t="n">
        <v>5026165</v>
      </c>
      <c r="K1123" s="18" t="n">
        <v>836.0029</v>
      </c>
      <c r="L1123" s="8" t="n">
        <v>452815.7291</v>
      </c>
      <c r="M1123" s="9" t="n">
        <v>724160237</v>
      </c>
      <c r="N1123" s="29" t="n">
        <v>15.08</v>
      </c>
      <c r="O1123" s="30" t="n">
        <v>15.555</v>
      </c>
      <c r="P1123" s="30" t="n">
        <v>13.8775</v>
      </c>
      <c r="Q1123" s="30" t="n">
        <v>14.5875</v>
      </c>
      <c r="R1123" s="31" t="n">
        <v>-0.0327</v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18" t="n">
        <v>847.2634</v>
      </c>
      <c r="F1124" s="8" t="n">
        <v>666861.6195</v>
      </c>
      <c r="G1124" s="9" t="n">
        <v>894690974</v>
      </c>
      <c r="H1124" s="18" t="n">
        <v>83.376</v>
      </c>
      <c r="I1124" s="8" t="n">
        <v>4775.8629</v>
      </c>
      <c r="J1124" s="9" t="n">
        <v>5576191</v>
      </c>
      <c r="K1124" s="18" t="n">
        <v>930.6394</v>
      </c>
      <c r="L1124" s="8" t="n">
        <v>671637.4824</v>
      </c>
      <c r="M1124" s="9" t="n">
        <v>900267165</v>
      </c>
      <c r="N1124" s="29" t="n">
        <v>14.5875</v>
      </c>
      <c r="O1124" s="30" t="n">
        <v>14.5875</v>
      </c>
      <c r="P1124" s="30" t="n">
        <v>12.7</v>
      </c>
      <c r="Q1124" s="30" t="n">
        <v>14.1225</v>
      </c>
      <c r="R1124" s="31" t="n">
        <v>-0.0319</v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18" t="n">
        <v>553.2575000000001</v>
      </c>
      <c r="F1125" s="8" t="n">
        <v>427465.7555</v>
      </c>
      <c r="G1125" s="9" t="n">
        <v>668511258</v>
      </c>
      <c r="H1125" s="18" t="n">
        <v>70.5472</v>
      </c>
      <c r="I1125" s="8" t="n">
        <v>4276.5387</v>
      </c>
      <c r="J1125" s="9" t="n">
        <v>5077577</v>
      </c>
      <c r="K1125" s="18" t="n">
        <v>623.8047</v>
      </c>
      <c r="L1125" s="8" t="n">
        <v>431742.2942</v>
      </c>
      <c r="M1125" s="9" t="n">
        <v>673588835</v>
      </c>
      <c r="N1125" s="29" t="n">
        <v>14.1225</v>
      </c>
      <c r="O1125" s="30" t="n">
        <v>14.1225</v>
      </c>
      <c r="P1125" s="30" t="n">
        <v>11.7275</v>
      </c>
      <c r="Q1125" s="30" t="n">
        <v>13.495</v>
      </c>
      <c r="R1125" s="31" t="n">
        <v>-0.0444</v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18" t="n">
        <v>368.2235</v>
      </c>
      <c r="F1126" s="8" t="n">
        <v>104314.4019</v>
      </c>
      <c r="G1126" s="9" t="n">
        <v>150500194</v>
      </c>
      <c r="H1126" s="18" t="n">
        <v>58.9911</v>
      </c>
      <c r="I1126" s="8" t="n">
        <v>3927.6194</v>
      </c>
      <c r="J1126" s="9" t="n">
        <v>4608221</v>
      </c>
      <c r="K1126" s="18" t="n">
        <v>427.2146</v>
      </c>
      <c r="L1126" s="8" t="n">
        <v>108242.0213</v>
      </c>
      <c r="M1126" s="9" t="n">
        <v>155108415</v>
      </c>
      <c r="N1126" s="29" t="n">
        <v>13.495</v>
      </c>
      <c r="O1126" s="30" t="n">
        <v>13.7025</v>
      </c>
      <c r="P1126" s="30" t="n">
        <v>11.535</v>
      </c>
      <c r="Q1126" s="30" t="n">
        <v>13.22</v>
      </c>
      <c r="R1126" s="31" t="n">
        <v>-0.0204</v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18" t="n">
        <v>465.6816</v>
      </c>
      <c r="F1127" s="8" t="n">
        <v>234662.83</v>
      </c>
      <c r="G1127" s="9" t="n">
        <v>349471362</v>
      </c>
      <c r="H1127" s="18" t="n">
        <v>59.4888</v>
      </c>
      <c r="I1127" s="8" t="n">
        <v>4082.5143</v>
      </c>
      <c r="J1127" s="9" t="n">
        <v>4906213</v>
      </c>
      <c r="K1127" s="18" t="n">
        <v>525.1704</v>
      </c>
      <c r="L1127" s="8" t="n">
        <v>238745.3443</v>
      </c>
      <c r="M1127" s="9" t="n">
        <v>354377575</v>
      </c>
      <c r="N1127" s="29" t="n">
        <v>13.22</v>
      </c>
      <c r="O1127" s="30" t="n">
        <v>13.735</v>
      </c>
      <c r="P1127" s="30" t="n">
        <v>12.915</v>
      </c>
      <c r="Q1127" s="30" t="n">
        <v>12.995</v>
      </c>
      <c r="R1127" s="31" t="n">
        <v>-0.017</v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18" t="n">
        <v>564.5212</v>
      </c>
      <c r="F1128" s="8" t="n">
        <v>429412.8475</v>
      </c>
      <c r="G1128" s="9" t="n">
        <v>679059472</v>
      </c>
      <c r="H1128" s="18" t="n">
        <v>64.81480000000001</v>
      </c>
      <c r="I1128" s="8" t="n">
        <v>4842.1023</v>
      </c>
      <c r="J1128" s="9" t="n">
        <v>5923830</v>
      </c>
      <c r="K1128" s="18" t="n">
        <v>629.336</v>
      </c>
      <c r="L1128" s="8" t="n">
        <v>434254.9498</v>
      </c>
      <c r="M1128" s="9" t="n">
        <v>684983302</v>
      </c>
      <c r="N1128" s="29" t="n">
        <v>12.995</v>
      </c>
      <c r="O1128" s="30" t="n">
        <v>13.3625</v>
      </c>
      <c r="P1128" s="30" t="n">
        <v>10.9225</v>
      </c>
      <c r="Q1128" s="30" t="n">
        <v>13.0025</v>
      </c>
      <c r="R1128" s="31" t="n">
        <v>0.0005999999999999999</v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18" t="n">
        <v>469.3652</v>
      </c>
      <c r="F1129" s="8" t="n">
        <v>527710.926</v>
      </c>
      <c r="G1129" s="9" t="n">
        <v>706406659</v>
      </c>
      <c r="H1129" s="18" t="n">
        <v>67.88460000000001</v>
      </c>
      <c r="I1129" s="8" t="n">
        <v>5042.4371</v>
      </c>
      <c r="J1129" s="9" t="n">
        <v>6019477</v>
      </c>
      <c r="K1129" s="18" t="n">
        <v>537.2498000000001</v>
      </c>
      <c r="L1129" s="8" t="n">
        <v>532753.3631</v>
      </c>
      <c r="M1129" s="9" t="n">
        <v>712426136</v>
      </c>
      <c r="N1129" s="29" t="n">
        <v>13.0025</v>
      </c>
      <c r="O1129" s="30" t="n">
        <v>13.56</v>
      </c>
      <c r="P1129" s="30" t="n">
        <v>11.435</v>
      </c>
      <c r="Q1129" s="30" t="n">
        <v>13.0525</v>
      </c>
      <c r="R1129" s="31" t="n">
        <v>0.0038</v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18" t="n">
        <v>499.9715</v>
      </c>
      <c r="F1130" s="8" t="n">
        <v>426553.6736</v>
      </c>
      <c r="G1130" s="9" t="n">
        <v>671214132</v>
      </c>
      <c r="H1130" s="18" t="n">
        <v>81.2581</v>
      </c>
      <c r="I1130" s="8" t="n">
        <v>6265.6603</v>
      </c>
      <c r="J1130" s="9" t="n">
        <v>7622083</v>
      </c>
      <c r="K1130" s="18" t="n">
        <v>581.2296</v>
      </c>
      <c r="L1130" s="8" t="n">
        <v>432819.3339</v>
      </c>
      <c r="M1130" s="9" t="n">
        <v>678836215</v>
      </c>
      <c r="N1130" s="29" t="n">
        <v>13.0525</v>
      </c>
      <c r="O1130" s="30" t="n">
        <v>13.465</v>
      </c>
      <c r="P1130" s="30" t="n">
        <v>11.0625</v>
      </c>
      <c r="Q1130" s="30" t="n">
        <v>13.3875</v>
      </c>
      <c r="R1130" s="31" t="n">
        <v>0.0257</v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18" t="n">
        <v>471.0314</v>
      </c>
      <c r="F1131" s="8" t="n">
        <v>135020.6332</v>
      </c>
      <c r="G1131" s="9" t="n">
        <v>195815272</v>
      </c>
      <c r="H1131" s="18" t="n">
        <v>78.68640000000001</v>
      </c>
      <c r="I1131" s="8" t="n">
        <v>6411.2772</v>
      </c>
      <c r="J1131" s="9" t="n">
        <v>7927186</v>
      </c>
      <c r="K1131" s="18" t="n">
        <v>549.7178</v>
      </c>
      <c r="L1131" s="8" t="n">
        <v>141431.9104</v>
      </c>
      <c r="M1131" s="9" t="n">
        <v>203742458</v>
      </c>
      <c r="N1131" s="29" t="n">
        <v>13.3875</v>
      </c>
      <c r="O1131" s="30" t="n">
        <v>14.06</v>
      </c>
      <c r="P1131" s="30" t="n">
        <v>12.8675</v>
      </c>
      <c r="Q1131" s="30" t="n">
        <v>13.0375</v>
      </c>
      <c r="R1131" s="31" t="n">
        <v>-0.0261</v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18" t="n">
        <v>662.8962</v>
      </c>
      <c r="F1132" s="8" t="n">
        <v>311370.4593</v>
      </c>
      <c r="G1132" s="9" t="n">
        <v>465613711</v>
      </c>
      <c r="H1132" s="18" t="n">
        <v>79.523</v>
      </c>
      <c r="I1132" s="8" t="n">
        <v>6809.245</v>
      </c>
      <c r="J1132" s="9" t="n">
        <v>8318548</v>
      </c>
      <c r="K1132" s="18" t="n">
        <v>742.4192</v>
      </c>
      <c r="L1132" s="8" t="n">
        <v>318179.7043</v>
      </c>
      <c r="M1132" s="9" t="n">
        <v>473932259</v>
      </c>
      <c r="N1132" s="29" t="n">
        <v>13.0375</v>
      </c>
      <c r="O1132" s="30" t="n">
        <v>14.195</v>
      </c>
      <c r="P1132" s="30" t="n">
        <v>12.5525</v>
      </c>
      <c r="Q1132" s="30" t="n">
        <v>13.7625</v>
      </c>
      <c r="R1132" s="31" t="n">
        <v>0.0556</v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18" t="n">
        <v>824.3215</v>
      </c>
      <c r="F1133" s="8" t="n">
        <v>524106.0037</v>
      </c>
      <c r="G1133" s="9" t="n">
        <v>826329810</v>
      </c>
      <c r="H1133" s="18" t="n">
        <v>76.8616</v>
      </c>
      <c r="I1133" s="8" t="n">
        <v>6446.8036</v>
      </c>
      <c r="J1133" s="9" t="n">
        <v>7914847</v>
      </c>
      <c r="K1133" s="18" t="n">
        <v>901.1831</v>
      </c>
      <c r="L1133" s="8" t="n">
        <v>530552.8073</v>
      </c>
      <c r="M1133" s="9" t="n">
        <v>834244657</v>
      </c>
      <c r="N1133" s="29" t="n">
        <v>13.7625</v>
      </c>
      <c r="O1133" s="30" t="n">
        <v>14.515</v>
      </c>
      <c r="P1133" s="30" t="n">
        <v>9.470000000000001</v>
      </c>
      <c r="Q1133" s="30" t="n">
        <v>14.395</v>
      </c>
      <c r="R1133" s="31" t="n">
        <v>0.046</v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18" t="n">
        <v>648.6559999999999</v>
      </c>
      <c r="F1134" s="8" t="n">
        <v>558628.5904</v>
      </c>
      <c r="G1134" s="9" t="n">
        <v>756308136</v>
      </c>
      <c r="H1134" s="18" t="n">
        <v>91.60469999999999</v>
      </c>
      <c r="I1134" s="8" t="n">
        <v>7447.0111</v>
      </c>
      <c r="J1134" s="9" t="n">
        <v>9014314</v>
      </c>
      <c r="K1134" s="18" t="n">
        <v>740.2607</v>
      </c>
      <c r="L1134" s="8" t="n">
        <v>566075.6015</v>
      </c>
      <c r="M1134" s="9" t="n">
        <v>765322450</v>
      </c>
      <c r="N1134" s="29" t="n">
        <v>14.395</v>
      </c>
      <c r="O1134" s="30" t="n">
        <v>15.0325</v>
      </c>
      <c r="P1134" s="30" t="n">
        <v>11.74</v>
      </c>
      <c r="Q1134" s="30" t="n">
        <v>14.6225</v>
      </c>
      <c r="R1134" s="31" t="n">
        <v>0.0158</v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18" t="n">
        <v>480.1816</v>
      </c>
      <c r="F1135" s="8" t="n">
        <v>378915.4809</v>
      </c>
      <c r="G1135" s="9" t="n">
        <v>604006320</v>
      </c>
      <c r="H1135" s="18" t="n">
        <v>79.7222</v>
      </c>
      <c r="I1135" s="8" t="n">
        <v>6946.4627</v>
      </c>
      <c r="J1135" s="9" t="n">
        <v>8499346</v>
      </c>
      <c r="K1135" s="18" t="n">
        <v>559.9038</v>
      </c>
      <c r="L1135" s="8" t="n">
        <v>385861.9436</v>
      </c>
      <c r="M1135" s="9" t="n">
        <v>612505666</v>
      </c>
      <c r="N1135" s="29" t="n">
        <v>14.6225</v>
      </c>
      <c r="O1135" s="30" t="n">
        <v>14.8975</v>
      </c>
      <c r="P1135" s="30" t="n">
        <v>12.695</v>
      </c>
      <c r="Q1135" s="30" t="n">
        <v>13.97</v>
      </c>
      <c r="R1135" s="31" t="n">
        <v>-0.0446</v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18" t="n">
        <v>550.0721</v>
      </c>
      <c r="F1136" s="8" t="n">
        <v>140169.8495</v>
      </c>
      <c r="G1136" s="9" t="n">
        <v>207092561</v>
      </c>
      <c r="H1136" s="18" t="n">
        <v>104.0669</v>
      </c>
      <c r="I1136" s="8" t="n">
        <v>8637.1672</v>
      </c>
      <c r="J1136" s="9" t="n">
        <v>10609431</v>
      </c>
      <c r="K1136" s="18" t="n">
        <v>654.139</v>
      </c>
      <c r="L1136" s="8" t="n">
        <v>148807.0167</v>
      </c>
      <c r="M1136" s="9" t="n">
        <v>217701992</v>
      </c>
      <c r="N1136" s="29" t="n">
        <v>13.97</v>
      </c>
      <c r="O1136" s="30" t="n">
        <v>15.08</v>
      </c>
      <c r="P1136" s="30" t="n">
        <v>13.35</v>
      </c>
      <c r="Q1136" s="30" t="n">
        <v>14.6325</v>
      </c>
      <c r="R1136" s="31" t="n">
        <v>0.0474</v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18" t="n">
        <v>535.9851</v>
      </c>
      <c r="F1137" s="8" t="n">
        <v>236685.769</v>
      </c>
      <c r="G1137" s="9" t="n">
        <v>361131939</v>
      </c>
      <c r="H1137" s="18" t="n">
        <v>83.61709999999999</v>
      </c>
      <c r="I1137" s="8" t="n">
        <v>7470.4041</v>
      </c>
      <c r="J1137" s="9" t="n">
        <v>9530531</v>
      </c>
      <c r="K1137" s="18" t="n">
        <v>619.6022</v>
      </c>
      <c r="L1137" s="8" t="n">
        <v>244156.1731</v>
      </c>
      <c r="M1137" s="9" t="n">
        <v>370662470</v>
      </c>
      <c r="N1137" s="29" t="n">
        <v>14.6325</v>
      </c>
      <c r="O1137" s="30" t="n">
        <v>15.4775</v>
      </c>
      <c r="P1137" s="30" t="n">
        <v>13.535</v>
      </c>
      <c r="Q1137" s="30" t="n">
        <v>14.29</v>
      </c>
      <c r="R1137" s="31" t="n">
        <v>-0.0234</v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18" t="n">
        <v>803.9864</v>
      </c>
      <c r="F1138" s="8" t="n">
        <v>456507.064</v>
      </c>
      <c r="G1138" s="9" t="n">
        <v>715252459</v>
      </c>
      <c r="H1138" s="18" t="n">
        <v>84.378</v>
      </c>
      <c r="I1138" s="8" t="n">
        <v>8003.0903</v>
      </c>
      <c r="J1138" s="9" t="n">
        <v>10652977</v>
      </c>
      <c r="K1138" s="18" t="n">
        <v>888.3644</v>
      </c>
      <c r="L1138" s="8" t="n">
        <v>464510.1543</v>
      </c>
      <c r="M1138" s="9" t="n">
        <v>725905436</v>
      </c>
      <c r="N1138" s="29" t="n">
        <v>14.29</v>
      </c>
      <c r="O1138" s="30" t="n">
        <v>15.0275</v>
      </c>
      <c r="P1138" s="30" t="n">
        <v>13.5575</v>
      </c>
      <c r="Q1138" s="30" t="n">
        <v>14.515</v>
      </c>
      <c r="R1138" s="31" t="n">
        <v>0.0157</v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18" t="n">
        <v>678.9268</v>
      </c>
      <c r="F1139" s="8" t="n">
        <v>575630.124</v>
      </c>
      <c r="G1139" s="9" t="n">
        <v>767909215</v>
      </c>
      <c r="H1139" s="18" t="n">
        <v>70.8905</v>
      </c>
      <c r="I1139" s="8" t="n">
        <v>6464.2794</v>
      </c>
      <c r="J1139" s="9" t="n">
        <v>8182472</v>
      </c>
      <c r="K1139" s="18" t="n">
        <v>749.8173</v>
      </c>
      <c r="L1139" s="8" t="n">
        <v>582094.4034</v>
      </c>
      <c r="M1139" s="9" t="n">
        <v>776091687</v>
      </c>
      <c r="N1139" s="29" t="n">
        <v>14.515</v>
      </c>
      <c r="O1139" s="30" t="n">
        <v>15.7</v>
      </c>
      <c r="P1139" s="30" t="n">
        <v>14.28</v>
      </c>
      <c r="Q1139" s="30" t="n">
        <v>15.51</v>
      </c>
      <c r="R1139" s="31" t="n">
        <v>0.06850000000000001</v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18" t="n">
        <v>505.6888</v>
      </c>
      <c r="F1140" s="8" t="n">
        <v>351251.33</v>
      </c>
      <c r="G1140" s="9" t="n">
        <v>563168405</v>
      </c>
      <c r="H1140" s="18" t="n">
        <v>71.66889999999999</v>
      </c>
      <c r="I1140" s="8" t="n">
        <v>4277.0064</v>
      </c>
      <c r="J1140" s="9" t="n">
        <v>5478338</v>
      </c>
      <c r="K1140" s="18" t="n">
        <v>577.3577</v>
      </c>
      <c r="L1140" s="8" t="n">
        <v>355528.3364</v>
      </c>
      <c r="M1140" s="9" t="n">
        <v>568646743</v>
      </c>
      <c r="N1140" s="29" t="n">
        <v>15.51</v>
      </c>
      <c r="O1140" s="30" t="n">
        <v>16.24</v>
      </c>
      <c r="P1140" s="30" t="n">
        <v>14.6525</v>
      </c>
      <c r="Q1140" s="30" t="n">
        <v>15.55</v>
      </c>
      <c r="R1140" s="31" t="n">
        <v>0.0026</v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18" t="n">
        <v>63.9117</v>
      </c>
      <c r="F1141" s="8" t="n">
        <v>19008.2419</v>
      </c>
      <c r="G1141" s="9" t="n">
        <v>28257421</v>
      </c>
      <c r="H1141" s="18" t="n">
        <v>7.7731</v>
      </c>
      <c r="I1141" s="8" t="n">
        <v>371.2393</v>
      </c>
      <c r="J1141" s="9" t="n">
        <v>553273</v>
      </c>
      <c r="K1141" s="18" t="n">
        <v>71.6848</v>
      </c>
      <c r="L1141" s="8" t="n">
        <v>19379.4812</v>
      </c>
      <c r="M1141" s="9" t="n">
        <v>28810694</v>
      </c>
      <c r="N1141" s="29" t="n">
        <v>15.55</v>
      </c>
      <c r="O1141" s="30" t="n">
        <v>16.125</v>
      </c>
      <c r="P1141" s="30" t="n">
        <v>13.6325</v>
      </c>
      <c r="Q1141" s="30" t="n">
        <v>15.9025</v>
      </c>
      <c r="R1141" s="31" t="n">
        <v>0.0227</v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18" t="n">
        <v>518.1011</v>
      </c>
      <c r="F1142" s="8" t="n">
        <v>190031.0112</v>
      </c>
      <c r="G1142" s="9" t="n">
        <v>296960256</v>
      </c>
      <c r="H1142" s="18" t="n">
        <v>68.77200000000001</v>
      </c>
      <c r="I1142" s="8" t="n">
        <v>3387.1289</v>
      </c>
      <c r="J1142" s="9" t="n">
        <v>4966498</v>
      </c>
      <c r="K1142" s="18" t="n">
        <v>586.8731</v>
      </c>
      <c r="L1142" s="8" t="n">
        <v>193418.1401</v>
      </c>
      <c r="M1142" s="9" t="n">
        <v>301926754</v>
      </c>
      <c r="N1142" s="29" t="n">
        <v>15.9025</v>
      </c>
      <c r="O1142" s="30" t="n">
        <v>17.6</v>
      </c>
      <c r="P1142" s="30" t="n">
        <v>14.7775</v>
      </c>
      <c r="Q1142" s="30" t="n">
        <v>16.6875</v>
      </c>
      <c r="R1142" s="31" t="n">
        <v>0.0494</v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18" t="n">
        <v>855.4451</v>
      </c>
      <c r="F1143" s="8" t="n">
        <v>456305.7821</v>
      </c>
      <c r="G1143" s="9" t="n">
        <v>730283949</v>
      </c>
      <c r="H1143" s="18" t="n">
        <v>72.8835</v>
      </c>
      <c r="I1143" s="8" t="n">
        <v>3728.8844</v>
      </c>
      <c r="J1143" s="9" t="n">
        <v>5280472</v>
      </c>
      <c r="K1143" s="18" t="n">
        <v>928.3286000000001</v>
      </c>
      <c r="L1143" s="8" t="n">
        <v>460034.6665</v>
      </c>
      <c r="M1143" s="9" t="n">
        <v>735564421</v>
      </c>
      <c r="N1143" s="29" t="n">
        <v>16.6875</v>
      </c>
      <c r="O1143" s="30" t="n">
        <v>19.02</v>
      </c>
      <c r="P1143" s="30" t="n">
        <v>15.795</v>
      </c>
      <c r="Q1143" s="30" t="n">
        <v>16.1225</v>
      </c>
      <c r="R1143" s="31" t="n">
        <v>-0.0339</v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18" t="n">
        <v>583.1445</v>
      </c>
      <c r="F1144" s="8" t="n">
        <v>587729.8256</v>
      </c>
      <c r="G1144" s="9" t="n">
        <v>786522419</v>
      </c>
      <c r="H1144" s="18" t="n">
        <v>84.18640000000001</v>
      </c>
      <c r="I1144" s="8" t="n">
        <v>4546.8593</v>
      </c>
      <c r="J1144" s="9" t="n">
        <v>6435455</v>
      </c>
      <c r="K1144" s="18" t="n">
        <v>667.3309</v>
      </c>
      <c r="L1144" s="8" t="n">
        <v>592276.6849</v>
      </c>
      <c r="M1144" s="9" t="n">
        <v>792957874</v>
      </c>
      <c r="N1144" s="29" t="n">
        <v>16.1225</v>
      </c>
      <c r="O1144" s="30" t="n">
        <v>20.75</v>
      </c>
      <c r="P1144" s="30" t="n">
        <v>14.7125</v>
      </c>
      <c r="Q1144" s="30" t="n">
        <v>14.8675</v>
      </c>
      <c r="R1144" s="31" t="n">
        <v>-0.07779999999999999</v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18" t="n">
        <v>518.6477</v>
      </c>
      <c r="F1145" s="8" t="n">
        <v>436907.9383</v>
      </c>
      <c r="G1145" s="9" t="n">
        <v>704159950</v>
      </c>
      <c r="H1145" s="18" t="n">
        <v>72.77809999999999</v>
      </c>
      <c r="I1145" s="8" t="n">
        <v>4145.7831</v>
      </c>
      <c r="J1145" s="9" t="n">
        <v>5795723</v>
      </c>
      <c r="K1145" s="18" t="n">
        <v>591.4258</v>
      </c>
      <c r="L1145" s="8" t="n">
        <v>441053.7214</v>
      </c>
      <c r="M1145" s="9" t="n">
        <v>709955673</v>
      </c>
      <c r="N1145" s="29" t="n">
        <v>14.8675</v>
      </c>
      <c r="O1145" s="30" t="n">
        <v>15.5225</v>
      </c>
      <c r="P1145" s="30" t="n">
        <v>14.2675</v>
      </c>
      <c r="Q1145" s="30" t="n">
        <v>14.94</v>
      </c>
      <c r="R1145" s="31" t="n">
        <v>0.0049</v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18" t="n">
        <v>399.7684</v>
      </c>
      <c r="F1146" s="8" t="n">
        <v>114593.8668</v>
      </c>
      <c r="G1146" s="9" t="n">
        <v>168488574</v>
      </c>
      <c r="H1146" s="18" t="n">
        <v>72.3871</v>
      </c>
      <c r="I1146" s="8" t="n">
        <v>4559.0204</v>
      </c>
      <c r="J1146" s="9" t="n">
        <v>6671292</v>
      </c>
      <c r="K1146" s="18" t="n">
        <v>472.1555</v>
      </c>
      <c r="L1146" s="8" t="n">
        <v>119152.8872</v>
      </c>
      <c r="M1146" s="9" t="n">
        <v>175159866</v>
      </c>
      <c r="N1146" s="29" t="n">
        <v>14.94</v>
      </c>
      <c r="O1146" s="30" t="n">
        <v>15.725</v>
      </c>
      <c r="P1146" s="30" t="n">
        <v>14.3925</v>
      </c>
      <c r="Q1146" s="30" t="n">
        <v>14.47</v>
      </c>
      <c r="R1146" s="31" t="n">
        <v>-0.0315</v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18" t="n">
        <v>489.7558</v>
      </c>
      <c r="F1147" s="8" t="n">
        <v>233453.635</v>
      </c>
      <c r="G1147" s="9" t="n">
        <v>355575565</v>
      </c>
      <c r="H1147" s="18" t="n">
        <v>66.46040000000001</v>
      </c>
      <c r="I1147" s="8" t="n">
        <v>4549.8261</v>
      </c>
      <c r="J1147" s="9" t="n">
        <v>6855960</v>
      </c>
      <c r="K1147" s="18" t="n">
        <v>556.2162</v>
      </c>
      <c r="L1147" s="8" t="n">
        <v>238003.4611</v>
      </c>
      <c r="M1147" s="9" t="n">
        <v>362431525</v>
      </c>
      <c r="N1147" s="29" t="n">
        <v>14.47</v>
      </c>
      <c r="O1147" s="30" t="n">
        <v>15.47</v>
      </c>
      <c r="P1147" s="30" t="n">
        <v>13.1175</v>
      </c>
      <c r="Q1147" s="30" t="n">
        <v>14.27</v>
      </c>
      <c r="R1147" s="31" t="n">
        <v>-0.0138</v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18" t="n">
        <v>727.6032</v>
      </c>
      <c r="F1148" s="8" t="n">
        <v>478306.9915</v>
      </c>
      <c r="G1148" s="9" t="n">
        <v>758903286</v>
      </c>
      <c r="H1148" s="18" t="n">
        <v>64.20189999999999</v>
      </c>
      <c r="I1148" s="8" t="n">
        <v>4808.4994</v>
      </c>
      <c r="J1148" s="9" t="n">
        <v>6970079</v>
      </c>
      <c r="K1148" s="18" t="n">
        <v>791.8051</v>
      </c>
      <c r="L1148" s="8" t="n">
        <v>483115.4909</v>
      </c>
      <c r="M1148" s="9" t="n">
        <v>765873365</v>
      </c>
      <c r="N1148" s="29" t="n">
        <v>14.27</v>
      </c>
      <c r="O1148" s="30" t="n">
        <v>14.8375</v>
      </c>
      <c r="P1148" s="30" t="n">
        <v>12.74</v>
      </c>
      <c r="Q1148" s="30" t="n">
        <v>14.59</v>
      </c>
      <c r="R1148" s="31" t="n">
        <v>0.0224</v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18" t="n">
        <v>837.5783</v>
      </c>
      <c r="F1149" s="8" t="n">
        <v>665392.3315</v>
      </c>
      <c r="G1149" s="9" t="n">
        <v>912926393</v>
      </c>
      <c r="H1149" s="18" t="n">
        <v>66.7247</v>
      </c>
      <c r="I1149" s="8" t="n">
        <v>4954.8405</v>
      </c>
      <c r="J1149" s="9" t="n">
        <v>7337573</v>
      </c>
      <c r="K1149" s="18" t="n">
        <v>904.303</v>
      </c>
      <c r="L1149" s="8" t="n">
        <v>670347.172</v>
      </c>
      <c r="M1149" s="9" t="n">
        <v>920263966</v>
      </c>
      <c r="N1149" s="29" t="n">
        <v>14.59</v>
      </c>
      <c r="O1149" s="30" t="n">
        <v>15.865</v>
      </c>
      <c r="P1149" s="30" t="n">
        <v>13.9325</v>
      </c>
      <c r="Q1149" s="30" t="n">
        <v>15.435</v>
      </c>
      <c r="R1149" s="31" t="n">
        <v>0.0579</v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18" t="n">
        <v>520.0919</v>
      </c>
      <c r="F1150" s="8" t="n">
        <v>384932.0867</v>
      </c>
      <c r="G1150" s="9" t="n">
        <v>641475078</v>
      </c>
      <c r="H1150" s="18" t="n">
        <v>58.934</v>
      </c>
      <c r="I1150" s="8" t="n">
        <v>4542.3062</v>
      </c>
      <c r="J1150" s="9" t="n">
        <v>6743118</v>
      </c>
      <c r="K1150" s="18" t="n">
        <v>579.0259</v>
      </c>
      <c r="L1150" s="8" t="n">
        <v>389474.3929</v>
      </c>
      <c r="M1150" s="9" t="n">
        <v>648218196</v>
      </c>
      <c r="N1150" s="29" t="n">
        <v>15.435</v>
      </c>
      <c r="O1150" s="30" t="n">
        <v>15.685</v>
      </c>
      <c r="P1150" s="30" t="n">
        <v>13.4075</v>
      </c>
      <c r="Q1150" s="30" t="n">
        <v>14.775</v>
      </c>
      <c r="R1150" s="31" t="n">
        <v>-0.0428</v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18" t="n">
        <v>474.0439</v>
      </c>
      <c r="F1151" s="8" t="n">
        <v>199809.4215</v>
      </c>
      <c r="G1151" s="9" t="n">
        <v>327730865</v>
      </c>
      <c r="H1151" s="18" t="n">
        <v>58.1319</v>
      </c>
      <c r="I1151" s="8" t="n">
        <v>4845.304</v>
      </c>
      <c r="J1151" s="9" t="n">
        <v>7249867</v>
      </c>
      <c r="K1151" s="18" t="n">
        <v>532.1758</v>
      </c>
      <c r="L1151" s="8" t="n">
        <v>204654.7255</v>
      </c>
      <c r="M1151" s="9" t="n">
        <v>334980732</v>
      </c>
      <c r="N1151" s="29" t="n">
        <v>14.775</v>
      </c>
      <c r="O1151" s="30" t="n">
        <v>16.58</v>
      </c>
      <c r="P1151" s="30" t="n">
        <v>13.755</v>
      </c>
      <c r="Q1151" s="30" t="n">
        <v>15.1675</v>
      </c>
      <c r="R1151" s="31" t="n">
        <v>0.0266</v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18" t="n">
        <v>574.1749</v>
      </c>
      <c r="F1152" s="8" t="n">
        <v>375216.6614</v>
      </c>
      <c r="G1152" s="9" t="n">
        <v>627221005</v>
      </c>
      <c r="H1152" s="18" t="n">
        <v>63.3795</v>
      </c>
      <c r="I1152" s="8" t="n">
        <v>5614.6773</v>
      </c>
      <c r="J1152" s="9" t="n">
        <v>8411293</v>
      </c>
      <c r="K1152" s="18" t="n">
        <v>637.5544</v>
      </c>
      <c r="L1152" s="8" t="n">
        <v>380831.3387</v>
      </c>
      <c r="M1152" s="9" t="n">
        <v>635632298</v>
      </c>
      <c r="N1152" s="29" t="n">
        <v>15.1675</v>
      </c>
      <c r="O1152" s="30" t="n">
        <v>16.185</v>
      </c>
      <c r="P1152" s="30" t="n">
        <v>12.7325</v>
      </c>
      <c r="Q1152" s="30" t="n">
        <v>15.6625</v>
      </c>
      <c r="R1152" s="31" t="n">
        <v>0.0326</v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18" t="n">
        <v>564.4358</v>
      </c>
      <c r="F1153" s="8" t="n">
        <v>436210.1306</v>
      </c>
      <c r="G1153" s="9" t="n">
        <v>726501989</v>
      </c>
      <c r="H1153" s="18" t="n">
        <v>91.68770000000001</v>
      </c>
      <c r="I1153" s="8" t="n">
        <v>6196.4701</v>
      </c>
      <c r="J1153" s="9" t="n">
        <v>9441000</v>
      </c>
      <c r="K1153" s="18" t="n">
        <v>656.1235</v>
      </c>
      <c r="L1153" s="8" t="n">
        <v>442406.6007</v>
      </c>
      <c r="M1153" s="9" t="n">
        <v>735942989</v>
      </c>
      <c r="N1153" s="29" t="n">
        <v>15.6625</v>
      </c>
      <c r="O1153" s="30" t="n">
        <v>16.78</v>
      </c>
      <c r="P1153" s="30" t="n">
        <v>14.8375</v>
      </c>
      <c r="Q1153" s="30" t="n">
        <v>15.99</v>
      </c>
      <c r="R1153" s="31" t="n">
        <v>0.0209</v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18" t="n">
        <v>562.5578</v>
      </c>
      <c r="F1154" s="8" t="n">
        <v>128114.5351</v>
      </c>
      <c r="G1154" s="9" t="n">
        <v>196755072</v>
      </c>
      <c r="H1154" s="18" t="n">
        <v>71.6957</v>
      </c>
      <c r="I1154" s="8" t="n">
        <v>6525.535</v>
      </c>
      <c r="J1154" s="9" t="n">
        <v>10053344</v>
      </c>
      <c r="K1154" s="18" t="n">
        <v>634.2535</v>
      </c>
      <c r="L1154" s="8" t="n">
        <v>134640.0701</v>
      </c>
      <c r="M1154" s="9" t="n">
        <v>206808416</v>
      </c>
      <c r="N1154" s="29" t="n">
        <v>15.99</v>
      </c>
      <c r="O1154" s="30" t="n">
        <v>18.67</v>
      </c>
      <c r="P1154" s="30" t="n">
        <v>12.7525</v>
      </c>
      <c r="Q1154" s="30" t="n">
        <v>16.0975</v>
      </c>
      <c r="R1154" s="31" t="n">
        <v>0.0067</v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18" t="n">
        <v>549.7923</v>
      </c>
      <c r="F1155" s="8" t="n">
        <v>222858.9333</v>
      </c>
      <c r="G1155" s="9" t="n">
        <v>343049265</v>
      </c>
      <c r="H1155" s="18" t="n">
        <v>74.8184</v>
      </c>
      <c r="I1155" s="8" t="n">
        <v>7327.3007</v>
      </c>
      <c r="J1155" s="9" t="n">
        <v>10817699</v>
      </c>
      <c r="K1155" s="18" t="n">
        <v>624.6107</v>
      </c>
      <c r="L1155" s="8" t="n">
        <v>230186.234</v>
      </c>
      <c r="M1155" s="9" t="n">
        <v>353866964</v>
      </c>
      <c r="N1155" s="29" t="n">
        <v>16.0975</v>
      </c>
      <c r="O1155" s="30" t="n">
        <v>16.865</v>
      </c>
      <c r="P1155" s="30" t="n">
        <v>13.63</v>
      </c>
      <c r="Q1155" s="30" t="n">
        <v>15.3025</v>
      </c>
      <c r="R1155" s="31" t="n">
        <v>-0.0494</v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18" t="n">
        <v>484.6276</v>
      </c>
      <c r="F1156" s="8" t="n">
        <v>322379.2562</v>
      </c>
      <c r="G1156" s="9" t="n">
        <v>509874876</v>
      </c>
      <c r="H1156" s="18" t="n">
        <v>63.1186</v>
      </c>
      <c r="I1156" s="8" t="n">
        <v>5812.9459</v>
      </c>
      <c r="J1156" s="9" t="n">
        <v>8626489</v>
      </c>
      <c r="K1156" s="18" t="n">
        <v>547.7462</v>
      </c>
      <c r="L1156" s="8" t="n">
        <v>328192.2021</v>
      </c>
      <c r="M1156" s="9" t="n">
        <v>518501365</v>
      </c>
      <c r="N1156" s="29" t="n">
        <v>15.3025</v>
      </c>
      <c r="O1156" s="30" t="n">
        <v>16.26</v>
      </c>
      <c r="P1156" s="30" t="n">
        <v>13.8725</v>
      </c>
      <c r="Q1156" s="30" t="n">
        <v>15.305</v>
      </c>
      <c r="R1156" s="31" t="n">
        <v>0.0002</v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18" t="n">
        <v>520.5078999999999</v>
      </c>
      <c r="F1157" s="8" t="n">
        <v>490925.1652</v>
      </c>
      <c r="G1157" s="9" t="n">
        <v>659172141</v>
      </c>
      <c r="H1157" s="18" t="n">
        <v>69.1897</v>
      </c>
      <c r="I1157" s="8" t="n">
        <v>6352.5287</v>
      </c>
      <c r="J1157" s="9" t="n">
        <v>9392427</v>
      </c>
      <c r="K1157" s="18" t="n">
        <v>589.6976</v>
      </c>
      <c r="L1157" s="8" t="n">
        <v>497277.6939</v>
      </c>
      <c r="M1157" s="9" t="n">
        <v>668564568</v>
      </c>
      <c r="N1157" s="29" t="n">
        <v>15.305</v>
      </c>
      <c r="O1157" s="30" t="n">
        <v>15.305</v>
      </c>
      <c r="P1157" s="30" t="n">
        <v>13.245</v>
      </c>
      <c r="Q1157" s="30" t="n">
        <v>14.625</v>
      </c>
      <c r="R1157" s="31" t="n">
        <v>-0.0444</v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18" t="n">
        <v>713.8482</v>
      </c>
      <c r="F1158" s="8" t="n">
        <v>425776.671</v>
      </c>
      <c r="G1158" s="9" t="n">
        <v>699542754</v>
      </c>
      <c r="H1158" s="18" t="n">
        <v>82.0878</v>
      </c>
      <c r="I1158" s="8" t="n">
        <v>4928.4386</v>
      </c>
      <c r="J1158" s="9" t="n">
        <v>7102882</v>
      </c>
      <c r="K1158" s="18" t="n">
        <v>795.936</v>
      </c>
      <c r="L1158" s="8" t="n">
        <v>430705.1096</v>
      </c>
      <c r="M1158" s="9" t="n">
        <v>706645636</v>
      </c>
      <c r="N1158" s="29" t="n">
        <v>14.625</v>
      </c>
      <c r="O1158" s="30" t="n">
        <v>15.5625</v>
      </c>
      <c r="P1158" s="30" t="n">
        <v>14.27</v>
      </c>
      <c r="Q1158" s="30" t="n">
        <v>15.205</v>
      </c>
      <c r="R1158" s="31" t="n">
        <v>0.0397</v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18" t="n">
        <v>356.9803</v>
      </c>
      <c r="F1159" s="8" t="n">
        <v>76899.14449999999</v>
      </c>
      <c r="G1159" s="9" t="n">
        <v>122343432</v>
      </c>
      <c r="H1159" s="18" t="n">
        <v>65.7567</v>
      </c>
      <c r="I1159" s="8" t="n">
        <v>3328.396</v>
      </c>
      <c r="J1159" s="9" t="n">
        <v>4924198</v>
      </c>
      <c r="K1159" s="18" t="n">
        <v>422.737</v>
      </c>
      <c r="L1159" s="8" t="n">
        <v>80227.5405</v>
      </c>
      <c r="M1159" s="9" t="n">
        <v>127267630</v>
      </c>
      <c r="N1159" s="29" t="n">
        <v>15.205</v>
      </c>
      <c r="O1159" s="30" t="n">
        <v>15.4575</v>
      </c>
      <c r="P1159" s="30" t="n">
        <v>14.3325</v>
      </c>
      <c r="Q1159" s="30" t="n">
        <v>14.425</v>
      </c>
      <c r="R1159" s="31" t="n">
        <v>-0.0513</v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18" t="n">
        <v>476.2157</v>
      </c>
      <c r="F1160" s="8" t="n">
        <v>126792.5867</v>
      </c>
      <c r="G1160" s="9" t="n">
        <v>203687312</v>
      </c>
      <c r="H1160" s="18" t="n">
        <v>67.83750000000001</v>
      </c>
      <c r="I1160" s="8" t="n">
        <v>3645.2137</v>
      </c>
      <c r="J1160" s="9" t="n">
        <v>5362199</v>
      </c>
      <c r="K1160" s="18" t="n">
        <v>544.0531999999999</v>
      </c>
      <c r="L1160" s="8" t="n">
        <v>130437.8004</v>
      </c>
      <c r="M1160" s="9" t="n">
        <v>209049511</v>
      </c>
      <c r="N1160" s="29" t="n">
        <v>14.425</v>
      </c>
      <c r="O1160" s="30" t="n">
        <v>15.08</v>
      </c>
      <c r="P1160" s="30" t="n">
        <v>13.3125</v>
      </c>
      <c r="Q1160" s="30" t="n">
        <v>14.7</v>
      </c>
      <c r="R1160" s="31" t="n">
        <v>0.0191</v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18" t="n">
        <v>443.2839</v>
      </c>
      <c r="F1161" s="8" t="n">
        <v>127705.9807</v>
      </c>
      <c r="G1161" s="9" t="n">
        <v>204442524</v>
      </c>
      <c r="H1161" s="18" t="n">
        <v>78.42610000000001</v>
      </c>
      <c r="I1161" s="8" t="n">
        <v>4258.765</v>
      </c>
      <c r="J1161" s="9" t="n">
        <v>6316257</v>
      </c>
      <c r="K1161" s="18" t="n">
        <v>521.71</v>
      </c>
      <c r="L1161" s="8" t="n">
        <v>131964.7457</v>
      </c>
      <c r="M1161" s="9" t="n">
        <v>210758781</v>
      </c>
      <c r="N1161" s="29" t="n">
        <v>14.7</v>
      </c>
      <c r="O1161" s="30" t="n">
        <v>14.89</v>
      </c>
      <c r="P1161" s="30" t="n">
        <v>14.235</v>
      </c>
      <c r="Q1161" s="30" t="n">
        <v>14.3725</v>
      </c>
      <c r="R1161" s="31" t="n">
        <v>-0.0223</v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18" t="n">
        <v>557.8932</v>
      </c>
      <c r="F1162" s="8" t="n">
        <v>192183.2445</v>
      </c>
      <c r="G1162" s="9" t="n">
        <v>308081758</v>
      </c>
      <c r="H1162" s="18" t="n">
        <v>78.0656</v>
      </c>
      <c r="I1162" s="8" t="n">
        <v>4576.1618</v>
      </c>
      <c r="J1162" s="9" t="n">
        <v>6456918</v>
      </c>
      <c r="K1162" s="18" t="n">
        <v>635.9588</v>
      </c>
      <c r="L1162" s="8" t="n">
        <v>196759.4063</v>
      </c>
      <c r="M1162" s="9" t="n">
        <v>314538676</v>
      </c>
      <c r="N1162" s="29" t="n">
        <v>14.3725</v>
      </c>
      <c r="O1162" s="30" t="n">
        <v>14.7975</v>
      </c>
      <c r="P1162" s="30" t="n">
        <v>14.11</v>
      </c>
      <c r="Q1162" s="30" t="n">
        <v>14.45</v>
      </c>
      <c r="R1162" s="31" t="n">
        <v>0.0054</v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18" t="n">
        <v>905.5348</v>
      </c>
      <c r="F1163" s="8" t="n">
        <v>509637.506</v>
      </c>
      <c r="G1163" s="9" t="n">
        <v>823389561</v>
      </c>
      <c r="H1163" s="18" t="n">
        <v>92.5545</v>
      </c>
      <c r="I1163" s="8" t="n">
        <v>5372.0823</v>
      </c>
      <c r="J1163" s="9" t="n">
        <v>7717365</v>
      </c>
      <c r="K1163" s="18" t="n">
        <v>998.0893</v>
      </c>
      <c r="L1163" s="8" t="n">
        <v>515009.5883</v>
      </c>
      <c r="M1163" s="9" t="n">
        <v>831106926</v>
      </c>
      <c r="N1163" s="29" t="n">
        <v>14.45</v>
      </c>
      <c r="O1163" s="30" t="n">
        <v>15.705</v>
      </c>
      <c r="P1163" s="30" t="n">
        <v>14.055</v>
      </c>
      <c r="Q1163" s="30" t="n">
        <v>14.5275</v>
      </c>
      <c r="R1163" s="31" t="n">
        <v>0.0054</v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18" t="n">
        <v>340.6035</v>
      </c>
      <c r="F1164" s="8" t="n">
        <v>77139.75689999999</v>
      </c>
      <c r="G1164" s="9" t="n">
        <v>118120226</v>
      </c>
      <c r="H1164" s="18" t="n">
        <v>85.1267</v>
      </c>
      <c r="I1164" s="8" t="n">
        <v>4913.3814</v>
      </c>
      <c r="J1164" s="9" t="n">
        <v>7188357</v>
      </c>
      <c r="K1164" s="18" t="n">
        <v>425.7302</v>
      </c>
      <c r="L1164" s="8" t="n">
        <v>82053.13830000001</v>
      </c>
      <c r="M1164" s="9" t="n">
        <v>125308583</v>
      </c>
      <c r="N1164" s="29" t="n">
        <v>14.5275</v>
      </c>
      <c r="O1164" s="30" t="n">
        <v>15.0225</v>
      </c>
      <c r="P1164" s="30" t="n">
        <v>14.045</v>
      </c>
      <c r="Q1164" s="30" t="n">
        <v>14.14</v>
      </c>
      <c r="R1164" s="31" t="n">
        <v>-0.0267</v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18" t="n">
        <v>378.1173</v>
      </c>
      <c r="F1165" s="8" t="n">
        <v>97175.22990000001</v>
      </c>
      <c r="G1165" s="9" t="n">
        <v>151465550</v>
      </c>
      <c r="H1165" s="18" t="n">
        <v>73.6031</v>
      </c>
      <c r="I1165" s="8" t="n">
        <v>4617.8874</v>
      </c>
      <c r="J1165" s="9" t="n">
        <v>6761881</v>
      </c>
      <c r="K1165" s="18" t="n">
        <v>451.7204</v>
      </c>
      <c r="L1165" s="8" t="n">
        <v>101793.1173</v>
      </c>
      <c r="M1165" s="9" t="n">
        <v>158227431</v>
      </c>
      <c r="N1165" s="29" t="n">
        <v>14.14</v>
      </c>
      <c r="O1165" s="30" t="n">
        <v>14.635</v>
      </c>
      <c r="P1165" s="30" t="n">
        <v>13.45</v>
      </c>
      <c r="Q1165" s="30" t="n">
        <v>14.1075</v>
      </c>
      <c r="R1165" s="31" t="n">
        <v>-0.0023</v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18" t="n">
        <v>385.0886</v>
      </c>
      <c r="F1166" s="8" t="n">
        <v>122832.0326</v>
      </c>
      <c r="G1166" s="9" t="n">
        <v>193858117</v>
      </c>
      <c r="H1166" s="18" t="n">
        <v>67.1632</v>
      </c>
      <c r="I1166" s="8" t="n">
        <v>4513.915</v>
      </c>
      <c r="J1166" s="9" t="n">
        <v>6454544</v>
      </c>
      <c r="K1166" s="18" t="n">
        <v>452.2518</v>
      </c>
      <c r="L1166" s="8" t="n">
        <v>127345.9476</v>
      </c>
      <c r="M1166" s="9" t="n">
        <v>200312661</v>
      </c>
      <c r="N1166" s="29" t="n">
        <v>14.1075</v>
      </c>
      <c r="O1166" s="30" t="n">
        <v>14.6725</v>
      </c>
      <c r="P1166" s="30" t="n">
        <v>13.6975</v>
      </c>
      <c r="Q1166" s="30" t="n">
        <v>13.7775</v>
      </c>
      <c r="R1166" s="31" t="n">
        <v>-0.0234</v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18" t="n">
        <v>341.3244</v>
      </c>
      <c r="F1167" s="8" t="n">
        <v>148195.0733</v>
      </c>
      <c r="G1167" s="9" t="n">
        <v>235169455</v>
      </c>
      <c r="H1167" s="18" t="n">
        <v>63.855</v>
      </c>
      <c r="I1167" s="8" t="n">
        <v>4475.7918</v>
      </c>
      <c r="J1167" s="9" t="n">
        <v>6493353</v>
      </c>
      <c r="K1167" s="18" t="n">
        <v>405.1794</v>
      </c>
      <c r="L1167" s="8" t="n">
        <v>152670.8651</v>
      </c>
      <c r="M1167" s="9" t="n">
        <v>241662808</v>
      </c>
      <c r="N1167" s="29" t="n">
        <v>13.7775</v>
      </c>
      <c r="O1167" s="30" t="n">
        <v>14.11</v>
      </c>
      <c r="P1167" s="30" t="n">
        <v>13.175</v>
      </c>
      <c r="Q1167" s="30" t="n">
        <v>13.2675</v>
      </c>
      <c r="R1167" s="31" t="n">
        <v>-0.037</v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18" t="n">
        <v>345.2687</v>
      </c>
      <c r="F1168" s="8" t="n">
        <v>342811.1744</v>
      </c>
      <c r="G1168" s="9" t="n">
        <v>551101100</v>
      </c>
      <c r="H1168" s="18" t="n">
        <v>71.0365</v>
      </c>
      <c r="I1168" s="8" t="n">
        <v>5268.8046</v>
      </c>
      <c r="J1168" s="9" t="n">
        <v>7624830</v>
      </c>
      <c r="K1168" s="18" t="n">
        <v>416.3052</v>
      </c>
      <c r="L1168" s="8" t="n">
        <v>348079.979</v>
      </c>
      <c r="M1168" s="9" t="n">
        <v>558725930</v>
      </c>
      <c r="N1168" s="29" t="n">
        <v>13.2675</v>
      </c>
      <c r="O1168" s="30" t="n">
        <v>13.4</v>
      </c>
      <c r="P1168" s="30" t="n">
        <v>12.9475</v>
      </c>
      <c r="Q1168" s="30" t="n">
        <v>13.19</v>
      </c>
      <c r="R1168" s="31" t="n">
        <v>-0.0058</v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18" t="n">
        <v>527.6271</v>
      </c>
      <c r="F1169" s="8" t="n">
        <v>127395.0494</v>
      </c>
      <c r="G1169" s="9" t="n">
        <v>196696571</v>
      </c>
      <c r="H1169" s="18" t="n">
        <v>84.77330000000001</v>
      </c>
      <c r="I1169" s="8" t="n">
        <v>7158.3107</v>
      </c>
      <c r="J1169" s="9" t="n">
        <v>10302689</v>
      </c>
      <c r="K1169" s="18" t="n">
        <v>612.4004</v>
      </c>
      <c r="L1169" s="8" t="n">
        <v>134553.3601</v>
      </c>
      <c r="M1169" s="9" t="n">
        <v>206999260</v>
      </c>
      <c r="N1169" s="29" t="n">
        <v>13.19</v>
      </c>
      <c r="O1169" s="30" t="n">
        <v>14.72</v>
      </c>
      <c r="P1169" s="30" t="n">
        <v>12.47</v>
      </c>
      <c r="Q1169" s="30" t="n">
        <v>13.0525</v>
      </c>
      <c r="R1169" s="31" t="n">
        <v>-0.0104</v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18" t="n">
        <v>409.7691</v>
      </c>
      <c r="F1170" s="8" t="n">
        <v>111573.8373</v>
      </c>
      <c r="G1170" s="9" t="n">
        <v>172634669</v>
      </c>
      <c r="H1170" s="18" t="n">
        <v>64.0848</v>
      </c>
      <c r="I1170" s="8" t="n">
        <v>5121.5564</v>
      </c>
      <c r="J1170" s="9" t="n">
        <v>7195738</v>
      </c>
      <c r="K1170" s="18" t="n">
        <v>473.8539</v>
      </c>
      <c r="L1170" s="8" t="n">
        <v>116695.3937</v>
      </c>
      <c r="M1170" s="9" t="n">
        <v>179830407</v>
      </c>
      <c r="N1170" s="29" t="n">
        <v>13.0525</v>
      </c>
      <c r="O1170" s="30" t="n">
        <v>14.505</v>
      </c>
      <c r="P1170" s="30" t="n">
        <v>13.0525</v>
      </c>
      <c r="Q1170" s="30" t="n">
        <v>14.02</v>
      </c>
      <c r="R1170" s="31" t="n">
        <v>0.0741</v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18" t="n">
        <v>553.7655</v>
      </c>
      <c r="F1171" s="8" t="n">
        <v>172616.3041</v>
      </c>
      <c r="G1171" s="9" t="n">
        <v>270113484</v>
      </c>
      <c r="H1171" s="18" t="n">
        <v>72.2555</v>
      </c>
      <c r="I1171" s="8" t="n">
        <v>6094.2801</v>
      </c>
      <c r="J1171" s="9" t="n">
        <v>8726782</v>
      </c>
      <c r="K1171" s="18" t="n">
        <v>626.021</v>
      </c>
      <c r="L1171" s="8" t="n">
        <v>178710.5842</v>
      </c>
      <c r="M1171" s="9" t="n">
        <v>278840266</v>
      </c>
      <c r="N1171" s="29" t="n">
        <v>14.02</v>
      </c>
      <c r="O1171" s="30" t="n">
        <v>14.975</v>
      </c>
      <c r="P1171" s="30" t="n">
        <v>13.18</v>
      </c>
      <c r="Q1171" s="30" t="n">
        <v>14.485</v>
      </c>
      <c r="R1171" s="31" t="n">
        <v>0.0332</v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18" t="n">
        <v>523.9031</v>
      </c>
      <c r="F1172" s="8" t="n">
        <v>208048.278</v>
      </c>
      <c r="G1172" s="9" t="n">
        <v>327917128</v>
      </c>
      <c r="H1172" s="18" t="n">
        <v>61.9872</v>
      </c>
      <c r="I1172" s="8" t="n">
        <v>5646.9441</v>
      </c>
      <c r="J1172" s="9" t="n">
        <v>8247935</v>
      </c>
      <c r="K1172" s="18" t="n">
        <v>585.8903</v>
      </c>
      <c r="L1172" s="8" t="n">
        <v>213695.2221</v>
      </c>
      <c r="M1172" s="9" t="n">
        <v>336165063</v>
      </c>
      <c r="N1172" s="29" t="n">
        <v>14.485</v>
      </c>
      <c r="O1172" s="30" t="n">
        <v>15.2425</v>
      </c>
      <c r="P1172" s="30" t="n">
        <v>14.27</v>
      </c>
      <c r="Q1172" s="30" t="n">
        <v>14.3725</v>
      </c>
      <c r="R1172" s="31" t="n">
        <v>-0.0078</v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18" t="n">
        <v>441.8342</v>
      </c>
      <c r="F1173" s="8" t="n">
        <v>341653.6347</v>
      </c>
      <c r="G1173" s="9" t="n">
        <v>553062002</v>
      </c>
      <c r="H1173" s="18" t="n">
        <v>61.9762</v>
      </c>
      <c r="I1173" s="8" t="n">
        <v>6166.8699</v>
      </c>
      <c r="J1173" s="9" t="n">
        <v>8962532</v>
      </c>
      <c r="K1173" s="18" t="n">
        <v>503.8104</v>
      </c>
      <c r="L1173" s="8" t="n">
        <v>347820.5046</v>
      </c>
      <c r="M1173" s="9" t="n">
        <v>562024534</v>
      </c>
      <c r="N1173" s="29" t="n">
        <v>14.3725</v>
      </c>
      <c r="O1173" s="30" t="n">
        <v>15.435</v>
      </c>
      <c r="P1173" s="30" t="n">
        <v>13.87</v>
      </c>
      <c r="Q1173" s="30" t="n">
        <v>14.51</v>
      </c>
      <c r="R1173" s="31" t="n">
        <v>0.009599999999999999</v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18" t="n">
        <v>440.7627</v>
      </c>
      <c r="F1174" s="8" t="n">
        <v>114015.7271</v>
      </c>
      <c r="G1174" s="9" t="n">
        <v>169949534</v>
      </c>
      <c r="H1174" s="18" t="n">
        <v>74.9696</v>
      </c>
      <c r="I1174" s="8" t="n">
        <v>8290.729499999999</v>
      </c>
      <c r="J1174" s="9" t="n">
        <v>12156149</v>
      </c>
      <c r="K1174" s="18" t="n">
        <v>515.7323</v>
      </c>
      <c r="L1174" s="8" t="n">
        <v>122306.4566</v>
      </c>
      <c r="M1174" s="9" t="n">
        <v>182105683</v>
      </c>
      <c r="N1174" s="29" t="n">
        <v>14.51</v>
      </c>
      <c r="O1174" s="30" t="n">
        <v>15.5525</v>
      </c>
      <c r="P1174" s="30" t="n">
        <v>14.3975</v>
      </c>
      <c r="Q1174" s="30" t="n">
        <v>15.0725</v>
      </c>
      <c r="R1174" s="31" t="n">
        <v>0.0388</v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18" t="n">
        <v>470.3532</v>
      </c>
      <c r="F1175" s="8" t="n">
        <v>196184.5689</v>
      </c>
      <c r="G1175" s="9" t="n">
        <v>291713097</v>
      </c>
      <c r="H1175" s="18" t="n">
        <v>59.9469</v>
      </c>
      <c r="I1175" s="8" t="n">
        <v>7149.1867</v>
      </c>
      <c r="J1175" s="9" t="n">
        <v>10650208</v>
      </c>
      <c r="K1175" s="18" t="n">
        <v>530.3001</v>
      </c>
      <c r="L1175" s="8" t="n">
        <v>203333.7556</v>
      </c>
      <c r="M1175" s="9" t="n">
        <v>302363305</v>
      </c>
      <c r="N1175" s="29" t="n">
        <v>15.0725</v>
      </c>
      <c r="O1175" s="30" t="n">
        <v>16.8825</v>
      </c>
      <c r="P1175" s="30" t="n">
        <v>13.4175</v>
      </c>
      <c r="Q1175" s="30" t="n">
        <v>13.52</v>
      </c>
      <c r="R1175" s="31" t="n">
        <v>-0.103</v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18" t="n">
        <v>405.1564</v>
      </c>
      <c r="F1176" s="8" t="n">
        <v>381139.0844</v>
      </c>
      <c r="G1176" s="9" t="n">
        <v>524155690</v>
      </c>
      <c r="H1176" s="18" t="n">
        <v>46.5955</v>
      </c>
      <c r="I1176" s="8" t="n">
        <v>5128.7515</v>
      </c>
      <c r="J1176" s="9" t="n">
        <v>7716540</v>
      </c>
      <c r="K1176" s="18" t="n">
        <v>451.7519</v>
      </c>
      <c r="L1176" s="8" t="n">
        <v>386267.8359</v>
      </c>
      <c r="M1176" s="9" t="n">
        <v>531872230</v>
      </c>
      <c r="N1176" s="29" t="n">
        <v>13.52</v>
      </c>
      <c r="O1176" s="30" t="n">
        <v>15.03</v>
      </c>
      <c r="P1176" s="30" t="n">
        <v>12.975</v>
      </c>
      <c r="Q1176" s="30" t="n">
        <v>13.1775</v>
      </c>
      <c r="R1176" s="31" t="n">
        <v>-0.0253</v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18" t="n">
        <v>414.3822</v>
      </c>
      <c r="F1177" s="8" t="n">
        <v>331603.4819</v>
      </c>
      <c r="G1177" s="9" t="n">
        <v>539725525</v>
      </c>
      <c r="H1177" s="18" t="n">
        <v>55.7639</v>
      </c>
      <c r="I1177" s="8" t="n">
        <v>3215.4505</v>
      </c>
      <c r="J1177" s="9" t="n">
        <v>4869332</v>
      </c>
      <c r="K1177" s="18" t="n">
        <v>470.1461</v>
      </c>
      <c r="L1177" s="8" t="n">
        <v>334818.9324</v>
      </c>
      <c r="M1177" s="9" t="n">
        <v>544594857</v>
      </c>
      <c r="N1177" s="29" t="n">
        <v>13.1775</v>
      </c>
      <c r="O1177" s="30" t="n">
        <v>14.3875</v>
      </c>
      <c r="P1177" s="30" t="n">
        <v>13.0825</v>
      </c>
      <c r="Q1177" s="30" t="n">
        <v>14.035</v>
      </c>
      <c r="R1177" s="31" t="n">
        <v>0.06510000000000001</v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18" t="n">
        <v>262.3592</v>
      </c>
      <c r="F1178" s="8" t="n">
        <v>69371.64169999999</v>
      </c>
      <c r="G1178" s="9" t="n">
        <v>56922969</v>
      </c>
      <c r="H1178" s="18" t="n">
        <v>49.4691</v>
      </c>
      <c r="I1178" s="8" t="n">
        <v>2733.805</v>
      </c>
      <c r="J1178" s="9" t="n">
        <v>4127499</v>
      </c>
      <c r="K1178" s="18" t="n">
        <v>311.8283</v>
      </c>
      <c r="L1178" s="8" t="n">
        <v>72105.4467</v>
      </c>
      <c r="M1178" s="9" t="n">
        <v>61050468</v>
      </c>
      <c r="N1178" s="29" t="n">
        <v>14.035</v>
      </c>
      <c r="O1178" s="30" t="n">
        <v>14.2375</v>
      </c>
      <c r="P1178" s="30" t="n">
        <v>13.035</v>
      </c>
      <c r="Q1178" s="30" t="n">
        <v>13.2375</v>
      </c>
      <c r="R1178" s="31" t="n">
        <v>-0.0568</v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18" t="n">
        <v>537.8747</v>
      </c>
      <c r="F1179" s="8" t="n">
        <v>210483.3763</v>
      </c>
      <c r="G1179" s="9" t="n">
        <v>239808281</v>
      </c>
      <c r="H1179" s="18" t="n">
        <v>58.2997</v>
      </c>
      <c r="I1179" s="8" t="n">
        <v>3139.7477</v>
      </c>
      <c r="J1179" s="9" t="n">
        <v>4662321</v>
      </c>
      <c r="K1179" s="18" t="n">
        <v>596.1744</v>
      </c>
      <c r="L1179" s="8" t="n">
        <v>213623.124</v>
      </c>
      <c r="M1179" s="9" t="n">
        <v>244470602</v>
      </c>
      <c r="N1179" s="29" t="n">
        <v>13.2375</v>
      </c>
      <c r="O1179" s="30" t="n">
        <v>14.37</v>
      </c>
      <c r="P1179" s="30" t="n">
        <v>13.2375</v>
      </c>
      <c r="Q1179" s="30" t="n">
        <v>13.9725</v>
      </c>
      <c r="R1179" s="31" t="n">
        <v>0.0555</v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18" t="n">
        <v>440.0404</v>
      </c>
      <c r="F1180" s="8" t="n">
        <v>248985.5615</v>
      </c>
      <c r="G1180" s="9" t="n">
        <v>311321232</v>
      </c>
      <c r="H1180" s="18" t="n">
        <v>49.7116</v>
      </c>
      <c r="I1180" s="8" t="n">
        <v>2759.4369</v>
      </c>
      <c r="J1180" s="9" t="n">
        <v>4084573</v>
      </c>
      <c r="K1180" s="18" t="n">
        <v>489.752</v>
      </c>
      <c r="L1180" s="8" t="n">
        <v>251744.9984</v>
      </c>
      <c r="M1180" s="9" t="n">
        <v>315405805</v>
      </c>
      <c r="N1180" s="29" t="n">
        <v>13.9725</v>
      </c>
      <c r="O1180" s="30" t="n">
        <v>14.6375</v>
      </c>
      <c r="P1180" s="30" t="n">
        <v>13.9725</v>
      </c>
      <c r="Q1180" s="30" t="n">
        <v>14.4475</v>
      </c>
      <c r="R1180" s="31" t="n">
        <v>0.034</v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18" t="n">
        <v>455.9471</v>
      </c>
      <c r="F1181" s="8" t="n">
        <v>151565.0989</v>
      </c>
      <c r="G1181" s="9" t="n">
        <v>93978330</v>
      </c>
      <c r="H1181" s="18" t="n">
        <v>45.3851</v>
      </c>
      <c r="I1181" s="8" t="n">
        <v>2537.797</v>
      </c>
      <c r="J1181" s="9" t="n">
        <v>3784754</v>
      </c>
      <c r="K1181" s="18" t="n">
        <v>501.3322</v>
      </c>
      <c r="L1181" s="8" t="n">
        <v>154102.8959</v>
      </c>
      <c r="M1181" s="9" t="n">
        <v>97763084</v>
      </c>
      <c r="N1181" s="29" t="n">
        <v>14.4475</v>
      </c>
      <c r="O1181" s="30" t="n">
        <v>14.835</v>
      </c>
      <c r="P1181" s="30" t="n">
        <v>14.305</v>
      </c>
      <c r="Q1181" s="30" t="n">
        <v>14.5075</v>
      </c>
      <c r="R1181" s="31" t="n">
        <v>0.0042</v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18" t="n">
        <v>594.8279</v>
      </c>
      <c r="F1182" s="8" t="n">
        <v>406257.4145</v>
      </c>
      <c r="G1182" s="9" t="n">
        <v>235338018</v>
      </c>
      <c r="H1182" s="18" t="n">
        <v>76.4761</v>
      </c>
      <c r="I1182" s="8" t="n">
        <v>4366.466</v>
      </c>
      <c r="J1182" s="9" t="n">
        <v>6434549</v>
      </c>
      <c r="K1182" s="18" t="n">
        <v>671.304</v>
      </c>
      <c r="L1182" s="8" t="n">
        <v>410623.8805</v>
      </c>
      <c r="M1182" s="9" t="n">
        <v>241772567</v>
      </c>
      <c r="N1182" s="29" t="n">
        <v>14.5075</v>
      </c>
      <c r="O1182" s="30" t="n">
        <v>14.8025</v>
      </c>
      <c r="P1182" s="30" t="n">
        <v>13.63</v>
      </c>
      <c r="Q1182" s="30" t="n">
        <v>13.7375</v>
      </c>
      <c r="R1182" s="31" t="n">
        <v>-0.0531</v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18" t="n">
        <v>336.1825</v>
      </c>
      <c r="F1183" s="8" t="n">
        <v>85169.90760000001</v>
      </c>
      <c r="G1183" s="9" t="n">
        <v>56871487</v>
      </c>
      <c r="H1183" s="18" t="n">
        <v>77.607</v>
      </c>
      <c r="I1183" s="8" t="n">
        <v>4307.766</v>
      </c>
      <c r="J1183" s="9" t="n">
        <v>6567216</v>
      </c>
      <c r="K1183" s="18" t="n">
        <v>413.7895</v>
      </c>
      <c r="L1183" s="8" t="n">
        <v>89477.67359999999</v>
      </c>
      <c r="M1183" s="9" t="n">
        <v>63438703</v>
      </c>
      <c r="N1183" s="29" t="n">
        <v>13.7375</v>
      </c>
      <c r="O1183" s="30" t="n">
        <v>13.9775</v>
      </c>
      <c r="P1183" s="30" t="n">
        <v>13.225</v>
      </c>
      <c r="Q1183" s="30" t="n">
        <v>13.54</v>
      </c>
      <c r="R1183" s="31" t="n">
        <v>-0.0144</v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18" t="n">
        <v>568.869</v>
      </c>
      <c r="F1184" s="8" t="n">
        <v>147273.6603</v>
      </c>
      <c r="G1184" s="9" t="n">
        <v>97900697</v>
      </c>
      <c r="H1184" s="18" t="n">
        <v>84.00369999999999</v>
      </c>
      <c r="I1184" s="8" t="n">
        <v>4974.671</v>
      </c>
      <c r="J1184" s="9" t="n">
        <v>7404173</v>
      </c>
      <c r="K1184" s="18" t="n">
        <v>652.8727</v>
      </c>
      <c r="L1184" s="8" t="n">
        <v>152248.3313</v>
      </c>
      <c r="M1184" s="9" t="n">
        <v>105304870</v>
      </c>
      <c r="N1184" s="29" t="n">
        <v>13.54</v>
      </c>
      <c r="O1184" s="30" t="n">
        <v>15.92</v>
      </c>
      <c r="P1184" s="30" t="n">
        <v>13.54</v>
      </c>
      <c r="Q1184" s="30" t="n">
        <v>15.65</v>
      </c>
      <c r="R1184" s="31" t="n">
        <v>0.1558</v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18" t="n">
        <v>342.3431</v>
      </c>
      <c r="F1185" s="8" t="n">
        <v>109174.1463</v>
      </c>
      <c r="G1185" s="9" t="n">
        <v>70379328</v>
      </c>
      <c r="H1185" s="18" t="n">
        <v>62.2576</v>
      </c>
      <c r="I1185" s="8" t="n">
        <v>3482.1741</v>
      </c>
      <c r="J1185" s="9" t="n">
        <v>5290613</v>
      </c>
      <c r="K1185" s="18" t="n">
        <v>404.6007</v>
      </c>
      <c r="L1185" s="8" t="n">
        <v>112656.3204</v>
      </c>
      <c r="M1185" s="9" t="n">
        <v>75669941</v>
      </c>
      <c r="N1185" s="29" t="n">
        <v>15.65</v>
      </c>
      <c r="O1185" s="30" t="n">
        <v>15.65</v>
      </c>
      <c r="P1185" s="30" t="n">
        <v>14.345</v>
      </c>
      <c r="Q1185" s="30" t="n">
        <v>14.66</v>
      </c>
      <c r="R1185" s="31" t="n">
        <v>-0.0633</v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18" t="n">
        <v>559.8843000000001</v>
      </c>
      <c r="F1186" s="8" t="n">
        <v>243529.4034</v>
      </c>
      <c r="G1186" s="9" t="n">
        <v>150111558</v>
      </c>
      <c r="H1186" s="18" t="n">
        <v>73.8592</v>
      </c>
      <c r="I1186" s="8" t="n">
        <v>4324.0272</v>
      </c>
      <c r="J1186" s="9" t="n">
        <v>6469952</v>
      </c>
      <c r="K1186" s="18" t="n">
        <v>633.7435</v>
      </c>
      <c r="L1186" s="8" t="n">
        <v>247853.4306</v>
      </c>
      <c r="M1186" s="9" t="n">
        <v>156581510</v>
      </c>
      <c r="N1186" s="29" t="n">
        <v>14.66</v>
      </c>
      <c r="O1186" s="30" t="n">
        <v>14.88</v>
      </c>
      <c r="P1186" s="30" t="n">
        <v>14.095</v>
      </c>
      <c r="Q1186" s="30" t="n">
        <v>14.465</v>
      </c>
      <c r="R1186" s="31" t="n">
        <v>-0.0133</v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18" t="n">
        <v>436.4924</v>
      </c>
      <c r="F1187" s="8" t="n">
        <v>379777.9742</v>
      </c>
      <c r="G1187" s="9" t="n">
        <v>223820555</v>
      </c>
      <c r="H1187" s="18" t="n">
        <v>71.51049999999999</v>
      </c>
      <c r="I1187" s="8" t="n">
        <v>4239.0249</v>
      </c>
      <c r="J1187" s="9" t="n">
        <v>6402475</v>
      </c>
      <c r="K1187" s="18" t="n">
        <v>508.0029</v>
      </c>
      <c r="L1187" s="8" t="n">
        <v>384016.9991</v>
      </c>
      <c r="M1187" s="9" t="n">
        <v>230223030</v>
      </c>
      <c r="N1187" s="29" t="n">
        <v>14.465</v>
      </c>
      <c r="O1187" s="30" t="n">
        <v>14.885</v>
      </c>
      <c r="P1187" s="30" t="n">
        <v>13.7475</v>
      </c>
      <c r="Q1187" s="30" t="n">
        <v>14.6575</v>
      </c>
      <c r="R1187" s="31" t="n">
        <v>0.0133</v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18" t="n">
        <v>500.5867</v>
      </c>
      <c r="F1188" s="8" t="n">
        <v>116053.9433</v>
      </c>
      <c r="G1188" s="9" t="n">
        <v>82370296</v>
      </c>
      <c r="H1188" s="18" t="n">
        <v>82.8815</v>
      </c>
      <c r="I1188" s="8" t="n">
        <v>5252.2334</v>
      </c>
      <c r="J1188" s="9" t="n">
        <v>7915306</v>
      </c>
      <c r="K1188" s="18" t="n">
        <v>583.4682</v>
      </c>
      <c r="L1188" s="8" t="n">
        <v>121306.1767</v>
      </c>
      <c r="M1188" s="9" t="n">
        <v>90285602</v>
      </c>
      <c r="N1188" s="29" t="n">
        <v>14.6575</v>
      </c>
      <c r="O1188" s="30" t="n">
        <v>15.515</v>
      </c>
      <c r="P1188" s="30" t="n">
        <v>14.6575</v>
      </c>
      <c r="Q1188" s="30" t="n">
        <v>14.915</v>
      </c>
      <c r="R1188" s="31" t="n">
        <v>0.0176</v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18" t="n">
        <v>469.2645</v>
      </c>
      <c r="F1189" s="8" t="n">
        <v>118712.9961</v>
      </c>
      <c r="G1189" s="9" t="n">
        <v>84331877</v>
      </c>
      <c r="H1189" s="18" t="n">
        <v>84.90600000000001</v>
      </c>
      <c r="I1189" s="8" t="n">
        <v>5064.0012</v>
      </c>
      <c r="J1189" s="9" t="n">
        <v>7957123</v>
      </c>
      <c r="K1189" s="18" t="n">
        <v>554.1704999999999</v>
      </c>
      <c r="L1189" s="8" t="n">
        <v>123776.9973</v>
      </c>
      <c r="M1189" s="9" t="n">
        <v>92289000</v>
      </c>
      <c r="N1189" s="29" t="n">
        <v>14.915</v>
      </c>
      <c r="O1189" s="30" t="n">
        <v>16.185</v>
      </c>
      <c r="P1189" s="30" t="n">
        <v>14.45</v>
      </c>
      <c r="Q1189" s="30" t="n">
        <v>15.9975</v>
      </c>
      <c r="R1189" s="31" t="n">
        <v>0.0726</v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18" t="n">
        <v>346.4117</v>
      </c>
      <c r="F1190" s="8" t="n">
        <v>107254.386</v>
      </c>
      <c r="G1190" s="9" t="n">
        <v>75155427</v>
      </c>
      <c r="H1190" s="18" t="n">
        <v>86.4748</v>
      </c>
      <c r="I1190" s="8" t="n">
        <v>5025.8039</v>
      </c>
      <c r="J1190" s="9" t="n">
        <v>7933500</v>
      </c>
      <c r="K1190" s="18" t="n">
        <v>432.8865</v>
      </c>
      <c r="L1190" s="8" t="n">
        <v>112280.1899</v>
      </c>
      <c r="M1190" s="9" t="n">
        <v>83088927</v>
      </c>
      <c r="N1190" s="29" t="n">
        <v>15.9975</v>
      </c>
      <c r="O1190" s="30" t="n">
        <v>15.9975</v>
      </c>
      <c r="P1190" s="30" t="n">
        <v>15.115</v>
      </c>
      <c r="Q1190" s="30" t="n">
        <v>15.47</v>
      </c>
      <c r="R1190" s="31" t="n">
        <v>-0.033</v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18" t="n">
        <v>403.5949</v>
      </c>
      <c r="F1191" s="8" t="n">
        <v>187537.6763</v>
      </c>
      <c r="G1191" s="9" t="n">
        <v>119373591</v>
      </c>
      <c r="H1191" s="18" t="n">
        <v>82.75839999999999</v>
      </c>
      <c r="I1191" s="8" t="n">
        <v>4659.4456</v>
      </c>
      <c r="J1191" s="9" t="n">
        <v>7421231</v>
      </c>
      <c r="K1191" s="18" t="n">
        <v>486.3533</v>
      </c>
      <c r="L1191" s="8" t="n">
        <v>192197.1219</v>
      </c>
      <c r="M1191" s="9" t="n">
        <v>126794822</v>
      </c>
      <c r="N1191" s="29" t="n">
        <v>15.47</v>
      </c>
      <c r="O1191" s="30" t="n">
        <v>15.6625</v>
      </c>
      <c r="P1191" s="30" t="n">
        <v>15.1975</v>
      </c>
      <c r="Q1191" s="30" t="n">
        <v>15.2575</v>
      </c>
      <c r="R1191" s="31" t="n">
        <v>-0.0137</v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18" t="n">
        <v>345.8197</v>
      </c>
      <c r="F1192" s="8" t="n">
        <v>318181.1286</v>
      </c>
      <c r="G1192" s="9" t="n">
        <v>194334186</v>
      </c>
      <c r="H1192" s="18" t="n">
        <v>83.16289999999999</v>
      </c>
      <c r="I1192" s="8" t="n">
        <v>4827.1488</v>
      </c>
      <c r="J1192" s="9" t="n">
        <v>7524962</v>
      </c>
      <c r="K1192" s="18" t="n">
        <v>428.9826</v>
      </c>
      <c r="L1192" s="8" t="n">
        <v>323008.2774</v>
      </c>
      <c r="M1192" s="9" t="n">
        <v>201859148</v>
      </c>
      <c r="N1192" s="29" t="n">
        <v>15.2575</v>
      </c>
      <c r="O1192" s="30" t="n">
        <v>15.5725</v>
      </c>
      <c r="P1192" s="30" t="n">
        <v>13.9575</v>
      </c>
      <c r="Q1192" s="30" t="n">
        <v>15.465</v>
      </c>
      <c r="R1192" s="31" t="n">
        <v>0.0136</v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18" t="n">
        <v>428.1788</v>
      </c>
      <c r="F1193" s="8" t="n">
        <v>100712.1825</v>
      </c>
      <c r="G1193" s="9" t="n">
        <v>75225754</v>
      </c>
      <c r="H1193" s="18" t="n">
        <v>84.60469999999999</v>
      </c>
      <c r="I1193" s="8" t="n">
        <v>5563.6215</v>
      </c>
      <c r="J1193" s="9" t="n">
        <v>8449939</v>
      </c>
      <c r="K1193" s="18" t="n">
        <v>512.7835</v>
      </c>
      <c r="L1193" s="8" t="n">
        <v>106275.804</v>
      </c>
      <c r="M1193" s="9" t="n">
        <v>83675693</v>
      </c>
      <c r="N1193" s="29" t="n">
        <v>15.465</v>
      </c>
      <c r="O1193" s="30" t="n">
        <v>16.3825</v>
      </c>
      <c r="P1193" s="30" t="n">
        <v>14.0525</v>
      </c>
      <c r="Q1193" s="30" t="n">
        <v>15.7475</v>
      </c>
      <c r="R1193" s="31" t="n">
        <v>0.0183</v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18" t="n">
        <v>372.0832</v>
      </c>
      <c r="F1194" s="8" t="n">
        <v>96448.64449999999</v>
      </c>
      <c r="G1194" s="9" t="n">
        <v>72658424</v>
      </c>
      <c r="H1194" s="18" t="n">
        <v>83.85939999999999</v>
      </c>
      <c r="I1194" s="8" t="n">
        <v>5500.1682</v>
      </c>
      <c r="J1194" s="9" t="n">
        <v>8244514</v>
      </c>
      <c r="K1194" s="18" t="n">
        <v>455.9426</v>
      </c>
      <c r="L1194" s="8" t="n">
        <v>101948.8127</v>
      </c>
      <c r="M1194" s="9" t="n">
        <v>80902938</v>
      </c>
      <c r="N1194" s="29" t="n">
        <v>15.7475</v>
      </c>
      <c r="O1194" s="30" t="n">
        <v>17.02</v>
      </c>
      <c r="P1194" s="30" t="n">
        <v>15.1825</v>
      </c>
      <c r="Q1194" s="30" t="n">
        <v>16.415</v>
      </c>
      <c r="R1194" s="31" t="n">
        <v>0.0424</v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18" t="n">
        <v>542.4096</v>
      </c>
      <c r="F1195" s="8" t="n">
        <v>154105.3334</v>
      </c>
      <c r="G1195" s="9" t="n">
        <v>112371647</v>
      </c>
      <c r="H1195" s="18" t="n">
        <v>102.2473</v>
      </c>
      <c r="I1195" s="8" t="n">
        <v>7223.5725</v>
      </c>
      <c r="J1195" s="9" t="n">
        <v>11070653</v>
      </c>
      <c r="K1195" s="18" t="n">
        <v>644.6569</v>
      </c>
      <c r="L1195" s="8" t="n">
        <v>161328.9059</v>
      </c>
      <c r="M1195" s="9" t="n">
        <v>123442300</v>
      </c>
      <c r="N1195" s="29" t="n">
        <v>16.415</v>
      </c>
      <c r="O1195" s="30" t="n">
        <v>17.445</v>
      </c>
      <c r="P1195" s="30" t="n">
        <v>15.2025</v>
      </c>
      <c r="Q1195" s="30" t="n">
        <v>17.055</v>
      </c>
      <c r="R1195" s="31" t="n">
        <v>0.039</v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18" t="n">
        <v>527.7124</v>
      </c>
      <c r="F1196" s="8" t="n">
        <v>201273.0109</v>
      </c>
      <c r="G1196" s="9" t="n">
        <v>144921349</v>
      </c>
      <c r="H1196" s="18" t="n">
        <v>89.8496</v>
      </c>
      <c r="I1196" s="8" t="n">
        <v>6579.0107</v>
      </c>
      <c r="J1196" s="9" t="n">
        <v>10236935</v>
      </c>
      <c r="K1196" s="18" t="n">
        <v>617.562</v>
      </c>
      <c r="L1196" s="8" t="n">
        <v>207852.0216</v>
      </c>
      <c r="M1196" s="9" t="n">
        <v>155158284</v>
      </c>
      <c r="N1196" s="29" t="n">
        <v>17.055</v>
      </c>
      <c r="O1196" s="30" t="n">
        <v>17.295</v>
      </c>
      <c r="P1196" s="30" t="n">
        <v>15.905</v>
      </c>
      <c r="Q1196" s="30" t="n">
        <v>16.7725</v>
      </c>
      <c r="R1196" s="31" t="n">
        <v>-0.0166</v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18" t="n">
        <v>386.0269</v>
      </c>
      <c r="F1197" s="8" t="n">
        <v>351916.0614</v>
      </c>
      <c r="G1197" s="9" t="n">
        <v>233909399</v>
      </c>
      <c r="H1197" s="18" t="n">
        <v>86.86750000000001</v>
      </c>
      <c r="I1197" s="8" t="n">
        <v>6956.7427</v>
      </c>
      <c r="J1197" s="9" t="n">
        <v>10764461</v>
      </c>
      <c r="K1197" s="18" t="n">
        <v>472.8944</v>
      </c>
      <c r="L1197" s="8" t="n">
        <v>358872.8041</v>
      </c>
      <c r="M1197" s="9" t="n">
        <v>244673860</v>
      </c>
      <c r="N1197" s="29" t="n">
        <v>16.7725</v>
      </c>
      <c r="O1197" s="30" t="n">
        <v>17.0825</v>
      </c>
      <c r="P1197" s="30" t="n">
        <v>15.6675</v>
      </c>
      <c r="Q1197" s="30" t="n">
        <v>16.695</v>
      </c>
      <c r="R1197" s="31" t="n">
        <v>-0.0046</v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18" t="n">
        <v>453.3537</v>
      </c>
      <c r="F1198" s="8" t="n">
        <v>106915.4093</v>
      </c>
      <c r="G1198" s="9" t="n">
        <v>169466676</v>
      </c>
      <c r="H1198" s="18" t="n">
        <v>86.5394</v>
      </c>
      <c r="I1198" s="8" t="n">
        <v>7514.2913</v>
      </c>
      <c r="J1198" s="9" t="n">
        <v>11786685</v>
      </c>
      <c r="K1198" s="18" t="n">
        <v>539.8931</v>
      </c>
      <c r="L1198" s="8" t="n">
        <v>114429.7006</v>
      </c>
      <c r="M1198" s="9" t="n">
        <v>181253361</v>
      </c>
      <c r="N1198" s="29" t="n">
        <v>16.695</v>
      </c>
      <c r="O1198" s="30" t="n">
        <v>17.31</v>
      </c>
      <c r="P1198" s="30" t="n">
        <v>16.1175</v>
      </c>
      <c r="Q1198" s="30" t="n">
        <v>16.745</v>
      </c>
      <c r="R1198" s="31" t="n">
        <v>0.003</v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18" t="n">
        <v>411.2961</v>
      </c>
      <c r="F1199" s="8" t="n">
        <v>102585.591</v>
      </c>
      <c r="G1199" s="9" t="n">
        <v>162861119</v>
      </c>
      <c r="H1199" s="18" t="n">
        <v>84.3026</v>
      </c>
      <c r="I1199" s="8" t="n">
        <v>7374.3233</v>
      </c>
      <c r="J1199" s="9" t="n">
        <v>11767451</v>
      </c>
      <c r="K1199" s="18" t="n">
        <v>495.5987</v>
      </c>
      <c r="L1199" s="8" t="n">
        <v>109959.9143</v>
      </c>
      <c r="M1199" s="9" t="n">
        <v>174628570</v>
      </c>
      <c r="N1199" s="29" t="n">
        <v>16.745</v>
      </c>
      <c r="O1199" s="30" t="n">
        <v>18.5225</v>
      </c>
      <c r="P1199" s="30" t="n">
        <v>16.745</v>
      </c>
      <c r="Q1199" s="30" t="n">
        <v>18.1325</v>
      </c>
      <c r="R1199" s="31" t="n">
        <v>0.0829</v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18" t="n">
        <v>442.4428</v>
      </c>
      <c r="F1200" s="8" t="n">
        <v>126435.9865</v>
      </c>
      <c r="G1200" s="9" t="n">
        <v>198100320</v>
      </c>
      <c r="H1200" s="18" t="n">
        <v>95.7201</v>
      </c>
      <c r="I1200" s="8" t="n">
        <v>8343.9535</v>
      </c>
      <c r="J1200" s="9" t="n">
        <v>13334243</v>
      </c>
      <c r="K1200" s="18" t="n">
        <v>538.1629</v>
      </c>
      <c r="L1200" s="8" t="n">
        <v>134779.94</v>
      </c>
      <c r="M1200" s="9" t="n">
        <v>211434563</v>
      </c>
      <c r="N1200" s="29" t="n">
        <v>18.1325</v>
      </c>
      <c r="O1200" s="30" t="n">
        <v>18.5025</v>
      </c>
      <c r="P1200" s="30" t="n">
        <v>16.8275</v>
      </c>
      <c r="Q1200" s="30" t="n">
        <v>18.195</v>
      </c>
      <c r="R1200" s="31" t="n">
        <v>0.0034</v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18" t="n">
        <v>504.0623</v>
      </c>
      <c r="F1201" s="8" t="n">
        <v>152364.7897</v>
      </c>
      <c r="G1201" s="9" t="n">
        <v>240970825</v>
      </c>
      <c r="H1201" s="18" t="n">
        <v>84.84529999999999</v>
      </c>
      <c r="I1201" s="8" t="n">
        <v>6688.9614</v>
      </c>
      <c r="J1201" s="9" t="n">
        <v>10690161</v>
      </c>
      <c r="K1201" s="18" t="n">
        <v>588.9076</v>
      </c>
      <c r="L1201" s="8" t="n">
        <v>159053.7511</v>
      </c>
      <c r="M1201" s="9" t="n">
        <v>251660986</v>
      </c>
      <c r="N1201" s="29" t="n">
        <v>18.195</v>
      </c>
      <c r="O1201" s="30" t="n">
        <v>19.01</v>
      </c>
      <c r="P1201" s="30" t="n">
        <v>17.2875</v>
      </c>
      <c r="Q1201" s="30" t="n">
        <v>18.64</v>
      </c>
      <c r="R1201" s="31" t="n">
        <v>0.0245</v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18" t="n">
        <v>584.3686</v>
      </c>
      <c r="F1202" s="8" t="n">
        <v>435531.1086</v>
      </c>
      <c r="G1202" s="9" t="n">
        <v>682705972</v>
      </c>
      <c r="H1202" s="18" t="n">
        <v>104.8334</v>
      </c>
      <c r="I1202" s="8" t="n">
        <v>5041.3928</v>
      </c>
      <c r="J1202" s="9" t="n">
        <v>7864239</v>
      </c>
      <c r="K1202" s="18" t="n">
        <v>689.202</v>
      </c>
      <c r="L1202" s="8" t="n">
        <v>440572.5014</v>
      </c>
      <c r="M1202" s="9" t="n">
        <v>690570211</v>
      </c>
      <c r="N1202" s="29" t="n">
        <v>18.64</v>
      </c>
      <c r="O1202" s="30" t="n">
        <v>18.985</v>
      </c>
      <c r="P1202" s="30" t="n">
        <v>17.2175</v>
      </c>
      <c r="Q1202" s="30" t="n">
        <v>17.39</v>
      </c>
      <c r="R1202" s="31" t="n">
        <v>-0.06710000000000001</v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18" t="n">
        <v>373.1718</v>
      </c>
      <c r="F1203" s="8" t="n">
        <v>54968.9075</v>
      </c>
      <c r="G1203" s="9" t="n">
        <v>31896907</v>
      </c>
      <c r="H1203" s="18" t="n">
        <v>104.5426</v>
      </c>
      <c r="I1203" s="8" t="n">
        <v>4324.0641</v>
      </c>
      <c r="J1203" s="9" t="n">
        <v>6953279</v>
      </c>
      <c r="K1203" s="18" t="n">
        <v>477.7144</v>
      </c>
      <c r="L1203" s="8" t="n">
        <v>59292.9716</v>
      </c>
      <c r="M1203" s="9" t="n">
        <v>38850186</v>
      </c>
      <c r="N1203" s="29" t="n">
        <v>17.39</v>
      </c>
      <c r="O1203" s="30" t="n">
        <v>17.9425</v>
      </c>
      <c r="P1203" s="30" t="n">
        <v>16.1075</v>
      </c>
      <c r="Q1203" s="30" t="n">
        <v>16.2475</v>
      </c>
      <c r="R1203" s="31" t="n">
        <v>-0.06569999999999999</v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18" t="n">
        <v>514.716</v>
      </c>
      <c r="F1204" s="8" t="n">
        <v>133544.4052</v>
      </c>
      <c r="G1204" s="9" t="n">
        <v>76530363</v>
      </c>
      <c r="H1204" s="18" t="n">
        <v>121.0146</v>
      </c>
      <c r="I1204" s="8" t="n">
        <v>5771.0936</v>
      </c>
      <c r="J1204" s="9" t="n">
        <v>9222304</v>
      </c>
      <c r="K1204" s="18" t="n">
        <v>635.7306</v>
      </c>
      <c r="L1204" s="8" t="n">
        <v>139315.4988</v>
      </c>
      <c r="M1204" s="9" t="n">
        <v>85752667</v>
      </c>
      <c r="N1204" s="29" t="n">
        <v>16.2475</v>
      </c>
      <c r="O1204" s="30" t="n">
        <v>16.58</v>
      </c>
      <c r="P1204" s="30" t="n">
        <v>14.0125</v>
      </c>
      <c r="Q1204" s="30" t="n">
        <v>14.095</v>
      </c>
      <c r="R1204" s="31" t="n">
        <v>-0.1325</v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18" t="n">
        <v>330.2807</v>
      </c>
      <c r="F1205" s="8" t="n">
        <v>99056.05809999999</v>
      </c>
      <c r="G1205" s="9" t="n">
        <v>56995222</v>
      </c>
      <c r="H1205" s="18" t="n">
        <v>95.10169999999999</v>
      </c>
      <c r="I1205" s="8" t="n">
        <v>4729.8324</v>
      </c>
      <c r="J1205" s="9" t="n">
        <v>7422614</v>
      </c>
      <c r="K1205" s="18" t="n">
        <v>425.3824</v>
      </c>
      <c r="L1205" s="8" t="n">
        <v>103785.8905</v>
      </c>
      <c r="M1205" s="9" t="n">
        <v>64417836</v>
      </c>
      <c r="N1205" s="29" t="n">
        <v>14.095</v>
      </c>
      <c r="O1205" s="30" t="n">
        <v>15.1125</v>
      </c>
      <c r="P1205" s="30" t="n">
        <v>14.095</v>
      </c>
      <c r="Q1205" s="30" t="n">
        <v>14.3525</v>
      </c>
      <c r="R1205" s="31" t="n">
        <v>0.0183</v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18" t="n">
        <v>430.1334</v>
      </c>
      <c r="F1206" s="8" t="n">
        <v>129930.9677</v>
      </c>
      <c r="G1206" s="9" t="n">
        <v>74405925</v>
      </c>
      <c r="H1206" s="18" t="n">
        <v>96.64570000000001</v>
      </c>
      <c r="I1206" s="8" t="n">
        <v>4839.7755</v>
      </c>
      <c r="J1206" s="9" t="n">
        <v>7743504</v>
      </c>
      <c r="K1206" s="18" t="n">
        <v>526.7791</v>
      </c>
      <c r="L1206" s="8" t="n">
        <v>134770.7432</v>
      </c>
      <c r="M1206" s="9" t="n">
        <v>82149429</v>
      </c>
      <c r="N1206" s="29" t="n">
        <v>14.3525</v>
      </c>
      <c r="O1206" s="30" t="n">
        <v>15.1325</v>
      </c>
      <c r="P1206" s="30" t="n">
        <v>13.665</v>
      </c>
      <c r="Q1206" s="30" t="n">
        <v>14.0175</v>
      </c>
      <c r="R1206" s="31" t="n">
        <v>-0.0233</v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18" t="n">
        <v>343.6097</v>
      </c>
      <c r="F1207" s="8" t="n">
        <v>150611.6772</v>
      </c>
      <c r="G1207" s="9" t="n">
        <v>85438859</v>
      </c>
      <c r="H1207" s="18" t="n">
        <v>87.8259</v>
      </c>
      <c r="I1207" s="8" t="n">
        <v>4444.0884</v>
      </c>
      <c r="J1207" s="9" t="n">
        <v>7097868</v>
      </c>
      <c r="K1207" s="18" t="n">
        <v>431.4356</v>
      </c>
      <c r="L1207" s="8" t="n">
        <v>155055.7656</v>
      </c>
      <c r="M1207" s="9" t="n">
        <v>92536727</v>
      </c>
      <c r="N1207" s="29" t="n">
        <v>14.0175</v>
      </c>
      <c r="O1207" s="30" t="n">
        <v>14.2975</v>
      </c>
      <c r="P1207" s="30" t="n">
        <v>13.4975</v>
      </c>
      <c r="Q1207" s="30" t="n">
        <v>14.0825</v>
      </c>
      <c r="R1207" s="31" t="n">
        <v>0.0046</v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18" t="n">
        <v>361.791</v>
      </c>
      <c r="F1208" s="8" t="n">
        <v>345248.3021</v>
      </c>
      <c r="G1208" s="9" t="n">
        <v>195167329</v>
      </c>
      <c r="H1208" s="18" t="n">
        <v>78.1122</v>
      </c>
      <c r="I1208" s="8" t="n">
        <v>4204.701</v>
      </c>
      <c r="J1208" s="9" t="n">
        <v>6631286</v>
      </c>
      <c r="K1208" s="18" t="n">
        <v>439.9032</v>
      </c>
      <c r="L1208" s="8" t="n">
        <v>349453.0031</v>
      </c>
      <c r="M1208" s="9" t="n">
        <v>201798615</v>
      </c>
      <c r="N1208" s="29" t="n">
        <v>14.0825</v>
      </c>
      <c r="O1208" s="30" t="n">
        <v>14.64</v>
      </c>
      <c r="P1208" s="30" t="n">
        <v>13.15</v>
      </c>
      <c r="Q1208" s="30" t="n">
        <v>14.175</v>
      </c>
      <c r="R1208" s="31" t="n">
        <v>0.0066</v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18" t="n">
        <v>418.3657</v>
      </c>
      <c r="F1209" s="8" t="n">
        <v>107169.8432</v>
      </c>
      <c r="G1209" s="9" t="n">
        <v>61622274</v>
      </c>
      <c r="H1209" s="18" t="n">
        <v>79.0282</v>
      </c>
      <c r="I1209" s="8" t="n">
        <v>4833.609</v>
      </c>
      <c r="J1209" s="9" t="n">
        <v>7479222</v>
      </c>
      <c r="K1209" s="18" t="n">
        <v>497.3939</v>
      </c>
      <c r="L1209" s="8" t="n">
        <v>112003.4522</v>
      </c>
      <c r="M1209" s="9" t="n">
        <v>69101496</v>
      </c>
      <c r="N1209" s="29" t="n">
        <v>14.175</v>
      </c>
      <c r="O1209" s="30" t="n">
        <v>14.505</v>
      </c>
      <c r="P1209" s="30" t="n">
        <v>13.55</v>
      </c>
      <c r="Q1209" s="30" t="n">
        <v>13.685</v>
      </c>
      <c r="R1209" s="31" t="n">
        <v>-0.0346</v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18" t="n">
        <v>309.2788</v>
      </c>
      <c r="F1210" s="8" t="n">
        <v>94041.8221</v>
      </c>
      <c r="G1210" s="9" t="n">
        <v>54018415</v>
      </c>
      <c r="H1210" s="18" t="n">
        <v>55.7773</v>
      </c>
      <c r="I1210" s="8" t="n">
        <v>3751.715</v>
      </c>
      <c r="J1210" s="9" t="n">
        <v>5944472</v>
      </c>
      <c r="K1210" s="18" t="n">
        <v>365.0561</v>
      </c>
      <c r="L1210" s="8" t="n">
        <v>97793.5371</v>
      </c>
      <c r="M1210" s="9" t="n">
        <v>59962887</v>
      </c>
      <c r="N1210" s="29" t="n">
        <v>13.685</v>
      </c>
      <c r="O1210" s="30" t="n">
        <v>14.7175</v>
      </c>
      <c r="P1210" s="30" t="n">
        <v>13.685</v>
      </c>
      <c r="Q1210" s="30" t="n">
        <v>14.445</v>
      </c>
      <c r="R1210" s="31" t="n">
        <v>0.0555</v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18" t="n">
        <v>368.8403</v>
      </c>
      <c r="F1211" s="8" t="n">
        <v>132429.6146</v>
      </c>
      <c r="G1211" s="9" t="n">
        <v>76677103</v>
      </c>
      <c r="H1211" s="18" t="n">
        <v>68.446</v>
      </c>
      <c r="I1211" s="8" t="n">
        <v>4741.3177</v>
      </c>
      <c r="J1211" s="9" t="n">
        <v>7500205</v>
      </c>
      <c r="K1211" s="18" t="n">
        <v>437.2863</v>
      </c>
      <c r="L1211" s="8" t="n">
        <v>137170.9323</v>
      </c>
      <c r="M1211" s="9" t="n">
        <v>84177308</v>
      </c>
      <c r="N1211" s="29" t="n">
        <v>14.445</v>
      </c>
      <c r="O1211" s="30" t="n">
        <v>15.4325</v>
      </c>
      <c r="P1211" s="30" t="n">
        <v>13.845</v>
      </c>
      <c r="Q1211" s="30" t="n">
        <v>14.87</v>
      </c>
      <c r="R1211" s="31" t="n">
        <v>0.0294</v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18" t="n">
        <v>637.4538</v>
      </c>
      <c r="F1212" s="8" t="n">
        <v>259358.1981</v>
      </c>
      <c r="G1212" s="9" t="n">
        <v>151022144</v>
      </c>
      <c r="H1212" s="18" t="n">
        <v>85.9408</v>
      </c>
      <c r="I1212" s="8" t="n">
        <v>5735.0177</v>
      </c>
      <c r="J1212" s="9" t="n">
        <v>9313251</v>
      </c>
      <c r="K1212" s="18" t="n">
        <v>723.3946</v>
      </c>
      <c r="L1212" s="8" t="n">
        <v>265093.2158</v>
      </c>
      <c r="M1212" s="9" t="n">
        <v>160335395</v>
      </c>
      <c r="N1212" s="29" t="n">
        <v>14.87</v>
      </c>
      <c r="O1212" s="30" t="n">
        <v>15.6225</v>
      </c>
      <c r="P1212" s="30" t="n">
        <v>14.6075</v>
      </c>
      <c r="Q1212" s="30" t="n">
        <v>14.895</v>
      </c>
      <c r="R1212" s="31" t="n">
        <v>0.0017</v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18" t="n">
        <v>553.8147</v>
      </c>
      <c r="F1213" s="8" t="n">
        <v>444732.7618</v>
      </c>
      <c r="G1213" s="9" t="n">
        <v>257316653</v>
      </c>
      <c r="H1213" s="18" t="n">
        <v>64.1561</v>
      </c>
      <c r="I1213" s="8" t="n">
        <v>4455.2209</v>
      </c>
      <c r="J1213" s="9" t="n">
        <v>6924901</v>
      </c>
      <c r="K1213" s="18" t="n">
        <v>617.9708000000001</v>
      </c>
      <c r="L1213" s="8" t="n">
        <v>449187.9827</v>
      </c>
      <c r="M1213" s="9" t="n">
        <v>264241554</v>
      </c>
      <c r="N1213" s="29" t="n">
        <v>14.895</v>
      </c>
      <c r="O1213" s="30" t="n">
        <v>15.465</v>
      </c>
      <c r="P1213" s="30" t="n">
        <v>12.195</v>
      </c>
      <c r="Q1213" s="30" t="n">
        <v>14.955</v>
      </c>
      <c r="R1213" s="31" t="n">
        <v>0.004</v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18" t="n">
        <v>507.2327</v>
      </c>
      <c r="F1214" s="8" t="n">
        <v>126064.4503</v>
      </c>
      <c r="G1214" s="9" t="n">
        <v>74239087</v>
      </c>
      <c r="H1214" s="18" t="n">
        <v>77.4397</v>
      </c>
      <c r="I1214" s="8" t="n">
        <v>5551.2712</v>
      </c>
      <c r="J1214" s="9" t="n">
        <v>8960460</v>
      </c>
      <c r="K1214" s="18" t="n">
        <v>584.6724</v>
      </c>
      <c r="L1214" s="8" t="n">
        <v>131615.7215</v>
      </c>
      <c r="M1214" s="9" t="n">
        <v>83199547</v>
      </c>
      <c r="N1214" s="29" t="n">
        <v>14.955</v>
      </c>
      <c r="O1214" s="30" t="n">
        <v>15.6775</v>
      </c>
      <c r="P1214" s="30" t="n">
        <v>14.3575</v>
      </c>
      <c r="Q1214" s="30" t="n">
        <v>15.015</v>
      </c>
      <c r="R1214" s="31" t="n">
        <v>0.004</v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18" t="n">
        <v>452.3283</v>
      </c>
      <c r="F1215" s="8" t="n">
        <v>120686.3255</v>
      </c>
      <c r="G1215" s="9" t="n">
        <v>71305517</v>
      </c>
      <c r="H1215" s="18" t="n">
        <v>65.7418</v>
      </c>
      <c r="I1215" s="8" t="n">
        <v>4880.9899</v>
      </c>
      <c r="J1215" s="9" t="n">
        <v>8002979</v>
      </c>
      <c r="K1215" s="18" t="n">
        <v>518.0701</v>
      </c>
      <c r="L1215" s="8" t="n">
        <v>125567.3154</v>
      </c>
      <c r="M1215" s="9" t="n">
        <v>79308496</v>
      </c>
      <c r="N1215" s="29" t="n">
        <v>15.015</v>
      </c>
      <c r="O1215" s="30" t="n">
        <v>16.31</v>
      </c>
      <c r="P1215" s="30" t="n">
        <v>14.4975</v>
      </c>
      <c r="Q1215" s="30" t="n">
        <v>15.7225</v>
      </c>
      <c r="R1215" s="31" t="n">
        <v>0.0471</v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18" t="n">
        <v>360.1969</v>
      </c>
      <c r="F1216" s="8" t="n">
        <v>109911.1584</v>
      </c>
      <c r="G1216" s="9" t="n">
        <v>64759247</v>
      </c>
      <c r="H1216" s="18" t="n">
        <v>59.7925</v>
      </c>
      <c r="I1216" s="8" t="n">
        <v>4610.4547</v>
      </c>
      <c r="J1216" s="9" t="n">
        <v>7536758</v>
      </c>
      <c r="K1216" s="18" t="n">
        <v>419.9894</v>
      </c>
      <c r="L1216" s="8" t="n">
        <v>114521.6131</v>
      </c>
      <c r="M1216" s="9" t="n">
        <v>72296005</v>
      </c>
      <c r="N1216" s="29" t="n">
        <v>15.7225</v>
      </c>
      <c r="O1216" s="30" t="n">
        <v>16.3225</v>
      </c>
      <c r="P1216" s="30" t="n">
        <v>14.78</v>
      </c>
      <c r="Q1216" s="30" t="n">
        <v>15.665</v>
      </c>
      <c r="R1216" s="31" t="n">
        <v>-0.0037</v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18" t="n">
        <v>470.797</v>
      </c>
      <c r="F1217" s="8" t="n">
        <v>190260.7781</v>
      </c>
      <c r="G1217" s="9" t="n">
        <v>111856245</v>
      </c>
      <c r="H1217" s="18" t="n">
        <v>63.7708</v>
      </c>
      <c r="I1217" s="8" t="n">
        <v>5116.942</v>
      </c>
      <c r="J1217" s="9" t="n">
        <v>8232235</v>
      </c>
      <c r="K1217" s="18" t="n">
        <v>534.5678</v>
      </c>
      <c r="L1217" s="8" t="n">
        <v>195377.7201</v>
      </c>
      <c r="M1217" s="9" t="n">
        <v>120088480</v>
      </c>
      <c r="N1217" s="29" t="n">
        <v>15.665</v>
      </c>
      <c r="O1217" s="30" t="n">
        <v>16.0225</v>
      </c>
      <c r="P1217" s="30" t="n">
        <v>14.7525</v>
      </c>
      <c r="Q1217" s="30" t="n">
        <v>15.42</v>
      </c>
      <c r="R1217" s="31" t="n">
        <v>-0.0156</v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18" t="n">
        <v>358.482</v>
      </c>
      <c r="F1218" s="8" t="n">
        <v>319091.8831</v>
      </c>
      <c r="G1218" s="9" t="n">
        <v>186703201</v>
      </c>
      <c r="H1218" s="18" t="n">
        <v>56.8965</v>
      </c>
      <c r="I1218" s="8" t="n">
        <v>4780.7075</v>
      </c>
      <c r="J1218" s="9" t="n">
        <v>7783563</v>
      </c>
      <c r="K1218" s="18" t="n">
        <v>415.3785</v>
      </c>
      <c r="L1218" s="8" t="n">
        <v>323872.5906</v>
      </c>
      <c r="M1218" s="9" t="n">
        <v>194486764</v>
      </c>
      <c r="N1218" s="29" t="n">
        <v>15.42</v>
      </c>
      <c r="O1218" s="30" t="n">
        <v>15.9025</v>
      </c>
      <c r="P1218" s="30" t="n">
        <v>14.6375</v>
      </c>
      <c r="Q1218" s="30" t="n">
        <v>14.6825</v>
      </c>
      <c r="R1218" s="31" t="n">
        <v>-0.0478</v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18" t="n">
        <v>371.0518</v>
      </c>
      <c r="F1219" s="8" t="n">
        <v>104702.4733</v>
      </c>
      <c r="G1219" s="9" t="n">
        <v>63370593</v>
      </c>
      <c r="H1219" s="18" t="n">
        <v>66.5924</v>
      </c>
      <c r="I1219" s="8" t="n">
        <v>6045.9686</v>
      </c>
      <c r="J1219" s="9" t="n">
        <v>9907634</v>
      </c>
      <c r="K1219" s="18" t="n">
        <v>437.6442</v>
      </c>
      <c r="L1219" s="8" t="n">
        <v>110748.4419</v>
      </c>
      <c r="M1219" s="9" t="n">
        <v>73278227</v>
      </c>
      <c r="N1219" s="29" t="n">
        <v>14.6825</v>
      </c>
      <c r="O1219" s="30" t="n">
        <v>15.2425</v>
      </c>
      <c r="P1219" s="30" t="n">
        <v>12.0825</v>
      </c>
      <c r="Q1219" s="30" t="n">
        <v>14.53</v>
      </c>
      <c r="R1219" s="31" t="n">
        <v>-0.0104</v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18" t="n">
        <v>354.5211</v>
      </c>
      <c r="F1220" s="8" t="n">
        <v>119714.0415</v>
      </c>
      <c r="G1220" s="9" t="n">
        <v>73010893</v>
      </c>
      <c r="H1220" s="18" t="n">
        <v>58.7933</v>
      </c>
      <c r="I1220" s="8" t="n">
        <v>5412.0611</v>
      </c>
      <c r="J1220" s="9" t="n">
        <v>8855661</v>
      </c>
      <c r="K1220" s="18" t="n">
        <v>413.3144</v>
      </c>
      <c r="L1220" s="8" t="n">
        <v>125126.1026</v>
      </c>
      <c r="M1220" s="9" t="n">
        <v>81866554</v>
      </c>
      <c r="N1220" s="29" t="n">
        <v>14.53</v>
      </c>
      <c r="O1220" s="30" t="n">
        <v>15.58</v>
      </c>
      <c r="P1220" s="30" t="n">
        <v>14.365</v>
      </c>
      <c r="Q1220" s="30" t="n">
        <v>14.44</v>
      </c>
      <c r="R1220" s="31" t="n">
        <v>-0.0062</v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18" t="n">
        <v>234.9543</v>
      </c>
      <c r="F1221" s="8" t="n">
        <v>116426.7178</v>
      </c>
      <c r="G1221" s="9" t="n">
        <v>71423501</v>
      </c>
      <c r="H1221" s="18" t="n">
        <v>53.5064</v>
      </c>
      <c r="I1221" s="8" t="n">
        <v>4594.676</v>
      </c>
      <c r="J1221" s="9" t="n">
        <v>7539522</v>
      </c>
      <c r="K1221" s="18" t="n">
        <v>288.4607</v>
      </c>
      <c r="L1221" s="8" t="n">
        <v>121021.3938</v>
      </c>
      <c r="M1221" s="9" t="n">
        <v>78963023</v>
      </c>
      <c r="N1221" s="29" t="n">
        <v>14.4425</v>
      </c>
      <c r="O1221" s="30" t="n">
        <v>15.0775</v>
      </c>
      <c r="P1221" s="30" t="n">
        <v>13.605</v>
      </c>
      <c r="Q1221" s="30" t="n">
        <v>13.72</v>
      </c>
      <c r="R1221" s="31" t="n">
        <v>-0.05</v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18" t="n">
        <v>314.5737</v>
      </c>
      <c r="F1222" s="8" t="n">
        <v>354256.5293</v>
      </c>
      <c r="G1222" s="9" t="n">
        <v>225939193</v>
      </c>
      <c r="H1222" s="18" t="n">
        <v>73.4833</v>
      </c>
      <c r="I1222" s="8" t="n">
        <v>3777.6436</v>
      </c>
      <c r="J1222" s="9" t="n">
        <v>6107810</v>
      </c>
      <c r="K1222" s="18" t="n">
        <v>388.057</v>
      </c>
      <c r="L1222" s="8" t="n">
        <v>358034.1729</v>
      </c>
      <c r="M1222" s="9" t="n">
        <v>232047003</v>
      </c>
      <c r="N1222" s="29" t="n">
        <v>13.715</v>
      </c>
      <c r="O1222" s="30" t="n">
        <v>14.0075</v>
      </c>
      <c r="P1222" s="30" t="n">
        <v>12.91</v>
      </c>
      <c r="Q1222" s="30" t="n">
        <v>13.31</v>
      </c>
      <c r="R1222" s="31" t="n">
        <v>-0.0295</v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18" t="n">
        <v>403.4047</v>
      </c>
      <c r="F1223" s="8" t="n">
        <v>104323.3954</v>
      </c>
      <c r="G1223" s="9" t="n">
        <v>62716958</v>
      </c>
      <c r="H1223" s="18" t="n">
        <v>76.6502</v>
      </c>
      <c r="I1223" s="8" t="n">
        <v>3715.1412</v>
      </c>
      <c r="J1223" s="9" t="n">
        <v>6234094</v>
      </c>
      <c r="K1223" s="18" t="n">
        <v>480.0549</v>
      </c>
      <c r="L1223" s="8" t="n">
        <v>108038.5366</v>
      </c>
      <c r="M1223" s="9" t="n">
        <v>68951052</v>
      </c>
      <c r="N1223" s="29" t="n">
        <v>13.3075</v>
      </c>
      <c r="O1223" s="30" t="n">
        <v>14.1225</v>
      </c>
      <c r="P1223" s="30" t="n">
        <v>13.2325</v>
      </c>
      <c r="Q1223" s="30" t="n">
        <v>13.91</v>
      </c>
      <c r="R1223" s="31" t="n">
        <v>0.0453</v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18" t="n">
        <v>391.6117</v>
      </c>
      <c r="F1224" s="8" t="n">
        <v>116132.5963</v>
      </c>
      <c r="G1224" s="9" t="n">
        <v>70157483</v>
      </c>
      <c r="H1224" s="18" t="n">
        <v>69.7731</v>
      </c>
      <c r="I1224" s="8" t="n">
        <v>3442.5287</v>
      </c>
      <c r="J1224" s="9" t="n">
        <v>5912614</v>
      </c>
      <c r="K1224" s="18" t="n">
        <v>461.3848</v>
      </c>
      <c r="L1224" s="8" t="n">
        <v>119575.125</v>
      </c>
      <c r="M1224" s="9" t="n">
        <v>76070097</v>
      </c>
      <c r="N1224" s="29" t="n">
        <v>13.91</v>
      </c>
      <c r="O1224" s="30" t="n">
        <v>14.36</v>
      </c>
      <c r="P1224" s="30" t="n">
        <v>13.5675</v>
      </c>
      <c r="Q1224" s="30" t="n">
        <v>13.76</v>
      </c>
      <c r="R1224" s="31" t="n">
        <v>-0.0108</v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18" t="n">
        <v>286.878</v>
      </c>
      <c r="F1225" s="8" t="n">
        <v>94646.6453</v>
      </c>
      <c r="G1225" s="9" t="n">
        <v>57370576</v>
      </c>
      <c r="H1225" s="18" t="n">
        <v>55.9528</v>
      </c>
      <c r="I1225" s="8" t="n">
        <v>2823.4791</v>
      </c>
      <c r="J1225" s="9" t="n">
        <v>4877231</v>
      </c>
      <c r="K1225" s="18" t="n">
        <v>342.8308</v>
      </c>
      <c r="L1225" s="8" t="n">
        <v>97470.1244</v>
      </c>
      <c r="M1225" s="9" t="n">
        <v>62247807</v>
      </c>
      <c r="N1225" s="29" t="n">
        <v>13.7625</v>
      </c>
      <c r="O1225" s="30" t="n">
        <v>14.1975</v>
      </c>
      <c r="P1225" s="30" t="n">
        <v>13.3725</v>
      </c>
      <c r="Q1225" s="30" t="n">
        <v>13.83</v>
      </c>
      <c r="R1225" s="31" t="n">
        <v>0.0049</v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18" t="n">
        <v>459.2479</v>
      </c>
      <c r="F1226" s="8" t="n">
        <v>192861.6844</v>
      </c>
      <c r="G1226" s="9" t="n">
        <v>115877370</v>
      </c>
      <c r="H1226" s="18" t="n">
        <v>77.50069999999999</v>
      </c>
      <c r="I1226" s="8" t="n">
        <v>3833.947</v>
      </c>
      <c r="J1226" s="9" t="n">
        <v>6434059</v>
      </c>
      <c r="K1226" s="18" t="n">
        <v>536.7486</v>
      </c>
      <c r="L1226" s="8" t="n">
        <v>196695.6314</v>
      </c>
      <c r="M1226" s="9" t="n">
        <v>122311429</v>
      </c>
      <c r="N1226" s="29" t="n">
        <v>13.83</v>
      </c>
      <c r="O1226" s="30" t="n">
        <v>14.13</v>
      </c>
      <c r="P1226" s="30" t="n">
        <v>13.095</v>
      </c>
      <c r="Q1226" s="30" t="n">
        <v>13.67</v>
      </c>
      <c r="R1226" s="31" t="n">
        <v>-0.0116</v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18" t="n">
        <v>586.3583</v>
      </c>
      <c r="F1227" s="8" t="n">
        <v>477829.4956</v>
      </c>
      <c r="G1227" s="9" t="n">
        <v>284686794</v>
      </c>
      <c r="H1227" s="18" t="n">
        <v>64.2437</v>
      </c>
      <c r="I1227" s="8" t="n">
        <v>3459.86</v>
      </c>
      <c r="J1227" s="9" t="n">
        <v>5768849</v>
      </c>
      <c r="K1227" s="18" t="n">
        <v>650.602</v>
      </c>
      <c r="L1227" s="8" t="n">
        <v>481289.3556</v>
      </c>
      <c r="M1227" s="9" t="n">
        <v>290455643</v>
      </c>
      <c r="N1227" s="29" t="n">
        <v>13.67</v>
      </c>
      <c r="O1227" s="30" t="n">
        <v>14.1775</v>
      </c>
      <c r="P1227" s="30" t="n">
        <v>13.28</v>
      </c>
      <c r="Q1227" s="30" t="n">
        <v>13.73</v>
      </c>
      <c r="R1227" s="31" t="n">
        <v>0.0044</v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18" t="n">
        <v>411.5509</v>
      </c>
      <c r="F1228" s="8" t="n">
        <v>111342.5664</v>
      </c>
      <c r="G1228" s="9" t="n">
        <v>66461867</v>
      </c>
      <c r="H1228" s="18" t="n">
        <v>58.1578</v>
      </c>
      <c r="I1228" s="8" t="n">
        <v>3301.8535</v>
      </c>
      <c r="J1228" s="9" t="n">
        <v>5522546</v>
      </c>
      <c r="K1228" s="18" t="n">
        <v>469.7087</v>
      </c>
      <c r="L1228" s="8" t="n">
        <v>114644.4199</v>
      </c>
      <c r="M1228" s="9" t="n">
        <v>71984413</v>
      </c>
      <c r="N1228" s="29" t="n">
        <v>13.725</v>
      </c>
      <c r="O1228" s="30" t="n">
        <v>13.86</v>
      </c>
      <c r="P1228" s="30" t="n">
        <v>13.3325</v>
      </c>
      <c r="Q1228" s="30" t="n">
        <v>13.47</v>
      </c>
      <c r="R1228" s="31" t="n">
        <v>-0.0186</v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18" t="n">
        <v>384.9528</v>
      </c>
      <c r="F1229" s="8" t="n">
        <v>126732.9779</v>
      </c>
      <c r="G1229" s="9" t="n">
        <v>75605017</v>
      </c>
      <c r="H1229" s="18" t="n">
        <v>63.3804</v>
      </c>
      <c r="I1229" s="8" t="n">
        <v>3641.6919</v>
      </c>
      <c r="J1229" s="9" t="n">
        <v>6108984</v>
      </c>
      <c r="K1229" s="18" t="n">
        <v>448.3332</v>
      </c>
      <c r="L1229" s="8" t="n">
        <v>130374.6698</v>
      </c>
      <c r="M1229" s="9" t="n">
        <v>81714001</v>
      </c>
      <c r="N1229" s="29" t="n">
        <v>13.47</v>
      </c>
      <c r="O1229" s="30" t="n">
        <v>14.2075</v>
      </c>
      <c r="P1229" s="30" t="n">
        <v>13.47</v>
      </c>
      <c r="Q1229" s="30" t="n">
        <v>13.99</v>
      </c>
      <c r="R1229" s="31" t="n">
        <v>0.0386</v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18" t="n">
        <v>353.9759</v>
      </c>
      <c r="F1230" s="8" t="n">
        <v>122839.0433</v>
      </c>
      <c r="G1230" s="9" t="n">
        <v>73654551</v>
      </c>
      <c r="H1230" s="18" t="n">
        <v>64.48699999999999</v>
      </c>
      <c r="I1230" s="8" t="n">
        <v>3519.9991</v>
      </c>
      <c r="J1230" s="9" t="n">
        <v>6269927</v>
      </c>
      <c r="K1230" s="18" t="n">
        <v>418.4629</v>
      </c>
      <c r="L1230" s="8" t="n">
        <v>126359.0424</v>
      </c>
      <c r="M1230" s="9" t="n">
        <v>79924478</v>
      </c>
      <c r="N1230" s="29" t="n">
        <v>13.985</v>
      </c>
      <c r="O1230" s="30" t="n">
        <v>14.5025</v>
      </c>
      <c r="P1230" s="30" t="n">
        <v>13.675</v>
      </c>
      <c r="Q1230" s="30" t="n">
        <v>14.07</v>
      </c>
      <c r="R1230" s="31" t="n">
        <v>0.0061</v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18" t="n">
        <v>483.9815</v>
      </c>
      <c r="F1231" s="8" t="n">
        <v>223083.3456</v>
      </c>
      <c r="G1231" s="9" t="n">
        <v>133137296</v>
      </c>
      <c r="H1231" s="18" t="n">
        <v>59.2795</v>
      </c>
      <c r="I1231" s="8" t="n">
        <v>4069.1503</v>
      </c>
      <c r="J1231" s="9" t="n">
        <v>6742033</v>
      </c>
      <c r="K1231" s="18" t="n">
        <v>543.261</v>
      </c>
      <c r="L1231" s="8" t="n">
        <v>227152.4959</v>
      </c>
      <c r="M1231" s="9" t="n">
        <v>139879329</v>
      </c>
      <c r="N1231" s="29" t="n">
        <v>14.0725</v>
      </c>
      <c r="O1231" s="30" t="n">
        <v>14.3725</v>
      </c>
      <c r="P1231" s="30" t="n">
        <v>13.635</v>
      </c>
      <c r="Q1231" s="30" t="n">
        <v>13.69</v>
      </c>
      <c r="R1231" s="31" t="n">
        <v>-0.0272</v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18" t="n">
        <v>456.4686</v>
      </c>
      <c r="F1232" s="8" t="n">
        <v>426456.659</v>
      </c>
      <c r="G1232" s="9" t="n">
        <v>253785932</v>
      </c>
      <c r="H1232" s="18" t="n">
        <v>43.2167</v>
      </c>
      <c r="I1232" s="8" t="n">
        <v>3038.0167</v>
      </c>
      <c r="J1232" s="9" t="n">
        <v>5095150</v>
      </c>
      <c r="K1232" s="18" t="n">
        <v>499.6853</v>
      </c>
      <c r="L1232" s="8" t="n">
        <v>429494.6757</v>
      </c>
      <c r="M1232" s="9" t="n">
        <v>258881082</v>
      </c>
      <c r="N1232" s="29" t="n">
        <v>13.6925</v>
      </c>
      <c r="O1232" s="30" t="n">
        <v>13.9275</v>
      </c>
      <c r="P1232" s="30" t="n">
        <v>13.2225</v>
      </c>
      <c r="Q1232" s="30" t="n">
        <v>13.28</v>
      </c>
      <c r="R1232" s="31" t="n">
        <v>-0.0301</v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18" t="n">
        <v>337.9702</v>
      </c>
      <c r="F1233" s="8" t="n">
        <v>109507.9073</v>
      </c>
      <c r="G1233" s="9" t="n">
        <v>65714112</v>
      </c>
      <c r="H1233" s="18" t="n">
        <v>46.5747</v>
      </c>
      <c r="I1233" s="8" t="n">
        <v>3600.1773</v>
      </c>
      <c r="J1233" s="9" t="n">
        <v>5929933</v>
      </c>
      <c r="K1233" s="18" t="n">
        <v>384.5449</v>
      </c>
      <c r="L1233" s="8" t="n">
        <v>113108.0846</v>
      </c>
      <c r="M1233" s="9" t="n">
        <v>71644045</v>
      </c>
      <c r="N1233" s="29" t="n">
        <v>13.28</v>
      </c>
      <c r="O1233" s="30" t="n">
        <v>14.0975</v>
      </c>
      <c r="P1233" s="30" t="n">
        <v>13.28</v>
      </c>
      <c r="Q1233" s="30" t="n">
        <v>13.42</v>
      </c>
      <c r="R1233" s="31" t="n">
        <v>0.0105</v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18" t="n">
        <v>356.6742</v>
      </c>
      <c r="F1234" s="8" t="n">
        <v>128644.6096</v>
      </c>
      <c r="G1234" s="9" t="n">
        <v>76850738</v>
      </c>
      <c r="H1234" s="18" t="n">
        <v>55.0747</v>
      </c>
      <c r="I1234" s="8" t="n">
        <v>4309.428</v>
      </c>
      <c r="J1234" s="9" t="n">
        <v>7106828</v>
      </c>
      <c r="K1234" s="18" t="n">
        <v>411.7489</v>
      </c>
      <c r="L1234" s="8" t="n">
        <v>132954.0376</v>
      </c>
      <c r="M1234" s="9" t="n">
        <v>83957566</v>
      </c>
      <c r="N1234" s="29" t="n">
        <v>13.415</v>
      </c>
      <c r="O1234" s="30" t="n">
        <v>13.6525</v>
      </c>
      <c r="P1234" s="30" t="n">
        <v>11.3425</v>
      </c>
      <c r="Q1234" s="30" t="n">
        <v>13.21</v>
      </c>
      <c r="R1234" s="31" t="n">
        <v>-0.0153</v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18" t="n">
        <v>423.1983</v>
      </c>
      <c r="F1235" s="8" t="n">
        <v>177199.9302</v>
      </c>
      <c r="G1235" s="9" t="n">
        <v>104752131</v>
      </c>
      <c r="H1235" s="18" t="n">
        <v>70.35680000000001</v>
      </c>
      <c r="I1235" s="8" t="n">
        <v>5427.1848</v>
      </c>
      <c r="J1235" s="9" t="n">
        <v>8908338</v>
      </c>
      <c r="K1235" s="18" t="n">
        <v>493.5551</v>
      </c>
      <c r="L1235" s="8" t="n">
        <v>182627.115</v>
      </c>
      <c r="M1235" s="9" t="n">
        <v>113660469</v>
      </c>
      <c r="N1235" s="29" t="n">
        <v>13.21</v>
      </c>
      <c r="O1235" s="30" t="n">
        <v>13.5725</v>
      </c>
      <c r="P1235" s="30" t="n">
        <v>12.585</v>
      </c>
      <c r="Q1235" s="30" t="n">
        <v>13.3</v>
      </c>
      <c r="R1235" s="31" t="n">
        <v>0.0068</v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18" t="n">
        <v>516.7336</v>
      </c>
      <c r="F1236" s="8" t="n">
        <v>441966.5599</v>
      </c>
      <c r="G1236" s="9" t="n">
        <v>256955582</v>
      </c>
      <c r="H1236" s="18" t="n">
        <v>76.3582</v>
      </c>
      <c r="I1236" s="8" t="n">
        <v>6260.9994</v>
      </c>
      <c r="J1236" s="9" t="n">
        <v>10137671</v>
      </c>
      <c r="K1236" s="18" t="n">
        <v>593.0918</v>
      </c>
      <c r="L1236" s="8" t="n">
        <v>448227.5593</v>
      </c>
      <c r="M1236" s="9" t="n">
        <v>267093253</v>
      </c>
      <c r="N1236" s="29" t="n">
        <v>13.2975</v>
      </c>
      <c r="O1236" s="30" t="n">
        <v>13.2975</v>
      </c>
      <c r="P1236" s="30" t="n">
        <v>12.5125</v>
      </c>
      <c r="Q1236" s="30" t="n">
        <v>12.6</v>
      </c>
      <c r="R1236" s="31" t="n">
        <v>-0.0525</v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18" t="n">
        <v>462.9765</v>
      </c>
      <c r="F1237" s="8" t="n">
        <v>142089.8021</v>
      </c>
      <c r="G1237" s="9" t="n">
        <v>83894719</v>
      </c>
      <c r="H1237" s="18" t="n">
        <v>82.37350000000001</v>
      </c>
      <c r="I1237" s="8" t="n">
        <v>7554.5334</v>
      </c>
      <c r="J1237" s="9" t="n">
        <v>12010130</v>
      </c>
      <c r="K1237" s="18" t="n">
        <v>545.35</v>
      </c>
      <c r="L1237" s="8" t="n">
        <v>149644.3355</v>
      </c>
      <c r="M1237" s="9" t="n">
        <v>95904849</v>
      </c>
      <c r="N1237" s="29" t="n">
        <v>12.6025</v>
      </c>
      <c r="O1237" s="30" t="n">
        <v>12.835</v>
      </c>
      <c r="P1237" s="30" t="n">
        <v>10.695</v>
      </c>
      <c r="Q1237" s="30" t="n">
        <v>12.58</v>
      </c>
      <c r="R1237" s="31" t="n">
        <v>-0.0018</v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18" t="n">
        <v>511.1966</v>
      </c>
      <c r="F1238" s="8" t="n">
        <v>165753.0399</v>
      </c>
      <c r="G1238" s="9" t="n">
        <v>97370561</v>
      </c>
      <c r="H1238" s="18" t="n">
        <v>84.4067</v>
      </c>
      <c r="I1238" s="8" t="n">
        <v>7321.515</v>
      </c>
      <c r="J1238" s="9" t="n">
        <v>11583963</v>
      </c>
      <c r="K1238" s="18" t="n">
        <v>595.6033</v>
      </c>
      <c r="L1238" s="8" t="n">
        <v>173074.5549</v>
      </c>
      <c r="M1238" s="9" t="n">
        <v>108954524</v>
      </c>
      <c r="N1238" s="29" t="n">
        <v>12.575</v>
      </c>
      <c r="O1238" s="30" t="n">
        <v>13.9525</v>
      </c>
      <c r="P1238" s="30" t="n">
        <v>12.575</v>
      </c>
      <c r="Q1238" s="30" t="n">
        <v>13.7</v>
      </c>
      <c r="R1238" s="31" t="n">
        <v>0.0895</v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18" t="n">
        <v>483.3341</v>
      </c>
      <c r="F1239" s="8" t="n">
        <v>163455.1713</v>
      </c>
      <c r="G1239" s="9" t="n">
        <v>94856644</v>
      </c>
      <c r="H1239" s="18" t="n">
        <v>76.4355</v>
      </c>
      <c r="I1239" s="8" t="n">
        <v>7233.6067</v>
      </c>
      <c r="J1239" s="9" t="n">
        <v>11226628</v>
      </c>
      <c r="K1239" s="18" t="n">
        <v>559.7696</v>
      </c>
      <c r="L1239" s="8" t="n">
        <v>170688.778</v>
      </c>
      <c r="M1239" s="9" t="n">
        <v>106083272</v>
      </c>
      <c r="N1239" s="29" t="n">
        <v>13.7</v>
      </c>
      <c r="O1239" s="30" t="n">
        <v>14.475</v>
      </c>
      <c r="P1239" s="30" t="n">
        <v>13.49</v>
      </c>
      <c r="Q1239" s="30" t="n">
        <v>13.64</v>
      </c>
      <c r="R1239" s="31" t="n">
        <v>-0.0044</v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18" t="n">
        <v>591.356</v>
      </c>
      <c r="F1240" s="8" t="n">
        <v>257605.3947</v>
      </c>
      <c r="G1240" s="9" t="n">
        <v>151129896</v>
      </c>
      <c r="H1240" s="18" t="n">
        <v>61.8284</v>
      </c>
      <c r="I1240" s="8" t="n">
        <v>5810.5776</v>
      </c>
      <c r="J1240" s="9" t="n">
        <v>9492938</v>
      </c>
      <c r="K1240" s="18" t="n">
        <v>653.1844</v>
      </c>
      <c r="L1240" s="8" t="n">
        <v>263415.9723</v>
      </c>
      <c r="M1240" s="9" t="n">
        <v>160622834</v>
      </c>
      <c r="N1240" s="29" t="n">
        <v>13.635</v>
      </c>
      <c r="O1240" s="30" t="n">
        <v>13.915</v>
      </c>
      <c r="P1240" s="30" t="n">
        <v>13.305</v>
      </c>
      <c r="Q1240" s="30" t="n">
        <v>13.47</v>
      </c>
      <c r="R1240" s="31" t="n">
        <v>-0.0121</v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18" t="n">
        <v>508.5202</v>
      </c>
      <c r="F1241" s="8" t="n">
        <v>539582.3453</v>
      </c>
      <c r="G1241" s="9" t="n">
        <v>323515875</v>
      </c>
      <c r="H1241" s="18" t="n">
        <v>63.1647</v>
      </c>
      <c r="I1241" s="8" t="n">
        <v>3505.9591</v>
      </c>
      <c r="J1241" s="9" t="n">
        <v>5760063</v>
      </c>
      <c r="K1241" s="18" t="n">
        <v>571.6849</v>
      </c>
      <c r="L1241" s="8" t="n">
        <v>543088.3044</v>
      </c>
      <c r="M1241" s="9" t="n">
        <v>329275938</v>
      </c>
      <c r="N1241" s="29" t="n">
        <v>13.47</v>
      </c>
      <c r="O1241" s="30" t="n">
        <v>13.85</v>
      </c>
      <c r="P1241" s="30" t="n">
        <v>12.9775</v>
      </c>
      <c r="Q1241" s="30" t="n">
        <v>13.3</v>
      </c>
      <c r="R1241" s="31" t="n">
        <v>-0.0126</v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18" t="n">
        <v>434.135</v>
      </c>
      <c r="F1242" s="8" t="n">
        <v>115998.2964</v>
      </c>
      <c r="G1242" s="9" t="n">
        <v>66160471</v>
      </c>
      <c r="H1242" s="18" t="n">
        <v>80.8242</v>
      </c>
      <c r="I1242" s="8" t="n">
        <v>3557.3877</v>
      </c>
      <c r="J1242" s="9" t="n">
        <v>5766490</v>
      </c>
      <c r="K1242" s="18" t="n">
        <v>514.9592</v>
      </c>
      <c r="L1242" s="8" t="n">
        <v>119555.6841</v>
      </c>
      <c r="M1242" s="9" t="n">
        <v>71926961</v>
      </c>
      <c r="N1242" s="29" t="n">
        <v>13.3</v>
      </c>
      <c r="O1242" s="30" t="n">
        <v>13.61</v>
      </c>
      <c r="P1242" s="30" t="n">
        <v>12.5725</v>
      </c>
      <c r="Q1242" s="30" t="n">
        <v>12.72</v>
      </c>
      <c r="R1242" s="31" t="n">
        <v>-0.0436</v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18" t="n">
        <v>381.6881</v>
      </c>
      <c r="F1243" s="8" t="n">
        <v>131755.626</v>
      </c>
      <c r="G1243" s="9" t="n">
        <v>75631132</v>
      </c>
      <c r="H1243" s="18" t="n">
        <v>66.3314</v>
      </c>
      <c r="I1243" s="8" t="n">
        <v>3311.149</v>
      </c>
      <c r="J1243" s="9" t="n">
        <v>5323551</v>
      </c>
      <c r="K1243" s="18" t="n">
        <v>448.0195</v>
      </c>
      <c r="L1243" s="8" t="n">
        <v>135066.775</v>
      </c>
      <c r="M1243" s="9" t="n">
        <v>80954683</v>
      </c>
      <c r="N1243" s="29" t="n">
        <v>12.7175</v>
      </c>
      <c r="O1243" s="30" t="n">
        <v>14.0525</v>
      </c>
      <c r="P1243" s="30" t="n">
        <v>12.7175</v>
      </c>
      <c r="Q1243" s="30" t="n">
        <v>13.78</v>
      </c>
      <c r="R1243" s="31" t="n">
        <v>0.0835</v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18" t="n">
        <v>435.639</v>
      </c>
      <c r="F1244" s="8" t="n">
        <v>186692.5256</v>
      </c>
      <c r="G1244" s="9" t="n">
        <v>107411681</v>
      </c>
      <c r="H1244" s="18" t="n">
        <v>62.3383</v>
      </c>
      <c r="I1244" s="8" t="n">
        <v>3123.5505</v>
      </c>
      <c r="J1244" s="9" t="n">
        <v>5111218</v>
      </c>
      <c r="K1244" s="18" t="n">
        <v>497.9773</v>
      </c>
      <c r="L1244" s="8" t="n">
        <v>189816.0761</v>
      </c>
      <c r="M1244" s="9" t="n">
        <v>112522899</v>
      </c>
      <c r="N1244" s="29" t="n">
        <v>13.7825</v>
      </c>
      <c r="O1244" s="30" t="n">
        <v>14.1425</v>
      </c>
      <c r="P1244" s="30" t="n">
        <v>13.5125</v>
      </c>
      <c r="Q1244" s="30" t="n">
        <v>13.72</v>
      </c>
      <c r="R1244" s="31" t="n">
        <v>-0.0045</v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18" t="n">
        <v>373.4219</v>
      </c>
      <c r="F1245" s="8" t="n">
        <v>368961.3985</v>
      </c>
      <c r="G1245" s="9" t="n">
        <v>212127782</v>
      </c>
      <c r="H1245" s="18" t="n">
        <v>72.4898</v>
      </c>
      <c r="I1245" s="8" t="n">
        <v>3843.1184</v>
      </c>
      <c r="J1245" s="9" t="n">
        <v>6190093</v>
      </c>
      <c r="K1245" s="18" t="n">
        <v>445.9117</v>
      </c>
      <c r="L1245" s="8" t="n">
        <v>372804.5169</v>
      </c>
      <c r="M1245" s="9" t="n">
        <v>218317875</v>
      </c>
      <c r="N1245" s="29" t="n">
        <v>13.7225</v>
      </c>
      <c r="O1245" s="30" t="n">
        <v>14.1075</v>
      </c>
      <c r="P1245" s="30" t="n">
        <v>13.41</v>
      </c>
      <c r="Q1245" s="30" t="n">
        <v>13.6</v>
      </c>
      <c r="R1245" s="31" t="n">
        <v>-0.0089</v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18" t="n">
        <v>444.7813</v>
      </c>
      <c r="F1246" s="8" t="n">
        <v>126111.757</v>
      </c>
      <c r="G1246" s="9" t="n">
        <v>73348030</v>
      </c>
      <c r="H1246" s="18" t="n">
        <v>90.07510000000001</v>
      </c>
      <c r="I1246" s="8" t="n">
        <v>5204.2771</v>
      </c>
      <c r="J1246" s="9" t="n">
        <v>8466082</v>
      </c>
      <c r="K1246" s="18" t="n">
        <v>534.8564</v>
      </c>
      <c r="L1246" s="8" t="n">
        <v>131316.0341</v>
      </c>
      <c r="M1246" s="9" t="n">
        <v>81814112</v>
      </c>
      <c r="N1246" s="29" t="n">
        <v>13.6</v>
      </c>
      <c r="O1246" s="30" t="n">
        <v>14.2475</v>
      </c>
      <c r="P1246" s="30" t="n">
        <v>13.395</v>
      </c>
      <c r="Q1246" s="30" t="n">
        <v>13.76</v>
      </c>
      <c r="R1246" s="31" t="n">
        <v>0.0118</v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18" t="n">
        <v>927.6917999999999</v>
      </c>
      <c r="F1247" s="8" t="n">
        <v>138236.8405</v>
      </c>
      <c r="G1247" s="9" t="n">
        <v>82066785</v>
      </c>
      <c r="H1247" s="18" t="n">
        <v>124.7494</v>
      </c>
      <c r="I1247" s="8" t="n">
        <v>5653.8582</v>
      </c>
      <c r="J1247" s="9" t="n">
        <v>9562007</v>
      </c>
      <c r="K1247" s="18" t="n">
        <v>1052.4412</v>
      </c>
      <c r="L1247" s="8" t="n">
        <v>143890.6987</v>
      </c>
      <c r="M1247" s="9" t="n">
        <v>91628792</v>
      </c>
      <c r="N1247" s="29" t="n">
        <v>13.755</v>
      </c>
      <c r="O1247" s="30" t="n">
        <v>23.1875</v>
      </c>
      <c r="P1247" s="30" t="n">
        <v>13.755</v>
      </c>
      <c r="Q1247" s="30" t="n">
        <v>22.79</v>
      </c>
      <c r="R1247" s="31" t="n">
        <v>0.6569</v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18" t="n">
        <v>689.0461</v>
      </c>
      <c r="F1248" s="8" t="n">
        <v>160207.6442</v>
      </c>
      <c r="G1248" s="9" t="n">
        <v>94749841</v>
      </c>
      <c r="H1248" s="18" t="n">
        <v>80.5145</v>
      </c>
      <c r="I1248" s="8" t="n">
        <v>4074.5714</v>
      </c>
      <c r="J1248" s="9" t="n">
        <v>6824902</v>
      </c>
      <c r="K1248" s="18" t="n">
        <v>769.5606</v>
      </c>
      <c r="L1248" s="8" t="n">
        <v>164282.2156</v>
      </c>
      <c r="M1248" s="9" t="n">
        <v>101574743</v>
      </c>
      <c r="N1248" s="29" t="n">
        <v>22.7925</v>
      </c>
      <c r="O1248" s="30" t="n">
        <v>22.7925</v>
      </c>
      <c r="P1248" s="30" t="n">
        <v>19.3825</v>
      </c>
      <c r="Q1248" s="30" t="n">
        <v>20.44</v>
      </c>
      <c r="R1248" s="31" t="n">
        <v>-0.1032</v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18" t="n">
        <v>498.5138</v>
      </c>
      <c r="F1249" s="8" t="n">
        <v>364840.31</v>
      </c>
      <c r="G1249" s="9" t="n">
        <v>217040013</v>
      </c>
      <c r="H1249" s="18" t="n">
        <v>69.38849999999999</v>
      </c>
      <c r="I1249" s="8" t="n">
        <v>3536.9924</v>
      </c>
      <c r="J1249" s="9" t="n">
        <v>5811260</v>
      </c>
      <c r="K1249" s="18" t="n">
        <v>567.9023</v>
      </c>
      <c r="L1249" s="8" t="n">
        <v>368377.3024</v>
      </c>
      <c r="M1249" s="9" t="n">
        <v>222851273</v>
      </c>
      <c r="N1249" s="29" t="n">
        <v>20.4425</v>
      </c>
      <c r="O1249" s="30" t="n">
        <v>21.7475</v>
      </c>
      <c r="P1249" s="30" t="n">
        <v>19.6975</v>
      </c>
      <c r="Q1249" s="30" t="n">
        <v>21.43</v>
      </c>
      <c r="R1249" s="31" t="n">
        <v>0.0483</v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18" t="n">
        <v>500.7426</v>
      </c>
      <c r="F1250" s="8" t="n">
        <v>92988.53230000001</v>
      </c>
      <c r="G1250" s="9" t="n">
        <v>54629127</v>
      </c>
      <c r="H1250" s="18" t="n">
        <v>78.1395</v>
      </c>
      <c r="I1250" s="8" t="n">
        <v>4608.8111</v>
      </c>
      <c r="J1250" s="9" t="n">
        <v>7512643</v>
      </c>
      <c r="K1250" s="18" t="n">
        <v>578.8821</v>
      </c>
      <c r="L1250" s="8" t="n">
        <v>97597.3434</v>
      </c>
      <c r="M1250" s="9" t="n">
        <v>62141770</v>
      </c>
      <c r="N1250" s="29" t="n">
        <v>21.43</v>
      </c>
      <c r="O1250" s="30" t="n">
        <v>21.43</v>
      </c>
      <c r="P1250" s="30" t="n">
        <v>18.855</v>
      </c>
      <c r="Q1250" s="30" t="n">
        <v>20.11</v>
      </c>
      <c r="R1250" s="31" t="n">
        <v>-0.0616</v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18" t="n">
        <v>281.2738</v>
      </c>
      <c r="F1251" s="8" t="n">
        <v>90355.2202</v>
      </c>
      <c r="G1251" s="9" t="n">
        <v>52745709</v>
      </c>
      <c r="H1251" s="18" t="n">
        <v>72.53579999999999</v>
      </c>
      <c r="I1251" s="8" t="n">
        <v>4840.8841</v>
      </c>
      <c r="J1251" s="9" t="n">
        <v>7929207</v>
      </c>
      <c r="K1251" s="18" t="n">
        <v>353.8096</v>
      </c>
      <c r="L1251" s="8" t="n">
        <v>95196.10430000001</v>
      </c>
      <c r="M1251" s="9" t="n">
        <v>60674916</v>
      </c>
      <c r="N1251" s="29" t="n">
        <v>20.1075</v>
      </c>
      <c r="O1251" s="30" t="n">
        <v>20.1075</v>
      </c>
      <c r="P1251" s="30" t="n">
        <v>15.9725</v>
      </c>
      <c r="Q1251" s="30" t="n">
        <v>16.13</v>
      </c>
      <c r="R1251" s="31" t="n">
        <v>-0.1978</v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18" t="n">
        <v>458.8326</v>
      </c>
      <c r="F1252" s="8" t="n">
        <v>194255.0404</v>
      </c>
      <c r="G1252" s="9" t="n">
        <v>111907304</v>
      </c>
      <c r="H1252" s="18" t="n">
        <v>74.64579999999999</v>
      </c>
      <c r="I1252" s="8" t="n">
        <v>5255.9793</v>
      </c>
      <c r="J1252" s="9" t="n">
        <v>8592011</v>
      </c>
      <c r="K1252" s="18" t="n">
        <v>533.4784</v>
      </c>
      <c r="L1252" s="8" t="n">
        <v>199511.0197</v>
      </c>
      <c r="M1252" s="9" t="n">
        <v>120499315</v>
      </c>
      <c r="N1252" s="29" t="n">
        <v>16.125</v>
      </c>
      <c r="O1252" s="30" t="n">
        <v>16.125</v>
      </c>
      <c r="P1252" s="30" t="n">
        <v>15.115</v>
      </c>
      <c r="Q1252" s="30" t="n">
        <v>15.87</v>
      </c>
      <c r="R1252" s="31" t="n">
        <v>-0.0158</v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18" t="n">
        <v>785.827</v>
      </c>
      <c r="F1253" s="8" t="n">
        <v>544026.5616</v>
      </c>
      <c r="G1253" s="9" t="n">
        <v>308628842</v>
      </c>
      <c r="H1253" s="18" t="n">
        <v>79.7867</v>
      </c>
      <c r="I1253" s="8" t="n">
        <v>6441.6978</v>
      </c>
      <c r="J1253" s="9" t="n">
        <v>10144425</v>
      </c>
      <c r="K1253" s="18" t="n">
        <v>865.6137</v>
      </c>
      <c r="L1253" s="8" t="n">
        <v>550468.2594</v>
      </c>
      <c r="M1253" s="9" t="n">
        <v>318773267</v>
      </c>
      <c r="N1253" s="29" t="n">
        <v>15.865</v>
      </c>
      <c r="O1253" s="30" t="n">
        <v>16.4625</v>
      </c>
      <c r="P1253" s="30" t="n">
        <v>15.09</v>
      </c>
      <c r="Q1253" s="30" t="n">
        <v>15.47</v>
      </c>
      <c r="R1253" s="31" t="n">
        <v>-0.0249</v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18" t="n">
        <v>494.4844</v>
      </c>
      <c r="F1254" s="8" t="n">
        <v>136329.4191</v>
      </c>
      <c r="G1254" s="9" t="n">
        <v>77945118</v>
      </c>
      <c r="H1254" s="18" t="n">
        <v>92.2612</v>
      </c>
      <c r="I1254" s="8" t="n">
        <v>7762.2334</v>
      </c>
      <c r="J1254" s="9" t="n">
        <v>12018882</v>
      </c>
      <c r="K1254" s="18" t="n">
        <v>586.7456</v>
      </c>
      <c r="L1254" s="8" t="n">
        <v>144091.6525</v>
      </c>
      <c r="M1254" s="9" t="n">
        <v>89964000</v>
      </c>
      <c r="N1254" s="29" t="n">
        <v>15.4675</v>
      </c>
      <c r="O1254" s="30" t="n">
        <v>16.3325</v>
      </c>
      <c r="P1254" s="30" t="n">
        <v>14.2175</v>
      </c>
      <c r="Q1254" s="30" t="n">
        <v>15.52</v>
      </c>
      <c r="R1254" s="31" t="n">
        <v>0.0034</v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18" t="n">
        <v>366.4985</v>
      </c>
      <c r="F1255" s="8" t="n">
        <v>127825.1089</v>
      </c>
      <c r="G1255" s="9" t="n">
        <v>73087380</v>
      </c>
      <c r="H1255" s="18" t="n">
        <v>78.7608</v>
      </c>
      <c r="I1255" s="8" t="n">
        <v>6761.4743</v>
      </c>
      <c r="J1255" s="9" t="n">
        <v>10255531</v>
      </c>
      <c r="K1255" s="18" t="n">
        <v>445.2593</v>
      </c>
      <c r="L1255" s="8" t="n">
        <v>134586.5832</v>
      </c>
      <c r="M1255" s="9" t="n">
        <v>83342911</v>
      </c>
      <c r="N1255" s="29" t="n">
        <v>15.515</v>
      </c>
      <c r="O1255" s="30" t="n">
        <v>16.0075</v>
      </c>
      <c r="P1255" s="30" t="n">
        <v>14.54</v>
      </c>
      <c r="Q1255" s="30" t="n">
        <v>15.23</v>
      </c>
      <c r="R1255" s="31" t="n">
        <v>-0.0184</v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18" t="n">
        <v>591.5829</v>
      </c>
      <c r="F1256" s="8" t="n">
        <v>263431.8827</v>
      </c>
      <c r="G1256" s="9" t="n">
        <v>149384531</v>
      </c>
      <c r="H1256" s="18" t="n">
        <v>82.4383</v>
      </c>
      <c r="I1256" s="8" t="n">
        <v>7086.0534</v>
      </c>
      <c r="J1256" s="9" t="n">
        <v>11039453</v>
      </c>
      <c r="K1256" s="18" t="n">
        <v>674.0212</v>
      </c>
      <c r="L1256" s="8" t="n">
        <v>270517.9361</v>
      </c>
      <c r="M1256" s="9" t="n">
        <v>160423984</v>
      </c>
      <c r="N1256" s="29" t="n">
        <v>15.23</v>
      </c>
      <c r="O1256" s="30" t="n">
        <v>16.5175</v>
      </c>
      <c r="P1256" s="30" t="n">
        <v>12.8425</v>
      </c>
      <c r="Q1256" s="30" t="n">
        <v>15.96</v>
      </c>
      <c r="R1256" s="31" t="n">
        <v>0.0479</v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18" t="n">
        <v>425.5917</v>
      </c>
      <c r="F1257" s="8" t="n">
        <v>478971.2687</v>
      </c>
      <c r="G1257" s="9" t="n">
        <v>275340658</v>
      </c>
      <c r="H1257" s="18" t="n">
        <v>75.61069999999999</v>
      </c>
      <c r="I1257" s="8" t="n">
        <v>3970.9938</v>
      </c>
      <c r="J1257" s="9" t="n">
        <v>6112401</v>
      </c>
      <c r="K1257" s="18" t="n">
        <v>501.2024</v>
      </c>
      <c r="L1257" s="8" t="n">
        <v>482942.2625</v>
      </c>
      <c r="M1257" s="9" t="n">
        <v>281453059</v>
      </c>
      <c r="N1257" s="29" t="n">
        <v>15.96</v>
      </c>
      <c r="O1257" s="30" t="n">
        <v>16.7625</v>
      </c>
      <c r="P1257" s="30" t="n">
        <v>15.5525</v>
      </c>
      <c r="Q1257" s="30" t="n">
        <v>16.25</v>
      </c>
      <c r="R1257" s="31" t="n">
        <v>0.0182</v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18" t="n">
        <v>645.0787</v>
      </c>
      <c r="F1258" s="8" t="n">
        <v>142887.2604</v>
      </c>
      <c r="G1258" s="9" t="n">
        <v>79498572</v>
      </c>
      <c r="H1258" s="18" t="n">
        <v>99.55500000000001</v>
      </c>
      <c r="I1258" s="8" t="n">
        <v>4082.5057</v>
      </c>
      <c r="J1258" s="9" t="n">
        <v>6241878</v>
      </c>
      <c r="K1258" s="18" t="n">
        <v>744.6337</v>
      </c>
      <c r="L1258" s="8" t="n">
        <v>146969.7661</v>
      </c>
      <c r="M1258" s="9" t="n">
        <v>85740450</v>
      </c>
      <c r="N1258" s="29" t="n">
        <v>16.25</v>
      </c>
      <c r="O1258" s="30" t="n">
        <v>17.575</v>
      </c>
      <c r="P1258" s="30" t="n">
        <v>15.915</v>
      </c>
      <c r="Q1258" s="30" t="n">
        <v>17.16</v>
      </c>
      <c r="R1258" s="31" t="n">
        <v>0.056</v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18" t="n">
        <v>446.3113</v>
      </c>
      <c r="F1259" s="8" t="n">
        <v>131503.1265</v>
      </c>
      <c r="G1259" s="9" t="n">
        <v>72863416</v>
      </c>
      <c r="H1259" s="18" t="n">
        <v>78.5038</v>
      </c>
      <c r="I1259" s="8" t="n">
        <v>3355.4091</v>
      </c>
      <c r="J1259" s="9" t="n">
        <v>5130041</v>
      </c>
      <c r="K1259" s="18" t="n">
        <v>524.8151</v>
      </c>
      <c r="L1259" s="8" t="n">
        <v>134858.5356</v>
      </c>
      <c r="M1259" s="9" t="n">
        <v>77993457</v>
      </c>
      <c r="N1259" s="29" t="n">
        <v>17.1575</v>
      </c>
      <c r="O1259" s="30" t="n">
        <v>18.0725</v>
      </c>
      <c r="P1259" s="30" t="n">
        <v>16.6225</v>
      </c>
      <c r="Q1259" s="30" t="n">
        <v>16.94</v>
      </c>
      <c r="R1259" s="31" t="n">
        <v>-0.0127</v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18" t="n">
        <v>349.8898</v>
      </c>
      <c r="F1260" s="8" t="n">
        <v>140634.2471</v>
      </c>
      <c r="G1260" s="9" t="n">
        <v>77532558</v>
      </c>
      <c r="H1260" s="18" t="n">
        <v>77.3844</v>
      </c>
      <c r="I1260" s="8" t="n">
        <v>3286.5309</v>
      </c>
      <c r="J1260" s="9" t="n">
        <v>4889870</v>
      </c>
      <c r="K1260" s="18" t="n">
        <v>427.2742</v>
      </c>
      <c r="L1260" s="8" t="n">
        <v>143920.778</v>
      </c>
      <c r="M1260" s="9" t="n">
        <v>82422428</v>
      </c>
      <c r="N1260" s="29" t="n">
        <v>16.94</v>
      </c>
      <c r="O1260" s="30" t="n">
        <v>17.585</v>
      </c>
      <c r="P1260" s="30" t="n">
        <v>16.065</v>
      </c>
      <c r="Q1260" s="30" t="n">
        <v>17.37</v>
      </c>
      <c r="R1260" s="31" t="n">
        <v>0.0254</v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18" t="n">
        <v>422.7995</v>
      </c>
      <c r="F1261" s="8" t="n">
        <v>419208.1874</v>
      </c>
      <c r="G1261" s="9" t="n">
        <v>230355083</v>
      </c>
      <c r="H1261" s="18" t="n">
        <v>73.7432</v>
      </c>
      <c r="I1261" s="8" t="n">
        <v>3342.0592</v>
      </c>
      <c r="J1261" s="9" t="n">
        <v>4923492</v>
      </c>
      <c r="K1261" s="18" t="n">
        <v>496.5427</v>
      </c>
      <c r="L1261" s="8" t="n">
        <v>422550.2466</v>
      </c>
      <c r="M1261" s="9" t="n">
        <v>235278575</v>
      </c>
      <c r="N1261" s="29" t="n">
        <v>17.37</v>
      </c>
      <c r="O1261" s="30" t="n">
        <v>18.56</v>
      </c>
      <c r="P1261" s="30" t="n">
        <v>15.985</v>
      </c>
      <c r="Q1261" s="30" t="n">
        <v>18.22</v>
      </c>
      <c r="R1261" s="31" t="n">
        <v>0.0489</v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18" t="n">
        <v>614.0209</v>
      </c>
      <c r="F1262" s="8" t="n">
        <v>137158.673</v>
      </c>
      <c r="G1262" s="9" t="n">
        <v>75383445</v>
      </c>
      <c r="H1262" s="18" t="n">
        <v>82.78449999999999</v>
      </c>
      <c r="I1262" s="8" t="n">
        <v>3800.5513</v>
      </c>
      <c r="J1262" s="9" t="n">
        <v>5684736</v>
      </c>
      <c r="K1262" s="18" t="n">
        <v>696.8054</v>
      </c>
      <c r="L1262" s="8" t="n">
        <v>140959.2243</v>
      </c>
      <c r="M1262" s="9" t="n">
        <v>81068181</v>
      </c>
      <c r="N1262" s="29" t="n">
        <v>18.2225</v>
      </c>
      <c r="O1262" s="30" t="n">
        <v>18.8625</v>
      </c>
      <c r="P1262" s="30" t="n">
        <v>17.35</v>
      </c>
      <c r="Q1262" s="30" t="n">
        <v>18.26</v>
      </c>
      <c r="R1262" s="31" t="n">
        <v>0.0021</v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18" t="n">
        <v>386.0979</v>
      </c>
      <c r="F1263" s="8" t="n">
        <v>116093.4626</v>
      </c>
      <c r="G1263" s="9" t="n">
        <v>63707190</v>
      </c>
      <c r="H1263" s="18" t="n">
        <v>80.2774</v>
      </c>
      <c r="I1263" s="8" t="n">
        <v>3721.8305</v>
      </c>
      <c r="J1263" s="9" t="n">
        <v>5665356</v>
      </c>
      <c r="K1263" s="18" t="n">
        <v>466.3753</v>
      </c>
      <c r="L1263" s="8" t="n">
        <v>119815.2931</v>
      </c>
      <c r="M1263" s="9" t="n">
        <v>69372546</v>
      </c>
      <c r="N1263" s="29" t="n">
        <v>18.2575</v>
      </c>
      <c r="O1263" s="30" t="n">
        <v>18.795</v>
      </c>
      <c r="P1263" s="30" t="n">
        <v>18.0675</v>
      </c>
      <c r="Q1263" s="30" t="n">
        <v>18.34</v>
      </c>
      <c r="R1263" s="31" t="n">
        <v>0.0045</v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18" t="n">
        <v>275.9485</v>
      </c>
      <c r="F1264" s="8" t="n">
        <v>104544.0664</v>
      </c>
      <c r="G1264" s="9" t="n">
        <v>57614415</v>
      </c>
      <c r="H1264" s="18" t="n">
        <v>81.46639999999999</v>
      </c>
      <c r="I1264" s="8" t="n">
        <v>3894.2073</v>
      </c>
      <c r="J1264" s="9" t="n">
        <v>5934225</v>
      </c>
      <c r="K1264" s="18" t="n">
        <v>357.4149</v>
      </c>
      <c r="L1264" s="8" t="n">
        <v>108438.2737</v>
      </c>
      <c r="M1264" s="9" t="n">
        <v>63548640</v>
      </c>
      <c r="N1264" s="29" t="n">
        <v>18.3375</v>
      </c>
      <c r="O1264" s="30" t="n">
        <v>19.3025</v>
      </c>
      <c r="P1264" s="30" t="n">
        <v>17.9875</v>
      </c>
      <c r="Q1264" s="30" t="n">
        <v>19</v>
      </c>
      <c r="R1264" s="31" t="n">
        <v>0.0361</v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18" t="n">
        <v>492.8314</v>
      </c>
      <c r="F1265" s="8" t="n">
        <v>208397.1059</v>
      </c>
      <c r="G1265" s="9" t="n">
        <v>114766485</v>
      </c>
      <c r="H1265" s="18" t="n">
        <v>82.7028</v>
      </c>
      <c r="I1265" s="8" t="n">
        <v>3775.2069</v>
      </c>
      <c r="J1265" s="9" t="n">
        <v>5750360</v>
      </c>
      <c r="K1265" s="18" t="n">
        <v>575.5342000000001</v>
      </c>
      <c r="L1265" s="8" t="n">
        <v>212172.3128</v>
      </c>
      <c r="M1265" s="9" t="n">
        <v>120516845</v>
      </c>
      <c r="N1265" s="29" t="n">
        <v>18.995</v>
      </c>
      <c r="O1265" s="30" t="n">
        <v>19.73</v>
      </c>
      <c r="P1265" s="30" t="n">
        <v>18.365</v>
      </c>
      <c r="Q1265" s="30" t="n">
        <v>19.06</v>
      </c>
      <c r="R1265" s="31" t="n">
        <v>0.0034</v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18" t="n">
        <v>454.4747</v>
      </c>
      <c r="F1266" s="8" t="n">
        <v>464385.164</v>
      </c>
      <c r="G1266" s="9" t="n">
        <v>255203779</v>
      </c>
      <c r="H1266" s="18" t="n">
        <v>85.0594</v>
      </c>
      <c r="I1266" s="8" t="n">
        <v>4139.9757</v>
      </c>
      <c r="J1266" s="9" t="n">
        <v>6517683</v>
      </c>
      <c r="K1266" s="18" t="n">
        <v>539.5341</v>
      </c>
      <c r="L1266" s="8" t="n">
        <v>468525.1397</v>
      </c>
      <c r="M1266" s="9" t="n">
        <v>261721462</v>
      </c>
      <c r="N1266" s="29" t="n">
        <v>19.06</v>
      </c>
      <c r="O1266" s="30" t="n">
        <v>21.8925</v>
      </c>
      <c r="P1266" s="30" t="n">
        <v>18.1525</v>
      </c>
      <c r="Q1266" s="30" t="n">
        <v>21.01</v>
      </c>
      <c r="R1266" s="31" t="n">
        <v>0.1023</v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18" t="n">
        <v>548.1187</v>
      </c>
      <c r="F1267" s="8" t="n">
        <v>93610.9957</v>
      </c>
      <c r="G1267" s="9" t="n">
        <v>52262075</v>
      </c>
      <c r="H1267" s="18" t="n">
        <v>86.45359999999999</v>
      </c>
      <c r="I1267" s="8" t="n">
        <v>4156.878</v>
      </c>
      <c r="J1267" s="9" t="n">
        <v>6564149</v>
      </c>
      <c r="K1267" s="18" t="n">
        <v>634.5723</v>
      </c>
      <c r="L1267" s="8" t="n">
        <v>97767.8737</v>
      </c>
      <c r="M1267" s="9" t="n">
        <v>58826224</v>
      </c>
      <c r="N1267" s="29" t="n">
        <v>21.0075</v>
      </c>
      <c r="O1267" s="30" t="n">
        <v>22.7475</v>
      </c>
      <c r="P1267" s="30" t="n">
        <v>21.0025</v>
      </c>
      <c r="Q1267" s="30" t="n">
        <v>21.63</v>
      </c>
      <c r="R1267" s="31" t="n">
        <v>0.0296</v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18" t="n">
        <v>564.8203</v>
      </c>
      <c r="F1268" s="8" t="n">
        <v>137792.02</v>
      </c>
      <c r="G1268" s="9" t="n">
        <v>75261168</v>
      </c>
      <c r="H1268" s="18" t="n">
        <v>98.19499999999999</v>
      </c>
      <c r="I1268" s="8" t="n">
        <v>5388.4585</v>
      </c>
      <c r="J1268" s="9" t="n">
        <v>8186219</v>
      </c>
      <c r="K1268" s="18" t="n">
        <v>663.0153</v>
      </c>
      <c r="L1268" s="8" t="n">
        <v>143180.4785</v>
      </c>
      <c r="M1268" s="9" t="n">
        <v>83447387</v>
      </c>
      <c r="N1268" s="29" t="n">
        <v>21.6325</v>
      </c>
      <c r="O1268" s="30" t="n">
        <v>21.6325</v>
      </c>
      <c r="P1268" s="30" t="n">
        <v>17.2075</v>
      </c>
      <c r="Q1268" s="30" t="n">
        <v>18.39</v>
      </c>
      <c r="R1268" s="31" t="n">
        <v>-0.1499</v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18" t="n">
        <v>589.1746000000001</v>
      </c>
      <c r="F1269" s="8" t="n">
        <v>148842.0075</v>
      </c>
      <c r="G1269" s="9" t="n">
        <v>80606079</v>
      </c>
      <c r="H1269" s="18" t="n">
        <v>82.2372</v>
      </c>
      <c r="I1269" s="8" t="n">
        <v>4566.0007</v>
      </c>
      <c r="J1269" s="9" t="n">
        <v>6715922</v>
      </c>
      <c r="K1269" s="18" t="n">
        <v>671.4118</v>
      </c>
      <c r="L1269" s="8" t="n">
        <v>153408.0082</v>
      </c>
      <c r="M1269" s="9" t="n">
        <v>87322001</v>
      </c>
      <c r="N1269" s="29" t="n">
        <v>18.3925</v>
      </c>
      <c r="O1269" s="30" t="n">
        <v>18.9025</v>
      </c>
      <c r="P1269" s="30" t="n">
        <v>17.8925</v>
      </c>
      <c r="Q1269" s="30" t="n">
        <v>18.2</v>
      </c>
      <c r="R1269" s="31" t="n">
        <v>-0.0105</v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18" t="n">
        <v>595.3864</v>
      </c>
      <c r="F1270" s="8" t="n">
        <v>233370.9404</v>
      </c>
      <c r="G1270" s="9" t="n">
        <v>126639054</v>
      </c>
      <c r="H1270" s="18" t="n">
        <v>83.4037</v>
      </c>
      <c r="I1270" s="8" t="n">
        <v>4704.8643</v>
      </c>
      <c r="J1270" s="9" t="n">
        <v>7243583</v>
      </c>
      <c r="K1270" s="18" t="n">
        <v>678.7901000000001</v>
      </c>
      <c r="L1270" s="8" t="n">
        <v>238075.8047</v>
      </c>
      <c r="M1270" s="9" t="n">
        <v>133882637</v>
      </c>
      <c r="N1270" s="29" t="n">
        <v>18.2</v>
      </c>
      <c r="O1270" s="30" t="n">
        <v>19.2425</v>
      </c>
      <c r="P1270" s="30" t="n">
        <v>17.0825</v>
      </c>
      <c r="Q1270" s="30" t="n">
        <v>17.23</v>
      </c>
      <c r="R1270" s="31" t="n">
        <v>-0.0533</v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18" t="n">
        <v>955.8389</v>
      </c>
      <c r="F1271" s="8" t="n">
        <v>612183.6416</v>
      </c>
      <c r="G1271" s="9" t="n">
        <v>329319404</v>
      </c>
      <c r="H1271" s="18" t="n">
        <v>86.0705</v>
      </c>
      <c r="I1271" s="8" t="n">
        <v>5368.7889</v>
      </c>
      <c r="J1271" s="9" t="n">
        <v>8047801</v>
      </c>
      <c r="K1271" s="18" t="n">
        <v>1041.9094</v>
      </c>
      <c r="L1271" s="8" t="n">
        <v>617552.4305</v>
      </c>
      <c r="M1271" s="9" t="n">
        <v>337367205</v>
      </c>
      <c r="N1271" s="29" t="n">
        <v>17.225</v>
      </c>
      <c r="O1271" s="30" t="n">
        <v>17.6725</v>
      </c>
      <c r="P1271" s="30" t="n">
        <v>16.72</v>
      </c>
      <c r="Q1271" s="30" t="n">
        <v>16.89</v>
      </c>
      <c r="R1271" s="31" t="n">
        <v>-0.0194</v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18" t="n">
        <v>374.3933</v>
      </c>
      <c r="F1272" s="8" t="n">
        <v>86995.3244</v>
      </c>
      <c r="G1272" s="9" t="n">
        <v>46815593</v>
      </c>
      <c r="H1272" s="18" t="n">
        <v>100.1794</v>
      </c>
      <c r="I1272" s="8" t="n">
        <v>5592.9034</v>
      </c>
      <c r="J1272" s="9" t="n">
        <v>8572587</v>
      </c>
      <c r="K1272" s="18" t="n">
        <v>474.5727</v>
      </c>
      <c r="L1272" s="8" t="n">
        <v>92588.22779999999</v>
      </c>
      <c r="M1272" s="9" t="n">
        <v>55388180</v>
      </c>
      <c r="N1272" s="29" t="n">
        <v>16.8925</v>
      </c>
      <c r="O1272" s="30" t="n">
        <v>17.055</v>
      </c>
      <c r="P1272" s="30" t="n">
        <v>16.215</v>
      </c>
      <c r="Q1272" s="30" t="n">
        <v>16.55</v>
      </c>
      <c r="R1272" s="31" t="n">
        <v>-0.0203</v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18" t="n">
        <v>358.38</v>
      </c>
      <c r="F1273" s="8" t="n">
        <v>92361.167</v>
      </c>
      <c r="G1273" s="9" t="n">
        <v>49832459</v>
      </c>
      <c r="H1273" s="18" t="n">
        <v>93.1127</v>
      </c>
      <c r="I1273" s="8" t="n">
        <v>5635.1577</v>
      </c>
      <c r="J1273" s="9" t="n">
        <v>8531934</v>
      </c>
      <c r="K1273" s="18" t="n">
        <v>451.4927</v>
      </c>
      <c r="L1273" s="8" t="n">
        <v>97996.3247</v>
      </c>
      <c r="M1273" s="9" t="n">
        <v>58364393</v>
      </c>
      <c r="N1273" s="29" t="n">
        <v>16.55</v>
      </c>
      <c r="O1273" s="30" t="n">
        <v>17.4475</v>
      </c>
      <c r="P1273" s="30" t="n">
        <v>15.8275</v>
      </c>
      <c r="Q1273" s="30" t="n">
        <v>17.36</v>
      </c>
      <c r="R1273" s="31" t="n">
        <v>0.0489</v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18" t="n">
        <v>400.8482</v>
      </c>
      <c r="F1274" s="8" t="n">
        <v>127111.9593</v>
      </c>
      <c r="G1274" s="9" t="n">
        <v>68516532</v>
      </c>
      <c r="H1274" s="18" t="n">
        <v>84.3681</v>
      </c>
      <c r="I1274" s="8" t="n">
        <v>5801.9889</v>
      </c>
      <c r="J1274" s="9" t="n">
        <v>8773490</v>
      </c>
      <c r="K1274" s="18" t="n">
        <v>485.2163</v>
      </c>
      <c r="L1274" s="8" t="n">
        <v>132913.9482</v>
      </c>
      <c r="M1274" s="9" t="n">
        <v>77290022</v>
      </c>
      <c r="N1274" s="29" t="n">
        <v>17.355</v>
      </c>
      <c r="O1274" s="30" t="n">
        <v>17.66</v>
      </c>
      <c r="P1274" s="30" t="n">
        <v>15.9675</v>
      </c>
      <c r="Q1274" s="30" t="n">
        <v>17.39</v>
      </c>
      <c r="R1274" s="31" t="n">
        <v>0.002</v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18" t="n">
        <v>660.2596</v>
      </c>
      <c r="F1275" s="8" t="n">
        <v>234797.0133</v>
      </c>
      <c r="G1275" s="9" t="n">
        <v>126498221</v>
      </c>
      <c r="H1275" s="18" t="n">
        <v>83.4419</v>
      </c>
      <c r="I1275" s="8" t="n">
        <v>6155.0418</v>
      </c>
      <c r="J1275" s="9" t="n">
        <v>8918027</v>
      </c>
      <c r="K1275" s="18" t="n">
        <v>743.7015</v>
      </c>
      <c r="L1275" s="8" t="n">
        <v>240952.0551</v>
      </c>
      <c r="M1275" s="9" t="n">
        <v>135416248</v>
      </c>
      <c r="N1275" s="29" t="n">
        <v>17.385</v>
      </c>
      <c r="O1275" s="30" t="n">
        <v>17.9975</v>
      </c>
      <c r="P1275" s="30" t="n">
        <v>17.0425</v>
      </c>
      <c r="Q1275" s="30" t="n">
        <v>17.55</v>
      </c>
      <c r="R1275" s="31" t="n">
        <v>0.0095</v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18" t="n">
        <v>629.7132</v>
      </c>
      <c r="F1276" s="8" t="n">
        <v>546535.4883</v>
      </c>
      <c r="G1276" s="9" t="n">
        <v>296333137</v>
      </c>
      <c r="H1276" s="18" t="n">
        <v>76.1465</v>
      </c>
      <c r="I1276" s="8" t="n">
        <v>5851.9619</v>
      </c>
      <c r="J1276" s="9" t="n">
        <v>8923176</v>
      </c>
      <c r="K1276" s="18" t="n">
        <v>705.8597</v>
      </c>
      <c r="L1276" s="8" t="n">
        <v>552387.4502</v>
      </c>
      <c r="M1276" s="9" t="n">
        <v>305256313</v>
      </c>
      <c r="N1276" s="29" t="n">
        <v>17.5475</v>
      </c>
      <c r="O1276" s="30" t="n">
        <v>18.2025</v>
      </c>
      <c r="P1276" s="30" t="n">
        <v>16.705</v>
      </c>
      <c r="Q1276" s="30" t="n">
        <v>17.26</v>
      </c>
      <c r="R1276" s="31" t="n">
        <v>-0.0164</v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18" t="n">
        <v>486.0552</v>
      </c>
      <c r="F1277" s="8" t="n">
        <v>109019.3053</v>
      </c>
      <c r="G1277" s="9" t="n">
        <v>59525943</v>
      </c>
      <c r="H1277" s="18" t="n">
        <v>65.96469999999999</v>
      </c>
      <c r="I1277" s="8" t="n">
        <v>5985.3258</v>
      </c>
      <c r="J1277" s="9" t="n">
        <v>8871605</v>
      </c>
      <c r="K1277" s="18" t="n">
        <v>552.0199</v>
      </c>
      <c r="L1277" s="8" t="n">
        <v>115004.6311</v>
      </c>
      <c r="M1277" s="9" t="n">
        <v>68397548</v>
      </c>
      <c r="N1277" s="29" t="n">
        <v>17.2575</v>
      </c>
      <c r="O1277" s="30" t="n">
        <v>17.5225</v>
      </c>
      <c r="P1277" s="30" t="n">
        <v>15.485</v>
      </c>
      <c r="Q1277" s="30" t="n">
        <v>17.28</v>
      </c>
      <c r="R1277" s="31" t="n">
        <v>0.0013</v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18" t="n">
        <v>447.3965</v>
      </c>
      <c r="F1278" s="8" t="n">
        <v>104646.0092</v>
      </c>
      <c r="G1278" s="9" t="n">
        <v>57019633</v>
      </c>
      <c r="H1278" s="18" t="n">
        <v>64.2711</v>
      </c>
      <c r="I1278" s="8" t="n">
        <v>6147.4531</v>
      </c>
      <c r="J1278" s="9" t="n">
        <v>9163846</v>
      </c>
      <c r="K1278" s="18" t="n">
        <v>511.6676</v>
      </c>
      <c r="L1278" s="8" t="n">
        <v>110793.4623</v>
      </c>
      <c r="M1278" s="9" t="n">
        <v>66183479</v>
      </c>
      <c r="N1278" s="29" t="n">
        <v>17.2775</v>
      </c>
      <c r="O1278" s="30" t="n">
        <v>18.4125</v>
      </c>
      <c r="P1278" s="30" t="n">
        <v>16.0575</v>
      </c>
      <c r="Q1278" s="30" t="n">
        <v>18.02</v>
      </c>
      <c r="R1278" s="31" t="n">
        <v>0.043</v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18" t="n">
        <v>596.7069</v>
      </c>
      <c r="F1279" s="8" t="n">
        <v>141097.5375</v>
      </c>
      <c r="G1279" s="9" t="n">
        <v>76689102</v>
      </c>
      <c r="H1279" s="18" t="n">
        <v>60.4471</v>
      </c>
      <c r="I1279" s="8" t="n">
        <v>5945.6176</v>
      </c>
      <c r="J1279" s="9" t="n">
        <v>8887151</v>
      </c>
      <c r="K1279" s="18" t="n">
        <v>657.154</v>
      </c>
      <c r="L1279" s="8" t="n">
        <v>147043.1551</v>
      </c>
      <c r="M1279" s="9" t="n">
        <v>85576253</v>
      </c>
      <c r="N1279" s="29" t="n">
        <v>18.02</v>
      </c>
      <c r="O1279" s="30" t="n">
        <v>19.185</v>
      </c>
      <c r="P1279" s="30" t="n">
        <v>17.42</v>
      </c>
      <c r="Q1279" s="30" t="n">
        <v>18.54</v>
      </c>
      <c r="R1279" s="31" t="n">
        <v>0.0289</v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18" t="n">
        <v>492.4259</v>
      </c>
      <c r="F1280" s="8" t="n">
        <v>178275.2578</v>
      </c>
      <c r="G1280" s="9" t="n">
        <v>98001357</v>
      </c>
      <c r="H1280" s="18" t="n">
        <v>53.0516</v>
      </c>
      <c r="I1280" s="8" t="n">
        <v>5338.3869</v>
      </c>
      <c r="J1280" s="9" t="n">
        <v>8019816</v>
      </c>
      <c r="K1280" s="18" t="n">
        <v>545.4775</v>
      </c>
      <c r="L1280" s="8" t="n">
        <v>183613.6447</v>
      </c>
      <c r="M1280" s="9" t="n">
        <v>106021173</v>
      </c>
      <c r="N1280" s="29" t="n">
        <v>18.535</v>
      </c>
      <c r="O1280" s="30" t="n">
        <v>19.035</v>
      </c>
      <c r="P1280" s="30" t="n">
        <v>17.875</v>
      </c>
      <c r="Q1280" s="30" t="n">
        <v>18.02</v>
      </c>
      <c r="R1280" s="31" t="n">
        <v>-0.0278</v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18" t="n">
        <v>595.3619</v>
      </c>
      <c r="F1281" s="8" t="n">
        <v>552403.7855999999</v>
      </c>
      <c r="G1281" s="9" t="n">
        <v>307103785</v>
      </c>
      <c r="H1281" s="18" t="n">
        <v>54.9761</v>
      </c>
      <c r="I1281" s="8" t="n">
        <v>3654.752</v>
      </c>
      <c r="J1281" s="9" t="n">
        <v>5572033</v>
      </c>
      <c r="K1281" s="18" t="n">
        <v>650.338</v>
      </c>
      <c r="L1281" s="8" t="n">
        <v>556058.5376</v>
      </c>
      <c r="M1281" s="9" t="n">
        <v>312675818</v>
      </c>
      <c r="N1281" s="29" t="n">
        <v>18.0175</v>
      </c>
      <c r="O1281" s="30" t="n">
        <v>18.0175</v>
      </c>
      <c r="P1281" s="30" t="n">
        <v>16.2075</v>
      </c>
      <c r="Q1281" s="30" t="n">
        <v>16.42</v>
      </c>
      <c r="R1281" s="31" t="n">
        <v>-0.0887</v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18" t="n">
        <v>340.8612</v>
      </c>
      <c r="F1282" s="8" t="n">
        <v>73631.5998</v>
      </c>
      <c r="G1282" s="9" t="n">
        <v>39639982</v>
      </c>
      <c r="H1282" s="18" t="n">
        <v>70.19889999999999</v>
      </c>
      <c r="I1282" s="8" t="n">
        <v>3311.0627</v>
      </c>
      <c r="J1282" s="9" t="n">
        <v>4917347</v>
      </c>
      <c r="K1282" s="18" t="n">
        <v>411.0601</v>
      </c>
      <c r="L1282" s="8" t="n">
        <v>76942.66250000001</v>
      </c>
      <c r="M1282" s="9" t="n">
        <v>44557329</v>
      </c>
      <c r="N1282" s="29" t="n">
        <v>16.42</v>
      </c>
      <c r="O1282" s="30" t="n">
        <v>16.545</v>
      </c>
      <c r="P1282" s="30" t="n">
        <v>15.2875</v>
      </c>
      <c r="Q1282" s="30" t="n">
        <v>16.08</v>
      </c>
      <c r="R1282" s="31" t="n">
        <v>-0.0207</v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18" t="n">
        <v>439.6943</v>
      </c>
      <c r="F1283" s="8" t="n">
        <v>100288.0858</v>
      </c>
      <c r="G1283" s="9" t="n">
        <v>54049773</v>
      </c>
      <c r="H1283" s="18" t="n">
        <v>68.68470000000001</v>
      </c>
      <c r="I1283" s="8" t="n">
        <v>3383.4563</v>
      </c>
      <c r="J1283" s="9" t="n">
        <v>5005107</v>
      </c>
      <c r="K1283" s="18" t="n">
        <v>508.379</v>
      </c>
      <c r="L1283" s="8" t="n">
        <v>103671.5421</v>
      </c>
      <c r="M1283" s="9" t="n">
        <v>59054880</v>
      </c>
      <c r="N1283" s="29" t="n">
        <v>16.0775</v>
      </c>
      <c r="O1283" s="30" t="n">
        <v>17.7275</v>
      </c>
      <c r="P1283" s="30" t="n">
        <v>16.0775</v>
      </c>
      <c r="Q1283" s="30" t="n">
        <v>17.16</v>
      </c>
      <c r="R1283" s="31" t="n">
        <v>0.0673</v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18" t="n">
        <v>455.7968</v>
      </c>
      <c r="F1284" s="8" t="n">
        <v>121510.5289</v>
      </c>
      <c r="G1284" s="9" t="n">
        <v>65501809</v>
      </c>
      <c r="H1284" s="18" t="n">
        <v>63.1697</v>
      </c>
      <c r="I1284" s="8" t="n">
        <v>3232.0399</v>
      </c>
      <c r="J1284" s="9" t="n">
        <v>4701561</v>
      </c>
      <c r="K1284" s="18" t="n">
        <v>518.9665</v>
      </c>
      <c r="L1284" s="8" t="n">
        <v>124742.5688</v>
      </c>
      <c r="M1284" s="9" t="n">
        <v>70203370</v>
      </c>
      <c r="N1284" s="29" t="n">
        <v>17.1575</v>
      </c>
      <c r="O1284" s="30" t="n">
        <v>17.7275</v>
      </c>
      <c r="P1284" s="30" t="n">
        <v>16.2575</v>
      </c>
      <c r="Q1284" s="30" t="n">
        <v>16.56</v>
      </c>
      <c r="R1284" s="31" t="n">
        <v>-0.0348</v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18" t="n">
        <v>308.0435</v>
      </c>
      <c r="F1285" s="8" t="n">
        <v>138730.0016</v>
      </c>
      <c r="G1285" s="9" t="n">
        <v>75015181</v>
      </c>
      <c r="H1285" s="18" t="n">
        <v>58.3153</v>
      </c>
      <c r="I1285" s="8" t="n">
        <v>2984.8041</v>
      </c>
      <c r="J1285" s="9" t="n">
        <v>4486162</v>
      </c>
      <c r="K1285" s="18" t="n">
        <v>366.3588</v>
      </c>
      <c r="L1285" s="8" t="n">
        <v>141714.8057</v>
      </c>
      <c r="M1285" s="9" t="n">
        <v>79501343</v>
      </c>
      <c r="N1285" s="29" t="n">
        <v>16.555</v>
      </c>
      <c r="O1285" s="30" t="n">
        <v>17.06</v>
      </c>
      <c r="P1285" s="30" t="n">
        <v>15.63</v>
      </c>
      <c r="Q1285" s="30" t="n">
        <v>15.75</v>
      </c>
      <c r="R1285" s="31" t="n">
        <v>-0.0486</v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18" t="n">
        <v>620.4662</v>
      </c>
      <c r="F1286" s="8" t="n">
        <v>520576.1315</v>
      </c>
      <c r="G1286" s="9" t="n">
        <v>280260774</v>
      </c>
      <c r="H1286" s="18" t="n">
        <v>68.24120000000001</v>
      </c>
      <c r="I1286" s="8" t="n">
        <v>3528.1375</v>
      </c>
      <c r="J1286" s="9" t="n">
        <v>5125837</v>
      </c>
      <c r="K1286" s="18" t="n">
        <v>688.7074</v>
      </c>
      <c r="L1286" s="8" t="n">
        <v>524104.269</v>
      </c>
      <c r="M1286" s="9" t="n">
        <v>285386611</v>
      </c>
      <c r="N1286" s="29" t="n">
        <v>15.745</v>
      </c>
      <c r="O1286" s="30" t="n">
        <v>15.9325</v>
      </c>
      <c r="P1286" s="30" t="n">
        <v>14.9825</v>
      </c>
      <c r="Q1286" s="30" t="n">
        <v>15.08</v>
      </c>
      <c r="R1286" s="31" t="n">
        <v>-0.0422</v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18" t="n">
        <v>463.2751</v>
      </c>
      <c r="F1287" s="8" t="n">
        <v>116001.3452</v>
      </c>
      <c r="G1287" s="9" t="n">
        <v>62405158</v>
      </c>
      <c r="H1287" s="18" t="n">
        <v>95.96810000000001</v>
      </c>
      <c r="I1287" s="8" t="n">
        <v>5309.0977</v>
      </c>
      <c r="J1287" s="9" t="n">
        <v>7451297</v>
      </c>
      <c r="K1287" s="18" t="n">
        <v>559.2432</v>
      </c>
      <c r="L1287" s="8" t="n">
        <v>121310.4429</v>
      </c>
      <c r="M1287" s="9" t="n">
        <v>69856455</v>
      </c>
      <c r="N1287" s="29" t="n">
        <v>15.0825</v>
      </c>
      <c r="O1287" s="30" t="n">
        <v>15.61</v>
      </c>
      <c r="P1287" s="30" t="n">
        <v>14.3675</v>
      </c>
      <c r="Q1287" s="30" t="n">
        <v>14.63</v>
      </c>
      <c r="R1287" s="31" t="n">
        <v>-0.03</v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18" t="n">
        <v>230.4434</v>
      </c>
      <c r="F1288" s="8" t="n">
        <v>71410.7427</v>
      </c>
      <c r="G1288" s="9" t="n">
        <v>38190961</v>
      </c>
      <c r="H1288" s="18" t="n">
        <v>92.33669999999999</v>
      </c>
      <c r="I1288" s="8" t="n">
        <v>5191.033</v>
      </c>
      <c r="J1288" s="9" t="n">
        <v>7164049</v>
      </c>
      <c r="K1288" s="18" t="n">
        <v>322.7801</v>
      </c>
      <c r="L1288" s="8" t="n">
        <v>76601.7757</v>
      </c>
      <c r="M1288" s="9" t="n">
        <v>45355010</v>
      </c>
      <c r="N1288" s="29" t="n">
        <v>14.63</v>
      </c>
      <c r="O1288" s="30" t="n">
        <v>15.52</v>
      </c>
      <c r="P1288" s="30" t="n">
        <v>14.63</v>
      </c>
      <c r="Q1288" s="30" t="n">
        <v>14.69</v>
      </c>
      <c r="R1288" s="31" t="n">
        <v>0.0041</v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18" t="n">
        <v>213.0238</v>
      </c>
      <c r="F1289" s="8" t="n">
        <v>88167.25109999999</v>
      </c>
      <c r="G1289" s="9" t="n">
        <v>47075437</v>
      </c>
      <c r="H1289" s="18" t="n">
        <v>80.6842</v>
      </c>
      <c r="I1289" s="8" t="n">
        <v>4735.1786</v>
      </c>
      <c r="J1289" s="9" t="n">
        <v>6859217</v>
      </c>
      <c r="K1289" s="18" t="n">
        <v>293.708</v>
      </c>
      <c r="L1289" s="8" t="n">
        <v>92902.42969999999</v>
      </c>
      <c r="M1289" s="9" t="n">
        <v>53934654</v>
      </c>
      <c r="N1289" s="29" t="n">
        <v>14.6925</v>
      </c>
      <c r="O1289" s="30" t="n">
        <v>14.74</v>
      </c>
      <c r="P1289" s="30" t="n">
        <v>13.9325</v>
      </c>
      <c r="Q1289" s="30" t="n">
        <v>14.02</v>
      </c>
      <c r="R1289" s="31" t="n">
        <v>-0.0458</v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18" t="n">
        <v>366.5142</v>
      </c>
      <c r="F1290" s="8" t="n">
        <v>181561.6021</v>
      </c>
      <c r="G1290" s="9" t="n">
        <v>96565981</v>
      </c>
      <c r="H1290" s="18" t="n">
        <v>84.01739999999999</v>
      </c>
      <c r="I1290" s="8" t="n">
        <v>5226.0794</v>
      </c>
      <c r="J1290" s="9" t="n">
        <v>7529701</v>
      </c>
      <c r="K1290" s="18" t="n">
        <v>450.5316</v>
      </c>
      <c r="L1290" s="8" t="n">
        <v>186787.6815</v>
      </c>
      <c r="M1290" s="9" t="n">
        <v>104095682</v>
      </c>
      <c r="N1290" s="29" t="n">
        <v>14.015</v>
      </c>
      <c r="O1290" s="30" t="n">
        <v>14.155</v>
      </c>
      <c r="P1290" s="30" t="n">
        <v>13.5575</v>
      </c>
      <c r="Q1290" s="30" t="n">
        <v>13.67</v>
      </c>
      <c r="R1290" s="31" t="n">
        <v>-0.0246</v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18" t="n">
        <v>610.7182</v>
      </c>
      <c r="F1291" s="8" t="n">
        <v>563169.6849</v>
      </c>
      <c r="G1291" s="9" t="n">
        <v>300315775</v>
      </c>
      <c r="H1291" s="18" t="n">
        <v>72.6384</v>
      </c>
      <c r="I1291" s="8" t="n">
        <v>5061.3164</v>
      </c>
      <c r="J1291" s="9" t="n">
        <v>7394844</v>
      </c>
      <c r="K1291" s="18" t="n">
        <v>683.3566</v>
      </c>
      <c r="L1291" s="8" t="n">
        <v>568231.0013</v>
      </c>
      <c r="M1291" s="9" t="n">
        <v>307710619</v>
      </c>
      <c r="N1291" s="29" t="n">
        <v>13.6675</v>
      </c>
      <c r="O1291" s="30" t="n">
        <v>14.2725</v>
      </c>
      <c r="P1291" s="30" t="n">
        <v>13.13</v>
      </c>
      <c r="Q1291" s="30" t="n">
        <v>14.02</v>
      </c>
      <c r="R1291" s="31" t="n">
        <v>0.0258</v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18" t="n">
        <v>381.5408</v>
      </c>
      <c r="F1292" s="8" t="n">
        <v>93257.3985</v>
      </c>
      <c r="G1292" s="9" t="n">
        <v>50551881</v>
      </c>
      <c r="H1292" s="18" t="n">
        <v>73.3257</v>
      </c>
      <c r="I1292" s="8" t="n">
        <v>5202.171</v>
      </c>
      <c r="J1292" s="9" t="n">
        <v>7515536</v>
      </c>
      <c r="K1292" s="18" t="n">
        <v>454.8665</v>
      </c>
      <c r="L1292" s="8" t="n">
        <v>98459.5695</v>
      </c>
      <c r="M1292" s="9" t="n">
        <v>58067417</v>
      </c>
      <c r="N1292" s="29" t="n">
        <v>14.015</v>
      </c>
      <c r="O1292" s="30" t="n">
        <v>15.975</v>
      </c>
      <c r="P1292" s="30" t="n">
        <v>14.015</v>
      </c>
      <c r="Q1292" s="30" t="n">
        <v>15.08</v>
      </c>
      <c r="R1292" s="31" t="n">
        <v>0.076</v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18" t="n">
        <v>364.4466</v>
      </c>
      <c r="F1293" s="8" t="n">
        <v>112044.6025</v>
      </c>
      <c r="G1293" s="9" t="n">
        <v>60362727</v>
      </c>
      <c r="H1293" s="18" t="n">
        <v>66.8813</v>
      </c>
      <c r="I1293" s="8" t="n">
        <v>5041.4985</v>
      </c>
      <c r="J1293" s="9" t="n">
        <v>7595548</v>
      </c>
      <c r="K1293" s="18" t="n">
        <v>431.3279</v>
      </c>
      <c r="L1293" s="8" t="n">
        <v>117086.101</v>
      </c>
      <c r="M1293" s="9" t="n">
        <v>67958275</v>
      </c>
      <c r="N1293" s="29" t="n">
        <v>15.08</v>
      </c>
      <c r="O1293" s="30" t="n">
        <v>15.4725</v>
      </c>
      <c r="P1293" s="30" t="n">
        <v>14.5525</v>
      </c>
      <c r="Q1293" s="30" t="n">
        <v>14.84</v>
      </c>
      <c r="R1293" s="31" t="n">
        <v>-0.0159</v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18" t="n">
        <v>256.9434</v>
      </c>
      <c r="F1294" s="8" t="n">
        <v>99866.6691</v>
      </c>
      <c r="G1294" s="9" t="n">
        <v>53754998</v>
      </c>
      <c r="H1294" s="18" t="n">
        <v>64.142</v>
      </c>
      <c r="I1294" s="8" t="n">
        <v>4938.6964</v>
      </c>
      <c r="J1294" s="9" t="n">
        <v>7261842</v>
      </c>
      <c r="K1294" s="18" t="n">
        <v>321.0854</v>
      </c>
      <c r="L1294" s="8" t="n">
        <v>104805.3655</v>
      </c>
      <c r="M1294" s="9" t="n">
        <v>61016840</v>
      </c>
      <c r="N1294" s="29" t="n">
        <v>14.8375</v>
      </c>
      <c r="O1294" s="30" t="n">
        <v>15.0225</v>
      </c>
      <c r="P1294" s="30" t="n">
        <v>14.3</v>
      </c>
      <c r="Q1294" s="30" t="n">
        <v>14.4</v>
      </c>
      <c r="R1294" s="31" t="n">
        <v>-0.0295</v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18" t="n">
        <v>425.4437</v>
      </c>
      <c r="F1295" s="8" t="n">
        <v>188685.1523</v>
      </c>
      <c r="G1295" s="9" t="n">
        <v>101701271</v>
      </c>
      <c r="H1295" s="18" t="n">
        <v>61.0811</v>
      </c>
      <c r="I1295" s="8" t="n">
        <v>5216.7345</v>
      </c>
      <c r="J1295" s="9" t="n">
        <v>7781573</v>
      </c>
      <c r="K1295" s="18" t="n">
        <v>486.5248</v>
      </c>
      <c r="L1295" s="8" t="n">
        <v>193901.8868</v>
      </c>
      <c r="M1295" s="9" t="n">
        <v>109482844</v>
      </c>
      <c r="N1295" s="29" t="n">
        <v>14.4025</v>
      </c>
      <c r="O1295" s="30" t="n">
        <v>14.8175</v>
      </c>
      <c r="P1295" s="30" t="n">
        <v>14.105</v>
      </c>
      <c r="Q1295" s="30" t="n">
        <v>14.28</v>
      </c>
      <c r="R1295" s="31" t="n">
        <v>-0.008500000000000001</v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18" t="n">
        <v>385.7065</v>
      </c>
      <c r="F1296" s="8" t="n">
        <v>495210.1774</v>
      </c>
      <c r="G1296" s="9" t="n">
        <v>266518179</v>
      </c>
      <c r="H1296" s="18" t="n">
        <v>57.8679</v>
      </c>
      <c r="I1296" s="8" t="n">
        <v>5456.3344</v>
      </c>
      <c r="J1296" s="9" t="n">
        <v>8175795</v>
      </c>
      <c r="K1296" s="18" t="n">
        <v>443.5744</v>
      </c>
      <c r="L1296" s="8" t="n">
        <v>500666.5118</v>
      </c>
      <c r="M1296" s="9" t="n">
        <v>274693974</v>
      </c>
      <c r="N1296" s="29" t="n">
        <v>14.275</v>
      </c>
      <c r="O1296" s="30" t="n">
        <v>14.37</v>
      </c>
      <c r="P1296" s="30" t="n">
        <v>13.74</v>
      </c>
      <c r="Q1296" s="30" t="n">
        <v>14.26</v>
      </c>
      <c r="R1296" s="31" t="n">
        <v>-0.0011</v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18" t="n">
        <v>414.5112</v>
      </c>
      <c r="F1297" s="8" t="n">
        <v>116308.9597</v>
      </c>
      <c r="G1297" s="9" t="n">
        <v>63210216</v>
      </c>
      <c r="H1297" s="18" t="n">
        <v>67.02800000000001</v>
      </c>
      <c r="I1297" s="8" t="n">
        <v>7077.0188</v>
      </c>
      <c r="J1297" s="9" t="n">
        <v>10413519</v>
      </c>
      <c r="K1297" s="18" t="n">
        <v>481.5392</v>
      </c>
      <c r="L1297" s="8" t="n">
        <v>123385.9785</v>
      </c>
      <c r="M1297" s="9" t="n">
        <v>73623735</v>
      </c>
      <c r="N1297" s="29" t="n">
        <v>14.255</v>
      </c>
      <c r="O1297" s="30" t="n">
        <v>14.255</v>
      </c>
      <c r="P1297" s="30" t="n">
        <v>13.3225</v>
      </c>
      <c r="Q1297" s="30" t="n">
        <v>13.67</v>
      </c>
      <c r="R1297" s="31" t="n">
        <v>-0.041</v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18" t="n">
        <v>409.8369</v>
      </c>
      <c r="F1298" s="8" t="n">
        <v>131370.1878</v>
      </c>
      <c r="G1298" s="9" t="n">
        <v>71179116</v>
      </c>
      <c r="H1298" s="18" t="n">
        <v>70.4649</v>
      </c>
      <c r="I1298" s="8" t="n">
        <v>7399.7575</v>
      </c>
      <c r="J1298" s="9" t="n">
        <v>10726882</v>
      </c>
      <c r="K1298" s="18" t="n">
        <v>480.3018</v>
      </c>
      <c r="L1298" s="8" t="n">
        <v>138769.9453</v>
      </c>
      <c r="M1298" s="9" t="n">
        <v>81905998</v>
      </c>
      <c r="N1298" s="29" t="n">
        <v>13.6725</v>
      </c>
      <c r="O1298" s="30" t="n">
        <v>14.5225</v>
      </c>
      <c r="P1298" s="30" t="n">
        <v>13.6625</v>
      </c>
      <c r="Q1298" s="30" t="n">
        <v>14.05</v>
      </c>
      <c r="R1298" s="31" t="n">
        <v>0.0276</v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18" t="n">
        <v>545.9211</v>
      </c>
      <c r="F1299" s="8" t="n">
        <v>200159.1601</v>
      </c>
      <c r="G1299" s="9" t="n">
        <v>107544038</v>
      </c>
      <c r="H1299" s="18" t="n">
        <v>70.143</v>
      </c>
      <c r="I1299" s="8" t="n">
        <v>7549.1332</v>
      </c>
      <c r="J1299" s="9" t="n">
        <v>11158702</v>
      </c>
      <c r="K1299" s="18" t="n">
        <v>616.0641000000001</v>
      </c>
      <c r="L1299" s="8" t="n">
        <v>207708.2933</v>
      </c>
      <c r="M1299" s="9" t="n">
        <v>118702740</v>
      </c>
      <c r="N1299" s="29" t="n">
        <v>14.0475</v>
      </c>
      <c r="O1299" s="30" t="n">
        <v>14.3425</v>
      </c>
      <c r="P1299" s="30" t="n">
        <v>13.3075</v>
      </c>
      <c r="Q1299" s="30" t="n">
        <v>13.64</v>
      </c>
      <c r="R1299" s="31" t="n">
        <v>-0.029</v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18" t="n">
        <v>436.0421</v>
      </c>
      <c r="F1300" s="8" t="n">
        <v>209933.4089</v>
      </c>
      <c r="G1300" s="9" t="n">
        <v>113364422</v>
      </c>
      <c r="H1300" s="18" t="n">
        <v>65.21939999999999</v>
      </c>
      <c r="I1300" s="8" t="n">
        <v>6789.9844</v>
      </c>
      <c r="J1300" s="9" t="n">
        <v>9585247</v>
      </c>
      <c r="K1300" s="18" t="n">
        <v>501.2615</v>
      </c>
      <c r="L1300" s="8" t="n">
        <v>216723.3933</v>
      </c>
      <c r="M1300" s="9" t="n">
        <v>122949669</v>
      </c>
      <c r="N1300" s="29" t="n">
        <v>13.6425</v>
      </c>
      <c r="O1300" s="30" t="n">
        <v>13.6425</v>
      </c>
      <c r="P1300" s="30" t="n">
        <v>12.9</v>
      </c>
      <c r="Q1300" s="30" t="n">
        <v>12.96</v>
      </c>
      <c r="R1300" s="31" t="n">
        <v>-0.05</v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18" t="n">
        <v>807.3162</v>
      </c>
      <c r="F1301" s="8" t="n">
        <v>680803.6628</v>
      </c>
      <c r="G1301" s="9" t="n">
        <v>368505396</v>
      </c>
      <c r="H1301" s="18" t="n">
        <v>69.6183</v>
      </c>
      <c r="I1301" s="8" t="n">
        <v>4450.2763</v>
      </c>
      <c r="J1301" s="9" t="n">
        <v>6164442</v>
      </c>
      <c r="K1301" s="18" t="n">
        <v>876.9345</v>
      </c>
      <c r="L1301" s="8" t="n">
        <v>685253.9391</v>
      </c>
      <c r="M1301" s="9" t="n">
        <v>374669838</v>
      </c>
      <c r="N1301" s="29" t="n">
        <v>12.9625</v>
      </c>
      <c r="O1301" s="30" t="n">
        <v>13.33</v>
      </c>
      <c r="P1301" s="30" t="n">
        <v>12.515</v>
      </c>
      <c r="Q1301" s="30" t="n">
        <v>12.59</v>
      </c>
      <c r="R1301" s="31" t="n">
        <v>-0.0287</v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18" t="n">
        <v>321.851</v>
      </c>
      <c r="F1302" s="8" t="n">
        <v>90098.67019999999</v>
      </c>
      <c r="G1302" s="9" t="n">
        <v>46841660</v>
      </c>
      <c r="H1302" s="18" t="n">
        <v>84.9499</v>
      </c>
      <c r="I1302" s="8" t="n">
        <v>3813.115</v>
      </c>
      <c r="J1302" s="9" t="n">
        <v>5085612</v>
      </c>
      <c r="K1302" s="18" t="n">
        <v>406.8009</v>
      </c>
      <c r="L1302" s="8" t="n">
        <v>93911.7852</v>
      </c>
      <c r="M1302" s="9" t="n">
        <v>51927272</v>
      </c>
      <c r="N1302" s="29" t="n">
        <v>12.59</v>
      </c>
      <c r="O1302" s="30" t="n">
        <v>12.9225</v>
      </c>
      <c r="P1302" s="30" t="n">
        <v>12.3225</v>
      </c>
      <c r="Q1302" s="30" t="n">
        <v>12.39</v>
      </c>
      <c r="R1302" s="31" t="n">
        <v>-0.0159</v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18" t="n">
        <v>343.8323</v>
      </c>
      <c r="F1303" s="8" t="n">
        <v>115478.4992</v>
      </c>
      <c r="G1303" s="9" t="n">
        <v>59952819</v>
      </c>
      <c r="H1303" s="18" t="n">
        <v>64.28700000000001</v>
      </c>
      <c r="I1303" s="8" t="n">
        <v>2989.4825</v>
      </c>
      <c r="J1303" s="9" t="n">
        <v>4046151</v>
      </c>
      <c r="K1303" s="18" t="n">
        <v>408.1193</v>
      </c>
      <c r="L1303" s="8" t="n">
        <v>118467.9817</v>
      </c>
      <c r="M1303" s="9" t="n">
        <v>63998970</v>
      </c>
      <c r="N1303" s="29" t="n">
        <v>12.3875</v>
      </c>
      <c r="O1303" s="30" t="n">
        <v>13.0275</v>
      </c>
      <c r="P1303" s="30" t="n">
        <v>12.3875</v>
      </c>
      <c r="Q1303" s="30" t="n">
        <v>12.79</v>
      </c>
      <c r="R1303" s="31" t="n">
        <v>0.0325</v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18" t="n">
        <v>227.4617</v>
      </c>
      <c r="F1304" s="8" t="n">
        <v>93500.0472</v>
      </c>
      <c r="G1304" s="9" t="n">
        <v>48669490</v>
      </c>
      <c r="H1304" s="18" t="n">
        <v>68.7266</v>
      </c>
      <c r="I1304" s="8" t="n">
        <v>3360.9844</v>
      </c>
      <c r="J1304" s="9" t="n">
        <v>4406845</v>
      </c>
      <c r="K1304" s="18" t="n">
        <v>296.1883</v>
      </c>
      <c r="L1304" s="8" t="n">
        <v>96861.0316</v>
      </c>
      <c r="M1304" s="9" t="n">
        <v>53076335</v>
      </c>
      <c r="N1304" s="29" t="n">
        <v>12.785</v>
      </c>
      <c r="O1304" s="30" t="n">
        <v>12.9925</v>
      </c>
      <c r="P1304" s="30" t="n">
        <v>12.4375</v>
      </c>
      <c r="Q1304" s="30" t="n">
        <v>12.53</v>
      </c>
      <c r="R1304" s="31" t="n">
        <v>-0.0199</v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18" t="n">
        <v>404.501</v>
      </c>
      <c r="F1305" s="8" t="n">
        <v>198544.2418</v>
      </c>
      <c r="G1305" s="9" t="n">
        <v>103471465</v>
      </c>
      <c r="H1305" s="18" t="n">
        <v>66.21120000000001</v>
      </c>
      <c r="I1305" s="8" t="n">
        <v>3344.5312</v>
      </c>
      <c r="J1305" s="9" t="n">
        <v>4575953</v>
      </c>
      <c r="K1305" s="18" t="n">
        <v>470.7122</v>
      </c>
      <c r="L1305" s="8" t="n">
        <v>201888.773</v>
      </c>
      <c r="M1305" s="9" t="n">
        <v>108047418</v>
      </c>
      <c r="N1305" s="29" t="n">
        <v>12.5275</v>
      </c>
      <c r="O1305" s="30" t="n">
        <v>12.6625</v>
      </c>
      <c r="P1305" s="30" t="n">
        <v>12.34</v>
      </c>
      <c r="Q1305" s="30" t="n">
        <v>12.45</v>
      </c>
      <c r="R1305" s="31" t="n">
        <v>-0.0062</v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18" t="n">
        <v>615.1119</v>
      </c>
      <c r="F1306" s="8" t="n">
        <v>601239.4047</v>
      </c>
      <c r="G1306" s="9" t="n">
        <v>314005947</v>
      </c>
      <c r="H1306" s="18" t="n">
        <v>57.4514</v>
      </c>
      <c r="I1306" s="8" t="n">
        <v>3048.4805</v>
      </c>
      <c r="J1306" s="9" t="n">
        <v>4103502</v>
      </c>
      <c r="K1306" s="18" t="n">
        <v>672.5633</v>
      </c>
      <c r="L1306" s="8" t="n">
        <v>604287.8852</v>
      </c>
      <c r="M1306" s="9" t="n">
        <v>318109449</v>
      </c>
      <c r="N1306" s="29" t="n">
        <v>12.445</v>
      </c>
      <c r="O1306" s="30" t="n">
        <v>12.66</v>
      </c>
      <c r="P1306" s="30" t="n">
        <v>12.19</v>
      </c>
      <c r="Q1306" s="30" t="n">
        <v>12.39</v>
      </c>
      <c r="R1306" s="31" t="n">
        <v>-0.0044</v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18" t="n">
        <v>330.0784</v>
      </c>
      <c r="F1307" s="8" t="n">
        <v>98934.1026</v>
      </c>
      <c r="G1307" s="9" t="n">
        <v>51613533</v>
      </c>
      <c r="H1307" s="18" t="n">
        <v>64.2012</v>
      </c>
      <c r="I1307" s="8" t="n">
        <v>3316.1949</v>
      </c>
      <c r="J1307" s="9" t="n">
        <v>4466325</v>
      </c>
      <c r="K1307" s="18" t="n">
        <v>394.2796</v>
      </c>
      <c r="L1307" s="8" t="n">
        <v>102250.2975</v>
      </c>
      <c r="M1307" s="9" t="n">
        <v>56079858</v>
      </c>
      <c r="N1307" s="29" t="n">
        <v>12.385</v>
      </c>
      <c r="O1307" s="30" t="n">
        <v>12.6975</v>
      </c>
      <c r="P1307" s="30" t="n">
        <v>12.24</v>
      </c>
      <c r="Q1307" s="30" t="n">
        <v>12.32</v>
      </c>
      <c r="R1307" s="31" t="n">
        <v>-0.0052</v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18" t="n">
        <v>245.0138</v>
      </c>
      <c r="F1308" s="8" t="n">
        <v>88021.2709</v>
      </c>
      <c r="G1308" s="9" t="n">
        <v>45877256</v>
      </c>
      <c r="H1308" s="18" t="n">
        <v>46.6231</v>
      </c>
      <c r="I1308" s="8" t="n">
        <v>2647.5222</v>
      </c>
      <c r="J1308" s="9" t="n">
        <v>3544704</v>
      </c>
      <c r="K1308" s="18" t="n">
        <v>291.6369</v>
      </c>
      <c r="L1308" s="8" t="n">
        <v>90668.7931</v>
      </c>
      <c r="M1308" s="9" t="n">
        <v>49421960</v>
      </c>
      <c r="N1308" s="29" t="n">
        <v>12.315</v>
      </c>
      <c r="O1308" s="30" t="n">
        <v>12.79</v>
      </c>
      <c r="P1308" s="30" t="n">
        <v>11.94</v>
      </c>
      <c r="Q1308" s="30" t="n">
        <v>12.56</v>
      </c>
      <c r="R1308" s="31" t="n">
        <v>0.0199</v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18" t="n">
        <v>211.8561</v>
      </c>
      <c r="F1309" s="8" t="n">
        <v>87544.5723</v>
      </c>
      <c r="G1309" s="9" t="n">
        <v>45616304</v>
      </c>
      <c r="H1309" s="18" t="n">
        <v>64.06010000000001</v>
      </c>
      <c r="I1309" s="8" t="n">
        <v>3399.9859</v>
      </c>
      <c r="J1309" s="9" t="n">
        <v>4492647</v>
      </c>
      <c r="K1309" s="18" t="n">
        <v>275.9162</v>
      </c>
      <c r="L1309" s="8" t="n">
        <v>90944.5582</v>
      </c>
      <c r="M1309" s="9" t="n">
        <v>50108951</v>
      </c>
      <c r="N1309" s="29" t="n">
        <v>12.56</v>
      </c>
      <c r="O1309" s="30" t="n">
        <v>12.71</v>
      </c>
      <c r="P1309" s="30" t="n">
        <v>12.055</v>
      </c>
      <c r="Q1309" s="30" t="n">
        <v>12.2</v>
      </c>
      <c r="R1309" s="31" t="n">
        <v>-0.0287</v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18" t="n">
        <v>323.0818</v>
      </c>
      <c r="F1310" s="8" t="n">
        <v>169336.2722</v>
      </c>
      <c r="G1310" s="9" t="n">
        <v>88145125</v>
      </c>
      <c r="H1310" s="18" t="n">
        <v>62.0075</v>
      </c>
      <c r="I1310" s="8" t="n">
        <v>3456.786</v>
      </c>
      <c r="J1310" s="9" t="n">
        <v>4764346</v>
      </c>
      <c r="K1310" s="18" t="n">
        <v>385.0893</v>
      </c>
      <c r="L1310" s="8" t="n">
        <v>172793.0582</v>
      </c>
      <c r="M1310" s="9" t="n">
        <v>92909471</v>
      </c>
      <c r="N1310" s="29" t="n">
        <v>12.195</v>
      </c>
      <c r="O1310" s="30" t="n">
        <v>12.355</v>
      </c>
      <c r="P1310" s="30" t="n">
        <v>11.75</v>
      </c>
      <c r="Q1310" s="30" t="n">
        <v>11.94</v>
      </c>
      <c r="R1310" s="31" t="n">
        <v>-0.0209</v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18" t="n">
        <v>458.8414</v>
      </c>
      <c r="F1311" s="8" t="n">
        <v>472539.2536</v>
      </c>
      <c r="G1311" s="9" t="n">
        <v>247334827</v>
      </c>
      <c r="H1311" s="18" t="n">
        <v>49.4278</v>
      </c>
      <c r="I1311" s="8" t="n">
        <v>2977.7212</v>
      </c>
      <c r="J1311" s="9" t="n">
        <v>4137097</v>
      </c>
      <c r="K1311" s="18" t="n">
        <v>508.2692</v>
      </c>
      <c r="L1311" s="8" t="n">
        <v>475516.9748</v>
      </c>
      <c r="M1311" s="9" t="n">
        <v>251471924</v>
      </c>
      <c r="N1311" s="29" t="n">
        <v>11.94</v>
      </c>
      <c r="O1311" s="30" t="n">
        <v>12.1875</v>
      </c>
      <c r="P1311" s="30" t="n">
        <v>11.6125</v>
      </c>
      <c r="Q1311" s="30" t="n">
        <v>11.67</v>
      </c>
      <c r="R1311" s="31" t="n">
        <v>-0.0226</v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18" t="n">
        <v>307.489</v>
      </c>
      <c r="F1312" s="8" t="n">
        <v>97479.26700000001</v>
      </c>
      <c r="G1312" s="9" t="n">
        <v>51108107</v>
      </c>
      <c r="H1312" s="18" t="n">
        <v>72.3599</v>
      </c>
      <c r="I1312" s="8" t="n">
        <v>4171.2992</v>
      </c>
      <c r="J1312" s="9" t="n">
        <v>5710868</v>
      </c>
      <c r="K1312" s="18" t="n">
        <v>379.8489</v>
      </c>
      <c r="L1312" s="8" t="n">
        <v>101650.5662</v>
      </c>
      <c r="M1312" s="9" t="n">
        <v>56818975</v>
      </c>
      <c r="N1312" s="29" t="n">
        <v>11.6725</v>
      </c>
      <c r="O1312" s="30" t="n">
        <v>12.1225</v>
      </c>
      <c r="P1312" s="30" t="n">
        <v>11.535</v>
      </c>
      <c r="Q1312" s="30" t="n">
        <v>11.82</v>
      </c>
      <c r="R1312" s="31" t="n">
        <v>0.0126</v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18" t="n">
        <v>311.1132</v>
      </c>
      <c r="F1313" s="8" t="n">
        <v>108593.3215</v>
      </c>
      <c r="G1313" s="9" t="n">
        <v>57273104</v>
      </c>
      <c r="H1313" s="18" t="n">
        <v>57.7814</v>
      </c>
      <c r="I1313" s="8" t="n">
        <v>3587.6758</v>
      </c>
      <c r="J1313" s="9" t="n">
        <v>4939667</v>
      </c>
      <c r="K1313" s="18" t="n">
        <v>368.8946</v>
      </c>
      <c r="L1313" s="8" t="n">
        <v>112180.9973</v>
      </c>
      <c r="M1313" s="9" t="n">
        <v>62212771</v>
      </c>
      <c r="N1313" s="29" t="n">
        <v>11.8175</v>
      </c>
      <c r="O1313" s="30" t="n">
        <v>12.42</v>
      </c>
      <c r="P1313" s="30" t="n">
        <v>11.8175</v>
      </c>
      <c r="Q1313" s="30" t="n">
        <v>11.98</v>
      </c>
      <c r="R1313" s="31" t="n">
        <v>0.0138</v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18" t="n">
        <v>278.1717</v>
      </c>
      <c r="F1314" s="8" t="n">
        <v>121982.4507</v>
      </c>
      <c r="G1314" s="9" t="n">
        <v>64229100</v>
      </c>
      <c r="H1314" s="18" t="n">
        <v>58.9161</v>
      </c>
      <c r="I1314" s="8" t="n">
        <v>3770.1446</v>
      </c>
      <c r="J1314" s="9" t="n">
        <v>5275796</v>
      </c>
      <c r="K1314" s="18" t="n">
        <v>337.0878</v>
      </c>
      <c r="L1314" s="8" t="n">
        <v>125752.5953</v>
      </c>
      <c r="M1314" s="9" t="n">
        <v>69504896</v>
      </c>
      <c r="N1314" s="29" t="n">
        <v>11.98</v>
      </c>
      <c r="O1314" s="30" t="n">
        <v>12.025</v>
      </c>
      <c r="P1314" s="30" t="n">
        <v>11.405</v>
      </c>
      <c r="Q1314" s="30" t="n">
        <v>11.48</v>
      </c>
      <c r="R1314" s="31" t="n">
        <v>-0.0417</v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18" t="n">
        <v>351.4251</v>
      </c>
      <c r="F1315" s="8" t="n">
        <v>183131.1256</v>
      </c>
      <c r="G1315" s="9" t="n">
        <v>96494663</v>
      </c>
      <c r="H1315" s="18" t="n">
        <v>63.8232</v>
      </c>
      <c r="I1315" s="8" t="n">
        <v>4130.4848</v>
      </c>
      <c r="J1315" s="9" t="n">
        <v>5721436</v>
      </c>
      <c r="K1315" s="18" t="n">
        <v>415.2483</v>
      </c>
      <c r="L1315" s="8" t="n">
        <v>187261.6104</v>
      </c>
      <c r="M1315" s="9" t="n">
        <v>102216099</v>
      </c>
      <c r="N1315" s="29" t="n">
        <v>11.48</v>
      </c>
      <c r="O1315" s="30" t="n">
        <v>11.6675</v>
      </c>
      <c r="P1315" s="30" t="n">
        <v>11.1975</v>
      </c>
      <c r="Q1315" s="30" t="n">
        <v>11.24</v>
      </c>
      <c r="R1315" s="31" t="n">
        <v>-0.0209</v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18" t="n">
        <v>396.2577</v>
      </c>
      <c r="F1316" s="8" t="n">
        <v>416284.6156</v>
      </c>
      <c r="G1316" s="9" t="n">
        <v>219946740</v>
      </c>
      <c r="H1316" s="18" t="n">
        <v>59.8094</v>
      </c>
      <c r="I1316" s="8" t="n">
        <v>4005.5774</v>
      </c>
      <c r="J1316" s="9" t="n">
        <v>5474189</v>
      </c>
      <c r="K1316" s="18" t="n">
        <v>456.0671</v>
      </c>
      <c r="L1316" s="8" t="n">
        <v>420290.193</v>
      </c>
      <c r="M1316" s="9" t="n">
        <v>225420929</v>
      </c>
      <c r="N1316" s="29" t="n">
        <v>11.24</v>
      </c>
      <c r="O1316" s="30" t="n">
        <v>11.5425</v>
      </c>
      <c r="P1316" s="30" t="n">
        <v>10.7275</v>
      </c>
      <c r="Q1316" s="30" t="n">
        <v>11.24</v>
      </c>
      <c r="R1316" s="31" t="n">
        <v>0</v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18" t="n">
        <v>312.5067</v>
      </c>
      <c r="F1317" s="8" t="n">
        <v>97084.3937</v>
      </c>
      <c r="G1317" s="9" t="n">
        <v>51295284</v>
      </c>
      <c r="H1317" s="18" t="n">
        <v>63.7276</v>
      </c>
      <c r="I1317" s="8" t="n">
        <v>4859.2682</v>
      </c>
      <c r="J1317" s="9" t="n">
        <v>6496478</v>
      </c>
      <c r="K1317" s="18" t="n">
        <v>376.2343</v>
      </c>
      <c r="L1317" s="8" t="n">
        <v>101943.6619</v>
      </c>
      <c r="M1317" s="9" t="n">
        <v>57791762</v>
      </c>
      <c r="N1317" s="29" t="n">
        <v>11.2425</v>
      </c>
      <c r="O1317" s="30" t="n">
        <v>11.86</v>
      </c>
      <c r="P1317" s="30" t="n">
        <v>9.9</v>
      </c>
      <c r="Q1317" s="30" t="n">
        <v>11.39</v>
      </c>
      <c r="R1317" s="31" t="n">
        <v>0.0131</v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18" t="n">
        <v>337.2096</v>
      </c>
      <c r="F1318" s="8" t="n">
        <v>125335.6627</v>
      </c>
      <c r="G1318" s="9" t="n">
        <v>66212496</v>
      </c>
      <c r="H1318" s="18" t="n">
        <v>64.1425</v>
      </c>
      <c r="I1318" s="8" t="n">
        <v>5513.8836</v>
      </c>
      <c r="J1318" s="9" t="n">
        <v>7300108</v>
      </c>
      <c r="K1318" s="18" t="n">
        <v>401.3521</v>
      </c>
      <c r="L1318" s="8" t="n">
        <v>130849.5463</v>
      </c>
      <c r="M1318" s="9" t="n">
        <v>73512604</v>
      </c>
      <c r="N1318" s="29" t="n">
        <v>11.3925</v>
      </c>
      <c r="O1318" s="30" t="n">
        <v>11.9425</v>
      </c>
      <c r="P1318" s="30" t="n">
        <v>11.0875</v>
      </c>
      <c r="Q1318" s="30" t="n">
        <v>11.2</v>
      </c>
      <c r="R1318" s="31" t="n">
        <v>-0.0169</v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18" t="n">
        <v>247.2186</v>
      </c>
      <c r="F1319" s="8" t="n">
        <v>110706.4962</v>
      </c>
      <c r="G1319" s="9" t="n">
        <v>58420443</v>
      </c>
      <c r="H1319" s="18" t="n">
        <v>64.2851</v>
      </c>
      <c r="I1319" s="8" t="n">
        <v>5060.0726</v>
      </c>
      <c r="J1319" s="9" t="n">
        <v>6947692</v>
      </c>
      <c r="K1319" s="18" t="n">
        <v>311.5037</v>
      </c>
      <c r="L1319" s="8" t="n">
        <v>115766.5688</v>
      </c>
      <c r="M1319" s="9" t="n">
        <v>65368135</v>
      </c>
      <c r="N1319" s="29" t="n">
        <v>11.2025</v>
      </c>
      <c r="O1319" s="30" t="n">
        <v>11.2275</v>
      </c>
      <c r="P1319" s="30" t="n">
        <v>10.6875</v>
      </c>
      <c r="Q1319" s="30" t="n">
        <v>10.75</v>
      </c>
      <c r="R1319" s="31" t="n">
        <v>-0.0404</v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18" t="n">
        <v>351.7999</v>
      </c>
      <c r="F1320" s="8" t="n">
        <v>185897.2438</v>
      </c>
      <c r="G1320" s="9" t="n">
        <v>98074933</v>
      </c>
      <c r="H1320" s="18" t="n">
        <v>63.6999</v>
      </c>
      <c r="I1320" s="8" t="n">
        <v>5457.6488</v>
      </c>
      <c r="J1320" s="9" t="n">
        <v>7503624</v>
      </c>
      <c r="K1320" s="18" t="n">
        <v>415.4998</v>
      </c>
      <c r="L1320" s="8" t="n">
        <v>191354.8926</v>
      </c>
      <c r="M1320" s="9" t="n">
        <v>105578557</v>
      </c>
      <c r="N1320" s="29" t="n">
        <v>10.7525</v>
      </c>
      <c r="O1320" s="30" t="n">
        <v>10.7525</v>
      </c>
      <c r="P1320" s="30" t="n">
        <v>10.22</v>
      </c>
      <c r="Q1320" s="30" t="n">
        <v>10.52</v>
      </c>
      <c r="R1320" s="31" t="n">
        <v>-0.0216</v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18" t="n">
        <v>485.4275</v>
      </c>
      <c r="F1321" s="8" t="n">
        <v>503027.1265</v>
      </c>
      <c r="G1321" s="9" t="n">
        <v>266382618</v>
      </c>
      <c r="H1321" s="18" t="n">
        <v>67.07810000000001</v>
      </c>
      <c r="I1321" s="8" t="n">
        <v>5883.6719</v>
      </c>
      <c r="J1321" s="9" t="n">
        <v>8364053</v>
      </c>
      <c r="K1321" s="18" t="n">
        <v>552.5056</v>
      </c>
      <c r="L1321" s="8" t="n">
        <v>508910.7984</v>
      </c>
      <c r="M1321" s="9" t="n">
        <v>274746671</v>
      </c>
      <c r="N1321" s="29" t="n">
        <v>10.515</v>
      </c>
      <c r="O1321" s="30" t="n">
        <v>11.105</v>
      </c>
      <c r="P1321" s="30" t="n">
        <v>9.8675</v>
      </c>
      <c r="Q1321" s="30" t="n">
        <v>10.72</v>
      </c>
      <c r="R1321" s="31" t="n">
        <v>0.0195</v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18" t="n">
        <v>381.8637</v>
      </c>
      <c r="F1322" s="8" t="n">
        <v>124022.9562</v>
      </c>
      <c r="G1322" s="9" t="n">
        <v>65567568</v>
      </c>
      <c r="H1322" s="18" t="n">
        <v>61.9932</v>
      </c>
      <c r="I1322" s="8" t="n">
        <v>6154.3344</v>
      </c>
      <c r="J1322" s="9" t="n">
        <v>8676413</v>
      </c>
      <c r="K1322" s="18" t="n">
        <v>443.8569</v>
      </c>
      <c r="L1322" s="8" t="n">
        <v>130177.2906</v>
      </c>
      <c r="M1322" s="9" t="n">
        <v>74243981</v>
      </c>
      <c r="N1322" s="29" t="n">
        <v>10.7225</v>
      </c>
      <c r="O1322" s="30" t="n">
        <v>11.5825</v>
      </c>
      <c r="P1322" s="30" t="n">
        <v>10.6125</v>
      </c>
      <c r="Q1322" s="30" t="n">
        <v>11.28</v>
      </c>
      <c r="R1322" s="31" t="n">
        <v>0.052</v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18" t="n">
        <v>417.7926</v>
      </c>
      <c r="F1323" s="8" t="n">
        <v>149546.6775</v>
      </c>
      <c r="G1323" s="9" t="n">
        <v>79535634</v>
      </c>
      <c r="H1323" s="18" t="n">
        <v>62.5278</v>
      </c>
      <c r="I1323" s="8" t="n">
        <v>6408.4562</v>
      </c>
      <c r="J1323" s="9" t="n">
        <v>8824559</v>
      </c>
      <c r="K1323" s="18" t="n">
        <v>480.3204</v>
      </c>
      <c r="L1323" s="8" t="n">
        <v>155955.1337</v>
      </c>
      <c r="M1323" s="9" t="n">
        <v>88360193</v>
      </c>
      <c r="N1323" s="29" t="n">
        <v>11.275</v>
      </c>
      <c r="O1323" s="30" t="n">
        <v>12.23</v>
      </c>
      <c r="P1323" s="30" t="n">
        <v>10.325</v>
      </c>
      <c r="Q1323" s="30" t="n">
        <v>12.06</v>
      </c>
      <c r="R1323" s="31" t="n">
        <v>0.0696</v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18" t="n">
        <v>344.2494</v>
      </c>
      <c r="F1324" s="8" t="n">
        <v>139347.0243</v>
      </c>
      <c r="G1324" s="9" t="n">
        <v>74251961</v>
      </c>
      <c r="H1324" s="18" t="n">
        <v>54.9737</v>
      </c>
      <c r="I1324" s="8" t="n">
        <v>5552.9704</v>
      </c>
      <c r="J1324" s="9" t="n">
        <v>7817206</v>
      </c>
      <c r="K1324" s="18" t="n">
        <v>399.2231</v>
      </c>
      <c r="L1324" s="8" t="n">
        <v>144899.9947</v>
      </c>
      <c r="M1324" s="9" t="n">
        <v>82069167</v>
      </c>
      <c r="N1324" s="29" t="n">
        <v>12.0625</v>
      </c>
      <c r="O1324" s="30" t="n">
        <v>12.3</v>
      </c>
      <c r="P1324" s="30" t="n">
        <v>11.4</v>
      </c>
      <c r="Q1324" s="30" t="n">
        <v>11.53</v>
      </c>
      <c r="R1324" s="31" t="n">
        <v>-0.0441</v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18" t="n">
        <v>434.4175</v>
      </c>
      <c r="F1325" s="8" t="n">
        <v>222317.4606</v>
      </c>
      <c r="G1325" s="9" t="n">
        <v>118118831</v>
      </c>
      <c r="H1325" s="18" t="n">
        <v>53.8994</v>
      </c>
      <c r="I1325" s="8" t="n">
        <v>5338.7154</v>
      </c>
      <c r="J1325" s="9" t="n">
        <v>7519770</v>
      </c>
      <c r="K1325" s="18" t="n">
        <v>488.3169</v>
      </c>
      <c r="L1325" s="8" t="n">
        <v>227656.176</v>
      </c>
      <c r="M1325" s="9" t="n">
        <v>125638601</v>
      </c>
      <c r="N1325" s="29" t="n">
        <v>11.525</v>
      </c>
      <c r="O1325" s="30" t="n">
        <v>11.775</v>
      </c>
      <c r="P1325" s="30" t="n">
        <v>10.6125</v>
      </c>
      <c r="Q1325" s="30" t="n">
        <v>11.21</v>
      </c>
      <c r="R1325" s="31" t="n">
        <v>-0.0273</v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18" t="n">
        <v>836.3040999999999</v>
      </c>
      <c r="F1326" s="8" t="n">
        <v>750700.758</v>
      </c>
      <c r="G1326" s="9" t="n">
        <v>398861888</v>
      </c>
      <c r="H1326" s="18" t="n">
        <v>66.25060000000001</v>
      </c>
      <c r="I1326" s="8" t="n">
        <v>4768.1086</v>
      </c>
      <c r="J1326" s="9" t="n">
        <v>6641940</v>
      </c>
      <c r="K1326" s="18" t="n">
        <v>902.5547</v>
      </c>
      <c r="L1326" s="8" t="n">
        <v>755468.8666</v>
      </c>
      <c r="M1326" s="9" t="n">
        <v>405503828</v>
      </c>
      <c r="N1326" s="29" t="n">
        <v>11.205</v>
      </c>
      <c r="O1326" s="30" t="n">
        <v>12.12</v>
      </c>
      <c r="P1326" s="30" t="n">
        <v>11.205</v>
      </c>
      <c r="Q1326" s="30" t="n">
        <v>11.54</v>
      </c>
      <c r="R1326" s="31" t="n">
        <v>0.0299</v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18" t="n">
        <v>451.646</v>
      </c>
      <c r="F1327" s="8" t="n">
        <v>121823.5118</v>
      </c>
      <c r="G1327" s="9" t="n">
        <v>65245898</v>
      </c>
      <c r="H1327" s="18" t="n">
        <v>66.0065</v>
      </c>
      <c r="I1327" s="8" t="n">
        <v>3700.6665</v>
      </c>
      <c r="J1327" s="9" t="n">
        <v>5190637</v>
      </c>
      <c r="K1327" s="18" t="n">
        <v>517.6525</v>
      </c>
      <c r="L1327" s="8" t="n">
        <v>125524.1783</v>
      </c>
      <c r="M1327" s="9" t="n">
        <v>70436535</v>
      </c>
      <c r="N1327" s="29" t="n">
        <v>11.5425</v>
      </c>
      <c r="O1327" s="30" t="n">
        <v>12.11</v>
      </c>
      <c r="P1327" s="30" t="n">
        <v>11.4025</v>
      </c>
      <c r="Q1327" s="30" t="n">
        <v>11.98</v>
      </c>
      <c r="R1327" s="31" t="n">
        <v>0.0379</v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18" t="n">
        <v>359.7401</v>
      </c>
      <c r="F1328" s="8" t="n">
        <v>111373.5645</v>
      </c>
      <c r="G1328" s="9" t="n">
        <v>59837332</v>
      </c>
      <c r="H1328" s="18" t="n">
        <v>63.8338</v>
      </c>
      <c r="I1328" s="8" t="n">
        <v>3655.7376</v>
      </c>
      <c r="J1328" s="9" t="n">
        <v>5008447</v>
      </c>
      <c r="K1328" s="18" t="n">
        <v>423.5739</v>
      </c>
      <c r="L1328" s="8" t="n">
        <v>115029.3021</v>
      </c>
      <c r="M1328" s="9" t="n">
        <v>64845779</v>
      </c>
      <c r="N1328" s="29" t="n">
        <v>11.975</v>
      </c>
      <c r="O1328" s="30" t="n">
        <v>12.63</v>
      </c>
      <c r="P1328" s="30" t="n">
        <v>11.8025</v>
      </c>
      <c r="Q1328" s="30" t="n">
        <v>11.97</v>
      </c>
      <c r="R1328" s="31" t="n">
        <v>-0.0004</v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18" t="n">
        <v>283.1981</v>
      </c>
      <c r="F1329" s="8" t="n">
        <v>105380.7624</v>
      </c>
      <c r="G1329" s="9" t="n">
        <v>56658776</v>
      </c>
      <c r="H1329" s="18" t="n">
        <v>56.3549</v>
      </c>
      <c r="I1329" s="8" t="n">
        <v>3287.9129</v>
      </c>
      <c r="J1329" s="9" t="n">
        <v>4528417</v>
      </c>
      <c r="K1329" s="18" t="n">
        <v>339.553</v>
      </c>
      <c r="L1329" s="8" t="n">
        <v>108668.6753</v>
      </c>
      <c r="M1329" s="9" t="n">
        <v>61187193</v>
      </c>
      <c r="N1329" s="29" t="n">
        <v>11.9675</v>
      </c>
      <c r="O1329" s="30" t="n">
        <v>12.1775</v>
      </c>
      <c r="P1329" s="30" t="n">
        <v>11.64</v>
      </c>
      <c r="Q1329" s="30" t="n">
        <v>11.71</v>
      </c>
      <c r="R1329" s="31" t="n">
        <v>-0.0215</v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18" t="n">
        <v>412.1233</v>
      </c>
      <c r="F1330" s="8" t="n">
        <v>195605.5382</v>
      </c>
      <c r="G1330" s="9" t="n">
        <v>105490242</v>
      </c>
      <c r="H1330" s="18" t="n">
        <v>59.0303</v>
      </c>
      <c r="I1330" s="8" t="n">
        <v>3627.0457</v>
      </c>
      <c r="J1330" s="9" t="n">
        <v>5059368</v>
      </c>
      <c r="K1330" s="18" t="n">
        <v>471.1536</v>
      </c>
      <c r="L1330" s="8" t="n">
        <v>199232.5839</v>
      </c>
      <c r="M1330" s="9" t="n">
        <v>110549610</v>
      </c>
      <c r="N1330" s="29" t="n">
        <v>11.7125</v>
      </c>
      <c r="O1330" s="30" t="n">
        <v>12.0475</v>
      </c>
      <c r="P1330" s="30" t="n">
        <v>10.6575</v>
      </c>
      <c r="Q1330" s="30" t="n">
        <v>11.96</v>
      </c>
      <c r="R1330" s="31" t="n">
        <v>0.0211</v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18" t="n">
        <v>638.3598</v>
      </c>
      <c r="F1331" s="8" t="n">
        <v>608851.2449</v>
      </c>
      <c r="G1331" s="9" t="n">
        <v>330887228</v>
      </c>
      <c r="H1331" s="18" t="n">
        <v>59.3786</v>
      </c>
      <c r="I1331" s="8" t="n">
        <v>3751.8247</v>
      </c>
      <c r="J1331" s="9" t="n">
        <v>5393577</v>
      </c>
      <c r="K1331" s="18" t="n">
        <v>697.7384</v>
      </c>
      <c r="L1331" s="8" t="n">
        <v>612603.0696</v>
      </c>
      <c r="M1331" s="9" t="n">
        <v>336280805</v>
      </c>
      <c r="N1331" s="29" t="n">
        <v>11.96</v>
      </c>
      <c r="O1331" s="30" t="n">
        <v>12.3075</v>
      </c>
      <c r="P1331" s="30" t="n">
        <v>11.555</v>
      </c>
      <c r="Q1331" s="30" t="n">
        <v>11.69</v>
      </c>
      <c r="R1331" s="31" t="n">
        <v>-0.0226</v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18" t="n">
        <v>390.9201</v>
      </c>
      <c r="F1332" s="8" t="n">
        <v>117081.9359</v>
      </c>
      <c r="G1332" s="9" t="n">
        <v>63288503</v>
      </c>
      <c r="H1332" s="18" t="n">
        <v>60.2107</v>
      </c>
      <c r="I1332" s="8" t="n">
        <v>3818.6735</v>
      </c>
      <c r="J1332" s="9" t="n">
        <v>5468022</v>
      </c>
      <c r="K1332" s="18" t="n">
        <v>451.1308</v>
      </c>
      <c r="L1332" s="8" t="n">
        <v>120900.6094</v>
      </c>
      <c r="M1332" s="9" t="n">
        <v>68756525</v>
      </c>
      <c r="N1332" s="29" t="n">
        <v>11.6875</v>
      </c>
      <c r="O1332" s="30" t="n">
        <v>12.1975</v>
      </c>
      <c r="P1332" s="30" t="n">
        <v>10.8975</v>
      </c>
      <c r="Q1332" s="30" t="n">
        <v>12.03</v>
      </c>
      <c r="R1332" s="31" t="n">
        <v>0.0293</v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18" t="n">
        <v>369.9502</v>
      </c>
      <c r="F1333" s="8" t="n">
        <v>121559.0783</v>
      </c>
      <c r="G1333" s="9" t="n">
        <v>65874313</v>
      </c>
      <c r="H1333" s="18" t="n">
        <v>56.0873</v>
      </c>
      <c r="I1333" s="8" t="n">
        <v>3654.4502</v>
      </c>
      <c r="J1333" s="9" t="n">
        <v>5456169</v>
      </c>
      <c r="K1333" s="18" t="n">
        <v>426.0375</v>
      </c>
      <c r="L1333" s="8" t="n">
        <v>125213.5285</v>
      </c>
      <c r="M1333" s="9" t="n">
        <v>71330482</v>
      </c>
      <c r="N1333" s="29" t="n">
        <v>12.0325</v>
      </c>
      <c r="O1333" s="30" t="n">
        <v>12.73</v>
      </c>
      <c r="P1333" s="30" t="n">
        <v>12.0325</v>
      </c>
      <c r="Q1333" s="30" t="n">
        <v>12.22</v>
      </c>
      <c r="R1333" s="31" t="n">
        <v>0.0156</v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18" t="n">
        <v>394.7875</v>
      </c>
      <c r="F1334" s="8" t="n">
        <v>164039.5804</v>
      </c>
      <c r="G1334" s="9" t="n">
        <v>88574824</v>
      </c>
      <c r="H1334" s="18" t="n">
        <v>49.5109</v>
      </c>
      <c r="I1334" s="8" t="n">
        <v>3604.0415</v>
      </c>
      <c r="J1334" s="9" t="n">
        <v>5205117</v>
      </c>
      <c r="K1334" s="18" t="n">
        <v>444.2984</v>
      </c>
      <c r="L1334" s="8" t="n">
        <v>167643.6219</v>
      </c>
      <c r="M1334" s="9" t="n">
        <v>93779941</v>
      </c>
      <c r="N1334" s="29" t="n">
        <v>12.2175</v>
      </c>
      <c r="O1334" s="30" t="n">
        <v>12.4225</v>
      </c>
      <c r="P1334" s="30" t="n">
        <v>11.595</v>
      </c>
      <c r="Q1334" s="30" t="n">
        <v>12.23</v>
      </c>
      <c r="R1334" s="31" t="n">
        <v>0.001</v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18" t="n">
        <v>460.0742</v>
      </c>
      <c r="F1335" s="8" t="n">
        <v>223699.5314</v>
      </c>
      <c r="G1335" s="9" t="n">
        <v>120835566</v>
      </c>
      <c r="H1335" s="18" t="n">
        <v>58.3566</v>
      </c>
      <c r="I1335" s="8" t="n">
        <v>4149.1807</v>
      </c>
      <c r="J1335" s="9" t="n">
        <v>5636916</v>
      </c>
      <c r="K1335" s="18" t="n">
        <v>518.4308</v>
      </c>
      <c r="L1335" s="8" t="n">
        <v>227848.7121</v>
      </c>
      <c r="M1335" s="9" t="n">
        <v>126472482</v>
      </c>
      <c r="N1335" s="29" t="n">
        <v>12.2325</v>
      </c>
      <c r="O1335" s="30" t="n">
        <v>12.3525</v>
      </c>
      <c r="P1335" s="30" t="n">
        <v>10.7775</v>
      </c>
      <c r="Q1335" s="30" t="n">
        <v>12.14</v>
      </c>
      <c r="R1335" s="31" t="n">
        <v>-0.0076</v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18" t="n">
        <v>470.6945</v>
      </c>
      <c r="F1336" s="8" t="n">
        <v>460714.5057</v>
      </c>
      <c r="G1336" s="9" t="n">
        <v>249012625</v>
      </c>
      <c r="H1336" s="18" t="n">
        <v>48.3505</v>
      </c>
      <c r="I1336" s="8" t="n">
        <v>3732.0656</v>
      </c>
      <c r="J1336" s="9" t="n">
        <v>5214595</v>
      </c>
      <c r="K1336" s="18" t="n">
        <v>519.045</v>
      </c>
      <c r="L1336" s="8" t="n">
        <v>464446.5713</v>
      </c>
      <c r="M1336" s="9" t="n">
        <v>254227220</v>
      </c>
      <c r="N1336" s="29" t="n">
        <v>12.14</v>
      </c>
      <c r="O1336" s="30" t="n">
        <v>12.47</v>
      </c>
      <c r="P1336" s="30" t="n">
        <v>11.4725</v>
      </c>
      <c r="Q1336" s="30" t="n">
        <v>12.36</v>
      </c>
      <c r="R1336" s="31" t="n">
        <v>0.0181</v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18" t="n">
        <v>375.848</v>
      </c>
      <c r="F1337" s="8" t="n">
        <v>120289.6008</v>
      </c>
      <c r="G1337" s="9" t="n">
        <v>63937868</v>
      </c>
      <c r="H1337" s="18" t="n">
        <v>77.6375</v>
      </c>
      <c r="I1337" s="8" t="n">
        <v>6358.6864</v>
      </c>
      <c r="J1337" s="9" t="n">
        <v>8849487</v>
      </c>
      <c r="K1337" s="18" t="n">
        <v>453.4855</v>
      </c>
      <c r="L1337" s="8" t="n">
        <v>126648.2872</v>
      </c>
      <c r="M1337" s="9" t="n">
        <v>72787355</v>
      </c>
      <c r="N1337" s="29" t="n">
        <v>12.355</v>
      </c>
      <c r="O1337" s="30" t="n">
        <v>13.465</v>
      </c>
      <c r="P1337" s="30" t="n">
        <v>11.75</v>
      </c>
      <c r="Q1337" s="30" t="n">
        <v>12.34</v>
      </c>
      <c r="R1337" s="31" t="n">
        <v>-0.0012</v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18" t="n">
        <v>269.435</v>
      </c>
      <c r="F1338" s="8" t="n">
        <v>115180.1404</v>
      </c>
      <c r="G1338" s="9" t="n">
        <v>61276361</v>
      </c>
      <c r="H1338" s="18" t="n">
        <v>60.6847</v>
      </c>
      <c r="I1338" s="8" t="n">
        <v>5329.6811</v>
      </c>
      <c r="J1338" s="9" t="n">
        <v>7518507</v>
      </c>
      <c r="K1338" s="18" t="n">
        <v>330.1197</v>
      </c>
      <c r="L1338" s="8" t="n">
        <v>120509.8215</v>
      </c>
      <c r="M1338" s="9" t="n">
        <v>68794868</v>
      </c>
      <c r="N1338" s="29" t="n">
        <v>12.34</v>
      </c>
      <c r="O1338" s="30" t="n">
        <v>12.34</v>
      </c>
      <c r="P1338" s="30" t="n">
        <v>11.76</v>
      </c>
      <c r="Q1338" s="30" t="n">
        <v>11.79</v>
      </c>
      <c r="R1338" s="31" t="n">
        <v>-0.0446</v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18" t="n">
        <v>370.233</v>
      </c>
      <c r="F1339" s="8" t="n">
        <v>187681.6506</v>
      </c>
      <c r="G1339" s="9" t="n">
        <v>99803751</v>
      </c>
      <c r="H1339" s="18" t="n">
        <v>64.37730000000001</v>
      </c>
      <c r="I1339" s="8" t="n">
        <v>5653.986</v>
      </c>
      <c r="J1339" s="9" t="n">
        <v>8152288</v>
      </c>
      <c r="K1339" s="18" t="n">
        <v>434.6103</v>
      </c>
      <c r="L1339" s="8" t="n">
        <v>193335.6366</v>
      </c>
      <c r="M1339" s="9" t="n">
        <v>107956039</v>
      </c>
      <c r="N1339" s="29" t="n">
        <v>11.79</v>
      </c>
      <c r="O1339" s="30" t="n">
        <v>11.99</v>
      </c>
      <c r="P1339" s="30" t="n">
        <v>10.185</v>
      </c>
      <c r="Q1339" s="30" t="n">
        <v>11.79</v>
      </c>
      <c r="R1339" s="31" t="n">
        <v>0</v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18" t="n">
        <v>474.9674</v>
      </c>
      <c r="F1340" s="8" t="n">
        <v>486581.6398</v>
      </c>
      <c r="G1340" s="9" t="n">
        <v>258239880</v>
      </c>
      <c r="H1340" s="18" t="n">
        <v>59.9274</v>
      </c>
      <c r="I1340" s="8" t="n">
        <v>5541.6559</v>
      </c>
      <c r="J1340" s="9" t="n">
        <v>7753228</v>
      </c>
      <c r="K1340" s="18" t="n">
        <v>534.8948</v>
      </c>
      <c r="L1340" s="8" t="n">
        <v>492123.2957</v>
      </c>
      <c r="M1340" s="9" t="n">
        <v>265993108</v>
      </c>
      <c r="N1340" s="29" t="n">
        <v>11.785</v>
      </c>
      <c r="O1340" s="30" t="n">
        <v>11.8925</v>
      </c>
      <c r="P1340" s="30" t="n">
        <v>10.0875</v>
      </c>
      <c r="Q1340" s="30" t="n">
        <v>11.37</v>
      </c>
      <c r="R1340" s="31" t="n">
        <v>-0.0352</v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18" t="n">
        <v>332.8032</v>
      </c>
      <c r="F1341" s="8" t="n">
        <v>114546.8798</v>
      </c>
      <c r="G1341" s="9" t="n">
        <v>60620270</v>
      </c>
      <c r="H1341" s="18" t="n">
        <v>51.9102</v>
      </c>
      <c r="I1341" s="8" t="n">
        <v>5565.7241</v>
      </c>
      <c r="J1341" s="9" t="n">
        <v>7797446</v>
      </c>
      <c r="K1341" s="18" t="n">
        <v>384.7134</v>
      </c>
      <c r="L1341" s="8" t="n">
        <v>120112.6039</v>
      </c>
      <c r="M1341" s="9" t="n">
        <v>68417716</v>
      </c>
      <c r="N1341" s="29" t="n">
        <v>11.3725</v>
      </c>
      <c r="O1341" s="30" t="n">
        <v>11.785</v>
      </c>
      <c r="P1341" s="30" t="n">
        <v>10.695</v>
      </c>
      <c r="Q1341" s="30" t="n">
        <v>11.73</v>
      </c>
      <c r="R1341" s="31" t="n">
        <v>0.0314</v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18" t="n">
        <v>304.7326</v>
      </c>
      <c r="F1342" s="8" t="n">
        <v>130227.0685</v>
      </c>
      <c r="G1342" s="9" t="n">
        <v>69053649</v>
      </c>
      <c r="H1342" s="18" t="n">
        <v>49.9764</v>
      </c>
      <c r="I1342" s="8" t="n">
        <v>5627.4147</v>
      </c>
      <c r="J1342" s="9" t="n">
        <v>7979952</v>
      </c>
      <c r="K1342" s="18" t="n">
        <v>354.709</v>
      </c>
      <c r="L1342" s="8" t="n">
        <v>135854.4832</v>
      </c>
      <c r="M1342" s="9" t="n">
        <v>77033601</v>
      </c>
      <c r="N1342" s="29" t="n">
        <v>11.7275</v>
      </c>
      <c r="O1342" s="30" t="n">
        <v>12.3475</v>
      </c>
      <c r="P1342" s="30" t="n">
        <v>11.545</v>
      </c>
      <c r="Q1342" s="30" t="n">
        <v>11.76</v>
      </c>
      <c r="R1342" s="31" t="n">
        <v>0.0028</v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18" t="n">
        <v>344.2023</v>
      </c>
      <c r="F1343" s="8" t="n">
        <v>167995.0206</v>
      </c>
      <c r="G1343" s="9" t="n">
        <v>89530319</v>
      </c>
      <c r="H1343" s="18" t="n">
        <v>53.8665</v>
      </c>
      <c r="I1343" s="8" t="n">
        <v>6080.8182</v>
      </c>
      <c r="J1343" s="9" t="n">
        <v>8462044</v>
      </c>
      <c r="K1343" s="18" t="n">
        <v>398.0688</v>
      </c>
      <c r="L1343" s="8" t="n">
        <v>174075.8388</v>
      </c>
      <c r="M1343" s="9" t="n">
        <v>97992363</v>
      </c>
      <c r="N1343" s="29" t="n">
        <v>11.7575</v>
      </c>
      <c r="O1343" s="30" t="n">
        <v>12.5475</v>
      </c>
      <c r="P1343" s="30" t="n">
        <v>10.9275</v>
      </c>
      <c r="Q1343" s="30" t="n">
        <v>12.19</v>
      </c>
      <c r="R1343" s="31" t="n">
        <v>0.0368</v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18" t="n">
        <v>726.5922</v>
      </c>
      <c r="F1344" s="8" t="n">
        <v>656269.3417</v>
      </c>
      <c r="G1344" s="9" t="n">
        <v>354124882</v>
      </c>
      <c r="H1344" s="18" t="n">
        <v>53.9692</v>
      </c>
      <c r="I1344" s="8" t="n">
        <v>4112.366</v>
      </c>
      <c r="J1344" s="9" t="n">
        <v>5727853</v>
      </c>
      <c r="K1344" s="18" t="n">
        <v>780.5614</v>
      </c>
      <c r="L1344" s="8" t="n">
        <v>660381.7077</v>
      </c>
      <c r="M1344" s="9" t="n">
        <v>359852735</v>
      </c>
      <c r="N1344" s="29" t="n">
        <v>12.1925</v>
      </c>
      <c r="O1344" s="30" t="n">
        <v>13.145</v>
      </c>
      <c r="P1344" s="30" t="n">
        <v>11.575</v>
      </c>
      <c r="Q1344" s="30" t="n">
        <v>12.18</v>
      </c>
      <c r="R1344" s="31" t="n">
        <v>-0.001</v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18" t="n">
        <v>462.8672</v>
      </c>
      <c r="F1345" s="8" t="n">
        <v>180662.2442</v>
      </c>
      <c r="G1345" s="9" t="n">
        <v>97742994</v>
      </c>
      <c r="H1345" s="18" t="n">
        <v>51.3911</v>
      </c>
      <c r="I1345" s="8" t="n">
        <v>2882.0455</v>
      </c>
      <c r="J1345" s="9" t="n">
        <v>4081253</v>
      </c>
      <c r="K1345" s="18" t="n">
        <v>514.2583</v>
      </c>
      <c r="L1345" s="8" t="n">
        <v>183544.2897</v>
      </c>
      <c r="M1345" s="9" t="n">
        <v>101824247</v>
      </c>
      <c r="N1345" s="29" t="n">
        <v>12.1775</v>
      </c>
      <c r="O1345" s="30" t="n">
        <v>12.2025</v>
      </c>
      <c r="P1345" s="30" t="n">
        <v>11.5925</v>
      </c>
      <c r="Q1345" s="30" t="n">
        <v>11.75</v>
      </c>
      <c r="R1345" s="31" t="n">
        <v>-0.0351</v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18" t="n">
        <v>390.9366</v>
      </c>
      <c r="F1346" s="8" t="n">
        <v>209398.2265</v>
      </c>
      <c r="G1346" s="9" t="n">
        <v>113411096</v>
      </c>
      <c r="H1346" s="18" t="n">
        <v>51.2916</v>
      </c>
      <c r="I1346" s="8" t="n">
        <v>2831.0893</v>
      </c>
      <c r="J1346" s="9" t="n">
        <v>3960703</v>
      </c>
      <c r="K1346" s="18" t="n">
        <v>442.2282</v>
      </c>
      <c r="L1346" s="8" t="n">
        <v>212229.3158</v>
      </c>
      <c r="M1346" s="9" t="n">
        <v>117371799</v>
      </c>
      <c r="N1346" s="29" t="n">
        <v>11.7525</v>
      </c>
      <c r="O1346" s="30" t="n">
        <v>12.195</v>
      </c>
      <c r="P1346" s="30" t="n">
        <v>11.235</v>
      </c>
      <c r="Q1346" s="30" t="n">
        <v>11.29</v>
      </c>
      <c r="R1346" s="31" t="n">
        <v>-0.0394</v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18" t="n">
        <v>687.1096</v>
      </c>
      <c r="F1347" s="8" t="n">
        <v>668426.3201</v>
      </c>
      <c r="G1347" s="9" t="n">
        <v>361333276</v>
      </c>
      <c r="H1347" s="18" t="n">
        <v>56.101</v>
      </c>
      <c r="I1347" s="8" t="n">
        <v>3086.7053</v>
      </c>
      <c r="J1347" s="9" t="n">
        <v>4346312</v>
      </c>
      <c r="K1347" s="18" t="n">
        <v>743.2106</v>
      </c>
      <c r="L1347" s="8" t="n">
        <v>671513.0254</v>
      </c>
      <c r="M1347" s="9" t="n">
        <v>365679588</v>
      </c>
      <c r="N1347" s="29" t="n">
        <v>11.2925</v>
      </c>
      <c r="O1347" s="30" t="n">
        <v>11.7825</v>
      </c>
      <c r="P1347" s="30" t="n">
        <v>10.78</v>
      </c>
      <c r="Q1347" s="30" t="n">
        <v>11.4</v>
      </c>
      <c r="R1347" s="31" t="n">
        <v>0.0095</v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18" t="n">
        <v>371.7415</v>
      </c>
      <c r="F1348" s="8" t="n">
        <v>117034.5989</v>
      </c>
      <c r="G1348" s="9" t="n">
        <v>63125962</v>
      </c>
      <c r="H1348" s="18" t="n">
        <v>55.0979</v>
      </c>
      <c r="I1348" s="8" t="n">
        <v>3078.8465</v>
      </c>
      <c r="J1348" s="9" t="n">
        <v>4196289</v>
      </c>
      <c r="K1348" s="18" t="n">
        <v>426.8394</v>
      </c>
      <c r="L1348" s="8" t="n">
        <v>120113.4454</v>
      </c>
      <c r="M1348" s="9" t="n">
        <v>67322251</v>
      </c>
      <c r="N1348" s="29" t="n">
        <v>11.4</v>
      </c>
      <c r="O1348" s="30" t="n">
        <v>11.5775</v>
      </c>
      <c r="P1348" s="30" t="n">
        <v>10.85</v>
      </c>
      <c r="Q1348" s="30" t="n">
        <v>10.93</v>
      </c>
      <c r="R1348" s="31" t="n">
        <v>-0.0412</v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18" t="n">
        <v>388.085</v>
      </c>
      <c r="F1349" s="8" t="n">
        <v>142313.591</v>
      </c>
      <c r="G1349" s="9" t="n">
        <v>76217754</v>
      </c>
      <c r="H1349" s="18" t="n">
        <v>60.924</v>
      </c>
      <c r="I1349" s="8" t="n">
        <v>3711.7732</v>
      </c>
      <c r="J1349" s="9" t="n">
        <v>5072285</v>
      </c>
      <c r="K1349" s="18" t="n">
        <v>449.009</v>
      </c>
      <c r="L1349" s="8" t="n">
        <v>146025.3642</v>
      </c>
      <c r="M1349" s="9" t="n">
        <v>81290039</v>
      </c>
      <c r="N1349" s="29" t="n">
        <v>10.93</v>
      </c>
      <c r="O1349" s="30" t="n">
        <v>11.2375</v>
      </c>
      <c r="P1349" s="30" t="n">
        <v>10.4925</v>
      </c>
      <c r="Q1349" s="30" t="n">
        <v>10.85</v>
      </c>
      <c r="R1349" s="31" t="n">
        <v>-0.0073</v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18" t="n">
        <v>531.5377</v>
      </c>
      <c r="F1350" s="8" t="n">
        <v>237674.3147</v>
      </c>
      <c r="G1350" s="9" t="n">
        <v>127763107</v>
      </c>
      <c r="H1350" s="18" t="n">
        <v>53.0658</v>
      </c>
      <c r="I1350" s="8" t="n">
        <v>3288.0133</v>
      </c>
      <c r="J1350" s="9" t="n">
        <v>4638002</v>
      </c>
      <c r="K1350" s="18" t="n">
        <v>584.6035000000001</v>
      </c>
      <c r="L1350" s="8" t="n">
        <v>240962.328</v>
      </c>
      <c r="M1350" s="9" t="n">
        <v>132401109</v>
      </c>
      <c r="N1350" s="29" t="n">
        <v>10.8525</v>
      </c>
      <c r="O1350" s="30" t="n">
        <v>11.435</v>
      </c>
      <c r="P1350" s="30" t="n">
        <v>9.952500000000001</v>
      </c>
      <c r="Q1350" s="30" t="n">
        <v>10.78</v>
      </c>
      <c r="R1350" s="31" t="n">
        <v>-0.0067</v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18" t="n">
        <v>468.901</v>
      </c>
      <c r="F1351" s="8" t="n">
        <v>260589.0671</v>
      </c>
      <c r="G1351" s="9" t="n">
        <v>139763147</v>
      </c>
      <c r="H1351" s="18" t="n">
        <v>53.1441</v>
      </c>
      <c r="I1351" s="8" t="n">
        <v>3412.7145</v>
      </c>
      <c r="J1351" s="9" t="n">
        <v>4694768</v>
      </c>
      <c r="K1351" s="18" t="n">
        <v>522.0451</v>
      </c>
      <c r="L1351" s="8" t="n">
        <v>264001.7816</v>
      </c>
      <c r="M1351" s="9" t="n">
        <v>144457915</v>
      </c>
      <c r="N1351" s="29" t="n">
        <v>10.78</v>
      </c>
      <c r="O1351" s="30" t="n">
        <v>11.0825</v>
      </c>
      <c r="P1351" s="30" t="n">
        <v>10.42</v>
      </c>
      <c r="Q1351" s="30" t="n">
        <v>10.84</v>
      </c>
      <c r="R1351" s="31" t="n">
        <v>0.0056</v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18" t="n">
        <v>517.4435</v>
      </c>
      <c r="F1352" s="8" t="n">
        <v>507840.0132</v>
      </c>
      <c r="G1352" s="9" t="n">
        <v>272349616</v>
      </c>
      <c r="H1352" s="18" t="n">
        <v>49.6159</v>
      </c>
      <c r="I1352" s="8" t="n">
        <v>3158.3062</v>
      </c>
      <c r="J1352" s="9" t="n">
        <v>4391563</v>
      </c>
      <c r="K1352" s="18" t="n">
        <v>567.0594</v>
      </c>
      <c r="L1352" s="8" t="n">
        <v>510998.3194</v>
      </c>
      <c r="M1352" s="9" t="n">
        <v>276741179</v>
      </c>
      <c r="N1352" s="29" t="n">
        <v>10.8375</v>
      </c>
      <c r="O1352" s="30" t="n">
        <v>11.45</v>
      </c>
      <c r="P1352" s="30" t="n">
        <v>9.852499999999999</v>
      </c>
      <c r="Q1352" s="30" t="n">
        <v>10.69</v>
      </c>
      <c r="R1352" s="31" t="n">
        <v>-0.0136</v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18" t="n">
        <v>324.3771</v>
      </c>
      <c r="F1353" s="8" t="n">
        <v>102274.8146</v>
      </c>
      <c r="G1353" s="9" t="n">
        <v>54359796</v>
      </c>
      <c r="H1353" s="18" t="n">
        <v>68.3912</v>
      </c>
      <c r="I1353" s="8" t="n">
        <v>4267.0667</v>
      </c>
      <c r="J1353" s="9" t="n">
        <v>6008337</v>
      </c>
      <c r="K1353" s="18" t="n">
        <v>392.7683</v>
      </c>
      <c r="L1353" s="8" t="n">
        <v>106541.8813</v>
      </c>
      <c r="M1353" s="9" t="n">
        <v>60368133</v>
      </c>
      <c r="N1353" s="29" t="n">
        <v>10.685</v>
      </c>
      <c r="O1353" s="30" t="n">
        <v>10.84</v>
      </c>
      <c r="P1353" s="30" t="n">
        <v>10.2475</v>
      </c>
      <c r="Q1353" s="30" t="n">
        <v>10.54</v>
      </c>
      <c r="R1353" s="31" t="n">
        <v>-0.0136</v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18" t="n">
        <v>215.4874</v>
      </c>
      <c r="F1354" s="8" t="n">
        <v>82346.7607</v>
      </c>
      <c r="G1354" s="9" t="n">
        <v>43807410</v>
      </c>
      <c r="H1354" s="18" t="n">
        <v>66.73390000000001</v>
      </c>
      <c r="I1354" s="8" t="n">
        <v>4129.9167</v>
      </c>
      <c r="J1354" s="9" t="n">
        <v>5822803</v>
      </c>
      <c r="K1354" s="18" t="n">
        <v>282.2213</v>
      </c>
      <c r="L1354" s="8" t="n">
        <v>86476.6774</v>
      </c>
      <c r="M1354" s="9" t="n">
        <v>49630213</v>
      </c>
      <c r="N1354" s="29" t="n">
        <v>10.5375</v>
      </c>
      <c r="O1354" s="30" t="n">
        <v>10.7775</v>
      </c>
      <c r="P1354" s="30" t="n">
        <v>10.1825</v>
      </c>
      <c r="Q1354" s="30" t="n">
        <v>10.36</v>
      </c>
      <c r="R1354" s="31" t="n">
        <v>-0.0168</v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18" t="n">
        <v>290.137</v>
      </c>
      <c r="F1355" s="8" t="n">
        <v>130751.1772</v>
      </c>
      <c r="G1355" s="9" t="n">
        <v>69435211</v>
      </c>
      <c r="H1355" s="18" t="n">
        <v>66.027</v>
      </c>
      <c r="I1355" s="8" t="n">
        <v>4388.2096</v>
      </c>
      <c r="J1355" s="9" t="n">
        <v>6078695</v>
      </c>
      <c r="K1355" s="18" t="n">
        <v>356.164</v>
      </c>
      <c r="L1355" s="8" t="n">
        <v>135139.3868</v>
      </c>
      <c r="M1355" s="9" t="n">
        <v>75513906</v>
      </c>
      <c r="N1355" s="29" t="n">
        <v>10.36</v>
      </c>
      <c r="O1355" s="30" t="n">
        <v>10.36</v>
      </c>
      <c r="P1355" s="30" t="n">
        <v>9.85</v>
      </c>
      <c r="Q1355" s="30" t="n">
        <v>10.12</v>
      </c>
      <c r="R1355" s="31" t="n">
        <v>-0.0232</v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18" t="n">
        <v>294.545</v>
      </c>
      <c r="F1356" s="8" t="n">
        <v>176468.264</v>
      </c>
      <c r="G1356" s="9" t="n">
        <v>93645560</v>
      </c>
      <c r="H1356" s="18" t="n">
        <v>58.127</v>
      </c>
      <c r="I1356" s="8" t="n">
        <v>3959.7574</v>
      </c>
      <c r="J1356" s="9" t="n">
        <v>5663809</v>
      </c>
      <c r="K1356" s="18" t="n">
        <v>352.672</v>
      </c>
      <c r="L1356" s="8" t="n">
        <v>180428.0214</v>
      </c>
      <c r="M1356" s="9" t="n">
        <v>99309369</v>
      </c>
      <c r="N1356" s="29" t="n">
        <v>10.1225</v>
      </c>
      <c r="O1356" s="30" t="n">
        <v>10.6825</v>
      </c>
      <c r="P1356" s="30" t="n">
        <v>9.9025</v>
      </c>
      <c r="Q1356" s="30" t="n">
        <v>10.4</v>
      </c>
      <c r="R1356" s="31" t="n">
        <v>0.0274</v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18" t="n">
        <v>442.0576</v>
      </c>
      <c r="F1357" s="8" t="n">
        <v>466163.9784</v>
      </c>
      <c r="G1357" s="9" t="n">
        <v>246947087</v>
      </c>
      <c r="H1357" s="18" t="n">
        <v>57.1127</v>
      </c>
      <c r="I1357" s="8" t="n">
        <v>4311.8461</v>
      </c>
      <c r="J1357" s="9" t="n">
        <v>5982665</v>
      </c>
      <c r="K1357" s="18" t="n">
        <v>499.1703</v>
      </c>
      <c r="L1357" s="8" t="n">
        <v>470475.8245</v>
      </c>
      <c r="M1357" s="9" t="n">
        <v>252929752</v>
      </c>
      <c r="N1357" s="29" t="n">
        <v>10.3975</v>
      </c>
      <c r="O1357" s="30" t="n">
        <v>10.5</v>
      </c>
      <c r="P1357" s="30" t="n">
        <v>9.755000000000001</v>
      </c>
      <c r="Q1357" s="30" t="n">
        <v>10.27</v>
      </c>
      <c r="R1357" s="31" t="n">
        <v>-0.0123</v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18" t="n">
        <v>260.402</v>
      </c>
      <c r="F1358" s="8" t="n">
        <v>86704.8202</v>
      </c>
      <c r="G1358" s="9" t="n">
        <v>45493292</v>
      </c>
      <c r="H1358" s="18" t="n">
        <v>76.13120000000001</v>
      </c>
      <c r="I1358" s="8" t="n">
        <v>5756.6095</v>
      </c>
      <c r="J1358" s="9" t="n">
        <v>7955889</v>
      </c>
      <c r="K1358" s="18" t="n">
        <v>336.5332</v>
      </c>
      <c r="L1358" s="8" t="n">
        <v>92461.42969999999</v>
      </c>
      <c r="M1358" s="9" t="n">
        <v>53449181</v>
      </c>
      <c r="N1358" s="29" t="n">
        <v>10.2725</v>
      </c>
      <c r="O1358" s="30" t="n">
        <v>10.3575</v>
      </c>
      <c r="P1358" s="30" t="n">
        <v>9.615</v>
      </c>
      <c r="Q1358" s="30" t="n">
        <v>10.25</v>
      </c>
      <c r="R1358" s="31" t="n">
        <v>-0.0022</v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18" t="n">
        <v>260.295</v>
      </c>
      <c r="F1359" s="8" t="n">
        <v>108591.7815</v>
      </c>
      <c r="G1359" s="9" t="n">
        <v>56912637</v>
      </c>
      <c r="H1359" s="18" t="n">
        <v>65.9349</v>
      </c>
      <c r="I1359" s="8" t="n">
        <v>5144.9139</v>
      </c>
      <c r="J1359" s="9" t="n">
        <v>7024254</v>
      </c>
      <c r="K1359" s="18" t="n">
        <v>326.2299</v>
      </c>
      <c r="L1359" s="8" t="n">
        <v>113736.6954</v>
      </c>
      <c r="M1359" s="9" t="n">
        <v>63936891</v>
      </c>
      <c r="N1359" s="29" t="n">
        <v>10.2475</v>
      </c>
      <c r="O1359" s="30" t="n">
        <v>10.2475</v>
      </c>
      <c r="P1359" s="30" t="n">
        <v>9.4925</v>
      </c>
      <c r="Q1359" s="30" t="n">
        <v>9.890000000000001</v>
      </c>
      <c r="R1359" s="31" t="n">
        <v>-0.0349</v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18" t="n">
        <v>374.7199</v>
      </c>
      <c r="F1360" s="8" t="n">
        <v>181386.4736</v>
      </c>
      <c r="G1360" s="9" t="n">
        <v>95193393</v>
      </c>
      <c r="H1360" s="18" t="n">
        <v>77.3259</v>
      </c>
      <c r="I1360" s="8" t="n">
        <v>5768.6425</v>
      </c>
      <c r="J1360" s="9" t="n">
        <v>7826753</v>
      </c>
      <c r="K1360" s="18" t="n">
        <v>452.0458</v>
      </c>
      <c r="L1360" s="8" t="n">
        <v>187155.1161</v>
      </c>
      <c r="M1360" s="9" t="n">
        <v>103020146</v>
      </c>
      <c r="N1360" s="29" t="n">
        <v>9.885</v>
      </c>
      <c r="O1360" s="30" t="n">
        <v>10.255</v>
      </c>
      <c r="P1360" s="30" t="n">
        <v>9.397500000000001</v>
      </c>
      <c r="Q1360" s="30" t="n">
        <v>9.970000000000001</v>
      </c>
      <c r="R1360" s="31" t="n">
        <v>0.0086</v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18" t="n">
        <v>402.7745</v>
      </c>
      <c r="F1361" s="8" t="n">
        <v>252534.1444</v>
      </c>
      <c r="G1361" s="9" t="n">
        <v>132869990</v>
      </c>
      <c r="H1361" s="18" t="n">
        <v>83.85250000000001</v>
      </c>
      <c r="I1361" s="8" t="n">
        <v>6531.7581</v>
      </c>
      <c r="J1361" s="9" t="n">
        <v>9052657</v>
      </c>
      <c r="K1361" s="18" t="n">
        <v>486.627</v>
      </c>
      <c r="L1361" s="8" t="n">
        <v>259065.9025</v>
      </c>
      <c r="M1361" s="9" t="n">
        <v>141922647</v>
      </c>
      <c r="N1361" s="29" t="n">
        <v>9.967499999999999</v>
      </c>
      <c r="O1361" s="30" t="n">
        <v>10.7325</v>
      </c>
      <c r="P1361" s="30" t="n">
        <v>9.967499999999999</v>
      </c>
      <c r="Q1361" s="30" t="n">
        <v>10.56</v>
      </c>
      <c r="R1361" s="31" t="n">
        <v>0.0594</v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18" t="n">
        <v>618.7096</v>
      </c>
      <c r="F1362" s="8" t="n">
        <v>618752.1151000001</v>
      </c>
      <c r="G1362" s="9" t="n">
        <v>326836168</v>
      </c>
      <c r="H1362" s="18" t="n">
        <v>74.4556</v>
      </c>
      <c r="I1362" s="8" t="n">
        <v>6614.0814</v>
      </c>
      <c r="J1362" s="9" t="n">
        <v>9007710</v>
      </c>
      <c r="K1362" s="18" t="n">
        <v>693.1652</v>
      </c>
      <c r="L1362" s="8" t="n">
        <v>625366.1965</v>
      </c>
      <c r="M1362" s="9" t="n">
        <v>335843878</v>
      </c>
      <c r="N1362" s="29" t="n">
        <v>10.5575</v>
      </c>
      <c r="O1362" s="30" t="n">
        <v>10.9025</v>
      </c>
      <c r="P1362" s="30" t="n">
        <v>9.9625</v>
      </c>
      <c r="Q1362" s="30" t="n">
        <v>10.63</v>
      </c>
      <c r="R1362" s="31" t="n">
        <v>0.0069</v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18" t="n">
        <v>339.9605</v>
      </c>
      <c r="F1363" s="8" t="n">
        <v>118497.8555</v>
      </c>
      <c r="G1363" s="9" t="n">
        <v>62481484</v>
      </c>
      <c r="H1363" s="18" t="n">
        <v>63.541</v>
      </c>
      <c r="I1363" s="8" t="n">
        <v>6434.2371</v>
      </c>
      <c r="J1363" s="9" t="n">
        <v>8861510</v>
      </c>
      <c r="K1363" s="18" t="n">
        <v>403.5015</v>
      </c>
      <c r="L1363" s="8" t="n">
        <v>124932.0926</v>
      </c>
      <c r="M1363" s="9" t="n">
        <v>71342994</v>
      </c>
      <c r="N1363" s="29" t="n">
        <v>10.625</v>
      </c>
      <c r="O1363" s="30" t="n">
        <v>10.8925</v>
      </c>
      <c r="P1363" s="30" t="n">
        <v>10.1125</v>
      </c>
      <c r="Q1363" s="30" t="n">
        <v>10.52</v>
      </c>
      <c r="R1363" s="31" t="n">
        <v>-0.009900000000000001</v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18" t="n">
        <v>314.9313</v>
      </c>
      <c r="F1364" s="8" t="n">
        <v>123548.4298</v>
      </c>
      <c r="G1364" s="9" t="n">
        <v>65259403</v>
      </c>
      <c r="H1364" s="18" t="n">
        <v>57.6963</v>
      </c>
      <c r="I1364" s="8" t="n">
        <v>6542.5501</v>
      </c>
      <c r="J1364" s="9" t="n">
        <v>9177316</v>
      </c>
      <c r="K1364" s="18" t="n">
        <v>372.6276</v>
      </c>
      <c r="L1364" s="8" t="n">
        <v>130090.9799</v>
      </c>
      <c r="M1364" s="9" t="n">
        <v>74436719</v>
      </c>
      <c r="N1364" s="29" t="n">
        <v>10.5225</v>
      </c>
      <c r="O1364" s="30" t="n">
        <v>10.8975</v>
      </c>
      <c r="P1364" s="30" t="n">
        <v>10.285</v>
      </c>
      <c r="Q1364" s="30" t="n">
        <v>10.78</v>
      </c>
      <c r="R1364" s="31" t="n">
        <v>0.0245</v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18" t="n">
        <v>526.6269</v>
      </c>
      <c r="F1365" s="8" t="n">
        <v>225523.4066</v>
      </c>
      <c r="G1365" s="9" t="n">
        <v>120436945</v>
      </c>
      <c r="H1365" s="18" t="n">
        <v>69.5172</v>
      </c>
      <c r="I1365" s="8" t="n">
        <v>7936.7888</v>
      </c>
      <c r="J1365" s="9" t="n">
        <v>11202404</v>
      </c>
      <c r="K1365" s="18" t="n">
        <v>596.1441</v>
      </c>
      <c r="L1365" s="8" t="n">
        <v>233460.1954</v>
      </c>
      <c r="M1365" s="9" t="n">
        <v>131639349</v>
      </c>
      <c r="N1365" s="29" t="n">
        <v>10.7825</v>
      </c>
      <c r="O1365" s="30" t="n">
        <v>11.6775</v>
      </c>
      <c r="P1365" s="30" t="n">
        <v>10.17</v>
      </c>
      <c r="Q1365" s="30" t="n">
        <v>11.43</v>
      </c>
      <c r="R1365" s="31" t="n">
        <v>0.0601</v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18" t="n">
        <v>625.2722</v>
      </c>
      <c r="F1366" s="8" t="n">
        <v>340369.9892</v>
      </c>
      <c r="G1366" s="9" t="n">
        <v>182704841</v>
      </c>
      <c r="H1366" s="18" t="n">
        <v>56.015</v>
      </c>
      <c r="I1366" s="8" t="n">
        <v>6253.1457</v>
      </c>
      <c r="J1366" s="9" t="n">
        <v>8654361</v>
      </c>
      <c r="K1366" s="18" t="n">
        <v>681.2872</v>
      </c>
      <c r="L1366" s="8" t="n">
        <v>346623.1349</v>
      </c>
      <c r="M1366" s="9" t="n">
        <v>191359202</v>
      </c>
      <c r="N1366" s="29" t="n">
        <v>11.425</v>
      </c>
      <c r="O1366" s="30" t="n">
        <v>11.725</v>
      </c>
      <c r="P1366" s="30" t="n">
        <v>10.615</v>
      </c>
      <c r="Q1366" s="30" t="n">
        <v>11.37</v>
      </c>
      <c r="R1366" s="31" t="n">
        <v>-0.0048</v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18" t="n">
        <v>687.1245</v>
      </c>
      <c r="F1367" s="8" t="n">
        <v>650144.3294</v>
      </c>
      <c r="G1367" s="9" t="n">
        <v>349645791</v>
      </c>
      <c r="H1367" s="18" t="n">
        <v>52.2549</v>
      </c>
      <c r="I1367" s="8" t="n">
        <v>3987.3114</v>
      </c>
      <c r="J1367" s="9" t="n">
        <v>5546253</v>
      </c>
      <c r="K1367" s="18" t="n">
        <v>739.3794</v>
      </c>
      <c r="L1367" s="8" t="n">
        <v>654131.6408000001</v>
      </c>
      <c r="M1367" s="9" t="n">
        <v>355192044</v>
      </c>
      <c r="N1367" s="29" t="n">
        <v>11.365</v>
      </c>
      <c r="O1367" s="30" t="n">
        <v>11.7875</v>
      </c>
      <c r="P1367" s="30" t="n">
        <v>10.93</v>
      </c>
      <c r="Q1367" s="30" t="n">
        <v>11.07</v>
      </c>
      <c r="R1367" s="31" t="n">
        <v>-0.026</v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18" t="n">
        <v>356.8973</v>
      </c>
      <c r="F1368" s="8" t="n">
        <v>119143.017</v>
      </c>
      <c r="G1368" s="9" t="n">
        <v>63908167</v>
      </c>
      <c r="H1368" s="18" t="n">
        <v>64.739</v>
      </c>
      <c r="I1368" s="8" t="n">
        <v>3538.4502</v>
      </c>
      <c r="J1368" s="9" t="n">
        <v>4983248</v>
      </c>
      <c r="K1368" s="18" t="n">
        <v>421.6363</v>
      </c>
      <c r="L1368" s="8" t="n">
        <v>122681.4672</v>
      </c>
      <c r="M1368" s="9" t="n">
        <v>68891415</v>
      </c>
      <c r="N1368" s="29" t="n">
        <v>11.065</v>
      </c>
      <c r="O1368" s="30" t="n">
        <v>11.255</v>
      </c>
      <c r="P1368" s="30" t="n">
        <v>10.1525</v>
      </c>
      <c r="Q1368" s="30" t="n">
        <v>10.29</v>
      </c>
      <c r="R1368" s="31" t="n">
        <v>-0.07000000000000001</v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18" t="n">
        <v>424.1388</v>
      </c>
      <c r="F1369" s="8" t="n">
        <v>190318.5309</v>
      </c>
      <c r="G1369" s="9" t="n">
        <v>101953245</v>
      </c>
      <c r="H1369" s="18" t="n">
        <v>62.1477</v>
      </c>
      <c r="I1369" s="8" t="n">
        <v>3504.971</v>
      </c>
      <c r="J1369" s="9" t="n">
        <v>4782987</v>
      </c>
      <c r="K1369" s="18" t="n">
        <v>486.2865</v>
      </c>
      <c r="L1369" s="8" t="n">
        <v>193823.5019</v>
      </c>
      <c r="M1369" s="9" t="n">
        <v>106736232</v>
      </c>
      <c r="N1369" s="29" t="n">
        <v>10.2875</v>
      </c>
      <c r="O1369" s="30" t="n">
        <v>10.6225</v>
      </c>
      <c r="P1369" s="30" t="n">
        <v>9.945</v>
      </c>
      <c r="Q1369" s="30" t="n">
        <v>10.06</v>
      </c>
      <c r="R1369" s="31" t="n">
        <v>-0.0221</v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18" t="n">
        <v>451.6716</v>
      </c>
      <c r="F1370" s="8" t="n">
        <v>279519.9822</v>
      </c>
      <c r="G1370" s="9" t="n">
        <v>149060682</v>
      </c>
      <c r="H1370" s="18" t="n">
        <v>68.68000000000001</v>
      </c>
      <c r="I1370" s="8" t="n">
        <v>3820.5627</v>
      </c>
      <c r="J1370" s="9" t="n">
        <v>5249095</v>
      </c>
      <c r="K1370" s="18" t="n">
        <v>520.3516</v>
      </c>
      <c r="L1370" s="8" t="n">
        <v>283340.5449</v>
      </c>
      <c r="M1370" s="9" t="n">
        <v>154309777</v>
      </c>
      <c r="N1370" s="29" t="n">
        <v>10.06</v>
      </c>
      <c r="O1370" s="30" t="n">
        <v>10.5375</v>
      </c>
      <c r="P1370" s="30" t="n">
        <v>9.657500000000001</v>
      </c>
      <c r="Q1370" s="30" t="n">
        <v>10.19</v>
      </c>
      <c r="R1370" s="31" t="n">
        <v>0.0129</v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18" t="n">
        <v>642.7842000000001</v>
      </c>
      <c r="F1371" s="8" t="n">
        <v>657679.8808</v>
      </c>
      <c r="G1371" s="9" t="n">
        <v>348407492</v>
      </c>
      <c r="H1371" s="18" t="n">
        <v>68.2957</v>
      </c>
      <c r="I1371" s="8" t="n">
        <v>3814.8718</v>
      </c>
      <c r="J1371" s="9" t="n">
        <v>5333042</v>
      </c>
      <c r="K1371" s="18" t="n">
        <v>711.0799</v>
      </c>
      <c r="L1371" s="8" t="n">
        <v>661494.7526</v>
      </c>
      <c r="M1371" s="9" t="n">
        <v>353740534</v>
      </c>
      <c r="N1371" s="29" t="n">
        <v>10.1925</v>
      </c>
      <c r="O1371" s="30" t="n">
        <v>10.45</v>
      </c>
      <c r="P1371" s="30" t="n">
        <v>10</v>
      </c>
      <c r="Q1371" s="30" t="n">
        <v>10.05</v>
      </c>
      <c r="R1371" s="31" t="n">
        <v>-0.014</v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18" t="n">
        <v>425.2469</v>
      </c>
      <c r="F1372" s="8" t="n">
        <v>152646.2667</v>
      </c>
      <c r="G1372" s="9" t="n">
        <v>80638432</v>
      </c>
      <c r="H1372" s="18" t="n">
        <v>63.6995</v>
      </c>
      <c r="I1372" s="8" t="n">
        <v>3911.0112</v>
      </c>
      <c r="J1372" s="9" t="n">
        <v>5596291</v>
      </c>
      <c r="K1372" s="18" t="n">
        <v>488.9464</v>
      </c>
      <c r="L1372" s="8" t="n">
        <v>156557.2779</v>
      </c>
      <c r="M1372" s="9" t="n">
        <v>86234723</v>
      </c>
      <c r="N1372" s="29" t="n">
        <v>10.05</v>
      </c>
      <c r="O1372" s="30" t="n">
        <v>10.5225</v>
      </c>
      <c r="P1372" s="30" t="n">
        <v>9.6875</v>
      </c>
      <c r="Q1372" s="30" t="n">
        <v>10.31</v>
      </c>
      <c r="R1372" s="31" t="n">
        <v>0.0259</v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18" t="n">
        <v>337.1044</v>
      </c>
      <c r="F1373" s="8" t="n">
        <v>132638.9997</v>
      </c>
      <c r="G1373" s="9" t="n">
        <v>70133720</v>
      </c>
      <c r="H1373" s="18" t="n">
        <v>67.941</v>
      </c>
      <c r="I1373" s="8" t="n">
        <v>4093.38</v>
      </c>
      <c r="J1373" s="9" t="n">
        <v>5768254</v>
      </c>
      <c r="K1373" s="18" t="n">
        <v>405.0454</v>
      </c>
      <c r="L1373" s="8" t="n">
        <v>136732.3797</v>
      </c>
      <c r="M1373" s="9" t="n">
        <v>75901974</v>
      </c>
      <c r="N1373" s="29" t="n">
        <v>10.3125</v>
      </c>
      <c r="O1373" s="30" t="n">
        <v>10.565</v>
      </c>
      <c r="P1373" s="30" t="n">
        <v>9.9975</v>
      </c>
      <c r="Q1373" s="30" t="n">
        <v>10.12</v>
      </c>
      <c r="R1373" s="31" t="n">
        <v>-0.0187</v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18" t="n">
        <v>449.1496</v>
      </c>
      <c r="F1374" s="8" t="n">
        <v>193535.8924</v>
      </c>
      <c r="G1374" s="9" t="n">
        <v>101963001</v>
      </c>
      <c r="H1374" s="18" t="n">
        <v>73.8359</v>
      </c>
      <c r="I1374" s="8" t="n">
        <v>4732.9254</v>
      </c>
      <c r="J1374" s="9" t="n">
        <v>6807548</v>
      </c>
      <c r="K1374" s="18" t="n">
        <v>522.9855</v>
      </c>
      <c r="L1374" s="8" t="n">
        <v>198268.8178</v>
      </c>
      <c r="M1374" s="9" t="n">
        <v>108770549</v>
      </c>
      <c r="N1374" s="29" t="n">
        <v>10.12</v>
      </c>
      <c r="O1374" s="30" t="n">
        <v>10.3425</v>
      </c>
      <c r="P1374" s="30" t="n">
        <v>9.710000000000001</v>
      </c>
      <c r="Q1374" s="30" t="n">
        <v>10.1</v>
      </c>
      <c r="R1374" s="31" t="n">
        <v>-0.002</v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18" t="n">
        <v>493.12</v>
      </c>
      <c r="F1375" s="8" t="n">
        <v>263036.5487</v>
      </c>
      <c r="G1375" s="9" t="n">
        <v>138841517</v>
      </c>
      <c r="H1375" s="18" t="n">
        <v>61.9765</v>
      </c>
      <c r="I1375" s="8" t="n">
        <v>4128.0819</v>
      </c>
      <c r="J1375" s="9" t="n">
        <v>5748113</v>
      </c>
      <c r="K1375" s="18" t="n">
        <v>555.0965</v>
      </c>
      <c r="L1375" s="8" t="n">
        <v>267164.6306</v>
      </c>
      <c r="M1375" s="9" t="n">
        <v>144589630</v>
      </c>
      <c r="N1375" s="29" t="n">
        <v>10.1025</v>
      </c>
      <c r="O1375" s="30" t="n">
        <v>11.2575</v>
      </c>
      <c r="P1375" s="30" t="n">
        <v>9.7775</v>
      </c>
      <c r="Q1375" s="30" t="n">
        <v>11.01</v>
      </c>
      <c r="R1375" s="31" t="n">
        <v>0.0898</v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18" t="n">
        <v>724.9825</v>
      </c>
      <c r="F1376" s="8" t="n">
        <v>686516.8659</v>
      </c>
      <c r="G1376" s="9" t="n">
        <v>363099059</v>
      </c>
      <c r="H1376" s="18" t="n">
        <v>71.9211</v>
      </c>
      <c r="I1376" s="8" t="n">
        <v>4581.7099</v>
      </c>
      <c r="J1376" s="9" t="n">
        <v>6384902</v>
      </c>
      <c r="K1376" s="18" t="n">
        <v>796.9036</v>
      </c>
      <c r="L1376" s="8" t="n">
        <v>691098.5758</v>
      </c>
      <c r="M1376" s="9" t="n">
        <v>369483961</v>
      </c>
      <c r="N1376" s="29" t="n">
        <v>11.0075</v>
      </c>
      <c r="O1376" s="30" t="n">
        <v>11.6675</v>
      </c>
      <c r="P1376" s="30" t="n">
        <v>10.0125</v>
      </c>
      <c r="Q1376" s="30" t="n">
        <v>11.16</v>
      </c>
      <c r="R1376" s="31" t="n">
        <v>0.0139</v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18" t="n">
        <v>362.9146</v>
      </c>
      <c r="F1377" s="8" t="n">
        <v>123476.2291</v>
      </c>
      <c r="G1377" s="9" t="n">
        <v>64820020</v>
      </c>
      <c r="H1377" s="18" t="n">
        <v>71.4298</v>
      </c>
      <c r="I1377" s="8" t="n">
        <v>4837.2719</v>
      </c>
      <c r="J1377" s="9" t="n">
        <v>6862782</v>
      </c>
      <c r="K1377" s="18" t="n">
        <v>434.3444</v>
      </c>
      <c r="L1377" s="8" t="n">
        <v>128313.501</v>
      </c>
      <c r="M1377" s="9" t="n">
        <v>71682802</v>
      </c>
      <c r="N1377" s="29" t="n">
        <v>11.155</v>
      </c>
      <c r="O1377" s="30" t="n">
        <v>11.155</v>
      </c>
      <c r="P1377" s="30" t="n">
        <v>10.4325</v>
      </c>
      <c r="Q1377" s="30" t="n">
        <v>10.53</v>
      </c>
      <c r="R1377" s="31" t="n">
        <v>-0.056</v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18" t="n">
        <v>353.97</v>
      </c>
      <c r="F1378" s="8" t="n">
        <v>136310.8367</v>
      </c>
      <c r="G1378" s="9" t="n">
        <v>71132450</v>
      </c>
      <c r="H1378" s="18" t="n">
        <v>82.8335</v>
      </c>
      <c r="I1378" s="8" t="n">
        <v>5735.643</v>
      </c>
      <c r="J1378" s="9" t="n">
        <v>7829564</v>
      </c>
      <c r="K1378" s="18" t="n">
        <v>436.8035</v>
      </c>
      <c r="L1378" s="8" t="n">
        <v>142046.4797</v>
      </c>
      <c r="M1378" s="9" t="n">
        <v>78962014</v>
      </c>
      <c r="N1378" s="29" t="n">
        <v>10.53</v>
      </c>
      <c r="O1378" s="30" t="n">
        <v>11.0575</v>
      </c>
      <c r="P1378" s="30" t="n">
        <v>10.3825</v>
      </c>
      <c r="Q1378" s="30" t="n">
        <v>10.87</v>
      </c>
      <c r="R1378" s="31" t="n">
        <v>0.0323</v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18" t="n">
        <v>728.1374</v>
      </c>
      <c r="F1379" s="8" t="n">
        <v>314961.2243</v>
      </c>
      <c r="G1379" s="9" t="n">
        <v>163101251</v>
      </c>
      <c r="H1379" s="18" t="n">
        <v>84.5535</v>
      </c>
      <c r="I1379" s="8" t="n">
        <v>6914.6905</v>
      </c>
      <c r="J1379" s="9" t="n">
        <v>9387653</v>
      </c>
      <c r="K1379" s="18" t="n">
        <v>812.6909000000001</v>
      </c>
      <c r="L1379" s="8" t="n">
        <v>321875.9148</v>
      </c>
      <c r="M1379" s="9" t="n">
        <v>172488904</v>
      </c>
      <c r="N1379" s="29" t="n">
        <v>10.865</v>
      </c>
      <c r="O1379" s="30" t="n">
        <v>11.81</v>
      </c>
      <c r="P1379" s="30" t="n">
        <v>9.775</v>
      </c>
      <c r="Q1379" s="30" t="n">
        <v>11.63</v>
      </c>
      <c r="R1379" s="31" t="n">
        <v>0.0704</v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18" t="n">
        <v>684.9653</v>
      </c>
      <c r="F1380" s="8" t="n">
        <v>641840.8354</v>
      </c>
      <c r="G1380" s="9" t="n">
        <v>330782864</v>
      </c>
      <c r="H1380" s="18" t="n">
        <v>72.6751</v>
      </c>
      <c r="I1380" s="8" t="n">
        <v>6665.8606</v>
      </c>
      <c r="J1380" s="9" t="n">
        <v>8806320</v>
      </c>
      <c r="K1380" s="18" t="n">
        <v>757.6404</v>
      </c>
      <c r="L1380" s="8" t="n">
        <v>648506.696</v>
      </c>
      <c r="M1380" s="9" t="n">
        <v>339589184</v>
      </c>
      <c r="N1380" s="29" t="n">
        <v>11.625</v>
      </c>
      <c r="O1380" s="30" t="n">
        <v>11.8775</v>
      </c>
      <c r="P1380" s="30" t="n">
        <v>10.6675</v>
      </c>
      <c r="Q1380" s="30" t="n">
        <v>11.36</v>
      </c>
      <c r="R1380" s="31" t="n">
        <v>-0.0228</v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18" t="n">
        <v>68.4241</v>
      </c>
      <c r="F1381" s="8" t="n">
        <v>26044.8919</v>
      </c>
      <c r="G1381" s="9" t="n">
        <v>13341242</v>
      </c>
      <c r="H1381" s="18" t="n">
        <v>9.3361</v>
      </c>
      <c r="I1381" s="8" t="n">
        <v>1020.4831</v>
      </c>
      <c r="J1381" s="9" t="n">
        <v>1379634</v>
      </c>
      <c r="K1381" s="18" t="n">
        <v>77.7602</v>
      </c>
      <c r="L1381" s="8" t="n">
        <v>27065.375</v>
      </c>
      <c r="M1381" s="9" t="n">
        <v>14720876</v>
      </c>
      <c r="N1381" s="29" t="n">
        <v>11.355</v>
      </c>
      <c r="O1381" s="30" t="n">
        <v>11.595</v>
      </c>
      <c r="P1381" s="30" t="n">
        <v>10.7</v>
      </c>
      <c r="Q1381" s="30" t="n">
        <v>11.3</v>
      </c>
      <c r="R1381" s="31" t="n">
        <v>-0.0048</v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18" t="n">
        <v>432.2969</v>
      </c>
      <c r="F1382" s="8" t="n">
        <v>150345.9084</v>
      </c>
      <c r="G1382" s="9" t="n">
        <v>76696774</v>
      </c>
      <c r="H1382" s="18" t="n">
        <v>77.44499999999999</v>
      </c>
      <c r="I1382" s="8" t="n">
        <v>7854.3602</v>
      </c>
      <c r="J1382" s="9" t="n">
        <v>10739992</v>
      </c>
      <c r="K1382" s="18" t="n">
        <v>509.7419</v>
      </c>
      <c r="L1382" s="8" t="n">
        <v>158200.2686</v>
      </c>
      <c r="M1382" s="9" t="n">
        <v>87436766</v>
      </c>
      <c r="N1382" s="29" t="n">
        <v>11.2975</v>
      </c>
      <c r="O1382" s="30" t="n">
        <v>12.05</v>
      </c>
      <c r="P1382" s="30" t="n">
        <v>10.7375</v>
      </c>
      <c r="Q1382" s="30" t="n">
        <v>11.73</v>
      </c>
      <c r="R1382" s="31" t="n">
        <v>0.0383</v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18" t="n">
        <v>655.4561</v>
      </c>
      <c r="F1383" s="8" t="n">
        <v>267943.937</v>
      </c>
      <c r="G1383" s="9" t="n">
        <v>137340602</v>
      </c>
      <c r="H1383" s="18" t="n">
        <v>60.9794</v>
      </c>
      <c r="I1383" s="8" t="n">
        <v>6594.8073</v>
      </c>
      <c r="J1383" s="9" t="n">
        <v>8723632</v>
      </c>
      <c r="K1383" s="18" t="n">
        <v>716.4355</v>
      </c>
      <c r="L1383" s="8" t="n">
        <v>274538.7443</v>
      </c>
      <c r="M1383" s="9" t="n">
        <v>146064234</v>
      </c>
      <c r="N1383" s="29" t="n">
        <v>11.7325</v>
      </c>
      <c r="O1383" s="30" t="n">
        <v>11.94</v>
      </c>
      <c r="P1383" s="30" t="n">
        <v>11.4375</v>
      </c>
      <c r="Q1383" s="30" t="n">
        <v>11.59</v>
      </c>
      <c r="R1383" s="31" t="n">
        <v>-0.0121</v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18" t="n">
        <v>617.0932</v>
      </c>
      <c r="F1384" s="8" t="n">
        <v>297513.5844</v>
      </c>
      <c r="G1384" s="9" t="n">
        <v>152089191</v>
      </c>
      <c r="H1384" s="18" t="n">
        <v>65.5021</v>
      </c>
      <c r="I1384" s="8" t="n">
        <v>6696.1017</v>
      </c>
      <c r="J1384" s="9" t="n">
        <v>8879150</v>
      </c>
      <c r="K1384" s="18" t="n">
        <v>682.5953</v>
      </c>
      <c r="L1384" s="8" t="n">
        <v>304209.6861</v>
      </c>
      <c r="M1384" s="9" t="n">
        <v>160968341</v>
      </c>
      <c r="N1384" s="29" t="n">
        <v>11.59</v>
      </c>
      <c r="O1384" s="30" t="n">
        <v>12.7275</v>
      </c>
      <c r="P1384" s="30" t="n">
        <v>11.2775</v>
      </c>
      <c r="Q1384" s="30" t="n">
        <v>11.86</v>
      </c>
      <c r="R1384" s="31" t="n">
        <v>0.0233</v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18" t="n">
        <v>916.5473</v>
      </c>
      <c r="F1385" s="8" t="n">
        <v>801930.8833</v>
      </c>
      <c r="G1385" s="9" t="n">
        <v>409471354</v>
      </c>
      <c r="H1385" s="18" t="n">
        <v>65.9636</v>
      </c>
      <c r="I1385" s="8" t="n">
        <v>4652.276</v>
      </c>
      <c r="J1385" s="9" t="n">
        <v>6205766</v>
      </c>
      <c r="K1385" s="18" t="n">
        <v>982.5109</v>
      </c>
      <c r="L1385" s="8" t="n">
        <v>806583.1593000001</v>
      </c>
      <c r="M1385" s="9" t="n">
        <v>415677120</v>
      </c>
      <c r="N1385" s="29" t="n">
        <v>11.8575</v>
      </c>
      <c r="O1385" s="30" t="n">
        <v>12.635</v>
      </c>
      <c r="P1385" s="30" t="n">
        <v>10.705</v>
      </c>
      <c r="Q1385" s="30" t="n">
        <v>11.95</v>
      </c>
      <c r="R1385" s="31" t="n">
        <v>0.0078</v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18" t="n">
        <v>400.3792</v>
      </c>
      <c r="F1386" s="8" t="n">
        <v>104979.0112</v>
      </c>
      <c r="G1386" s="9" t="n">
        <v>53433723</v>
      </c>
      <c r="H1386" s="18" t="n">
        <v>84.8908</v>
      </c>
      <c r="I1386" s="8" t="n">
        <v>4066.9368</v>
      </c>
      <c r="J1386" s="9" t="n">
        <v>5843407</v>
      </c>
      <c r="K1386" s="18" t="n">
        <v>485.27</v>
      </c>
      <c r="L1386" s="8" t="n">
        <v>109045.948</v>
      </c>
      <c r="M1386" s="9" t="n">
        <v>59277130</v>
      </c>
      <c r="N1386" s="29" t="n">
        <v>11.9525</v>
      </c>
      <c r="O1386" s="30" t="n">
        <v>12.1025</v>
      </c>
      <c r="P1386" s="30" t="n">
        <v>11.2275</v>
      </c>
      <c r="Q1386" s="30" t="n">
        <v>11.97</v>
      </c>
      <c r="R1386" s="31" t="n">
        <v>0.0015</v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18" t="n">
        <v>357.6321</v>
      </c>
      <c r="F1387" s="8" t="n">
        <v>112661.1203</v>
      </c>
      <c r="G1387" s="9" t="n">
        <v>57481142</v>
      </c>
      <c r="H1387" s="18" t="n">
        <v>69.1859</v>
      </c>
      <c r="I1387" s="8" t="n">
        <v>3481.9468</v>
      </c>
      <c r="J1387" s="9" t="n">
        <v>4905548</v>
      </c>
      <c r="K1387" s="18" t="n">
        <v>426.818</v>
      </c>
      <c r="L1387" s="8" t="n">
        <v>116143.0671</v>
      </c>
      <c r="M1387" s="9" t="n">
        <v>62386690</v>
      </c>
      <c r="N1387" s="29" t="n">
        <v>11.9725</v>
      </c>
      <c r="O1387" s="30" t="n">
        <v>12.2725</v>
      </c>
      <c r="P1387" s="30" t="n">
        <v>11.705</v>
      </c>
      <c r="Q1387" s="30" t="n">
        <v>12.07</v>
      </c>
      <c r="R1387" s="31" t="n">
        <v>0.0081</v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18" t="n">
        <v>535.0784</v>
      </c>
      <c r="F1388" s="8" t="n">
        <v>206516.5716</v>
      </c>
      <c r="G1388" s="9" t="n">
        <v>105851791</v>
      </c>
      <c r="H1388" s="18" t="n">
        <v>78.87260000000001</v>
      </c>
      <c r="I1388" s="8" t="n">
        <v>4223.517</v>
      </c>
      <c r="J1388" s="9" t="n">
        <v>5845631</v>
      </c>
      <c r="K1388" s="18" t="n">
        <v>613.951</v>
      </c>
      <c r="L1388" s="8" t="n">
        <v>210740.0886</v>
      </c>
      <c r="M1388" s="9" t="n">
        <v>111697422</v>
      </c>
      <c r="N1388" s="29" t="n">
        <v>12.0675</v>
      </c>
      <c r="O1388" s="30" t="n">
        <v>12.2875</v>
      </c>
      <c r="P1388" s="30" t="n">
        <v>11.77</v>
      </c>
      <c r="Q1388" s="30" t="n">
        <v>12.15</v>
      </c>
      <c r="R1388" s="31" t="n">
        <v>0.0068</v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18" t="n">
        <v>513.8209000000001</v>
      </c>
      <c r="F1389" s="8" t="n">
        <v>254624.8709</v>
      </c>
      <c r="G1389" s="9" t="n">
        <v>131245402</v>
      </c>
      <c r="H1389" s="18" t="n">
        <v>72.0685</v>
      </c>
      <c r="I1389" s="8" t="n">
        <v>3987.3044</v>
      </c>
      <c r="J1389" s="9" t="n">
        <v>5486172</v>
      </c>
      <c r="K1389" s="18" t="n">
        <v>585.8894</v>
      </c>
      <c r="L1389" s="8" t="n">
        <v>258612.1753</v>
      </c>
      <c r="M1389" s="9" t="n">
        <v>136731574</v>
      </c>
      <c r="N1389" s="29" t="n">
        <v>12.1525</v>
      </c>
      <c r="O1389" s="30" t="n">
        <v>12.94</v>
      </c>
      <c r="P1389" s="30" t="n">
        <v>11.7875</v>
      </c>
      <c r="Q1389" s="30" t="n">
        <v>12.67</v>
      </c>
      <c r="R1389" s="31" t="n">
        <v>0.0426</v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18" t="n">
        <v>563.8143</v>
      </c>
      <c r="F1390" s="8" t="n">
        <v>546588.5799</v>
      </c>
      <c r="G1390" s="9" t="n">
        <v>283040949</v>
      </c>
      <c r="H1390" s="18" t="n">
        <v>66.6277</v>
      </c>
      <c r="I1390" s="8" t="n">
        <v>4023.4131</v>
      </c>
      <c r="J1390" s="9" t="n">
        <v>5505492</v>
      </c>
      <c r="K1390" s="18" t="n">
        <v>630.442</v>
      </c>
      <c r="L1390" s="8" t="n">
        <v>550611.993</v>
      </c>
      <c r="M1390" s="9" t="n">
        <v>288546441</v>
      </c>
      <c r="N1390" s="29" t="n">
        <v>12.665</v>
      </c>
      <c r="O1390" s="30" t="n">
        <v>12.935</v>
      </c>
      <c r="P1390" s="30" t="n">
        <v>10.98</v>
      </c>
      <c r="Q1390" s="30" t="n">
        <v>12.65</v>
      </c>
      <c r="R1390" s="31" t="n">
        <v>-0.0012</v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18" t="n">
        <v>330.3386</v>
      </c>
      <c r="F1391" s="8" t="n">
        <v>114968.9015</v>
      </c>
      <c r="G1391" s="9" t="n">
        <v>59430129</v>
      </c>
      <c r="H1391" s="18" t="n">
        <v>68.6203</v>
      </c>
      <c r="I1391" s="8" t="n">
        <v>4510.5534</v>
      </c>
      <c r="J1391" s="9" t="n">
        <v>6245396</v>
      </c>
      <c r="K1391" s="18" t="n">
        <v>398.9589</v>
      </c>
      <c r="L1391" s="8" t="n">
        <v>119479.4549</v>
      </c>
      <c r="M1391" s="9" t="n">
        <v>65675525</v>
      </c>
      <c r="N1391" s="29" t="n">
        <v>12.6525</v>
      </c>
      <c r="O1391" s="30" t="n">
        <v>12.865</v>
      </c>
      <c r="P1391" s="30" t="n">
        <v>12.0575</v>
      </c>
      <c r="Q1391" s="30" t="n">
        <v>12.41</v>
      </c>
      <c r="R1391" s="31" t="n">
        <v>-0.0192</v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18" t="n">
        <v>554.5069999999999</v>
      </c>
      <c r="F1392" s="8" t="n">
        <v>228641.9188</v>
      </c>
      <c r="G1392" s="9" t="n">
        <v>119088373</v>
      </c>
      <c r="H1392" s="18" t="n">
        <v>85.0864</v>
      </c>
      <c r="I1392" s="8" t="n">
        <v>5543.2665</v>
      </c>
      <c r="J1392" s="9" t="n">
        <v>7369579</v>
      </c>
      <c r="K1392" s="18" t="n">
        <v>639.5934</v>
      </c>
      <c r="L1392" s="8" t="n">
        <v>234185.1853</v>
      </c>
      <c r="M1392" s="9" t="n">
        <v>126457952</v>
      </c>
      <c r="N1392" s="29" t="n">
        <v>12.41</v>
      </c>
      <c r="O1392" s="30" t="n">
        <v>12.6675</v>
      </c>
      <c r="P1392" s="30" t="n">
        <v>11.9575</v>
      </c>
      <c r="Q1392" s="30" t="n">
        <v>12.56</v>
      </c>
      <c r="R1392" s="31" t="n">
        <v>0.0121</v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18" t="n">
        <v>449.1275</v>
      </c>
      <c r="F1393" s="8" t="n">
        <v>240846.2376</v>
      </c>
      <c r="G1393" s="9" t="n">
        <v>125230182</v>
      </c>
      <c r="H1393" s="18" t="n">
        <v>66.4205</v>
      </c>
      <c r="I1393" s="8" t="n">
        <v>4513.2728</v>
      </c>
      <c r="J1393" s="9" t="n">
        <v>6379258</v>
      </c>
      <c r="K1393" s="18" t="n">
        <v>515.548</v>
      </c>
      <c r="L1393" s="8" t="n">
        <v>245359.5104</v>
      </c>
      <c r="M1393" s="9" t="n">
        <v>131609440</v>
      </c>
      <c r="N1393" s="29" t="n">
        <v>12.5575</v>
      </c>
      <c r="O1393" s="30" t="n">
        <v>12.9275</v>
      </c>
      <c r="P1393" s="30" t="n">
        <v>11.405</v>
      </c>
      <c r="Q1393" s="30" t="n">
        <v>12.3</v>
      </c>
      <c r="R1393" s="31" t="n">
        <v>-0.0205</v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18" t="n">
        <v>706.2148999999999</v>
      </c>
      <c r="F1394" s="8" t="n">
        <v>655996.0904</v>
      </c>
      <c r="G1394" s="9" t="n">
        <v>341204695</v>
      </c>
      <c r="H1394" s="18" t="n">
        <v>69.6091</v>
      </c>
      <c r="I1394" s="8" t="n">
        <v>4960.7363</v>
      </c>
      <c r="J1394" s="9" t="n">
        <v>6852040</v>
      </c>
      <c r="K1394" s="18" t="n">
        <v>775.824</v>
      </c>
      <c r="L1394" s="8" t="n">
        <v>660956.8267</v>
      </c>
      <c r="M1394" s="9" t="n">
        <v>348056735</v>
      </c>
      <c r="N1394" s="29" t="n">
        <v>12.3</v>
      </c>
      <c r="O1394" s="30" t="n">
        <v>13.005</v>
      </c>
      <c r="P1394" s="30" t="n">
        <v>11.9925</v>
      </c>
      <c r="Q1394" s="30" t="n">
        <v>12.49</v>
      </c>
      <c r="R1394" s="31" t="n">
        <v>0.0154</v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18" t="n">
        <v>321.4926</v>
      </c>
      <c r="F1395" s="8" t="n">
        <v>93162.0953</v>
      </c>
      <c r="G1395" s="9" t="n">
        <v>47804232</v>
      </c>
      <c r="H1395" s="18" t="n">
        <v>90.3206</v>
      </c>
      <c r="I1395" s="8" t="n">
        <v>6310.9048</v>
      </c>
      <c r="J1395" s="9" t="n">
        <v>8703970</v>
      </c>
      <c r="K1395" s="18" t="n">
        <v>411.8132</v>
      </c>
      <c r="L1395" s="8" t="n">
        <v>99473.0001</v>
      </c>
      <c r="M1395" s="9" t="n">
        <v>56508202</v>
      </c>
      <c r="N1395" s="29" t="n">
        <v>12.49</v>
      </c>
      <c r="O1395" s="30" t="n">
        <v>12.7125</v>
      </c>
      <c r="P1395" s="30" t="n">
        <v>11.4425</v>
      </c>
      <c r="Q1395" s="30" t="n">
        <v>12.11</v>
      </c>
      <c r="R1395" s="31" t="n">
        <v>-0.0304</v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18" t="n">
        <v>358.4755</v>
      </c>
      <c r="F1396" s="8" t="n">
        <v>113312.9724</v>
      </c>
      <c r="G1396" s="9" t="n">
        <v>58036048</v>
      </c>
      <c r="H1396" s="18" t="n">
        <v>79.8372</v>
      </c>
      <c r="I1396" s="8" t="n">
        <v>5972.4793</v>
      </c>
      <c r="J1396" s="9" t="n">
        <v>8098693</v>
      </c>
      <c r="K1396" s="18" t="n">
        <v>438.3127</v>
      </c>
      <c r="L1396" s="8" t="n">
        <v>119285.4517</v>
      </c>
      <c r="M1396" s="9" t="n">
        <v>66134741</v>
      </c>
      <c r="N1396" s="29" t="n">
        <v>12.11</v>
      </c>
      <c r="O1396" s="30" t="n">
        <v>12.2725</v>
      </c>
      <c r="P1396" s="30" t="n">
        <v>11.23</v>
      </c>
      <c r="Q1396" s="30" t="n">
        <v>12.16</v>
      </c>
      <c r="R1396" s="31" t="n">
        <v>0.0041</v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18" t="n">
        <v>655.3055000000001</v>
      </c>
      <c r="F1397" s="8" t="n">
        <v>241595.7433</v>
      </c>
      <c r="G1397" s="9" t="n">
        <v>124057063</v>
      </c>
      <c r="H1397" s="18" t="n">
        <v>71.71680000000001</v>
      </c>
      <c r="I1397" s="8" t="n">
        <v>5670.9125</v>
      </c>
      <c r="J1397" s="9" t="n">
        <v>7846743</v>
      </c>
      <c r="K1397" s="18" t="n">
        <v>727.0223</v>
      </c>
      <c r="L1397" s="8" t="n">
        <v>247266.6558</v>
      </c>
      <c r="M1397" s="9" t="n">
        <v>131903806</v>
      </c>
      <c r="N1397" s="29" t="n">
        <v>12.1625</v>
      </c>
      <c r="O1397" s="30" t="n">
        <v>12.445</v>
      </c>
      <c r="P1397" s="30" t="n">
        <v>11.8025</v>
      </c>
      <c r="Q1397" s="30" t="n">
        <v>11.94</v>
      </c>
      <c r="R1397" s="31" t="n">
        <v>-0.0183</v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18" t="n">
        <v>462.849</v>
      </c>
      <c r="F1398" s="8" t="n">
        <v>229667.6881</v>
      </c>
      <c r="G1398" s="9" t="n">
        <v>117702965</v>
      </c>
      <c r="H1398" s="18" t="n">
        <v>62.8675</v>
      </c>
      <c r="I1398" s="8" t="n">
        <v>5450.4442</v>
      </c>
      <c r="J1398" s="9" t="n">
        <v>7667310</v>
      </c>
      <c r="K1398" s="18" t="n">
        <v>525.7165</v>
      </c>
      <c r="L1398" s="8" t="n">
        <v>235118.1323</v>
      </c>
      <c r="M1398" s="9" t="n">
        <v>125370275</v>
      </c>
      <c r="N1398" s="29" t="n">
        <v>11.9375</v>
      </c>
      <c r="O1398" s="30" t="n">
        <v>12.28</v>
      </c>
      <c r="P1398" s="30" t="n">
        <v>10.895</v>
      </c>
      <c r="Q1398" s="30" t="n">
        <v>11.79</v>
      </c>
      <c r="R1398" s="31" t="n">
        <v>-0.0124</v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18" t="n">
        <v>614.0497</v>
      </c>
      <c r="F1399" s="8" t="n">
        <v>561662.5571</v>
      </c>
      <c r="G1399" s="9" t="n">
        <v>288093226</v>
      </c>
      <c r="H1399" s="18" t="n">
        <v>59.4961</v>
      </c>
      <c r="I1399" s="8" t="n">
        <v>5787.1661</v>
      </c>
      <c r="J1399" s="9" t="n">
        <v>7942450</v>
      </c>
      <c r="K1399" s="18" t="n">
        <v>673.5458</v>
      </c>
      <c r="L1399" s="8" t="n">
        <v>567449.7232</v>
      </c>
      <c r="M1399" s="9" t="n">
        <v>296035676</v>
      </c>
      <c r="N1399" s="29" t="n">
        <v>11.7875</v>
      </c>
      <c r="O1399" s="30" t="n">
        <v>12.29</v>
      </c>
      <c r="P1399" s="30" t="n">
        <v>10.94</v>
      </c>
      <c r="Q1399" s="30" t="n">
        <v>12.1</v>
      </c>
      <c r="R1399" s="31" t="n">
        <v>0.0265</v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18" t="n">
        <v>372.9941</v>
      </c>
      <c r="F1400" s="8" t="n">
        <v>108253.7718</v>
      </c>
      <c r="G1400" s="9" t="n">
        <v>55156494</v>
      </c>
      <c r="H1400" s="18" t="n">
        <v>64.4145</v>
      </c>
      <c r="I1400" s="8" t="n">
        <v>6882.7371</v>
      </c>
      <c r="J1400" s="9" t="n">
        <v>9705266</v>
      </c>
      <c r="K1400" s="18" t="n">
        <v>437.4086</v>
      </c>
      <c r="L1400" s="8" t="n">
        <v>115136.5089</v>
      </c>
      <c r="M1400" s="9" t="n">
        <v>64861760</v>
      </c>
      <c r="N1400" s="29" t="n">
        <v>12.095</v>
      </c>
      <c r="O1400" s="30" t="n">
        <v>12.375</v>
      </c>
      <c r="P1400" s="30" t="n">
        <v>10.765</v>
      </c>
      <c r="Q1400" s="30" t="n">
        <v>11.97</v>
      </c>
      <c r="R1400" s="31" t="n">
        <v>-0.0103</v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18" t="n">
        <v>314.2708</v>
      </c>
      <c r="F1401" s="8" t="n">
        <v>109058.1682</v>
      </c>
      <c r="G1401" s="9" t="n">
        <v>55437236</v>
      </c>
      <c r="H1401" s="18" t="n">
        <v>62.3568</v>
      </c>
      <c r="I1401" s="8" t="n">
        <v>7404.9295</v>
      </c>
      <c r="J1401" s="9" t="n">
        <v>9974331</v>
      </c>
      <c r="K1401" s="18" t="n">
        <v>376.6276</v>
      </c>
      <c r="L1401" s="8" t="n">
        <v>116463.0977</v>
      </c>
      <c r="M1401" s="9" t="n">
        <v>65411567</v>
      </c>
      <c r="N1401" s="29" t="n">
        <v>11.9725</v>
      </c>
      <c r="O1401" s="30" t="n">
        <v>12.3775</v>
      </c>
      <c r="P1401" s="30" t="n">
        <v>11.055</v>
      </c>
      <c r="Q1401" s="30" t="n">
        <v>12.14</v>
      </c>
      <c r="R1401" s="31" t="n">
        <v>0.014</v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18" t="n">
        <v>545.5741</v>
      </c>
      <c r="F1402" s="8" t="n">
        <v>203505.9301</v>
      </c>
      <c r="G1402" s="9" t="n">
        <v>103286028</v>
      </c>
      <c r="H1402" s="18" t="n">
        <v>58.0676</v>
      </c>
      <c r="I1402" s="8" t="n">
        <v>7489.1696</v>
      </c>
      <c r="J1402" s="9" t="n">
        <v>10296194</v>
      </c>
      <c r="K1402" s="18" t="n">
        <v>603.6417</v>
      </c>
      <c r="L1402" s="8" t="n">
        <v>210995.0997</v>
      </c>
      <c r="M1402" s="9" t="n">
        <v>113582222</v>
      </c>
      <c r="N1402" s="29" t="n">
        <v>12.135</v>
      </c>
      <c r="O1402" s="30" t="n">
        <v>13.85</v>
      </c>
      <c r="P1402" s="30" t="n">
        <v>12.135</v>
      </c>
      <c r="Q1402" s="30" t="n">
        <v>13.63</v>
      </c>
      <c r="R1402" s="31" t="n">
        <v>0.1232</v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18" t="n">
        <v>542.5245</v>
      </c>
      <c r="F1403" s="8" t="n">
        <v>267750.2197</v>
      </c>
      <c r="G1403" s="9" t="n">
        <v>135790963</v>
      </c>
      <c r="H1403" s="18" t="n">
        <v>50.3883</v>
      </c>
      <c r="I1403" s="8" t="n">
        <v>6330.5438</v>
      </c>
      <c r="J1403" s="9" t="n">
        <v>8784838</v>
      </c>
      <c r="K1403" s="18" t="n">
        <v>592.9127999999999</v>
      </c>
      <c r="L1403" s="8" t="n">
        <v>274080.7635</v>
      </c>
      <c r="M1403" s="9" t="n">
        <v>144575801</v>
      </c>
      <c r="N1403" s="29" t="n">
        <v>13.63</v>
      </c>
      <c r="O1403" s="30" t="n">
        <v>13.63</v>
      </c>
      <c r="P1403" s="30" t="n">
        <v>11.9375</v>
      </c>
      <c r="Q1403" s="30" t="n">
        <v>13.24</v>
      </c>
      <c r="R1403" s="31" t="n">
        <v>-0.0286</v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18" t="n">
        <v>703.4544</v>
      </c>
      <c r="F1404" s="8" t="n">
        <v>683869.1045</v>
      </c>
      <c r="G1404" s="9" t="n">
        <v>346906853</v>
      </c>
      <c r="H1404" s="18" t="n">
        <v>50.7442</v>
      </c>
      <c r="I1404" s="8" t="n">
        <v>4029.8632</v>
      </c>
      <c r="J1404" s="9" t="n">
        <v>5602902</v>
      </c>
      <c r="K1404" s="18" t="n">
        <v>754.1986000000001</v>
      </c>
      <c r="L1404" s="8" t="n">
        <v>687898.9677</v>
      </c>
      <c r="M1404" s="9" t="n">
        <v>352509755</v>
      </c>
      <c r="N1404" s="29" t="n">
        <v>13.235</v>
      </c>
      <c r="O1404" s="30" t="n">
        <v>13.235</v>
      </c>
      <c r="P1404" s="30" t="n">
        <v>10.855</v>
      </c>
      <c r="Q1404" s="30" t="n">
        <v>12.24</v>
      </c>
      <c r="R1404" s="31" t="n">
        <v>-0.0752</v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18" t="n">
        <v>355.0969</v>
      </c>
      <c r="F1405" s="8" t="n">
        <v>104572.197</v>
      </c>
      <c r="G1405" s="9" t="n">
        <v>53136623</v>
      </c>
      <c r="H1405" s="18" t="n">
        <v>56.6123</v>
      </c>
      <c r="I1405" s="8" t="n">
        <v>3083.2458</v>
      </c>
      <c r="J1405" s="9" t="n">
        <v>4248384</v>
      </c>
      <c r="K1405" s="18" t="n">
        <v>411.7092</v>
      </c>
      <c r="L1405" s="8" t="n">
        <v>107655.4428</v>
      </c>
      <c r="M1405" s="9" t="n">
        <v>57385007</v>
      </c>
      <c r="N1405" s="29" t="n">
        <v>12.2425</v>
      </c>
      <c r="O1405" s="30" t="n">
        <v>12.5725</v>
      </c>
      <c r="P1405" s="30" t="n">
        <v>11.585</v>
      </c>
      <c r="Q1405" s="30" t="n">
        <v>11.97</v>
      </c>
      <c r="R1405" s="31" t="n">
        <v>-0.0223</v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18" t="n">
        <v>359.7295</v>
      </c>
      <c r="F1406" s="8" t="n">
        <v>121085.9406</v>
      </c>
      <c r="G1406" s="9" t="n">
        <v>61361734</v>
      </c>
      <c r="H1406" s="18" t="n">
        <v>51.0207</v>
      </c>
      <c r="I1406" s="8" t="n">
        <v>2896.9424</v>
      </c>
      <c r="J1406" s="9" t="n">
        <v>3911922</v>
      </c>
      <c r="K1406" s="18" t="n">
        <v>410.7502</v>
      </c>
      <c r="L1406" s="8" t="n">
        <v>123982.883</v>
      </c>
      <c r="M1406" s="9" t="n">
        <v>65273656</v>
      </c>
      <c r="N1406" s="29" t="n">
        <v>11.9675</v>
      </c>
      <c r="O1406" s="30" t="n">
        <v>12.2425</v>
      </c>
      <c r="P1406" s="30" t="n">
        <v>11.5075</v>
      </c>
      <c r="Q1406" s="30" t="n">
        <v>11.79</v>
      </c>
      <c r="R1406" s="31" t="n">
        <v>-0.0148</v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18" t="n">
        <v>409.1341</v>
      </c>
      <c r="F1407" s="8" t="n">
        <v>161424.9325</v>
      </c>
      <c r="G1407" s="9" t="n">
        <v>81879778</v>
      </c>
      <c r="H1407" s="18" t="n">
        <v>49.966</v>
      </c>
      <c r="I1407" s="8" t="n">
        <v>2784.2021</v>
      </c>
      <c r="J1407" s="9" t="n">
        <v>3754086</v>
      </c>
      <c r="K1407" s="18" t="n">
        <v>459.1001</v>
      </c>
      <c r="L1407" s="8" t="n">
        <v>164209.1346</v>
      </c>
      <c r="M1407" s="9" t="n">
        <v>85633864</v>
      </c>
      <c r="N1407" s="29" t="n">
        <v>11.785</v>
      </c>
      <c r="O1407" s="30" t="n">
        <v>11.785</v>
      </c>
      <c r="P1407" s="30" t="n">
        <v>10.8175</v>
      </c>
      <c r="Q1407" s="30" t="n">
        <v>11.62</v>
      </c>
      <c r="R1407" s="31" t="n">
        <v>-0.014</v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18" t="n">
        <v>526.3801999999999</v>
      </c>
      <c r="F1408" s="8" t="n">
        <v>271820.626</v>
      </c>
      <c r="G1408" s="9" t="n">
        <v>137903937</v>
      </c>
      <c r="H1408" s="18" t="n">
        <v>53.2463</v>
      </c>
      <c r="I1408" s="8" t="n">
        <v>3154.9982</v>
      </c>
      <c r="J1408" s="9" t="n">
        <v>4251474</v>
      </c>
      <c r="K1408" s="18" t="n">
        <v>579.6265</v>
      </c>
      <c r="L1408" s="8" t="n">
        <v>274975.6242</v>
      </c>
      <c r="M1408" s="9" t="n">
        <v>142155411</v>
      </c>
      <c r="N1408" s="29" t="n">
        <v>11.6175</v>
      </c>
      <c r="O1408" s="30" t="n">
        <v>12.01</v>
      </c>
      <c r="P1408" s="30" t="n">
        <v>10.9</v>
      </c>
      <c r="Q1408" s="30" t="n">
        <v>11.63</v>
      </c>
      <c r="R1408" s="31" t="n">
        <v>0.0011</v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18" t="n">
        <v>591.7947</v>
      </c>
      <c r="F1409" s="8" t="n">
        <v>564858.9595</v>
      </c>
      <c r="G1409" s="9" t="n">
        <v>288243725</v>
      </c>
      <c r="H1409" s="18" t="n">
        <v>43.8508</v>
      </c>
      <c r="I1409" s="8" t="n">
        <v>2649.2107</v>
      </c>
      <c r="J1409" s="9" t="n">
        <v>3602143</v>
      </c>
      <c r="K1409" s="18" t="n">
        <v>635.6455</v>
      </c>
      <c r="L1409" s="8" t="n">
        <v>567508.1702000001</v>
      </c>
      <c r="M1409" s="9" t="n">
        <v>291845868</v>
      </c>
      <c r="N1409" s="29" t="n">
        <v>11.625</v>
      </c>
      <c r="O1409" s="30" t="n">
        <v>11.94</v>
      </c>
      <c r="P1409" s="30" t="n">
        <v>11.03</v>
      </c>
      <c r="Q1409" s="30" t="n">
        <v>11.23</v>
      </c>
      <c r="R1409" s="31" t="n">
        <v>-0.034</v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18" t="n">
        <v>335.7353</v>
      </c>
      <c r="F1410" s="8" t="n">
        <v>102881.9625</v>
      </c>
      <c r="G1410" s="9" t="n">
        <v>52380759</v>
      </c>
      <c r="H1410" s="18" t="n">
        <v>53.4974</v>
      </c>
      <c r="I1410" s="8" t="n">
        <v>3542.0753</v>
      </c>
      <c r="J1410" s="9" t="n">
        <v>4895724</v>
      </c>
      <c r="K1410" s="18" t="n">
        <v>389.2327</v>
      </c>
      <c r="L1410" s="8" t="n">
        <v>106424.0378</v>
      </c>
      <c r="M1410" s="9" t="n">
        <v>57276483</v>
      </c>
      <c r="N1410" s="29" t="n">
        <v>11.2275</v>
      </c>
      <c r="O1410" s="30" t="n">
        <v>11.3725</v>
      </c>
      <c r="P1410" s="30" t="n">
        <v>10.915</v>
      </c>
      <c r="Q1410" s="30" t="n">
        <v>11.21</v>
      </c>
      <c r="R1410" s="31" t="n">
        <v>-0.0016</v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18" t="n">
        <v>310.3535</v>
      </c>
      <c r="F1411" s="8" t="n">
        <v>108544.1253</v>
      </c>
      <c r="G1411" s="9" t="n">
        <v>55353569</v>
      </c>
      <c r="H1411" s="18" t="n">
        <v>50.2705</v>
      </c>
      <c r="I1411" s="8" t="n">
        <v>3251.9271</v>
      </c>
      <c r="J1411" s="9" t="n">
        <v>4511399</v>
      </c>
      <c r="K1411" s="18" t="n">
        <v>360.624</v>
      </c>
      <c r="L1411" s="8" t="n">
        <v>111796.0524</v>
      </c>
      <c r="M1411" s="9" t="n">
        <v>59864968</v>
      </c>
      <c r="N1411" s="29" t="n">
        <v>11.2125</v>
      </c>
      <c r="O1411" s="30" t="n">
        <v>11.27</v>
      </c>
      <c r="P1411" s="30" t="n">
        <v>10.58</v>
      </c>
      <c r="Q1411" s="30" t="n">
        <v>10.82</v>
      </c>
      <c r="R1411" s="31" t="n">
        <v>-0.035</v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18" t="n">
        <v>507.5395</v>
      </c>
      <c r="F1412" s="8" t="n">
        <v>220477.2034</v>
      </c>
      <c r="G1412" s="9" t="n">
        <v>112252147</v>
      </c>
      <c r="H1412" s="18" t="n">
        <v>69.32089999999999</v>
      </c>
      <c r="I1412" s="8" t="n">
        <v>4242.7422</v>
      </c>
      <c r="J1412" s="9" t="n">
        <v>6022537</v>
      </c>
      <c r="K1412" s="18" t="n">
        <v>576.8604</v>
      </c>
      <c r="L1412" s="8" t="n">
        <v>224719.9456</v>
      </c>
      <c r="M1412" s="9" t="n">
        <v>118274684</v>
      </c>
      <c r="N1412" s="29" t="n">
        <v>10.8175</v>
      </c>
      <c r="O1412" s="30" t="n">
        <v>10.8675</v>
      </c>
      <c r="P1412" s="30" t="n">
        <v>10.1575</v>
      </c>
      <c r="Q1412" s="30" t="n">
        <v>10.32</v>
      </c>
      <c r="R1412" s="31" t="n">
        <v>-0.046</v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18" t="n">
        <v>561.024</v>
      </c>
      <c r="F1413" s="8" t="n">
        <v>314812.329</v>
      </c>
      <c r="G1413" s="9" t="n">
        <v>160542852</v>
      </c>
      <c r="H1413" s="18" t="n">
        <v>75.7393</v>
      </c>
      <c r="I1413" s="8" t="n">
        <v>4714.5265</v>
      </c>
      <c r="J1413" s="9" t="n">
        <v>6572135</v>
      </c>
      <c r="K1413" s="18" t="n">
        <v>636.7633</v>
      </c>
      <c r="L1413" s="8" t="n">
        <v>319526.8555</v>
      </c>
      <c r="M1413" s="9" t="n">
        <v>167114987</v>
      </c>
      <c r="N1413" s="29" t="n">
        <v>10.315</v>
      </c>
      <c r="O1413" s="30" t="n">
        <v>11.61</v>
      </c>
      <c r="P1413" s="30" t="n">
        <v>10.135</v>
      </c>
      <c r="Q1413" s="30" t="n">
        <v>11.13</v>
      </c>
      <c r="R1413" s="31" t="n">
        <v>0.079</v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18" t="n">
        <v>773.7926</v>
      </c>
      <c r="F1414" s="8" t="n">
        <v>719766.5298</v>
      </c>
      <c r="G1414" s="9" t="n">
        <v>370294679</v>
      </c>
      <c r="H1414" s="18" t="n">
        <v>64.5018</v>
      </c>
      <c r="I1414" s="8" t="n">
        <v>4216.2392</v>
      </c>
      <c r="J1414" s="9" t="n">
        <v>5870110</v>
      </c>
      <c r="K1414" s="18" t="n">
        <v>838.2944</v>
      </c>
      <c r="L1414" s="8" t="n">
        <v>723982.769</v>
      </c>
      <c r="M1414" s="9" t="n">
        <v>376164789</v>
      </c>
      <c r="N1414" s="29" t="n">
        <v>11.125</v>
      </c>
      <c r="O1414" s="30" t="n">
        <v>11.8825</v>
      </c>
      <c r="P1414" s="30" t="n">
        <v>10.455</v>
      </c>
      <c r="Q1414" s="30" t="n">
        <v>10.95</v>
      </c>
      <c r="R1414" s="31" t="n">
        <v>-0.0157</v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18" t="n">
        <v>421.1456</v>
      </c>
      <c r="F1415" s="8" t="n">
        <v>132828.9439</v>
      </c>
      <c r="G1415" s="9" t="n">
        <v>68011219</v>
      </c>
      <c r="H1415" s="18" t="n">
        <v>62.9713</v>
      </c>
      <c r="I1415" s="8" t="n">
        <v>4066.7025</v>
      </c>
      <c r="J1415" s="9" t="n">
        <v>5849850</v>
      </c>
      <c r="K1415" s="18" t="n">
        <v>484.1169</v>
      </c>
      <c r="L1415" s="8" t="n">
        <v>136895.6464</v>
      </c>
      <c r="M1415" s="9" t="n">
        <v>73861069</v>
      </c>
      <c r="N1415" s="29" t="n">
        <v>10.9525</v>
      </c>
      <c r="O1415" s="30" t="n">
        <v>11.4225</v>
      </c>
      <c r="P1415" s="30" t="n">
        <v>10.49</v>
      </c>
      <c r="Q1415" s="30" t="n">
        <v>10.91</v>
      </c>
      <c r="R1415" s="31" t="n">
        <v>-0.0039</v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18" t="n">
        <v>393.4262</v>
      </c>
      <c r="F1416" s="8" t="n">
        <v>138195.8677</v>
      </c>
      <c r="G1416" s="9" t="n">
        <v>70865008</v>
      </c>
      <c r="H1416" s="18" t="n">
        <v>58.2124</v>
      </c>
      <c r="I1416" s="8" t="n">
        <v>3999.5268</v>
      </c>
      <c r="J1416" s="9" t="n">
        <v>5720125</v>
      </c>
      <c r="K1416" s="18" t="n">
        <v>451.6386</v>
      </c>
      <c r="L1416" s="8" t="n">
        <v>142195.3945</v>
      </c>
      <c r="M1416" s="9" t="n">
        <v>76585133</v>
      </c>
      <c r="N1416" s="29" t="n">
        <v>10.9125</v>
      </c>
      <c r="O1416" s="30" t="n">
        <v>11.1925</v>
      </c>
      <c r="P1416" s="30" t="n">
        <v>10.3175</v>
      </c>
      <c r="Q1416" s="30" t="n">
        <v>10.4</v>
      </c>
      <c r="R1416" s="31" t="n">
        <v>-0.047</v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18" t="n">
        <v>478.6757</v>
      </c>
      <c r="F1417" s="8" t="n">
        <v>199244.6808</v>
      </c>
      <c r="G1417" s="9" t="n">
        <v>101897315</v>
      </c>
      <c r="H1417" s="18" t="n">
        <v>63.8276</v>
      </c>
      <c r="I1417" s="8" t="n">
        <v>4443.7201</v>
      </c>
      <c r="J1417" s="9" t="n">
        <v>6362017</v>
      </c>
      <c r="K1417" s="18" t="n">
        <v>542.5033</v>
      </c>
      <c r="L1417" s="8" t="n">
        <v>203688.4009</v>
      </c>
      <c r="M1417" s="9" t="n">
        <v>108259332</v>
      </c>
      <c r="N1417" s="29" t="n">
        <v>10.4</v>
      </c>
      <c r="O1417" s="30" t="n">
        <v>10.4</v>
      </c>
      <c r="P1417" s="30" t="n">
        <v>9.9625</v>
      </c>
      <c r="Q1417" s="30" t="n">
        <v>10.11</v>
      </c>
      <c r="R1417" s="31" t="n">
        <v>-0.0279</v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18" t="n">
        <v>483.9025</v>
      </c>
      <c r="F1418" s="8" t="n">
        <v>264161.6803</v>
      </c>
      <c r="G1418" s="9" t="n">
        <v>135288038</v>
      </c>
      <c r="H1418" s="18" t="n">
        <v>52.7271</v>
      </c>
      <c r="I1418" s="8" t="n">
        <v>3862.1088</v>
      </c>
      <c r="J1418" s="9" t="n">
        <v>5466994</v>
      </c>
      <c r="K1418" s="18" t="n">
        <v>536.6296</v>
      </c>
      <c r="L1418" s="8" t="n">
        <v>268023.7891</v>
      </c>
      <c r="M1418" s="9" t="n">
        <v>140755032</v>
      </c>
      <c r="N1418" s="29" t="n">
        <v>10.1075</v>
      </c>
      <c r="O1418" s="30" t="n">
        <v>10.8425</v>
      </c>
      <c r="P1418" s="30" t="n">
        <v>10.0475</v>
      </c>
      <c r="Q1418" s="30" t="n">
        <v>10.25</v>
      </c>
      <c r="R1418" s="31" t="n">
        <v>0.0141</v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18" t="n">
        <v>536.3217</v>
      </c>
      <c r="F1419" s="8" t="n">
        <v>521453.8638</v>
      </c>
      <c r="G1419" s="9" t="n">
        <v>267804399</v>
      </c>
      <c r="H1419" s="18" t="n">
        <v>49.8032</v>
      </c>
      <c r="I1419" s="8" t="n">
        <v>4118.4982</v>
      </c>
      <c r="J1419" s="9" t="n">
        <v>5798805</v>
      </c>
      <c r="K1419" s="18" t="n">
        <v>586.1249</v>
      </c>
      <c r="L1419" s="8" t="n">
        <v>525572.362</v>
      </c>
      <c r="M1419" s="9" t="n">
        <v>273603204</v>
      </c>
      <c r="N1419" s="29" t="n">
        <v>10.25</v>
      </c>
      <c r="O1419" s="30" t="n">
        <v>10.4275</v>
      </c>
      <c r="P1419" s="30" t="n">
        <v>9.6625</v>
      </c>
      <c r="Q1419" s="30" t="n">
        <v>10.06</v>
      </c>
      <c r="R1419" s="31" t="n">
        <v>-0.0185</v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18" t="n">
        <v>311.6783</v>
      </c>
      <c r="F1420" s="8" t="n">
        <v>98353.77250000001</v>
      </c>
      <c r="G1420" s="9" t="n">
        <v>50333188</v>
      </c>
      <c r="H1420" s="18" t="n">
        <v>49.9861</v>
      </c>
      <c r="I1420" s="8" t="n">
        <v>4255.7108</v>
      </c>
      <c r="J1420" s="9" t="n">
        <v>5983588</v>
      </c>
      <c r="K1420" s="18" t="n">
        <v>361.6644</v>
      </c>
      <c r="L1420" s="8" t="n">
        <v>102609.4833</v>
      </c>
      <c r="M1420" s="9" t="n">
        <v>56316776</v>
      </c>
      <c r="N1420" s="29" t="n">
        <v>10.0625</v>
      </c>
      <c r="O1420" s="30" t="n">
        <v>10.1775</v>
      </c>
      <c r="P1420" s="30" t="n">
        <v>9.4825</v>
      </c>
      <c r="Q1420" s="30" t="n">
        <v>9.84</v>
      </c>
      <c r="R1420" s="31" t="n">
        <v>-0.0221</v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18" t="n">
        <v>318.7563</v>
      </c>
      <c r="F1421" s="8" t="n">
        <v>116271.8152</v>
      </c>
      <c r="G1421" s="9" t="n">
        <v>59607305</v>
      </c>
      <c r="H1421" s="18" t="n">
        <v>54.2684</v>
      </c>
      <c r="I1421" s="8" t="n">
        <v>4987.1054</v>
      </c>
      <c r="J1421" s="9" t="n">
        <v>7151126</v>
      </c>
      <c r="K1421" s="18" t="n">
        <v>373.0247</v>
      </c>
      <c r="L1421" s="8" t="n">
        <v>121258.9206</v>
      </c>
      <c r="M1421" s="9" t="n">
        <v>66758431</v>
      </c>
      <c r="N1421" s="29" t="n">
        <v>9.8375</v>
      </c>
      <c r="O1421" s="30" t="n">
        <v>9.9475</v>
      </c>
      <c r="P1421" s="30" t="n">
        <v>9.612500000000001</v>
      </c>
      <c r="Q1421" s="30" t="n">
        <v>9.710000000000001</v>
      </c>
      <c r="R1421" s="31" t="n">
        <v>-0.013</v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18" t="n">
        <v>397.354</v>
      </c>
      <c r="F1422" s="8" t="n">
        <v>169804.62</v>
      </c>
      <c r="G1422" s="9" t="n">
        <v>87085904</v>
      </c>
      <c r="H1422" s="18" t="n">
        <v>65.21599999999999</v>
      </c>
      <c r="I1422" s="8" t="n">
        <v>6017.9133</v>
      </c>
      <c r="J1422" s="9" t="n">
        <v>8576030</v>
      </c>
      <c r="K1422" s="18" t="n">
        <v>462.57</v>
      </c>
      <c r="L1422" s="8" t="n">
        <v>175822.5333</v>
      </c>
      <c r="M1422" s="9" t="n">
        <v>95661934</v>
      </c>
      <c r="N1422" s="29" t="n">
        <v>9.7075</v>
      </c>
      <c r="O1422" s="30" t="n">
        <v>10.3075</v>
      </c>
      <c r="P1422" s="30" t="n">
        <v>9.435</v>
      </c>
      <c r="Q1422" s="30" t="n">
        <v>9.52</v>
      </c>
      <c r="R1422" s="31" t="n">
        <v>-0.0193</v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18" t="n">
        <v>298.4996</v>
      </c>
      <c r="F1423" s="8" t="n">
        <v>168218.5361</v>
      </c>
      <c r="G1423" s="9" t="n">
        <v>86007171</v>
      </c>
      <c r="H1423" s="18" t="n">
        <v>81.23090000000001</v>
      </c>
      <c r="I1423" s="8" t="n">
        <v>7323.8038</v>
      </c>
      <c r="J1423" s="9" t="n">
        <v>10056446</v>
      </c>
      <c r="K1423" s="18" t="n">
        <v>379.7305</v>
      </c>
      <c r="L1423" s="8" t="n">
        <v>175542.3399</v>
      </c>
      <c r="M1423" s="9" t="n">
        <v>96063617</v>
      </c>
      <c r="N1423" s="29" t="n">
        <v>9.522500000000001</v>
      </c>
      <c r="O1423" s="30" t="n">
        <v>9.897500000000001</v>
      </c>
      <c r="P1423" s="30" t="n">
        <v>8.862500000000001</v>
      </c>
      <c r="Q1423" s="30" t="n">
        <v>9.68</v>
      </c>
      <c r="R1423" s="31" t="n">
        <v>0.0165</v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18" t="n">
        <v>458.69</v>
      </c>
      <c r="F1424" s="8" t="n">
        <v>494334.3052</v>
      </c>
      <c r="G1424" s="9" t="n">
        <v>251827172</v>
      </c>
      <c r="H1424" s="18" t="n">
        <v>60.7795</v>
      </c>
      <c r="I1424" s="8" t="n">
        <v>6322.3623</v>
      </c>
      <c r="J1424" s="9" t="n">
        <v>8976708</v>
      </c>
      <c r="K1424" s="18" t="n">
        <v>519.4695</v>
      </c>
      <c r="L1424" s="8" t="n">
        <v>500656.6675</v>
      </c>
      <c r="M1424" s="9" t="n">
        <v>260803880</v>
      </c>
      <c r="N1424" s="29" t="n">
        <v>9.675000000000001</v>
      </c>
      <c r="O1424" s="30" t="n">
        <v>9.785</v>
      </c>
      <c r="P1424" s="30" t="n">
        <v>9.3225</v>
      </c>
      <c r="Q1424" s="30" t="n">
        <v>9.380000000000001</v>
      </c>
      <c r="R1424" s="31" t="n">
        <v>-0.0305</v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18" t="n">
        <v>232.5825</v>
      </c>
      <c r="F1425" s="8" t="n">
        <v>93941.78230000001</v>
      </c>
      <c r="G1425" s="9" t="n">
        <v>47784003</v>
      </c>
      <c r="H1425" s="18" t="n">
        <v>61.6143</v>
      </c>
      <c r="I1425" s="8" t="n">
        <v>7217.0559</v>
      </c>
      <c r="J1425" s="9" t="n">
        <v>10209033</v>
      </c>
      <c r="K1425" s="18" t="n">
        <v>294.1968</v>
      </c>
      <c r="L1425" s="8" t="n">
        <v>101158.8382</v>
      </c>
      <c r="M1425" s="9" t="n">
        <v>57993036</v>
      </c>
      <c r="N1425" s="29" t="n">
        <v>9.3775</v>
      </c>
      <c r="O1425" s="30" t="n">
        <v>9.68</v>
      </c>
      <c r="P1425" s="30" t="n">
        <v>8.8825</v>
      </c>
      <c r="Q1425" s="30" t="n">
        <v>9.19</v>
      </c>
      <c r="R1425" s="31" t="n">
        <v>-0.02</v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18" t="n">
        <v>282.6293</v>
      </c>
      <c r="F1426" s="8" t="n">
        <v>140391.2773</v>
      </c>
      <c r="G1426" s="9" t="n">
        <v>71627479</v>
      </c>
      <c r="H1426" s="18" t="n">
        <v>64.1778</v>
      </c>
      <c r="I1426" s="8" t="n">
        <v>7416.9349</v>
      </c>
      <c r="J1426" s="9" t="n">
        <v>10700338</v>
      </c>
      <c r="K1426" s="18" t="n">
        <v>346.8071</v>
      </c>
      <c r="L1426" s="8" t="n">
        <v>147808.2122</v>
      </c>
      <c r="M1426" s="9" t="n">
        <v>82327817</v>
      </c>
      <c r="N1426" s="29" t="n">
        <v>9.19</v>
      </c>
      <c r="O1426" s="30" t="n">
        <v>9.395</v>
      </c>
      <c r="P1426" s="30" t="n">
        <v>9.02</v>
      </c>
      <c r="Q1426" s="30" t="n">
        <v>9.15</v>
      </c>
      <c r="R1426" s="31" t="n">
        <v>-0.0044</v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18" t="n">
        <v>376.8146</v>
      </c>
      <c r="F1427" s="8" t="n">
        <v>234518.6613</v>
      </c>
      <c r="G1427" s="9" t="n">
        <v>120065311</v>
      </c>
      <c r="H1427" s="18" t="n">
        <v>63.1676</v>
      </c>
      <c r="I1427" s="8" t="n">
        <v>7510.1281</v>
      </c>
      <c r="J1427" s="9" t="n">
        <v>10599969</v>
      </c>
      <c r="K1427" s="18" t="n">
        <v>439.9822</v>
      </c>
      <c r="L1427" s="8" t="n">
        <v>242028.7894</v>
      </c>
      <c r="M1427" s="9" t="n">
        <v>130665280</v>
      </c>
      <c r="N1427" s="29" t="n">
        <v>9.15</v>
      </c>
      <c r="O1427" s="30" t="n">
        <v>9.77</v>
      </c>
      <c r="P1427" s="30" t="n">
        <v>9.047499999999999</v>
      </c>
      <c r="Q1427" s="30" t="n">
        <v>9.720000000000001</v>
      </c>
      <c r="R1427" s="31" t="n">
        <v>0.0623</v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18" t="n">
        <v>583.0882</v>
      </c>
      <c r="F1428" s="8" t="n">
        <v>655172.8047</v>
      </c>
      <c r="G1428" s="9" t="n">
        <v>334214798</v>
      </c>
      <c r="H1428" s="18" t="n">
        <v>64.7603</v>
      </c>
      <c r="I1428" s="8" t="n">
        <v>5171.3357</v>
      </c>
      <c r="J1428" s="9" t="n">
        <v>7254332</v>
      </c>
      <c r="K1428" s="18" t="n">
        <v>647.8484999999999</v>
      </c>
      <c r="L1428" s="8" t="n">
        <v>660344.1404</v>
      </c>
      <c r="M1428" s="9" t="n">
        <v>341469130</v>
      </c>
      <c r="N1428" s="29" t="n">
        <v>9.720000000000001</v>
      </c>
      <c r="O1428" s="30" t="n">
        <v>9.987500000000001</v>
      </c>
      <c r="P1428" s="30" t="n">
        <v>9.5875</v>
      </c>
      <c r="Q1428" s="30" t="n">
        <v>9.68</v>
      </c>
      <c r="R1428" s="31" t="n">
        <v>-0.0041</v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18" t="n">
        <v>289.046</v>
      </c>
      <c r="F1429" s="8" t="n">
        <v>104405.7696</v>
      </c>
      <c r="G1429" s="9" t="n">
        <v>61317389</v>
      </c>
      <c r="H1429" s="18" t="n">
        <v>67.2497</v>
      </c>
      <c r="I1429" s="8" t="n">
        <v>3504.899</v>
      </c>
      <c r="J1429" s="9" t="n">
        <v>4753992</v>
      </c>
      <c r="K1429" s="18" t="n">
        <v>356.2957</v>
      </c>
      <c r="L1429" s="8" t="n">
        <v>107910.6686</v>
      </c>
      <c r="M1429" s="9" t="n">
        <v>66071381</v>
      </c>
      <c r="N1429" s="29" t="n">
        <v>9.6775</v>
      </c>
      <c r="O1429" s="30" t="n">
        <v>9.73</v>
      </c>
      <c r="P1429" s="30" t="n">
        <v>9.3125</v>
      </c>
      <c r="Q1429" s="30" t="n">
        <v>9.48</v>
      </c>
      <c r="R1429" s="31" t="n">
        <v>-0.0204</v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18" t="n">
        <v>197.4632</v>
      </c>
      <c r="F1430" s="8" t="n">
        <v>85579.5503</v>
      </c>
      <c r="G1430" s="9" t="n">
        <v>50234928</v>
      </c>
      <c r="H1430" s="18" t="n">
        <v>55.2303</v>
      </c>
      <c r="I1430" s="8" t="n">
        <v>3175.395</v>
      </c>
      <c r="J1430" s="9" t="n">
        <v>4530304</v>
      </c>
      <c r="K1430" s="18" t="n">
        <v>252.6935</v>
      </c>
      <c r="L1430" s="8" t="n">
        <v>88754.94530000001</v>
      </c>
      <c r="M1430" s="9" t="n">
        <v>54765232</v>
      </c>
      <c r="N1430" s="29" t="n">
        <v>9.475</v>
      </c>
      <c r="O1430" s="30" t="n">
        <v>9.475</v>
      </c>
      <c r="P1430" s="30" t="n">
        <v>8.720000000000001</v>
      </c>
      <c r="Q1430" s="30" t="n">
        <v>9.19</v>
      </c>
      <c r="R1430" s="31" t="n">
        <v>-0.0301</v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18" t="n">
        <v>317.8599</v>
      </c>
      <c r="F1431" s="8" t="n">
        <v>157485.7744</v>
      </c>
      <c r="G1431" s="9" t="n">
        <v>92166499</v>
      </c>
      <c r="H1431" s="18" t="n">
        <v>84.3295</v>
      </c>
      <c r="I1431" s="8" t="n">
        <v>4828.111</v>
      </c>
      <c r="J1431" s="9" t="n">
        <v>6852649</v>
      </c>
      <c r="K1431" s="18" t="n">
        <v>402.1894</v>
      </c>
      <c r="L1431" s="8" t="n">
        <v>162313.8854</v>
      </c>
      <c r="M1431" s="9" t="n">
        <v>99019148</v>
      </c>
      <c r="N1431" s="29" t="n">
        <v>9.185</v>
      </c>
      <c r="O1431" s="30" t="n">
        <v>9.555</v>
      </c>
      <c r="P1431" s="30" t="n">
        <v>8.967499999999999</v>
      </c>
      <c r="Q1431" s="30" t="n">
        <v>9.449999999999999</v>
      </c>
      <c r="R1431" s="31" t="n">
        <v>0.0289</v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18" t="n">
        <v>488.9039</v>
      </c>
      <c r="F1432" s="8" t="n">
        <v>297679.1706</v>
      </c>
      <c r="G1432" s="9" t="n">
        <v>173876083</v>
      </c>
      <c r="H1432" s="18" t="n">
        <v>79.22969999999999</v>
      </c>
      <c r="I1432" s="8" t="n">
        <v>4945.7831</v>
      </c>
      <c r="J1432" s="9" t="n">
        <v>7011536</v>
      </c>
      <c r="K1432" s="18" t="n">
        <v>568.1336</v>
      </c>
      <c r="L1432" s="8" t="n">
        <v>302624.9537</v>
      </c>
      <c r="M1432" s="9" t="n">
        <v>180887619</v>
      </c>
      <c r="N1432" s="29" t="n">
        <v>9.449999999999999</v>
      </c>
      <c r="O1432" s="30" t="n">
        <v>10.215</v>
      </c>
      <c r="P1432" s="30" t="n">
        <v>9.2925</v>
      </c>
      <c r="Q1432" s="30" t="n">
        <v>10.02</v>
      </c>
      <c r="R1432" s="31" t="n">
        <v>0.0603</v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18" t="n">
        <v>549.0436</v>
      </c>
      <c r="F1433" s="8" t="n">
        <v>576594.4367</v>
      </c>
      <c r="G1433" s="9" t="n">
        <v>338245351</v>
      </c>
      <c r="H1433" s="18" t="n">
        <v>87.5364</v>
      </c>
      <c r="I1433" s="8" t="n">
        <v>5422.0276</v>
      </c>
      <c r="J1433" s="9" t="n">
        <v>7642892</v>
      </c>
      <c r="K1433" s="18" t="n">
        <v>636.58</v>
      </c>
      <c r="L1433" s="8" t="n">
        <v>582016.4643</v>
      </c>
      <c r="M1433" s="9" t="n">
        <v>345888243</v>
      </c>
      <c r="N1433" s="29" t="n">
        <v>10.0225</v>
      </c>
      <c r="O1433" s="30" t="n">
        <v>10.285</v>
      </c>
      <c r="P1433" s="30" t="n">
        <v>9.647500000000001</v>
      </c>
      <c r="Q1433" s="30" t="n">
        <v>10.02</v>
      </c>
      <c r="R1433" s="31" t="n">
        <v>-0.0002</v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18" t="n">
        <v>321.2844</v>
      </c>
      <c r="F1434" s="8" t="n">
        <v>118772.5199</v>
      </c>
      <c r="G1434" s="9" t="n">
        <v>69517476</v>
      </c>
      <c r="H1434" s="18" t="n">
        <v>89.9507</v>
      </c>
      <c r="I1434" s="8" t="n">
        <v>5402.7342</v>
      </c>
      <c r="J1434" s="9" t="n">
        <v>7593203</v>
      </c>
      <c r="K1434" s="18" t="n">
        <v>411.2351</v>
      </c>
      <c r="L1434" s="8" t="n">
        <v>124175.2541</v>
      </c>
      <c r="M1434" s="9" t="n">
        <v>77110679</v>
      </c>
      <c r="N1434" s="29" t="n">
        <v>10.0175</v>
      </c>
      <c r="O1434" s="30" t="n">
        <v>10.24</v>
      </c>
      <c r="P1434" s="30" t="n">
        <v>9.744999999999999</v>
      </c>
      <c r="Q1434" s="30" t="n">
        <v>9.949999999999999</v>
      </c>
      <c r="R1434" s="31" t="n">
        <v>-0.0067</v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18" t="n">
        <v>337.6009</v>
      </c>
      <c r="F1435" s="8" t="n">
        <v>142001.701</v>
      </c>
      <c r="G1435" s="9" t="n">
        <v>83404012</v>
      </c>
      <c r="H1435" s="18" t="n">
        <v>86.79689999999999</v>
      </c>
      <c r="I1435" s="8" t="n">
        <v>5517.1818</v>
      </c>
      <c r="J1435" s="9" t="n">
        <v>7851503</v>
      </c>
      <c r="K1435" s="18" t="n">
        <v>424.3978</v>
      </c>
      <c r="L1435" s="8" t="n">
        <v>147518.8828</v>
      </c>
      <c r="M1435" s="9" t="n">
        <v>91255515</v>
      </c>
      <c r="N1435" s="29" t="n">
        <v>9.949999999999999</v>
      </c>
      <c r="O1435" s="30" t="n">
        <v>10.99</v>
      </c>
      <c r="P1435" s="30" t="n">
        <v>9.475</v>
      </c>
      <c r="Q1435" s="30" t="n">
        <v>10.6</v>
      </c>
      <c r="R1435" s="31" t="n">
        <v>0.0653</v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18" t="n">
        <v>583.4107</v>
      </c>
      <c r="F1436" s="8" t="n">
        <v>249828.0405</v>
      </c>
      <c r="G1436" s="9" t="n">
        <v>148138002</v>
      </c>
      <c r="H1436" s="18" t="n">
        <v>89.2123</v>
      </c>
      <c r="I1436" s="8" t="n">
        <v>5386.2125</v>
      </c>
      <c r="J1436" s="9" t="n">
        <v>7780814</v>
      </c>
      <c r="K1436" s="18" t="n">
        <v>672.623</v>
      </c>
      <c r="L1436" s="8" t="n">
        <v>255214.253</v>
      </c>
      <c r="M1436" s="9" t="n">
        <v>155918816</v>
      </c>
      <c r="N1436" s="29" t="n">
        <v>10.6</v>
      </c>
      <c r="O1436" s="30" t="n">
        <v>11.035</v>
      </c>
      <c r="P1436" s="30" t="n">
        <v>10.2175</v>
      </c>
      <c r="Q1436" s="30" t="n">
        <v>10.93</v>
      </c>
      <c r="R1436" s="31" t="n">
        <v>0.0311</v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18" t="n">
        <v>773.4999</v>
      </c>
      <c r="F1437" s="8" t="n">
        <v>394917.318</v>
      </c>
      <c r="G1437" s="9" t="n">
        <v>235681560</v>
      </c>
      <c r="H1437" s="18" t="n">
        <v>77.4418</v>
      </c>
      <c r="I1437" s="8" t="n">
        <v>5300.6622</v>
      </c>
      <c r="J1437" s="9" t="n">
        <v>7631750</v>
      </c>
      <c r="K1437" s="18" t="n">
        <v>850.9417</v>
      </c>
      <c r="L1437" s="8" t="n">
        <v>400217.9802</v>
      </c>
      <c r="M1437" s="9" t="n">
        <v>243313310</v>
      </c>
      <c r="N1437" s="29" t="n">
        <v>10.925</v>
      </c>
      <c r="O1437" s="30" t="n">
        <v>11.945</v>
      </c>
      <c r="P1437" s="30" t="n">
        <v>10.5175</v>
      </c>
      <c r="Q1437" s="30" t="n">
        <v>11.37</v>
      </c>
      <c r="R1437" s="31" t="n">
        <v>0.0407</v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18" t="n">
        <v>858.5408</v>
      </c>
      <c r="F1438" s="8" t="n">
        <v>798983.9338</v>
      </c>
      <c r="G1438" s="9" t="n">
        <v>476710243</v>
      </c>
      <c r="H1438" s="18" t="n">
        <v>68.2876</v>
      </c>
      <c r="I1438" s="8" t="n">
        <v>5011.4064</v>
      </c>
      <c r="J1438" s="9" t="n">
        <v>7298204</v>
      </c>
      <c r="K1438" s="18" t="n">
        <v>926.8284</v>
      </c>
      <c r="L1438" s="8" t="n">
        <v>803995.3402</v>
      </c>
      <c r="M1438" s="9" t="n">
        <v>484008447</v>
      </c>
      <c r="N1438" s="29" t="n">
        <v>11.3675</v>
      </c>
      <c r="O1438" s="30" t="n">
        <v>11.68</v>
      </c>
      <c r="P1438" s="30" t="n">
        <v>10.6375</v>
      </c>
      <c r="Q1438" s="30" t="n">
        <v>11.2</v>
      </c>
      <c r="R1438" s="31" t="n">
        <v>-0.0147</v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18" t="n">
        <v>386.0415</v>
      </c>
      <c r="F1439" s="8" t="n">
        <v>118857.4404</v>
      </c>
      <c r="G1439" s="9" t="n">
        <v>70555364</v>
      </c>
      <c r="H1439" s="18" t="n">
        <v>87.46040000000001</v>
      </c>
      <c r="I1439" s="8" t="n">
        <v>5952.8549</v>
      </c>
      <c r="J1439" s="9" t="n">
        <v>8205990</v>
      </c>
      <c r="K1439" s="18" t="n">
        <v>473.5019</v>
      </c>
      <c r="L1439" s="8" t="n">
        <v>124810.2953</v>
      </c>
      <c r="M1439" s="9" t="n">
        <v>78761354</v>
      </c>
      <c r="N1439" s="29" t="n">
        <v>11.1975</v>
      </c>
      <c r="O1439" s="30" t="n">
        <v>11.4725</v>
      </c>
      <c r="P1439" s="30" t="n">
        <v>11.0125</v>
      </c>
      <c r="Q1439" s="30" t="n">
        <v>11.32</v>
      </c>
      <c r="R1439" s="31" t="n">
        <v>0.0109</v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18" t="n">
        <v>653.0574</v>
      </c>
      <c r="F1440" s="8" t="n">
        <v>260923.9784</v>
      </c>
      <c r="G1440" s="9" t="n">
        <v>155089015</v>
      </c>
      <c r="H1440" s="18" t="n">
        <v>98.5772</v>
      </c>
      <c r="I1440" s="8" t="n">
        <v>7524.1984</v>
      </c>
      <c r="J1440" s="9" t="n">
        <v>10280753</v>
      </c>
      <c r="K1440" s="18" t="n">
        <v>751.6346</v>
      </c>
      <c r="L1440" s="8" t="n">
        <v>268448.1768</v>
      </c>
      <c r="M1440" s="9" t="n">
        <v>165369768</v>
      </c>
      <c r="N1440" s="29" t="n">
        <v>11.32</v>
      </c>
      <c r="O1440" s="30" t="n">
        <v>11.575</v>
      </c>
      <c r="P1440" s="30" t="n">
        <v>10.875</v>
      </c>
      <c r="Q1440" s="30" t="n">
        <v>11.37</v>
      </c>
      <c r="R1440" s="31" t="n">
        <v>0.0044</v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18" t="n">
        <v>624.6316</v>
      </c>
      <c r="F1441" s="8" t="n">
        <v>322342.7326</v>
      </c>
      <c r="G1441" s="9" t="n">
        <v>192890231</v>
      </c>
      <c r="H1441" s="18" t="n">
        <v>89.1562</v>
      </c>
      <c r="I1441" s="8" t="n">
        <v>7944.2675</v>
      </c>
      <c r="J1441" s="9" t="n">
        <v>10955272</v>
      </c>
      <c r="K1441" s="18" t="n">
        <v>713.7877999999999</v>
      </c>
      <c r="L1441" s="8" t="n">
        <v>330287.0001</v>
      </c>
      <c r="M1441" s="9" t="n">
        <v>203845503</v>
      </c>
      <c r="N1441" s="29" t="n">
        <v>11.3725</v>
      </c>
      <c r="O1441" s="30" t="n">
        <v>12.125</v>
      </c>
      <c r="P1441" s="30" t="n">
        <v>10.3925</v>
      </c>
      <c r="Q1441" s="30" t="n">
        <v>11.83</v>
      </c>
      <c r="R1441" s="31" t="n">
        <v>0.0402</v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18" t="n">
        <v>743.9062</v>
      </c>
      <c r="F1442" s="8" t="n">
        <v>676492.7559</v>
      </c>
      <c r="G1442" s="9" t="n">
        <v>408063857</v>
      </c>
      <c r="H1442" s="18" t="n">
        <v>83.6872</v>
      </c>
      <c r="I1442" s="8" t="n">
        <v>8046.476</v>
      </c>
      <c r="J1442" s="9" t="n">
        <v>11363033</v>
      </c>
      <c r="K1442" s="18" t="n">
        <v>827.5934</v>
      </c>
      <c r="L1442" s="8" t="n">
        <v>684539.2319</v>
      </c>
      <c r="M1442" s="9" t="n">
        <v>419426890</v>
      </c>
      <c r="N1442" s="29" t="n">
        <v>11.8275</v>
      </c>
      <c r="O1442" s="30" t="n">
        <v>12.9025</v>
      </c>
      <c r="P1442" s="30" t="n">
        <v>10.995</v>
      </c>
      <c r="Q1442" s="30" t="n">
        <v>12.73</v>
      </c>
      <c r="R1442" s="31" t="n">
        <v>0.07630000000000001</v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18" t="n">
        <v>734.5984</v>
      </c>
      <c r="F1443" s="8" t="n">
        <v>191811.9927</v>
      </c>
      <c r="G1443" s="9" t="n">
        <v>115616026</v>
      </c>
      <c r="H1443" s="18" t="n">
        <v>93.2741</v>
      </c>
      <c r="I1443" s="8" t="n">
        <v>9098.409299999999</v>
      </c>
      <c r="J1443" s="9" t="n">
        <v>13109734</v>
      </c>
      <c r="K1443" s="18" t="n">
        <v>827.8724999999999</v>
      </c>
      <c r="L1443" s="8" t="n">
        <v>200910.402</v>
      </c>
      <c r="M1443" s="9" t="n">
        <v>128725760</v>
      </c>
      <c r="N1443" s="29" t="n">
        <v>12.73</v>
      </c>
      <c r="O1443" s="30" t="n">
        <v>14.43</v>
      </c>
      <c r="P1443" s="30" t="n">
        <v>12.4325</v>
      </c>
      <c r="Q1443" s="30" t="n">
        <v>13.78</v>
      </c>
      <c r="R1443" s="31" t="n">
        <v>0.0825</v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18" t="n">
        <v>550.6191</v>
      </c>
      <c r="F1444" s="8" t="n">
        <v>169959.9009</v>
      </c>
      <c r="G1444" s="9" t="n">
        <v>102461126</v>
      </c>
      <c r="H1444" s="18" t="n">
        <v>85.49460000000001</v>
      </c>
      <c r="I1444" s="8" t="n">
        <v>8078.2924</v>
      </c>
      <c r="J1444" s="9" t="n">
        <v>11548595</v>
      </c>
      <c r="K1444" s="18" t="n">
        <v>636.1137</v>
      </c>
      <c r="L1444" s="8" t="n">
        <v>178038.1933</v>
      </c>
      <c r="M1444" s="9" t="n">
        <v>114009721</v>
      </c>
      <c r="N1444" s="29" t="n">
        <v>13.78</v>
      </c>
      <c r="O1444" s="30" t="n">
        <v>14.3275</v>
      </c>
      <c r="P1444" s="30" t="n">
        <v>12.9075</v>
      </c>
      <c r="Q1444" s="30" t="n">
        <v>13.35</v>
      </c>
      <c r="R1444" s="31" t="n">
        <v>-0.0312</v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18" t="n">
        <v>787.3632</v>
      </c>
      <c r="F1445" s="8" t="n">
        <v>285926.4466</v>
      </c>
      <c r="G1445" s="9" t="n">
        <v>172633681</v>
      </c>
      <c r="H1445" s="18" t="n">
        <v>100.3892</v>
      </c>
      <c r="I1445" s="8" t="n">
        <v>8788.0756</v>
      </c>
      <c r="J1445" s="9" t="n">
        <v>12506374</v>
      </c>
      <c r="K1445" s="18" t="n">
        <v>887.7524</v>
      </c>
      <c r="L1445" s="8" t="n">
        <v>294714.5222</v>
      </c>
      <c r="M1445" s="9" t="n">
        <v>185140055</v>
      </c>
      <c r="N1445" s="29" t="n">
        <v>13.35</v>
      </c>
      <c r="O1445" s="30" t="n">
        <v>14.4325</v>
      </c>
      <c r="P1445" s="30" t="n">
        <v>12.2825</v>
      </c>
      <c r="Q1445" s="30" t="n">
        <v>14.19</v>
      </c>
      <c r="R1445" s="31" t="n">
        <v>0.0629</v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18" t="n">
        <v>1106.6063</v>
      </c>
      <c r="F1446" s="8" t="n">
        <v>816278.3050000001</v>
      </c>
      <c r="G1446" s="9" t="n">
        <v>493616215</v>
      </c>
      <c r="H1446" s="18" t="n">
        <v>95.8387</v>
      </c>
      <c r="I1446" s="8" t="n">
        <v>5864.3007</v>
      </c>
      <c r="J1446" s="9" t="n">
        <v>8336162</v>
      </c>
      <c r="K1446" s="18" t="n">
        <v>1202.445</v>
      </c>
      <c r="L1446" s="8" t="n">
        <v>822142.6057</v>
      </c>
      <c r="M1446" s="9" t="n">
        <v>501952377</v>
      </c>
      <c r="N1446" s="29" t="n">
        <v>14.1925</v>
      </c>
      <c r="O1446" s="30" t="n">
        <v>16.0575</v>
      </c>
      <c r="P1446" s="30" t="n">
        <v>13.9225</v>
      </c>
      <c r="Q1446" s="30" t="n">
        <v>14.45</v>
      </c>
      <c r="R1446" s="31" t="n">
        <v>0.0181</v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18" t="n">
        <v>466.036</v>
      </c>
      <c r="F1447" s="8" t="n">
        <v>83510.0971</v>
      </c>
      <c r="G1447" s="9" t="n">
        <v>50246753</v>
      </c>
      <c r="H1447" s="18" t="n">
        <v>107.2394</v>
      </c>
      <c r="I1447" s="8" t="n">
        <v>4381.9084</v>
      </c>
      <c r="J1447" s="9" t="n">
        <v>6126487</v>
      </c>
      <c r="K1447" s="18" t="n">
        <v>573.2754</v>
      </c>
      <c r="L1447" s="8" t="n">
        <v>87892.0055</v>
      </c>
      <c r="M1447" s="9" t="n">
        <v>56373240</v>
      </c>
      <c r="N1447" s="29" t="n">
        <v>14.4525</v>
      </c>
      <c r="O1447" s="30" t="n">
        <v>14.51</v>
      </c>
      <c r="P1447" s="30" t="n">
        <v>13.44</v>
      </c>
      <c r="Q1447" s="30" t="n">
        <v>13.53</v>
      </c>
      <c r="R1447" s="31" t="n">
        <v>-0.0638</v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18" t="n">
        <v>400.2843</v>
      </c>
      <c r="F1448" s="8" t="n">
        <v>80121.9578</v>
      </c>
      <c r="G1448" s="9" t="n">
        <v>48204402</v>
      </c>
      <c r="H1448" s="18" t="n">
        <v>96.5288</v>
      </c>
      <c r="I1448" s="8" t="n">
        <v>4081.7221</v>
      </c>
      <c r="J1448" s="9" t="n">
        <v>5656692</v>
      </c>
      <c r="K1448" s="18" t="n">
        <v>496.8131</v>
      </c>
      <c r="L1448" s="8" t="n">
        <v>84203.6799</v>
      </c>
      <c r="M1448" s="9" t="n">
        <v>53861094</v>
      </c>
      <c r="N1448" s="29" t="n">
        <v>13.525</v>
      </c>
      <c r="O1448" s="30" t="n">
        <v>14.1925</v>
      </c>
      <c r="P1448" s="30" t="n">
        <v>13.0725</v>
      </c>
      <c r="Q1448" s="30" t="n">
        <v>13.37</v>
      </c>
      <c r="R1448" s="31" t="n">
        <v>-0.0115</v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18" t="n">
        <v>650.7885</v>
      </c>
      <c r="F1449" s="8" t="n">
        <v>131723.7896</v>
      </c>
      <c r="G1449" s="9" t="n">
        <v>79426036</v>
      </c>
      <c r="H1449" s="18" t="n">
        <v>105.338</v>
      </c>
      <c r="I1449" s="8" t="n">
        <v>4454.0627</v>
      </c>
      <c r="J1449" s="9" t="n">
        <v>6179183</v>
      </c>
      <c r="K1449" s="18" t="n">
        <v>756.1265</v>
      </c>
      <c r="L1449" s="8" t="n">
        <v>136177.8523</v>
      </c>
      <c r="M1449" s="9" t="n">
        <v>85605219</v>
      </c>
      <c r="N1449" s="29" t="n">
        <v>13.37</v>
      </c>
      <c r="O1449" s="30" t="n">
        <v>14.23</v>
      </c>
      <c r="P1449" s="30" t="n">
        <v>12.8825</v>
      </c>
      <c r="Q1449" s="30" t="n">
        <v>13.63</v>
      </c>
      <c r="R1449" s="31" t="n">
        <v>0.0194</v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18" t="n">
        <v>1119.33</v>
      </c>
      <c r="F1450" s="8" t="n">
        <v>323678.3813</v>
      </c>
      <c r="G1450" s="9" t="n">
        <v>196552553</v>
      </c>
      <c r="H1450" s="18" t="n">
        <v>133.7434</v>
      </c>
      <c r="I1450" s="8" t="n">
        <v>5917.11</v>
      </c>
      <c r="J1450" s="9" t="n">
        <v>8344455</v>
      </c>
      <c r="K1450" s="18" t="n">
        <v>1253.0734</v>
      </c>
      <c r="L1450" s="8" t="n">
        <v>329595.4913</v>
      </c>
      <c r="M1450" s="9" t="n">
        <v>204897008</v>
      </c>
      <c r="N1450" s="29" t="n">
        <v>13.6325</v>
      </c>
      <c r="O1450" s="30" t="n">
        <v>16.1125</v>
      </c>
      <c r="P1450" s="30" t="n">
        <v>13.3475</v>
      </c>
      <c r="Q1450" s="30" t="n">
        <v>15.1</v>
      </c>
      <c r="R1450" s="31" t="n">
        <v>0.1076</v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18" t="n">
        <v>937.4285</v>
      </c>
      <c r="F1451" s="8" t="n">
        <v>361468.2292</v>
      </c>
      <c r="G1451" s="9" t="n">
        <v>222245040</v>
      </c>
      <c r="H1451" s="18" t="n">
        <v>93.2152</v>
      </c>
      <c r="I1451" s="8" t="n">
        <v>4874.8862</v>
      </c>
      <c r="J1451" s="9" t="n">
        <v>7127568</v>
      </c>
      <c r="K1451" s="18" t="n">
        <v>1030.6437</v>
      </c>
      <c r="L1451" s="8" t="n">
        <v>366343.1154</v>
      </c>
      <c r="M1451" s="9" t="n">
        <v>229372608</v>
      </c>
      <c r="N1451" s="29" t="n">
        <v>15.095</v>
      </c>
      <c r="O1451" s="30" t="n">
        <v>15.5525</v>
      </c>
      <c r="P1451" s="30" t="n">
        <v>13.58</v>
      </c>
      <c r="Q1451" s="30" t="n">
        <v>13.87</v>
      </c>
      <c r="R1451" s="31" t="n">
        <v>-0.08119999999999999</v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18" t="n">
        <v>1188.2657</v>
      </c>
      <c r="F1452" s="8" t="n">
        <v>700360.525</v>
      </c>
      <c r="G1452" s="9" t="n">
        <v>417821616</v>
      </c>
      <c r="H1452" s="18" t="n">
        <v>119.0689</v>
      </c>
      <c r="I1452" s="8" t="n">
        <v>6029.9822</v>
      </c>
      <c r="J1452" s="9" t="n">
        <v>8724490</v>
      </c>
      <c r="K1452" s="18" t="n">
        <v>1307.3346</v>
      </c>
      <c r="L1452" s="8" t="n">
        <v>706390.5072</v>
      </c>
      <c r="M1452" s="9" t="n">
        <v>426546106</v>
      </c>
      <c r="N1452" s="29" t="n">
        <v>13.865</v>
      </c>
      <c r="O1452" s="30" t="n">
        <v>15.465</v>
      </c>
      <c r="P1452" s="30" t="n">
        <v>11.85</v>
      </c>
      <c r="Q1452" s="30" t="n">
        <v>12.9</v>
      </c>
      <c r="R1452" s="31" t="n">
        <v>-0.0696</v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18" t="n">
        <v>401.9113</v>
      </c>
      <c r="F1453" s="8" t="n">
        <v>97481.446</v>
      </c>
      <c r="G1453" s="9" t="n">
        <v>57832075</v>
      </c>
      <c r="H1453" s="18" t="n">
        <v>106.8703</v>
      </c>
      <c r="I1453" s="8" t="n">
        <v>5657.6288</v>
      </c>
      <c r="J1453" s="9" t="n">
        <v>8441370</v>
      </c>
      <c r="K1453" s="18" t="n">
        <v>508.7816</v>
      </c>
      <c r="L1453" s="8" t="n">
        <v>103139.0748</v>
      </c>
      <c r="M1453" s="9" t="n">
        <v>66273445</v>
      </c>
      <c r="N1453" s="29" t="n">
        <v>12.895</v>
      </c>
      <c r="O1453" s="30" t="n">
        <v>13.145</v>
      </c>
      <c r="P1453" s="30" t="n">
        <v>12.06</v>
      </c>
      <c r="Q1453" s="30" t="n">
        <v>12.25</v>
      </c>
      <c r="R1453" s="31" t="n">
        <v>-0.05</v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18" t="n">
        <v>321.5433</v>
      </c>
      <c r="F1454" s="8" t="n">
        <v>89436.85550000001</v>
      </c>
      <c r="G1454" s="9" t="n">
        <v>53209267</v>
      </c>
      <c r="H1454" s="18" t="n">
        <v>83.1795</v>
      </c>
      <c r="I1454" s="8" t="n">
        <v>4366.5367</v>
      </c>
      <c r="J1454" s="9" t="n">
        <v>6528886</v>
      </c>
      <c r="K1454" s="18" t="n">
        <v>404.7228</v>
      </c>
      <c r="L1454" s="8" t="n">
        <v>93803.3922</v>
      </c>
      <c r="M1454" s="9" t="n">
        <v>59738153</v>
      </c>
      <c r="N1454" s="29" t="n">
        <v>12.2525</v>
      </c>
      <c r="O1454" s="30" t="n">
        <v>12.545</v>
      </c>
      <c r="P1454" s="30" t="n">
        <v>10.935</v>
      </c>
      <c r="Q1454" s="30" t="n">
        <v>12.17</v>
      </c>
      <c r="R1454" s="31" t="n">
        <v>-0.0067</v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18" t="n">
        <v>608.6550999999999</v>
      </c>
      <c r="F1455" s="8" t="n">
        <v>210368.8278</v>
      </c>
      <c r="G1455" s="9" t="n">
        <v>125755740</v>
      </c>
      <c r="H1455" s="18" t="n">
        <v>84.8038</v>
      </c>
      <c r="I1455" s="8" t="n">
        <v>5045.3227</v>
      </c>
      <c r="J1455" s="9" t="n">
        <v>7587729</v>
      </c>
      <c r="K1455" s="18" t="n">
        <v>693.4589</v>
      </c>
      <c r="L1455" s="8" t="n">
        <v>215414.1505</v>
      </c>
      <c r="M1455" s="9" t="n">
        <v>133343469</v>
      </c>
      <c r="N1455" s="29" t="n">
        <v>12.1675</v>
      </c>
      <c r="O1455" s="30" t="n">
        <v>12.345</v>
      </c>
      <c r="P1455" s="30" t="n">
        <v>11.16</v>
      </c>
      <c r="Q1455" s="30" t="n">
        <v>11.94</v>
      </c>
      <c r="R1455" s="31" t="n">
        <v>-0.0187</v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18" t="n">
        <v>455.72</v>
      </c>
      <c r="F1456" s="8" t="n">
        <v>216639.8625</v>
      </c>
      <c r="G1456" s="9" t="n">
        <v>128840238</v>
      </c>
      <c r="H1456" s="18" t="n">
        <v>94.4507</v>
      </c>
      <c r="I1456" s="8" t="n">
        <v>5595.6399</v>
      </c>
      <c r="J1456" s="9" t="n">
        <v>8001782</v>
      </c>
      <c r="K1456" s="18" t="n">
        <v>550.1707</v>
      </c>
      <c r="L1456" s="8" t="n">
        <v>222235.5024</v>
      </c>
      <c r="M1456" s="9" t="n">
        <v>136842020</v>
      </c>
      <c r="N1456" s="29" t="n">
        <v>11.94</v>
      </c>
      <c r="O1456" s="30" t="n">
        <v>12.28</v>
      </c>
      <c r="P1456" s="30" t="n">
        <v>10.67</v>
      </c>
      <c r="Q1456" s="30" t="n">
        <v>12.19</v>
      </c>
      <c r="R1456" s="31" t="n">
        <v>0.0209</v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18" t="n">
        <v>566.5515</v>
      </c>
      <c r="F1457" s="8" t="n">
        <v>592616.8551</v>
      </c>
      <c r="G1457" s="9" t="n">
        <v>351535593</v>
      </c>
      <c r="H1457" s="18" t="n">
        <v>97.7933</v>
      </c>
      <c r="I1457" s="8" t="n">
        <v>5782.0769</v>
      </c>
      <c r="J1457" s="9" t="n">
        <v>7892791</v>
      </c>
      <c r="K1457" s="18" t="n">
        <v>664.3448</v>
      </c>
      <c r="L1457" s="8" t="n">
        <v>598398.932</v>
      </c>
      <c r="M1457" s="9" t="n">
        <v>359428384</v>
      </c>
      <c r="N1457" s="29" t="n">
        <v>12.19</v>
      </c>
      <c r="O1457" s="30" t="n">
        <v>12.19</v>
      </c>
      <c r="P1457" s="30" t="n">
        <v>10.355</v>
      </c>
      <c r="Q1457" s="30" t="n">
        <v>11.67</v>
      </c>
      <c r="R1457" s="31" t="n">
        <v>-0.0427</v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18" t="n">
        <v>299.2947</v>
      </c>
      <c r="F1458" s="8" t="n">
        <v>90809.6651</v>
      </c>
      <c r="G1458" s="9" t="n">
        <v>53530880</v>
      </c>
      <c r="H1458" s="18" t="n">
        <v>105.2616</v>
      </c>
      <c r="I1458" s="8" t="n">
        <v>6972.6285</v>
      </c>
      <c r="J1458" s="9" t="n">
        <v>9424454</v>
      </c>
      <c r="K1458" s="18" t="n">
        <v>404.5563</v>
      </c>
      <c r="L1458" s="8" t="n">
        <v>97782.2936</v>
      </c>
      <c r="M1458" s="9" t="n">
        <v>62955334</v>
      </c>
      <c r="N1458" s="29" t="n">
        <v>11.665</v>
      </c>
      <c r="O1458" s="30" t="n">
        <v>11.7125</v>
      </c>
      <c r="P1458" s="30" t="n">
        <v>10.5575</v>
      </c>
      <c r="Q1458" s="30" t="n">
        <v>11.55</v>
      </c>
      <c r="R1458" s="31" t="n">
        <v>-0.009900000000000001</v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18" t="n">
        <v>269.9155</v>
      </c>
      <c r="F1459" s="8" t="n">
        <v>90512.05740000001</v>
      </c>
      <c r="G1459" s="9" t="n">
        <v>53487574</v>
      </c>
      <c r="H1459" s="18" t="n">
        <v>102.5634</v>
      </c>
      <c r="I1459" s="8" t="n">
        <v>6969.836</v>
      </c>
      <c r="J1459" s="9" t="n">
        <v>9726888</v>
      </c>
      <c r="K1459" s="18" t="n">
        <v>372.4789</v>
      </c>
      <c r="L1459" s="8" t="n">
        <v>97481.8934</v>
      </c>
      <c r="M1459" s="9" t="n">
        <v>63214462</v>
      </c>
      <c r="N1459" s="29" t="n">
        <v>11.5475</v>
      </c>
      <c r="O1459" s="30" t="n">
        <v>12.1075</v>
      </c>
      <c r="P1459" s="30" t="n">
        <v>10.8475</v>
      </c>
      <c r="Q1459" s="30" t="n">
        <v>11.73</v>
      </c>
      <c r="R1459" s="31" t="n">
        <v>0.0158</v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18" t="n">
        <v>495.9377</v>
      </c>
      <c r="F1460" s="8" t="n">
        <v>179144.3608</v>
      </c>
      <c r="G1460" s="9" t="n">
        <v>106926382</v>
      </c>
      <c r="H1460" s="18" t="n">
        <v>110.356</v>
      </c>
      <c r="I1460" s="8" t="n">
        <v>7593.4017</v>
      </c>
      <c r="J1460" s="9" t="n">
        <v>11108606</v>
      </c>
      <c r="K1460" s="18" t="n">
        <v>606.2936999999999</v>
      </c>
      <c r="L1460" s="8" t="n">
        <v>186737.7625</v>
      </c>
      <c r="M1460" s="9" t="n">
        <v>118034988</v>
      </c>
      <c r="N1460" s="29" t="n">
        <v>11.725</v>
      </c>
      <c r="O1460" s="30" t="n">
        <v>13.5825</v>
      </c>
      <c r="P1460" s="30" t="n">
        <v>10.9625</v>
      </c>
      <c r="Q1460" s="30" t="n">
        <v>13.29</v>
      </c>
      <c r="R1460" s="31" t="n">
        <v>0.1335</v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18" t="n">
        <v>587.2069</v>
      </c>
      <c r="F1461" s="8" t="n">
        <v>265150.2741</v>
      </c>
      <c r="G1461" s="9" t="n">
        <v>158865726</v>
      </c>
      <c r="H1461" s="18" t="n">
        <v>82.3455</v>
      </c>
      <c r="I1461" s="8" t="n">
        <v>6440.8068</v>
      </c>
      <c r="J1461" s="9" t="n">
        <v>9083288</v>
      </c>
      <c r="K1461" s="18" t="n">
        <v>669.5524</v>
      </c>
      <c r="L1461" s="8" t="n">
        <v>271591.0809</v>
      </c>
      <c r="M1461" s="9" t="n">
        <v>167949014</v>
      </c>
      <c r="N1461" s="29" t="n">
        <v>13.2925</v>
      </c>
      <c r="O1461" s="30" t="n">
        <v>13.8325</v>
      </c>
      <c r="P1461" s="30" t="n">
        <v>13.235</v>
      </c>
      <c r="Q1461" s="30" t="n">
        <v>13.33</v>
      </c>
      <c r="R1461" s="31" t="n">
        <v>0.0028</v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18" t="n">
        <v>746.2453</v>
      </c>
      <c r="F1462" s="8" t="n">
        <v>706177.65</v>
      </c>
      <c r="G1462" s="9" t="n">
        <v>422218660</v>
      </c>
      <c r="H1462" s="18" t="n">
        <v>79.9808</v>
      </c>
      <c r="I1462" s="8" t="n">
        <v>6646.5304</v>
      </c>
      <c r="J1462" s="9" t="n">
        <v>9519473</v>
      </c>
      <c r="K1462" s="18" t="n">
        <v>826.2261</v>
      </c>
      <c r="L1462" s="8" t="n">
        <v>712824.1804</v>
      </c>
      <c r="M1462" s="9" t="n">
        <v>431738133</v>
      </c>
      <c r="N1462" s="29" t="n">
        <v>13.33</v>
      </c>
      <c r="O1462" s="30" t="n">
        <v>13.4775</v>
      </c>
      <c r="P1462" s="30" t="n">
        <v>11.625</v>
      </c>
      <c r="Q1462" s="30" t="n">
        <v>12.67</v>
      </c>
      <c r="R1462" s="31" t="n">
        <v>-0.0495</v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18" t="n">
        <v>378.9594</v>
      </c>
      <c r="F1463" s="8" t="n">
        <v>109440.7571</v>
      </c>
      <c r="G1463" s="9" t="n">
        <v>64721278</v>
      </c>
      <c r="H1463" s="18" t="n">
        <v>75.32389999999999</v>
      </c>
      <c r="I1463" s="8" t="n">
        <v>7203.4054</v>
      </c>
      <c r="J1463" s="9" t="n">
        <v>10224888</v>
      </c>
      <c r="K1463" s="18" t="n">
        <v>454.2833</v>
      </c>
      <c r="L1463" s="8" t="n">
        <v>116644.1625</v>
      </c>
      <c r="M1463" s="9" t="n">
        <v>74946166</v>
      </c>
      <c r="N1463" s="29" t="n">
        <v>12.6725</v>
      </c>
      <c r="O1463" s="30" t="n">
        <v>12.7675</v>
      </c>
      <c r="P1463" s="30" t="n">
        <v>11.3525</v>
      </c>
      <c r="Q1463" s="30" t="n">
        <v>12.22</v>
      </c>
      <c r="R1463" s="31" t="n">
        <v>-0.0357</v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18" t="n">
        <v>440.574</v>
      </c>
      <c r="F1464" s="8" t="n">
        <v>134287.7573</v>
      </c>
      <c r="G1464" s="9" t="n">
        <v>79530967</v>
      </c>
      <c r="H1464" s="18" t="n">
        <v>66.46559999999999</v>
      </c>
      <c r="I1464" s="8" t="n">
        <v>7667.6978</v>
      </c>
      <c r="J1464" s="9" t="n">
        <v>10932803</v>
      </c>
      <c r="K1464" s="18" t="n">
        <v>507.0396</v>
      </c>
      <c r="L1464" s="8" t="n">
        <v>141955.4551</v>
      </c>
      <c r="M1464" s="9" t="n">
        <v>90463770</v>
      </c>
      <c r="N1464" s="29" t="n">
        <v>12.2225</v>
      </c>
      <c r="O1464" s="30" t="n">
        <v>13.68</v>
      </c>
      <c r="P1464" s="30" t="n">
        <v>9.73</v>
      </c>
      <c r="Q1464" s="30" t="n">
        <v>13.46</v>
      </c>
      <c r="R1464" s="31" t="n">
        <v>0.1012</v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18" t="n">
        <v>782.4091</v>
      </c>
      <c r="F1465" s="8" t="n">
        <v>233623.9371</v>
      </c>
      <c r="G1465" s="9" t="n">
        <v>138959353</v>
      </c>
      <c r="H1465" s="18" t="n">
        <v>72.18389999999999</v>
      </c>
      <c r="I1465" s="8" t="n">
        <v>7747.073</v>
      </c>
      <c r="J1465" s="9" t="n">
        <v>11116157</v>
      </c>
      <c r="K1465" s="18" t="n">
        <v>854.593</v>
      </c>
      <c r="L1465" s="8" t="n">
        <v>241371.0101</v>
      </c>
      <c r="M1465" s="9" t="n">
        <v>150075510</v>
      </c>
      <c r="N1465" s="29" t="n">
        <v>13.46</v>
      </c>
      <c r="O1465" s="30" t="n">
        <v>14.7825</v>
      </c>
      <c r="P1465" s="30" t="n">
        <v>13.095</v>
      </c>
      <c r="Q1465" s="30" t="n">
        <v>14.36</v>
      </c>
      <c r="R1465" s="31" t="n">
        <v>0.0669</v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18" t="n">
        <v>755.4988</v>
      </c>
      <c r="F1466" s="8" t="n">
        <v>300962.0305</v>
      </c>
      <c r="G1466" s="9" t="n">
        <v>178443291</v>
      </c>
      <c r="H1466" s="18" t="n">
        <v>74.1695</v>
      </c>
      <c r="I1466" s="8" t="n">
        <v>7531.0479</v>
      </c>
      <c r="J1466" s="9" t="n">
        <v>10635090</v>
      </c>
      <c r="K1466" s="18" t="n">
        <v>829.6683</v>
      </c>
      <c r="L1466" s="8" t="n">
        <v>308493.0784</v>
      </c>
      <c r="M1466" s="9" t="n">
        <v>189078381</v>
      </c>
      <c r="N1466" s="29" t="n">
        <v>14.3625</v>
      </c>
      <c r="O1466" s="30" t="n">
        <v>14.4775</v>
      </c>
      <c r="P1466" s="30" t="n">
        <v>12.7725</v>
      </c>
      <c r="Q1466" s="30" t="n">
        <v>14.17</v>
      </c>
      <c r="R1466" s="31" t="n">
        <v>-0.0134</v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18" t="n">
        <v>945.3955</v>
      </c>
      <c r="F1467" s="8" t="n">
        <v>781182.2868999999</v>
      </c>
      <c r="G1467" s="9" t="n">
        <v>462926472</v>
      </c>
      <c r="H1467" s="18" t="n">
        <v>74.8146</v>
      </c>
      <c r="I1467" s="8" t="n">
        <v>5152.9298</v>
      </c>
      <c r="J1467" s="9" t="n">
        <v>7613954</v>
      </c>
      <c r="K1467" s="18" t="n">
        <v>1020.2101</v>
      </c>
      <c r="L1467" s="8" t="n">
        <v>786335.2167</v>
      </c>
      <c r="M1467" s="9" t="n">
        <v>470540426</v>
      </c>
      <c r="N1467" s="29" t="n">
        <v>14.1675</v>
      </c>
      <c r="O1467" s="30" t="n">
        <v>14.9475</v>
      </c>
      <c r="P1467" s="30" t="n">
        <v>12.3475</v>
      </c>
      <c r="Q1467" s="30" t="n">
        <v>14.15</v>
      </c>
      <c r="R1467" s="31" t="n">
        <v>-0.0012</v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18" t="n">
        <v>465.7546</v>
      </c>
      <c r="F1468" s="8" t="n">
        <v>117232.5795</v>
      </c>
      <c r="G1468" s="9" t="n">
        <v>70108735</v>
      </c>
      <c r="H1468" s="18" t="n">
        <v>84.306</v>
      </c>
      <c r="I1468" s="8" t="n">
        <v>3752.0539</v>
      </c>
      <c r="J1468" s="9" t="n">
        <v>5337350</v>
      </c>
      <c r="K1468" s="18" t="n">
        <v>550.0606</v>
      </c>
      <c r="L1468" s="8" t="n">
        <v>120984.6334</v>
      </c>
      <c r="M1468" s="9" t="n">
        <v>75446085</v>
      </c>
      <c r="N1468" s="29" t="n">
        <v>14.15</v>
      </c>
      <c r="O1468" s="30" t="n">
        <v>14.15</v>
      </c>
      <c r="P1468" s="30" t="n">
        <v>12.8375</v>
      </c>
      <c r="Q1468" s="30" t="n">
        <v>13.49</v>
      </c>
      <c r="R1468" s="31" t="n">
        <v>-0.0466</v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18" t="n">
        <v>404.9509</v>
      </c>
      <c r="F1469" s="8" t="n">
        <v>119297.9191</v>
      </c>
      <c r="G1469" s="9" t="n">
        <v>71539015</v>
      </c>
      <c r="H1469" s="18" t="n">
        <v>68.3199</v>
      </c>
      <c r="I1469" s="8" t="n">
        <v>3152.083</v>
      </c>
      <c r="J1469" s="9" t="n">
        <v>4429355</v>
      </c>
      <c r="K1469" s="18" t="n">
        <v>473.2708</v>
      </c>
      <c r="L1469" s="8" t="n">
        <v>122450.0021</v>
      </c>
      <c r="M1469" s="9" t="n">
        <v>75968370</v>
      </c>
      <c r="N1469" s="29" t="n">
        <v>13.4875</v>
      </c>
      <c r="O1469" s="30" t="n">
        <v>13.605</v>
      </c>
      <c r="P1469" s="30" t="n">
        <v>11.8125</v>
      </c>
      <c r="Q1469" s="30" t="n">
        <v>13.06</v>
      </c>
      <c r="R1469" s="31" t="n">
        <v>-0.0317</v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18" t="n">
        <v>668.144</v>
      </c>
      <c r="F1470" s="8" t="n">
        <v>230125.6296</v>
      </c>
      <c r="G1470" s="9" t="n">
        <v>138923573</v>
      </c>
      <c r="H1470" s="18" t="n">
        <v>62.926</v>
      </c>
      <c r="I1470" s="8" t="n">
        <v>3033.6179</v>
      </c>
      <c r="J1470" s="9" t="n">
        <v>4351620</v>
      </c>
      <c r="K1470" s="18" t="n">
        <v>731.0700000000001</v>
      </c>
      <c r="L1470" s="8" t="n">
        <v>233159.2475</v>
      </c>
      <c r="M1470" s="9" t="n">
        <v>143275193</v>
      </c>
      <c r="N1470" s="29" t="n">
        <v>13.0625</v>
      </c>
      <c r="O1470" s="30" t="n">
        <v>14.035</v>
      </c>
      <c r="P1470" s="30" t="n">
        <v>11.2</v>
      </c>
      <c r="Q1470" s="30" t="n">
        <v>13.7</v>
      </c>
      <c r="R1470" s="31" t="n">
        <v>0.0488</v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18" t="n">
        <v>1161.1742</v>
      </c>
      <c r="F1471" s="8" t="n">
        <v>764601.8164</v>
      </c>
      <c r="G1471" s="9" t="n">
        <v>472845987</v>
      </c>
      <c r="H1471" s="18" t="n">
        <v>81.46899999999999</v>
      </c>
      <c r="I1471" s="8" t="n">
        <v>4044.0298</v>
      </c>
      <c r="J1471" s="9" t="n">
        <v>5769135</v>
      </c>
      <c r="K1471" s="18" t="n">
        <v>1242.6432</v>
      </c>
      <c r="L1471" s="8" t="n">
        <v>768645.8462</v>
      </c>
      <c r="M1471" s="9" t="n">
        <v>478615122</v>
      </c>
      <c r="N1471" s="29" t="n">
        <v>13.7025</v>
      </c>
      <c r="O1471" s="30" t="n">
        <v>17.8125</v>
      </c>
      <c r="P1471" s="30" t="n">
        <v>12.825</v>
      </c>
      <c r="Q1471" s="30" t="n">
        <v>17.13</v>
      </c>
      <c r="R1471" s="31" t="n">
        <v>0.2501</v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18" t="n">
        <v>705.199</v>
      </c>
      <c r="F1472" s="8" t="n">
        <v>90160.7699</v>
      </c>
      <c r="G1472" s="9" t="n">
        <v>55452493</v>
      </c>
      <c r="H1472" s="18" t="n">
        <v>92.4914</v>
      </c>
      <c r="I1472" s="8" t="n">
        <v>4365.9742</v>
      </c>
      <c r="J1472" s="9" t="n">
        <v>6280608</v>
      </c>
      <c r="K1472" s="18" t="n">
        <v>797.6904</v>
      </c>
      <c r="L1472" s="8" t="n">
        <v>94526.7441</v>
      </c>
      <c r="M1472" s="9" t="n">
        <v>61733101</v>
      </c>
      <c r="N1472" s="29" t="n">
        <v>17.13</v>
      </c>
      <c r="O1472" s="30" t="n">
        <v>21.3675</v>
      </c>
      <c r="P1472" s="30" t="n">
        <v>16.9675</v>
      </c>
      <c r="Q1472" s="30" t="n">
        <v>21.14</v>
      </c>
      <c r="R1472" s="31" t="n">
        <v>0.2341</v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18" t="n">
        <v>590.1084</v>
      </c>
      <c r="F1473" s="8" t="n">
        <v>103791.9635</v>
      </c>
      <c r="G1473" s="9" t="n">
        <v>63981531</v>
      </c>
      <c r="H1473" s="18" t="n">
        <v>85.5809</v>
      </c>
      <c r="I1473" s="8" t="n">
        <v>4164.0844</v>
      </c>
      <c r="J1473" s="9" t="n">
        <v>5957967</v>
      </c>
      <c r="K1473" s="18" t="n">
        <v>675.6893</v>
      </c>
      <c r="L1473" s="8" t="n">
        <v>107956.0479</v>
      </c>
      <c r="M1473" s="9" t="n">
        <v>69939498</v>
      </c>
      <c r="N1473" s="29" t="n">
        <v>21.14</v>
      </c>
      <c r="O1473" s="30" t="n">
        <v>21.14</v>
      </c>
      <c r="P1473" s="30" t="n">
        <v>17.3025</v>
      </c>
      <c r="Q1473" s="30" t="n">
        <v>17.86</v>
      </c>
      <c r="R1473" s="31" t="n">
        <v>-0.1552</v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18" t="n">
        <v>769.8268</v>
      </c>
      <c r="F1474" s="8" t="n">
        <v>148048.0288</v>
      </c>
      <c r="G1474" s="9" t="n">
        <v>91723393</v>
      </c>
      <c r="H1474" s="18" t="n">
        <v>80.6405</v>
      </c>
      <c r="I1474" s="8" t="n">
        <v>3945.714</v>
      </c>
      <c r="J1474" s="9" t="n">
        <v>5876052</v>
      </c>
      <c r="K1474" s="18" t="n">
        <v>850.4673</v>
      </c>
      <c r="L1474" s="8" t="n">
        <v>151993.7428</v>
      </c>
      <c r="M1474" s="9" t="n">
        <v>97599445</v>
      </c>
      <c r="N1474" s="29" t="n">
        <v>17.8575</v>
      </c>
      <c r="O1474" s="30" t="n">
        <v>20.1425</v>
      </c>
      <c r="P1474" s="30" t="n">
        <v>17.1975</v>
      </c>
      <c r="Q1474" s="30" t="n">
        <v>19.88</v>
      </c>
      <c r="R1474" s="31" t="n">
        <v>0.1133</v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18" t="n">
        <v>1031.4025</v>
      </c>
      <c r="F1475" s="8" t="n">
        <v>199078.5856</v>
      </c>
      <c r="G1475" s="9" t="n">
        <v>126339058</v>
      </c>
      <c r="H1475" s="18" t="n">
        <v>99.2349</v>
      </c>
      <c r="I1475" s="8" t="n">
        <v>4697.1023</v>
      </c>
      <c r="J1475" s="9" t="n">
        <v>6867795</v>
      </c>
      <c r="K1475" s="18" t="n">
        <v>1130.6374</v>
      </c>
      <c r="L1475" s="8" t="n">
        <v>203775.6879</v>
      </c>
      <c r="M1475" s="9" t="n">
        <v>133206853</v>
      </c>
      <c r="N1475" s="29" t="n">
        <v>19.88</v>
      </c>
      <c r="O1475" s="30" t="n">
        <v>24.4925</v>
      </c>
      <c r="P1475" s="30" t="n">
        <v>19.2175</v>
      </c>
      <c r="Q1475" s="30" t="n">
        <v>23.36</v>
      </c>
      <c r="R1475" s="31" t="n">
        <v>0.1751</v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18" t="n">
        <v>968.9739</v>
      </c>
      <c r="F1476" s="8" t="n">
        <v>691938.4641</v>
      </c>
      <c r="G1476" s="9" t="n">
        <v>439004137</v>
      </c>
      <c r="H1476" s="18" t="n">
        <v>76.4122</v>
      </c>
      <c r="I1476" s="8" t="n">
        <v>3833.9461</v>
      </c>
      <c r="J1476" s="9" t="n">
        <v>5581332</v>
      </c>
      <c r="K1476" s="18" t="n">
        <v>1045.3861</v>
      </c>
      <c r="L1476" s="8" t="n">
        <v>695772.4102</v>
      </c>
      <c r="M1476" s="9" t="n">
        <v>444585469</v>
      </c>
      <c r="N1476" s="29" t="n">
        <v>23.3625</v>
      </c>
      <c r="O1476" s="30" t="n">
        <v>23.3625</v>
      </c>
      <c r="P1476" s="30" t="n">
        <v>18.7775</v>
      </c>
      <c r="Q1476" s="30" t="n">
        <v>18.91</v>
      </c>
      <c r="R1476" s="31" t="n">
        <v>-0.1906</v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18" t="n">
        <v>565.0105</v>
      </c>
      <c r="F1477" s="8" t="n">
        <v>82188.299</v>
      </c>
      <c r="G1477" s="9" t="n">
        <v>51873220</v>
      </c>
      <c r="H1477" s="18" t="n">
        <v>81.60509999999999</v>
      </c>
      <c r="I1477" s="8" t="n">
        <v>4331.5181</v>
      </c>
      <c r="J1477" s="9" t="n">
        <v>6327836</v>
      </c>
      <c r="K1477" s="18" t="n">
        <v>646.6156</v>
      </c>
      <c r="L1477" s="8" t="n">
        <v>86519.8171</v>
      </c>
      <c r="M1477" s="9" t="n">
        <v>58201056</v>
      </c>
      <c r="N1477" s="29" t="n">
        <v>18.905</v>
      </c>
      <c r="O1477" s="30" t="n">
        <v>21.385</v>
      </c>
      <c r="P1477" s="30" t="n">
        <v>17.24</v>
      </c>
      <c r="Q1477" s="30" t="n">
        <v>21.06</v>
      </c>
      <c r="R1477" s="31" t="n">
        <v>0.114</v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18" t="n">
        <v>522.0293</v>
      </c>
      <c r="F1478" s="8" t="n">
        <v>81384.5068</v>
      </c>
      <c r="G1478" s="9" t="n">
        <v>51849058</v>
      </c>
      <c r="H1478" s="18" t="n">
        <v>83.9346</v>
      </c>
      <c r="I1478" s="8" t="n">
        <v>4420.7365</v>
      </c>
      <c r="J1478" s="9" t="n">
        <v>6648640</v>
      </c>
      <c r="K1478" s="18" t="n">
        <v>605.9639</v>
      </c>
      <c r="L1478" s="8" t="n">
        <v>85805.2433</v>
      </c>
      <c r="M1478" s="9" t="n">
        <v>58497698</v>
      </c>
      <c r="N1478" s="29" t="n">
        <v>21.0625</v>
      </c>
      <c r="O1478" s="30" t="n">
        <v>22.355</v>
      </c>
      <c r="P1478" s="30" t="n">
        <v>20.8225</v>
      </c>
      <c r="Q1478" s="30" t="n">
        <v>21.52</v>
      </c>
      <c r="R1478" s="31" t="n">
        <v>0.0217</v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18" t="n">
        <v>925.5246</v>
      </c>
      <c r="F1479" s="8" t="n">
        <v>147389.2865</v>
      </c>
      <c r="G1479" s="9" t="n">
        <v>95774573</v>
      </c>
      <c r="H1479" s="18" t="n">
        <v>93.6618</v>
      </c>
      <c r="I1479" s="8" t="n">
        <v>4981.6697</v>
      </c>
      <c r="J1479" s="9" t="n">
        <v>7552873</v>
      </c>
      <c r="K1479" s="18" t="n">
        <v>1019.1864</v>
      </c>
      <c r="L1479" s="8" t="n">
        <v>152370.9562</v>
      </c>
      <c r="M1479" s="9" t="n">
        <v>103327446</v>
      </c>
      <c r="N1479" s="29" t="n">
        <v>21.5175</v>
      </c>
      <c r="O1479" s="30" t="n">
        <v>22.8825</v>
      </c>
      <c r="P1479" s="30" t="n">
        <v>21.2475</v>
      </c>
      <c r="Q1479" s="30" t="n">
        <v>22.65</v>
      </c>
      <c r="R1479" s="31" t="n">
        <v>0.0526</v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18" t="n">
        <v>1100.1359</v>
      </c>
      <c r="F1480" s="8" t="n">
        <v>269294.7496</v>
      </c>
      <c r="G1480" s="9" t="n">
        <v>176885752</v>
      </c>
      <c r="H1480" s="18" t="n">
        <v>80.6413</v>
      </c>
      <c r="I1480" s="8" t="n">
        <v>4583.3122</v>
      </c>
      <c r="J1480" s="9" t="n">
        <v>6964315</v>
      </c>
      <c r="K1480" s="18" t="n">
        <v>1180.7772</v>
      </c>
      <c r="L1480" s="8" t="n">
        <v>273878.0618</v>
      </c>
      <c r="M1480" s="9" t="n">
        <v>183850067</v>
      </c>
      <c r="N1480" s="29" t="n">
        <v>22.645</v>
      </c>
      <c r="O1480" s="30" t="n">
        <v>22.875</v>
      </c>
      <c r="P1480" s="30" t="n">
        <v>19.82</v>
      </c>
      <c r="Q1480" s="30" t="n">
        <v>21.6</v>
      </c>
      <c r="R1480" s="31" t="n">
        <v>-0.0461</v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18" t="n">
        <v>1107.0717</v>
      </c>
      <c r="F1481" s="8" t="n">
        <v>769499.2158</v>
      </c>
      <c r="G1481" s="9" t="n">
        <v>503180174</v>
      </c>
      <c r="H1481" s="18" t="n">
        <v>67.07129999999999</v>
      </c>
      <c r="I1481" s="8" t="n">
        <v>4122.3339</v>
      </c>
      <c r="J1481" s="9" t="n">
        <v>6316006</v>
      </c>
      <c r="K1481" s="18" t="n">
        <v>1174.143</v>
      </c>
      <c r="L1481" s="8" t="n">
        <v>773621.5497</v>
      </c>
      <c r="M1481" s="9" t="n">
        <v>509496180</v>
      </c>
      <c r="N1481" s="29" t="n">
        <v>21.6025</v>
      </c>
      <c r="O1481" s="30" t="n">
        <v>21.6025</v>
      </c>
      <c r="P1481" s="30" t="n">
        <v>19.6275</v>
      </c>
      <c r="Q1481" s="30" t="n">
        <v>19.79</v>
      </c>
      <c r="R1481" s="31" t="n">
        <v>-0.0839</v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18" t="n">
        <v>517.1345</v>
      </c>
      <c r="F1482" s="8" t="n">
        <v>87584.4878</v>
      </c>
      <c r="G1482" s="9" t="n">
        <v>56101216</v>
      </c>
      <c r="H1482" s="18" t="n">
        <v>75.58920000000001</v>
      </c>
      <c r="I1482" s="8" t="n">
        <v>5029.1296</v>
      </c>
      <c r="J1482" s="9" t="n">
        <v>7840841</v>
      </c>
      <c r="K1482" s="18" t="n">
        <v>592.7237</v>
      </c>
      <c r="L1482" s="8" t="n">
        <v>92613.6174</v>
      </c>
      <c r="M1482" s="9" t="n">
        <v>63942057</v>
      </c>
      <c r="N1482" s="29" t="n">
        <v>19.79</v>
      </c>
      <c r="O1482" s="30" t="n">
        <v>19.79</v>
      </c>
      <c r="P1482" s="30" t="n">
        <v>18.5925</v>
      </c>
      <c r="Q1482" s="30" t="n">
        <v>18.72</v>
      </c>
      <c r="R1482" s="31" t="n">
        <v>-0.0541</v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18" t="n">
        <v>551.2316</v>
      </c>
      <c r="F1483" s="8" t="n">
        <v>89499.24980000001</v>
      </c>
      <c r="G1483" s="9" t="n">
        <v>58164958</v>
      </c>
      <c r="H1483" s="18" t="n">
        <v>73.30070000000001</v>
      </c>
      <c r="I1483" s="8" t="n">
        <v>5108.1226</v>
      </c>
      <c r="J1483" s="9" t="n">
        <v>8050421</v>
      </c>
      <c r="K1483" s="18" t="n">
        <v>624.5323</v>
      </c>
      <c r="L1483" s="8" t="n">
        <v>94607.37239999999</v>
      </c>
      <c r="M1483" s="9" t="n">
        <v>66215379</v>
      </c>
      <c r="N1483" s="29" t="n">
        <v>18.7225</v>
      </c>
      <c r="O1483" s="30" t="n">
        <v>23.195</v>
      </c>
      <c r="P1483" s="30" t="n">
        <v>18.7225</v>
      </c>
      <c r="Q1483" s="30" t="n">
        <v>22.8</v>
      </c>
      <c r="R1483" s="31" t="n">
        <v>0.2178</v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18" t="n">
        <v>911.5242</v>
      </c>
      <c r="F1484" s="8" t="n">
        <v>147190.3617</v>
      </c>
      <c r="G1484" s="9" t="n">
        <v>96586491</v>
      </c>
      <c r="H1484" s="18" t="n">
        <v>88.5941</v>
      </c>
      <c r="I1484" s="8" t="n">
        <v>5933.5769</v>
      </c>
      <c r="J1484" s="9" t="n">
        <v>9138341</v>
      </c>
      <c r="K1484" s="18" t="n">
        <v>1000.1183</v>
      </c>
      <c r="L1484" s="8" t="n">
        <v>153123.9386</v>
      </c>
      <c r="M1484" s="9" t="n">
        <v>105724832</v>
      </c>
      <c r="N1484" s="29" t="n">
        <v>22.8025</v>
      </c>
      <c r="O1484" s="30" t="n">
        <v>23.1375</v>
      </c>
      <c r="P1484" s="30" t="n">
        <v>21.685</v>
      </c>
      <c r="Q1484" s="30" t="n">
        <v>22.81</v>
      </c>
      <c r="R1484" s="31" t="n">
        <v>0.0003</v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18" t="n">
        <v>1032.1685</v>
      </c>
      <c r="F1485" s="8" t="n">
        <v>180251.7387</v>
      </c>
      <c r="G1485" s="9" t="n">
        <v>121035756</v>
      </c>
      <c r="H1485" s="18" t="n">
        <v>89.5026</v>
      </c>
      <c r="I1485" s="8" t="n">
        <v>5828.7079</v>
      </c>
      <c r="J1485" s="9" t="n">
        <v>9308247</v>
      </c>
      <c r="K1485" s="18" t="n">
        <v>1121.6711</v>
      </c>
      <c r="L1485" s="8" t="n">
        <v>186080.4466</v>
      </c>
      <c r="M1485" s="9" t="n">
        <v>130344003</v>
      </c>
      <c r="N1485" s="29" t="n">
        <v>22.8125</v>
      </c>
      <c r="O1485" s="30" t="n">
        <v>27.1725</v>
      </c>
      <c r="P1485" s="30" t="n">
        <v>22.8125</v>
      </c>
      <c r="Q1485" s="30" t="n">
        <v>26.73</v>
      </c>
      <c r="R1485" s="31" t="n">
        <v>0.1717</v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18" t="n">
        <v>1254.5068</v>
      </c>
      <c r="F1486" s="8" t="n">
        <v>699514.7531</v>
      </c>
      <c r="G1486" s="9" t="n">
        <v>469317771</v>
      </c>
      <c r="H1486" s="18" t="n">
        <v>75.999</v>
      </c>
      <c r="I1486" s="8" t="n">
        <v>5561.3579</v>
      </c>
      <c r="J1486" s="9" t="n">
        <v>8834036</v>
      </c>
      <c r="K1486" s="18" t="n">
        <v>1330.5058</v>
      </c>
      <c r="L1486" s="8" t="n">
        <v>705076.111</v>
      </c>
      <c r="M1486" s="9" t="n">
        <v>478151807</v>
      </c>
      <c r="N1486" s="29" t="n">
        <v>26.73</v>
      </c>
      <c r="O1486" s="30" t="n">
        <v>26.73</v>
      </c>
      <c r="P1486" s="30" t="n">
        <v>24.63</v>
      </c>
      <c r="Q1486" s="30" t="n">
        <v>24.74</v>
      </c>
      <c r="R1486" s="31" t="n">
        <v>-0.07439999999999999</v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18" t="n">
        <v>526.3092</v>
      </c>
      <c r="F1487" s="8" t="n">
        <v>71743.0713</v>
      </c>
      <c r="G1487" s="9" t="n">
        <v>46642244</v>
      </c>
      <c r="H1487" s="18" t="n">
        <v>81.3797</v>
      </c>
      <c r="I1487" s="8" t="n">
        <v>6036.1012</v>
      </c>
      <c r="J1487" s="9" t="n">
        <v>9582720</v>
      </c>
      <c r="K1487" s="18" t="n">
        <v>607.6889</v>
      </c>
      <c r="L1487" s="8" t="n">
        <v>77779.1725</v>
      </c>
      <c r="M1487" s="9" t="n">
        <v>56224964</v>
      </c>
      <c r="N1487" s="29" t="n">
        <v>24.74</v>
      </c>
      <c r="O1487" s="30" t="n">
        <v>25.23</v>
      </c>
      <c r="P1487" s="30" t="n">
        <v>24.135</v>
      </c>
      <c r="Q1487" s="30" t="n">
        <v>24.64</v>
      </c>
      <c r="R1487" s="31" t="n">
        <v>-0.004</v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18" t="n">
        <v>828.99</v>
      </c>
      <c r="F1488" s="8" t="n">
        <v>138867.2557</v>
      </c>
      <c r="G1488" s="9" t="n">
        <v>91865683</v>
      </c>
      <c r="H1488" s="18" t="n">
        <v>79.1884</v>
      </c>
      <c r="I1488" s="8" t="n">
        <v>6331.3864</v>
      </c>
      <c r="J1488" s="9" t="n">
        <v>10105469</v>
      </c>
      <c r="K1488" s="18" t="n">
        <v>908.1784</v>
      </c>
      <c r="L1488" s="8" t="n">
        <v>145198.6421</v>
      </c>
      <c r="M1488" s="9" t="n">
        <v>101971152</v>
      </c>
      <c r="N1488" s="29" t="n">
        <v>24.64</v>
      </c>
      <c r="O1488" s="30" t="n">
        <v>27.0875</v>
      </c>
      <c r="P1488" s="30" t="n">
        <v>23.385</v>
      </c>
      <c r="Q1488" s="30" t="n">
        <v>26.8</v>
      </c>
      <c r="R1488" s="31" t="n">
        <v>0.0877</v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18" t="n">
        <v>1178.3576</v>
      </c>
      <c r="F1489" s="8" t="n">
        <v>648413.3679</v>
      </c>
      <c r="G1489" s="9" t="n">
        <v>438903281</v>
      </c>
      <c r="H1489" s="18" t="n">
        <v>87.5887</v>
      </c>
      <c r="I1489" s="8" t="n">
        <v>4218.583</v>
      </c>
      <c r="J1489" s="9" t="n">
        <v>6602074</v>
      </c>
      <c r="K1489" s="18" t="n">
        <v>1265.9463</v>
      </c>
      <c r="L1489" s="8" t="n">
        <v>652631.9509000001</v>
      </c>
      <c r="M1489" s="9" t="n">
        <v>445505355</v>
      </c>
      <c r="N1489" s="29" t="n">
        <v>26.8025</v>
      </c>
      <c r="O1489" s="30" t="n">
        <v>28.9075</v>
      </c>
      <c r="P1489" s="30" t="n">
        <v>26.8025</v>
      </c>
      <c r="Q1489" s="30" t="n">
        <v>27.89</v>
      </c>
      <c r="R1489" s="31" t="n">
        <v>0.0406</v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18" t="n">
        <v>527.7117</v>
      </c>
      <c r="F1490" s="8" t="n">
        <v>67312.2923</v>
      </c>
      <c r="G1490" s="9" t="n">
        <v>44750217</v>
      </c>
      <c r="H1490" s="18" t="n">
        <v>78.7666</v>
      </c>
      <c r="I1490" s="8" t="n">
        <v>2802.8011</v>
      </c>
      <c r="J1490" s="9" t="n">
        <v>4385674</v>
      </c>
      <c r="K1490" s="18" t="n">
        <v>606.4783</v>
      </c>
      <c r="L1490" s="8" t="n">
        <v>70115.0934</v>
      </c>
      <c r="M1490" s="9" t="n">
        <v>49135891</v>
      </c>
      <c r="N1490" s="29" t="n">
        <v>27.8875</v>
      </c>
      <c r="O1490" s="30" t="n">
        <v>27.8875</v>
      </c>
      <c r="P1490" s="30" t="n">
        <v>23.6475</v>
      </c>
      <c r="Q1490" s="30" t="n">
        <v>25.01</v>
      </c>
      <c r="R1490" s="31" t="n">
        <v>-0.1032</v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18" t="n">
        <v>529.0494</v>
      </c>
      <c r="F1491" s="8" t="n">
        <v>71886.8691</v>
      </c>
      <c r="G1491" s="9" t="n">
        <v>48467379</v>
      </c>
      <c r="H1491" s="18" t="n">
        <v>70.1865</v>
      </c>
      <c r="I1491" s="8" t="n">
        <v>2686.4435</v>
      </c>
      <c r="J1491" s="9" t="n">
        <v>4247240</v>
      </c>
      <c r="K1491" s="18" t="n">
        <v>599.2359</v>
      </c>
      <c r="L1491" s="8" t="n">
        <v>74573.3126</v>
      </c>
      <c r="M1491" s="9" t="n">
        <v>52714619</v>
      </c>
      <c r="N1491" s="29" t="n">
        <v>25.01</v>
      </c>
      <c r="O1491" s="30" t="n">
        <v>26.595</v>
      </c>
      <c r="P1491" s="30" t="n">
        <v>25.01</v>
      </c>
      <c r="Q1491" s="30" t="n">
        <v>25.52</v>
      </c>
      <c r="R1491" s="31" t="n">
        <v>0.0204</v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18" t="n">
        <v>942.5025000000001</v>
      </c>
      <c r="F1492" s="8" t="n">
        <v>193354.3953</v>
      </c>
      <c r="G1492" s="9" t="n">
        <v>129979591</v>
      </c>
      <c r="H1492" s="18" t="n">
        <v>76.349</v>
      </c>
      <c r="I1492" s="8" t="n">
        <v>2988.6525</v>
      </c>
      <c r="J1492" s="9" t="n">
        <v>4634121</v>
      </c>
      <c r="K1492" s="18" t="n">
        <v>1018.8515</v>
      </c>
      <c r="L1492" s="8" t="n">
        <v>196343.0478</v>
      </c>
      <c r="M1492" s="9" t="n">
        <v>134613712</v>
      </c>
      <c r="N1492" s="29" t="n">
        <v>25.52</v>
      </c>
      <c r="O1492" s="30" t="n">
        <v>26.56</v>
      </c>
      <c r="P1492" s="30" t="n">
        <v>25.0825</v>
      </c>
      <c r="Q1492" s="30" t="n">
        <v>25.47</v>
      </c>
      <c r="R1492" s="31" t="n">
        <v>-0.002</v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18" t="n">
        <v>1007.2761</v>
      </c>
      <c r="F1493" s="8" t="n">
        <v>643779.7483</v>
      </c>
      <c r="G1493" s="9" t="n">
        <v>430869811</v>
      </c>
      <c r="H1493" s="18" t="n">
        <v>59.375</v>
      </c>
      <c r="I1493" s="8" t="n">
        <v>2405.0655</v>
      </c>
      <c r="J1493" s="9" t="n">
        <v>3700795</v>
      </c>
      <c r="K1493" s="18" t="n">
        <v>1066.6511</v>
      </c>
      <c r="L1493" s="8" t="n">
        <v>646184.8138</v>
      </c>
      <c r="M1493" s="9" t="n">
        <v>434570606</v>
      </c>
      <c r="N1493" s="29" t="n">
        <v>25.4675</v>
      </c>
      <c r="O1493" s="30" t="n">
        <v>26.255</v>
      </c>
      <c r="P1493" s="30" t="n">
        <v>24.545</v>
      </c>
      <c r="Q1493" s="30" t="n">
        <v>24.7</v>
      </c>
      <c r="R1493" s="31" t="n">
        <v>-0.0301</v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18" t="n">
        <v>472.0461</v>
      </c>
      <c r="F1494" s="8" t="n">
        <v>79024.0398</v>
      </c>
      <c r="G1494" s="9" t="n">
        <v>50757152</v>
      </c>
      <c r="H1494" s="18" t="n">
        <v>107.026</v>
      </c>
      <c r="I1494" s="8" t="n">
        <v>4752.2976</v>
      </c>
      <c r="J1494" s="9" t="n">
        <v>7084980</v>
      </c>
      <c r="K1494" s="18" t="n">
        <v>579.0721</v>
      </c>
      <c r="L1494" s="8" t="n">
        <v>83776.3374</v>
      </c>
      <c r="M1494" s="9" t="n">
        <v>57842132</v>
      </c>
      <c r="N1494" s="29" t="n">
        <v>24.695</v>
      </c>
      <c r="O1494" s="30" t="n">
        <v>24.695</v>
      </c>
      <c r="P1494" s="30" t="n">
        <v>19.305</v>
      </c>
      <c r="Q1494" s="30" t="n">
        <v>19.7</v>
      </c>
      <c r="R1494" s="31" t="n">
        <v>-0.2023</v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18" t="n">
        <v>425.3294</v>
      </c>
      <c r="F1495" s="8" t="n">
        <v>79341.8744</v>
      </c>
      <c r="G1495" s="9" t="n">
        <v>50860889</v>
      </c>
      <c r="H1495" s="18" t="n">
        <v>75.8784</v>
      </c>
      <c r="I1495" s="8" t="n">
        <v>3493.5763</v>
      </c>
      <c r="J1495" s="9" t="n">
        <v>5186410</v>
      </c>
      <c r="K1495" s="18" t="n">
        <v>501.2078</v>
      </c>
      <c r="L1495" s="8" t="n">
        <v>82835.4507</v>
      </c>
      <c r="M1495" s="9" t="n">
        <v>56047299</v>
      </c>
      <c r="N1495" s="29" t="n">
        <v>19.6975</v>
      </c>
      <c r="O1495" s="30" t="n">
        <v>20.9425</v>
      </c>
      <c r="P1495" s="30" t="n">
        <v>19.1725</v>
      </c>
      <c r="Q1495" s="30" t="n">
        <v>20.43</v>
      </c>
      <c r="R1495" s="31" t="n">
        <v>0.0372</v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18" t="n">
        <v>599.6894</v>
      </c>
      <c r="F1496" s="8" t="n">
        <v>149316.949</v>
      </c>
      <c r="G1496" s="9" t="n">
        <v>95513315</v>
      </c>
      <c r="H1496" s="18" t="n">
        <v>83.815</v>
      </c>
      <c r="I1496" s="8" t="n">
        <v>4098.3662</v>
      </c>
      <c r="J1496" s="9" t="n">
        <v>6242979</v>
      </c>
      <c r="K1496" s="18" t="n">
        <v>683.5044</v>
      </c>
      <c r="L1496" s="8" t="n">
        <v>153415.3152</v>
      </c>
      <c r="M1496" s="9" t="n">
        <v>101756294</v>
      </c>
      <c r="N1496" s="29" t="n">
        <v>20.4275</v>
      </c>
      <c r="O1496" s="30" t="n">
        <v>20.4275</v>
      </c>
      <c r="P1496" s="30" t="n">
        <v>18.37</v>
      </c>
      <c r="Q1496" s="30" t="n">
        <v>18.85</v>
      </c>
      <c r="R1496" s="31" t="n">
        <v>-0.0772</v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18" t="n">
        <v>826.5658</v>
      </c>
      <c r="F1497" s="8" t="n">
        <v>585226.0815</v>
      </c>
      <c r="G1497" s="9" t="n">
        <v>378179120</v>
      </c>
      <c r="H1497" s="18" t="n">
        <v>71.6794</v>
      </c>
      <c r="I1497" s="8" t="n">
        <v>3641.0502</v>
      </c>
      <c r="J1497" s="9" t="n">
        <v>5327023</v>
      </c>
      <c r="K1497" s="18" t="n">
        <v>898.2452</v>
      </c>
      <c r="L1497" s="8" t="n">
        <v>588867.1317</v>
      </c>
      <c r="M1497" s="9" t="n">
        <v>383506143</v>
      </c>
      <c r="N1497" s="29" t="n">
        <v>18.85</v>
      </c>
      <c r="O1497" s="30" t="n">
        <v>21.5075</v>
      </c>
      <c r="P1497" s="30" t="n">
        <v>18.1825</v>
      </c>
      <c r="Q1497" s="30" t="n">
        <v>20.5</v>
      </c>
      <c r="R1497" s="31" t="n">
        <v>0.08749999999999999</v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18" t="n">
        <v>367.8808</v>
      </c>
      <c r="F1498" s="8" t="n">
        <v>63551.322</v>
      </c>
      <c r="G1498" s="9" t="n">
        <v>40239527</v>
      </c>
      <c r="H1498" s="18" t="n">
        <v>87.56789999999999</v>
      </c>
      <c r="I1498" s="8" t="n">
        <v>4601.004</v>
      </c>
      <c r="J1498" s="9" t="n">
        <v>6869969</v>
      </c>
      <c r="K1498" s="18" t="n">
        <v>455.4487</v>
      </c>
      <c r="L1498" s="8" t="n">
        <v>68152.326</v>
      </c>
      <c r="M1498" s="9" t="n">
        <v>47109496</v>
      </c>
      <c r="N1498" s="29" t="n">
        <v>20.5</v>
      </c>
      <c r="O1498" s="30" t="n">
        <v>20.5</v>
      </c>
      <c r="P1498" s="30" t="n">
        <v>17.3375</v>
      </c>
      <c r="Q1498" s="30" t="n">
        <v>18.67</v>
      </c>
      <c r="R1498" s="31" t="n">
        <v>-0.0893</v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18" t="n">
        <v>366.2999</v>
      </c>
      <c r="F1499" s="8" t="n">
        <v>75098.8933</v>
      </c>
      <c r="G1499" s="9" t="n">
        <v>47419351</v>
      </c>
      <c r="H1499" s="18" t="n">
        <v>83.8532</v>
      </c>
      <c r="I1499" s="8" t="n">
        <v>4635.1327</v>
      </c>
      <c r="J1499" s="9" t="n">
        <v>6927586</v>
      </c>
      <c r="K1499" s="18" t="n">
        <v>450.1531</v>
      </c>
      <c r="L1499" s="8" t="n">
        <v>79734.026</v>
      </c>
      <c r="M1499" s="9" t="n">
        <v>54346937</v>
      </c>
      <c r="N1499" s="29" t="n">
        <v>18.6675</v>
      </c>
      <c r="O1499" s="30" t="n">
        <v>18.6675</v>
      </c>
      <c r="P1499" s="30" t="n">
        <v>16.8325</v>
      </c>
      <c r="Q1499" s="30" t="n">
        <v>18.09</v>
      </c>
      <c r="R1499" s="31" t="n">
        <v>-0.0309</v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18" t="n">
        <v>482.819</v>
      </c>
      <c r="F1500" s="8" t="n">
        <v>114847.1482</v>
      </c>
      <c r="G1500" s="9" t="n">
        <v>72484809</v>
      </c>
      <c r="H1500" s="18" t="n">
        <v>96.57040000000001</v>
      </c>
      <c r="I1500" s="8" t="n">
        <v>5667.2085</v>
      </c>
      <c r="J1500" s="9" t="n">
        <v>8266858</v>
      </c>
      <c r="K1500" s="18" t="n">
        <v>579.3894</v>
      </c>
      <c r="L1500" s="8" t="n">
        <v>120514.3567</v>
      </c>
      <c r="M1500" s="9" t="n">
        <v>80751667</v>
      </c>
      <c r="N1500" s="29" t="n">
        <v>18.085</v>
      </c>
      <c r="O1500" s="30" t="n">
        <v>18.47</v>
      </c>
      <c r="P1500" s="30" t="n">
        <v>16.5925</v>
      </c>
      <c r="Q1500" s="30" t="n">
        <v>17.21</v>
      </c>
      <c r="R1500" s="31" t="n">
        <v>-0.0484</v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18" t="n">
        <v>630.9157</v>
      </c>
      <c r="F1501" s="8" t="n">
        <v>194838.23</v>
      </c>
      <c r="G1501" s="9" t="n">
        <v>122369667</v>
      </c>
      <c r="H1501" s="18" t="n">
        <v>77.27460000000001</v>
      </c>
      <c r="I1501" s="8" t="n">
        <v>5000.4644</v>
      </c>
      <c r="J1501" s="9" t="n">
        <v>7306691</v>
      </c>
      <c r="K1501" s="18" t="n">
        <v>708.1903</v>
      </c>
      <c r="L1501" s="8" t="n">
        <v>199838.6944</v>
      </c>
      <c r="M1501" s="9" t="n">
        <v>129676358</v>
      </c>
      <c r="N1501" s="29" t="n">
        <v>17.205</v>
      </c>
      <c r="O1501" s="30" t="n">
        <v>19.01</v>
      </c>
      <c r="P1501" s="30" t="n">
        <v>16.48</v>
      </c>
      <c r="Q1501" s="30" t="n">
        <v>18.79</v>
      </c>
      <c r="R1501" s="31" t="n">
        <v>0.0921</v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18" t="n">
        <v>653.9239</v>
      </c>
      <c r="F1502" s="8" t="n">
        <v>552285.6844</v>
      </c>
      <c r="G1502" s="9" t="n">
        <v>346385638</v>
      </c>
      <c r="H1502" s="18" t="n">
        <v>73.8973</v>
      </c>
      <c r="I1502" s="8" t="n">
        <v>5140.9381</v>
      </c>
      <c r="J1502" s="9" t="n">
        <v>7572142</v>
      </c>
      <c r="K1502" s="18" t="n">
        <v>727.8212</v>
      </c>
      <c r="L1502" s="8" t="n">
        <v>557426.6225000001</v>
      </c>
      <c r="M1502" s="9" t="n">
        <v>353957780</v>
      </c>
      <c r="N1502" s="29" t="n">
        <v>18.79</v>
      </c>
      <c r="O1502" s="30" t="n">
        <v>18.79</v>
      </c>
      <c r="P1502" s="30" t="n">
        <v>17.4525</v>
      </c>
      <c r="Q1502" s="30" t="n">
        <v>17.53</v>
      </c>
      <c r="R1502" s="31" t="n">
        <v>-0.06710000000000001</v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18" t="n">
        <v>350.1823</v>
      </c>
      <c r="F1503" s="8" t="n">
        <v>62423.2205</v>
      </c>
      <c r="G1503" s="9" t="n">
        <v>38881310</v>
      </c>
      <c r="H1503" s="18" t="n">
        <v>96.5553</v>
      </c>
      <c r="I1503" s="8" t="n">
        <v>7089.0443</v>
      </c>
      <c r="J1503" s="9" t="n">
        <v>10669908</v>
      </c>
      <c r="K1503" s="18" t="n">
        <v>446.7376</v>
      </c>
      <c r="L1503" s="8" t="n">
        <v>69512.2648</v>
      </c>
      <c r="M1503" s="9" t="n">
        <v>49551218</v>
      </c>
      <c r="N1503" s="29" t="n">
        <v>17.5325</v>
      </c>
      <c r="O1503" s="30" t="n">
        <v>18.73</v>
      </c>
      <c r="P1503" s="30" t="n">
        <v>17.245</v>
      </c>
      <c r="Q1503" s="30" t="n">
        <v>18.3</v>
      </c>
      <c r="R1503" s="31" t="n">
        <v>0.0438</v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18" t="n">
        <v>318.0294</v>
      </c>
      <c r="F1504" s="8" t="n">
        <v>68222.5414</v>
      </c>
      <c r="G1504" s="9" t="n">
        <v>42709158</v>
      </c>
      <c r="H1504" s="18" t="n">
        <v>84.2105</v>
      </c>
      <c r="I1504" s="8" t="n">
        <v>7033.1134</v>
      </c>
      <c r="J1504" s="9" t="n">
        <v>10476200</v>
      </c>
      <c r="K1504" s="18" t="n">
        <v>402.2399</v>
      </c>
      <c r="L1504" s="8" t="n">
        <v>75255.6548</v>
      </c>
      <c r="M1504" s="9" t="n">
        <v>53185358</v>
      </c>
      <c r="N1504" s="29" t="n">
        <v>18.3</v>
      </c>
      <c r="O1504" s="30" t="n">
        <v>19.12</v>
      </c>
      <c r="P1504" s="30" t="n">
        <v>17.49</v>
      </c>
      <c r="Q1504" s="30" t="n">
        <v>18.59</v>
      </c>
      <c r="R1504" s="31" t="n">
        <v>0.0158</v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18" t="n">
        <v>566.6827</v>
      </c>
      <c r="F1505" s="8" t="n">
        <v>132742.0021</v>
      </c>
      <c r="G1505" s="9" t="n">
        <v>83936814</v>
      </c>
      <c r="H1505" s="18" t="n">
        <v>88.1931</v>
      </c>
      <c r="I1505" s="8" t="n">
        <v>7811.2317</v>
      </c>
      <c r="J1505" s="9" t="n">
        <v>11924794</v>
      </c>
      <c r="K1505" s="18" t="n">
        <v>654.8758</v>
      </c>
      <c r="L1505" s="8" t="n">
        <v>140553.2338</v>
      </c>
      <c r="M1505" s="9" t="n">
        <v>95861608</v>
      </c>
      <c r="N1505" s="29" t="n">
        <v>18.59</v>
      </c>
      <c r="O1505" s="30" t="n">
        <v>19.895</v>
      </c>
      <c r="P1505" s="30" t="n">
        <v>18.0625</v>
      </c>
      <c r="Q1505" s="30" t="n">
        <v>19.71</v>
      </c>
      <c r="R1505" s="31" t="n">
        <v>0.0602</v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18" t="n">
        <v>609.4938</v>
      </c>
      <c r="F1506" s="8" t="n">
        <v>221006.6938</v>
      </c>
      <c r="G1506" s="9" t="n">
        <v>139537350</v>
      </c>
      <c r="H1506" s="18" t="n">
        <v>89.2242</v>
      </c>
      <c r="I1506" s="8" t="n">
        <v>7750.2472</v>
      </c>
      <c r="J1506" s="9" t="n">
        <v>11467360</v>
      </c>
      <c r="K1506" s="18" t="n">
        <v>698.718</v>
      </c>
      <c r="L1506" s="8" t="n">
        <v>228756.941</v>
      </c>
      <c r="M1506" s="9" t="n">
        <v>151004710</v>
      </c>
      <c r="N1506" s="29" t="n">
        <v>19.7125</v>
      </c>
      <c r="O1506" s="30" t="n">
        <v>19.7125</v>
      </c>
      <c r="P1506" s="30" t="n">
        <v>18.27</v>
      </c>
      <c r="Q1506" s="30" t="n">
        <v>18.38</v>
      </c>
      <c r="R1506" s="31" t="n">
        <v>-0.06759999999999999</v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18" t="n">
        <v>791.9143</v>
      </c>
      <c r="F1507" s="8" t="n">
        <v>701269.9852</v>
      </c>
      <c r="G1507" s="9" t="n">
        <v>441866006</v>
      </c>
      <c r="H1507" s="18" t="n">
        <v>83.4648</v>
      </c>
      <c r="I1507" s="8" t="n">
        <v>4955.5327</v>
      </c>
      <c r="J1507" s="9" t="n">
        <v>7123370</v>
      </c>
      <c r="K1507" s="18" t="n">
        <v>875.3791</v>
      </c>
      <c r="L1507" s="8" t="n">
        <v>706225.5179</v>
      </c>
      <c r="M1507" s="9" t="n">
        <v>448989376</v>
      </c>
      <c r="N1507" s="29" t="n">
        <v>18.3775</v>
      </c>
      <c r="O1507" s="30" t="n">
        <v>18.4075</v>
      </c>
      <c r="P1507" s="30" t="n">
        <v>17.2675</v>
      </c>
      <c r="Q1507" s="30" t="n">
        <v>18.05</v>
      </c>
      <c r="R1507" s="31" t="n">
        <v>-0.0178</v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18" t="n">
        <v>390.6858</v>
      </c>
      <c r="F1508" s="8" t="n">
        <v>75723.9512</v>
      </c>
      <c r="G1508" s="9" t="n">
        <v>47710545</v>
      </c>
      <c r="H1508" s="18" t="n">
        <v>89.64749999999999</v>
      </c>
      <c r="I1508" s="8" t="n">
        <v>3772.8817</v>
      </c>
      <c r="J1508" s="9" t="n">
        <v>5480778</v>
      </c>
      <c r="K1508" s="18" t="n">
        <v>480.3333</v>
      </c>
      <c r="L1508" s="8" t="n">
        <v>79496.83289999999</v>
      </c>
      <c r="M1508" s="9" t="n">
        <v>53191323</v>
      </c>
      <c r="N1508" s="29" t="n">
        <v>18.0475</v>
      </c>
      <c r="O1508" s="30" t="n">
        <v>18.0475</v>
      </c>
      <c r="P1508" s="30" t="n">
        <v>16.75</v>
      </c>
      <c r="Q1508" s="30" t="n">
        <v>17.44</v>
      </c>
      <c r="R1508" s="31" t="n">
        <v>-0.0337</v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18" t="n">
        <v>384.916</v>
      </c>
      <c r="F1509" s="8" t="n">
        <v>81629.016</v>
      </c>
      <c r="G1509" s="9" t="n">
        <v>51999389</v>
      </c>
      <c r="H1509" s="18" t="n">
        <v>80.0671</v>
      </c>
      <c r="I1509" s="8" t="n">
        <v>3539.3381</v>
      </c>
      <c r="J1509" s="9" t="n">
        <v>5207712</v>
      </c>
      <c r="K1509" s="18" t="n">
        <v>464.9831</v>
      </c>
      <c r="L1509" s="8" t="n">
        <v>85168.3541</v>
      </c>
      <c r="M1509" s="9" t="n">
        <v>57207101</v>
      </c>
      <c r="N1509" s="29" t="n">
        <v>17.4375</v>
      </c>
      <c r="O1509" s="30" t="n">
        <v>19.48</v>
      </c>
      <c r="P1509" s="30" t="n">
        <v>17.185</v>
      </c>
      <c r="Q1509" s="30" t="n">
        <v>18.46</v>
      </c>
      <c r="R1509" s="31" t="n">
        <v>0.0586</v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18" t="n">
        <v>794.3102</v>
      </c>
      <c r="F1510" s="8" t="n">
        <v>276464.7732</v>
      </c>
      <c r="G1510" s="9" t="n">
        <v>175620995</v>
      </c>
      <c r="H1510" s="18" t="n">
        <v>93.1262</v>
      </c>
      <c r="I1510" s="8" t="n">
        <v>4126.7276</v>
      </c>
      <c r="J1510" s="9" t="n">
        <v>5848795</v>
      </c>
      <c r="K1510" s="18" t="n">
        <v>887.4364</v>
      </c>
      <c r="L1510" s="8" t="n">
        <v>280591.5008</v>
      </c>
      <c r="M1510" s="9" t="n">
        <v>181469790</v>
      </c>
      <c r="N1510" s="29" t="n">
        <v>18.46</v>
      </c>
      <c r="O1510" s="30" t="n">
        <v>18.875</v>
      </c>
      <c r="P1510" s="30" t="n">
        <v>16.7475</v>
      </c>
      <c r="Q1510" s="30" t="n">
        <v>18.3</v>
      </c>
      <c r="R1510" s="31" t="n">
        <v>-0.008699999999999999</v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18" t="n">
        <v>851.8348</v>
      </c>
      <c r="F1511" s="8" t="n">
        <v>695875.871</v>
      </c>
      <c r="G1511" s="9" t="n">
        <v>444756367</v>
      </c>
      <c r="H1511" s="18" t="n">
        <v>74.0736</v>
      </c>
      <c r="I1511" s="8" t="n">
        <v>3506.8816</v>
      </c>
      <c r="J1511" s="9" t="n">
        <v>5071546</v>
      </c>
      <c r="K1511" s="18" t="n">
        <v>925.9084</v>
      </c>
      <c r="L1511" s="8" t="n">
        <v>699382.7526</v>
      </c>
      <c r="M1511" s="9" t="n">
        <v>449827913</v>
      </c>
      <c r="N1511" s="29" t="n">
        <v>18.3</v>
      </c>
      <c r="O1511" s="30" t="n">
        <v>18.8425</v>
      </c>
      <c r="P1511" s="30" t="n">
        <v>17.7125</v>
      </c>
      <c r="Q1511" s="30" t="n">
        <v>17.91</v>
      </c>
      <c r="R1511" s="31" t="n">
        <v>-0.0213</v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18" t="n">
        <v>493.0899</v>
      </c>
      <c r="F1512" s="8" t="n">
        <v>100664.4709</v>
      </c>
      <c r="G1512" s="9" t="n">
        <v>63645349</v>
      </c>
      <c r="H1512" s="18" t="n">
        <v>109.8623</v>
      </c>
      <c r="I1512" s="8" t="n">
        <v>5381.55</v>
      </c>
      <c r="J1512" s="9" t="n">
        <v>7963258</v>
      </c>
      <c r="K1512" s="18" t="n">
        <v>602.9521999999999</v>
      </c>
      <c r="L1512" s="8" t="n">
        <v>106046.0209</v>
      </c>
      <c r="M1512" s="9" t="n">
        <v>71608607</v>
      </c>
      <c r="N1512" s="29" t="n">
        <v>17.9075</v>
      </c>
      <c r="O1512" s="30" t="n">
        <v>18.0775</v>
      </c>
      <c r="P1512" s="30" t="n">
        <v>16.5775</v>
      </c>
      <c r="Q1512" s="30" t="n">
        <v>16.68</v>
      </c>
      <c r="R1512" s="31" t="n">
        <v>-0.06850000000000001</v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18" t="n">
        <v>383.7139</v>
      </c>
      <c r="F1513" s="8" t="n">
        <v>84279.46060000001</v>
      </c>
      <c r="G1513" s="9" t="n">
        <v>52874657</v>
      </c>
      <c r="H1513" s="18" t="n">
        <v>98.6922</v>
      </c>
      <c r="I1513" s="8" t="n">
        <v>4811.3966</v>
      </c>
      <c r="J1513" s="9" t="n">
        <v>6566535</v>
      </c>
      <c r="K1513" s="18" t="n">
        <v>482.4061</v>
      </c>
      <c r="L1513" s="8" t="n">
        <v>89090.8572</v>
      </c>
      <c r="M1513" s="9" t="n">
        <v>59441192</v>
      </c>
      <c r="N1513" s="29" t="n">
        <v>16.6775</v>
      </c>
      <c r="O1513" s="30" t="n">
        <v>17.195</v>
      </c>
      <c r="P1513" s="30" t="n">
        <v>15.1675</v>
      </c>
      <c r="Q1513" s="30" t="n">
        <v>16.62</v>
      </c>
      <c r="R1513" s="31" t="n">
        <v>-0.0034</v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18" t="n">
        <v>549.973</v>
      </c>
      <c r="F1514" s="8" t="n">
        <v>133289.4436</v>
      </c>
      <c r="G1514" s="9" t="n">
        <v>84140854</v>
      </c>
      <c r="H1514" s="18" t="n">
        <v>106.2842</v>
      </c>
      <c r="I1514" s="8" t="n">
        <v>5574.7661</v>
      </c>
      <c r="J1514" s="9" t="n">
        <v>7490133</v>
      </c>
      <c r="K1514" s="18" t="n">
        <v>656.2572</v>
      </c>
      <c r="L1514" s="8" t="n">
        <v>138864.2097</v>
      </c>
      <c r="M1514" s="9" t="n">
        <v>91630987</v>
      </c>
      <c r="N1514" s="29" t="n">
        <v>16.62</v>
      </c>
      <c r="O1514" s="30" t="n">
        <v>17.425</v>
      </c>
      <c r="P1514" s="30" t="n">
        <v>16.1625</v>
      </c>
      <c r="Q1514" s="30" t="n">
        <v>16.84</v>
      </c>
      <c r="R1514" s="31" t="n">
        <v>0.0132</v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18" t="n">
        <v>640.8765</v>
      </c>
      <c r="F1515" s="8" t="n">
        <v>220114.6119</v>
      </c>
      <c r="G1515" s="9" t="n">
        <v>140567158</v>
      </c>
      <c r="H1515" s="18" t="n">
        <v>96.7567</v>
      </c>
      <c r="I1515" s="8" t="n">
        <v>5481.022</v>
      </c>
      <c r="J1515" s="9" t="n">
        <v>7442805</v>
      </c>
      <c r="K1515" s="18" t="n">
        <v>737.6332</v>
      </c>
      <c r="L1515" s="8" t="n">
        <v>225595.6339</v>
      </c>
      <c r="M1515" s="9" t="n">
        <v>148009963</v>
      </c>
      <c r="N1515" s="29" t="n">
        <v>16.84</v>
      </c>
      <c r="O1515" s="30" t="n">
        <v>18.9675</v>
      </c>
      <c r="P1515" s="30" t="n">
        <v>16.84</v>
      </c>
      <c r="Q1515" s="30" t="n">
        <v>18.55</v>
      </c>
      <c r="R1515" s="31" t="n">
        <v>0.1015</v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18" t="n">
        <v>810.1202</v>
      </c>
      <c r="F1516" s="8" t="n">
        <v>631795.162</v>
      </c>
      <c r="G1516" s="9" t="n">
        <v>410805575</v>
      </c>
      <c r="H1516" s="18" t="n">
        <v>81.9811</v>
      </c>
      <c r="I1516" s="8" t="n">
        <v>4932.0552</v>
      </c>
      <c r="J1516" s="9" t="n">
        <v>7284320</v>
      </c>
      <c r="K1516" s="18" t="n">
        <v>892.1013</v>
      </c>
      <c r="L1516" s="8" t="n">
        <v>636727.2172</v>
      </c>
      <c r="M1516" s="9" t="n">
        <v>418089895</v>
      </c>
      <c r="N1516" s="29" t="n">
        <v>18.5525</v>
      </c>
      <c r="O1516" s="30" t="n">
        <v>19.46</v>
      </c>
      <c r="P1516" s="30" t="n">
        <v>17.63</v>
      </c>
      <c r="Q1516" s="30" t="n">
        <v>19.28</v>
      </c>
      <c r="R1516" s="31" t="n">
        <v>0.0392</v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18" t="n">
        <v>490.5403</v>
      </c>
      <c r="F1517" s="8" t="n">
        <v>83109.5704</v>
      </c>
      <c r="G1517" s="9" t="n">
        <v>53893629</v>
      </c>
      <c r="H1517" s="18" t="n">
        <v>95.5309</v>
      </c>
      <c r="I1517" s="8" t="n">
        <v>5510.103</v>
      </c>
      <c r="J1517" s="9" t="n">
        <v>8161539</v>
      </c>
      <c r="K1517" s="18" t="n">
        <v>586.0712</v>
      </c>
      <c r="L1517" s="8" t="n">
        <v>88619.6734</v>
      </c>
      <c r="M1517" s="9" t="n">
        <v>62055168</v>
      </c>
      <c r="N1517" s="29" t="n">
        <v>19.28</v>
      </c>
      <c r="O1517" s="30" t="n">
        <v>20.125</v>
      </c>
      <c r="P1517" s="30" t="n">
        <v>18.3575</v>
      </c>
      <c r="Q1517" s="30" t="n">
        <v>19.43</v>
      </c>
      <c r="R1517" s="31" t="n">
        <v>0.0078</v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18" t="n">
        <v>406.6863</v>
      </c>
      <c r="F1518" s="8" t="n">
        <v>83376.655</v>
      </c>
      <c r="G1518" s="9" t="n">
        <v>53841153</v>
      </c>
      <c r="H1518" s="18" t="n">
        <v>104.1052</v>
      </c>
      <c r="I1518" s="8" t="n">
        <v>6335.3661</v>
      </c>
      <c r="J1518" s="9" t="n">
        <v>9425162</v>
      </c>
      <c r="K1518" s="18" t="n">
        <v>510.7915</v>
      </c>
      <c r="L1518" s="8" t="n">
        <v>89712.0211</v>
      </c>
      <c r="M1518" s="9" t="n">
        <v>63266315</v>
      </c>
      <c r="N1518" s="29" t="n">
        <v>19.425</v>
      </c>
      <c r="O1518" s="30" t="n">
        <v>19.425</v>
      </c>
      <c r="P1518" s="30" t="n">
        <v>18.3875</v>
      </c>
      <c r="Q1518" s="30" t="n">
        <v>18.61</v>
      </c>
      <c r="R1518" s="31" t="n">
        <v>-0.042</v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18" t="n">
        <v>658.5903</v>
      </c>
      <c r="F1519" s="8" t="n">
        <v>155626.5315</v>
      </c>
      <c r="G1519" s="9" t="n">
        <v>100401681</v>
      </c>
      <c r="H1519" s="18" t="n">
        <v>93.19240000000001</v>
      </c>
      <c r="I1519" s="8" t="n">
        <v>5965.4372</v>
      </c>
      <c r="J1519" s="9" t="n">
        <v>8746637</v>
      </c>
      <c r="K1519" s="18" t="n">
        <v>751.7827</v>
      </c>
      <c r="L1519" s="8" t="n">
        <v>161591.9687</v>
      </c>
      <c r="M1519" s="9" t="n">
        <v>109148318</v>
      </c>
      <c r="N1519" s="29" t="n">
        <v>18.6125</v>
      </c>
      <c r="O1519" s="30" t="n">
        <v>19.0125</v>
      </c>
      <c r="P1519" s="30" t="n">
        <v>17.4225</v>
      </c>
      <c r="Q1519" s="30" t="n">
        <v>18.79</v>
      </c>
      <c r="R1519" s="31" t="n">
        <v>0.0095</v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18" t="n">
        <v>807.8280999999999</v>
      </c>
      <c r="F1520" s="8" t="n">
        <v>258522.5687</v>
      </c>
      <c r="G1520" s="9" t="n">
        <v>168087023</v>
      </c>
      <c r="H1520" s="18" t="n">
        <v>82.45780000000001</v>
      </c>
      <c r="I1520" s="8" t="n">
        <v>6146.0061</v>
      </c>
      <c r="J1520" s="9" t="n">
        <v>9084779</v>
      </c>
      <c r="K1520" s="18" t="n">
        <v>890.2859</v>
      </c>
      <c r="L1520" s="8" t="n">
        <v>264668.5748</v>
      </c>
      <c r="M1520" s="9" t="n">
        <v>177171802</v>
      </c>
      <c r="N1520" s="29" t="n">
        <v>18.79</v>
      </c>
      <c r="O1520" s="30" t="n">
        <v>20.0575</v>
      </c>
      <c r="P1520" s="30" t="n">
        <v>17.72</v>
      </c>
      <c r="Q1520" s="30" t="n">
        <v>19.63</v>
      </c>
      <c r="R1520" s="31" t="n">
        <v>0.0447</v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18" t="n">
        <v>775.3949</v>
      </c>
      <c r="F1521" s="8" t="n">
        <v>647818.4861</v>
      </c>
      <c r="G1521" s="9" t="n">
        <v>420310218</v>
      </c>
      <c r="H1521" s="18" t="n">
        <v>82.79259999999999</v>
      </c>
      <c r="I1521" s="8" t="n">
        <v>6335.1914</v>
      </c>
      <c r="J1521" s="9" t="n">
        <v>9334749</v>
      </c>
      <c r="K1521" s="18" t="n">
        <v>858.1875</v>
      </c>
      <c r="L1521" s="8" t="n">
        <v>654153.6775</v>
      </c>
      <c r="M1521" s="9" t="n">
        <v>429644967</v>
      </c>
      <c r="N1521" s="29" t="n">
        <v>19.63</v>
      </c>
      <c r="O1521" s="30" t="n">
        <v>19.63</v>
      </c>
      <c r="P1521" s="30" t="n">
        <v>18.2675</v>
      </c>
      <c r="Q1521" s="30" t="n">
        <v>18.68</v>
      </c>
      <c r="R1521" s="31" t="n">
        <v>-0.0484</v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18" t="n">
        <v>425.528</v>
      </c>
      <c r="F1522" s="8" t="n">
        <v>77379.1713</v>
      </c>
      <c r="G1522" s="9" t="n">
        <v>49892227</v>
      </c>
      <c r="H1522" s="18" t="n">
        <v>74.81610000000001</v>
      </c>
      <c r="I1522" s="8" t="n">
        <v>6588.6078</v>
      </c>
      <c r="J1522" s="9" t="n">
        <v>9546570</v>
      </c>
      <c r="K1522" s="18" t="n">
        <v>500.3441</v>
      </c>
      <c r="L1522" s="8" t="n">
        <v>83967.7791</v>
      </c>
      <c r="M1522" s="9" t="n">
        <v>59438797</v>
      </c>
      <c r="N1522" s="29" t="n">
        <v>18.675</v>
      </c>
      <c r="O1522" s="30" t="n">
        <v>19.455</v>
      </c>
      <c r="P1522" s="30" t="n">
        <v>18.0575</v>
      </c>
      <c r="Q1522" s="30" t="n">
        <v>18.44</v>
      </c>
      <c r="R1522" s="31" t="n">
        <v>-0.0126</v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18" t="n">
        <v>369.3723</v>
      </c>
      <c r="F1523" s="8" t="n">
        <v>84856.697</v>
      </c>
      <c r="G1523" s="9" t="n">
        <v>54640181</v>
      </c>
      <c r="H1523" s="18" t="n">
        <v>73.8917</v>
      </c>
      <c r="I1523" s="8" t="n">
        <v>6982.5718</v>
      </c>
      <c r="J1523" s="9" t="n">
        <v>10063684</v>
      </c>
      <c r="K1523" s="18" t="n">
        <v>443.264</v>
      </c>
      <c r="L1523" s="8" t="n">
        <v>91839.26880000001</v>
      </c>
      <c r="M1523" s="9" t="n">
        <v>64703865</v>
      </c>
      <c r="N1523" s="29" t="n">
        <v>18.44</v>
      </c>
      <c r="O1523" s="30" t="n">
        <v>18.44</v>
      </c>
      <c r="P1523" s="30" t="n">
        <v>17.425</v>
      </c>
      <c r="Q1523" s="30" t="n">
        <v>17.82</v>
      </c>
      <c r="R1523" s="31" t="n">
        <v>-0.0336</v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18" t="n">
        <v>538.0281</v>
      </c>
      <c r="F1524" s="8" t="n">
        <v>133945.4935</v>
      </c>
      <c r="G1524" s="9" t="n">
        <v>85954469</v>
      </c>
      <c r="H1524" s="18" t="n">
        <v>76.76739999999999</v>
      </c>
      <c r="I1524" s="8" t="n">
        <v>7605.3145</v>
      </c>
      <c r="J1524" s="9" t="n">
        <v>11376855</v>
      </c>
      <c r="K1524" s="18" t="n">
        <v>614.7954999999999</v>
      </c>
      <c r="L1524" s="8" t="n">
        <v>141550.808</v>
      </c>
      <c r="M1524" s="9" t="n">
        <v>97331324</v>
      </c>
      <c r="N1524" s="29" t="n">
        <v>17.8225</v>
      </c>
      <c r="O1524" s="30" t="n">
        <v>19.025</v>
      </c>
      <c r="P1524" s="30" t="n">
        <v>16.465</v>
      </c>
      <c r="Q1524" s="30" t="n">
        <v>17.91</v>
      </c>
      <c r="R1524" s="31" t="n">
        <v>0.0049</v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18" t="n">
        <v>516.5536</v>
      </c>
      <c r="F1525" s="8" t="n">
        <v>191735.8196</v>
      </c>
      <c r="G1525" s="9" t="n">
        <v>121956527</v>
      </c>
      <c r="H1525" s="18" t="n">
        <v>74.3806</v>
      </c>
      <c r="I1525" s="8" t="n">
        <v>7387.1073</v>
      </c>
      <c r="J1525" s="9" t="n">
        <v>10765585</v>
      </c>
      <c r="K1525" s="18" t="n">
        <v>590.9342</v>
      </c>
      <c r="L1525" s="8" t="n">
        <v>199122.9269</v>
      </c>
      <c r="M1525" s="9" t="n">
        <v>132722112</v>
      </c>
      <c r="N1525" s="29" t="n">
        <v>17.91</v>
      </c>
      <c r="O1525" s="30" t="n">
        <v>17.91</v>
      </c>
      <c r="P1525" s="30" t="n">
        <v>16.3925</v>
      </c>
      <c r="Q1525" s="30" t="n">
        <v>16.7</v>
      </c>
      <c r="R1525" s="31" t="n">
        <v>-0.06759999999999999</v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18" t="n">
        <v>759.1289</v>
      </c>
      <c r="F1526" s="8" t="n">
        <v>651674.9134</v>
      </c>
      <c r="G1526" s="9" t="n">
        <v>411445320</v>
      </c>
      <c r="H1526" s="18" t="n">
        <v>70.58410000000001</v>
      </c>
      <c r="I1526" s="8" t="n">
        <v>4552.6466</v>
      </c>
      <c r="J1526" s="9" t="n">
        <v>6645350</v>
      </c>
      <c r="K1526" s="18" t="n">
        <v>829.713</v>
      </c>
      <c r="L1526" s="8" t="n">
        <v>656227.5600000001</v>
      </c>
      <c r="M1526" s="9" t="n">
        <v>418090670</v>
      </c>
      <c r="N1526" s="29" t="n">
        <v>16.7025</v>
      </c>
      <c r="O1526" s="30" t="n">
        <v>16.96</v>
      </c>
      <c r="P1526" s="30" t="n">
        <v>15.3625</v>
      </c>
      <c r="Q1526" s="30" t="n">
        <v>16.13</v>
      </c>
      <c r="R1526" s="31" t="n">
        <v>-0.0343</v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18" t="n">
        <v>271.3144</v>
      </c>
      <c r="F1527" s="8" t="n">
        <v>65183.3256</v>
      </c>
      <c r="G1527" s="9" t="n">
        <v>41635469</v>
      </c>
      <c r="H1527" s="18" t="n">
        <v>75.0231</v>
      </c>
      <c r="I1527" s="8" t="n">
        <v>3141.5961</v>
      </c>
      <c r="J1527" s="9" t="n">
        <v>4534018</v>
      </c>
      <c r="K1527" s="18" t="n">
        <v>346.3375</v>
      </c>
      <c r="L1527" s="8" t="n">
        <v>68324.92170000001</v>
      </c>
      <c r="M1527" s="9" t="n">
        <v>46169487</v>
      </c>
      <c r="N1527" s="29" t="n">
        <v>16.1325</v>
      </c>
      <c r="O1527" s="30" t="n">
        <v>16.3275</v>
      </c>
      <c r="P1527" s="30" t="n">
        <v>14.6975</v>
      </c>
      <c r="Q1527" s="30" t="n">
        <v>14.98</v>
      </c>
      <c r="R1527" s="31" t="n">
        <v>-0.07140000000000001</v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18" t="n">
        <v>585.832</v>
      </c>
      <c r="F1528" s="8" t="n">
        <v>161740.3841</v>
      </c>
      <c r="G1528" s="9" t="n">
        <v>103785345</v>
      </c>
      <c r="H1528" s="18" t="n">
        <v>84.1841</v>
      </c>
      <c r="I1528" s="8" t="n">
        <v>3864.518</v>
      </c>
      <c r="J1528" s="9" t="n">
        <v>5690312</v>
      </c>
      <c r="K1528" s="18" t="n">
        <v>670.0161000000001</v>
      </c>
      <c r="L1528" s="8" t="n">
        <v>165604.9021</v>
      </c>
      <c r="M1528" s="9" t="n">
        <v>109475657</v>
      </c>
      <c r="N1528" s="29" t="n">
        <v>14.9825</v>
      </c>
      <c r="O1528" s="30" t="n">
        <v>16.5525</v>
      </c>
      <c r="P1528" s="30" t="n">
        <v>14.5925</v>
      </c>
      <c r="Q1528" s="30" t="n">
        <v>16.19</v>
      </c>
      <c r="R1528" s="31" t="n">
        <v>0.0806</v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18" t="n">
        <v>659.2123</v>
      </c>
      <c r="F1529" s="8" t="n">
        <v>243916.0068</v>
      </c>
      <c r="G1529" s="9" t="n">
        <v>158376582</v>
      </c>
      <c r="H1529" s="18" t="n">
        <v>63.5328</v>
      </c>
      <c r="I1529" s="8" t="n">
        <v>3218.9962</v>
      </c>
      <c r="J1529" s="9" t="n">
        <v>4790860</v>
      </c>
      <c r="K1529" s="18" t="n">
        <v>722.7451</v>
      </c>
      <c r="L1529" s="8" t="n">
        <v>247135.003</v>
      </c>
      <c r="M1529" s="9" t="n">
        <v>163167442</v>
      </c>
      <c r="N1529" s="29" t="n">
        <v>16.185</v>
      </c>
      <c r="O1529" s="30" t="n">
        <v>16.9175</v>
      </c>
      <c r="P1529" s="30" t="n">
        <v>13.9125</v>
      </c>
      <c r="Q1529" s="30" t="n">
        <v>16.54</v>
      </c>
      <c r="R1529" s="31" t="n">
        <v>0.0219</v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18" t="n">
        <v>923.5717</v>
      </c>
      <c r="F1530" s="8" t="n">
        <v>777765.3935</v>
      </c>
      <c r="G1530" s="9" t="n">
        <v>510113335</v>
      </c>
      <c r="H1530" s="18" t="n">
        <v>68.75409999999999</v>
      </c>
      <c r="I1530" s="8" t="n">
        <v>3432.4808</v>
      </c>
      <c r="J1530" s="9" t="n">
        <v>5323660</v>
      </c>
      <c r="K1530" s="18" t="n">
        <v>992.3258</v>
      </c>
      <c r="L1530" s="8" t="n">
        <v>781197.8743</v>
      </c>
      <c r="M1530" s="9" t="n">
        <v>515436995</v>
      </c>
      <c r="N1530" s="29" t="n">
        <v>16.5425</v>
      </c>
      <c r="O1530" s="30" t="n">
        <v>16.5425</v>
      </c>
      <c r="P1530" s="30" t="n">
        <v>15.115</v>
      </c>
      <c r="Q1530" s="30" t="n">
        <v>15.36</v>
      </c>
      <c r="R1530" s="31" t="n">
        <v>-0.07149999999999999</v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18" t="n">
        <v>530.7905</v>
      </c>
      <c r="F1531" s="8" t="n">
        <v>101823.8919</v>
      </c>
      <c r="G1531" s="9" t="n">
        <v>66321024</v>
      </c>
      <c r="H1531" s="18" t="n">
        <v>71.63249999999999</v>
      </c>
      <c r="I1531" s="8" t="n">
        <v>3612.089</v>
      </c>
      <c r="J1531" s="9" t="n">
        <v>5545514</v>
      </c>
      <c r="K1531" s="18" t="n">
        <v>602.423</v>
      </c>
      <c r="L1531" s="8" t="n">
        <v>105435.9809</v>
      </c>
      <c r="M1531" s="9" t="n">
        <v>71866538</v>
      </c>
      <c r="N1531" s="29" t="n">
        <v>15.355</v>
      </c>
      <c r="O1531" s="30" t="n">
        <v>16.98</v>
      </c>
      <c r="P1531" s="30" t="n">
        <v>14.85</v>
      </c>
      <c r="Q1531" s="30" t="n">
        <v>16.28</v>
      </c>
      <c r="R1531" s="31" t="n">
        <v>0.0602</v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18" t="n">
        <v>367.1233</v>
      </c>
      <c r="F1532" s="8" t="n">
        <v>81761.91099999999</v>
      </c>
      <c r="G1532" s="9" t="n">
        <v>53274790</v>
      </c>
      <c r="H1532" s="18" t="n">
        <v>59.3009</v>
      </c>
      <c r="I1532" s="8" t="n">
        <v>2905.4996</v>
      </c>
      <c r="J1532" s="9" t="n">
        <v>4254255</v>
      </c>
      <c r="K1532" s="18" t="n">
        <v>426.4242</v>
      </c>
      <c r="L1532" s="8" t="n">
        <v>84667.4106</v>
      </c>
      <c r="M1532" s="9" t="n">
        <v>57529045</v>
      </c>
      <c r="N1532" s="29" t="n">
        <v>16.2775</v>
      </c>
      <c r="O1532" s="30" t="n">
        <v>16.405</v>
      </c>
      <c r="P1532" s="30" t="n">
        <v>15.53</v>
      </c>
      <c r="Q1532" s="30" t="n">
        <v>15.89</v>
      </c>
      <c r="R1532" s="31" t="n">
        <v>-0.0238</v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18" t="n">
        <v>716.3691</v>
      </c>
      <c r="F1533" s="8" t="n">
        <v>184602.0871</v>
      </c>
      <c r="G1533" s="9" t="n">
        <v>120383176</v>
      </c>
      <c r="H1533" s="18" t="n">
        <v>75.496</v>
      </c>
      <c r="I1533" s="8" t="n">
        <v>3716.8976</v>
      </c>
      <c r="J1533" s="9" t="n">
        <v>5236199</v>
      </c>
      <c r="K1533" s="18" t="n">
        <v>791.8651</v>
      </c>
      <c r="L1533" s="8" t="n">
        <v>188318.9847</v>
      </c>
      <c r="M1533" s="9" t="n">
        <v>125619375</v>
      </c>
      <c r="N1533" s="29" t="n">
        <v>15.885</v>
      </c>
      <c r="O1533" s="30" t="n">
        <v>16.37</v>
      </c>
      <c r="P1533" s="30" t="n">
        <v>13.46</v>
      </c>
      <c r="Q1533" s="30" t="n">
        <v>15.79</v>
      </c>
      <c r="R1533" s="31" t="n">
        <v>-0.006</v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18" t="n">
        <v>645.0533</v>
      </c>
      <c r="F1534" s="8" t="n">
        <v>211090.6562</v>
      </c>
      <c r="G1534" s="9" t="n">
        <v>138982459</v>
      </c>
      <c r="H1534" s="18" t="n">
        <v>55.501</v>
      </c>
      <c r="I1534" s="8" t="n">
        <v>3021.3768</v>
      </c>
      <c r="J1534" s="9" t="n">
        <v>4459902</v>
      </c>
      <c r="K1534" s="18" t="n">
        <v>700.5543</v>
      </c>
      <c r="L1534" s="8" t="n">
        <v>214112.033</v>
      </c>
      <c r="M1534" s="9" t="n">
        <v>143442361</v>
      </c>
      <c r="N1534" s="29" t="n">
        <v>15.7875</v>
      </c>
      <c r="O1534" s="30" t="n">
        <v>18.44</v>
      </c>
      <c r="P1534" s="30" t="n">
        <v>15.7875</v>
      </c>
      <c r="Q1534" s="30" t="n">
        <v>17.03</v>
      </c>
      <c r="R1534" s="31" t="n">
        <v>0.07870000000000001</v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18" t="n">
        <v>746.7055</v>
      </c>
      <c r="F1535" s="8" t="n">
        <v>625369.2041</v>
      </c>
      <c r="G1535" s="9" t="n">
        <v>413577013</v>
      </c>
      <c r="H1535" s="18" t="n">
        <v>56.0965</v>
      </c>
      <c r="I1535" s="8" t="n">
        <v>3241.5988</v>
      </c>
      <c r="J1535" s="9" t="n">
        <v>4698706</v>
      </c>
      <c r="K1535" s="18" t="n">
        <v>802.802</v>
      </c>
      <c r="L1535" s="8" t="n">
        <v>628610.8029</v>
      </c>
      <c r="M1535" s="9" t="n">
        <v>418275719</v>
      </c>
      <c r="N1535" s="29" t="n">
        <v>17.0275</v>
      </c>
      <c r="O1535" s="30" t="n">
        <v>17.0275</v>
      </c>
      <c r="P1535" s="30" t="n">
        <v>15.5225</v>
      </c>
      <c r="Q1535" s="30" t="n">
        <v>15.58</v>
      </c>
      <c r="R1535" s="31" t="n">
        <v>-0.08500000000000001</v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18" t="n">
        <v>386.2408</v>
      </c>
      <c r="F1536" s="8" t="n">
        <v>77111.98699999999</v>
      </c>
      <c r="G1536" s="9" t="n">
        <v>50333510</v>
      </c>
      <c r="H1536" s="18" t="n">
        <v>62.376</v>
      </c>
      <c r="I1536" s="8" t="n">
        <v>3852.6595</v>
      </c>
      <c r="J1536" s="9" t="n">
        <v>5674471</v>
      </c>
      <c r="K1536" s="18" t="n">
        <v>448.6168</v>
      </c>
      <c r="L1536" s="8" t="n">
        <v>80964.6465</v>
      </c>
      <c r="M1536" s="9" t="n">
        <v>56007981</v>
      </c>
      <c r="N1536" s="29" t="n">
        <v>15.575</v>
      </c>
      <c r="O1536" s="30" t="n">
        <v>15.845</v>
      </c>
      <c r="P1536" s="30" t="n">
        <v>14.9025</v>
      </c>
      <c r="Q1536" s="30" t="n">
        <v>15.63</v>
      </c>
      <c r="R1536" s="31" t="n">
        <v>0.0035</v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18" t="n">
        <v>349.6243</v>
      </c>
      <c r="F1537" s="8" t="n">
        <v>80216.40210000001</v>
      </c>
      <c r="G1537" s="9" t="n">
        <v>52604674</v>
      </c>
      <c r="H1537" s="18" t="n">
        <v>52.2999</v>
      </c>
      <c r="I1537" s="8" t="n">
        <v>3440.0916</v>
      </c>
      <c r="J1537" s="9" t="n">
        <v>5141061</v>
      </c>
      <c r="K1537" s="18" t="n">
        <v>401.9242</v>
      </c>
      <c r="L1537" s="8" t="n">
        <v>83656.49370000001</v>
      </c>
      <c r="M1537" s="9" t="n">
        <v>57745735</v>
      </c>
      <c r="N1537" s="29" t="n">
        <v>15.6325</v>
      </c>
      <c r="O1537" s="30" t="n">
        <v>15.945</v>
      </c>
      <c r="P1537" s="30" t="n">
        <v>15.1225</v>
      </c>
      <c r="Q1537" s="30" t="n">
        <v>15.61</v>
      </c>
      <c r="R1537" s="31" t="n">
        <v>-0.0014</v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18" t="n">
        <v>653.9603</v>
      </c>
      <c r="F1538" s="8" t="n">
        <v>181581.044</v>
      </c>
      <c r="G1538" s="9" t="n">
        <v>118385138</v>
      </c>
      <c r="H1538" s="18" t="n">
        <v>74.7805</v>
      </c>
      <c r="I1538" s="8" t="n">
        <v>4879.9291</v>
      </c>
      <c r="J1538" s="9" t="n">
        <v>7177476</v>
      </c>
      <c r="K1538" s="18" t="n">
        <v>728.7408</v>
      </c>
      <c r="L1538" s="8" t="n">
        <v>186460.9731</v>
      </c>
      <c r="M1538" s="9" t="n">
        <v>125562614</v>
      </c>
      <c r="N1538" s="29" t="n">
        <v>15.6125</v>
      </c>
      <c r="O1538" s="30" t="n">
        <v>15.6125</v>
      </c>
      <c r="P1538" s="30" t="n">
        <v>14.395</v>
      </c>
      <c r="Q1538" s="30" t="n">
        <v>14.72</v>
      </c>
      <c r="R1538" s="31" t="n">
        <v>-0.0572</v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18" t="n">
        <v>618.4971</v>
      </c>
      <c r="F1539" s="8" t="n">
        <v>237963.4607</v>
      </c>
      <c r="G1539" s="9" t="n">
        <v>152715386</v>
      </c>
      <c r="H1539" s="18" t="n">
        <v>84.78919999999999</v>
      </c>
      <c r="I1539" s="8" t="n">
        <v>5438.3051</v>
      </c>
      <c r="J1539" s="9" t="n">
        <v>8047393</v>
      </c>
      <c r="K1539" s="18" t="n">
        <v>703.2863</v>
      </c>
      <c r="L1539" s="8" t="n">
        <v>243401.7658</v>
      </c>
      <c r="M1539" s="9" t="n">
        <v>160762779</v>
      </c>
      <c r="N1539" s="29" t="n">
        <v>14.7175</v>
      </c>
      <c r="O1539" s="30" t="n">
        <v>14.7175</v>
      </c>
      <c r="P1539" s="30" t="n">
        <v>13.5575</v>
      </c>
      <c r="Q1539" s="30" t="n">
        <v>14.35</v>
      </c>
      <c r="R1539" s="31" t="n">
        <v>-0.025</v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18" t="n">
        <v>605.4342</v>
      </c>
      <c r="F1540" s="8" t="n">
        <v>547558.9615</v>
      </c>
      <c r="G1540" s="9" t="n">
        <v>351391491</v>
      </c>
      <c r="H1540" s="18" t="n">
        <v>63.6666</v>
      </c>
      <c r="I1540" s="8" t="n">
        <v>4281.3607</v>
      </c>
      <c r="J1540" s="9" t="n">
        <v>6551799</v>
      </c>
      <c r="K1540" s="18" t="n">
        <v>669.1008</v>
      </c>
      <c r="L1540" s="8" t="n">
        <v>551840.3222000001</v>
      </c>
      <c r="M1540" s="9" t="n">
        <v>357943290</v>
      </c>
      <c r="N1540" s="29" t="n">
        <v>14.3525</v>
      </c>
      <c r="O1540" s="30" t="n">
        <v>14.3525</v>
      </c>
      <c r="P1540" s="30" t="n">
        <v>13.01</v>
      </c>
      <c r="Q1540" s="30" t="n">
        <v>13.36</v>
      </c>
      <c r="R1540" s="31" t="n">
        <v>-0.0692</v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18" t="n">
        <v>278.5099</v>
      </c>
      <c r="F1541" s="8" t="n">
        <v>63684.7139</v>
      </c>
      <c r="G1541" s="9" t="n">
        <v>40373338</v>
      </c>
      <c r="H1541" s="18" t="n">
        <v>79.1262</v>
      </c>
      <c r="I1541" s="8" t="n">
        <v>5166.0725</v>
      </c>
      <c r="J1541" s="9" t="n">
        <v>7919283</v>
      </c>
      <c r="K1541" s="18" t="n">
        <v>357.6361</v>
      </c>
      <c r="L1541" s="8" t="n">
        <v>68850.7864</v>
      </c>
      <c r="M1541" s="9" t="n">
        <v>48292621</v>
      </c>
      <c r="N1541" s="29" t="n">
        <v>13.3625</v>
      </c>
      <c r="O1541" s="30" t="n">
        <v>13.5325</v>
      </c>
      <c r="P1541" s="30" t="n">
        <v>12.35</v>
      </c>
      <c r="Q1541" s="30" t="n">
        <v>13.19</v>
      </c>
      <c r="R1541" s="31" t="n">
        <v>-0.0129</v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18" t="n">
        <v>261.696</v>
      </c>
      <c r="F1542" s="8" t="n">
        <v>77657.3352</v>
      </c>
      <c r="G1542" s="9" t="n">
        <v>49227962</v>
      </c>
      <c r="H1542" s="18" t="n">
        <v>72.9593</v>
      </c>
      <c r="I1542" s="8" t="n">
        <v>5205.9641</v>
      </c>
      <c r="J1542" s="9" t="n">
        <v>7820820</v>
      </c>
      <c r="K1542" s="18" t="n">
        <v>334.6553</v>
      </c>
      <c r="L1542" s="8" t="n">
        <v>82863.2993</v>
      </c>
      <c r="M1542" s="9" t="n">
        <v>57048782</v>
      </c>
      <c r="N1542" s="29" t="n">
        <v>13.1875</v>
      </c>
      <c r="O1542" s="30" t="n">
        <v>13.225</v>
      </c>
      <c r="P1542" s="30" t="n">
        <v>11.9925</v>
      </c>
      <c r="Q1542" s="30" t="n">
        <v>12.67</v>
      </c>
      <c r="R1542" s="31" t="n">
        <v>-0.0392</v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18" t="n">
        <v>464.1512</v>
      </c>
      <c r="F1543" s="8" t="n">
        <v>147479.7949</v>
      </c>
      <c r="G1543" s="9" t="n">
        <v>93854615</v>
      </c>
      <c r="H1543" s="18" t="n">
        <v>81.6313</v>
      </c>
      <c r="I1543" s="8" t="n">
        <v>5901.7157</v>
      </c>
      <c r="J1543" s="9" t="n">
        <v>9115504</v>
      </c>
      <c r="K1543" s="18" t="n">
        <v>545.7825</v>
      </c>
      <c r="L1543" s="8" t="n">
        <v>153381.5106</v>
      </c>
      <c r="M1543" s="9" t="n">
        <v>102970119</v>
      </c>
      <c r="N1543" s="29" t="n">
        <v>12.6725</v>
      </c>
      <c r="O1543" s="30" t="n">
        <v>13.6425</v>
      </c>
      <c r="P1543" s="30" t="n">
        <v>12.07</v>
      </c>
      <c r="Q1543" s="30" t="n">
        <v>12.97</v>
      </c>
      <c r="R1543" s="31" t="n">
        <v>0.0235</v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18" t="n">
        <v>346.6753</v>
      </c>
      <c r="F1544" s="8" t="n">
        <v>158708.6031</v>
      </c>
      <c r="G1544" s="9" t="n">
        <v>100773427</v>
      </c>
      <c r="H1544" s="18" t="n">
        <v>66.81100000000001</v>
      </c>
      <c r="I1544" s="8" t="n">
        <v>5498.2499</v>
      </c>
      <c r="J1544" s="9" t="n">
        <v>8407865</v>
      </c>
      <c r="K1544" s="18" t="n">
        <v>413.4863</v>
      </c>
      <c r="L1544" s="8" t="n">
        <v>164206.853</v>
      </c>
      <c r="M1544" s="9" t="n">
        <v>109181292</v>
      </c>
      <c r="N1544" s="29" t="n">
        <v>12.97</v>
      </c>
      <c r="O1544" s="30" t="n">
        <v>13.51</v>
      </c>
      <c r="P1544" s="30" t="n">
        <v>12.6475</v>
      </c>
      <c r="Q1544" s="30" t="n">
        <v>12.84</v>
      </c>
      <c r="R1544" s="31" t="n">
        <v>-0.01</v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18" t="n">
        <v>729.7633</v>
      </c>
      <c r="F1545" s="8" t="n">
        <v>701651.3541</v>
      </c>
      <c r="G1545" s="9" t="n">
        <v>448832343</v>
      </c>
      <c r="H1545" s="18" t="n">
        <v>64.6819</v>
      </c>
      <c r="I1545" s="8" t="n">
        <v>5988.8409</v>
      </c>
      <c r="J1545" s="9" t="n">
        <v>9217289</v>
      </c>
      <c r="K1545" s="18" t="n">
        <v>794.4452</v>
      </c>
      <c r="L1545" s="8" t="n">
        <v>707640.1949999999</v>
      </c>
      <c r="M1545" s="9" t="n">
        <v>458049632</v>
      </c>
      <c r="N1545" s="29" t="n">
        <v>12.8425</v>
      </c>
      <c r="O1545" s="30" t="n">
        <v>14.24</v>
      </c>
      <c r="P1545" s="30" t="n">
        <v>12.43</v>
      </c>
      <c r="Q1545" s="30" t="n">
        <v>13.94</v>
      </c>
      <c r="R1545" s="31" t="n">
        <v>0.08550000000000001</v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18" t="n">
        <v>384.0286</v>
      </c>
      <c r="F1546" s="8" t="n">
        <v>96431.86470000001</v>
      </c>
      <c r="G1546" s="9" t="n">
        <v>60883656</v>
      </c>
      <c r="H1546" s="18" t="n">
        <v>75.0561</v>
      </c>
      <c r="I1546" s="8" t="n">
        <v>6941.5776</v>
      </c>
      <c r="J1546" s="9" t="n">
        <v>10534367</v>
      </c>
      <c r="K1546" s="18" t="n">
        <v>459.0847</v>
      </c>
      <c r="L1546" s="8" t="n">
        <v>103373.4423</v>
      </c>
      <c r="M1546" s="9" t="n">
        <v>71418023</v>
      </c>
      <c r="N1546" s="29" t="n">
        <v>13.9425</v>
      </c>
      <c r="O1546" s="30" t="n">
        <v>14.3025</v>
      </c>
      <c r="P1546" s="30" t="n">
        <v>13.295</v>
      </c>
      <c r="Q1546" s="30" t="n">
        <v>13.39</v>
      </c>
      <c r="R1546" s="31" t="n">
        <v>-0.0396</v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18" t="n">
        <v>315.6675</v>
      </c>
      <c r="F1547" s="8" t="n">
        <v>100039.3686</v>
      </c>
      <c r="G1547" s="9" t="n">
        <v>62888470</v>
      </c>
      <c r="H1547" s="18" t="n">
        <v>76.2444</v>
      </c>
      <c r="I1547" s="8" t="n">
        <v>7538.8305</v>
      </c>
      <c r="J1547" s="9" t="n">
        <v>11201751</v>
      </c>
      <c r="K1547" s="18" t="n">
        <v>391.9119</v>
      </c>
      <c r="L1547" s="8" t="n">
        <v>107578.1991</v>
      </c>
      <c r="M1547" s="9" t="n">
        <v>74090221</v>
      </c>
      <c r="N1547" s="29" t="n">
        <v>13.385</v>
      </c>
      <c r="O1547" s="30" t="n">
        <v>13.385</v>
      </c>
      <c r="P1547" s="30" t="n">
        <v>12.4325</v>
      </c>
      <c r="Q1547" s="30" t="n">
        <v>13.05</v>
      </c>
      <c r="R1547" s="31" t="n">
        <v>-0.025</v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18" t="n">
        <v>652.3784000000001</v>
      </c>
      <c r="F1548" s="8" t="n">
        <v>264693.2477</v>
      </c>
      <c r="G1548" s="9" t="n">
        <v>166605765</v>
      </c>
      <c r="H1548" s="18" t="n">
        <v>73.88120000000001</v>
      </c>
      <c r="I1548" s="8" t="n">
        <v>8244.105100000001</v>
      </c>
      <c r="J1548" s="9" t="n">
        <v>12499762</v>
      </c>
      <c r="K1548" s="18" t="n">
        <v>726.2596</v>
      </c>
      <c r="L1548" s="8" t="n">
        <v>272937.3528</v>
      </c>
      <c r="M1548" s="9" t="n">
        <v>179105527</v>
      </c>
      <c r="N1548" s="29" t="n">
        <v>13.05</v>
      </c>
      <c r="O1548" s="30" t="n">
        <v>14.07</v>
      </c>
      <c r="P1548" s="30" t="n">
        <v>12.9175</v>
      </c>
      <c r="Q1548" s="30" t="n">
        <v>13.61</v>
      </c>
      <c r="R1548" s="31" t="n">
        <v>0.0429</v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18" t="n">
        <v>851.8847</v>
      </c>
      <c r="F1549" s="8" t="n">
        <v>742452.0331999999</v>
      </c>
      <c r="G1549" s="9" t="n">
        <v>466472755</v>
      </c>
      <c r="H1549" s="18" t="n">
        <v>70.37990000000001</v>
      </c>
      <c r="I1549" s="8" t="n">
        <v>5260.0086</v>
      </c>
      <c r="J1549" s="9" t="n">
        <v>7826964</v>
      </c>
      <c r="K1549" s="18" t="n">
        <v>922.2646</v>
      </c>
      <c r="L1549" s="8" t="n">
        <v>747712.0418</v>
      </c>
      <c r="M1549" s="9" t="n">
        <v>474299719</v>
      </c>
      <c r="N1549" s="29" t="n">
        <v>13.61</v>
      </c>
      <c r="O1549" s="30" t="n">
        <v>13.9675</v>
      </c>
      <c r="P1549" s="30" t="n">
        <v>13.1525</v>
      </c>
      <c r="Q1549" s="30" t="n">
        <v>13.6</v>
      </c>
      <c r="R1549" s="31" t="n">
        <v>-0.0007</v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18" t="n">
        <v>312.4592</v>
      </c>
      <c r="F1550" s="8" t="n">
        <v>73189.7944</v>
      </c>
      <c r="G1550" s="9" t="n">
        <v>46526489</v>
      </c>
      <c r="H1550" s="18" t="n">
        <v>76.39490000000001</v>
      </c>
      <c r="I1550" s="8" t="n">
        <v>3509.7265</v>
      </c>
      <c r="J1550" s="9" t="n">
        <v>5069169</v>
      </c>
      <c r="K1550" s="18" t="n">
        <v>388.8541</v>
      </c>
      <c r="L1550" s="8" t="n">
        <v>76699.5209</v>
      </c>
      <c r="M1550" s="9" t="n">
        <v>51595658</v>
      </c>
      <c r="N1550" s="29" t="n">
        <v>13.6</v>
      </c>
      <c r="O1550" s="30" t="n">
        <v>14.0725</v>
      </c>
      <c r="P1550" s="30" t="n">
        <v>13.15</v>
      </c>
      <c r="Q1550" s="30" t="n">
        <v>13.24</v>
      </c>
      <c r="R1550" s="31" t="n">
        <v>-0.0265</v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18" t="n">
        <v>259.6641</v>
      </c>
      <c r="F1551" s="8" t="n">
        <v>78829.8861</v>
      </c>
      <c r="G1551" s="9" t="n">
        <v>50026107</v>
      </c>
      <c r="H1551" s="18" t="n">
        <v>73.4217</v>
      </c>
      <c r="I1551" s="8" t="n">
        <v>3312.7521</v>
      </c>
      <c r="J1551" s="9" t="n">
        <v>4817155</v>
      </c>
      <c r="K1551" s="18" t="n">
        <v>333.0858</v>
      </c>
      <c r="L1551" s="8" t="n">
        <v>82142.6382</v>
      </c>
      <c r="M1551" s="9" t="n">
        <v>54843262</v>
      </c>
      <c r="N1551" s="29" t="n">
        <v>13.2425</v>
      </c>
      <c r="O1551" s="30" t="n">
        <v>13.2925</v>
      </c>
      <c r="P1551" s="30" t="n">
        <v>12.1925</v>
      </c>
      <c r="Q1551" s="30" t="n">
        <v>12.29</v>
      </c>
      <c r="R1551" s="31" t="n">
        <v>-0.07190000000000001</v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18" t="n">
        <v>400.9644</v>
      </c>
      <c r="F1552" s="8" t="n">
        <v>143044.3769</v>
      </c>
      <c r="G1552" s="9" t="n">
        <v>90282173</v>
      </c>
      <c r="H1552" s="18" t="n">
        <v>86.59999999999999</v>
      </c>
      <c r="I1552" s="8" t="n">
        <v>4011.0174</v>
      </c>
      <c r="J1552" s="9" t="n">
        <v>5659028</v>
      </c>
      <c r="K1552" s="18" t="n">
        <v>487.5644</v>
      </c>
      <c r="L1552" s="8" t="n">
        <v>147055.3943</v>
      </c>
      <c r="M1552" s="9" t="n">
        <v>95941201</v>
      </c>
      <c r="N1552" s="29" t="n">
        <v>12.2875</v>
      </c>
      <c r="O1552" s="30" t="n">
        <v>12.2875</v>
      </c>
      <c r="P1552" s="30" t="n">
        <v>11.65</v>
      </c>
      <c r="Q1552" s="30" t="n">
        <v>11.8</v>
      </c>
      <c r="R1552" s="31" t="n">
        <v>-0.0397</v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18" t="n">
        <v>388.4404</v>
      </c>
      <c r="F1553" s="8" t="n">
        <v>201707.1754</v>
      </c>
      <c r="G1553" s="9" t="n">
        <v>127164860</v>
      </c>
      <c r="H1553" s="18" t="n">
        <v>71.3627</v>
      </c>
      <c r="I1553" s="8" t="n">
        <v>3471.7381</v>
      </c>
      <c r="J1553" s="9" t="n">
        <v>4898796</v>
      </c>
      <c r="K1553" s="18" t="n">
        <v>459.8031</v>
      </c>
      <c r="L1553" s="8" t="n">
        <v>205178.9135</v>
      </c>
      <c r="M1553" s="9" t="n">
        <v>132063656</v>
      </c>
      <c r="N1553" s="29" t="n">
        <v>11.7975</v>
      </c>
      <c r="O1553" s="30" t="n">
        <v>12.3575</v>
      </c>
      <c r="P1553" s="30" t="n">
        <v>11.7025</v>
      </c>
      <c r="Q1553" s="30" t="n">
        <v>11.82</v>
      </c>
      <c r="R1553" s="31" t="n">
        <v>0.0019</v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18" t="n">
        <v>598.7052</v>
      </c>
      <c r="F1554" s="8" t="n">
        <v>617856.6829</v>
      </c>
      <c r="G1554" s="9" t="n">
        <v>388697183</v>
      </c>
      <c r="H1554" s="18" t="n">
        <v>76.18340000000001</v>
      </c>
      <c r="I1554" s="8" t="n">
        <v>3858.3686</v>
      </c>
      <c r="J1554" s="9" t="n">
        <v>5626382</v>
      </c>
      <c r="K1554" s="18" t="n">
        <v>674.8886</v>
      </c>
      <c r="L1554" s="8" t="n">
        <v>621715.0514999999</v>
      </c>
      <c r="M1554" s="9" t="n">
        <v>394323565</v>
      </c>
      <c r="N1554" s="29" t="n">
        <v>11.8175</v>
      </c>
      <c r="O1554" s="30" t="n">
        <v>11.935</v>
      </c>
      <c r="P1554" s="30" t="n">
        <v>11.055</v>
      </c>
      <c r="Q1554" s="30" t="n">
        <v>11.65</v>
      </c>
      <c r="R1554" s="31" t="n">
        <v>-0.0142</v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18" t="n">
        <v>467.5546</v>
      </c>
      <c r="F1555" s="8" t="n">
        <v>112127.4467</v>
      </c>
      <c r="G1555" s="9" t="n">
        <v>70872496</v>
      </c>
      <c r="H1555" s="18" t="n">
        <v>90.3329</v>
      </c>
      <c r="I1555" s="8" t="n">
        <v>4913.8519</v>
      </c>
      <c r="J1555" s="9" t="n">
        <v>7074845</v>
      </c>
      <c r="K1555" s="18" t="n">
        <v>557.8875</v>
      </c>
      <c r="L1555" s="8" t="n">
        <v>117041.2986</v>
      </c>
      <c r="M1555" s="9" t="n">
        <v>77947341</v>
      </c>
      <c r="N1555" s="29" t="n">
        <v>11.6475</v>
      </c>
      <c r="O1555" s="30" t="n">
        <v>15.16</v>
      </c>
      <c r="P1555" s="30" t="n">
        <v>11.335</v>
      </c>
      <c r="Q1555" s="30" t="n">
        <v>14.68</v>
      </c>
      <c r="R1555" s="31" t="n">
        <v>0.2604</v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18" t="n">
        <v>310.7454</v>
      </c>
      <c r="F1556" s="8" t="n">
        <v>84832.0704</v>
      </c>
      <c r="G1556" s="9" t="n">
        <v>53897458</v>
      </c>
      <c r="H1556" s="18" t="n">
        <v>76.7407</v>
      </c>
      <c r="I1556" s="8" t="n">
        <v>4050.4767</v>
      </c>
      <c r="J1556" s="9" t="n">
        <v>5829868</v>
      </c>
      <c r="K1556" s="18" t="n">
        <v>387.4861</v>
      </c>
      <c r="L1556" s="8" t="n">
        <v>88882.5471</v>
      </c>
      <c r="M1556" s="9" t="n">
        <v>59727326</v>
      </c>
      <c r="N1556" s="29" t="n">
        <v>14.68</v>
      </c>
      <c r="O1556" s="30" t="n">
        <v>14.68</v>
      </c>
      <c r="P1556" s="30" t="n">
        <v>13.0675</v>
      </c>
      <c r="Q1556" s="30" t="n">
        <v>13.36</v>
      </c>
      <c r="R1556" s="31" t="n">
        <v>-0.08989999999999999</v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18" t="n">
        <v>419.274</v>
      </c>
      <c r="F1557" s="8" t="n">
        <v>139154.121</v>
      </c>
      <c r="G1557" s="9" t="n">
        <v>88221354</v>
      </c>
      <c r="H1557" s="18" t="n">
        <v>88.33110000000001</v>
      </c>
      <c r="I1557" s="8" t="n">
        <v>4460.7858</v>
      </c>
      <c r="J1557" s="9" t="n">
        <v>6400509</v>
      </c>
      <c r="K1557" s="18" t="n">
        <v>507.6051</v>
      </c>
      <c r="L1557" s="8" t="n">
        <v>143614.9068</v>
      </c>
      <c r="M1557" s="9" t="n">
        <v>94621863</v>
      </c>
      <c r="N1557" s="29" t="n">
        <v>13.3625</v>
      </c>
      <c r="O1557" s="30" t="n">
        <v>13.3625</v>
      </c>
      <c r="P1557" s="30" t="n">
        <v>12.1275</v>
      </c>
      <c r="Q1557" s="30" t="n">
        <v>12.25</v>
      </c>
      <c r="R1557" s="31" t="n">
        <v>-0.0833</v>
      </c>
    </row>
    <row r="1558">
      <c r="A1558" s="11" t="n">
        <v>46216</v>
      </c>
      <c r="B1558" s="5" t="inlineStr">
        <is>
          <t>Monday</t>
        </is>
      </c>
      <c r="C1558" s="10" t="n">
        <v>46204</v>
      </c>
      <c r="D1558" s="5" t="inlineStr">
        <is>
          <t>Q2FY27</t>
        </is>
      </c>
      <c r="E1558" s="18" t="n">
        <v>597.1618</v>
      </c>
      <c r="F1558" s="8" t="n">
        <v>255191.9112</v>
      </c>
      <c r="G1558" s="9" t="n">
        <v>162092447</v>
      </c>
      <c r="H1558" s="18" t="n">
        <v>84.49720000000001</v>
      </c>
      <c r="I1558" s="8" t="n">
        <v>4369.4623</v>
      </c>
      <c r="J1558" s="9" t="n">
        <v>6491922</v>
      </c>
      <c r="K1558" s="18" t="n">
        <v>681.659</v>
      </c>
      <c r="L1558" s="8" t="n">
        <v>259561.3735</v>
      </c>
      <c r="M1558" s="9" t="n">
        <v>168584369</v>
      </c>
      <c r="N1558" s="29" t="n">
        <v>12.2525</v>
      </c>
      <c r="O1558" s="30" t="n">
        <v>13.5225</v>
      </c>
      <c r="P1558" s="30" t="n">
        <v>9.475</v>
      </c>
      <c r="Q1558" s="30" t="n">
        <v>13.28</v>
      </c>
      <c r="R1558" s="31" t="n">
        <v>0.0839</v>
      </c>
    </row>
    <row r="1559">
      <c r="A1559" s="11" t="n">
        <v>46217</v>
      </c>
      <c r="B1559" s="5" t="inlineStr">
        <is>
          <t>Tuesday</t>
        </is>
      </c>
      <c r="C1559" s="10" t="n">
        <v>46204</v>
      </c>
      <c r="D1559" s="5" t="inlineStr">
        <is>
          <t>Q2FY27</t>
        </is>
      </c>
      <c r="E1559" s="18" t="n">
        <v>703.0085</v>
      </c>
      <c r="F1559" s="8" t="n">
        <v>607781.9355</v>
      </c>
      <c r="G1559" s="9" t="n">
        <v>387921205</v>
      </c>
      <c r="H1559" s="18" t="n">
        <v>73.5598</v>
      </c>
      <c r="I1559" s="8" t="n">
        <v>4167.0011</v>
      </c>
      <c r="J1559" s="9" t="n">
        <v>5966219</v>
      </c>
      <c r="K1559" s="18" t="n">
        <v>776.5683</v>
      </c>
      <c r="L1559" s="8" t="n">
        <v>611948.9366</v>
      </c>
      <c r="M1559" s="9" t="n">
        <v>393887424</v>
      </c>
      <c r="N1559" s="29" t="n">
        <v>13.28</v>
      </c>
      <c r="O1559" s="30" t="n">
        <v>13.865</v>
      </c>
      <c r="P1559" s="30" t="n">
        <v>11.6575</v>
      </c>
      <c r="Q1559" s="30" t="n">
        <v>13.75</v>
      </c>
      <c r="R1559" s="31" t="n">
        <v>0.0354</v>
      </c>
    </row>
    <row r="1560">
      <c r="A1560" s="11" t="n">
        <v>46218</v>
      </c>
      <c r="B1560" s="5" t="inlineStr">
        <is>
          <t>Wednesday</t>
        </is>
      </c>
      <c r="C1560" s="10" t="n">
        <v>46204</v>
      </c>
      <c r="D1560" s="5" t="inlineStr">
        <is>
          <t>Q2FY27</t>
        </is>
      </c>
      <c r="E1560" s="18" t="n">
        <v>320.5527</v>
      </c>
      <c r="F1560" s="8" t="n">
        <v>76754.1642</v>
      </c>
      <c r="G1560" s="9" t="n">
        <v>48496905</v>
      </c>
      <c r="H1560" s="18" t="n">
        <v>83.2004</v>
      </c>
      <c r="I1560" s="8" t="n">
        <v>4662.5471</v>
      </c>
      <c r="J1560" s="9" t="n">
        <v>6715461</v>
      </c>
      <c r="K1560" s="18" t="n">
        <v>403.7531</v>
      </c>
      <c r="L1560" s="8" t="n">
        <v>81416.7113</v>
      </c>
      <c r="M1560" s="9" t="n">
        <v>55212366</v>
      </c>
      <c r="N1560" s="29" t="n">
        <v>13.75</v>
      </c>
      <c r="O1560" s="30" t="n">
        <v>13.8725</v>
      </c>
      <c r="P1560" s="30" t="n">
        <v>13.04</v>
      </c>
      <c r="Q1560" s="30" t="n">
        <v>13.27</v>
      </c>
      <c r="R1560" s="31" t="n">
        <v>-0.0349</v>
      </c>
    </row>
    <row r="1561">
      <c r="A1561" s="11" t="n">
        <v>46219</v>
      </c>
      <c r="B1561" s="5" t="inlineStr">
        <is>
          <t>Thursday</t>
        </is>
      </c>
      <c r="C1561" s="10" t="n">
        <v>46204</v>
      </c>
      <c r="D1561" s="5" t="inlineStr">
        <is>
          <t>Q2FY27</t>
        </is>
      </c>
      <c r="E1561" s="18" t="n">
        <v>240.2174</v>
      </c>
      <c r="F1561" s="8" t="n">
        <v>70832.17969999999</v>
      </c>
      <c r="G1561" s="9" t="n">
        <v>44820906</v>
      </c>
      <c r="H1561" s="18" t="n">
        <v>87.0681</v>
      </c>
      <c r="I1561" s="8" t="n">
        <v>5008.7705</v>
      </c>
      <c r="J1561" s="9" t="n">
        <v>6901540</v>
      </c>
      <c r="K1561" s="18" t="n">
        <v>327.2855</v>
      </c>
      <c r="L1561" s="8" t="n">
        <v>75840.95020000001</v>
      </c>
      <c r="M1561" s="9" t="n">
        <v>51722446</v>
      </c>
      <c r="N1561" s="29" t="n">
        <v>13.27</v>
      </c>
      <c r="O1561" s="30" t="n">
        <v>13.27</v>
      </c>
      <c r="P1561" s="30" t="n">
        <v>12.775</v>
      </c>
      <c r="Q1561" s="30" t="n">
        <v>12.88</v>
      </c>
      <c r="R1561" s="31" t="n">
        <v>-0.0294</v>
      </c>
    </row>
    <row r="1562">
      <c r="A1562" s="11" t="n">
        <v>46220</v>
      </c>
      <c r="B1562" s="5" t="inlineStr">
        <is>
          <t>Friday</t>
        </is>
      </c>
      <c r="C1562" s="10" t="n">
        <v>46204</v>
      </c>
      <c r="D1562" s="5" t="inlineStr">
        <is>
          <t>Q2FY27</t>
        </is>
      </c>
      <c r="E1562" s="18" t="n">
        <v>501.5197</v>
      </c>
      <c r="F1562" s="8" t="n">
        <v>158248.1715</v>
      </c>
      <c r="G1562" s="9" t="n">
        <v>99846002</v>
      </c>
      <c r="H1562" s="18" t="n">
        <v>88.1974</v>
      </c>
      <c r="I1562" s="8" t="n">
        <v>5783.5213</v>
      </c>
      <c r="J1562" s="9" t="n">
        <v>8023777</v>
      </c>
      <c r="K1562" s="18" t="n">
        <v>589.7171</v>
      </c>
      <c r="L1562" s="8" t="n">
        <v>164031.6928</v>
      </c>
      <c r="M1562" s="9" t="n">
        <v>107869779</v>
      </c>
      <c r="N1562" s="29" t="n">
        <v>12.8825</v>
      </c>
      <c r="O1562" s="30" t="n">
        <v>13.35</v>
      </c>
      <c r="P1562" s="30" t="n">
        <v>12.81</v>
      </c>
      <c r="Q1562" s="30" t="n">
        <v>13.15</v>
      </c>
      <c r="R1562" s="31" t="n">
        <v>0.0208</v>
      </c>
    </row>
    <row r="1563">
      <c r="A1563" s="11" t="n">
        <v>46223</v>
      </c>
      <c r="B1563" s="5" t="inlineStr">
        <is>
          <t>Monday</t>
        </is>
      </c>
      <c r="C1563" s="10" t="n">
        <v>46204</v>
      </c>
      <c r="D1563" s="5" t="inlineStr">
        <is>
          <t>Q2FY27</t>
        </is>
      </c>
      <c r="E1563" s="18" t="n">
        <v>534.7607</v>
      </c>
      <c r="F1563" s="8" t="n">
        <v>226052.9403</v>
      </c>
      <c r="G1563" s="9" t="n">
        <v>143000020</v>
      </c>
      <c r="H1563" s="18" t="n">
        <v>75.3937</v>
      </c>
      <c r="I1563" s="8" t="n">
        <v>5895.575</v>
      </c>
      <c r="J1563" s="9" t="n">
        <v>8221464</v>
      </c>
      <c r="K1563" s="18" t="n">
        <v>610.1544</v>
      </c>
      <c r="L1563" s="8" t="n">
        <v>231948.5153</v>
      </c>
      <c r="M1563" s="9" t="n">
        <v>151221484</v>
      </c>
      <c r="N1563" s="29" t="n">
        <v>13.15</v>
      </c>
      <c r="O1563" s="30" t="n">
        <v>13.8425</v>
      </c>
      <c r="P1563" s="30" t="n">
        <v>12.8925</v>
      </c>
      <c r="Q1563" s="30" t="n">
        <v>12.98</v>
      </c>
      <c r="R1563" s="31" t="n">
        <v>-0.0129</v>
      </c>
    </row>
    <row r="1564">
      <c r="A1564" s="11" t="n">
        <v>46224</v>
      </c>
      <c r="B1564" s="5" t="inlineStr">
        <is>
          <t>Tuesday</t>
        </is>
      </c>
      <c r="C1564" s="10" t="n">
        <v>46204</v>
      </c>
      <c r="D1564" s="5" t="inlineStr">
        <is>
          <t>Q2FY27</t>
        </is>
      </c>
      <c r="E1564" s="18" t="n">
        <v>548.202</v>
      </c>
      <c r="F1564" s="8" t="n">
        <v>521501.606</v>
      </c>
      <c r="G1564" s="9" t="n">
        <v>331007108</v>
      </c>
      <c r="H1564" s="18" t="n">
        <v>67.6369</v>
      </c>
      <c r="I1564" s="8" t="n">
        <v>5576.8994</v>
      </c>
      <c r="J1564" s="9" t="n">
        <v>7823909</v>
      </c>
      <c r="K1564" s="18" t="n">
        <v>615.8389</v>
      </c>
      <c r="L1564" s="8" t="n">
        <v>527078.5054</v>
      </c>
      <c r="M1564" s="9" t="n">
        <v>338831017</v>
      </c>
      <c r="N1564" s="29" t="n">
        <v>12.98</v>
      </c>
      <c r="O1564" s="30" t="n">
        <v>13.08</v>
      </c>
      <c r="P1564" s="30" t="n">
        <v>12.0975</v>
      </c>
      <c r="Q1564" s="30" t="n">
        <v>12.6</v>
      </c>
      <c r="R1564" s="31" t="n">
        <v>-0.0293</v>
      </c>
    </row>
    <row r="1565">
      <c r="A1565" s="11" t="n">
        <v>46225</v>
      </c>
      <c r="B1565" s="5" t="inlineStr">
        <is>
          <t>Wednesday</t>
        </is>
      </c>
      <c r="C1565" s="10" t="n">
        <v>46204</v>
      </c>
      <c r="D1565" s="5" t="inlineStr">
        <is>
          <t>Q2FY27</t>
        </is>
      </c>
      <c r="E1565" s="18" t="n">
        <v>299.3315</v>
      </c>
      <c r="F1565" s="8" t="n">
        <v>74368.57429999999</v>
      </c>
      <c r="G1565" s="9" t="n">
        <v>46829749</v>
      </c>
      <c r="H1565" s="18" t="n">
        <v>77.56780000000001</v>
      </c>
      <c r="I1565" s="8" t="n">
        <v>6745.3465</v>
      </c>
      <c r="J1565" s="9" t="n">
        <v>9322575</v>
      </c>
      <c r="K1565" s="18" t="n">
        <v>376.8993</v>
      </c>
      <c r="L1565" s="8" t="n">
        <v>81113.92080000001</v>
      </c>
      <c r="M1565" s="9" t="n">
        <v>56152324</v>
      </c>
      <c r="N1565" s="29" t="n">
        <v>12.6</v>
      </c>
      <c r="O1565" s="30" t="n">
        <v>13.425</v>
      </c>
      <c r="P1565" s="30" t="n">
        <v>11.725</v>
      </c>
      <c r="Q1565" s="30" t="n">
        <v>13.29</v>
      </c>
      <c r="R1565" s="31" t="n">
        <v>0.0548</v>
      </c>
    </row>
    <row r="1566">
      <c r="A1566" s="11" t="n">
        <v>46226</v>
      </c>
      <c r="B1566" s="5" t="inlineStr">
        <is>
          <t>Thursday</t>
        </is>
      </c>
      <c r="C1566" s="10" t="n">
        <v>46204</v>
      </c>
      <c r="D1566" s="5" t="inlineStr">
        <is>
          <t>Q2FY27</t>
        </is>
      </c>
      <c r="E1566" s="18" t="n">
        <v>299.5746</v>
      </c>
      <c r="F1566" s="8" t="n">
        <v>83163.8253</v>
      </c>
      <c r="G1566" s="9" t="n">
        <v>52523479</v>
      </c>
      <c r="H1566" s="18" t="n">
        <v>75.2998</v>
      </c>
      <c r="I1566" s="8" t="n">
        <v>7433.9892</v>
      </c>
      <c r="J1566" s="9" t="n">
        <v>10386804</v>
      </c>
      <c r="K1566" s="18" t="n">
        <v>374.8744</v>
      </c>
      <c r="L1566" s="8" t="n">
        <v>90597.81449999999</v>
      </c>
      <c r="M1566" s="9" t="n">
        <v>62910283</v>
      </c>
      <c r="N1566" s="29" t="n">
        <v>13.2925</v>
      </c>
      <c r="O1566" s="30" t="n">
        <v>13.74</v>
      </c>
      <c r="P1566" s="30" t="n">
        <v>12.915</v>
      </c>
      <c r="Q1566" s="30" t="n">
        <v>13.48</v>
      </c>
      <c r="R1566" s="31" t="n">
        <v>0.0141</v>
      </c>
    </row>
    <row r="1567">
      <c r="A1567" s="11" t="n">
        <v>46227</v>
      </c>
      <c r="B1567" s="5" t="inlineStr">
        <is>
          <t>Friday</t>
        </is>
      </c>
      <c r="C1567" s="10" t="n">
        <v>46204</v>
      </c>
      <c r="D1567" s="5" t="inlineStr">
        <is>
          <t>Q2FY27</t>
        </is>
      </c>
      <c r="E1567" s="18" t="n">
        <v>583.8792999999999</v>
      </c>
      <c r="F1567" s="8" t="n">
        <v>173630.2965</v>
      </c>
      <c r="G1567" s="9" t="n">
        <v>110630688</v>
      </c>
      <c r="H1567" s="18" t="n">
        <v>74.4376</v>
      </c>
      <c r="I1567" s="8" t="n">
        <v>7650.6383</v>
      </c>
      <c r="J1567" s="9" t="n">
        <v>11253746</v>
      </c>
      <c r="K1567" s="18" t="n">
        <v>658.3169</v>
      </c>
      <c r="L1567" s="8" t="n">
        <v>181280.9348</v>
      </c>
      <c r="M1567" s="9" t="n">
        <v>121884434</v>
      </c>
      <c r="N1567" s="29" t="n">
        <v>13.475</v>
      </c>
      <c r="O1567" s="30" t="n">
        <v>14.7675</v>
      </c>
      <c r="P1567" s="30" t="n">
        <v>13.18</v>
      </c>
      <c r="Q1567" s="30" t="n">
        <v>14.03</v>
      </c>
      <c r="R1567" s="31" t="n">
        <v>0.0412</v>
      </c>
    </row>
    <row r="1568">
      <c r="A1568" s="11" t="n">
        <v>46230</v>
      </c>
      <c r="B1568" s="5" t="inlineStr">
        <is>
          <t>Monday</t>
        </is>
      </c>
      <c r="C1568" s="10" t="n">
        <v>46204</v>
      </c>
      <c r="D1568" s="5" t="inlineStr">
        <is>
          <t>Q2FY27</t>
        </is>
      </c>
      <c r="E1568" s="18" t="n">
        <v>497.775</v>
      </c>
      <c r="F1568" s="8" t="n">
        <v>225822.9856</v>
      </c>
      <c r="G1568" s="9" t="n">
        <v>143019660</v>
      </c>
      <c r="H1568" s="18" t="n">
        <v>71.85469999999999</v>
      </c>
      <c r="I1568" s="8" t="n">
        <v>7475.712</v>
      </c>
      <c r="J1568" s="9" t="n">
        <v>10624395</v>
      </c>
      <c r="K1568" s="18" t="n">
        <v>569.6297</v>
      </c>
      <c r="L1568" s="8" t="n">
        <v>233298.6976</v>
      </c>
      <c r="M1568" s="9" t="n">
        <v>153644055</v>
      </c>
      <c r="N1568" s="29" t="n">
        <v>14.03</v>
      </c>
      <c r="O1568" s="30" t="n">
        <v>14.3325</v>
      </c>
      <c r="P1568" s="30" t="n">
        <v>12.6025</v>
      </c>
      <c r="Q1568" s="30" t="n">
        <v>12.66</v>
      </c>
      <c r="R1568" s="31" t="n">
        <v>-0.09760000000000001</v>
      </c>
    </row>
    <row r="1569">
      <c r="A1569" s="11" t="n">
        <v>46231</v>
      </c>
      <c r="B1569" s="5" t="inlineStr">
        <is>
          <t>Tuesday</t>
        </is>
      </c>
      <c r="C1569" s="10" t="n">
        <v>46204</v>
      </c>
      <c r="D1569" s="5" t="inlineStr">
        <is>
          <t>Q2FY27</t>
        </is>
      </c>
      <c r="E1569" s="18" t="n">
        <v>589.1446999999999</v>
      </c>
      <c r="F1569" s="8" t="n">
        <v>584029.3159</v>
      </c>
      <c r="G1569" s="9" t="n">
        <v>366256160</v>
      </c>
      <c r="H1569" s="18" t="n">
        <v>85.7987</v>
      </c>
      <c r="I1569" s="8" t="n">
        <v>5748.119</v>
      </c>
      <c r="J1569" s="9" t="n">
        <v>8417111</v>
      </c>
      <c r="K1569" s="18" t="n">
        <v>674.9434</v>
      </c>
      <c r="L1569" s="8" t="n">
        <v>589777.4349</v>
      </c>
      <c r="M1569" s="9" t="n">
        <v>374673271</v>
      </c>
      <c r="N1569" s="29" t="n">
        <v>12.66</v>
      </c>
      <c r="O1569" s="30" t="n">
        <v>12.82</v>
      </c>
      <c r="P1569" s="30" t="n">
        <v>11.7225</v>
      </c>
      <c r="Q1569" s="30" t="n">
        <v>12.56</v>
      </c>
      <c r="R1569" s="31" t="n">
        <v>-0.007900000000000001</v>
      </c>
    </row>
    <row r="1570">
      <c r="A1570" s="11" t="n">
        <v>46232</v>
      </c>
      <c r="B1570" s="5" t="inlineStr">
        <is>
          <t>Wednesday</t>
        </is>
      </c>
      <c r="C1570" s="10" t="n">
        <v>46204</v>
      </c>
      <c r="D1570" s="5" t="inlineStr">
        <is>
          <t>Q2FY27</t>
        </is>
      </c>
      <c r="E1570" s="18" t="n">
        <v>233.0156</v>
      </c>
      <c r="F1570" s="8" t="n">
        <v>61939.8501</v>
      </c>
      <c r="G1570" s="9" t="n">
        <v>39168729</v>
      </c>
      <c r="H1570" s="18" t="n">
        <v>91.26649999999999</v>
      </c>
      <c r="I1570" s="8" t="n">
        <v>4171.8959</v>
      </c>
      <c r="J1570" s="9" t="n">
        <v>6052374</v>
      </c>
      <c r="K1570" s="18" t="n">
        <v>324.2821</v>
      </c>
      <c r="L1570" s="8" t="n">
        <v>66111.746</v>
      </c>
      <c r="M1570" s="9" t="n">
        <v>45221103</v>
      </c>
      <c r="N1570" s="29" t="n">
        <v>12.5625</v>
      </c>
      <c r="O1570" s="30" t="n">
        <v>12.5625</v>
      </c>
      <c r="P1570" s="30" t="n">
        <v>11.5625</v>
      </c>
      <c r="Q1570" s="30" t="n">
        <v>12.01</v>
      </c>
      <c r="R1570" s="31" t="n">
        <v>-0.044</v>
      </c>
    </row>
    <row r="1571">
      <c r="A1571" s="11" t="n">
        <v>46233</v>
      </c>
      <c r="B1571" s="5" t="inlineStr">
        <is>
          <t>Thursday</t>
        </is>
      </c>
      <c r="C1571" s="10" t="n">
        <v>46204</v>
      </c>
      <c r="D1571" s="5" t="inlineStr">
        <is>
          <t>Q2FY27</t>
        </is>
      </c>
      <c r="E1571" s="18" t="n">
        <v>237.6019</v>
      </c>
      <c r="F1571" s="8" t="n">
        <v>77951.6315</v>
      </c>
      <c r="G1571" s="9" t="n">
        <v>49220407</v>
      </c>
      <c r="H1571" s="18" t="n">
        <v>74.2615</v>
      </c>
      <c r="I1571" s="8" t="n">
        <v>3685.9658</v>
      </c>
      <c r="J1571" s="9" t="n">
        <v>5390274</v>
      </c>
      <c r="K1571" s="18" t="n">
        <v>311.8634</v>
      </c>
      <c r="L1571" s="8" t="n">
        <v>81637.59729999999</v>
      </c>
      <c r="M1571" s="9" t="n">
        <v>54610681</v>
      </c>
      <c r="N1571" s="29" t="n">
        <v>12.0075</v>
      </c>
      <c r="O1571" s="30" t="n">
        <v>12.3175</v>
      </c>
      <c r="P1571" s="30" t="n">
        <v>11.3025</v>
      </c>
      <c r="Q1571" s="30" t="n">
        <v>12.16</v>
      </c>
      <c r="R1571" s="31" t="n">
        <v>0.0127</v>
      </c>
    </row>
    <row r="1572">
      <c r="A1572" s="11" t="n">
        <v>46234</v>
      </c>
      <c r="B1572" s="5" t="inlineStr">
        <is>
          <t>Friday</t>
        </is>
      </c>
      <c r="C1572" s="10" t="n">
        <v>46204</v>
      </c>
      <c r="D1572" s="5" t="inlineStr">
        <is>
          <t>Q2FY27</t>
        </is>
      </c>
      <c r="E1572" s="18" t="n">
        <v>361.5243</v>
      </c>
      <c r="F1572" s="8" t="n">
        <v>135200.6891</v>
      </c>
      <c r="G1572" s="9" t="n">
        <v>85300773</v>
      </c>
      <c r="H1572" s="18" t="n">
        <v>94.1105</v>
      </c>
      <c r="I1572" s="8" t="n">
        <v>4578.5654</v>
      </c>
      <c r="J1572" s="9" t="n">
        <v>6480750</v>
      </c>
      <c r="K1572" s="18" t="n">
        <v>455.6348</v>
      </c>
      <c r="L1572" s="8" t="n">
        <v>139779.2545</v>
      </c>
      <c r="M1572" s="9" t="n">
        <v>91781523</v>
      </c>
      <c r="N1572" s="29" t="n">
        <v>12.155</v>
      </c>
      <c r="O1572" s="30" t="n">
        <v>12.21</v>
      </c>
      <c r="P1572" s="30" t="n">
        <v>11.645</v>
      </c>
      <c r="Q1572" s="30" t="n">
        <v>11.76</v>
      </c>
      <c r="R1572" s="31" t="n">
        <v>-0.0325</v>
      </c>
    </row>
    <row r="1573">
      <c r="A1573" s="11" t="n">
        <v>46237</v>
      </c>
      <c r="B1573" s="5" t="inlineStr">
        <is>
          <t>Monday</t>
        </is>
      </c>
      <c r="C1573" s="10" t="n">
        <v>46235</v>
      </c>
      <c r="D1573" s="5" t="inlineStr">
        <is>
          <t>Q2FY27</t>
        </is>
      </c>
      <c r="E1573" s="18" t="n">
        <v>368.6595</v>
      </c>
      <c r="F1573" s="8" t="n">
        <v>189725.4352</v>
      </c>
      <c r="G1573" s="9" t="n">
        <v>118908660</v>
      </c>
      <c r="H1573" s="18" t="n">
        <v>93.81059999999999</v>
      </c>
      <c r="I1573" s="8" t="n">
        <v>4873.5921</v>
      </c>
      <c r="J1573" s="9" t="n">
        <v>6692286</v>
      </c>
      <c r="K1573" s="18" t="n">
        <v>462.4701</v>
      </c>
      <c r="L1573" s="8" t="n">
        <v>194599.0273</v>
      </c>
      <c r="M1573" s="9" t="n">
        <v>125600946</v>
      </c>
      <c r="N1573" s="29" t="n">
        <v>11.755</v>
      </c>
      <c r="O1573" s="30" t="n">
        <v>12.06</v>
      </c>
      <c r="P1573" s="30" t="n">
        <v>11.695</v>
      </c>
      <c r="Q1573" s="30" t="n">
        <v>11.93</v>
      </c>
      <c r="R1573" s="31" t="n">
        <v>0.0149</v>
      </c>
    </row>
    <row r="1574">
      <c r="A1574" s="11" t="n">
        <v>46238</v>
      </c>
      <c r="B1574" s="5" t="inlineStr">
        <is>
          <t>Tuesday</t>
        </is>
      </c>
      <c r="C1574" s="10" t="n">
        <v>46235</v>
      </c>
      <c r="D1574" s="5" t="inlineStr">
        <is>
          <t>Q2FY27</t>
        </is>
      </c>
      <c r="E1574" s="18" t="n">
        <v>653.6511</v>
      </c>
      <c r="F1574" s="8" t="n">
        <v>509983.0615</v>
      </c>
      <c r="G1574" s="9" t="n">
        <v>319327195</v>
      </c>
      <c r="H1574" s="18" t="n">
        <v>74.89619999999999</v>
      </c>
      <c r="I1574" s="8" t="n">
        <v>3873.2266</v>
      </c>
      <c r="J1574" s="9" t="n">
        <v>5293170</v>
      </c>
      <c r="K1574" s="18" t="n">
        <v>728.5473</v>
      </c>
      <c r="L1574" s="8" t="n">
        <v>513856.2881</v>
      </c>
      <c r="M1574" s="9" t="n">
        <v>324620365</v>
      </c>
      <c r="N1574" s="29" t="n">
        <v>11.925</v>
      </c>
      <c r="O1574" s="30" t="n">
        <v>12.545</v>
      </c>
      <c r="P1574" s="30" t="n">
        <v>11.4275</v>
      </c>
      <c r="Q1574" s="30" t="n">
        <v>12.19</v>
      </c>
      <c r="R1574" s="31" t="n">
        <v>0.0222</v>
      </c>
    </row>
    <row r="1575">
      <c r="A1575" s="11" t="n">
        <v>46239</v>
      </c>
      <c r="B1575" s="5" t="inlineStr">
        <is>
          <t>Wednesday</t>
        </is>
      </c>
      <c r="C1575" s="10" t="n">
        <v>46235</v>
      </c>
      <c r="D1575" s="5" t="inlineStr">
        <is>
          <t>Q2FY27</t>
        </is>
      </c>
      <c r="E1575" s="18" t="n">
        <v>350.4564</v>
      </c>
      <c r="F1575" s="8" t="n">
        <v>93681.33070000001</v>
      </c>
      <c r="G1575" s="9" t="n">
        <v>58221041</v>
      </c>
      <c r="H1575" s="18" t="n">
        <v>82.6331</v>
      </c>
      <c r="I1575" s="8" t="n">
        <v>4439.0297</v>
      </c>
      <c r="J1575" s="9" t="n">
        <v>5964631</v>
      </c>
      <c r="K1575" s="18" t="n">
        <v>433.0895</v>
      </c>
      <c r="L1575" s="8" t="n">
        <v>98120.36040000001</v>
      </c>
      <c r="M1575" s="9" t="n">
        <v>64185672</v>
      </c>
      <c r="N1575" s="29" t="n">
        <v>12.19</v>
      </c>
      <c r="O1575" s="30" t="n">
        <v>12.6725</v>
      </c>
      <c r="P1575" s="30" t="n">
        <v>10.805</v>
      </c>
      <c r="Q1575" s="30" t="n">
        <v>12.06</v>
      </c>
      <c r="R1575" s="31" t="n">
        <v>-0.0107</v>
      </c>
    </row>
    <row r="1576">
      <c r="A1576" s="11" t="n">
        <v>46240</v>
      </c>
      <c r="B1576" s="5" t="inlineStr">
        <is>
          <t>Thursday</t>
        </is>
      </c>
      <c r="C1576" s="10" t="n">
        <v>46235</v>
      </c>
      <c r="D1576" s="5" t="inlineStr">
        <is>
          <t>Q2FY27</t>
        </is>
      </c>
      <c r="E1576" s="18" t="n">
        <v>251.9772</v>
      </c>
      <c r="F1576" s="8" t="n">
        <v>69011.8786</v>
      </c>
      <c r="G1576" s="9" t="n">
        <v>42849677</v>
      </c>
      <c r="H1576" s="18" t="n">
        <v>87.7334</v>
      </c>
      <c r="I1576" s="8" t="n">
        <v>4820.367</v>
      </c>
      <c r="J1576" s="9" t="n">
        <v>6567593</v>
      </c>
      <c r="K1576" s="18" t="n">
        <v>339.7106</v>
      </c>
      <c r="L1576" s="8" t="n">
        <v>73832.24559999999</v>
      </c>
      <c r="M1576" s="9" t="n">
        <v>49417270</v>
      </c>
      <c r="N1576" s="29" t="n">
        <v>12.06</v>
      </c>
      <c r="O1576" s="30" t="n">
        <v>12.4325</v>
      </c>
      <c r="P1576" s="30" t="n">
        <v>10.095</v>
      </c>
      <c r="Q1576" s="30" t="n">
        <v>12.16</v>
      </c>
      <c r="R1576" s="31" t="n">
        <v>0.0083</v>
      </c>
    </row>
    <row r="1577">
      <c r="A1577" s="11" t="n">
        <v>46241</v>
      </c>
      <c r="B1577" s="5" t="inlineStr">
        <is>
          <t>Friday</t>
        </is>
      </c>
      <c r="C1577" s="10" t="n">
        <v>46235</v>
      </c>
      <c r="D1577" s="5" t="inlineStr">
        <is>
          <t>Q2FY27</t>
        </is>
      </c>
      <c r="E1577" s="18" t="n">
        <v>361.9504</v>
      </c>
      <c r="F1577" s="8" t="n">
        <v>113347.2692</v>
      </c>
      <c r="G1577" s="9" t="n">
        <v>70480215</v>
      </c>
      <c r="H1577" s="18" t="n">
        <v>98.3302</v>
      </c>
      <c r="I1577" s="8" t="n">
        <v>5648.129</v>
      </c>
      <c r="J1577" s="9" t="n">
        <v>7503917</v>
      </c>
      <c r="K1577" s="18" t="n">
        <v>460.2806</v>
      </c>
      <c r="L1577" s="8" t="n">
        <v>118995.3982</v>
      </c>
      <c r="M1577" s="9" t="n">
        <v>77984132</v>
      </c>
      <c r="N1577" s="29" t="n">
        <v>12.1575</v>
      </c>
      <c r="O1577" s="30" t="n">
        <v>12.5475</v>
      </c>
      <c r="P1577" s="30" t="n">
        <v>11.3</v>
      </c>
      <c r="Q1577" s="30" t="n">
        <v>12.16</v>
      </c>
      <c r="R1577" s="31" t="n">
        <v>0.0002</v>
      </c>
    </row>
    <row r="1578">
      <c r="A1578" s="11" t="n">
        <v>46244</v>
      </c>
      <c r="B1578" s="5" t="inlineStr">
        <is>
          <t>Monday</t>
        </is>
      </c>
      <c r="C1578" s="10" t="n">
        <v>46235</v>
      </c>
      <c r="D1578" s="5" t="inlineStr">
        <is>
          <t>Q2FY27</t>
        </is>
      </c>
      <c r="E1578" s="18" t="n">
        <v>377.9631</v>
      </c>
      <c r="F1578" s="8" t="n">
        <v>168455.2384</v>
      </c>
      <c r="G1578" s="9" t="n">
        <v>105071306</v>
      </c>
      <c r="H1578" s="18" t="n">
        <v>86.99160000000001</v>
      </c>
      <c r="I1578" s="8" t="n">
        <v>5418.8602</v>
      </c>
      <c r="J1578" s="9" t="n">
        <v>7007325</v>
      </c>
      <c r="K1578" s="18" t="n">
        <v>464.9547</v>
      </c>
      <c r="L1578" s="8" t="n">
        <v>173874.0986</v>
      </c>
      <c r="M1578" s="9" t="n">
        <v>112078631</v>
      </c>
      <c r="N1578" s="29" t="n">
        <v>12.155</v>
      </c>
      <c r="O1578" s="30" t="n">
        <v>12.915</v>
      </c>
      <c r="P1578" s="30" t="n">
        <v>10.815</v>
      </c>
      <c r="Q1578" s="30" t="n">
        <v>12.25</v>
      </c>
      <c r="R1578" s="31" t="n">
        <v>0.0078</v>
      </c>
    </row>
    <row r="1579">
      <c r="A1579" s="11" t="n">
        <v>46245</v>
      </c>
      <c r="B1579" s="5" t="inlineStr">
        <is>
          <t>Tuesday</t>
        </is>
      </c>
      <c r="C1579" s="10" t="n">
        <v>46235</v>
      </c>
      <c r="D1579" s="5" t="inlineStr">
        <is>
          <t>Q2FY27</t>
        </is>
      </c>
      <c r="E1579" s="18" t="n">
        <v>446.2441</v>
      </c>
      <c r="F1579" s="8" t="n">
        <v>346777.5576</v>
      </c>
      <c r="G1579" s="9" t="n">
        <v>217278055</v>
      </c>
      <c r="H1579" s="18" t="n">
        <v>77.5463</v>
      </c>
      <c r="I1579" s="8" t="n">
        <v>5123.0673</v>
      </c>
      <c r="J1579" s="9" t="n">
        <v>6623479</v>
      </c>
      <c r="K1579" s="18" t="n">
        <v>523.7904</v>
      </c>
      <c r="L1579" s="8" t="n">
        <v>351900.6249</v>
      </c>
      <c r="M1579" s="9" t="n">
        <v>223901534</v>
      </c>
      <c r="N1579" s="29" t="n">
        <v>12.245</v>
      </c>
      <c r="O1579" s="30" t="n">
        <v>12.455</v>
      </c>
      <c r="P1579" s="30" t="n">
        <v>11.1925</v>
      </c>
      <c r="Q1579" s="30" t="n">
        <v>11.86</v>
      </c>
      <c r="R1579" s="31" t="n">
        <v>-0.0314</v>
      </c>
    </row>
    <row r="1580">
      <c r="A1580" s="11" t="n">
        <v>46246</v>
      </c>
      <c r="B1580" s="5" t="inlineStr">
        <is>
          <t>Wednesday</t>
        </is>
      </c>
      <c r="C1580" s="10" t="n">
        <v>46235</v>
      </c>
      <c r="D1580" s="5" t="inlineStr">
        <is>
          <t>Q2FY27</t>
        </is>
      </c>
      <c r="E1580" s="18" t="n">
        <v>264.1978</v>
      </c>
      <c r="F1580" s="8" t="n">
        <v>78710.3052</v>
      </c>
      <c r="G1580" s="9" t="n">
        <v>49051142</v>
      </c>
      <c r="H1580" s="18" t="n">
        <v>84.9173</v>
      </c>
      <c r="I1580" s="8" t="n">
        <v>5902.7783</v>
      </c>
      <c r="J1580" s="9" t="n">
        <v>8083680</v>
      </c>
      <c r="K1580" s="18" t="n">
        <v>349.1151</v>
      </c>
      <c r="L1580" s="8" t="n">
        <v>84613.08349999999</v>
      </c>
      <c r="M1580" s="9" t="n">
        <v>57134822</v>
      </c>
      <c r="N1580" s="29" t="n">
        <v>11.855</v>
      </c>
      <c r="O1580" s="30" t="n">
        <v>12.09</v>
      </c>
      <c r="P1580" s="30" t="n">
        <v>11.2575</v>
      </c>
      <c r="Q1580" s="30" t="n">
        <v>11.69</v>
      </c>
      <c r="R1580" s="31" t="n">
        <v>-0.0139</v>
      </c>
    </row>
    <row r="1581">
      <c r="A1581" s="11" t="n">
        <v>46247</v>
      </c>
      <c r="B1581" s="5" t="inlineStr">
        <is>
          <t>Thursday</t>
        </is>
      </c>
      <c r="C1581" s="10" t="n">
        <v>46235</v>
      </c>
      <c r="D1581" s="5" t="inlineStr">
        <is>
          <t>Q2FY27</t>
        </is>
      </c>
      <c r="E1581" s="18" t="n">
        <v>194.707</v>
      </c>
      <c r="F1581" s="8" t="n">
        <v>70681.3382</v>
      </c>
      <c r="G1581" s="9" t="n">
        <v>44233513</v>
      </c>
      <c r="H1581" s="18" t="n">
        <v>71.3597</v>
      </c>
      <c r="I1581" s="8" t="n">
        <v>5131.8245</v>
      </c>
      <c r="J1581" s="9" t="n">
        <v>6845339</v>
      </c>
      <c r="K1581" s="18" t="n">
        <v>266.0667</v>
      </c>
      <c r="L1581" s="8" t="n">
        <v>75813.1627</v>
      </c>
      <c r="M1581" s="9" t="n">
        <v>51078852</v>
      </c>
      <c r="N1581" s="29" t="n">
        <v>11.69</v>
      </c>
      <c r="O1581" s="30" t="n">
        <v>12.1975</v>
      </c>
      <c r="P1581" s="30" t="n">
        <v>10.6525</v>
      </c>
      <c r="Q1581" s="30" t="n">
        <v>11.42</v>
      </c>
      <c r="R1581" s="31" t="n">
        <v>-0.0231</v>
      </c>
    </row>
    <row r="1582">
      <c r="A1582" s="11" t="n">
        <v>46248</v>
      </c>
      <c r="B1582" s="5" t="inlineStr">
        <is>
          <t>Friday</t>
        </is>
      </c>
      <c r="C1582" s="10" t="n">
        <v>46235</v>
      </c>
      <c r="D1582" s="5" t="inlineStr">
        <is>
          <t>Q2FY27</t>
        </is>
      </c>
      <c r="E1582" s="18" t="n">
        <v>305.6229</v>
      </c>
      <c r="F1582" s="8" t="n">
        <v>122081.6753</v>
      </c>
      <c r="G1582" s="9" t="n">
        <v>76577075</v>
      </c>
      <c r="H1582" s="18" t="n">
        <v>74.6635</v>
      </c>
      <c r="I1582" s="8" t="n">
        <v>6137.6283</v>
      </c>
      <c r="J1582" s="9" t="n">
        <v>8091370</v>
      </c>
      <c r="K1582" s="18" t="n">
        <v>380.2864</v>
      </c>
      <c r="L1582" s="8" t="n">
        <v>128219.3036</v>
      </c>
      <c r="M1582" s="9" t="n">
        <v>84668445</v>
      </c>
      <c r="N1582" s="29" t="n">
        <v>11.4175</v>
      </c>
      <c r="O1582" s="30" t="n">
        <v>11.56</v>
      </c>
      <c r="P1582" s="30" t="n">
        <v>10.825</v>
      </c>
      <c r="Q1582" s="30" t="n">
        <v>11.31</v>
      </c>
      <c r="R1582" s="31" t="n">
        <v>-0.0094</v>
      </c>
    </row>
    <row r="1583">
      <c r="A1583" s="11" t="n">
        <v>46251</v>
      </c>
      <c r="B1583" s="5" t="inlineStr">
        <is>
          <t>Monday</t>
        </is>
      </c>
      <c r="C1583" s="10" t="n">
        <v>46235</v>
      </c>
      <c r="D1583" s="5" t="inlineStr">
        <is>
          <t>Q2FY27</t>
        </is>
      </c>
      <c r="E1583" s="18" t="n">
        <v>390.0193</v>
      </c>
      <c r="F1583" s="8" t="n">
        <v>205165.0988</v>
      </c>
      <c r="G1583" s="9" t="n">
        <v>129068277</v>
      </c>
      <c r="H1583" s="18" t="n">
        <v>59.8301</v>
      </c>
      <c r="I1583" s="8" t="n">
        <v>5333.2407</v>
      </c>
      <c r="J1583" s="9" t="n">
        <v>7317628</v>
      </c>
      <c r="K1583" s="18" t="n">
        <v>449.8494</v>
      </c>
      <c r="L1583" s="8" t="n">
        <v>210498.3395</v>
      </c>
      <c r="M1583" s="9" t="n">
        <v>136385905</v>
      </c>
      <c r="N1583" s="29" t="n">
        <v>11.305</v>
      </c>
      <c r="O1583" s="30" t="n">
        <v>11.775</v>
      </c>
      <c r="P1583" s="30" t="n">
        <v>11.0925</v>
      </c>
      <c r="Q1583" s="30" t="n">
        <v>11.33</v>
      </c>
      <c r="R1583" s="31" t="n">
        <v>0.0022</v>
      </c>
    </row>
    <row r="1584">
      <c r="A1584" s="11" t="n">
        <v>46252</v>
      </c>
      <c r="B1584" s="5" t="inlineStr">
        <is>
          <t>Tuesday</t>
        </is>
      </c>
      <c r="C1584" s="10" t="n">
        <v>46235</v>
      </c>
      <c r="D1584" s="5" t="inlineStr">
        <is>
          <t>Q2FY27</t>
        </is>
      </c>
      <c r="E1584" s="18" t="n">
        <v>474.4648</v>
      </c>
      <c r="F1584" s="8" t="n">
        <v>437680.9385</v>
      </c>
      <c r="G1584" s="9" t="n">
        <v>277173783</v>
      </c>
      <c r="H1584" s="18" t="n">
        <v>59.5319</v>
      </c>
      <c r="I1584" s="8" t="n">
        <v>5749.2836</v>
      </c>
      <c r="J1584" s="9" t="n">
        <v>7895941</v>
      </c>
      <c r="K1584" s="18" t="n">
        <v>533.9967</v>
      </c>
      <c r="L1584" s="8" t="n">
        <v>443430.2221</v>
      </c>
      <c r="M1584" s="9" t="n">
        <v>285069724</v>
      </c>
      <c r="N1584" s="29" t="n">
        <v>11.325</v>
      </c>
      <c r="O1584" s="30" t="n">
        <v>11.785</v>
      </c>
      <c r="P1584" s="30" t="n">
        <v>10.14</v>
      </c>
      <c r="Q1584" s="30" t="n">
        <v>11.39</v>
      </c>
      <c r="R1584" s="31" t="n">
        <v>0.0057</v>
      </c>
    </row>
    <row r="1585">
      <c r="A1585" s="11" t="n">
        <v>46253</v>
      </c>
      <c r="B1585" s="5" t="inlineStr">
        <is>
          <t>Wednesday</t>
        </is>
      </c>
      <c r="C1585" s="10" t="n">
        <v>46235</v>
      </c>
      <c r="D1585" s="5" t="inlineStr">
        <is>
          <t>Q2FY27</t>
        </is>
      </c>
      <c r="E1585" s="18" t="n">
        <v>239.2314</v>
      </c>
      <c r="F1585" s="8" t="n">
        <v>71949.48729999999</v>
      </c>
      <c r="G1585" s="9" t="n">
        <v>45135980</v>
      </c>
      <c r="H1585" s="18" t="n">
        <v>58.002</v>
      </c>
      <c r="I1585" s="8" t="n">
        <v>6431.3276</v>
      </c>
      <c r="J1585" s="9" t="n">
        <v>8898321</v>
      </c>
      <c r="K1585" s="18" t="n">
        <v>297.2334</v>
      </c>
      <c r="L1585" s="8" t="n">
        <v>78380.8149</v>
      </c>
      <c r="M1585" s="9" t="n">
        <v>54034301</v>
      </c>
      <c r="N1585" s="29" t="n">
        <v>11.3875</v>
      </c>
      <c r="O1585" s="30" t="n">
        <v>11.725</v>
      </c>
      <c r="P1585" s="30" t="n">
        <v>10.06</v>
      </c>
      <c r="Q1585" s="30" t="n">
        <v>11.32</v>
      </c>
      <c r="R1585" s="31" t="n">
        <v>-0.0059</v>
      </c>
    </row>
    <row r="1586">
      <c r="A1586" s="11" t="n">
        <v>46254</v>
      </c>
      <c r="B1586" s="5" t="inlineStr">
        <is>
          <t>Thursday</t>
        </is>
      </c>
      <c r="C1586" s="10" t="n">
        <v>46235</v>
      </c>
      <c r="D1586" s="5" t="inlineStr">
        <is>
          <t>Q2FY27</t>
        </is>
      </c>
      <c r="E1586" s="18" t="n">
        <v>196.8402</v>
      </c>
      <c r="F1586" s="8" t="n">
        <v>76365.9859</v>
      </c>
      <c r="G1586" s="9" t="n">
        <v>47928161</v>
      </c>
      <c r="H1586" s="18" t="n">
        <v>60.179</v>
      </c>
      <c r="I1586" s="8" t="n">
        <v>6802.7989</v>
      </c>
      <c r="J1586" s="9" t="n">
        <v>9447233</v>
      </c>
      <c r="K1586" s="18" t="n">
        <v>257.0192</v>
      </c>
      <c r="L1586" s="8" t="n">
        <v>83168.78479999999</v>
      </c>
      <c r="M1586" s="9" t="n">
        <v>57375394</v>
      </c>
      <c r="N1586" s="29" t="n">
        <v>11.3225</v>
      </c>
      <c r="O1586" s="30" t="n">
        <v>11.3225</v>
      </c>
      <c r="P1586" s="30" t="n">
        <v>9.3325</v>
      </c>
      <c r="Q1586" s="30" t="n">
        <v>10.76</v>
      </c>
      <c r="R1586" s="31" t="n">
        <v>-0.0497</v>
      </c>
    </row>
    <row r="1587">
      <c r="A1587" s="11" t="n">
        <v>46255</v>
      </c>
      <c r="B1587" s="5" t="inlineStr">
        <is>
          <t>Friday</t>
        </is>
      </c>
      <c r="C1587" s="10" t="n">
        <v>46235</v>
      </c>
      <c r="D1587" s="5" t="inlineStr">
        <is>
          <t>Q2FY27</t>
        </is>
      </c>
      <c r="E1587" s="18" t="n">
        <v>255.4222</v>
      </c>
      <c r="F1587" s="8" t="n">
        <v>100968.8094</v>
      </c>
      <c r="G1587" s="9" t="n">
        <v>63258160</v>
      </c>
      <c r="H1587" s="18" t="n">
        <v>61.0213</v>
      </c>
      <c r="I1587" s="8" t="n">
        <v>7483.9773</v>
      </c>
      <c r="J1587" s="9" t="n">
        <v>10473619</v>
      </c>
      <c r="K1587" s="18" t="n">
        <v>316.4435</v>
      </c>
      <c r="L1587" s="8" t="n">
        <v>108452.7867</v>
      </c>
      <c r="M1587" s="9" t="n">
        <v>73731779</v>
      </c>
      <c r="N1587" s="29" t="n">
        <v>10.755</v>
      </c>
      <c r="O1587" s="30" t="n">
        <v>11.35</v>
      </c>
      <c r="P1587" s="30" t="n">
        <v>9.57</v>
      </c>
      <c r="Q1587" s="30" t="n">
        <v>11.2</v>
      </c>
      <c r="R1587" s="31" t="n">
        <v>0.0414</v>
      </c>
    </row>
    <row r="1588">
      <c r="A1588" s="11" t="n">
        <v>46258</v>
      </c>
      <c r="B1588" s="5" t="inlineStr">
        <is>
          <t>Monday</t>
        </is>
      </c>
      <c r="C1588" s="10" t="n">
        <v>46235</v>
      </c>
      <c r="D1588" s="5" t="inlineStr">
        <is>
          <t>Q2FY27</t>
        </is>
      </c>
      <c r="E1588" s="18" t="n">
        <v>373.4873</v>
      </c>
      <c r="F1588" s="8" t="n">
        <v>202386.7039</v>
      </c>
      <c r="G1588" s="9" t="n">
        <v>126490901</v>
      </c>
      <c r="H1588" s="18" t="n">
        <v>62.2805</v>
      </c>
      <c r="I1588" s="8" t="n">
        <v>7318.6207</v>
      </c>
      <c r="J1588" s="9" t="n">
        <v>10138535</v>
      </c>
      <c r="K1588" s="18" t="n">
        <v>435.7678</v>
      </c>
      <c r="L1588" s="8" t="n">
        <v>209705.3246</v>
      </c>
      <c r="M1588" s="9" t="n">
        <v>136629436</v>
      </c>
      <c r="N1588" s="29" t="n">
        <v>11.195</v>
      </c>
      <c r="O1588" s="30" t="n">
        <v>11.76</v>
      </c>
      <c r="P1588" s="30" t="n">
        <v>10.3225</v>
      </c>
      <c r="Q1588" s="30" t="n">
        <v>11.53</v>
      </c>
      <c r="R1588" s="31" t="n">
        <v>0.0299</v>
      </c>
    </row>
    <row r="1589">
      <c r="A1589" s="11" t="n">
        <v>46259</v>
      </c>
      <c r="B1589" s="5" t="inlineStr">
        <is>
          <t>Tuesday</t>
        </is>
      </c>
      <c r="C1589" s="10" t="n">
        <v>46235</v>
      </c>
      <c r="D1589" s="5" t="inlineStr">
        <is>
          <t>Q2FY27</t>
        </is>
      </c>
      <c r="E1589" s="18" t="n">
        <v>599.3579999999999</v>
      </c>
      <c r="F1589" s="8" t="n">
        <v>561478.7506</v>
      </c>
      <c r="G1589" s="9" t="n">
        <v>349279726</v>
      </c>
      <c r="H1589" s="18" t="n">
        <v>65.8013</v>
      </c>
      <c r="I1589" s="8" t="n">
        <v>5046.5705</v>
      </c>
      <c r="J1589" s="9" t="n">
        <v>6807642</v>
      </c>
      <c r="K1589" s="18" t="n">
        <v>665.1593</v>
      </c>
      <c r="L1589" s="8" t="n">
        <v>566525.3210999999</v>
      </c>
      <c r="M1589" s="9" t="n">
        <v>356087368</v>
      </c>
      <c r="N1589" s="29" t="n">
        <v>11.525</v>
      </c>
      <c r="O1589" s="30" t="n">
        <v>11.615</v>
      </c>
      <c r="P1589" s="30" t="n">
        <v>9.449999999999999</v>
      </c>
      <c r="Q1589" s="30" t="n">
        <v>11.08</v>
      </c>
      <c r="R1589" s="31" t="n">
        <v>-0.0386</v>
      </c>
    </row>
    <row r="1590">
      <c r="A1590" s="11" t="n">
        <v>46260</v>
      </c>
      <c r="B1590" s="5" t="inlineStr">
        <is>
          <t>Wednesday</t>
        </is>
      </c>
      <c r="C1590" s="10" t="n">
        <v>46235</v>
      </c>
      <c r="D1590" s="5" t="inlineStr">
        <is>
          <t>Q2FY27</t>
        </is>
      </c>
      <c r="E1590" s="18" t="n">
        <v>232.93</v>
      </c>
      <c r="F1590" s="8" t="n">
        <v>74328.8498</v>
      </c>
      <c r="G1590" s="9" t="n">
        <v>46687080</v>
      </c>
      <c r="H1590" s="18" t="n">
        <v>60.8767</v>
      </c>
      <c r="I1590" s="8" t="n">
        <v>3339.2977</v>
      </c>
      <c r="J1590" s="9" t="n">
        <v>4592956</v>
      </c>
      <c r="K1590" s="18" t="n">
        <v>293.8067</v>
      </c>
      <c r="L1590" s="8" t="n">
        <v>77668.14750000001</v>
      </c>
      <c r="M1590" s="9" t="n">
        <v>51280036</v>
      </c>
      <c r="N1590" s="29" t="n">
        <v>11.075</v>
      </c>
      <c r="O1590" s="30" t="n">
        <v>11.075</v>
      </c>
      <c r="P1590" s="30" t="n">
        <v>10.13</v>
      </c>
      <c r="Q1590" s="30" t="n">
        <v>10.57</v>
      </c>
      <c r="R1590" s="31" t="n">
        <v>-0.0456</v>
      </c>
    </row>
    <row r="1591">
      <c r="A1591" s="11" t="n">
        <v>46261</v>
      </c>
      <c r="B1591" s="5" t="inlineStr">
        <is>
          <t>Thursday</t>
        </is>
      </c>
      <c r="C1591" s="10" t="n">
        <v>46235</v>
      </c>
      <c r="D1591" s="5" t="inlineStr">
        <is>
          <t>Q2FY27</t>
        </is>
      </c>
      <c r="E1591" s="18" t="n">
        <v>219.4171</v>
      </c>
      <c r="F1591" s="8" t="n">
        <v>77328.89320000001</v>
      </c>
      <c r="G1591" s="9" t="n">
        <v>48700285</v>
      </c>
      <c r="H1591" s="18" t="n">
        <v>57.3244</v>
      </c>
      <c r="I1591" s="8" t="n">
        <v>3250.842</v>
      </c>
      <c r="J1591" s="9" t="n">
        <v>4452639</v>
      </c>
      <c r="K1591" s="18" t="n">
        <v>276.7415</v>
      </c>
      <c r="L1591" s="8" t="n">
        <v>80579.7352</v>
      </c>
      <c r="M1591" s="9" t="n">
        <v>53152924</v>
      </c>
      <c r="N1591" s="29" t="n">
        <v>10.565</v>
      </c>
      <c r="O1591" s="30" t="n">
        <v>11.28</v>
      </c>
      <c r="P1591" s="30" t="n">
        <v>10.355</v>
      </c>
      <c r="Q1591" s="30" t="n">
        <v>11.07</v>
      </c>
      <c r="R1591" s="31" t="n">
        <v>0.0478</v>
      </c>
    </row>
    <row r="1592">
      <c r="A1592" s="11" t="n">
        <v>46262</v>
      </c>
      <c r="B1592" s="5" t="inlineStr">
        <is>
          <t>Friday</t>
        </is>
      </c>
      <c r="C1592" s="10" t="n">
        <v>46235</v>
      </c>
      <c r="D1592" s="5" t="inlineStr">
        <is>
          <t>Q2FY27</t>
        </is>
      </c>
      <c r="E1592" s="18" t="n">
        <v>372.935</v>
      </c>
      <c r="F1592" s="8" t="n">
        <v>141558.711</v>
      </c>
      <c r="G1592" s="9" t="n">
        <v>89650083</v>
      </c>
      <c r="H1592" s="18" t="n">
        <v>54.0923</v>
      </c>
      <c r="I1592" s="8" t="n">
        <v>2997.0813</v>
      </c>
      <c r="J1592" s="9" t="n">
        <v>4174268</v>
      </c>
      <c r="K1592" s="18" t="n">
        <v>427.0273</v>
      </c>
      <c r="L1592" s="8" t="n">
        <v>144555.7923</v>
      </c>
      <c r="M1592" s="9" t="n">
        <v>93824351</v>
      </c>
      <c r="N1592" s="29" t="n">
        <v>11.0675</v>
      </c>
      <c r="O1592" s="30" t="n">
        <v>11.1425</v>
      </c>
      <c r="P1592" s="30" t="n">
        <v>10.5325</v>
      </c>
      <c r="Q1592" s="30" t="n">
        <v>10.68</v>
      </c>
      <c r="R1592" s="31" t="n">
        <v>-0.035</v>
      </c>
    </row>
    <row r="1593">
      <c r="A1593" s="11" t="n">
        <v>46265</v>
      </c>
      <c r="B1593" s="5" t="inlineStr">
        <is>
          <t>Monday</t>
        </is>
      </c>
      <c r="C1593" s="10" t="n">
        <v>46235</v>
      </c>
      <c r="D1593" s="5" t="inlineStr">
        <is>
          <t>Q2FY27</t>
        </is>
      </c>
      <c r="E1593" s="18" t="n">
        <v>462.2941</v>
      </c>
      <c r="F1593" s="8" t="n">
        <v>214025.746</v>
      </c>
      <c r="G1593" s="9" t="n">
        <v>136102860</v>
      </c>
      <c r="H1593" s="18" t="n">
        <v>66.15560000000001</v>
      </c>
      <c r="I1593" s="8" t="n">
        <v>3840.9387</v>
      </c>
      <c r="J1593" s="9" t="n">
        <v>5507097</v>
      </c>
      <c r="K1593" s="18" t="n">
        <v>528.4497</v>
      </c>
      <c r="L1593" s="8" t="n">
        <v>217866.6847</v>
      </c>
      <c r="M1593" s="9" t="n">
        <v>141609957</v>
      </c>
      <c r="N1593" s="29" t="n">
        <v>10.68</v>
      </c>
      <c r="O1593" s="30" t="n">
        <v>11.44</v>
      </c>
      <c r="P1593" s="30" t="n">
        <v>10.68</v>
      </c>
      <c r="Q1593" s="30" t="n">
        <v>11.19</v>
      </c>
      <c r="R1593" s="31" t="n">
        <v>0.0478</v>
      </c>
    </row>
    <row r="1594">
      <c r="A1594" s="11" t="n">
        <v>46266</v>
      </c>
      <c r="B1594" s="5" t="inlineStr">
        <is>
          <t>Tuesday</t>
        </is>
      </c>
      <c r="C1594" s="10" t="n">
        <v>46266</v>
      </c>
      <c r="D1594" s="5" t="inlineStr">
        <is>
          <t>Q2FY27</t>
        </is>
      </c>
      <c r="E1594" s="18" t="n">
        <v>703.1403</v>
      </c>
      <c r="F1594" s="8" t="n">
        <v>594799.9919</v>
      </c>
      <c r="G1594" s="9" t="n">
        <v>379623665</v>
      </c>
      <c r="H1594" s="18" t="n">
        <v>62.5343</v>
      </c>
      <c r="I1594" s="8" t="n">
        <v>3872.9947</v>
      </c>
      <c r="J1594" s="9" t="n">
        <v>5454485</v>
      </c>
      <c r="K1594" s="18" t="n">
        <v>765.6746000000001</v>
      </c>
      <c r="L1594" s="8" t="n">
        <v>598672.9865999999</v>
      </c>
      <c r="M1594" s="9" t="n">
        <v>385078150</v>
      </c>
      <c r="N1594" s="29" t="n">
        <v>11.19</v>
      </c>
      <c r="O1594" s="30" t="n">
        <v>12.1225</v>
      </c>
      <c r="P1594" s="30" t="n">
        <v>9.2475</v>
      </c>
      <c r="Q1594" s="30" t="n">
        <v>11.49</v>
      </c>
      <c r="R1594" s="31" t="n">
        <v>0.0268</v>
      </c>
    </row>
    <row r="1595">
      <c r="A1595" s="11" t="n">
        <v>46267</v>
      </c>
      <c r="B1595" s="5" t="inlineStr">
        <is>
          <t>Wednesday</t>
        </is>
      </c>
      <c r="C1595" s="10" t="n">
        <v>46266</v>
      </c>
      <c r="D1595" s="5" t="inlineStr">
        <is>
          <t>Q2FY27</t>
        </is>
      </c>
      <c r="E1595" s="18" t="n">
        <v>306.8314</v>
      </c>
      <c r="F1595" s="8" t="n">
        <v>81135.6914</v>
      </c>
      <c r="G1595" s="9" t="n">
        <v>51749138</v>
      </c>
      <c r="H1595" s="18" t="n">
        <v>66.9485</v>
      </c>
      <c r="I1595" s="8" t="n">
        <v>4112.3017</v>
      </c>
      <c r="J1595" s="9" t="n">
        <v>5829182</v>
      </c>
      <c r="K1595" s="18" t="n">
        <v>373.7799</v>
      </c>
      <c r="L1595" s="8" t="n">
        <v>85247.99310000001</v>
      </c>
      <c r="M1595" s="9" t="n">
        <v>57578320</v>
      </c>
      <c r="N1595" s="29" t="n">
        <v>11.4925</v>
      </c>
      <c r="O1595" s="30" t="n">
        <v>12.1125</v>
      </c>
      <c r="P1595" s="30" t="n">
        <v>10.5475</v>
      </c>
      <c r="Q1595" s="30" t="n">
        <v>11.59</v>
      </c>
      <c r="R1595" s="31" t="n">
        <v>0.008500000000000001</v>
      </c>
    </row>
    <row r="1596">
      <c r="A1596" s="11" t="n">
        <v>46268</v>
      </c>
      <c r="B1596" s="5" t="inlineStr">
        <is>
          <t>Thursday</t>
        </is>
      </c>
      <c r="C1596" s="10" t="n">
        <v>46266</v>
      </c>
      <c r="D1596" s="5" t="inlineStr">
        <is>
          <t>Q2FY27</t>
        </is>
      </c>
      <c r="E1596" s="18" t="n">
        <v>261.9346</v>
      </c>
      <c r="F1596" s="8" t="n">
        <v>87066.7865</v>
      </c>
      <c r="G1596" s="9" t="n">
        <v>55505220</v>
      </c>
      <c r="H1596" s="18" t="n">
        <v>57.347</v>
      </c>
      <c r="I1596" s="8" t="n">
        <v>3425.8865</v>
      </c>
      <c r="J1596" s="9" t="n">
        <v>4786618</v>
      </c>
      <c r="K1596" s="18" t="n">
        <v>319.2816</v>
      </c>
      <c r="L1596" s="8" t="n">
        <v>90492.673</v>
      </c>
      <c r="M1596" s="9" t="n">
        <v>60291838</v>
      </c>
      <c r="N1596" s="29" t="n">
        <v>11.5925</v>
      </c>
      <c r="O1596" s="30" t="n">
        <v>11.5925</v>
      </c>
      <c r="P1596" s="30" t="n">
        <v>10.75</v>
      </c>
      <c r="Q1596" s="30" t="n">
        <v>11.34</v>
      </c>
      <c r="R1596" s="31" t="n">
        <v>-0.0218</v>
      </c>
    </row>
    <row r="1597">
      <c r="A1597" s="11" t="n">
        <v>46269</v>
      </c>
      <c r="B1597" s="5" t="inlineStr">
        <is>
          <t>Friday</t>
        </is>
      </c>
      <c r="C1597" s="10" t="n">
        <v>46266</v>
      </c>
      <c r="D1597" s="5" t="inlineStr">
        <is>
          <t>Q2FY27</t>
        </is>
      </c>
      <c r="E1597" s="18" t="n">
        <v>387.6811</v>
      </c>
      <c r="F1597" s="8" t="n">
        <v>143764.7966</v>
      </c>
      <c r="G1597" s="9" t="n">
        <v>91894516</v>
      </c>
      <c r="H1597" s="18" t="n">
        <v>66.3952</v>
      </c>
      <c r="I1597" s="8" t="n">
        <v>3901.1134</v>
      </c>
      <c r="J1597" s="9" t="n">
        <v>5421506</v>
      </c>
      <c r="K1597" s="18" t="n">
        <v>454.0763</v>
      </c>
      <c r="L1597" s="8" t="n">
        <v>147665.91</v>
      </c>
      <c r="M1597" s="9" t="n">
        <v>97316022</v>
      </c>
      <c r="N1597" s="29" t="n">
        <v>11.3375</v>
      </c>
      <c r="O1597" s="30" t="n">
        <v>11.3375</v>
      </c>
      <c r="P1597" s="30" t="n">
        <v>10.565</v>
      </c>
      <c r="Q1597" s="30" t="n">
        <v>10.68</v>
      </c>
      <c r="R1597" s="31" t="n">
        <v>-0.058</v>
      </c>
    </row>
    <row r="1598">
      <c r="A1598" s="11" t="n">
        <v>46272</v>
      </c>
      <c r="B1598" s="5" t="inlineStr">
        <is>
          <t>Monday</t>
        </is>
      </c>
      <c r="C1598" s="10" t="n">
        <v>46266</v>
      </c>
      <c r="D1598" s="5" t="inlineStr">
        <is>
          <t>Q2FY27</t>
        </is>
      </c>
      <c r="E1598" s="18" t="n">
        <v>387.734</v>
      </c>
      <c r="F1598" s="8" t="n">
        <v>194584.9139</v>
      </c>
      <c r="G1598" s="9" t="n">
        <v>124828377</v>
      </c>
      <c r="H1598" s="18" t="n">
        <v>56.0088</v>
      </c>
      <c r="I1598" s="8" t="n">
        <v>3610.4034</v>
      </c>
      <c r="J1598" s="9" t="n">
        <v>4942391</v>
      </c>
      <c r="K1598" s="18" t="n">
        <v>443.7428</v>
      </c>
      <c r="L1598" s="8" t="n">
        <v>198195.3173</v>
      </c>
      <c r="M1598" s="9" t="n">
        <v>129770768</v>
      </c>
      <c r="N1598" s="29" t="n">
        <v>10.68</v>
      </c>
      <c r="O1598" s="30" t="n">
        <v>11.3475</v>
      </c>
      <c r="P1598" s="30" t="n">
        <v>10.275</v>
      </c>
      <c r="Q1598" s="30" t="n">
        <v>11.16</v>
      </c>
      <c r="R1598" s="31" t="n">
        <v>0.0449</v>
      </c>
    </row>
    <row r="1599">
      <c r="A1599" s="11" t="n">
        <v>46273</v>
      </c>
      <c r="B1599" s="5" t="inlineStr">
        <is>
          <t>Tuesday</t>
        </is>
      </c>
      <c r="C1599" s="10" t="n">
        <v>46266</v>
      </c>
      <c r="D1599" s="5" t="inlineStr">
        <is>
          <t>Q2FY27</t>
        </is>
      </c>
      <c r="E1599" s="18" t="n">
        <v>548.1666</v>
      </c>
      <c r="F1599" s="8" t="n">
        <v>437585.1549</v>
      </c>
      <c r="G1599" s="9" t="n">
        <v>283105483</v>
      </c>
      <c r="H1599" s="18" t="n">
        <v>56.3026</v>
      </c>
      <c r="I1599" s="8" t="n">
        <v>3678.2045</v>
      </c>
      <c r="J1599" s="9" t="n">
        <v>4957431</v>
      </c>
      <c r="K1599" s="18" t="n">
        <v>604.4692</v>
      </c>
      <c r="L1599" s="8" t="n">
        <v>441263.3594</v>
      </c>
      <c r="M1599" s="9" t="n">
        <v>288062914</v>
      </c>
      <c r="N1599" s="29" t="n">
        <v>11.16</v>
      </c>
      <c r="O1599" s="30" t="n">
        <v>11.395</v>
      </c>
      <c r="P1599" s="30" t="n">
        <v>10.45</v>
      </c>
      <c r="Q1599" s="30" t="n">
        <v>11.23</v>
      </c>
      <c r="R1599" s="31" t="n">
        <v>0.0063</v>
      </c>
    </row>
    <row r="1600">
      <c r="A1600" s="11" t="n">
        <v>46274</v>
      </c>
      <c r="B1600" s="5" t="inlineStr">
        <is>
          <t>Wednesday</t>
        </is>
      </c>
      <c r="C1600" s="10" t="n">
        <v>46266</v>
      </c>
      <c r="D1600" s="5" t="inlineStr">
        <is>
          <t>Q2FY27</t>
        </is>
      </c>
      <c r="E1600" s="18" t="n">
        <v>321.7279</v>
      </c>
      <c r="F1600" s="8" t="n">
        <v>95555.01210000001</v>
      </c>
      <c r="G1600" s="9" t="n">
        <v>61654654</v>
      </c>
      <c r="H1600" s="18" t="n">
        <v>72.68770000000001</v>
      </c>
      <c r="I1600" s="8" t="n">
        <v>4774.7899</v>
      </c>
      <c r="J1600" s="9" t="n">
        <v>6643376</v>
      </c>
      <c r="K1600" s="18" t="n">
        <v>394.4156</v>
      </c>
      <c r="L1600" s="8" t="n">
        <v>100329.802</v>
      </c>
      <c r="M1600" s="9" t="n">
        <v>68298030</v>
      </c>
      <c r="N1600" s="29" t="n">
        <v>11.2325</v>
      </c>
      <c r="O1600" s="30" t="n">
        <v>12.05</v>
      </c>
      <c r="P1600" s="30" t="n">
        <v>10.545</v>
      </c>
      <c r="Q1600" s="30" t="n">
        <v>11.92</v>
      </c>
      <c r="R1600" s="31" t="n">
        <v>0.0612</v>
      </c>
    </row>
    <row r="1601">
      <c r="A1601" s="11" t="n">
        <v>46275</v>
      </c>
      <c r="B1601" s="5" t="inlineStr">
        <is>
          <t>Thursday</t>
        </is>
      </c>
      <c r="C1601" s="10" t="n">
        <v>46266</v>
      </c>
      <c r="D1601" s="5" t="inlineStr">
        <is>
          <t>Q2FY27</t>
        </is>
      </c>
      <c r="E1601" s="18" t="n">
        <v>243.6707</v>
      </c>
      <c r="F1601" s="8" t="n">
        <v>82142.3826</v>
      </c>
      <c r="G1601" s="9" t="n">
        <v>53239528</v>
      </c>
      <c r="H1601" s="18" t="n">
        <v>50.8184</v>
      </c>
      <c r="I1601" s="8" t="n">
        <v>3580.5625</v>
      </c>
      <c r="J1601" s="9" t="n">
        <v>5114489</v>
      </c>
      <c r="K1601" s="18" t="n">
        <v>294.4891</v>
      </c>
      <c r="L1601" s="8" t="n">
        <v>85722.9451</v>
      </c>
      <c r="M1601" s="9" t="n">
        <v>58354017</v>
      </c>
      <c r="N1601" s="29" t="n">
        <v>11.92</v>
      </c>
      <c r="O1601" s="30" t="n">
        <v>11.96</v>
      </c>
      <c r="P1601" s="30" t="n">
        <v>11.5275</v>
      </c>
      <c r="Q1601" s="30" t="n">
        <v>11.8</v>
      </c>
      <c r="R1601" s="31" t="n">
        <v>-0.0101</v>
      </c>
    </row>
    <row r="1602">
      <c r="A1602" s="11" t="n">
        <v>46276</v>
      </c>
      <c r="B1602" s="5" t="inlineStr">
        <is>
          <t>Friday</t>
        </is>
      </c>
      <c r="C1602" s="10" t="n">
        <v>46266</v>
      </c>
      <c r="D1602" s="5" t="inlineStr">
        <is>
          <t>Q2FY27</t>
        </is>
      </c>
      <c r="E1602" s="18" t="n">
        <v>543.9973</v>
      </c>
      <c r="F1602" s="8" t="n">
        <v>200423.5709</v>
      </c>
      <c r="G1602" s="9" t="n">
        <v>130932819</v>
      </c>
      <c r="H1602" s="18" t="n">
        <v>72.2764</v>
      </c>
      <c r="I1602" s="8" t="n">
        <v>5073.0645</v>
      </c>
      <c r="J1602" s="9" t="n">
        <v>7365983</v>
      </c>
      <c r="K1602" s="18" t="n">
        <v>616.2737</v>
      </c>
      <c r="L1602" s="8" t="n">
        <v>205496.6354</v>
      </c>
      <c r="M1602" s="9" t="n">
        <v>138298802</v>
      </c>
      <c r="N1602" s="29" t="n">
        <v>11.795</v>
      </c>
      <c r="O1602" s="30" t="n">
        <v>12.565</v>
      </c>
      <c r="P1602" s="30" t="n">
        <v>11.0225</v>
      </c>
      <c r="Q1602" s="30" t="n">
        <v>12.29</v>
      </c>
      <c r="R1602" s="31" t="n">
        <v>0.042</v>
      </c>
    </row>
    <row r="1603">
      <c r="A1603" s="11" t="n">
        <v>46280</v>
      </c>
      <c r="B1603" s="5" t="inlineStr">
        <is>
          <t>Tuesday</t>
        </is>
      </c>
      <c r="C1603" s="10" t="n">
        <v>46266</v>
      </c>
      <c r="D1603" s="5" t="inlineStr">
        <is>
          <t>Q2FY27</t>
        </is>
      </c>
      <c r="E1603" s="18" t="n">
        <v>696.4133</v>
      </c>
      <c r="F1603" s="8" t="n">
        <v>484992.306</v>
      </c>
      <c r="G1603" s="9" t="n">
        <v>318690031</v>
      </c>
      <c r="H1603" s="18" t="n">
        <v>70.4205</v>
      </c>
      <c r="I1603" s="8" t="n">
        <v>5399.5592</v>
      </c>
      <c r="J1603" s="9" t="n">
        <v>7930121</v>
      </c>
      <c r="K1603" s="18" t="n">
        <v>766.8338</v>
      </c>
      <c r="L1603" s="8" t="n">
        <v>490391.8652</v>
      </c>
      <c r="M1603" s="9" t="n">
        <v>326620152</v>
      </c>
      <c r="N1603" s="29" t="n">
        <v>12.285</v>
      </c>
      <c r="O1603" s="30" t="n">
        <v>13.585</v>
      </c>
      <c r="P1603" s="30" t="n">
        <v>11.9275</v>
      </c>
      <c r="Q1603" s="30" t="n">
        <v>13.43</v>
      </c>
      <c r="R1603" s="31" t="n">
        <v>0.09320000000000001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15" t="inlineStr">
        <is>
          <t>Index Options Premium Turnover (INR Bn)</t>
        </is>
      </c>
      <c r="C1" s="3" t="inlineStr">
        <is>
          <t>Index Options Notional Turnover (INR Bn)</t>
        </is>
      </c>
      <c r="D1" s="4" t="inlineStr">
        <is>
          <t>Index Options No. of Contracts</t>
        </is>
      </c>
      <c r="E1" s="15" t="inlineStr">
        <is>
          <t>Stock/Equity Options Premium Turnover (INR Bn)</t>
        </is>
      </c>
      <c r="F1" s="3" t="inlineStr">
        <is>
          <t>Stock/Equity Options Notional Turnover (INR Bn)</t>
        </is>
      </c>
      <c r="G1" s="4" t="inlineStr">
        <is>
          <t>Stock/Equity Options No. of Contracts</t>
        </is>
      </c>
      <c r="H1" s="15" t="inlineStr">
        <is>
          <t>Total Options Premium Turnover (INR Bn)</t>
        </is>
      </c>
      <c r="I1" s="3" t="inlineStr">
        <is>
          <t>Total Options Notional Turnover (INR Bn)</t>
        </is>
      </c>
      <c r="J1" s="4" t="inlineStr">
        <is>
          <t>Total Options No. of Contracts</t>
        </is>
      </c>
      <c r="K1" s="32" t="inlineStr">
        <is>
          <t>No. of Trading Days</t>
        </is>
      </c>
    </row>
    <row r="2">
      <c r="A2" s="5" t="inlineStr">
        <is>
          <t>2003-2004</t>
        </is>
      </c>
      <c r="B2" s="18" t="n"/>
      <c r="C2" s="8" t="n">
        <v>0</v>
      </c>
      <c r="D2" s="9" t="n">
        <v>0</v>
      </c>
      <c r="E2" s="18" t="n"/>
      <c r="F2" s="8" t="n">
        <v>2.5884</v>
      </c>
      <c r="G2" s="9" t="n">
        <v>6010</v>
      </c>
      <c r="H2" s="18" t="n"/>
      <c r="I2" s="8" t="n">
        <v>2.5884</v>
      </c>
      <c r="J2" s="9" t="n">
        <v>6010</v>
      </c>
      <c r="K2" s="33" t="n">
        <v>254</v>
      </c>
    </row>
    <row r="3">
      <c r="A3" s="5" t="inlineStr">
        <is>
          <t>2004-2005</t>
        </is>
      </c>
      <c r="B3" s="18" t="n"/>
      <c r="C3" s="8" t="n">
        <v>22.9723</v>
      </c>
      <c r="D3" s="9" t="n">
        <v>75275</v>
      </c>
      <c r="E3" s="18" t="n"/>
      <c r="F3" s="8" t="n">
        <v>0.0258</v>
      </c>
      <c r="G3" s="9" t="n">
        <v>89</v>
      </c>
      <c r="H3" s="18" t="n"/>
      <c r="I3" s="8" t="n">
        <v>22.9981</v>
      </c>
      <c r="J3" s="9" t="n">
        <v>75364</v>
      </c>
      <c r="K3" s="33" t="n">
        <v>253</v>
      </c>
    </row>
    <row r="4">
      <c r="A4" s="5" t="inlineStr">
        <is>
          <t>2005-2006</t>
        </is>
      </c>
      <c r="B4" s="18" t="n"/>
      <c r="C4" s="8" t="n">
        <v>0.032</v>
      </c>
      <c r="D4" s="9" t="n">
        <v>100</v>
      </c>
      <c r="E4" s="18" t="n"/>
      <c r="F4" s="8" t="n">
        <v>0.0009</v>
      </c>
      <c r="G4" s="9" t="n">
        <v>2</v>
      </c>
      <c r="H4" s="18" t="n"/>
      <c r="I4" s="8" t="n">
        <v>0.0329</v>
      </c>
      <c r="J4" s="9" t="n">
        <v>102</v>
      </c>
      <c r="K4" s="33" t="n">
        <v>251</v>
      </c>
    </row>
    <row r="5">
      <c r="A5" s="5" t="inlineStr">
        <is>
          <t>2006-2007</t>
        </is>
      </c>
      <c r="B5" s="18" t="n"/>
      <c r="C5" s="8" t="n">
        <v>0.0005999999999999999</v>
      </c>
      <c r="D5" s="9" t="n">
        <v>2</v>
      </c>
      <c r="E5" s="18" t="n"/>
      <c r="F5" s="8" t="n">
        <v>0.002</v>
      </c>
      <c r="G5" s="9" t="n">
        <v>6</v>
      </c>
      <c r="H5" s="18" t="n"/>
      <c r="I5" s="8" t="n">
        <v>0.0026</v>
      </c>
      <c r="J5" s="9" t="n">
        <v>8</v>
      </c>
      <c r="K5" s="33" t="n">
        <v>249</v>
      </c>
    </row>
    <row r="6">
      <c r="A6" s="5" t="inlineStr">
        <is>
          <t>2007-2008</t>
        </is>
      </c>
      <c r="B6" s="18" t="n"/>
      <c r="C6" s="8" t="n">
        <v>0.3866</v>
      </c>
      <c r="D6" s="9" t="n">
        <v>1161</v>
      </c>
      <c r="E6" s="18" t="n"/>
      <c r="F6" s="8" t="n">
        <v>0.0035</v>
      </c>
      <c r="G6" s="9" t="n">
        <v>15</v>
      </c>
      <c r="H6" s="18" t="n"/>
      <c r="I6" s="8" t="n">
        <v>0.3901</v>
      </c>
      <c r="J6" s="9" t="n">
        <v>1176</v>
      </c>
      <c r="K6" s="33" t="n">
        <v>251</v>
      </c>
    </row>
    <row r="7">
      <c r="A7" s="5" t="inlineStr">
        <is>
          <t>2008-2009</t>
        </is>
      </c>
      <c r="B7" s="18" t="n"/>
      <c r="C7" s="8" t="n">
        <v>0.0912</v>
      </c>
      <c r="D7" s="9" t="n">
        <v>373</v>
      </c>
      <c r="E7" s="18" t="n"/>
      <c r="F7" s="8" t="n">
        <v>0</v>
      </c>
      <c r="G7" s="9" t="n">
        <v>0</v>
      </c>
      <c r="H7" s="18" t="n"/>
      <c r="I7" s="8" t="n">
        <v>0.0912</v>
      </c>
      <c r="J7" s="9" t="n">
        <v>373</v>
      </c>
      <c r="K7" s="33" t="n">
        <v>243</v>
      </c>
    </row>
    <row r="8">
      <c r="A8" s="5" t="inlineStr">
        <is>
          <t>2009-2010</t>
        </is>
      </c>
      <c r="B8" s="18" t="n"/>
      <c r="C8" s="8" t="n">
        <v>1.3776</v>
      </c>
      <c r="D8" s="9" t="n">
        <v>5276</v>
      </c>
      <c r="E8" s="18" t="n"/>
      <c r="F8" s="8" t="n">
        <v>0</v>
      </c>
      <c r="G8" s="9" t="n">
        <v>0</v>
      </c>
      <c r="H8" s="18" t="n"/>
      <c r="I8" s="8" t="n">
        <v>1.3776</v>
      </c>
      <c r="J8" s="9" t="n">
        <v>5276</v>
      </c>
      <c r="K8" s="33" t="n">
        <v>244</v>
      </c>
    </row>
    <row r="9">
      <c r="A9" s="5" t="inlineStr">
        <is>
          <t>2010-2011</t>
        </is>
      </c>
      <c r="B9" s="18" t="n"/>
      <c r="C9" s="8" t="n">
        <v>0.0025</v>
      </c>
      <c r="D9" s="9" t="n">
        <v>10</v>
      </c>
      <c r="E9" s="18" t="n"/>
      <c r="F9" s="8" t="n">
        <v>0</v>
      </c>
      <c r="G9" s="9" t="n">
        <v>0</v>
      </c>
      <c r="H9" s="18" t="n"/>
      <c r="I9" s="8" t="n">
        <v>0.0025</v>
      </c>
      <c r="J9" s="9" t="n">
        <v>10</v>
      </c>
      <c r="K9" s="33" t="n">
        <v>255</v>
      </c>
    </row>
    <row r="10">
      <c r="A10" s="5" t="inlineStr">
        <is>
          <t>2011-2012</t>
        </is>
      </c>
      <c r="B10" s="18" t="n"/>
      <c r="C10" s="8" t="n">
        <v>6183.4236</v>
      </c>
      <c r="D10" s="9" t="n">
        <v>24775644</v>
      </c>
      <c r="E10" s="18" t="n"/>
      <c r="F10" s="8" t="n">
        <v>14.6909</v>
      </c>
      <c r="G10" s="9" t="n">
        <v>47505</v>
      </c>
      <c r="H10" s="18" t="n"/>
      <c r="I10" s="8" t="n">
        <v>6198.1145</v>
      </c>
      <c r="J10" s="9" t="n">
        <v>24823149</v>
      </c>
      <c r="K10" s="33" t="n">
        <v>249</v>
      </c>
    </row>
    <row r="11">
      <c r="A11" s="5" t="inlineStr">
        <is>
          <t>2012-2013</t>
        </is>
      </c>
      <c r="B11" s="18" t="n"/>
      <c r="C11" s="8" t="n">
        <v>70274.8159</v>
      </c>
      <c r="D11" s="9" t="n">
        <v>257233961</v>
      </c>
      <c r="E11" s="18" t="n"/>
      <c r="F11" s="8" t="n">
        <v>102.4632</v>
      </c>
      <c r="G11" s="9" t="n">
        <v>387870</v>
      </c>
      <c r="H11" s="18" t="n"/>
      <c r="I11" s="8" t="n">
        <v>70377.2791</v>
      </c>
      <c r="J11" s="9" t="n">
        <v>257621831</v>
      </c>
      <c r="K11" s="33" t="n">
        <v>250</v>
      </c>
    </row>
    <row r="12">
      <c r="A12" s="5" t="inlineStr">
        <is>
          <t>2013-2014</t>
        </is>
      </c>
      <c r="B12" s="18" t="n"/>
      <c r="C12" s="8" t="n">
        <v>90552.0061</v>
      </c>
      <c r="D12" s="9" t="n">
        <v>296359575</v>
      </c>
      <c r="E12" s="18" t="n"/>
      <c r="F12" s="8" t="n">
        <v>461.3069</v>
      </c>
      <c r="G12" s="9" t="n">
        <v>1544720</v>
      </c>
      <c r="H12" s="18" t="n"/>
      <c r="I12" s="8" t="n">
        <v>91013.31299999999</v>
      </c>
      <c r="J12" s="9" t="n">
        <v>297904295</v>
      </c>
      <c r="K12" s="33" t="n">
        <v>251</v>
      </c>
    </row>
    <row r="13">
      <c r="A13" s="5" t="inlineStr">
        <is>
          <t>2014-2015</t>
        </is>
      </c>
      <c r="B13" s="18" t="n"/>
      <c r="C13" s="8" t="n">
        <v>201292.2647</v>
      </c>
      <c r="D13" s="9" t="n">
        <v>498234687</v>
      </c>
      <c r="E13" s="18" t="n"/>
      <c r="F13" s="8" t="n">
        <v>1750.8834</v>
      </c>
      <c r="G13" s="9" t="n">
        <v>5710542</v>
      </c>
      <c r="H13" s="18" t="n"/>
      <c r="I13" s="8" t="n">
        <v>203043.1481</v>
      </c>
      <c r="J13" s="9" t="n">
        <v>503945229</v>
      </c>
      <c r="K13" s="33" t="n">
        <v>243</v>
      </c>
    </row>
    <row r="14">
      <c r="A14" s="5" t="inlineStr">
        <is>
          <t>2015-2016</t>
        </is>
      </c>
      <c r="B14" s="18" t="n">
        <v>6.5983</v>
      </c>
      <c r="C14" s="8" t="n">
        <v>43862.4888</v>
      </c>
      <c r="D14" s="9" t="n">
        <v>103427976</v>
      </c>
      <c r="E14" s="18" t="n">
        <v>7.2557</v>
      </c>
      <c r="F14" s="8" t="n">
        <v>743.1269</v>
      </c>
      <c r="G14" s="9" t="n">
        <v>2422891</v>
      </c>
      <c r="H14" s="18" t="n">
        <v>13.854</v>
      </c>
      <c r="I14" s="8" t="n">
        <v>44605.6157</v>
      </c>
      <c r="J14" s="9" t="n">
        <v>105850867</v>
      </c>
      <c r="K14" s="33" t="n">
        <v>247</v>
      </c>
    </row>
    <row r="15">
      <c r="A15" s="5" t="inlineStr">
        <is>
          <t>2016-2017</t>
        </is>
      </c>
      <c r="B15" s="18" t="n">
        <v>0.3337</v>
      </c>
      <c r="C15" s="8" t="n">
        <v>44.6935</v>
      </c>
      <c r="D15" s="9" t="n">
        <v>88349</v>
      </c>
      <c r="E15" s="18" t="n">
        <v>0</v>
      </c>
      <c r="F15" s="8" t="n">
        <v>0</v>
      </c>
      <c r="G15" s="9" t="n">
        <v>0</v>
      </c>
      <c r="H15" s="18" t="n">
        <v>0.3337</v>
      </c>
      <c r="I15" s="8" t="n">
        <v>44.6935</v>
      </c>
      <c r="J15" s="9" t="n">
        <v>88349</v>
      </c>
      <c r="K15" s="33" t="n">
        <v>248</v>
      </c>
    </row>
    <row r="16">
      <c r="A16" s="5" t="inlineStr">
        <is>
          <t>2017-2018</t>
        </is>
      </c>
      <c r="B16" s="18" t="n">
        <v>0.0003</v>
      </c>
      <c r="C16" s="8" t="n">
        <v>0.08210000000000001</v>
      </c>
      <c r="D16" s="9" t="n">
        <v>114</v>
      </c>
      <c r="E16" s="18" t="n">
        <v>0.0001</v>
      </c>
      <c r="F16" s="8" t="n">
        <v>0.0018</v>
      </c>
      <c r="G16" s="9" t="n">
        <v>3</v>
      </c>
      <c r="H16" s="18" t="n">
        <v>0.0004</v>
      </c>
      <c r="I16" s="8" t="n">
        <v>0.0839</v>
      </c>
      <c r="J16" s="9" t="n">
        <v>117</v>
      </c>
      <c r="K16" s="33" t="n">
        <v>246</v>
      </c>
    </row>
    <row r="17">
      <c r="A17" s="5" t="inlineStr">
        <is>
          <t>2018-2019</t>
        </is>
      </c>
      <c r="B17" s="18" t="n">
        <v>0.0867</v>
      </c>
      <c r="C17" s="8" t="n">
        <v>21.9313</v>
      </c>
      <c r="D17" s="9" t="n">
        <v>30456</v>
      </c>
      <c r="E17" s="18" t="n">
        <v>0</v>
      </c>
      <c r="F17" s="8" t="n">
        <v>0.0008</v>
      </c>
      <c r="G17" s="9" t="n">
        <v>2</v>
      </c>
      <c r="H17" s="18" t="n">
        <v>0.0867</v>
      </c>
      <c r="I17" s="8" t="n">
        <v>21.9321</v>
      </c>
      <c r="J17" s="9" t="n">
        <v>30458</v>
      </c>
      <c r="K17" s="33" t="n">
        <v>247</v>
      </c>
    </row>
    <row r="18">
      <c r="A18" s="5" t="inlineStr">
        <is>
          <t>2019-2020</t>
        </is>
      </c>
      <c r="B18" s="18" t="n">
        <v>5.0017</v>
      </c>
      <c r="C18" s="8" t="n">
        <v>2459.6257</v>
      </c>
      <c r="D18" s="9" t="n">
        <v>2512339</v>
      </c>
      <c r="E18" s="18" t="n">
        <v>0.3344</v>
      </c>
      <c r="F18" s="8" t="n">
        <v>12.0936</v>
      </c>
      <c r="G18" s="9" t="n">
        <v>16349</v>
      </c>
      <c r="H18" s="18" t="n">
        <v>5.3361</v>
      </c>
      <c r="I18" s="8" t="n">
        <v>2471.7193</v>
      </c>
      <c r="J18" s="9" t="n">
        <v>2528688</v>
      </c>
      <c r="K18" s="33" t="n">
        <v>247</v>
      </c>
    </row>
    <row r="19">
      <c r="A19" s="5" t="inlineStr">
        <is>
          <t>2020-2021</t>
        </is>
      </c>
      <c r="B19" s="18" t="n">
        <v>15.5501</v>
      </c>
      <c r="C19" s="8" t="n">
        <v>350551.588</v>
      </c>
      <c r="D19" s="9" t="n">
        <v>338107329</v>
      </c>
      <c r="E19" s="18" t="n">
        <v>0</v>
      </c>
      <c r="F19" s="8" t="n">
        <v>0</v>
      </c>
      <c r="G19" s="9" t="n">
        <v>0</v>
      </c>
      <c r="H19" s="18" t="n">
        <v>15.5501</v>
      </c>
      <c r="I19" s="8" t="n">
        <v>350551.588</v>
      </c>
      <c r="J19" s="9" t="n">
        <v>338107329</v>
      </c>
      <c r="K19" s="33" t="n">
        <v>248</v>
      </c>
    </row>
    <row r="20">
      <c r="A20" s="5" t="inlineStr">
        <is>
          <t>2021-2022</t>
        </is>
      </c>
      <c r="B20" s="18" t="n">
        <v>11.8773</v>
      </c>
      <c r="C20" s="8" t="n">
        <v>660778.3432999999</v>
      </c>
      <c r="D20" s="9" t="n">
        <v>670516570</v>
      </c>
      <c r="E20" s="18" t="n">
        <v>0</v>
      </c>
      <c r="F20" s="8" t="n">
        <v>0</v>
      </c>
      <c r="G20" s="9" t="n">
        <v>0</v>
      </c>
      <c r="H20" s="18" t="n">
        <v>11.8773</v>
      </c>
      <c r="I20" s="8" t="n">
        <v>660778.3432999999</v>
      </c>
      <c r="J20" s="9" t="n">
        <v>670516570</v>
      </c>
      <c r="K20" s="33" t="n">
        <v>248</v>
      </c>
    </row>
    <row r="21">
      <c r="A21" s="5" t="inlineStr">
        <is>
          <t>2022-2023</t>
        </is>
      </c>
      <c r="B21" s="18" t="n">
        <v>8.799300000000001</v>
      </c>
      <c r="C21" s="8" t="n">
        <v>343152.5432</v>
      </c>
      <c r="D21" s="9" t="n">
        <v>372584451</v>
      </c>
      <c r="E21" s="18" t="n">
        <v>0</v>
      </c>
      <c r="F21" s="8" t="n">
        <v>0.0005</v>
      </c>
      <c r="G21" s="9" t="n">
        <v>1</v>
      </c>
      <c r="H21" s="18" t="n">
        <v>8.799300000000001</v>
      </c>
      <c r="I21" s="8" t="n">
        <v>343152.5437</v>
      </c>
      <c r="J21" s="9" t="n">
        <v>372584452</v>
      </c>
      <c r="K21" s="33" t="n">
        <v>249</v>
      </c>
    </row>
    <row r="22">
      <c r="A22" s="5" t="inlineStr">
        <is>
          <t>2023-2024</t>
        </is>
      </c>
      <c r="B22" s="18" t="n">
        <v>4926.6057</v>
      </c>
      <c r="C22" s="8" t="n">
        <v>8028151.3708</v>
      </c>
      <c r="D22" s="9" t="n">
        <v>11299666388</v>
      </c>
      <c r="E22" s="18" t="n">
        <v>0</v>
      </c>
      <c r="F22" s="8" t="n">
        <v>0</v>
      </c>
      <c r="G22" s="9" t="n">
        <v>0</v>
      </c>
      <c r="H22" s="18" t="n">
        <v>4926.6057</v>
      </c>
      <c r="I22" s="8" t="n">
        <v>8028151.3708</v>
      </c>
      <c r="J22" s="9" t="n">
        <v>11299666388</v>
      </c>
      <c r="K22" s="33" t="n">
        <v>231</v>
      </c>
    </row>
    <row r="23">
      <c r="A23" s="5" t="inlineStr">
        <is>
          <t>2024-2025</t>
        </is>
      </c>
      <c r="B23" s="18" t="n">
        <v>22354.1639</v>
      </c>
      <c r="C23" s="8" t="n">
        <v>27555992.5193</v>
      </c>
      <c r="D23" s="9" t="n">
        <v>30548072767</v>
      </c>
      <c r="E23" s="18" t="n">
        <v>0.1933</v>
      </c>
      <c r="F23" s="8" t="n">
        <v>26.0138</v>
      </c>
      <c r="G23" s="9" t="n">
        <v>40795</v>
      </c>
      <c r="H23" s="18" t="n">
        <v>22354.3572</v>
      </c>
      <c r="I23" s="8" t="n">
        <v>27556018.5331</v>
      </c>
      <c r="J23" s="9" t="n">
        <v>30548113562</v>
      </c>
      <c r="K23" s="33" t="n">
        <v>249</v>
      </c>
    </row>
    <row r="24">
      <c r="A24" s="5" t="inlineStr">
        <is>
          <t>2025-2026</t>
        </is>
      </c>
      <c r="B24" s="18" t="n">
        <v>48221.0086</v>
      </c>
      <c r="C24" s="8" t="n">
        <v>46226973.1666</v>
      </c>
      <c r="D24" s="9" t="n">
        <v>28155184847</v>
      </c>
      <c r="E24" s="18" t="n">
        <v>0.0311</v>
      </c>
      <c r="F24" s="8" t="n">
        <v>3.3045</v>
      </c>
      <c r="G24" s="9" t="n">
        <v>4743</v>
      </c>
      <c r="H24" s="18" t="n">
        <v>48221.0397</v>
      </c>
      <c r="I24" s="8" t="n">
        <v>46226976.4711</v>
      </c>
      <c r="J24" s="9" t="n">
        <v>28155189590</v>
      </c>
      <c r="K24" s="33" t="n">
        <v>247</v>
      </c>
    </row>
    <row r="25">
      <c r="A25" s="5" t="inlineStr">
        <is>
          <t>2026-2027</t>
        </is>
      </c>
      <c r="B25" s="18" t="n">
        <v>29754.4453</v>
      </c>
      <c r="C25" s="8" t="n">
        <v>24480095.5306</v>
      </c>
      <c r="D25" s="9" t="n">
        <v>15970563899</v>
      </c>
      <c r="E25" s="18" t="n">
        <v>0.0299</v>
      </c>
      <c r="F25" s="8" t="n">
        <v>1.3032</v>
      </c>
      <c r="G25" s="9" t="n">
        <v>1861</v>
      </c>
      <c r="H25" s="18" t="n">
        <v>29754.4752</v>
      </c>
      <c r="I25" s="8" t="n">
        <v>24480096.8338</v>
      </c>
      <c r="J25" s="9" t="n">
        <v>15970565760</v>
      </c>
      <c r="K25" s="33" t="n">
        <v>114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Index Options Premium Turnover (INR Bn)</t>
        </is>
      </c>
      <c r="E1" s="3" t="inlineStr">
        <is>
          <t>Index Options Notional Turnover (INR Bn)</t>
        </is>
      </c>
      <c r="F1" s="4" t="inlineStr">
        <is>
          <t>Index Options No. of Contracts</t>
        </is>
      </c>
      <c r="G1" s="15" t="inlineStr">
        <is>
          <t>Stock/Equity Options Premium Turnover (INR Bn)</t>
        </is>
      </c>
      <c r="H1" s="3" t="inlineStr">
        <is>
          <t>Stock/Equity Options Notional Turnover (INR Bn)</t>
        </is>
      </c>
      <c r="I1" s="4" t="inlineStr">
        <is>
          <t>Stock/Equity Options No. of Contracts</t>
        </is>
      </c>
      <c r="J1" s="15" t="inlineStr">
        <is>
          <t>Total Options Premium Turnover (INR Bn)</t>
        </is>
      </c>
      <c r="K1" s="3" t="inlineStr">
        <is>
          <t>Total Options Notional Turnover (INR Bn)</t>
        </is>
      </c>
      <c r="L1" s="4" t="inlineStr">
        <is>
          <t>Total Options No. of Contracts</t>
        </is>
      </c>
      <c r="M1" s="32" t="inlineStr">
        <is>
          <t>No. of Trading Days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18" t="n"/>
      <c r="E2" s="8" t="n">
        <v>0</v>
      </c>
      <c r="F2" s="9" t="n">
        <v>0</v>
      </c>
      <c r="G2" s="18" t="n"/>
      <c r="H2" s="8" t="n">
        <v>0.7532</v>
      </c>
      <c r="I2" s="9" t="n">
        <v>1648</v>
      </c>
      <c r="J2" s="18" t="n"/>
      <c r="K2" s="8" t="n">
        <v>0.7532</v>
      </c>
      <c r="L2" s="9" t="n">
        <v>1648</v>
      </c>
      <c r="M2" s="33" t="n">
        <v>21</v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18" t="n"/>
      <c r="E3" s="8" t="n">
        <v>0</v>
      </c>
      <c r="F3" s="9" t="n">
        <v>0</v>
      </c>
      <c r="G3" s="18" t="n"/>
      <c r="H3" s="8" t="n">
        <v>0.9619</v>
      </c>
      <c r="I3" s="9" t="n">
        <v>1479</v>
      </c>
      <c r="J3" s="18" t="n"/>
      <c r="K3" s="8" t="n">
        <v>0.9619</v>
      </c>
      <c r="L3" s="9" t="n">
        <v>1479</v>
      </c>
      <c r="M3" s="33" t="n">
        <v>19</v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18" t="n"/>
      <c r="E4" s="8" t="n">
        <v>0</v>
      </c>
      <c r="F4" s="9" t="n">
        <v>0</v>
      </c>
      <c r="G4" s="18" t="n"/>
      <c r="H4" s="8" t="n">
        <v>0.8733</v>
      </c>
      <c r="I4" s="9" t="n">
        <v>2883</v>
      </c>
      <c r="J4" s="18" t="n"/>
      <c r="K4" s="8" t="n">
        <v>0.8733</v>
      </c>
      <c r="L4" s="9" t="n">
        <v>2883</v>
      </c>
      <c r="M4" s="33" t="n">
        <v>22</v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18" t="n"/>
      <c r="E5" s="8" t="n">
        <v>0</v>
      </c>
      <c r="F5" s="9" t="n">
        <v>0</v>
      </c>
      <c r="G5" s="18" t="n"/>
      <c r="H5" s="8" t="n">
        <v>0</v>
      </c>
      <c r="I5" s="9" t="n">
        <v>0</v>
      </c>
      <c r="J5" s="18" t="n"/>
      <c r="K5" s="8" t="n">
        <v>0</v>
      </c>
      <c r="L5" s="9" t="n">
        <v>0</v>
      </c>
      <c r="M5" s="33" t="n">
        <v>20</v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18" t="n"/>
      <c r="E6" s="8" t="n">
        <v>0</v>
      </c>
      <c r="F6" s="9" t="n">
        <v>0</v>
      </c>
      <c r="G6" s="18" t="n"/>
      <c r="H6" s="8" t="n">
        <v>0</v>
      </c>
      <c r="I6" s="9" t="n">
        <v>0</v>
      </c>
      <c r="J6" s="18" t="n"/>
      <c r="K6" s="8" t="n">
        <v>0</v>
      </c>
      <c r="L6" s="9" t="n">
        <v>0</v>
      </c>
      <c r="M6" s="33" t="n">
        <v>21</v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18" t="n"/>
      <c r="E7" s="8" t="n">
        <v>0</v>
      </c>
      <c r="F7" s="9" t="n">
        <v>0</v>
      </c>
      <c r="G7" s="18" t="n"/>
      <c r="H7" s="8" t="n">
        <v>0</v>
      </c>
      <c r="I7" s="9" t="n">
        <v>0</v>
      </c>
      <c r="J7" s="18" t="n"/>
      <c r="K7" s="8" t="n">
        <v>0</v>
      </c>
      <c r="L7" s="9" t="n">
        <v>0</v>
      </c>
      <c r="M7" s="33" t="n">
        <v>22</v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18" t="n"/>
      <c r="E8" s="8" t="n">
        <v>0</v>
      </c>
      <c r="F8" s="9" t="n">
        <v>0</v>
      </c>
      <c r="G8" s="18" t="n"/>
      <c r="H8" s="8" t="n">
        <v>0</v>
      </c>
      <c r="I8" s="9" t="n">
        <v>0</v>
      </c>
      <c r="J8" s="18" t="n"/>
      <c r="K8" s="8" t="n">
        <v>0</v>
      </c>
      <c r="L8" s="9" t="n">
        <v>0</v>
      </c>
      <c r="M8" s="33" t="n">
        <v>22</v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18" t="n"/>
      <c r="E9" s="8" t="n">
        <v>0</v>
      </c>
      <c r="F9" s="9" t="n">
        <v>0</v>
      </c>
      <c r="G9" s="18" t="n"/>
      <c r="H9" s="8" t="n">
        <v>0</v>
      </c>
      <c r="I9" s="9" t="n">
        <v>0</v>
      </c>
      <c r="J9" s="18" t="n"/>
      <c r="K9" s="8" t="n">
        <v>0</v>
      </c>
      <c r="L9" s="9" t="n">
        <v>0</v>
      </c>
      <c r="M9" s="33" t="n">
        <v>22</v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18" t="n"/>
      <c r="E10" s="8" t="n">
        <v>2.2794</v>
      </c>
      <c r="F10" s="9" t="n">
        <v>8238</v>
      </c>
      <c r="G10" s="18" t="n"/>
      <c r="H10" s="8" t="n">
        <v>0.0018</v>
      </c>
      <c r="I10" s="9" t="n">
        <v>8</v>
      </c>
      <c r="J10" s="18" t="n"/>
      <c r="K10" s="8" t="n">
        <v>2.2812</v>
      </c>
      <c r="L10" s="9" t="n">
        <v>8246</v>
      </c>
      <c r="M10" s="33" t="n">
        <v>22</v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18" t="n"/>
      <c r="E11" s="8" t="n">
        <v>5.1385</v>
      </c>
      <c r="F11" s="9" t="n">
        <v>17883</v>
      </c>
      <c r="G11" s="18" t="n"/>
      <c r="H11" s="8" t="n">
        <v>0.0029</v>
      </c>
      <c r="I11" s="9" t="n">
        <v>10</v>
      </c>
      <c r="J11" s="18" t="n"/>
      <c r="K11" s="8" t="n">
        <v>5.1414</v>
      </c>
      <c r="L11" s="9" t="n">
        <v>17893</v>
      </c>
      <c r="M11" s="33" t="n">
        <v>20</v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18" t="n"/>
      <c r="E12" s="8" t="n">
        <v>4.8178</v>
      </c>
      <c r="F12" s="9" t="n">
        <v>16156</v>
      </c>
      <c r="G12" s="18" t="n"/>
      <c r="H12" s="8" t="n">
        <v>0.0003</v>
      </c>
      <c r="I12" s="9" t="n">
        <v>1</v>
      </c>
      <c r="J12" s="18" t="n"/>
      <c r="K12" s="8" t="n">
        <v>4.8181</v>
      </c>
      <c r="L12" s="9" t="n">
        <v>16157</v>
      </c>
      <c r="M12" s="33" t="n">
        <v>20</v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18" t="n"/>
      <c r="E13" s="8" t="n">
        <v>4.426</v>
      </c>
      <c r="F13" s="9" t="n">
        <v>13769</v>
      </c>
      <c r="G13" s="18" t="n"/>
      <c r="H13" s="8" t="n">
        <v>0</v>
      </c>
      <c r="I13" s="9" t="n">
        <v>0</v>
      </c>
      <c r="J13" s="18" t="n"/>
      <c r="K13" s="8" t="n">
        <v>4.426</v>
      </c>
      <c r="L13" s="9" t="n">
        <v>13769</v>
      </c>
      <c r="M13" s="33" t="n">
        <v>23</v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18" t="n"/>
      <c r="E14" s="8" t="n">
        <v>2.9832</v>
      </c>
      <c r="F14" s="9" t="n">
        <v>9316</v>
      </c>
      <c r="G14" s="18" t="n"/>
      <c r="H14" s="8" t="n">
        <v>0.0208</v>
      </c>
      <c r="I14" s="9" t="n">
        <v>70</v>
      </c>
      <c r="J14" s="18" t="n"/>
      <c r="K14" s="8" t="n">
        <v>3.004</v>
      </c>
      <c r="L14" s="9" t="n">
        <v>9386</v>
      </c>
      <c r="M14" s="33" t="n">
        <v>19</v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18" t="n"/>
      <c r="E15" s="8" t="n">
        <v>1.4897</v>
      </c>
      <c r="F15" s="9" t="n">
        <v>4499</v>
      </c>
      <c r="G15" s="18" t="n"/>
      <c r="H15" s="8" t="n">
        <v>0</v>
      </c>
      <c r="I15" s="9" t="n">
        <v>0</v>
      </c>
      <c r="J15" s="18" t="n"/>
      <c r="K15" s="8" t="n">
        <v>1.4897</v>
      </c>
      <c r="L15" s="9" t="n">
        <v>4499</v>
      </c>
      <c r="M15" s="33" t="n">
        <v>20</v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18" t="n"/>
      <c r="E16" s="8" t="n">
        <v>1.8377</v>
      </c>
      <c r="F16" s="9" t="n">
        <v>5414</v>
      </c>
      <c r="G16" s="18" t="n"/>
      <c r="H16" s="8" t="n">
        <v>0</v>
      </c>
      <c r="I16" s="9" t="n">
        <v>0</v>
      </c>
      <c r="J16" s="18" t="n"/>
      <c r="K16" s="8" t="n">
        <v>1.8377</v>
      </c>
      <c r="L16" s="9" t="n">
        <v>5414</v>
      </c>
      <c r="M16" s="33" t="n">
        <v>22</v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18" t="n"/>
      <c r="E17" s="8" t="n">
        <v>0.032</v>
      </c>
      <c r="F17" s="9" t="n">
        <v>100</v>
      </c>
      <c r="G17" s="18" t="n"/>
      <c r="H17" s="8" t="n">
        <v>0</v>
      </c>
      <c r="I17" s="9" t="n">
        <v>0</v>
      </c>
      <c r="J17" s="18" t="n"/>
      <c r="K17" s="8" t="n">
        <v>0.032</v>
      </c>
      <c r="L17" s="9" t="n">
        <v>100</v>
      </c>
      <c r="M17" s="33" t="n">
        <v>20</v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18" t="n"/>
      <c r="E18" s="8" t="n">
        <v>0</v>
      </c>
      <c r="F18" s="9" t="n">
        <v>0</v>
      </c>
      <c r="G18" s="18" t="n"/>
      <c r="H18" s="8" t="n">
        <v>0</v>
      </c>
      <c r="I18" s="9" t="n">
        <v>0</v>
      </c>
      <c r="J18" s="18" t="n"/>
      <c r="K18" s="8" t="n">
        <v>0</v>
      </c>
      <c r="L18" s="9" t="n">
        <v>0</v>
      </c>
      <c r="M18" s="33" t="n">
        <v>21</v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18" t="n"/>
      <c r="E19" s="8" t="n">
        <v>0</v>
      </c>
      <c r="F19" s="9" t="n">
        <v>0</v>
      </c>
      <c r="G19" s="18" t="n"/>
      <c r="H19" s="8" t="n">
        <v>0</v>
      </c>
      <c r="I19" s="9" t="n">
        <v>0</v>
      </c>
      <c r="J19" s="18" t="n"/>
      <c r="K19" s="8" t="n">
        <v>0</v>
      </c>
      <c r="L19" s="9" t="n">
        <v>0</v>
      </c>
      <c r="M19" s="33" t="n">
        <v>22</v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18" t="n"/>
      <c r="E20" s="8" t="n">
        <v>0</v>
      </c>
      <c r="F20" s="9" t="n">
        <v>0</v>
      </c>
      <c r="G20" s="18" t="n"/>
      <c r="H20" s="8" t="n">
        <v>0</v>
      </c>
      <c r="I20" s="9" t="n">
        <v>0</v>
      </c>
      <c r="J20" s="18" t="n"/>
      <c r="K20" s="8" t="n">
        <v>0</v>
      </c>
      <c r="L20" s="9" t="n">
        <v>0</v>
      </c>
      <c r="M20" s="33" t="n">
        <v>22</v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18" t="n"/>
      <c r="E21" s="8" t="n">
        <v>0</v>
      </c>
      <c r="F21" s="9" t="n">
        <v>0</v>
      </c>
      <c r="G21" s="18" t="n"/>
      <c r="H21" s="8" t="n">
        <v>0</v>
      </c>
      <c r="I21" s="9" t="n">
        <v>0</v>
      </c>
      <c r="J21" s="18" t="n"/>
      <c r="K21" s="8" t="n">
        <v>0</v>
      </c>
      <c r="L21" s="9" t="n">
        <v>0</v>
      </c>
      <c r="M21" s="33" t="n">
        <v>22</v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18" t="n"/>
      <c r="E22" s="8" t="n">
        <v>0</v>
      </c>
      <c r="F22" s="9" t="n">
        <v>0</v>
      </c>
      <c r="G22" s="18" t="n"/>
      <c r="H22" s="8" t="n">
        <v>0</v>
      </c>
      <c r="I22" s="9" t="n">
        <v>0</v>
      </c>
      <c r="J22" s="18" t="n"/>
      <c r="K22" s="8" t="n">
        <v>0</v>
      </c>
      <c r="L22" s="9" t="n">
        <v>0</v>
      </c>
      <c r="M22" s="33" t="n">
        <v>21</v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18" t="n"/>
      <c r="E23" s="8" t="n">
        <v>0</v>
      </c>
      <c r="F23" s="9" t="n">
        <v>0</v>
      </c>
      <c r="G23" s="18" t="n"/>
      <c r="H23" s="8" t="n">
        <v>0</v>
      </c>
      <c r="I23" s="9" t="n">
        <v>0</v>
      </c>
      <c r="J23" s="18" t="n"/>
      <c r="K23" s="8" t="n">
        <v>0</v>
      </c>
      <c r="L23" s="9" t="n">
        <v>0</v>
      </c>
      <c r="M23" s="33" t="n">
        <v>20</v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18" t="n"/>
      <c r="E24" s="8" t="n">
        <v>0</v>
      </c>
      <c r="F24" s="9" t="n">
        <v>0</v>
      </c>
      <c r="G24" s="18" t="n"/>
      <c r="H24" s="8" t="n">
        <v>0</v>
      </c>
      <c r="I24" s="9" t="n">
        <v>0</v>
      </c>
      <c r="J24" s="18" t="n"/>
      <c r="K24" s="8" t="n">
        <v>0</v>
      </c>
      <c r="L24" s="9" t="n">
        <v>0</v>
      </c>
      <c r="M24" s="33" t="n">
        <v>20</v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18" t="n"/>
      <c r="E25" s="8" t="n">
        <v>0</v>
      </c>
      <c r="F25" s="9" t="n">
        <v>0</v>
      </c>
      <c r="G25" s="18" t="n"/>
      <c r="H25" s="8" t="n">
        <v>0</v>
      </c>
      <c r="I25" s="9" t="n">
        <v>0</v>
      </c>
      <c r="J25" s="18" t="n"/>
      <c r="K25" s="8" t="n">
        <v>0</v>
      </c>
      <c r="L25" s="9" t="n">
        <v>0</v>
      </c>
      <c r="M25" s="33" t="n">
        <v>22</v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18" t="n"/>
      <c r="E26" s="8" t="n">
        <v>0</v>
      </c>
      <c r="F26" s="9" t="n">
        <v>0</v>
      </c>
      <c r="G26" s="18" t="n"/>
      <c r="H26" s="8" t="n">
        <v>0</v>
      </c>
      <c r="I26" s="9" t="n">
        <v>0</v>
      </c>
      <c r="J26" s="18" t="n"/>
      <c r="K26" s="8" t="n">
        <v>0</v>
      </c>
      <c r="L26" s="9" t="n">
        <v>0</v>
      </c>
      <c r="M26" s="33" t="n">
        <v>20</v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18" t="n"/>
      <c r="E27" s="8" t="n">
        <v>0</v>
      </c>
      <c r="F27" s="9" t="n">
        <v>0</v>
      </c>
      <c r="G27" s="18" t="n"/>
      <c r="H27" s="8" t="n">
        <v>0</v>
      </c>
      <c r="I27" s="9" t="n">
        <v>0</v>
      </c>
      <c r="J27" s="18" t="n"/>
      <c r="K27" s="8" t="n">
        <v>0</v>
      </c>
      <c r="L27" s="9" t="n">
        <v>0</v>
      </c>
      <c r="M27" s="33" t="n">
        <v>19</v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18" t="n"/>
      <c r="E28" s="8" t="n">
        <v>0</v>
      </c>
      <c r="F28" s="9" t="n">
        <v>0</v>
      </c>
      <c r="G28" s="18" t="n"/>
      <c r="H28" s="8" t="n">
        <v>0.0009</v>
      </c>
      <c r="I28" s="9" t="n">
        <v>2</v>
      </c>
      <c r="J28" s="18" t="n"/>
      <c r="K28" s="8" t="n">
        <v>0.0009</v>
      </c>
      <c r="L28" s="9" t="n">
        <v>2</v>
      </c>
      <c r="M28" s="33" t="n">
        <v>22</v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18" t="n"/>
      <c r="E29" s="8" t="n">
        <v>0</v>
      </c>
      <c r="F29" s="9" t="n">
        <v>0</v>
      </c>
      <c r="G29" s="18" t="n"/>
      <c r="H29" s="8" t="n">
        <v>0</v>
      </c>
      <c r="I29" s="9" t="n">
        <v>0</v>
      </c>
      <c r="J29" s="18" t="n"/>
      <c r="K29" s="8" t="n">
        <v>0</v>
      </c>
      <c r="L29" s="9" t="n">
        <v>0</v>
      </c>
      <c r="M29" s="33" t="n">
        <v>18</v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18" t="n"/>
      <c r="E30" s="8" t="n">
        <v>0</v>
      </c>
      <c r="F30" s="9" t="n">
        <v>0</v>
      </c>
      <c r="G30" s="18" t="n"/>
      <c r="H30" s="8" t="n">
        <v>0</v>
      </c>
      <c r="I30" s="9" t="n">
        <v>0</v>
      </c>
      <c r="J30" s="18" t="n"/>
      <c r="K30" s="8" t="n">
        <v>0</v>
      </c>
      <c r="L30" s="9" t="n">
        <v>0</v>
      </c>
      <c r="M30" s="33" t="n">
        <v>22</v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18" t="n"/>
      <c r="E31" s="8" t="n">
        <v>0</v>
      </c>
      <c r="F31" s="9" t="n">
        <v>0</v>
      </c>
      <c r="G31" s="18" t="n"/>
      <c r="H31" s="8" t="n">
        <v>0</v>
      </c>
      <c r="I31" s="9" t="n">
        <v>0</v>
      </c>
      <c r="J31" s="18" t="n"/>
      <c r="K31" s="8" t="n">
        <v>0</v>
      </c>
      <c r="L31" s="9" t="n">
        <v>0</v>
      </c>
      <c r="M31" s="33" t="n">
        <v>23</v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18" t="n"/>
      <c r="E32" s="8" t="n">
        <v>0.0005999999999999999</v>
      </c>
      <c r="F32" s="9" t="n">
        <v>2</v>
      </c>
      <c r="G32" s="18" t="n"/>
      <c r="H32" s="8" t="n">
        <v>0.002</v>
      </c>
      <c r="I32" s="9" t="n">
        <v>6</v>
      </c>
      <c r="J32" s="18" t="n"/>
      <c r="K32" s="8" t="n">
        <v>0.0026</v>
      </c>
      <c r="L32" s="9" t="n">
        <v>8</v>
      </c>
      <c r="M32" s="33" t="n">
        <v>21</v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18" t="n"/>
      <c r="E33" s="8" t="n">
        <v>0</v>
      </c>
      <c r="F33" s="9" t="n">
        <v>0</v>
      </c>
      <c r="G33" s="18" t="n"/>
      <c r="H33" s="8" t="n">
        <v>0</v>
      </c>
      <c r="I33" s="9" t="n">
        <v>0</v>
      </c>
      <c r="J33" s="18" t="n"/>
      <c r="K33" s="8" t="n">
        <v>0</v>
      </c>
      <c r="L33" s="9" t="n">
        <v>0</v>
      </c>
      <c r="M33" s="33" t="n">
        <v>22</v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18" t="n"/>
      <c r="E34" s="8" t="n">
        <v>0</v>
      </c>
      <c r="F34" s="9" t="n">
        <v>0</v>
      </c>
      <c r="G34" s="18" t="n"/>
      <c r="H34" s="8" t="n">
        <v>0</v>
      </c>
      <c r="I34" s="9" t="n">
        <v>0</v>
      </c>
      <c r="J34" s="18" t="n"/>
      <c r="K34" s="8" t="n">
        <v>0</v>
      </c>
      <c r="L34" s="9" t="n">
        <v>0</v>
      </c>
      <c r="M34" s="33" t="n">
        <v>21</v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18" t="n"/>
      <c r="E35" s="8" t="n">
        <v>0</v>
      </c>
      <c r="F35" s="9" t="n">
        <v>0</v>
      </c>
      <c r="G35" s="18" t="n"/>
      <c r="H35" s="8" t="n">
        <v>0</v>
      </c>
      <c r="I35" s="9" t="n">
        <v>0</v>
      </c>
      <c r="J35" s="18" t="n"/>
      <c r="K35" s="8" t="n">
        <v>0</v>
      </c>
      <c r="L35" s="9" t="n">
        <v>0</v>
      </c>
      <c r="M35" s="33" t="n">
        <v>20</v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18" t="n"/>
      <c r="E36" s="8" t="n">
        <v>0</v>
      </c>
      <c r="F36" s="9" t="n">
        <v>0</v>
      </c>
      <c r="G36" s="18" t="n"/>
      <c r="H36" s="8" t="n">
        <v>0</v>
      </c>
      <c r="I36" s="9" t="n">
        <v>0</v>
      </c>
      <c r="J36" s="18" t="n"/>
      <c r="K36" s="8" t="n">
        <v>0</v>
      </c>
      <c r="L36" s="9" t="n">
        <v>0</v>
      </c>
      <c r="M36" s="33" t="n">
        <v>22</v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18" t="n"/>
      <c r="E37" s="8" t="n">
        <v>0</v>
      </c>
      <c r="F37" s="9" t="n">
        <v>0</v>
      </c>
      <c r="G37" s="18" t="n"/>
      <c r="H37" s="8" t="n">
        <v>0</v>
      </c>
      <c r="I37" s="9" t="n">
        <v>0</v>
      </c>
      <c r="J37" s="18" t="n"/>
      <c r="K37" s="8" t="n">
        <v>0</v>
      </c>
      <c r="L37" s="9" t="n">
        <v>0</v>
      </c>
      <c r="M37" s="33" t="n">
        <v>20</v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18" t="n"/>
      <c r="E38" s="8" t="n">
        <v>0</v>
      </c>
      <c r="F38" s="9" t="n">
        <v>0</v>
      </c>
      <c r="G38" s="18" t="n"/>
      <c r="H38" s="8" t="n">
        <v>0</v>
      </c>
      <c r="I38" s="9" t="n">
        <v>0</v>
      </c>
      <c r="J38" s="18" t="n"/>
      <c r="K38" s="8" t="n">
        <v>0</v>
      </c>
      <c r="L38" s="9" t="n">
        <v>0</v>
      </c>
      <c r="M38" s="33" t="n">
        <v>20</v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18" t="n"/>
      <c r="E39" s="8" t="n">
        <v>0</v>
      </c>
      <c r="F39" s="9" t="n">
        <v>0</v>
      </c>
      <c r="G39" s="18" t="n"/>
      <c r="H39" s="8" t="n">
        <v>0</v>
      </c>
      <c r="I39" s="9" t="n">
        <v>0</v>
      </c>
      <c r="J39" s="18" t="n"/>
      <c r="K39" s="8" t="n">
        <v>0</v>
      </c>
      <c r="L39" s="9" t="n">
        <v>0</v>
      </c>
      <c r="M39" s="33" t="n">
        <v>19</v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18" t="n"/>
      <c r="E40" s="8" t="n">
        <v>0</v>
      </c>
      <c r="F40" s="9" t="n">
        <v>0</v>
      </c>
      <c r="G40" s="18" t="n"/>
      <c r="H40" s="8" t="n">
        <v>0</v>
      </c>
      <c r="I40" s="9" t="n">
        <v>0</v>
      </c>
      <c r="J40" s="18" t="n"/>
      <c r="K40" s="8" t="n">
        <v>0</v>
      </c>
      <c r="L40" s="9" t="n">
        <v>0</v>
      </c>
      <c r="M40" s="33" t="n">
        <v>21</v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18" t="n"/>
      <c r="E41" s="8" t="n">
        <v>0</v>
      </c>
      <c r="F41" s="9" t="n">
        <v>0</v>
      </c>
      <c r="G41" s="18" t="n"/>
      <c r="H41" s="8" t="n">
        <v>0</v>
      </c>
      <c r="I41" s="9" t="n">
        <v>0</v>
      </c>
      <c r="J41" s="18" t="n"/>
      <c r="K41" s="8" t="n">
        <v>0</v>
      </c>
      <c r="L41" s="9" t="n">
        <v>0</v>
      </c>
      <c r="M41" s="33" t="n">
        <v>20</v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18" t="n"/>
      <c r="E42" s="8" t="n">
        <v>0</v>
      </c>
      <c r="F42" s="9" t="n">
        <v>0</v>
      </c>
      <c r="G42" s="18" t="n"/>
      <c r="H42" s="8" t="n">
        <v>0.0007</v>
      </c>
      <c r="I42" s="9" t="n">
        <v>3</v>
      </c>
      <c r="J42" s="18" t="n"/>
      <c r="K42" s="8" t="n">
        <v>0.0007</v>
      </c>
      <c r="L42" s="9" t="n">
        <v>3</v>
      </c>
      <c r="M42" s="33" t="n">
        <v>21</v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18" t="n"/>
      <c r="E43" s="8" t="n">
        <v>0.2832</v>
      </c>
      <c r="F43" s="9" t="n">
        <v>778</v>
      </c>
      <c r="G43" s="18" t="n"/>
      <c r="H43" s="8" t="n">
        <v>0</v>
      </c>
      <c r="I43" s="9" t="n">
        <v>0</v>
      </c>
      <c r="J43" s="18" t="n"/>
      <c r="K43" s="8" t="n">
        <v>0.2832</v>
      </c>
      <c r="L43" s="9" t="n">
        <v>778</v>
      </c>
      <c r="M43" s="33" t="n">
        <v>21</v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18" t="n"/>
      <c r="E44" s="8" t="n">
        <v>0.0004</v>
      </c>
      <c r="F44" s="9" t="n">
        <v>1</v>
      </c>
      <c r="G44" s="18" t="n"/>
      <c r="H44" s="8" t="n">
        <v>0.0002</v>
      </c>
      <c r="I44" s="9" t="n">
        <v>1</v>
      </c>
      <c r="J44" s="18" t="n"/>
      <c r="K44" s="8" t="n">
        <v>0.0005999999999999999</v>
      </c>
      <c r="L44" s="9" t="n">
        <v>2</v>
      </c>
      <c r="M44" s="33" t="n">
        <v>22</v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18" t="n"/>
      <c r="E45" s="8" t="n">
        <v>0.0004</v>
      </c>
      <c r="F45" s="9" t="n">
        <v>1</v>
      </c>
      <c r="G45" s="18" t="n"/>
      <c r="H45" s="8" t="n">
        <v>0.0003</v>
      </c>
      <c r="I45" s="9" t="n">
        <v>1</v>
      </c>
      <c r="J45" s="18" t="n"/>
      <c r="K45" s="8" t="n">
        <v>0.0007</v>
      </c>
      <c r="L45" s="9" t="n">
        <v>2</v>
      </c>
      <c r="M45" s="33" t="n">
        <v>22</v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18" t="n"/>
      <c r="E46" s="8" t="n">
        <v>0</v>
      </c>
      <c r="F46" s="9" t="n">
        <v>0</v>
      </c>
      <c r="G46" s="18" t="n"/>
      <c r="H46" s="8" t="n">
        <v>0</v>
      </c>
      <c r="I46" s="9" t="n">
        <v>0</v>
      </c>
      <c r="J46" s="18" t="n"/>
      <c r="K46" s="8" t="n">
        <v>0</v>
      </c>
      <c r="L46" s="9" t="n">
        <v>0</v>
      </c>
      <c r="M46" s="33" t="n">
        <v>20</v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18" t="n"/>
      <c r="E47" s="8" t="n">
        <v>0.0004</v>
      </c>
      <c r="F47" s="9" t="n">
        <v>1</v>
      </c>
      <c r="G47" s="18" t="n"/>
      <c r="H47" s="8" t="n">
        <v>0</v>
      </c>
      <c r="I47" s="9" t="n">
        <v>0</v>
      </c>
      <c r="J47" s="18" t="n"/>
      <c r="K47" s="8" t="n">
        <v>0.0004</v>
      </c>
      <c r="L47" s="9" t="n">
        <v>1</v>
      </c>
      <c r="M47" s="33" t="n">
        <v>22</v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18" t="n"/>
      <c r="E48" s="8" t="n">
        <v>0</v>
      </c>
      <c r="F48" s="9" t="n">
        <v>0</v>
      </c>
      <c r="G48" s="18" t="n"/>
      <c r="H48" s="8" t="n">
        <v>0</v>
      </c>
      <c r="I48" s="9" t="n">
        <v>0</v>
      </c>
      <c r="J48" s="18" t="n"/>
      <c r="K48" s="8" t="n">
        <v>0</v>
      </c>
      <c r="L48" s="9" t="n">
        <v>0</v>
      </c>
      <c r="M48" s="33" t="n">
        <v>22</v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18" t="n"/>
      <c r="E49" s="8" t="n">
        <v>0</v>
      </c>
      <c r="F49" s="9" t="n">
        <v>0</v>
      </c>
      <c r="G49" s="18" t="n"/>
      <c r="H49" s="8" t="n">
        <v>0.0023</v>
      </c>
      <c r="I49" s="9" t="n">
        <v>10</v>
      </c>
      <c r="J49" s="18" t="n"/>
      <c r="K49" s="8" t="n">
        <v>0.0023</v>
      </c>
      <c r="L49" s="9" t="n">
        <v>10</v>
      </c>
      <c r="M49" s="33" t="n">
        <v>19</v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18" t="n"/>
      <c r="E50" s="8" t="n">
        <v>0</v>
      </c>
      <c r="F50" s="9" t="n">
        <v>0</v>
      </c>
      <c r="G50" s="18" t="n"/>
      <c r="H50" s="8" t="n">
        <v>0</v>
      </c>
      <c r="I50" s="9" t="n">
        <v>0</v>
      </c>
      <c r="J50" s="18" t="n"/>
      <c r="K50" s="8" t="n">
        <v>0</v>
      </c>
      <c r="L50" s="9" t="n">
        <v>0</v>
      </c>
      <c r="M50" s="33" t="n">
        <v>23</v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18" t="n"/>
      <c r="E51" s="8" t="n">
        <v>0</v>
      </c>
      <c r="F51" s="9" t="n">
        <v>0</v>
      </c>
      <c r="G51" s="18" t="n"/>
      <c r="H51" s="8" t="n">
        <v>0</v>
      </c>
      <c r="I51" s="9" t="n">
        <v>0</v>
      </c>
      <c r="J51" s="18" t="n"/>
      <c r="K51" s="8" t="n">
        <v>0</v>
      </c>
      <c r="L51" s="9" t="n">
        <v>0</v>
      </c>
      <c r="M51" s="33" t="n">
        <v>21</v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18" t="n"/>
      <c r="E52" s="8" t="n">
        <v>0.1022</v>
      </c>
      <c r="F52" s="9" t="n">
        <v>380</v>
      </c>
      <c r="G52" s="18" t="n"/>
      <c r="H52" s="8" t="n">
        <v>0</v>
      </c>
      <c r="I52" s="9" t="n">
        <v>0</v>
      </c>
      <c r="J52" s="18" t="n"/>
      <c r="K52" s="8" t="n">
        <v>0.1022</v>
      </c>
      <c r="L52" s="9" t="n">
        <v>380</v>
      </c>
      <c r="M52" s="33" t="n">
        <v>18</v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18" t="n"/>
      <c r="E53" s="8" t="n">
        <v>0.0912</v>
      </c>
      <c r="F53" s="9" t="n">
        <v>373</v>
      </c>
      <c r="G53" s="18" t="n"/>
      <c r="H53" s="8" t="n">
        <v>0</v>
      </c>
      <c r="I53" s="9" t="n">
        <v>0</v>
      </c>
      <c r="J53" s="18" t="n"/>
      <c r="K53" s="8" t="n">
        <v>0.0912</v>
      </c>
      <c r="L53" s="9" t="n">
        <v>373</v>
      </c>
      <c r="M53" s="33" t="n">
        <v>20</v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18" t="n"/>
      <c r="E54" s="8" t="n">
        <v>0</v>
      </c>
      <c r="F54" s="9" t="n">
        <v>0</v>
      </c>
      <c r="G54" s="18" t="n"/>
      <c r="H54" s="8" t="n">
        <v>0</v>
      </c>
      <c r="I54" s="9" t="n">
        <v>0</v>
      </c>
      <c r="J54" s="18" t="n"/>
      <c r="K54" s="8" t="n">
        <v>0</v>
      </c>
      <c r="L54" s="9" t="n">
        <v>0</v>
      </c>
      <c r="M54" s="33" t="n">
        <v>20</v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18" t="n"/>
      <c r="E55" s="8" t="n">
        <v>0</v>
      </c>
      <c r="F55" s="9" t="n">
        <v>0</v>
      </c>
      <c r="G55" s="18" t="n"/>
      <c r="H55" s="8" t="n">
        <v>0</v>
      </c>
      <c r="I55" s="9" t="n">
        <v>0</v>
      </c>
      <c r="J55" s="18" t="n"/>
      <c r="K55" s="8" t="n">
        <v>0</v>
      </c>
      <c r="L55" s="9" t="n">
        <v>0</v>
      </c>
      <c r="M55" s="33" t="n">
        <v>21</v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18" t="n"/>
      <c r="E56" s="8" t="n">
        <v>0</v>
      </c>
      <c r="F56" s="9" t="n">
        <v>0</v>
      </c>
      <c r="G56" s="18" t="n"/>
      <c r="H56" s="8" t="n">
        <v>0</v>
      </c>
      <c r="I56" s="9" t="n">
        <v>0</v>
      </c>
      <c r="J56" s="18" t="n"/>
      <c r="K56" s="8" t="n">
        <v>0</v>
      </c>
      <c r="L56" s="9" t="n">
        <v>0</v>
      </c>
      <c r="M56" s="33" t="n">
        <v>23</v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18" t="n"/>
      <c r="E57" s="8" t="n">
        <v>0</v>
      </c>
      <c r="F57" s="9" t="n">
        <v>0</v>
      </c>
      <c r="G57" s="18" t="n"/>
      <c r="H57" s="8" t="n">
        <v>0</v>
      </c>
      <c r="I57" s="9" t="n">
        <v>0</v>
      </c>
      <c r="J57" s="18" t="n"/>
      <c r="K57" s="8" t="n">
        <v>0</v>
      </c>
      <c r="L57" s="9" t="n">
        <v>0</v>
      </c>
      <c r="M57" s="33" t="n">
        <v>20</v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18" t="n"/>
      <c r="E58" s="8" t="n">
        <v>0</v>
      </c>
      <c r="F58" s="9" t="n">
        <v>0</v>
      </c>
      <c r="G58" s="18" t="n"/>
      <c r="H58" s="8" t="n">
        <v>0</v>
      </c>
      <c r="I58" s="9" t="n">
        <v>0</v>
      </c>
      <c r="J58" s="18" t="n"/>
      <c r="K58" s="8" t="n">
        <v>0</v>
      </c>
      <c r="L58" s="9" t="n">
        <v>0</v>
      </c>
      <c r="M58" s="33" t="n">
        <v>21</v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18" t="n"/>
      <c r="E59" s="8" t="n">
        <v>0</v>
      </c>
      <c r="F59" s="9" t="n">
        <v>0</v>
      </c>
      <c r="G59" s="18" t="n"/>
      <c r="H59" s="8" t="n">
        <v>0</v>
      </c>
      <c r="I59" s="9" t="n">
        <v>0</v>
      </c>
      <c r="J59" s="18" t="n"/>
      <c r="K59" s="8" t="n">
        <v>0</v>
      </c>
      <c r="L59" s="9" t="n">
        <v>0</v>
      </c>
      <c r="M59" s="33" t="n">
        <v>20</v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18" t="n"/>
      <c r="E60" s="8" t="n">
        <v>0</v>
      </c>
      <c r="F60" s="9" t="n">
        <v>0</v>
      </c>
      <c r="G60" s="18" t="n"/>
      <c r="H60" s="8" t="n">
        <v>0</v>
      </c>
      <c r="I60" s="9" t="n">
        <v>0</v>
      </c>
      <c r="J60" s="18" t="n"/>
      <c r="K60" s="8" t="n">
        <v>0</v>
      </c>
      <c r="L60" s="9" t="n">
        <v>0</v>
      </c>
      <c r="M60" s="33" t="n">
        <v>18</v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18" t="n"/>
      <c r="E61" s="8" t="n">
        <v>0</v>
      </c>
      <c r="F61" s="9" t="n">
        <v>0</v>
      </c>
      <c r="G61" s="18" t="n"/>
      <c r="H61" s="8" t="n">
        <v>0</v>
      </c>
      <c r="I61" s="9" t="n">
        <v>0</v>
      </c>
      <c r="J61" s="18" t="n"/>
      <c r="K61" s="8" t="n">
        <v>0</v>
      </c>
      <c r="L61" s="9" t="n">
        <v>0</v>
      </c>
      <c r="M61" s="33" t="n">
        <v>21</v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18" t="n"/>
      <c r="E62" s="8" t="n">
        <v>0</v>
      </c>
      <c r="F62" s="9" t="n">
        <v>0</v>
      </c>
      <c r="G62" s="18" t="n"/>
      <c r="H62" s="8" t="n">
        <v>0</v>
      </c>
      <c r="I62" s="9" t="n">
        <v>0</v>
      </c>
      <c r="J62" s="18" t="n"/>
      <c r="K62" s="8" t="n">
        <v>0</v>
      </c>
      <c r="L62" s="9" t="n">
        <v>0</v>
      </c>
      <c r="M62" s="33" t="n">
        <v>20</v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18" t="n"/>
      <c r="E63" s="8" t="n">
        <v>0</v>
      </c>
      <c r="F63" s="9" t="n">
        <v>0</v>
      </c>
      <c r="G63" s="18" t="n"/>
      <c r="H63" s="8" t="n">
        <v>0</v>
      </c>
      <c r="I63" s="9" t="n">
        <v>0</v>
      </c>
      <c r="J63" s="18" t="n"/>
      <c r="K63" s="8" t="n">
        <v>0</v>
      </c>
      <c r="L63" s="9" t="n">
        <v>0</v>
      </c>
      <c r="M63" s="33" t="n">
        <v>19</v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18" t="n"/>
      <c r="E64" s="8" t="n">
        <v>0</v>
      </c>
      <c r="F64" s="9" t="n">
        <v>0</v>
      </c>
      <c r="G64" s="18" t="n"/>
      <c r="H64" s="8" t="n">
        <v>0</v>
      </c>
      <c r="I64" s="9" t="n">
        <v>0</v>
      </c>
      <c r="J64" s="18" t="n"/>
      <c r="K64" s="8" t="n">
        <v>0</v>
      </c>
      <c r="L64" s="9" t="n">
        <v>0</v>
      </c>
      <c r="M64" s="33" t="n">
        <v>20</v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18" t="n"/>
      <c r="E65" s="8" t="n">
        <v>0</v>
      </c>
      <c r="F65" s="9" t="n">
        <v>0</v>
      </c>
      <c r="G65" s="18" t="n"/>
      <c r="H65" s="8" t="n">
        <v>0</v>
      </c>
      <c r="I65" s="9" t="n">
        <v>0</v>
      </c>
      <c r="J65" s="18" t="n"/>
      <c r="K65" s="8" t="n">
        <v>0</v>
      </c>
      <c r="L65" s="9" t="n">
        <v>0</v>
      </c>
      <c r="M65" s="33" t="n">
        <v>17</v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18" t="n"/>
      <c r="E66" s="8" t="n">
        <v>0.0707</v>
      </c>
      <c r="F66" s="9" t="n">
        <v>352</v>
      </c>
      <c r="G66" s="18" t="n"/>
      <c r="H66" s="8" t="n">
        <v>0</v>
      </c>
      <c r="I66" s="9" t="n">
        <v>0</v>
      </c>
      <c r="J66" s="18" t="n"/>
      <c r="K66" s="8" t="n">
        <v>0.0707</v>
      </c>
      <c r="L66" s="9" t="n">
        <v>352</v>
      </c>
      <c r="M66" s="33" t="n">
        <v>20</v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18" t="n"/>
      <c r="E67" s="8" t="n">
        <v>0</v>
      </c>
      <c r="F67" s="9" t="n">
        <v>0</v>
      </c>
      <c r="G67" s="18" t="n"/>
      <c r="H67" s="8" t="n">
        <v>0</v>
      </c>
      <c r="I67" s="9" t="n">
        <v>0</v>
      </c>
      <c r="J67" s="18" t="n"/>
      <c r="K67" s="8" t="n">
        <v>0</v>
      </c>
      <c r="L67" s="9" t="n">
        <v>0</v>
      </c>
      <c r="M67" s="33" t="n">
        <v>22</v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18" t="n"/>
      <c r="E68" s="8" t="n">
        <v>0</v>
      </c>
      <c r="F68" s="9" t="n">
        <v>0</v>
      </c>
      <c r="G68" s="18" t="n"/>
      <c r="H68" s="8" t="n">
        <v>0</v>
      </c>
      <c r="I68" s="9" t="n">
        <v>0</v>
      </c>
      <c r="J68" s="18" t="n"/>
      <c r="K68" s="8" t="n">
        <v>0</v>
      </c>
      <c r="L68" s="9" t="n">
        <v>0</v>
      </c>
      <c r="M68" s="33" t="n">
        <v>23</v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18" t="n"/>
      <c r="E69" s="8" t="n">
        <v>0</v>
      </c>
      <c r="F69" s="9" t="n">
        <v>0</v>
      </c>
      <c r="G69" s="18" t="n"/>
      <c r="H69" s="8" t="n">
        <v>0</v>
      </c>
      <c r="I69" s="9" t="n">
        <v>0</v>
      </c>
      <c r="J69" s="18" t="n"/>
      <c r="K69" s="8" t="n">
        <v>0</v>
      </c>
      <c r="L69" s="9" t="n">
        <v>0</v>
      </c>
      <c r="M69" s="33" t="n">
        <v>21</v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18" t="n"/>
      <c r="E70" s="8" t="n">
        <v>0</v>
      </c>
      <c r="F70" s="9" t="n">
        <v>0</v>
      </c>
      <c r="G70" s="18" t="n"/>
      <c r="H70" s="8" t="n">
        <v>0</v>
      </c>
      <c r="I70" s="9" t="n">
        <v>0</v>
      </c>
      <c r="J70" s="18" t="n"/>
      <c r="K70" s="8" t="n">
        <v>0</v>
      </c>
      <c r="L70" s="9" t="n">
        <v>0</v>
      </c>
      <c r="M70" s="33" t="n">
        <v>20</v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18" t="n"/>
      <c r="E71" s="8" t="n">
        <v>0</v>
      </c>
      <c r="F71" s="9" t="n">
        <v>0</v>
      </c>
      <c r="G71" s="18" t="n"/>
      <c r="H71" s="8" t="n">
        <v>0</v>
      </c>
      <c r="I71" s="9" t="n">
        <v>0</v>
      </c>
      <c r="J71" s="18" t="n"/>
      <c r="K71" s="8" t="n">
        <v>0</v>
      </c>
      <c r="L71" s="9" t="n">
        <v>0</v>
      </c>
      <c r="M71" s="33" t="n">
        <v>20</v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18" t="n"/>
      <c r="E72" s="8" t="n">
        <v>0</v>
      </c>
      <c r="F72" s="9" t="n">
        <v>0</v>
      </c>
      <c r="G72" s="18" t="n"/>
      <c r="H72" s="8" t="n">
        <v>0</v>
      </c>
      <c r="I72" s="9" t="n">
        <v>0</v>
      </c>
      <c r="J72" s="18" t="n"/>
      <c r="K72" s="8" t="n">
        <v>0</v>
      </c>
      <c r="L72" s="9" t="n">
        <v>0</v>
      </c>
      <c r="M72" s="33" t="n">
        <v>20</v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18" t="n"/>
      <c r="E73" s="8" t="n">
        <v>0.0314</v>
      </c>
      <c r="F73" s="9" t="n">
        <v>120</v>
      </c>
      <c r="G73" s="18" t="n"/>
      <c r="H73" s="8" t="n">
        <v>0</v>
      </c>
      <c r="I73" s="9" t="n">
        <v>0</v>
      </c>
      <c r="J73" s="18" t="n"/>
      <c r="K73" s="8" t="n">
        <v>0.0314</v>
      </c>
      <c r="L73" s="9" t="n">
        <v>120</v>
      </c>
      <c r="M73" s="33" t="n">
        <v>21</v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18" t="n"/>
      <c r="E74" s="8" t="n">
        <v>1.2755</v>
      </c>
      <c r="F74" s="9" t="n">
        <v>4804</v>
      </c>
      <c r="G74" s="18" t="n"/>
      <c r="H74" s="8" t="n">
        <v>0</v>
      </c>
      <c r="I74" s="9" t="n">
        <v>0</v>
      </c>
      <c r="J74" s="18" t="n"/>
      <c r="K74" s="8" t="n">
        <v>1.2755</v>
      </c>
      <c r="L74" s="9" t="n">
        <v>4804</v>
      </c>
      <c r="M74" s="33" t="n">
        <v>19</v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18" t="n"/>
      <c r="E75" s="8" t="n">
        <v>0</v>
      </c>
      <c r="F75" s="9" t="n">
        <v>0</v>
      </c>
      <c r="G75" s="18" t="n"/>
      <c r="H75" s="8" t="n">
        <v>0</v>
      </c>
      <c r="I75" s="9" t="n">
        <v>0</v>
      </c>
      <c r="J75" s="18" t="n"/>
      <c r="K75" s="8" t="n">
        <v>0</v>
      </c>
      <c r="L75" s="9" t="n">
        <v>0</v>
      </c>
      <c r="M75" s="33" t="n">
        <v>20</v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18" t="n"/>
      <c r="E76" s="8" t="n">
        <v>0</v>
      </c>
      <c r="F76" s="9" t="n">
        <v>0</v>
      </c>
      <c r="G76" s="18" t="n"/>
      <c r="H76" s="8" t="n">
        <v>0</v>
      </c>
      <c r="I76" s="9" t="n">
        <v>0</v>
      </c>
      <c r="J76" s="18" t="n"/>
      <c r="K76" s="8" t="n">
        <v>0</v>
      </c>
      <c r="L76" s="9" t="n">
        <v>0</v>
      </c>
      <c r="M76" s="33" t="n">
        <v>21</v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18" t="n"/>
      <c r="E77" s="8" t="n">
        <v>0</v>
      </c>
      <c r="F77" s="9" t="n">
        <v>0</v>
      </c>
      <c r="G77" s="18" t="n"/>
      <c r="H77" s="8" t="n">
        <v>0</v>
      </c>
      <c r="I77" s="9" t="n">
        <v>0</v>
      </c>
      <c r="J77" s="18" t="n"/>
      <c r="K77" s="8" t="n">
        <v>0</v>
      </c>
      <c r="L77" s="9" t="n">
        <v>0</v>
      </c>
      <c r="M77" s="33" t="n">
        <v>20</v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18" t="n"/>
      <c r="E78" s="8" t="n">
        <v>0.0025</v>
      </c>
      <c r="F78" s="9" t="n">
        <v>10</v>
      </c>
      <c r="G78" s="18" t="n"/>
      <c r="H78" s="8" t="n">
        <v>0</v>
      </c>
      <c r="I78" s="9" t="n">
        <v>0</v>
      </c>
      <c r="J78" s="18" t="n"/>
      <c r="K78" s="8" t="n">
        <v>0.0025</v>
      </c>
      <c r="L78" s="9" t="n">
        <v>10</v>
      </c>
      <c r="M78" s="33" t="n">
        <v>22</v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18" t="n"/>
      <c r="E79" s="8" t="n">
        <v>0</v>
      </c>
      <c r="F79" s="9" t="n">
        <v>0</v>
      </c>
      <c r="G79" s="18" t="n"/>
      <c r="H79" s="8" t="n">
        <v>0</v>
      </c>
      <c r="I79" s="9" t="n">
        <v>0</v>
      </c>
      <c r="J79" s="18" t="n"/>
      <c r="K79" s="8" t="n">
        <v>0</v>
      </c>
      <c r="L79" s="9" t="n">
        <v>0</v>
      </c>
      <c r="M79" s="33" t="n">
        <v>22</v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18" t="n"/>
      <c r="E80" s="8" t="n">
        <v>0</v>
      </c>
      <c r="F80" s="9" t="n">
        <v>0</v>
      </c>
      <c r="G80" s="18" t="n"/>
      <c r="H80" s="8" t="n">
        <v>0</v>
      </c>
      <c r="I80" s="9" t="n">
        <v>0</v>
      </c>
      <c r="J80" s="18" t="n"/>
      <c r="K80" s="8" t="n">
        <v>0</v>
      </c>
      <c r="L80" s="9" t="n">
        <v>0</v>
      </c>
      <c r="M80" s="33" t="n">
        <v>22</v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18" t="n"/>
      <c r="E81" s="8" t="n">
        <v>0</v>
      </c>
      <c r="F81" s="9" t="n">
        <v>0</v>
      </c>
      <c r="G81" s="18" t="n"/>
      <c r="H81" s="8" t="n">
        <v>0</v>
      </c>
      <c r="I81" s="9" t="n">
        <v>0</v>
      </c>
      <c r="J81" s="18" t="n"/>
      <c r="K81" s="8" t="n">
        <v>0</v>
      </c>
      <c r="L81" s="9" t="n">
        <v>0</v>
      </c>
      <c r="M81" s="33" t="n">
        <v>22</v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18" t="n"/>
      <c r="E82" s="8" t="n">
        <v>0</v>
      </c>
      <c r="F82" s="9" t="n">
        <v>0</v>
      </c>
      <c r="G82" s="18" t="n"/>
      <c r="H82" s="8" t="n">
        <v>0</v>
      </c>
      <c r="I82" s="9" t="n">
        <v>0</v>
      </c>
      <c r="J82" s="18" t="n"/>
      <c r="K82" s="8" t="n">
        <v>0</v>
      </c>
      <c r="L82" s="9" t="n">
        <v>0</v>
      </c>
      <c r="M82" s="33" t="n">
        <v>21</v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18" t="n"/>
      <c r="E83" s="8" t="n">
        <v>0</v>
      </c>
      <c r="F83" s="9" t="n">
        <v>0</v>
      </c>
      <c r="G83" s="18" t="n"/>
      <c r="H83" s="8" t="n">
        <v>0</v>
      </c>
      <c r="I83" s="9" t="n">
        <v>0</v>
      </c>
      <c r="J83" s="18" t="n"/>
      <c r="K83" s="8" t="n">
        <v>0</v>
      </c>
      <c r="L83" s="9" t="n">
        <v>0</v>
      </c>
      <c r="M83" s="33" t="n">
        <v>21</v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18" t="n"/>
      <c r="E84" s="8" t="n">
        <v>0</v>
      </c>
      <c r="F84" s="9" t="n">
        <v>0</v>
      </c>
      <c r="G84" s="18" t="n"/>
      <c r="H84" s="8" t="n">
        <v>0</v>
      </c>
      <c r="I84" s="9" t="n">
        <v>0</v>
      </c>
      <c r="J84" s="18" t="n"/>
      <c r="K84" s="8" t="n">
        <v>0</v>
      </c>
      <c r="L84" s="9" t="n">
        <v>0</v>
      </c>
      <c r="M84" s="33" t="n">
        <v>21</v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18" t="n"/>
      <c r="E85" s="8" t="n">
        <v>0</v>
      </c>
      <c r="F85" s="9" t="n">
        <v>0</v>
      </c>
      <c r="G85" s="18" t="n"/>
      <c r="H85" s="8" t="n">
        <v>0</v>
      </c>
      <c r="I85" s="9" t="n">
        <v>0</v>
      </c>
      <c r="J85" s="18" t="n"/>
      <c r="K85" s="8" t="n">
        <v>0</v>
      </c>
      <c r="L85" s="9" t="n">
        <v>0</v>
      </c>
      <c r="M85" s="33" t="n">
        <v>22</v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18" t="n"/>
      <c r="E86" s="8" t="n">
        <v>0</v>
      </c>
      <c r="F86" s="9" t="n">
        <v>0</v>
      </c>
      <c r="G86" s="18" t="n"/>
      <c r="H86" s="8" t="n">
        <v>0</v>
      </c>
      <c r="I86" s="9" t="n">
        <v>0</v>
      </c>
      <c r="J86" s="18" t="n"/>
      <c r="K86" s="8" t="n">
        <v>0</v>
      </c>
      <c r="L86" s="9" t="n">
        <v>0</v>
      </c>
      <c r="M86" s="33" t="n">
        <v>20</v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18" t="n"/>
      <c r="E87" s="8" t="n">
        <v>0</v>
      </c>
      <c r="F87" s="9" t="n">
        <v>0</v>
      </c>
      <c r="G87" s="18" t="n"/>
      <c r="H87" s="8" t="n">
        <v>0</v>
      </c>
      <c r="I87" s="9" t="n">
        <v>0</v>
      </c>
      <c r="J87" s="18" t="n"/>
      <c r="K87" s="8" t="n">
        <v>0</v>
      </c>
      <c r="L87" s="9" t="n">
        <v>0</v>
      </c>
      <c r="M87" s="33" t="n">
        <v>20</v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18" t="n"/>
      <c r="E88" s="8" t="n">
        <v>0</v>
      </c>
      <c r="F88" s="9" t="n">
        <v>0</v>
      </c>
      <c r="G88" s="18" t="n"/>
      <c r="H88" s="8" t="n">
        <v>0</v>
      </c>
      <c r="I88" s="9" t="n">
        <v>0</v>
      </c>
      <c r="J88" s="18" t="n"/>
      <c r="K88" s="8" t="n">
        <v>0</v>
      </c>
      <c r="L88" s="9" t="n">
        <v>0</v>
      </c>
      <c r="M88" s="33" t="n">
        <v>22</v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18" t="n"/>
      <c r="E89" s="8" t="n">
        <v>0.9887</v>
      </c>
      <c r="F89" s="9" t="n">
        <v>3348</v>
      </c>
      <c r="G89" s="18" t="n"/>
      <c r="H89" s="8" t="n">
        <v>0.3568</v>
      </c>
      <c r="I89" s="9" t="n">
        <v>1142</v>
      </c>
      <c r="J89" s="18" t="n"/>
      <c r="K89" s="8" t="n">
        <v>1.3455</v>
      </c>
      <c r="L89" s="9" t="n">
        <v>4490</v>
      </c>
      <c r="M89" s="33" t="n">
        <v>18</v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18" t="n"/>
      <c r="E90" s="8" t="n">
        <v>0</v>
      </c>
      <c r="F90" s="9" t="n">
        <v>0</v>
      </c>
      <c r="G90" s="18" t="n"/>
      <c r="H90" s="8" t="n">
        <v>2.8177</v>
      </c>
      <c r="I90" s="9" t="n">
        <v>9015</v>
      </c>
      <c r="J90" s="18" t="n"/>
      <c r="K90" s="8" t="n">
        <v>2.8177</v>
      </c>
      <c r="L90" s="9" t="n">
        <v>9015</v>
      </c>
      <c r="M90" s="33" t="n">
        <v>22</v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18" t="n"/>
      <c r="E91" s="8" t="n">
        <v>0</v>
      </c>
      <c r="F91" s="9" t="n">
        <v>0</v>
      </c>
      <c r="G91" s="18" t="n"/>
      <c r="H91" s="8" t="n">
        <v>0.5831</v>
      </c>
      <c r="I91" s="9" t="n">
        <v>1929</v>
      </c>
      <c r="J91" s="18" t="n"/>
      <c r="K91" s="8" t="n">
        <v>0.5831</v>
      </c>
      <c r="L91" s="9" t="n">
        <v>1929</v>
      </c>
      <c r="M91" s="33" t="n">
        <v>22</v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18" t="n"/>
      <c r="E92" s="8" t="n">
        <v>0.008500000000000001</v>
      </c>
      <c r="F92" s="9" t="n">
        <v>30</v>
      </c>
      <c r="G92" s="18" t="n"/>
      <c r="H92" s="8" t="n">
        <v>0</v>
      </c>
      <c r="I92" s="9" t="n">
        <v>0</v>
      </c>
      <c r="J92" s="18" t="n"/>
      <c r="K92" s="8" t="n">
        <v>0.008500000000000001</v>
      </c>
      <c r="L92" s="9" t="n">
        <v>30</v>
      </c>
      <c r="M92" s="33" t="n">
        <v>21</v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18" t="n"/>
      <c r="E93" s="8" t="n">
        <v>0</v>
      </c>
      <c r="F93" s="9" t="n">
        <v>0</v>
      </c>
      <c r="G93" s="18" t="n"/>
      <c r="H93" s="8" t="n">
        <v>0</v>
      </c>
      <c r="I93" s="9" t="n">
        <v>0</v>
      </c>
      <c r="J93" s="18" t="n"/>
      <c r="K93" s="8" t="n">
        <v>0</v>
      </c>
      <c r="L93" s="9" t="n">
        <v>0</v>
      </c>
      <c r="M93" s="33" t="n">
        <v>21</v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18" t="n"/>
      <c r="E94" s="8" t="n">
        <v>1.2225</v>
      </c>
      <c r="F94" s="9" t="n">
        <v>4627</v>
      </c>
      <c r="G94" s="18" t="n"/>
      <c r="H94" s="8" t="n">
        <v>0.0221</v>
      </c>
      <c r="I94" s="9" t="n">
        <v>93</v>
      </c>
      <c r="J94" s="18" t="n"/>
      <c r="K94" s="8" t="n">
        <v>1.2446</v>
      </c>
      <c r="L94" s="9" t="n">
        <v>4720</v>
      </c>
      <c r="M94" s="33" t="n">
        <v>21</v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18" t="n"/>
      <c r="E95" s="8" t="n">
        <v>5.562</v>
      </c>
      <c r="F95" s="9" t="n">
        <v>21570</v>
      </c>
      <c r="G95" s="18" t="n"/>
      <c r="H95" s="8" t="n">
        <v>3.9726</v>
      </c>
      <c r="I95" s="9" t="n">
        <v>12766</v>
      </c>
      <c r="J95" s="18" t="n"/>
      <c r="K95" s="8" t="n">
        <v>9.534599999999999</v>
      </c>
      <c r="L95" s="9" t="n">
        <v>34336</v>
      </c>
      <c r="M95" s="33" t="n">
        <v>19</v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18" t="n"/>
      <c r="E96" s="8" t="n">
        <v>21.8641</v>
      </c>
      <c r="F96" s="9" t="n">
        <v>81333</v>
      </c>
      <c r="G96" s="18" t="n"/>
      <c r="H96" s="8" t="n">
        <v>4.1137</v>
      </c>
      <c r="I96" s="9" t="n">
        <v>11697</v>
      </c>
      <c r="J96" s="18" t="n"/>
      <c r="K96" s="8" t="n">
        <v>25.9778</v>
      </c>
      <c r="L96" s="9" t="n">
        <v>93030</v>
      </c>
      <c r="M96" s="33" t="n">
        <v>20</v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18" t="n"/>
      <c r="E97" s="8" t="n">
        <v>69.1784</v>
      </c>
      <c r="F97" s="9" t="n">
        <v>281600</v>
      </c>
      <c r="G97" s="18" t="n"/>
      <c r="H97" s="8" t="n">
        <v>0.0005</v>
      </c>
      <c r="I97" s="9" t="n">
        <v>2</v>
      </c>
      <c r="J97" s="18" t="n"/>
      <c r="K97" s="8" t="n">
        <v>69.1789</v>
      </c>
      <c r="L97" s="9" t="n">
        <v>281602</v>
      </c>
      <c r="M97" s="33" t="n">
        <v>21</v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18" t="n"/>
      <c r="E98" s="8" t="n">
        <v>205.7678</v>
      </c>
      <c r="F98" s="9" t="n">
        <v>829122</v>
      </c>
      <c r="G98" s="18" t="n"/>
      <c r="H98" s="8" t="n">
        <v>0</v>
      </c>
      <c r="I98" s="9" t="n">
        <v>0</v>
      </c>
      <c r="J98" s="18" t="n"/>
      <c r="K98" s="8" t="n">
        <v>205.7678</v>
      </c>
      <c r="L98" s="9" t="n">
        <v>829122</v>
      </c>
      <c r="M98" s="33" t="n">
        <v>22</v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18" t="n"/>
      <c r="E99" s="8" t="n">
        <v>3985.7893</v>
      </c>
      <c r="F99" s="9" t="n">
        <v>16386797</v>
      </c>
      <c r="G99" s="18" t="n"/>
      <c r="H99" s="8" t="n">
        <v>0.3444</v>
      </c>
      <c r="I99" s="9" t="n">
        <v>1063</v>
      </c>
      <c r="J99" s="18" t="n"/>
      <c r="K99" s="8" t="n">
        <v>3986.1337</v>
      </c>
      <c r="L99" s="9" t="n">
        <v>16387860</v>
      </c>
      <c r="M99" s="33" t="n">
        <v>20</v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18" t="n"/>
      <c r="E100" s="8" t="n">
        <v>1893.0423</v>
      </c>
      <c r="F100" s="9" t="n">
        <v>7167217</v>
      </c>
      <c r="G100" s="18" t="n"/>
      <c r="H100" s="8" t="n">
        <v>2.48</v>
      </c>
      <c r="I100" s="9" t="n">
        <v>9798</v>
      </c>
      <c r="J100" s="18" t="n"/>
      <c r="K100" s="8" t="n">
        <v>1895.5223</v>
      </c>
      <c r="L100" s="9" t="n">
        <v>7177015</v>
      </c>
      <c r="M100" s="33" t="n">
        <v>22</v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18" t="n"/>
      <c r="E101" s="8" t="n">
        <v>3380.9161</v>
      </c>
      <c r="F101" s="9" t="n">
        <v>12901982</v>
      </c>
      <c r="G101" s="18" t="n"/>
      <c r="H101" s="8" t="n">
        <v>0</v>
      </c>
      <c r="I101" s="9" t="n">
        <v>0</v>
      </c>
      <c r="J101" s="18" t="n"/>
      <c r="K101" s="8" t="n">
        <v>3380.9161</v>
      </c>
      <c r="L101" s="9" t="n">
        <v>12901982</v>
      </c>
      <c r="M101" s="33" t="n">
        <v>20</v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18" t="n"/>
      <c r="E102" s="8" t="n">
        <v>6034.317</v>
      </c>
      <c r="F102" s="9" t="n">
        <v>24248628</v>
      </c>
      <c r="G102" s="18" t="n"/>
      <c r="H102" s="8" t="n">
        <v>0.0264</v>
      </c>
      <c r="I102" s="9" t="n">
        <v>147</v>
      </c>
      <c r="J102" s="18" t="n"/>
      <c r="K102" s="8" t="n">
        <v>6034.3434</v>
      </c>
      <c r="L102" s="9" t="n">
        <v>24248775</v>
      </c>
      <c r="M102" s="33" t="n">
        <v>22</v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18" t="n"/>
      <c r="E103" s="8" t="n">
        <v>7117.0213</v>
      </c>
      <c r="F103" s="9" t="n">
        <v>28154295</v>
      </c>
      <c r="G103" s="18" t="n"/>
      <c r="H103" s="8" t="n">
        <v>0.0463</v>
      </c>
      <c r="I103" s="9" t="n">
        <v>241</v>
      </c>
      <c r="J103" s="18" t="n"/>
      <c r="K103" s="8" t="n">
        <v>7117.0676</v>
      </c>
      <c r="L103" s="9" t="n">
        <v>28154536</v>
      </c>
      <c r="M103" s="33" t="n">
        <v>21</v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18" t="n"/>
      <c r="E104" s="8" t="n">
        <v>9605.4498</v>
      </c>
      <c r="F104" s="9" t="n">
        <v>37241751</v>
      </c>
      <c r="G104" s="18" t="n"/>
      <c r="H104" s="8" t="n">
        <v>0.1257</v>
      </c>
      <c r="I104" s="9" t="n">
        <v>508</v>
      </c>
      <c r="J104" s="18" t="n"/>
      <c r="K104" s="8" t="n">
        <v>9605.575500000001</v>
      </c>
      <c r="L104" s="9" t="n">
        <v>37242259</v>
      </c>
      <c r="M104" s="33" t="n">
        <v>22</v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18" t="n"/>
      <c r="E105" s="8" t="n">
        <v>8654.67</v>
      </c>
      <c r="F105" s="9" t="n">
        <v>32491306</v>
      </c>
      <c r="G105" s="18" t="n"/>
      <c r="H105" s="8" t="n">
        <v>0.42</v>
      </c>
      <c r="I105" s="9" t="n">
        <v>1835</v>
      </c>
      <c r="J105" s="18" t="n"/>
      <c r="K105" s="8" t="n">
        <v>8655.09</v>
      </c>
      <c r="L105" s="9" t="n">
        <v>32493141</v>
      </c>
      <c r="M105" s="33" t="n">
        <v>21</v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18" t="n"/>
      <c r="E106" s="8" t="n">
        <v>3006.1219</v>
      </c>
      <c r="F106" s="9" t="n">
        <v>10937357</v>
      </c>
      <c r="G106" s="18" t="n"/>
      <c r="H106" s="8" t="n">
        <v>1.4555</v>
      </c>
      <c r="I106" s="9" t="n">
        <v>6789</v>
      </c>
      <c r="J106" s="18" t="n"/>
      <c r="K106" s="8" t="n">
        <v>3007.5774</v>
      </c>
      <c r="L106" s="9" t="n">
        <v>10944146</v>
      </c>
      <c r="M106" s="33" t="n">
        <v>20</v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18" t="n"/>
      <c r="E107" s="8" t="n">
        <v>4070.2</v>
      </c>
      <c r="F107" s="9" t="n">
        <v>14268372</v>
      </c>
      <c r="G107" s="18" t="n"/>
      <c r="H107" s="8" t="n">
        <v>1.51</v>
      </c>
      <c r="I107" s="9" t="n">
        <v>6694</v>
      </c>
      <c r="J107" s="18" t="n"/>
      <c r="K107" s="8" t="n">
        <v>4071.71</v>
      </c>
      <c r="L107" s="9" t="n">
        <v>14275066</v>
      </c>
      <c r="M107" s="33" t="n">
        <v>21</v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18" t="n"/>
      <c r="E108" s="8" t="n">
        <v>5441.69</v>
      </c>
      <c r="F108" s="9" t="n">
        <v>19289130</v>
      </c>
      <c r="G108" s="18" t="n"/>
      <c r="H108" s="8" t="n">
        <v>1.25</v>
      </c>
      <c r="I108" s="9" t="n">
        <v>5742</v>
      </c>
      <c r="J108" s="18" t="n"/>
      <c r="K108" s="8" t="n">
        <v>5442.94</v>
      </c>
      <c r="L108" s="9" t="n">
        <v>19294872</v>
      </c>
      <c r="M108" s="33" t="n">
        <v>21</v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18" t="n"/>
      <c r="E109" s="8" t="n">
        <v>8971.0964</v>
      </c>
      <c r="F109" s="9" t="n">
        <v>30652658</v>
      </c>
      <c r="G109" s="18" t="n"/>
      <c r="H109" s="8" t="n">
        <v>3.1714</v>
      </c>
      <c r="I109" s="9" t="n">
        <v>13091</v>
      </c>
      <c r="J109" s="18" t="n"/>
      <c r="K109" s="8" t="n">
        <v>8974.2678</v>
      </c>
      <c r="L109" s="9" t="n">
        <v>30665749</v>
      </c>
      <c r="M109" s="33" t="n">
        <v>20</v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18" t="n"/>
      <c r="E110" s="8" t="n">
        <v>9181.836799999999</v>
      </c>
      <c r="F110" s="9" t="n">
        <v>30354345</v>
      </c>
      <c r="G110" s="18" t="n"/>
      <c r="H110" s="8" t="n">
        <v>9.1447</v>
      </c>
      <c r="I110" s="9" t="n">
        <v>30283</v>
      </c>
      <c r="J110" s="18" t="n"/>
      <c r="K110" s="8" t="n">
        <v>9190.9815</v>
      </c>
      <c r="L110" s="9" t="n">
        <v>30384628</v>
      </c>
      <c r="M110" s="33" t="n">
        <v>23</v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18" t="n"/>
      <c r="E111" s="8" t="n">
        <v>2235.0523</v>
      </c>
      <c r="F111" s="9" t="n">
        <v>7653778</v>
      </c>
      <c r="G111" s="18" t="n"/>
      <c r="H111" s="8" t="n">
        <v>18.9047</v>
      </c>
      <c r="I111" s="9" t="n">
        <v>68398</v>
      </c>
      <c r="J111" s="18" t="n"/>
      <c r="K111" s="8" t="n">
        <v>2253.957</v>
      </c>
      <c r="L111" s="9" t="n">
        <v>7722176</v>
      </c>
      <c r="M111" s="33" t="n">
        <v>20</v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18" t="n"/>
      <c r="E112" s="8" t="n">
        <v>2576.4444</v>
      </c>
      <c r="F112" s="9" t="n">
        <v>9040359</v>
      </c>
      <c r="G112" s="18" t="n"/>
      <c r="H112" s="8" t="n">
        <v>66.4085</v>
      </c>
      <c r="I112" s="9" t="n">
        <v>254142</v>
      </c>
      <c r="J112" s="18" t="n"/>
      <c r="K112" s="8" t="n">
        <v>2642.8529</v>
      </c>
      <c r="L112" s="9" t="n">
        <v>9294501</v>
      </c>
      <c r="M112" s="33" t="n">
        <v>19</v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18" t="n"/>
      <c r="E113" s="8" t="n">
        <v>3001.2574</v>
      </c>
      <c r="F113" s="9" t="n">
        <v>10530589</v>
      </c>
      <c r="G113" s="18" t="n"/>
      <c r="H113" s="8" t="n">
        <v>1.384</v>
      </c>
      <c r="I113" s="9" t="n">
        <v>5078</v>
      </c>
      <c r="J113" s="18" t="n"/>
      <c r="K113" s="8" t="n">
        <v>3002.6414</v>
      </c>
      <c r="L113" s="9" t="n">
        <v>10535667</v>
      </c>
      <c r="M113" s="33" t="n">
        <v>20</v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18" t="n"/>
      <c r="E114" s="8" t="n">
        <v>6119.5341</v>
      </c>
      <c r="F114" s="9" t="n">
        <v>19859564</v>
      </c>
      <c r="G114" s="18" t="n"/>
      <c r="H114" s="8" t="n">
        <v>4.4558</v>
      </c>
      <c r="I114" s="9" t="n">
        <v>16896</v>
      </c>
      <c r="J114" s="18" t="n"/>
      <c r="K114" s="8" t="n">
        <v>6123.9899</v>
      </c>
      <c r="L114" s="9" t="n">
        <v>19876460</v>
      </c>
      <c r="M114" s="33" t="n">
        <v>23</v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18" t="n"/>
      <c r="E115" s="8" t="n">
        <v>6622.2114</v>
      </c>
      <c r="F115" s="9" t="n">
        <v>22715217</v>
      </c>
      <c r="G115" s="18" t="n"/>
      <c r="H115" s="8" t="n">
        <v>6.2872</v>
      </c>
      <c r="I115" s="9" t="n">
        <v>27066</v>
      </c>
      <c r="J115" s="18" t="n"/>
      <c r="K115" s="8" t="n">
        <v>6628.4986</v>
      </c>
      <c r="L115" s="9" t="n">
        <v>22742283</v>
      </c>
      <c r="M115" s="33" t="n">
        <v>20</v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18" t="n"/>
      <c r="E116" s="8" t="n">
        <v>14218.5454</v>
      </c>
      <c r="F116" s="9" t="n">
        <v>47588676</v>
      </c>
      <c r="G116" s="18" t="n"/>
      <c r="H116" s="8" t="n">
        <v>6.91</v>
      </c>
      <c r="I116" s="9" t="n">
        <v>27069</v>
      </c>
      <c r="J116" s="18" t="n"/>
      <c r="K116" s="8" t="n">
        <v>14225.4554</v>
      </c>
      <c r="L116" s="9" t="n">
        <v>47615745</v>
      </c>
      <c r="M116" s="33" t="n">
        <v>23</v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18" t="n"/>
      <c r="E117" s="8" t="n">
        <v>8254.6255</v>
      </c>
      <c r="F117" s="9" t="n">
        <v>29530529</v>
      </c>
      <c r="G117" s="18" t="n"/>
      <c r="H117" s="8" t="n">
        <v>8.1945</v>
      </c>
      <c r="I117" s="9" t="n">
        <v>36762</v>
      </c>
      <c r="J117" s="18" t="n"/>
      <c r="K117" s="8" t="n">
        <v>8262.82</v>
      </c>
      <c r="L117" s="9" t="n">
        <v>29567291</v>
      </c>
      <c r="M117" s="33" t="n">
        <v>20</v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18" t="n"/>
      <c r="E118" s="8" t="n">
        <v>3921.8524</v>
      </c>
      <c r="F118" s="9" t="n">
        <v>13048103</v>
      </c>
      <c r="G118" s="18" t="n"/>
      <c r="H118" s="8" t="n">
        <v>14.9491</v>
      </c>
      <c r="I118" s="9" t="n">
        <v>71418</v>
      </c>
      <c r="J118" s="18" t="n"/>
      <c r="K118" s="8" t="n">
        <v>3936.8015</v>
      </c>
      <c r="L118" s="9" t="n">
        <v>13119521</v>
      </c>
      <c r="M118" s="33" t="n">
        <v>20</v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18" t="n"/>
      <c r="E119" s="8" t="n">
        <v>6717.7218</v>
      </c>
      <c r="F119" s="9" t="n">
        <v>21607463</v>
      </c>
      <c r="G119" s="18" t="n"/>
      <c r="H119" s="8" t="n">
        <v>15.9462</v>
      </c>
      <c r="I119" s="9" t="n">
        <v>65631</v>
      </c>
      <c r="J119" s="18" t="n"/>
      <c r="K119" s="8" t="n">
        <v>6733.668</v>
      </c>
      <c r="L119" s="9" t="n">
        <v>21673094</v>
      </c>
      <c r="M119" s="33" t="n">
        <v>21</v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18" t="n"/>
      <c r="E120" s="8" t="n">
        <v>6321.3969</v>
      </c>
      <c r="F120" s="9" t="n">
        <v>20504939</v>
      </c>
      <c r="G120" s="18" t="n"/>
      <c r="H120" s="8" t="n">
        <v>13.6449</v>
      </c>
      <c r="I120" s="9" t="n">
        <v>54405</v>
      </c>
      <c r="J120" s="18" t="n"/>
      <c r="K120" s="8" t="n">
        <v>6335.0418</v>
      </c>
      <c r="L120" s="9" t="n">
        <v>20559344</v>
      </c>
      <c r="M120" s="33" t="n">
        <v>20</v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18" t="n"/>
      <c r="E121" s="8" t="n">
        <v>5619.7534</v>
      </c>
      <c r="F121" s="9" t="n">
        <v>17906457</v>
      </c>
      <c r="G121" s="18" t="n"/>
      <c r="H121" s="8" t="n">
        <v>22.7172</v>
      </c>
      <c r="I121" s="9" t="n">
        <v>93228</v>
      </c>
      <c r="J121" s="18" t="n"/>
      <c r="K121" s="8" t="n">
        <v>5642.4706</v>
      </c>
      <c r="L121" s="9" t="n">
        <v>17999685</v>
      </c>
      <c r="M121" s="33" t="n">
        <v>21</v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18" t="n"/>
      <c r="E122" s="8" t="n">
        <v>11334.9225</v>
      </c>
      <c r="F122" s="9" t="n">
        <v>35478013</v>
      </c>
      <c r="G122" s="18" t="n"/>
      <c r="H122" s="8" t="n">
        <v>56.4202</v>
      </c>
      <c r="I122" s="9" t="n">
        <v>171658</v>
      </c>
      <c r="J122" s="18" t="n"/>
      <c r="K122" s="8" t="n">
        <v>11391.3427</v>
      </c>
      <c r="L122" s="9" t="n">
        <v>35649671</v>
      </c>
      <c r="M122" s="33" t="n">
        <v>23</v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18" t="n"/>
      <c r="E123" s="8" t="n">
        <v>7544.2859</v>
      </c>
      <c r="F123" s="9" t="n">
        <v>24567911</v>
      </c>
      <c r="G123" s="18" t="n"/>
      <c r="H123" s="8" t="n">
        <v>78.4843</v>
      </c>
      <c r="I123" s="9" t="n">
        <v>259365</v>
      </c>
      <c r="J123" s="18" t="n"/>
      <c r="K123" s="8" t="n">
        <v>7622.7702</v>
      </c>
      <c r="L123" s="9" t="n">
        <v>24827276</v>
      </c>
      <c r="M123" s="33" t="n">
        <v>19</v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18" t="n"/>
      <c r="E124" s="8" t="n">
        <v>10875.8994</v>
      </c>
      <c r="F124" s="9" t="n">
        <v>33022114</v>
      </c>
      <c r="G124" s="18" t="n"/>
      <c r="H124" s="8" t="n">
        <v>231.9136</v>
      </c>
      <c r="I124" s="9" t="n">
        <v>716144</v>
      </c>
      <c r="J124" s="18" t="n"/>
      <c r="K124" s="8" t="n">
        <v>11107.813</v>
      </c>
      <c r="L124" s="9" t="n">
        <v>33738258</v>
      </c>
      <c r="M124" s="33" t="n">
        <v>21</v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18" t="n"/>
      <c r="E125" s="8" t="n">
        <v>5050.0597</v>
      </c>
      <c r="F125" s="9" t="n">
        <v>14946290</v>
      </c>
      <c r="G125" s="18" t="n"/>
      <c r="H125" s="8" t="n">
        <v>4.5954</v>
      </c>
      <c r="I125" s="9" t="n">
        <v>13035</v>
      </c>
      <c r="J125" s="18" t="n"/>
      <c r="K125" s="8" t="n">
        <v>5054.6551</v>
      </c>
      <c r="L125" s="9" t="n">
        <v>14959325</v>
      </c>
      <c r="M125" s="33" t="n">
        <v>18</v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18" t="n"/>
      <c r="E126" s="8" t="n">
        <v>2913.9835</v>
      </c>
      <c r="F126" s="9" t="n">
        <v>8138810</v>
      </c>
      <c r="G126" s="18" t="n"/>
      <c r="H126" s="8" t="n">
        <v>10.9438</v>
      </c>
      <c r="I126" s="9" t="n">
        <v>31673</v>
      </c>
      <c r="J126" s="18" t="n"/>
      <c r="K126" s="8" t="n">
        <v>2924.9273</v>
      </c>
      <c r="L126" s="9" t="n">
        <v>8170483</v>
      </c>
      <c r="M126" s="33" t="n">
        <v>21</v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18" t="n"/>
      <c r="E127" s="8" t="n">
        <v>19573.2569</v>
      </c>
      <c r="F127" s="9" t="n">
        <v>51901113</v>
      </c>
      <c r="G127" s="18" t="n"/>
      <c r="H127" s="8" t="n">
        <v>23.3629</v>
      </c>
      <c r="I127" s="9" t="n">
        <v>60829</v>
      </c>
      <c r="J127" s="18" t="n"/>
      <c r="K127" s="8" t="n">
        <v>19596.6198</v>
      </c>
      <c r="L127" s="9" t="n">
        <v>51961942</v>
      </c>
      <c r="M127" s="33" t="n">
        <v>21</v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18" t="n"/>
      <c r="E128" s="8" t="n">
        <v>22457.6546</v>
      </c>
      <c r="F128" s="9" t="n">
        <v>57544114</v>
      </c>
      <c r="G128" s="18" t="n"/>
      <c r="H128" s="8" t="n">
        <v>30.6627</v>
      </c>
      <c r="I128" s="9" t="n">
        <v>81222</v>
      </c>
      <c r="J128" s="18" t="n"/>
      <c r="K128" s="8" t="n">
        <v>22488.3173</v>
      </c>
      <c r="L128" s="9" t="n">
        <v>57625336</v>
      </c>
      <c r="M128" s="33" t="n">
        <v>22</v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18" t="n"/>
      <c r="E129" s="8" t="n">
        <v>19649.7009</v>
      </c>
      <c r="F129" s="9" t="n">
        <v>49759729</v>
      </c>
      <c r="G129" s="18" t="n"/>
      <c r="H129" s="8" t="n">
        <v>28.5032</v>
      </c>
      <c r="I129" s="9" t="n">
        <v>77339</v>
      </c>
      <c r="J129" s="18" t="n"/>
      <c r="K129" s="8" t="n">
        <v>19678.2041</v>
      </c>
      <c r="L129" s="9" t="n">
        <v>49837068</v>
      </c>
      <c r="M129" s="33" t="n">
        <v>19</v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18" t="n"/>
      <c r="E130" s="8" t="n">
        <v>24668.3198</v>
      </c>
      <c r="F130" s="9" t="n">
        <v>60802366</v>
      </c>
      <c r="G130" s="18" t="n"/>
      <c r="H130" s="8" t="n">
        <v>36.9073</v>
      </c>
      <c r="I130" s="9" t="n">
        <v>107078</v>
      </c>
      <c r="J130" s="18" t="n"/>
      <c r="K130" s="8" t="n">
        <v>24705.2271</v>
      </c>
      <c r="L130" s="9" t="n">
        <v>60909444</v>
      </c>
      <c r="M130" s="33" t="n">
        <v>22</v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18" t="n"/>
      <c r="E131" s="8" t="n">
        <v>21487.7527</v>
      </c>
      <c r="F131" s="9" t="n">
        <v>53689437</v>
      </c>
      <c r="G131" s="18" t="n"/>
      <c r="H131" s="8" t="n">
        <v>30.0493</v>
      </c>
      <c r="I131" s="9" t="n">
        <v>91330</v>
      </c>
      <c r="J131" s="18" t="n"/>
      <c r="K131" s="8" t="n">
        <v>21517.802</v>
      </c>
      <c r="L131" s="9" t="n">
        <v>53780767</v>
      </c>
      <c r="M131" s="33" t="n">
        <v>18</v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18" t="n"/>
      <c r="E132" s="8" t="n">
        <v>31309.9044</v>
      </c>
      <c r="F132" s="9" t="n">
        <v>73547177</v>
      </c>
      <c r="G132" s="18" t="n"/>
      <c r="H132" s="8" t="n">
        <v>52.8669</v>
      </c>
      <c r="I132" s="9" t="n">
        <v>183621</v>
      </c>
      <c r="J132" s="18" t="n"/>
      <c r="K132" s="8" t="n">
        <v>31362.7713</v>
      </c>
      <c r="L132" s="9" t="n">
        <v>73730798</v>
      </c>
      <c r="M132" s="33" t="n">
        <v>18</v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18" t="n"/>
      <c r="E133" s="8" t="n">
        <v>21777.2025</v>
      </c>
      <c r="F133" s="9" t="n">
        <v>52400063</v>
      </c>
      <c r="G133" s="18" t="n"/>
      <c r="H133" s="8" t="n">
        <v>63.6271</v>
      </c>
      <c r="I133" s="9" t="n">
        <v>223521</v>
      </c>
      <c r="J133" s="18" t="n"/>
      <c r="K133" s="8" t="n">
        <v>21840.8296</v>
      </c>
      <c r="L133" s="9" t="n">
        <v>52623584</v>
      </c>
      <c r="M133" s="33" t="n">
        <v>22</v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18" t="n"/>
      <c r="E134" s="8" t="n">
        <v>11217.3887</v>
      </c>
      <c r="F134" s="9" t="n">
        <v>26134182</v>
      </c>
      <c r="G134" s="18" t="n"/>
      <c r="H134" s="8" t="n">
        <v>96.6285</v>
      </c>
      <c r="I134" s="9" t="n">
        <v>343767</v>
      </c>
      <c r="J134" s="18" t="n"/>
      <c r="K134" s="8" t="n">
        <v>11314.0172</v>
      </c>
      <c r="L134" s="9" t="n">
        <v>26477949</v>
      </c>
      <c r="M134" s="33" t="n">
        <v>21</v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18" t="n"/>
      <c r="E135" s="8" t="n">
        <v>12704.7595</v>
      </c>
      <c r="F135" s="9" t="n">
        <v>29359571</v>
      </c>
      <c r="G135" s="18" t="n"/>
      <c r="H135" s="8" t="n">
        <v>244.9264</v>
      </c>
      <c r="I135" s="9" t="n">
        <v>836553</v>
      </c>
      <c r="J135" s="18" t="n"/>
      <c r="K135" s="8" t="n">
        <v>12949.6859</v>
      </c>
      <c r="L135" s="9" t="n">
        <v>30196124</v>
      </c>
      <c r="M135" s="33" t="n">
        <v>20</v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18" t="n"/>
      <c r="E136" s="8" t="n">
        <v>8482.281499999999</v>
      </c>
      <c r="F136" s="9" t="n">
        <v>20011835</v>
      </c>
      <c r="G136" s="18" t="n"/>
      <c r="H136" s="8" t="n">
        <v>1127.8099</v>
      </c>
      <c r="I136" s="9" t="n">
        <v>3660574</v>
      </c>
      <c r="J136" s="18" t="n"/>
      <c r="K136" s="8" t="n">
        <v>9610.091399999999</v>
      </c>
      <c r="L136" s="9" t="n">
        <v>23672409</v>
      </c>
      <c r="M136" s="33" t="n">
        <v>21</v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18" t="n"/>
      <c r="E137" s="8" t="n">
        <v>3800.7377</v>
      </c>
      <c r="F137" s="9" t="n">
        <v>9093589</v>
      </c>
      <c r="G137" s="18" t="n"/>
      <c r="H137" s="8" t="n">
        <v>52.1647</v>
      </c>
      <c r="I137" s="9" t="n">
        <v>164904</v>
      </c>
      <c r="J137" s="18" t="n"/>
      <c r="K137" s="8" t="n">
        <v>3852.9024</v>
      </c>
      <c r="L137" s="9" t="n">
        <v>9258493</v>
      </c>
      <c r="M137" s="33" t="n">
        <v>19</v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18" t="n"/>
      <c r="E138" s="8" t="n">
        <v>3874.2955</v>
      </c>
      <c r="F138" s="9" t="n">
        <v>9362799</v>
      </c>
      <c r="G138" s="18" t="n"/>
      <c r="H138" s="8" t="n">
        <v>90.0637</v>
      </c>
      <c r="I138" s="9" t="n">
        <v>301910</v>
      </c>
      <c r="J138" s="18" t="n"/>
      <c r="K138" s="8" t="n">
        <v>3964.3592</v>
      </c>
      <c r="L138" s="9" t="n">
        <v>9664709</v>
      </c>
      <c r="M138" s="33" t="n">
        <v>20</v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18" t="n"/>
      <c r="E139" s="8" t="n">
        <v>6131.4148</v>
      </c>
      <c r="F139" s="9" t="n">
        <v>14824109</v>
      </c>
      <c r="G139" s="18" t="n"/>
      <c r="H139" s="8" t="n">
        <v>147.5942</v>
      </c>
      <c r="I139" s="9" t="n">
        <v>538737</v>
      </c>
      <c r="J139" s="18" t="n"/>
      <c r="K139" s="8" t="n">
        <v>6279.009</v>
      </c>
      <c r="L139" s="9" t="n">
        <v>15362846</v>
      </c>
      <c r="M139" s="33" t="n">
        <v>22</v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18" t="n"/>
      <c r="E140" s="8" t="n">
        <v>13090.3373</v>
      </c>
      <c r="F140" s="9" t="n">
        <v>31076686</v>
      </c>
      <c r="G140" s="18" t="n"/>
      <c r="H140" s="8" t="n">
        <v>168.7168</v>
      </c>
      <c r="I140" s="9" t="n">
        <v>630243</v>
      </c>
      <c r="J140" s="18" t="n"/>
      <c r="K140" s="8" t="n">
        <v>13259.0541</v>
      </c>
      <c r="L140" s="9" t="n">
        <v>31706929</v>
      </c>
      <c r="M140" s="33" t="n">
        <v>23</v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18" t="n"/>
      <c r="E141" s="8" t="n">
        <v>6178.4867</v>
      </c>
      <c r="F141" s="9" t="n">
        <v>14656134</v>
      </c>
      <c r="G141" s="18" t="n"/>
      <c r="H141" s="8" t="n">
        <v>79.6473</v>
      </c>
      <c r="I141" s="9" t="n">
        <v>289194</v>
      </c>
      <c r="J141" s="18" t="n"/>
      <c r="K141" s="8" t="n">
        <v>6258.134</v>
      </c>
      <c r="L141" s="9" t="n">
        <v>14945328</v>
      </c>
      <c r="M141" s="33" t="n">
        <v>21</v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18" t="n">
        <v>1.3072</v>
      </c>
      <c r="E142" s="8" t="n">
        <v>2242.44</v>
      </c>
      <c r="F142" s="9" t="n">
        <v>5845277</v>
      </c>
      <c r="G142" s="18" t="n">
        <v>0.9917</v>
      </c>
      <c r="H142" s="8" t="n">
        <v>25.2969</v>
      </c>
      <c r="I142" s="9" t="n">
        <v>95637</v>
      </c>
      <c r="J142" s="18" t="n">
        <v>2.2989</v>
      </c>
      <c r="K142" s="8" t="n">
        <v>2267.7369</v>
      </c>
      <c r="L142" s="9" t="n">
        <v>5940914</v>
      </c>
      <c r="M142" s="33" t="n">
        <v>20</v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18" t="n">
        <v>1.1744</v>
      </c>
      <c r="E143" s="8" t="n">
        <v>3187.8986</v>
      </c>
      <c r="F143" s="9" t="n">
        <v>7998356</v>
      </c>
      <c r="G143" s="18" t="n">
        <v>0.7765</v>
      </c>
      <c r="H143" s="8" t="n">
        <v>24.7711</v>
      </c>
      <c r="I143" s="9" t="n">
        <v>86090</v>
      </c>
      <c r="J143" s="18" t="n">
        <v>1.9509</v>
      </c>
      <c r="K143" s="8" t="n">
        <v>3212.6697</v>
      </c>
      <c r="L143" s="9" t="n">
        <v>8084446</v>
      </c>
      <c r="M143" s="33" t="n">
        <v>20</v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18" t="n">
        <v>0.3608</v>
      </c>
      <c r="E144" s="8" t="n">
        <v>1016.1154</v>
      </c>
      <c r="F144" s="9" t="n">
        <v>1928905</v>
      </c>
      <c r="G144" s="18" t="n">
        <v>1.9222</v>
      </c>
      <c r="H144" s="8" t="n">
        <v>34.9299</v>
      </c>
      <c r="I144" s="9" t="n">
        <v>68170</v>
      </c>
      <c r="J144" s="18" t="n">
        <v>2.283</v>
      </c>
      <c r="K144" s="8" t="n">
        <v>1051.0453</v>
      </c>
      <c r="L144" s="9" t="n">
        <v>1997075</v>
      </c>
      <c r="M144" s="33" t="n">
        <v>19</v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18" t="n">
        <v>0.3117</v>
      </c>
      <c r="E145" s="8" t="n">
        <v>1136.3535</v>
      </c>
      <c r="F145" s="9" t="n">
        <v>2179628</v>
      </c>
      <c r="G145" s="18" t="n">
        <v>2.0449</v>
      </c>
      <c r="H145" s="8" t="n">
        <v>62.4404</v>
      </c>
      <c r="I145" s="9" t="n">
        <v>121108</v>
      </c>
      <c r="J145" s="18" t="n">
        <v>2.3566</v>
      </c>
      <c r="K145" s="8" t="n">
        <v>1198.7939</v>
      </c>
      <c r="L145" s="9" t="n">
        <v>2300736</v>
      </c>
      <c r="M145" s="33" t="n">
        <v>22</v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18" t="n">
        <v>0.5084</v>
      </c>
      <c r="E146" s="8" t="n">
        <v>1297.1715</v>
      </c>
      <c r="F146" s="9" t="n">
        <v>2572913</v>
      </c>
      <c r="G146" s="18" t="n">
        <v>0.835</v>
      </c>
      <c r="H146" s="8" t="n">
        <v>24.8709</v>
      </c>
      <c r="I146" s="9" t="n">
        <v>48081</v>
      </c>
      <c r="J146" s="18" t="n">
        <v>1.3434</v>
      </c>
      <c r="K146" s="8" t="n">
        <v>1322.0424</v>
      </c>
      <c r="L146" s="9" t="n">
        <v>2620994</v>
      </c>
      <c r="M146" s="33" t="n">
        <v>20</v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18" t="n">
        <v>0.6824</v>
      </c>
      <c r="E147" s="8" t="n">
        <v>1159.7415</v>
      </c>
      <c r="F147" s="9" t="n">
        <v>2391860</v>
      </c>
      <c r="G147" s="18" t="n">
        <v>0.6833</v>
      </c>
      <c r="H147" s="8" t="n">
        <v>32.412</v>
      </c>
      <c r="I147" s="9" t="n">
        <v>78174</v>
      </c>
      <c r="J147" s="18" t="n">
        <v>1.3657</v>
      </c>
      <c r="K147" s="8" t="n">
        <v>1192.1535</v>
      </c>
      <c r="L147" s="9" t="n">
        <v>2470034</v>
      </c>
      <c r="M147" s="33" t="n">
        <v>21</v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18" t="n">
        <v>2.2534</v>
      </c>
      <c r="E148" s="8" t="n">
        <v>747.4963</v>
      </c>
      <c r="F148" s="9" t="n">
        <v>1497720</v>
      </c>
      <c r="G148" s="18" t="n">
        <v>0.0021</v>
      </c>
      <c r="H148" s="8" t="n">
        <v>0.219</v>
      </c>
      <c r="I148" s="9" t="n">
        <v>643</v>
      </c>
      <c r="J148" s="18" t="n">
        <v>2.2555</v>
      </c>
      <c r="K148" s="8" t="n">
        <v>747.7153</v>
      </c>
      <c r="L148" s="9" t="n">
        <v>1498363</v>
      </c>
      <c r="M148" s="33" t="n">
        <v>20</v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18" t="n">
        <v>0.3242</v>
      </c>
      <c r="E149" s="8" t="n">
        <v>44.2971</v>
      </c>
      <c r="F149" s="9" t="n">
        <v>87593</v>
      </c>
      <c r="G149" s="18" t="n">
        <v>0</v>
      </c>
      <c r="H149" s="8" t="n">
        <v>0</v>
      </c>
      <c r="I149" s="9" t="n">
        <v>0</v>
      </c>
      <c r="J149" s="18" t="n">
        <v>0.3242</v>
      </c>
      <c r="K149" s="8" t="n">
        <v>44.2971</v>
      </c>
      <c r="L149" s="9" t="n">
        <v>87593</v>
      </c>
      <c r="M149" s="33" t="n">
        <v>18</v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18" t="n">
        <v>0.0095</v>
      </c>
      <c r="E150" s="8" t="n">
        <v>0.3935</v>
      </c>
      <c r="F150" s="9" t="n">
        <v>752</v>
      </c>
      <c r="G150" s="18" t="n">
        <v>0</v>
      </c>
      <c r="H150" s="8" t="n">
        <v>0</v>
      </c>
      <c r="I150" s="9" t="n">
        <v>0</v>
      </c>
      <c r="J150" s="18" t="n">
        <v>0.0095</v>
      </c>
      <c r="K150" s="8" t="n">
        <v>0.3935</v>
      </c>
      <c r="L150" s="9" t="n">
        <v>752</v>
      </c>
      <c r="M150" s="33" t="n">
        <v>22</v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18" t="n">
        <v>0</v>
      </c>
      <c r="E151" s="8" t="n">
        <v>0</v>
      </c>
      <c r="F151" s="9" t="n">
        <v>0</v>
      </c>
      <c r="G151" s="18" t="n">
        <v>0</v>
      </c>
      <c r="H151" s="8" t="n">
        <v>0</v>
      </c>
      <c r="I151" s="9" t="n">
        <v>0</v>
      </c>
      <c r="J151" s="18" t="n">
        <v>0</v>
      </c>
      <c r="K151" s="8" t="n">
        <v>0</v>
      </c>
      <c r="L151" s="9" t="n">
        <v>0</v>
      </c>
      <c r="M151" s="33" t="n">
        <v>22</v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18" t="n">
        <v>0</v>
      </c>
      <c r="E152" s="8" t="n">
        <v>0</v>
      </c>
      <c r="F152" s="9" t="n">
        <v>0</v>
      </c>
      <c r="G152" s="18" t="n">
        <v>0</v>
      </c>
      <c r="H152" s="8" t="n">
        <v>0</v>
      </c>
      <c r="I152" s="9" t="n">
        <v>0</v>
      </c>
      <c r="J152" s="18" t="n">
        <v>0</v>
      </c>
      <c r="K152" s="8" t="n">
        <v>0</v>
      </c>
      <c r="L152" s="9" t="n">
        <v>0</v>
      </c>
      <c r="M152" s="33" t="n">
        <v>20</v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18" t="n">
        <v>0</v>
      </c>
      <c r="E153" s="8" t="n">
        <v>0</v>
      </c>
      <c r="F153" s="9" t="n">
        <v>0</v>
      </c>
      <c r="G153" s="18" t="n">
        <v>0</v>
      </c>
      <c r="H153" s="8" t="n">
        <v>0</v>
      </c>
      <c r="I153" s="9" t="n">
        <v>0</v>
      </c>
      <c r="J153" s="18" t="n">
        <v>0</v>
      </c>
      <c r="K153" s="8" t="n">
        <v>0</v>
      </c>
      <c r="L153" s="9" t="n">
        <v>0</v>
      </c>
      <c r="M153" s="33" t="n">
        <v>22</v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18" t="n">
        <v>0</v>
      </c>
      <c r="E154" s="8" t="n">
        <v>0</v>
      </c>
      <c r="F154" s="9" t="n">
        <v>0</v>
      </c>
      <c r="G154" s="18" t="n">
        <v>0</v>
      </c>
      <c r="H154" s="8" t="n">
        <v>0</v>
      </c>
      <c r="I154" s="9" t="n">
        <v>0</v>
      </c>
      <c r="J154" s="18" t="n">
        <v>0</v>
      </c>
      <c r="K154" s="8" t="n">
        <v>0</v>
      </c>
      <c r="L154" s="9" t="n">
        <v>0</v>
      </c>
      <c r="M154" s="33" t="n">
        <v>20</v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18" t="n">
        <v>0</v>
      </c>
      <c r="E155" s="8" t="n">
        <v>0</v>
      </c>
      <c r="F155" s="9" t="n">
        <v>0</v>
      </c>
      <c r="G155" s="18" t="n">
        <v>0</v>
      </c>
      <c r="H155" s="8" t="n">
        <v>0</v>
      </c>
      <c r="I155" s="9" t="n">
        <v>0</v>
      </c>
      <c r="J155" s="18" t="n">
        <v>0</v>
      </c>
      <c r="K155" s="8" t="n">
        <v>0</v>
      </c>
      <c r="L155" s="9" t="n">
        <v>0</v>
      </c>
      <c r="M155" s="33" t="n">
        <v>19</v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18" t="n">
        <v>0</v>
      </c>
      <c r="E156" s="8" t="n">
        <v>0</v>
      </c>
      <c r="F156" s="9" t="n">
        <v>0</v>
      </c>
      <c r="G156" s="18" t="n">
        <v>0</v>
      </c>
      <c r="H156" s="8" t="n">
        <v>0</v>
      </c>
      <c r="I156" s="9" t="n">
        <v>0</v>
      </c>
      <c r="J156" s="18" t="n">
        <v>0</v>
      </c>
      <c r="K156" s="8" t="n">
        <v>0</v>
      </c>
      <c r="L156" s="9" t="n">
        <v>0</v>
      </c>
      <c r="M156" s="33" t="n">
        <v>21</v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18" t="n">
        <v>0</v>
      </c>
      <c r="E157" s="8" t="n">
        <v>0</v>
      </c>
      <c r="F157" s="9" t="n">
        <v>0</v>
      </c>
      <c r="G157" s="18" t="n">
        <v>0</v>
      </c>
      <c r="H157" s="8" t="n">
        <v>0</v>
      </c>
      <c r="I157" s="9" t="n">
        <v>0</v>
      </c>
      <c r="J157" s="18" t="n">
        <v>0</v>
      </c>
      <c r="K157" s="8" t="n">
        <v>0</v>
      </c>
      <c r="L157" s="9" t="n">
        <v>0</v>
      </c>
      <c r="M157" s="33" t="n">
        <v>22</v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18" t="n">
        <v>0</v>
      </c>
      <c r="E158" s="8" t="n">
        <v>0</v>
      </c>
      <c r="F158" s="9" t="n">
        <v>0</v>
      </c>
      <c r="G158" s="18" t="n">
        <v>0</v>
      </c>
      <c r="H158" s="8" t="n">
        <v>0</v>
      </c>
      <c r="I158" s="9" t="n">
        <v>0</v>
      </c>
      <c r="J158" s="18" t="n">
        <v>0</v>
      </c>
      <c r="K158" s="8" t="n">
        <v>0</v>
      </c>
      <c r="L158" s="9" t="n">
        <v>0</v>
      </c>
      <c r="M158" s="33" t="n">
        <v>21</v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18" t="n">
        <v>0</v>
      </c>
      <c r="E159" s="8" t="n">
        <v>0</v>
      </c>
      <c r="F159" s="9" t="n">
        <v>0</v>
      </c>
      <c r="G159" s="18" t="n">
        <v>0</v>
      </c>
      <c r="H159" s="8" t="n">
        <v>0</v>
      </c>
      <c r="I159" s="9" t="n">
        <v>0</v>
      </c>
      <c r="J159" s="18" t="n">
        <v>0</v>
      </c>
      <c r="K159" s="8" t="n">
        <v>0</v>
      </c>
      <c r="L159" s="9" t="n">
        <v>0</v>
      </c>
      <c r="M159" s="33" t="n">
        <v>19</v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18" t="n">
        <v>0</v>
      </c>
      <c r="E160" s="8" t="n">
        <v>0.0029</v>
      </c>
      <c r="F160" s="9" t="n">
        <v>4</v>
      </c>
      <c r="G160" s="18" t="n">
        <v>0</v>
      </c>
      <c r="H160" s="8" t="n">
        <v>0</v>
      </c>
      <c r="I160" s="9" t="n">
        <v>0</v>
      </c>
      <c r="J160" s="18" t="n">
        <v>0</v>
      </c>
      <c r="K160" s="8" t="n">
        <v>0.0029</v>
      </c>
      <c r="L160" s="9" t="n">
        <v>4</v>
      </c>
      <c r="M160" s="33" t="n">
        <v>22</v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18" t="n">
        <v>0.0003</v>
      </c>
      <c r="E161" s="8" t="n">
        <v>0.08210000000000001</v>
      </c>
      <c r="F161" s="9" t="n">
        <v>114</v>
      </c>
      <c r="G161" s="18" t="n">
        <v>0</v>
      </c>
      <c r="H161" s="8" t="n">
        <v>0</v>
      </c>
      <c r="I161" s="9" t="n">
        <v>0</v>
      </c>
      <c r="J161" s="18" t="n">
        <v>0.0003</v>
      </c>
      <c r="K161" s="8" t="n">
        <v>0.08210000000000001</v>
      </c>
      <c r="L161" s="9" t="n">
        <v>114</v>
      </c>
      <c r="M161" s="33" t="n">
        <v>18</v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18" t="n">
        <v>0</v>
      </c>
      <c r="E162" s="8" t="n">
        <v>0</v>
      </c>
      <c r="F162" s="9" t="n">
        <v>0</v>
      </c>
      <c r="G162" s="18" t="n">
        <v>0</v>
      </c>
      <c r="H162" s="8" t="n">
        <v>0</v>
      </c>
      <c r="I162" s="9" t="n">
        <v>0</v>
      </c>
      <c r="J162" s="18" t="n">
        <v>0</v>
      </c>
      <c r="K162" s="8" t="n">
        <v>0</v>
      </c>
      <c r="L162" s="9" t="n">
        <v>0</v>
      </c>
      <c r="M162" s="33" t="n">
        <v>22</v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18" t="n">
        <v>0</v>
      </c>
      <c r="E163" s="8" t="n">
        <v>0</v>
      </c>
      <c r="F163" s="9" t="n">
        <v>0</v>
      </c>
      <c r="G163" s="18" t="n">
        <v>0</v>
      </c>
      <c r="H163" s="8" t="n">
        <v>0</v>
      </c>
      <c r="I163" s="9" t="n">
        <v>0</v>
      </c>
      <c r="J163" s="18" t="n">
        <v>0</v>
      </c>
      <c r="K163" s="8" t="n">
        <v>0</v>
      </c>
      <c r="L163" s="9" t="n">
        <v>0</v>
      </c>
      <c r="M163" s="33" t="n">
        <v>21</v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18" t="n">
        <v>0</v>
      </c>
      <c r="E164" s="8" t="n">
        <v>0</v>
      </c>
      <c r="F164" s="9" t="n">
        <v>0</v>
      </c>
      <c r="G164" s="18" t="n">
        <v>0</v>
      </c>
      <c r="H164" s="8" t="n">
        <v>0.0005999999999999999</v>
      </c>
      <c r="I164" s="9" t="n">
        <v>1</v>
      </c>
      <c r="J164" s="18" t="n">
        <v>0</v>
      </c>
      <c r="K164" s="8" t="n">
        <v>0.0005999999999999999</v>
      </c>
      <c r="L164" s="9" t="n">
        <v>1</v>
      </c>
      <c r="M164" s="33" t="n">
        <v>21</v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18" t="n">
        <v>0</v>
      </c>
      <c r="E165" s="8" t="n">
        <v>0</v>
      </c>
      <c r="F165" s="9" t="n">
        <v>0</v>
      </c>
      <c r="G165" s="18" t="n">
        <v>0.0001</v>
      </c>
      <c r="H165" s="8" t="n">
        <v>0.0012</v>
      </c>
      <c r="I165" s="9" t="n">
        <v>2</v>
      </c>
      <c r="J165" s="18" t="n">
        <v>0.0001</v>
      </c>
      <c r="K165" s="8" t="n">
        <v>0.0012</v>
      </c>
      <c r="L165" s="9" t="n">
        <v>2</v>
      </c>
      <c r="M165" s="33" t="n">
        <v>21</v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18" t="n">
        <v>0</v>
      </c>
      <c r="E166" s="8" t="n">
        <v>0</v>
      </c>
      <c r="F166" s="9" t="n">
        <v>0</v>
      </c>
      <c r="G166" s="18" t="n">
        <v>0</v>
      </c>
      <c r="H166" s="8" t="n">
        <v>0</v>
      </c>
      <c r="I166" s="9" t="n">
        <v>0</v>
      </c>
      <c r="J166" s="18" t="n">
        <v>0</v>
      </c>
      <c r="K166" s="8" t="n">
        <v>0</v>
      </c>
      <c r="L166" s="9" t="n">
        <v>0</v>
      </c>
      <c r="M166" s="33" t="n">
        <v>21</v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18" t="n">
        <v>0</v>
      </c>
      <c r="E167" s="8" t="n">
        <v>0</v>
      </c>
      <c r="F167" s="9" t="n">
        <v>0</v>
      </c>
      <c r="G167" s="18" t="n">
        <v>0</v>
      </c>
      <c r="H167" s="8" t="n">
        <v>0</v>
      </c>
      <c r="I167" s="9" t="n">
        <v>0</v>
      </c>
      <c r="J167" s="18" t="n">
        <v>0</v>
      </c>
      <c r="K167" s="8" t="n">
        <v>0</v>
      </c>
      <c r="L167" s="9" t="n">
        <v>0</v>
      </c>
      <c r="M167" s="33" t="n">
        <v>20</v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18" t="n">
        <v>0</v>
      </c>
      <c r="E168" s="8" t="n">
        <v>0</v>
      </c>
      <c r="F168" s="9" t="n">
        <v>0</v>
      </c>
      <c r="G168" s="18" t="n">
        <v>0</v>
      </c>
      <c r="H168" s="8" t="n">
        <v>0</v>
      </c>
      <c r="I168" s="9" t="n">
        <v>0</v>
      </c>
      <c r="J168" s="18" t="n">
        <v>0</v>
      </c>
      <c r="K168" s="8" t="n">
        <v>0</v>
      </c>
      <c r="L168" s="9" t="n">
        <v>0</v>
      </c>
      <c r="M168" s="33" t="n">
        <v>22</v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18" t="n">
        <v>0</v>
      </c>
      <c r="E169" s="8" t="n">
        <v>0</v>
      </c>
      <c r="F169" s="9" t="n">
        <v>0</v>
      </c>
      <c r="G169" s="18" t="n">
        <v>0</v>
      </c>
      <c r="H169" s="8" t="n">
        <v>0</v>
      </c>
      <c r="I169" s="9" t="n">
        <v>0</v>
      </c>
      <c r="J169" s="18" t="n">
        <v>0</v>
      </c>
      <c r="K169" s="8" t="n">
        <v>0</v>
      </c>
      <c r="L169" s="9" t="n">
        <v>0</v>
      </c>
      <c r="M169" s="33" t="n">
        <v>20</v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18" t="n">
        <v>0</v>
      </c>
      <c r="E170" s="8" t="n">
        <v>0</v>
      </c>
      <c r="F170" s="9" t="n">
        <v>0</v>
      </c>
      <c r="G170" s="18" t="n">
        <v>0</v>
      </c>
      <c r="H170" s="8" t="n">
        <v>0</v>
      </c>
      <c r="I170" s="9" t="n">
        <v>0</v>
      </c>
      <c r="J170" s="18" t="n">
        <v>0</v>
      </c>
      <c r="K170" s="8" t="n">
        <v>0</v>
      </c>
      <c r="L170" s="9" t="n">
        <v>0</v>
      </c>
      <c r="M170" s="33" t="n">
        <v>22</v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18" t="n">
        <v>0</v>
      </c>
      <c r="E171" s="8" t="n">
        <v>0</v>
      </c>
      <c r="F171" s="9" t="n">
        <v>0</v>
      </c>
      <c r="G171" s="18" t="n">
        <v>0</v>
      </c>
      <c r="H171" s="8" t="n">
        <v>0</v>
      </c>
      <c r="I171" s="9" t="n">
        <v>0</v>
      </c>
      <c r="J171" s="18" t="n">
        <v>0</v>
      </c>
      <c r="K171" s="8" t="n">
        <v>0</v>
      </c>
      <c r="L171" s="9" t="n">
        <v>0</v>
      </c>
      <c r="M171" s="33" t="n">
        <v>19</v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18" t="n">
        <v>0</v>
      </c>
      <c r="E172" s="8" t="n">
        <v>0</v>
      </c>
      <c r="F172" s="9" t="n">
        <v>0</v>
      </c>
      <c r="G172" s="18" t="n">
        <v>0</v>
      </c>
      <c r="H172" s="8" t="n">
        <v>0</v>
      </c>
      <c r="I172" s="9" t="n">
        <v>0</v>
      </c>
      <c r="J172" s="18" t="n">
        <v>0</v>
      </c>
      <c r="K172" s="8" t="n">
        <v>0</v>
      </c>
      <c r="L172" s="9" t="n">
        <v>0</v>
      </c>
      <c r="M172" s="33" t="n">
        <v>19</v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18" t="n">
        <v>0</v>
      </c>
      <c r="E173" s="8" t="n">
        <v>0</v>
      </c>
      <c r="F173" s="9" t="n">
        <v>0</v>
      </c>
      <c r="G173" s="18" t="n">
        <v>0</v>
      </c>
      <c r="H173" s="8" t="n">
        <v>0</v>
      </c>
      <c r="I173" s="9" t="n">
        <v>0</v>
      </c>
      <c r="J173" s="18" t="n">
        <v>0</v>
      </c>
      <c r="K173" s="8" t="n">
        <v>0</v>
      </c>
      <c r="L173" s="9" t="n">
        <v>0</v>
      </c>
      <c r="M173" s="33" t="n">
        <v>21</v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18" t="n">
        <v>0</v>
      </c>
      <c r="E174" s="8" t="n">
        <v>0</v>
      </c>
      <c r="F174" s="9" t="n">
        <v>0</v>
      </c>
      <c r="G174" s="18" t="n">
        <v>0</v>
      </c>
      <c r="H174" s="8" t="n">
        <v>0.0008</v>
      </c>
      <c r="I174" s="9" t="n">
        <v>2</v>
      </c>
      <c r="J174" s="18" t="n">
        <v>0</v>
      </c>
      <c r="K174" s="8" t="n">
        <v>0.0008</v>
      </c>
      <c r="L174" s="9" t="n">
        <v>2</v>
      </c>
      <c r="M174" s="33" t="n">
        <v>22</v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18" t="n">
        <v>0</v>
      </c>
      <c r="E175" s="8" t="n">
        <v>0</v>
      </c>
      <c r="F175" s="9" t="n">
        <v>0</v>
      </c>
      <c r="G175" s="18" t="n">
        <v>0</v>
      </c>
      <c r="H175" s="8" t="n">
        <v>0</v>
      </c>
      <c r="I175" s="9" t="n">
        <v>0</v>
      </c>
      <c r="J175" s="18" t="n">
        <v>0</v>
      </c>
      <c r="K175" s="8" t="n">
        <v>0</v>
      </c>
      <c r="L175" s="9" t="n">
        <v>0</v>
      </c>
      <c r="M175" s="33" t="n">
        <v>21</v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18" t="n">
        <v>0</v>
      </c>
      <c r="E176" s="8" t="n">
        <v>0</v>
      </c>
      <c r="F176" s="9" t="n">
        <v>0</v>
      </c>
      <c r="G176" s="18" t="n">
        <v>0</v>
      </c>
      <c r="H176" s="8" t="n">
        <v>0</v>
      </c>
      <c r="I176" s="9" t="n">
        <v>0</v>
      </c>
      <c r="J176" s="18" t="n">
        <v>0</v>
      </c>
      <c r="K176" s="8" t="n">
        <v>0</v>
      </c>
      <c r="L176" s="9" t="n">
        <v>0</v>
      </c>
      <c r="M176" s="33" t="n">
        <v>22</v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18" t="n">
        <v>0</v>
      </c>
      <c r="E177" s="8" t="n">
        <v>0</v>
      </c>
      <c r="F177" s="9" t="n">
        <v>0</v>
      </c>
      <c r="G177" s="18" t="n">
        <v>0</v>
      </c>
      <c r="H177" s="8" t="n">
        <v>0</v>
      </c>
      <c r="I177" s="9" t="n">
        <v>0</v>
      </c>
      <c r="J177" s="18" t="n">
        <v>0</v>
      </c>
      <c r="K177" s="8" t="n">
        <v>0</v>
      </c>
      <c r="L177" s="9" t="n">
        <v>0</v>
      </c>
      <c r="M177" s="33" t="n">
        <v>20</v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18" t="n">
        <v>0</v>
      </c>
      <c r="E178" s="8" t="n">
        <v>0</v>
      </c>
      <c r="F178" s="9" t="n">
        <v>0</v>
      </c>
      <c r="G178" s="18" t="n">
        <v>0</v>
      </c>
      <c r="H178" s="8" t="n">
        <v>0</v>
      </c>
      <c r="I178" s="9" t="n">
        <v>0</v>
      </c>
      <c r="J178" s="18" t="n">
        <v>0</v>
      </c>
      <c r="K178" s="8" t="n">
        <v>0</v>
      </c>
      <c r="L178" s="9" t="n">
        <v>0</v>
      </c>
      <c r="M178" s="33" t="n">
        <v>18</v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18" t="n">
        <v>0</v>
      </c>
      <c r="E179" s="8" t="n">
        <v>0</v>
      </c>
      <c r="F179" s="9" t="n">
        <v>0</v>
      </c>
      <c r="G179" s="18" t="n">
        <v>0</v>
      </c>
      <c r="H179" s="8" t="n">
        <v>0</v>
      </c>
      <c r="I179" s="9" t="n">
        <v>0</v>
      </c>
      <c r="J179" s="18" t="n">
        <v>0</v>
      </c>
      <c r="K179" s="8" t="n">
        <v>0</v>
      </c>
      <c r="L179" s="9" t="n">
        <v>0</v>
      </c>
      <c r="M179" s="33" t="n">
        <v>21</v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18" t="n">
        <v>0</v>
      </c>
      <c r="E180" s="8" t="n">
        <v>0</v>
      </c>
      <c r="F180" s="9" t="n">
        <v>0</v>
      </c>
      <c r="G180" s="18" t="n">
        <v>0</v>
      </c>
      <c r="H180" s="8" t="n">
        <v>0</v>
      </c>
      <c r="I180" s="9" t="n">
        <v>0</v>
      </c>
      <c r="J180" s="18" t="n">
        <v>0</v>
      </c>
      <c r="K180" s="8" t="n">
        <v>0</v>
      </c>
      <c r="L180" s="9" t="n">
        <v>0</v>
      </c>
      <c r="M180" s="33" t="n">
        <v>20</v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18" t="n">
        <v>0</v>
      </c>
      <c r="E181" s="8" t="n">
        <v>0</v>
      </c>
      <c r="F181" s="9" t="n">
        <v>0</v>
      </c>
      <c r="G181" s="18" t="n">
        <v>0</v>
      </c>
      <c r="H181" s="8" t="n">
        <v>0</v>
      </c>
      <c r="I181" s="9" t="n">
        <v>0</v>
      </c>
      <c r="J181" s="18" t="n">
        <v>0</v>
      </c>
      <c r="K181" s="8" t="n">
        <v>0</v>
      </c>
      <c r="L181" s="9" t="n">
        <v>0</v>
      </c>
      <c r="M181" s="33" t="n">
        <v>20</v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18" t="n">
        <v>0</v>
      </c>
      <c r="E182" s="8" t="n">
        <v>0</v>
      </c>
      <c r="F182" s="9" t="n">
        <v>0</v>
      </c>
      <c r="G182" s="18" t="n">
        <v>0</v>
      </c>
      <c r="H182" s="8" t="n">
        <v>0</v>
      </c>
      <c r="I182" s="9" t="n">
        <v>0</v>
      </c>
      <c r="J182" s="18" t="n">
        <v>0</v>
      </c>
      <c r="K182" s="8" t="n">
        <v>0</v>
      </c>
      <c r="L182" s="9" t="n">
        <v>0</v>
      </c>
      <c r="M182" s="33" t="n">
        <v>23</v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18" t="n">
        <v>0</v>
      </c>
      <c r="E183" s="8" t="n">
        <v>0</v>
      </c>
      <c r="F183" s="9" t="n">
        <v>0</v>
      </c>
      <c r="G183" s="18" t="n">
        <v>0</v>
      </c>
      <c r="H183" s="8" t="n">
        <v>0</v>
      </c>
      <c r="I183" s="9" t="n">
        <v>0</v>
      </c>
      <c r="J183" s="18" t="n">
        <v>0</v>
      </c>
      <c r="K183" s="8" t="n">
        <v>0</v>
      </c>
      <c r="L183" s="9" t="n">
        <v>0</v>
      </c>
      <c r="M183" s="33" t="n">
        <v>20</v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18" t="n">
        <v>0.0867</v>
      </c>
      <c r="E184" s="8" t="n">
        <v>21.9313</v>
      </c>
      <c r="F184" s="9" t="n">
        <v>30456</v>
      </c>
      <c r="G184" s="18" t="n">
        <v>0</v>
      </c>
      <c r="H184" s="8" t="n">
        <v>0</v>
      </c>
      <c r="I184" s="9" t="n">
        <v>0</v>
      </c>
      <c r="J184" s="18" t="n">
        <v>0.0867</v>
      </c>
      <c r="K184" s="8" t="n">
        <v>21.9313</v>
      </c>
      <c r="L184" s="9" t="n">
        <v>30456</v>
      </c>
      <c r="M184" s="33" t="n">
        <v>19</v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18" t="n">
        <v>0</v>
      </c>
      <c r="E185" s="8" t="n">
        <v>0</v>
      </c>
      <c r="F185" s="9" t="n">
        <v>0</v>
      </c>
      <c r="G185" s="18" t="n">
        <v>0</v>
      </c>
      <c r="H185" s="8" t="n">
        <v>0</v>
      </c>
      <c r="I185" s="9" t="n">
        <v>0</v>
      </c>
      <c r="J185" s="18" t="n">
        <v>0</v>
      </c>
      <c r="K185" s="8" t="n">
        <v>0</v>
      </c>
      <c r="L185" s="9" t="n">
        <v>0</v>
      </c>
      <c r="M185" s="33" t="n">
        <v>19</v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18" t="n">
        <v>0</v>
      </c>
      <c r="E186" s="8" t="n">
        <v>0</v>
      </c>
      <c r="F186" s="9" t="n">
        <v>0</v>
      </c>
      <c r="G186" s="18" t="n">
        <v>0</v>
      </c>
      <c r="H186" s="8" t="n">
        <v>0</v>
      </c>
      <c r="I186" s="9" t="n">
        <v>0</v>
      </c>
      <c r="J186" s="18" t="n">
        <v>0</v>
      </c>
      <c r="K186" s="8" t="n">
        <v>0</v>
      </c>
      <c r="L186" s="9" t="n">
        <v>0</v>
      </c>
      <c r="M186" s="33" t="n">
        <v>22</v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18" t="n">
        <v>0</v>
      </c>
      <c r="E187" s="8" t="n">
        <v>0</v>
      </c>
      <c r="F187" s="9" t="n">
        <v>0</v>
      </c>
      <c r="G187" s="18" t="n">
        <v>0</v>
      </c>
      <c r="H187" s="8" t="n">
        <v>0</v>
      </c>
      <c r="I187" s="9" t="n">
        <v>0</v>
      </c>
      <c r="J187" s="18" t="n">
        <v>0</v>
      </c>
      <c r="K187" s="8" t="n">
        <v>0</v>
      </c>
      <c r="L187" s="9" t="n">
        <v>0</v>
      </c>
      <c r="M187" s="33" t="n">
        <v>19</v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18" t="n">
        <v>0</v>
      </c>
      <c r="E188" s="8" t="n">
        <v>0</v>
      </c>
      <c r="F188" s="9" t="n">
        <v>0</v>
      </c>
      <c r="G188" s="18" t="n">
        <v>0</v>
      </c>
      <c r="H188" s="8" t="n">
        <v>0</v>
      </c>
      <c r="I188" s="9" t="n">
        <v>0</v>
      </c>
      <c r="J188" s="18" t="n">
        <v>0</v>
      </c>
      <c r="K188" s="8" t="n">
        <v>0</v>
      </c>
      <c r="L188" s="9" t="n">
        <v>0</v>
      </c>
      <c r="M188" s="33" t="n">
        <v>23</v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18" t="n">
        <v>0</v>
      </c>
      <c r="E189" s="8" t="n">
        <v>0</v>
      </c>
      <c r="F189" s="9" t="n">
        <v>0</v>
      </c>
      <c r="G189" s="18" t="n">
        <v>0</v>
      </c>
      <c r="H189" s="8" t="n">
        <v>0</v>
      </c>
      <c r="I189" s="9" t="n">
        <v>0</v>
      </c>
      <c r="J189" s="18" t="n">
        <v>0</v>
      </c>
      <c r="K189" s="8" t="n">
        <v>0</v>
      </c>
      <c r="L189" s="9" t="n">
        <v>0</v>
      </c>
      <c r="M189" s="33" t="n">
        <v>20</v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18" t="n">
        <v>0</v>
      </c>
      <c r="E190" s="8" t="n">
        <v>0</v>
      </c>
      <c r="F190" s="9" t="n">
        <v>0</v>
      </c>
      <c r="G190" s="18" t="n">
        <v>0.0131</v>
      </c>
      <c r="H190" s="8" t="n">
        <v>0.3507</v>
      </c>
      <c r="I190" s="9" t="n">
        <v>463</v>
      </c>
      <c r="J190" s="18" t="n">
        <v>0.0131</v>
      </c>
      <c r="K190" s="8" t="n">
        <v>0.3507</v>
      </c>
      <c r="L190" s="9" t="n">
        <v>463</v>
      </c>
      <c r="M190" s="33" t="n">
        <v>19</v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18" t="n">
        <v>0</v>
      </c>
      <c r="E191" s="8" t="n">
        <v>0</v>
      </c>
      <c r="F191" s="9" t="n">
        <v>0</v>
      </c>
      <c r="G191" s="18" t="n">
        <v>0.1559</v>
      </c>
      <c r="H191" s="8" t="n">
        <v>5.3818</v>
      </c>
      <c r="I191" s="9" t="n">
        <v>7430</v>
      </c>
      <c r="J191" s="18" t="n">
        <v>0.1559</v>
      </c>
      <c r="K191" s="8" t="n">
        <v>5.3818</v>
      </c>
      <c r="L191" s="9" t="n">
        <v>7430</v>
      </c>
      <c r="M191" s="33" t="n">
        <v>20</v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18" t="n">
        <v>0.0544</v>
      </c>
      <c r="E192" s="8" t="n">
        <v>24.49</v>
      </c>
      <c r="F192" s="9" t="n">
        <v>23726</v>
      </c>
      <c r="G192" s="18" t="n">
        <v>0.1654</v>
      </c>
      <c r="H192" s="8" t="n">
        <v>6.3603</v>
      </c>
      <c r="I192" s="9" t="n">
        <v>8455</v>
      </c>
      <c r="J192" s="18" t="n">
        <v>0.2198</v>
      </c>
      <c r="K192" s="8" t="n">
        <v>30.8503</v>
      </c>
      <c r="L192" s="9" t="n">
        <v>32181</v>
      </c>
      <c r="M192" s="33" t="n">
        <v>20</v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18" t="n">
        <v>0.5221</v>
      </c>
      <c r="E193" s="8" t="n">
        <v>171.7357</v>
      </c>
      <c r="F193" s="9" t="n">
        <v>164884</v>
      </c>
      <c r="G193" s="18" t="n">
        <v>0</v>
      </c>
      <c r="H193" s="8" t="n">
        <v>0</v>
      </c>
      <c r="I193" s="9" t="n">
        <v>0</v>
      </c>
      <c r="J193" s="18" t="n">
        <v>0.5221</v>
      </c>
      <c r="K193" s="8" t="n">
        <v>171.7357</v>
      </c>
      <c r="L193" s="9" t="n">
        <v>164884</v>
      </c>
      <c r="M193" s="33" t="n">
        <v>21</v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18" t="n">
        <v>1.0859</v>
      </c>
      <c r="E194" s="8" t="n">
        <v>496.0942</v>
      </c>
      <c r="F194" s="9" t="n">
        <v>472796</v>
      </c>
      <c r="G194" s="18" t="n">
        <v>0</v>
      </c>
      <c r="H194" s="8" t="n">
        <v>0.0008</v>
      </c>
      <c r="I194" s="9" t="n">
        <v>1</v>
      </c>
      <c r="J194" s="18" t="n">
        <v>1.0859</v>
      </c>
      <c r="K194" s="8" t="n">
        <v>496.095</v>
      </c>
      <c r="L194" s="9" t="n">
        <v>472797</v>
      </c>
      <c r="M194" s="33" t="n">
        <v>23</v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18" t="n">
        <v>1.0626</v>
      </c>
      <c r="E195" s="8" t="n">
        <v>694.999</v>
      </c>
      <c r="F195" s="9" t="n">
        <v>673162</v>
      </c>
      <c r="G195" s="18" t="n">
        <v>0</v>
      </c>
      <c r="H195" s="8" t="n">
        <v>0</v>
      </c>
      <c r="I195" s="9" t="n">
        <v>0</v>
      </c>
      <c r="J195" s="18" t="n">
        <v>1.0626</v>
      </c>
      <c r="K195" s="8" t="n">
        <v>694.999</v>
      </c>
      <c r="L195" s="9" t="n">
        <v>673162</v>
      </c>
      <c r="M195" s="33" t="n">
        <v>20</v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18" t="n">
        <v>2.2767</v>
      </c>
      <c r="E196" s="8" t="n">
        <v>1072.3068</v>
      </c>
      <c r="F196" s="9" t="n">
        <v>1177771</v>
      </c>
      <c r="G196" s="18" t="n">
        <v>0</v>
      </c>
      <c r="H196" s="8" t="n">
        <v>0</v>
      </c>
      <c r="I196" s="9" t="n">
        <v>0</v>
      </c>
      <c r="J196" s="18" t="n">
        <v>2.2767</v>
      </c>
      <c r="K196" s="8" t="n">
        <v>1072.3068</v>
      </c>
      <c r="L196" s="9" t="n">
        <v>1177771</v>
      </c>
      <c r="M196" s="33" t="n">
        <v>21</v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18" t="n">
        <v>1.0868</v>
      </c>
      <c r="E197" s="8" t="n">
        <v>1090.7207</v>
      </c>
      <c r="F197" s="9" t="n">
        <v>1304931</v>
      </c>
      <c r="G197" s="18" t="n">
        <v>0</v>
      </c>
      <c r="H197" s="8" t="n">
        <v>0</v>
      </c>
      <c r="I197" s="9" t="n">
        <v>0</v>
      </c>
      <c r="J197" s="18" t="n">
        <v>1.0868</v>
      </c>
      <c r="K197" s="8" t="n">
        <v>1090.7207</v>
      </c>
      <c r="L197" s="9" t="n">
        <v>1304931</v>
      </c>
      <c r="M197" s="33" t="n">
        <v>18</v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18" t="n">
        <v>0.6267</v>
      </c>
      <c r="E198" s="8" t="n">
        <v>1174.2318</v>
      </c>
      <c r="F198" s="9" t="n">
        <v>1361087</v>
      </c>
      <c r="G198" s="18" t="n">
        <v>0</v>
      </c>
      <c r="H198" s="8" t="n">
        <v>0</v>
      </c>
      <c r="I198" s="9" t="n">
        <v>0</v>
      </c>
      <c r="J198" s="18" t="n">
        <v>0.6267</v>
      </c>
      <c r="K198" s="8" t="n">
        <v>1174.2318</v>
      </c>
      <c r="L198" s="9" t="n">
        <v>1361087</v>
      </c>
      <c r="M198" s="33" t="n">
        <v>19</v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18" t="n">
        <v>0.0001</v>
      </c>
      <c r="E199" s="8" t="n">
        <v>0.0898</v>
      </c>
      <c r="F199" s="9" t="n">
        <v>106</v>
      </c>
      <c r="G199" s="18" t="n">
        <v>0</v>
      </c>
      <c r="H199" s="8" t="n">
        <v>0</v>
      </c>
      <c r="I199" s="9" t="n">
        <v>0</v>
      </c>
      <c r="J199" s="18" t="n">
        <v>0.0001</v>
      </c>
      <c r="K199" s="8" t="n">
        <v>0.0898</v>
      </c>
      <c r="L199" s="9" t="n">
        <v>106</v>
      </c>
      <c r="M199" s="33" t="n">
        <v>21</v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18" t="n">
        <v>0.8736</v>
      </c>
      <c r="E200" s="8" t="n">
        <v>6018.4891</v>
      </c>
      <c r="F200" s="9" t="n">
        <v>7150775</v>
      </c>
      <c r="G200" s="18" t="n">
        <v>0</v>
      </c>
      <c r="H200" s="8" t="n">
        <v>0</v>
      </c>
      <c r="I200" s="9" t="n">
        <v>0</v>
      </c>
      <c r="J200" s="18" t="n">
        <v>0.8736</v>
      </c>
      <c r="K200" s="8" t="n">
        <v>6018.4891</v>
      </c>
      <c r="L200" s="9" t="n">
        <v>7150775</v>
      </c>
      <c r="M200" s="33" t="n">
        <v>23</v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18" t="n">
        <v>1.139</v>
      </c>
      <c r="E201" s="8" t="n">
        <v>18475.8044</v>
      </c>
      <c r="F201" s="9" t="n">
        <v>21385079</v>
      </c>
      <c r="G201" s="18" t="n">
        <v>0</v>
      </c>
      <c r="H201" s="8" t="n">
        <v>0</v>
      </c>
      <c r="I201" s="9" t="n">
        <v>0</v>
      </c>
      <c r="J201" s="18" t="n">
        <v>1.139</v>
      </c>
      <c r="K201" s="8" t="n">
        <v>18475.8044</v>
      </c>
      <c r="L201" s="9" t="n">
        <v>21385079</v>
      </c>
      <c r="M201" s="33" t="n">
        <v>21</v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18" t="n">
        <v>1.6246</v>
      </c>
      <c r="E202" s="8" t="n">
        <v>27257.8002</v>
      </c>
      <c r="F202" s="9" t="n">
        <v>29796143</v>
      </c>
      <c r="G202" s="18" t="n">
        <v>0</v>
      </c>
      <c r="H202" s="8" t="n">
        <v>0</v>
      </c>
      <c r="I202" s="9" t="n">
        <v>0</v>
      </c>
      <c r="J202" s="18" t="n">
        <v>1.6246</v>
      </c>
      <c r="K202" s="8" t="n">
        <v>27257.8002</v>
      </c>
      <c r="L202" s="9" t="n">
        <v>29796143</v>
      </c>
      <c r="M202" s="33" t="n">
        <v>22</v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18" t="n">
        <v>1.2003</v>
      </c>
      <c r="E203" s="8" t="n">
        <v>33918.1264</v>
      </c>
      <c r="F203" s="9" t="n">
        <v>37664755</v>
      </c>
      <c r="G203" s="18" t="n">
        <v>0</v>
      </c>
      <c r="H203" s="8" t="n">
        <v>0</v>
      </c>
      <c r="I203" s="9" t="n">
        <v>0</v>
      </c>
      <c r="J203" s="18" t="n">
        <v>1.2003</v>
      </c>
      <c r="K203" s="8" t="n">
        <v>33918.1264</v>
      </c>
      <c r="L203" s="9" t="n">
        <v>37664755</v>
      </c>
      <c r="M203" s="33" t="n">
        <v>21</v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18" t="n">
        <v>1.4113</v>
      </c>
      <c r="E204" s="8" t="n">
        <v>43779.2921</v>
      </c>
      <c r="F204" s="9" t="n">
        <v>46793782</v>
      </c>
      <c r="G204" s="18" t="n">
        <v>0</v>
      </c>
      <c r="H204" s="8" t="n">
        <v>0</v>
      </c>
      <c r="I204" s="9" t="n">
        <v>0</v>
      </c>
      <c r="J204" s="18" t="n">
        <v>1.4113</v>
      </c>
      <c r="K204" s="8" t="n">
        <v>43779.2921</v>
      </c>
      <c r="L204" s="9" t="n">
        <v>46793782</v>
      </c>
      <c r="M204" s="33" t="n">
        <v>20</v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18" t="n">
        <v>1.6684</v>
      </c>
      <c r="E205" s="8" t="n">
        <v>49017.2084</v>
      </c>
      <c r="F205" s="9" t="n">
        <v>47924114</v>
      </c>
      <c r="G205" s="18" t="n">
        <v>0</v>
      </c>
      <c r="H205" s="8" t="n">
        <v>0</v>
      </c>
      <c r="I205" s="9" t="n">
        <v>0</v>
      </c>
      <c r="J205" s="18" t="n">
        <v>1.6684</v>
      </c>
      <c r="K205" s="8" t="n">
        <v>49017.2084</v>
      </c>
      <c r="L205" s="9" t="n">
        <v>47924114</v>
      </c>
      <c r="M205" s="33" t="n">
        <v>22</v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18" t="n">
        <v>1.8384</v>
      </c>
      <c r="E206" s="8" t="n">
        <v>49326.8205</v>
      </c>
      <c r="F206" s="9" t="n">
        <v>42508937</v>
      </c>
      <c r="G206" s="18" t="n">
        <v>0</v>
      </c>
      <c r="H206" s="8" t="n">
        <v>0</v>
      </c>
      <c r="I206" s="9" t="n">
        <v>0</v>
      </c>
      <c r="J206" s="18" t="n">
        <v>1.8384</v>
      </c>
      <c r="K206" s="8" t="n">
        <v>49326.8205</v>
      </c>
      <c r="L206" s="9" t="n">
        <v>42508937</v>
      </c>
      <c r="M206" s="33" t="n">
        <v>20</v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18" t="n">
        <v>1.868</v>
      </c>
      <c r="E207" s="8" t="n">
        <v>58369.8645</v>
      </c>
      <c r="F207" s="9" t="n">
        <v>50553206</v>
      </c>
      <c r="G207" s="18" t="n">
        <v>0</v>
      </c>
      <c r="H207" s="8" t="n">
        <v>0</v>
      </c>
      <c r="I207" s="9" t="n">
        <v>0</v>
      </c>
      <c r="J207" s="18" t="n">
        <v>1.868</v>
      </c>
      <c r="K207" s="8" t="n">
        <v>58369.8645</v>
      </c>
      <c r="L207" s="9" t="n">
        <v>50553206</v>
      </c>
      <c r="M207" s="33" t="n">
        <v>20</v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18" t="n">
        <v>2.2129</v>
      </c>
      <c r="E208" s="8" t="n">
        <v>62123.1401</v>
      </c>
      <c r="F208" s="9" t="n">
        <v>51664414</v>
      </c>
      <c r="G208" s="18" t="n">
        <v>0</v>
      </c>
      <c r="H208" s="8" t="n">
        <v>0</v>
      </c>
      <c r="I208" s="9" t="n">
        <v>0</v>
      </c>
      <c r="J208" s="18" t="n">
        <v>2.2129</v>
      </c>
      <c r="K208" s="8" t="n">
        <v>62123.1401</v>
      </c>
      <c r="L208" s="9" t="n">
        <v>51664414</v>
      </c>
      <c r="M208" s="33" t="n">
        <v>21</v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18" t="n">
        <v>1.1314</v>
      </c>
      <c r="E209" s="8" t="n">
        <v>60378.4209</v>
      </c>
      <c r="F209" s="9" t="n">
        <v>49276005</v>
      </c>
      <c r="G209" s="18" t="n">
        <v>0</v>
      </c>
      <c r="H209" s="8" t="n">
        <v>0</v>
      </c>
      <c r="I209" s="9" t="n">
        <v>0</v>
      </c>
      <c r="J209" s="18" t="n">
        <v>1.1314</v>
      </c>
      <c r="K209" s="8" t="n">
        <v>60378.4209</v>
      </c>
      <c r="L209" s="9" t="n">
        <v>49276005</v>
      </c>
      <c r="M209" s="33" t="n">
        <v>19</v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18" t="n">
        <v>1.3447</v>
      </c>
      <c r="E210" s="8" t="n">
        <v>64794.5041</v>
      </c>
      <c r="F210" s="9" t="n">
        <v>55009355</v>
      </c>
      <c r="G210" s="18" t="n">
        <v>0</v>
      </c>
      <c r="H210" s="8" t="n">
        <v>0</v>
      </c>
      <c r="I210" s="9" t="n">
        <v>0</v>
      </c>
      <c r="J210" s="18" t="n">
        <v>1.3447</v>
      </c>
      <c r="K210" s="8" t="n">
        <v>64794.5041</v>
      </c>
      <c r="L210" s="9" t="n">
        <v>55009355</v>
      </c>
      <c r="M210" s="33" t="n">
        <v>20</v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18" t="n">
        <v>0.8043</v>
      </c>
      <c r="E211" s="8" t="n">
        <v>66713.1939</v>
      </c>
      <c r="F211" s="9" t="n">
        <v>58969393</v>
      </c>
      <c r="G211" s="18" t="n">
        <v>0</v>
      </c>
      <c r="H211" s="8" t="n">
        <v>0</v>
      </c>
      <c r="I211" s="9" t="n">
        <v>0</v>
      </c>
      <c r="J211" s="18" t="n">
        <v>0.8043</v>
      </c>
      <c r="K211" s="8" t="n">
        <v>66713.1939</v>
      </c>
      <c r="L211" s="9" t="n">
        <v>58969393</v>
      </c>
      <c r="M211" s="33" t="n">
        <v>22</v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18" t="n">
        <v>0.5802</v>
      </c>
      <c r="E212" s="8" t="n">
        <v>63598.1183</v>
      </c>
      <c r="F212" s="9" t="n">
        <v>75798625</v>
      </c>
      <c r="G212" s="18" t="n">
        <v>0</v>
      </c>
      <c r="H212" s="8" t="n">
        <v>0</v>
      </c>
      <c r="I212" s="9" t="n">
        <v>0</v>
      </c>
      <c r="J212" s="18" t="n">
        <v>0.5802</v>
      </c>
      <c r="K212" s="8" t="n">
        <v>63598.1183</v>
      </c>
      <c r="L212" s="9" t="n">
        <v>75798625</v>
      </c>
      <c r="M212" s="33" t="n">
        <v>21</v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18" t="n">
        <v>0.7441</v>
      </c>
      <c r="E213" s="8" t="n">
        <v>63709.1135</v>
      </c>
      <c r="F213" s="9" t="n">
        <v>73571475</v>
      </c>
      <c r="G213" s="18" t="n">
        <v>0</v>
      </c>
      <c r="H213" s="8" t="n">
        <v>0</v>
      </c>
      <c r="I213" s="9" t="n">
        <v>0</v>
      </c>
      <c r="J213" s="18" t="n">
        <v>0.7441</v>
      </c>
      <c r="K213" s="8" t="n">
        <v>63709.1135</v>
      </c>
      <c r="L213" s="9" t="n">
        <v>73571475</v>
      </c>
      <c r="M213" s="33" t="n">
        <v>21</v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18" t="n">
        <v>0.2944</v>
      </c>
      <c r="E214" s="8" t="n">
        <v>34107.3485</v>
      </c>
      <c r="F214" s="9" t="n">
        <v>38352159</v>
      </c>
      <c r="G214" s="18" t="n">
        <v>0</v>
      </c>
      <c r="H214" s="8" t="n">
        <v>0</v>
      </c>
      <c r="I214" s="9" t="n">
        <v>0</v>
      </c>
      <c r="J214" s="18" t="n">
        <v>0.2944</v>
      </c>
      <c r="K214" s="8" t="n">
        <v>34107.3485</v>
      </c>
      <c r="L214" s="9" t="n">
        <v>38352159</v>
      </c>
      <c r="M214" s="33" t="n">
        <v>21</v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18" t="n">
        <v>1.4983</v>
      </c>
      <c r="E215" s="8" t="n">
        <v>46016.8562</v>
      </c>
      <c r="F215" s="9" t="n">
        <v>49016213</v>
      </c>
      <c r="G215" s="18" t="n">
        <v>0</v>
      </c>
      <c r="H215" s="8" t="n">
        <v>0</v>
      </c>
      <c r="I215" s="9" t="n">
        <v>0</v>
      </c>
      <c r="J215" s="18" t="n">
        <v>1.4983</v>
      </c>
      <c r="K215" s="8" t="n">
        <v>46016.8562</v>
      </c>
      <c r="L215" s="9" t="n">
        <v>49016213</v>
      </c>
      <c r="M215" s="33" t="n">
        <v>20</v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18" t="n">
        <v>1.1881</v>
      </c>
      <c r="E216" s="8" t="n">
        <v>50941.6721</v>
      </c>
      <c r="F216" s="9" t="n">
        <v>51703036</v>
      </c>
      <c r="G216" s="18" t="n">
        <v>0</v>
      </c>
      <c r="H216" s="8" t="n">
        <v>0</v>
      </c>
      <c r="I216" s="9" t="n">
        <v>0</v>
      </c>
      <c r="J216" s="18" t="n">
        <v>1.1881</v>
      </c>
      <c r="K216" s="8" t="n">
        <v>50941.6721</v>
      </c>
      <c r="L216" s="9" t="n">
        <v>51703036</v>
      </c>
      <c r="M216" s="33" t="n">
        <v>20</v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18" t="n">
        <v>1.1505</v>
      </c>
      <c r="E217" s="8" t="n">
        <v>59225.7621</v>
      </c>
      <c r="F217" s="9" t="n">
        <v>60613856</v>
      </c>
      <c r="G217" s="18" t="n">
        <v>0</v>
      </c>
      <c r="H217" s="8" t="n">
        <v>0</v>
      </c>
      <c r="I217" s="9" t="n">
        <v>0</v>
      </c>
      <c r="J217" s="18" t="n">
        <v>1.1505</v>
      </c>
      <c r="K217" s="8" t="n">
        <v>59225.7621</v>
      </c>
      <c r="L217" s="9" t="n">
        <v>60613856</v>
      </c>
      <c r="M217" s="33" t="n">
        <v>23</v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18" t="n">
        <v>1.144</v>
      </c>
      <c r="E218" s="8" t="n">
        <v>50645.5852</v>
      </c>
      <c r="F218" s="9" t="n">
        <v>53474245</v>
      </c>
      <c r="G218" s="18" t="n">
        <v>0</v>
      </c>
      <c r="H218" s="8" t="n">
        <v>0</v>
      </c>
      <c r="I218" s="9" t="n">
        <v>0</v>
      </c>
      <c r="J218" s="18" t="n">
        <v>1.144</v>
      </c>
      <c r="K218" s="8" t="n">
        <v>50645.5852</v>
      </c>
      <c r="L218" s="9" t="n">
        <v>53474245</v>
      </c>
      <c r="M218" s="33" t="n">
        <v>20</v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18" t="n">
        <v>0.9274</v>
      </c>
      <c r="E219" s="8" t="n">
        <v>48244.8499</v>
      </c>
      <c r="F219" s="9" t="n">
        <v>49326822</v>
      </c>
      <c r="G219" s="18" t="n">
        <v>0</v>
      </c>
      <c r="H219" s="8" t="n">
        <v>0</v>
      </c>
      <c r="I219" s="9" t="n">
        <v>0</v>
      </c>
      <c r="J219" s="18" t="n">
        <v>0.9274</v>
      </c>
      <c r="K219" s="8" t="n">
        <v>48244.8499</v>
      </c>
      <c r="L219" s="9" t="n">
        <v>49326822</v>
      </c>
      <c r="M219" s="33" t="n">
        <v>20</v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18" t="n">
        <v>1.0699</v>
      </c>
      <c r="E220" s="8" t="n">
        <v>52402.9186</v>
      </c>
      <c r="F220" s="9" t="n">
        <v>55405386</v>
      </c>
      <c r="G220" s="18" t="n">
        <v>0</v>
      </c>
      <c r="H220" s="8" t="n">
        <v>0</v>
      </c>
      <c r="I220" s="9" t="n">
        <v>0</v>
      </c>
      <c r="J220" s="18" t="n">
        <v>1.0699</v>
      </c>
      <c r="K220" s="8" t="n">
        <v>52402.9186</v>
      </c>
      <c r="L220" s="9" t="n">
        <v>55405386</v>
      </c>
      <c r="M220" s="33" t="n">
        <v>21</v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18" t="n">
        <v>1.336</v>
      </c>
      <c r="E221" s="8" t="n">
        <v>28855.2198</v>
      </c>
      <c r="F221" s="9" t="n">
        <v>31655830</v>
      </c>
      <c r="G221" s="18" t="n">
        <v>0</v>
      </c>
      <c r="H221" s="8" t="n">
        <v>0</v>
      </c>
      <c r="I221" s="9" t="n">
        <v>0</v>
      </c>
      <c r="J221" s="18" t="n">
        <v>1.336</v>
      </c>
      <c r="K221" s="8" t="n">
        <v>28855.2198</v>
      </c>
      <c r="L221" s="9" t="n">
        <v>31655830</v>
      </c>
      <c r="M221" s="33" t="n">
        <v>19</v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18" t="n">
        <v>0.5362</v>
      </c>
      <c r="E222" s="8" t="n">
        <v>2906.8957</v>
      </c>
      <c r="F222" s="9" t="n">
        <v>3274078</v>
      </c>
      <c r="G222" s="18" t="n">
        <v>0</v>
      </c>
      <c r="H222" s="8" t="n">
        <v>0</v>
      </c>
      <c r="I222" s="9" t="n">
        <v>0</v>
      </c>
      <c r="J222" s="18" t="n">
        <v>0.5362</v>
      </c>
      <c r="K222" s="8" t="n">
        <v>2906.8957</v>
      </c>
      <c r="L222" s="9" t="n">
        <v>3274078</v>
      </c>
      <c r="M222" s="33" t="n">
        <v>21</v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18" t="n">
        <v>1.1951</v>
      </c>
      <c r="E223" s="8" t="n">
        <v>42675.1281</v>
      </c>
      <c r="F223" s="9" t="n">
        <v>47645852</v>
      </c>
      <c r="G223" s="18" t="n">
        <v>0</v>
      </c>
      <c r="H223" s="8" t="n">
        <v>0</v>
      </c>
      <c r="I223" s="9" t="n">
        <v>0</v>
      </c>
      <c r="J223" s="18" t="n">
        <v>1.1951</v>
      </c>
      <c r="K223" s="8" t="n">
        <v>42675.1281</v>
      </c>
      <c r="L223" s="9" t="n">
        <v>47645852</v>
      </c>
      <c r="M223" s="33" t="n">
        <v>22</v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18" t="n">
        <v>1.0053</v>
      </c>
      <c r="E224" s="8" t="n">
        <v>49723.3722</v>
      </c>
      <c r="F224" s="9" t="n">
        <v>55778112</v>
      </c>
      <c r="G224" s="18" t="n">
        <v>0</v>
      </c>
      <c r="H224" s="8" t="n">
        <v>0</v>
      </c>
      <c r="I224" s="9" t="n">
        <v>0</v>
      </c>
      <c r="J224" s="18" t="n">
        <v>1.0053</v>
      </c>
      <c r="K224" s="8" t="n">
        <v>49723.3722</v>
      </c>
      <c r="L224" s="9" t="n">
        <v>55778112</v>
      </c>
      <c r="M224" s="33" t="n">
        <v>21</v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18" t="n">
        <v>0.8787</v>
      </c>
      <c r="E225" s="8" t="n">
        <v>45189.8685</v>
      </c>
      <c r="F225" s="9" t="n">
        <v>52381116</v>
      </c>
      <c r="G225" s="18" t="n">
        <v>0</v>
      </c>
      <c r="H225" s="8" t="n">
        <v>0</v>
      </c>
      <c r="I225" s="9" t="n">
        <v>0</v>
      </c>
      <c r="J225" s="18" t="n">
        <v>0.8787</v>
      </c>
      <c r="K225" s="8" t="n">
        <v>45189.8685</v>
      </c>
      <c r="L225" s="9" t="n">
        <v>52381116</v>
      </c>
      <c r="M225" s="33" t="n">
        <v>20</v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18" t="n">
        <v>1.0579</v>
      </c>
      <c r="E226" s="8" t="n">
        <v>47322.4985</v>
      </c>
      <c r="F226" s="9" t="n">
        <v>50998320</v>
      </c>
      <c r="G226" s="18" t="n">
        <v>0</v>
      </c>
      <c r="H226" s="8" t="n">
        <v>0</v>
      </c>
      <c r="I226" s="9" t="n">
        <v>0</v>
      </c>
      <c r="J226" s="18" t="n">
        <v>1.0579</v>
      </c>
      <c r="K226" s="8" t="n">
        <v>47322.4985</v>
      </c>
      <c r="L226" s="9" t="n">
        <v>50998320</v>
      </c>
      <c r="M226" s="33" t="n">
        <v>22</v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18" t="n">
        <v>0.9225</v>
      </c>
      <c r="E227" s="8" t="n">
        <v>37543.4718</v>
      </c>
      <c r="F227" s="9" t="n">
        <v>38424759</v>
      </c>
      <c r="G227" s="18" t="n">
        <v>0</v>
      </c>
      <c r="H227" s="8" t="n">
        <v>0</v>
      </c>
      <c r="I227" s="9" t="n">
        <v>0</v>
      </c>
      <c r="J227" s="18" t="n">
        <v>0.9225</v>
      </c>
      <c r="K227" s="8" t="n">
        <v>37543.4718</v>
      </c>
      <c r="L227" s="9" t="n">
        <v>38424759</v>
      </c>
      <c r="M227" s="33" t="n">
        <v>19</v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18" t="n">
        <v>0.8762</v>
      </c>
      <c r="E228" s="8" t="n">
        <v>43500.9144</v>
      </c>
      <c r="F228" s="9" t="n">
        <v>46255054</v>
      </c>
      <c r="G228" s="18" t="n">
        <v>0</v>
      </c>
      <c r="H228" s="8" t="n">
        <v>0</v>
      </c>
      <c r="I228" s="9" t="n">
        <v>0</v>
      </c>
      <c r="J228" s="18" t="n">
        <v>0.8762</v>
      </c>
      <c r="K228" s="8" t="n">
        <v>43500.9144</v>
      </c>
      <c r="L228" s="9" t="n">
        <v>46255054</v>
      </c>
      <c r="M228" s="33" t="n">
        <v>21</v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18" t="n">
        <v>0.6317</v>
      </c>
      <c r="E229" s="8" t="n">
        <v>40884.0813</v>
      </c>
      <c r="F229" s="9" t="n">
        <v>41571503</v>
      </c>
      <c r="G229" s="18" t="n">
        <v>0</v>
      </c>
      <c r="H229" s="8" t="n">
        <v>0.0005</v>
      </c>
      <c r="I229" s="9" t="n">
        <v>1</v>
      </c>
      <c r="J229" s="18" t="n">
        <v>0.6317</v>
      </c>
      <c r="K229" s="8" t="n">
        <v>40884.0818</v>
      </c>
      <c r="L229" s="9" t="n">
        <v>41571504</v>
      </c>
      <c r="M229" s="33" t="n">
        <v>22</v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18" t="n">
        <v>0.171</v>
      </c>
      <c r="E230" s="8" t="n">
        <v>1997.3616</v>
      </c>
      <c r="F230" s="9" t="n">
        <v>1979152</v>
      </c>
      <c r="G230" s="18" t="n">
        <v>0</v>
      </c>
      <c r="H230" s="8" t="n">
        <v>0</v>
      </c>
      <c r="I230" s="9" t="n">
        <v>0</v>
      </c>
      <c r="J230" s="18" t="n">
        <v>0.171</v>
      </c>
      <c r="K230" s="8" t="n">
        <v>1997.3616</v>
      </c>
      <c r="L230" s="9" t="n">
        <v>1979152</v>
      </c>
      <c r="M230" s="33" t="n">
        <v>21</v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18" t="n">
        <v>0.1384</v>
      </c>
      <c r="E231" s="8" t="n">
        <v>1403.4268</v>
      </c>
      <c r="F231" s="9" t="n">
        <v>1443426</v>
      </c>
      <c r="G231" s="18" t="n">
        <v>0</v>
      </c>
      <c r="H231" s="8" t="n">
        <v>0</v>
      </c>
      <c r="I231" s="9" t="n">
        <v>0</v>
      </c>
      <c r="J231" s="18" t="n">
        <v>0.1384</v>
      </c>
      <c r="K231" s="8" t="n">
        <v>1403.4268</v>
      </c>
      <c r="L231" s="9" t="n">
        <v>1443426</v>
      </c>
      <c r="M231" s="33" t="n">
        <v>20</v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18" t="n">
        <v>0.0503</v>
      </c>
      <c r="E232" s="8" t="n">
        <v>1150.3045</v>
      </c>
      <c r="F232" s="9" t="n">
        <v>1177249</v>
      </c>
      <c r="G232" s="18" t="n">
        <v>0</v>
      </c>
      <c r="H232" s="8" t="n">
        <v>0</v>
      </c>
      <c r="I232" s="9" t="n">
        <v>0</v>
      </c>
      <c r="J232" s="18" t="n">
        <v>0.0503</v>
      </c>
      <c r="K232" s="8" t="n">
        <v>1150.3045</v>
      </c>
      <c r="L232" s="9" t="n">
        <v>1177249</v>
      </c>
      <c r="M232" s="33" t="n">
        <v>21</v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18" t="n">
        <v>0</v>
      </c>
      <c r="E233" s="8" t="n">
        <v>0.0074</v>
      </c>
      <c r="F233" s="9" t="n">
        <v>8</v>
      </c>
      <c r="G233" s="18" t="n">
        <v>0</v>
      </c>
      <c r="H233" s="8" t="n">
        <v>0</v>
      </c>
      <c r="I233" s="9" t="n">
        <v>0</v>
      </c>
      <c r="J233" s="18" t="n">
        <v>0</v>
      </c>
      <c r="K233" s="8" t="n">
        <v>0.0074</v>
      </c>
      <c r="L233" s="9" t="n">
        <v>8</v>
      </c>
      <c r="M233" s="33" t="n">
        <v>5</v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18" t="n">
        <v>0.2811</v>
      </c>
      <c r="E234" s="8" t="n">
        <v>219.321</v>
      </c>
      <c r="F234" s="9" t="n">
        <v>351558</v>
      </c>
      <c r="G234" s="18" t="n">
        <v>0</v>
      </c>
      <c r="H234" s="8" t="n">
        <v>0</v>
      </c>
      <c r="I234" s="9" t="n">
        <v>0</v>
      </c>
      <c r="J234" s="18" t="n">
        <v>0.2811</v>
      </c>
      <c r="K234" s="8" t="n">
        <v>219.321</v>
      </c>
      <c r="L234" s="9" t="n">
        <v>351558</v>
      </c>
      <c r="M234" s="33" t="n">
        <v>19</v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18" t="n">
        <v>15.6318</v>
      </c>
      <c r="E235" s="8" t="n">
        <v>20954.7754</v>
      </c>
      <c r="F235" s="9" t="n">
        <v>32923078</v>
      </c>
      <c r="G235" s="18" t="n">
        <v>0</v>
      </c>
      <c r="H235" s="8" t="n">
        <v>0</v>
      </c>
      <c r="I235" s="9" t="n">
        <v>0</v>
      </c>
      <c r="J235" s="18" t="n">
        <v>15.6318</v>
      </c>
      <c r="K235" s="8" t="n">
        <v>20954.7754</v>
      </c>
      <c r="L235" s="9" t="n">
        <v>32923078</v>
      </c>
      <c r="M235" s="33" t="n">
        <v>21</v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18" t="n">
        <v>63.3661</v>
      </c>
      <c r="E236" s="8" t="n">
        <v>91500.95299999999</v>
      </c>
      <c r="F236" s="9" t="n">
        <v>138195430</v>
      </c>
      <c r="G236" s="18" t="n">
        <v>0</v>
      </c>
      <c r="H236" s="8" t="n">
        <v>0</v>
      </c>
      <c r="I236" s="9" t="n">
        <v>0</v>
      </c>
      <c r="J236" s="18" t="n">
        <v>63.3661</v>
      </c>
      <c r="K236" s="8" t="n">
        <v>91500.95299999999</v>
      </c>
      <c r="L236" s="9" t="n">
        <v>138195430</v>
      </c>
      <c r="M236" s="33" t="n">
        <v>21</v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18" t="n">
        <v>135.5911</v>
      </c>
      <c r="E237" s="8" t="n">
        <v>232231.9781</v>
      </c>
      <c r="F237" s="9" t="n">
        <v>356090397</v>
      </c>
      <c r="G237" s="18" t="n">
        <v>0</v>
      </c>
      <c r="H237" s="8" t="n">
        <v>0</v>
      </c>
      <c r="I237" s="9" t="n">
        <v>0</v>
      </c>
      <c r="J237" s="18" t="n">
        <v>135.5911</v>
      </c>
      <c r="K237" s="8" t="n">
        <v>232231.9781</v>
      </c>
      <c r="L237" s="9" t="n">
        <v>356090397</v>
      </c>
      <c r="M237" s="33" t="n">
        <v>22</v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18" t="n">
        <v>285.1496</v>
      </c>
      <c r="E238" s="8" t="n">
        <v>528487.633</v>
      </c>
      <c r="F238" s="9" t="n">
        <v>796168272</v>
      </c>
      <c r="G238" s="18" t="n">
        <v>0</v>
      </c>
      <c r="H238" s="8" t="n">
        <v>0</v>
      </c>
      <c r="I238" s="9" t="n">
        <v>0</v>
      </c>
      <c r="J238" s="18" t="n">
        <v>285.1496</v>
      </c>
      <c r="K238" s="8" t="n">
        <v>528487.633</v>
      </c>
      <c r="L238" s="9" t="n">
        <v>796168272</v>
      </c>
      <c r="M238" s="33" t="n">
        <v>20</v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18" t="n">
        <v>370.541</v>
      </c>
      <c r="E239" s="8" t="n">
        <v>656585.6884</v>
      </c>
      <c r="F239" s="9" t="n">
        <v>1004463937</v>
      </c>
      <c r="G239" s="18" t="n">
        <v>0</v>
      </c>
      <c r="H239" s="8" t="n">
        <v>0</v>
      </c>
      <c r="I239" s="9" t="n">
        <v>0</v>
      </c>
      <c r="J239" s="18" t="n">
        <v>370.541</v>
      </c>
      <c r="K239" s="8" t="n">
        <v>656585.6884</v>
      </c>
      <c r="L239" s="9" t="n">
        <v>1004463937</v>
      </c>
      <c r="M239" s="33" t="n">
        <v>20</v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18" t="n">
        <v>379.1012</v>
      </c>
      <c r="E240" s="8" t="n">
        <v>739035.7804</v>
      </c>
      <c r="F240" s="9" t="n">
        <v>1124375712</v>
      </c>
      <c r="G240" s="18" t="n">
        <v>0</v>
      </c>
      <c r="H240" s="8" t="n">
        <v>0</v>
      </c>
      <c r="I240" s="9" t="n">
        <v>0</v>
      </c>
      <c r="J240" s="18" t="n">
        <v>379.1012</v>
      </c>
      <c r="K240" s="8" t="n">
        <v>739035.7804</v>
      </c>
      <c r="L240" s="9" t="n">
        <v>1124375712</v>
      </c>
      <c r="M240" s="33" t="n">
        <v>21</v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18" t="n">
        <v>806.2718</v>
      </c>
      <c r="E241" s="8" t="n">
        <v>1422790.1614</v>
      </c>
      <c r="F241" s="9" t="n">
        <v>1989045421</v>
      </c>
      <c r="G241" s="18" t="n">
        <v>0</v>
      </c>
      <c r="H241" s="8" t="n">
        <v>0</v>
      </c>
      <c r="I241" s="9" t="n">
        <v>0</v>
      </c>
      <c r="J241" s="18" t="n">
        <v>806.2718</v>
      </c>
      <c r="K241" s="8" t="n">
        <v>1422790.1614</v>
      </c>
      <c r="L241" s="9" t="n">
        <v>1989045421</v>
      </c>
      <c r="M241" s="33" t="n">
        <v>20</v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18" t="n">
        <v>807.716</v>
      </c>
      <c r="E242" s="8" t="n">
        <v>1264412.3096</v>
      </c>
      <c r="F242" s="9" t="n">
        <v>1715381539</v>
      </c>
      <c r="G242" s="18" t="n">
        <v>0</v>
      </c>
      <c r="H242" s="8" t="n">
        <v>0</v>
      </c>
      <c r="I242" s="9" t="n">
        <v>0</v>
      </c>
      <c r="J242" s="18" t="n">
        <v>807.716</v>
      </c>
      <c r="K242" s="8" t="n">
        <v>1264412.3096</v>
      </c>
      <c r="L242" s="9" t="n">
        <v>1715381539</v>
      </c>
      <c r="M242" s="33" t="n">
        <v>22</v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18" t="n">
        <v>1082.7767</v>
      </c>
      <c r="E243" s="8" t="n">
        <v>1552514.1051</v>
      </c>
      <c r="F243" s="9" t="n">
        <v>2109800759</v>
      </c>
      <c r="G243" s="18" t="n">
        <v>0</v>
      </c>
      <c r="H243" s="8" t="n">
        <v>0</v>
      </c>
      <c r="I243" s="9" t="n">
        <v>0</v>
      </c>
      <c r="J243" s="18" t="n">
        <v>1082.7767</v>
      </c>
      <c r="K243" s="8" t="n">
        <v>1552514.1051</v>
      </c>
      <c r="L243" s="9" t="n">
        <v>2109800759</v>
      </c>
      <c r="M243" s="33" t="n">
        <v>21</v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18" t="n">
        <v>980.1793</v>
      </c>
      <c r="E244" s="8" t="n">
        <v>1519418.658</v>
      </c>
      <c r="F244" s="9" t="n">
        <v>2032870277</v>
      </c>
      <c r="G244" s="18" t="n">
        <v>0</v>
      </c>
      <c r="H244" s="8" t="n">
        <v>0</v>
      </c>
      <c r="I244" s="9" t="n">
        <v>0</v>
      </c>
      <c r="J244" s="18" t="n">
        <v>980.1793</v>
      </c>
      <c r="K244" s="8" t="n">
        <v>1519418.658</v>
      </c>
      <c r="L244" s="9" t="n">
        <v>2032870277</v>
      </c>
      <c r="M244" s="33" t="n">
        <v>19</v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18" t="n">
        <v>1173.8735</v>
      </c>
      <c r="E245" s="8" t="n">
        <v>1694952.9839</v>
      </c>
      <c r="F245" s="9" t="n">
        <v>2224299239</v>
      </c>
      <c r="G245" s="18" t="n">
        <v>0</v>
      </c>
      <c r="H245" s="8" t="n">
        <v>0</v>
      </c>
      <c r="I245" s="9" t="n">
        <v>0</v>
      </c>
      <c r="J245" s="18" t="n">
        <v>1173.8735</v>
      </c>
      <c r="K245" s="8" t="n">
        <v>1694952.9839</v>
      </c>
      <c r="L245" s="9" t="n">
        <v>2224299239</v>
      </c>
      <c r="M245" s="33" t="n">
        <v>20</v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18" t="n">
        <v>1588.6058</v>
      </c>
      <c r="E246" s="8" t="n">
        <v>2197396.4158</v>
      </c>
      <c r="F246" s="9" t="n">
        <v>2894893202</v>
      </c>
      <c r="G246" s="18" t="n">
        <v>0</v>
      </c>
      <c r="H246" s="8" t="n">
        <v>0</v>
      </c>
      <c r="I246" s="9" t="n">
        <v>0</v>
      </c>
      <c r="J246" s="18" t="n">
        <v>1588.6058</v>
      </c>
      <c r="K246" s="8" t="n">
        <v>2197396.4158</v>
      </c>
      <c r="L246" s="9" t="n">
        <v>2894893202</v>
      </c>
      <c r="M246" s="33" t="n">
        <v>22</v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18" t="n">
        <v>1606.1542</v>
      </c>
      <c r="E247" s="8" t="n">
        <v>2063729.8708</v>
      </c>
      <c r="F247" s="9" t="n">
        <v>2588798429</v>
      </c>
      <c r="G247" s="18" t="n">
        <v>0</v>
      </c>
      <c r="H247" s="8" t="n">
        <v>0.0009</v>
      </c>
      <c r="I247" s="9" t="n">
        <v>1</v>
      </c>
      <c r="J247" s="18" t="n">
        <v>1606.1542</v>
      </c>
      <c r="K247" s="8" t="n">
        <v>2063729.8717</v>
      </c>
      <c r="L247" s="9" t="n">
        <v>2588798430</v>
      </c>
      <c r="M247" s="33" t="n">
        <v>19</v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18" t="n">
        <v>1644.3442</v>
      </c>
      <c r="E248" s="8" t="n">
        <v>2542566.0142</v>
      </c>
      <c r="F248" s="9" t="n">
        <v>3050309726</v>
      </c>
      <c r="G248" s="18" t="n">
        <v>0.0031</v>
      </c>
      <c r="H248" s="8" t="n">
        <v>0.3561</v>
      </c>
      <c r="I248" s="9" t="n">
        <v>420</v>
      </c>
      <c r="J248" s="18" t="n">
        <v>1644.3473</v>
      </c>
      <c r="K248" s="8" t="n">
        <v>2542566.3703</v>
      </c>
      <c r="L248" s="9" t="n">
        <v>3050310146</v>
      </c>
      <c r="M248" s="33" t="n">
        <v>22</v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18" t="n">
        <v>1600.0969</v>
      </c>
      <c r="E249" s="8" t="n">
        <v>2603045.2834</v>
      </c>
      <c r="F249" s="9" t="n">
        <v>3169143875</v>
      </c>
      <c r="G249" s="18" t="n">
        <v>0.0144</v>
      </c>
      <c r="H249" s="8" t="n">
        <v>1.0694</v>
      </c>
      <c r="I249" s="9" t="n">
        <v>1231</v>
      </c>
      <c r="J249" s="18" t="n">
        <v>1600.1113</v>
      </c>
      <c r="K249" s="8" t="n">
        <v>2603046.3528</v>
      </c>
      <c r="L249" s="9" t="n">
        <v>3169145106</v>
      </c>
      <c r="M249" s="33" t="n">
        <v>21</v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18" t="n">
        <v>2005.741</v>
      </c>
      <c r="E250" s="8" t="n">
        <v>3014739.6382</v>
      </c>
      <c r="F250" s="9" t="n">
        <v>3544569570</v>
      </c>
      <c r="G250" s="18" t="n">
        <v>0.0108</v>
      </c>
      <c r="H250" s="8" t="n">
        <v>1.0244</v>
      </c>
      <c r="I250" s="9" t="n">
        <v>1235</v>
      </c>
      <c r="J250" s="18" t="n">
        <v>2005.7518</v>
      </c>
      <c r="K250" s="8" t="n">
        <v>3014740.6626</v>
      </c>
      <c r="L250" s="9" t="n">
        <v>3544570805</v>
      </c>
      <c r="M250" s="33" t="n">
        <v>21</v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18" t="n">
        <v>1988.4155</v>
      </c>
      <c r="E251" s="8" t="n">
        <v>2642583.9773</v>
      </c>
      <c r="F251" s="9" t="n">
        <v>3198473182</v>
      </c>
      <c r="G251" s="18" t="n">
        <v>0.0262</v>
      </c>
      <c r="H251" s="8" t="n">
        <v>1.3617</v>
      </c>
      <c r="I251" s="9" t="n">
        <v>1705</v>
      </c>
      <c r="J251" s="18" t="n">
        <v>1988.4417</v>
      </c>
      <c r="K251" s="8" t="n">
        <v>2642585.339</v>
      </c>
      <c r="L251" s="9" t="n">
        <v>3198474887</v>
      </c>
      <c r="M251" s="33" t="n">
        <v>22</v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18" t="n">
        <v>1561.6779</v>
      </c>
      <c r="E252" s="8" t="n">
        <v>2030621.3682</v>
      </c>
      <c r="F252" s="9" t="n">
        <v>2490130045</v>
      </c>
      <c r="G252" s="18" t="n">
        <v>0.0037</v>
      </c>
      <c r="H252" s="8" t="n">
        <v>0.3928</v>
      </c>
      <c r="I252" s="9" t="n">
        <v>486</v>
      </c>
      <c r="J252" s="18" t="n">
        <v>1561.6816</v>
      </c>
      <c r="K252" s="8" t="n">
        <v>2030621.761</v>
      </c>
      <c r="L252" s="9" t="n">
        <v>2490130531</v>
      </c>
      <c r="M252" s="33" t="n">
        <v>19</v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18" t="n">
        <v>1880.0977</v>
      </c>
      <c r="E253" s="8" t="n">
        <v>1812161.5341</v>
      </c>
      <c r="F253" s="9" t="n">
        <v>2242090829</v>
      </c>
      <c r="G253" s="18" t="n">
        <v>0.0077</v>
      </c>
      <c r="H253" s="8" t="n">
        <v>0.7746</v>
      </c>
      <c r="I253" s="9" t="n">
        <v>974</v>
      </c>
      <c r="J253" s="18" t="n">
        <v>1880.1054</v>
      </c>
      <c r="K253" s="8" t="n">
        <v>1812162.3087</v>
      </c>
      <c r="L253" s="9" t="n">
        <v>2242091803</v>
      </c>
      <c r="M253" s="33" t="n">
        <v>21</v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18" t="n">
        <v>2652.4229</v>
      </c>
      <c r="E254" s="8" t="n">
        <v>2448074.3113</v>
      </c>
      <c r="F254" s="9" t="n">
        <v>2177114399</v>
      </c>
      <c r="G254" s="18" t="n">
        <v>0.0347</v>
      </c>
      <c r="H254" s="8" t="n">
        <v>2.104</v>
      </c>
      <c r="I254" s="9" t="n">
        <v>3114</v>
      </c>
      <c r="J254" s="18" t="n">
        <v>2652.4576</v>
      </c>
      <c r="K254" s="8" t="n">
        <v>2448076.4153</v>
      </c>
      <c r="L254" s="9" t="n">
        <v>2177117513</v>
      </c>
      <c r="M254" s="33" t="n">
        <v>23</v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18" t="n">
        <v>2290.7222</v>
      </c>
      <c r="E255" s="8" t="n">
        <v>2062326.077</v>
      </c>
      <c r="F255" s="9" t="n">
        <v>1347483159</v>
      </c>
      <c r="G255" s="18" t="n">
        <v>0.0365</v>
      </c>
      <c r="H255" s="8" t="n">
        <v>5.0078</v>
      </c>
      <c r="I255" s="9" t="n">
        <v>8295</v>
      </c>
      <c r="J255" s="18" t="n">
        <v>2290.7587</v>
      </c>
      <c r="K255" s="8" t="n">
        <v>2062331.0848</v>
      </c>
      <c r="L255" s="9" t="n">
        <v>1347491454</v>
      </c>
      <c r="M255" s="33" t="n">
        <v>20</v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18" t="n">
        <v>2362.0121</v>
      </c>
      <c r="E256" s="8" t="n">
        <v>2443795.0451</v>
      </c>
      <c r="F256" s="9" t="n">
        <v>1620767112</v>
      </c>
      <c r="G256" s="18" t="n">
        <v>0.0562</v>
      </c>
      <c r="H256" s="8" t="n">
        <v>13.9221</v>
      </c>
      <c r="I256" s="9" t="n">
        <v>23334</v>
      </c>
      <c r="J256" s="18" t="n">
        <v>2362.0683</v>
      </c>
      <c r="K256" s="8" t="n">
        <v>2443808.9672</v>
      </c>
      <c r="L256" s="9" t="n">
        <v>1620790446</v>
      </c>
      <c r="M256" s="33" t="n">
        <v>19</v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18" t="n">
        <v>2941.0413</v>
      </c>
      <c r="E257" s="8" t="n">
        <v>2633301.5089</v>
      </c>
      <c r="F257" s="9" t="n">
        <v>1699789973</v>
      </c>
      <c r="G257" s="18" t="n">
        <v>0.0097</v>
      </c>
      <c r="H257" s="8" t="n">
        <v>1.7074</v>
      </c>
      <c r="I257" s="9" t="n">
        <v>2590</v>
      </c>
      <c r="J257" s="18" t="n">
        <v>2941.051</v>
      </c>
      <c r="K257" s="8" t="n">
        <v>2633303.2163</v>
      </c>
      <c r="L257" s="9" t="n">
        <v>1699792563</v>
      </c>
      <c r="M257" s="33" t="n">
        <v>19</v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18" t="n">
        <v>3336.861</v>
      </c>
      <c r="E258" s="8" t="n">
        <v>2668897.078</v>
      </c>
      <c r="F258" s="9" t="n">
        <v>1637155497</v>
      </c>
      <c r="G258" s="18" t="n">
        <v>0.0015</v>
      </c>
      <c r="H258" s="8" t="n">
        <v>0.1427</v>
      </c>
      <c r="I258" s="9" t="n">
        <v>201</v>
      </c>
      <c r="J258" s="18" t="n">
        <v>3336.8625</v>
      </c>
      <c r="K258" s="8" t="n">
        <v>2668897.2207</v>
      </c>
      <c r="L258" s="9" t="n">
        <v>1637155698</v>
      </c>
      <c r="M258" s="33" t="n">
        <v>21</v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18" t="n">
        <v>2923.1929</v>
      </c>
      <c r="E259" s="8" t="n">
        <v>2689777.5554</v>
      </c>
      <c r="F259" s="9" t="n">
        <v>1638577865</v>
      </c>
      <c r="G259" s="18" t="n">
        <v>0.001</v>
      </c>
      <c r="H259" s="8" t="n">
        <v>0.0993</v>
      </c>
      <c r="I259" s="9" t="n">
        <v>138</v>
      </c>
      <c r="J259" s="18" t="n">
        <v>2923.1939</v>
      </c>
      <c r="K259" s="8" t="n">
        <v>2689777.6547</v>
      </c>
      <c r="L259" s="9" t="n">
        <v>1638578003</v>
      </c>
      <c r="M259" s="33" t="n">
        <v>21</v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18" t="n">
        <v>2874.4903</v>
      </c>
      <c r="E260" s="8" t="n">
        <v>3488102.5258</v>
      </c>
      <c r="F260" s="9" t="n">
        <v>2111609377</v>
      </c>
      <c r="G260" s="18" t="n">
        <v>0.0017</v>
      </c>
      <c r="H260" s="8" t="n">
        <v>0.106</v>
      </c>
      <c r="I260" s="9" t="n">
        <v>138</v>
      </c>
      <c r="J260" s="18" t="n">
        <v>2874.492</v>
      </c>
      <c r="K260" s="8" t="n">
        <v>3488102.6318</v>
      </c>
      <c r="L260" s="9" t="n">
        <v>2111609515</v>
      </c>
      <c r="M260" s="33" t="n">
        <v>23</v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18" t="n">
        <v>3266.131</v>
      </c>
      <c r="E261" s="8" t="n">
        <v>3375835.398</v>
      </c>
      <c r="F261" s="9" t="n">
        <v>2082322403</v>
      </c>
      <c r="G261" s="18" t="n">
        <v>0</v>
      </c>
      <c r="H261" s="8" t="n">
        <v>0.0425</v>
      </c>
      <c r="I261" s="9" t="n">
        <v>43</v>
      </c>
      <c r="J261" s="18" t="n">
        <v>3266.131</v>
      </c>
      <c r="K261" s="8" t="n">
        <v>3375835.4405</v>
      </c>
      <c r="L261" s="9" t="n">
        <v>2082322446</v>
      </c>
      <c r="M261" s="33" t="n">
        <v>19</v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18" t="n">
        <v>3462.2353</v>
      </c>
      <c r="E262" s="8" t="n">
        <v>3651811.3682</v>
      </c>
      <c r="F262" s="9" t="n">
        <v>2235357754</v>
      </c>
      <c r="G262" s="18" t="n">
        <v>0.0052</v>
      </c>
      <c r="H262" s="8" t="n">
        <v>0.3719</v>
      </c>
      <c r="I262" s="9" t="n">
        <v>520</v>
      </c>
      <c r="J262" s="18" t="n">
        <v>3462.2405</v>
      </c>
      <c r="K262" s="8" t="n">
        <v>3651811.7401</v>
      </c>
      <c r="L262" s="9" t="n">
        <v>2235358274</v>
      </c>
      <c r="M262" s="33" t="n">
        <v>22</v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18" t="n">
        <v>4304.2719</v>
      </c>
      <c r="E263" s="8" t="n">
        <v>4641251.091</v>
      </c>
      <c r="F263" s="9" t="n">
        <v>2790050804</v>
      </c>
      <c r="G263" s="18" t="n">
        <v>0.0012</v>
      </c>
      <c r="H263" s="8" t="n">
        <v>0.1046</v>
      </c>
      <c r="I263" s="9" t="n">
        <v>151</v>
      </c>
      <c r="J263" s="18" t="n">
        <v>4304.2731</v>
      </c>
      <c r="K263" s="8" t="n">
        <v>4641251.1956</v>
      </c>
      <c r="L263" s="9" t="n">
        <v>2790050955</v>
      </c>
      <c r="M263" s="33" t="n">
        <v>21</v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18" t="n">
        <v>3631.3204</v>
      </c>
      <c r="E264" s="8" t="n">
        <v>3963895.8527</v>
      </c>
      <c r="F264" s="9" t="n">
        <v>2335515612</v>
      </c>
      <c r="G264" s="18" t="n">
        <v>0.0022</v>
      </c>
      <c r="H264" s="8" t="n">
        <v>0.1373</v>
      </c>
      <c r="I264" s="9" t="n">
        <v>174</v>
      </c>
      <c r="J264" s="18" t="n">
        <v>3631.3226</v>
      </c>
      <c r="K264" s="8" t="n">
        <v>3963895.99</v>
      </c>
      <c r="L264" s="9" t="n">
        <v>2335515786</v>
      </c>
      <c r="M264" s="33" t="n">
        <v>19</v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18" t="n">
        <v>4129.0229</v>
      </c>
      <c r="E265" s="8" t="n">
        <v>4414439.2007</v>
      </c>
      <c r="F265" s="9" t="n">
        <v>2594321693</v>
      </c>
      <c r="G265" s="18" t="n">
        <v>0.0042</v>
      </c>
      <c r="H265" s="8" t="n">
        <v>0.357</v>
      </c>
      <c r="I265" s="9" t="n">
        <v>478</v>
      </c>
      <c r="J265" s="18" t="n">
        <v>4129.0271</v>
      </c>
      <c r="K265" s="8" t="n">
        <v>4414439.5577</v>
      </c>
      <c r="L265" s="9" t="n">
        <v>2594322171</v>
      </c>
      <c r="M265" s="33" t="n">
        <v>22</v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18" t="n">
        <v>5753.7776</v>
      </c>
      <c r="E266" s="8" t="n">
        <v>5731639.6754</v>
      </c>
      <c r="F266" s="9" t="n">
        <v>3431358512</v>
      </c>
      <c r="G266" s="18" t="n">
        <v>0.0007</v>
      </c>
      <c r="H266" s="8" t="n">
        <v>0.0368</v>
      </c>
      <c r="I266" s="9" t="n">
        <v>49</v>
      </c>
      <c r="J266" s="18" t="n">
        <v>5753.7783</v>
      </c>
      <c r="K266" s="8" t="n">
        <v>5731639.7122</v>
      </c>
      <c r="L266" s="9" t="n">
        <v>3431358561</v>
      </c>
      <c r="M266" s="33" t="n">
        <v>20</v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18" t="n">
        <v>5320.6346</v>
      </c>
      <c r="E267" s="8" t="n">
        <v>4693406.7936</v>
      </c>
      <c r="F267" s="9" t="n">
        <v>2818477712</v>
      </c>
      <c r="G267" s="18" t="n">
        <v>0.0029</v>
      </c>
      <c r="H267" s="8" t="n">
        <v>0.1363</v>
      </c>
      <c r="I267" s="9" t="n">
        <v>173</v>
      </c>
      <c r="J267" s="18" t="n">
        <v>5320.6375</v>
      </c>
      <c r="K267" s="8" t="n">
        <v>4693406.9299</v>
      </c>
      <c r="L267" s="9" t="n">
        <v>2818477885</v>
      </c>
      <c r="M267" s="33" t="n">
        <v>21</v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18" t="n">
        <v>6278.0294</v>
      </c>
      <c r="E268" s="8" t="n">
        <v>4274615.1189</v>
      </c>
      <c r="F268" s="9" t="n">
        <v>2780647645</v>
      </c>
      <c r="G268" s="18" t="n">
        <v>0.0008</v>
      </c>
      <c r="H268" s="8" t="n">
        <v>0.06270000000000001</v>
      </c>
      <c r="I268" s="9" t="n">
        <v>88</v>
      </c>
      <c r="J268" s="18" t="n">
        <v>6278.0302</v>
      </c>
      <c r="K268" s="8" t="n">
        <v>4274615.1816</v>
      </c>
      <c r="L268" s="9" t="n">
        <v>2780647733</v>
      </c>
      <c r="M268" s="33" t="n">
        <v>19</v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18" t="n">
        <v>6628.9892</v>
      </c>
      <c r="E269" s="8" t="n">
        <v>5377632.4735</v>
      </c>
      <c r="F269" s="9" t="n">
        <v>3511977639</v>
      </c>
      <c r="G269" s="18" t="n">
        <v>0.0003</v>
      </c>
      <c r="H269" s="8" t="n">
        <v>0.0307</v>
      </c>
      <c r="I269" s="9" t="n">
        <v>45</v>
      </c>
      <c r="J269" s="18" t="n">
        <v>6628.9895</v>
      </c>
      <c r="K269" s="8" t="n">
        <v>5377632.5042</v>
      </c>
      <c r="L269" s="9" t="n">
        <v>3511977684</v>
      </c>
      <c r="M269" s="33" t="n">
        <v>20</v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18" t="n">
        <v>5636.8764</v>
      </c>
      <c r="E270" s="8" t="n">
        <v>4360336.0081</v>
      </c>
      <c r="F270" s="9" t="n">
        <v>2859234897</v>
      </c>
      <c r="G270" s="18" t="n">
        <v>0.0016</v>
      </c>
      <c r="H270" s="8" t="n">
        <v>0.1018</v>
      </c>
      <c r="I270" s="9" t="n">
        <v>146</v>
      </c>
      <c r="J270" s="18" t="n">
        <v>5636.878</v>
      </c>
      <c r="K270" s="8" t="n">
        <v>4360336.1099</v>
      </c>
      <c r="L270" s="9" t="n">
        <v>2859235043</v>
      </c>
      <c r="M270" s="33" t="n">
        <v>19</v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18" t="n">
        <v>5503.3344</v>
      </c>
      <c r="E271" s="8" t="n">
        <v>4497149.9536</v>
      </c>
      <c r="F271" s="9" t="n">
        <v>2968560086</v>
      </c>
      <c r="G271" s="18" t="n">
        <v>0.0172</v>
      </c>
      <c r="H271" s="8" t="n">
        <v>0.6765</v>
      </c>
      <c r="I271" s="9" t="n">
        <v>969</v>
      </c>
      <c r="J271" s="18" t="n">
        <v>5503.3516</v>
      </c>
      <c r="K271" s="8" t="n">
        <v>4497150.6301</v>
      </c>
      <c r="L271" s="9" t="n">
        <v>2968561055</v>
      </c>
      <c r="M271" s="33" t="n">
        <v>21</v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18" t="n">
        <v>5842.2466</v>
      </c>
      <c r="E272" s="8" t="n">
        <v>5340516.051</v>
      </c>
      <c r="F272" s="9" t="n">
        <v>3456803471</v>
      </c>
      <c r="G272" s="18" t="n">
        <v>0.0043</v>
      </c>
      <c r="H272" s="8" t="n">
        <v>0.1659</v>
      </c>
      <c r="I272" s="9" t="n">
        <v>244</v>
      </c>
      <c r="J272" s="18" t="n">
        <v>5842.2509</v>
      </c>
      <c r="K272" s="8" t="n">
        <v>5340516.2169</v>
      </c>
      <c r="L272" s="9" t="n">
        <v>3456803715</v>
      </c>
      <c r="M272" s="33" t="n">
        <v>23</v>
      </c>
    </row>
    <row r="273">
      <c r="A273" s="10" t="n">
        <v>46235</v>
      </c>
      <c r="B273" s="5" t="inlineStr">
        <is>
          <t>2026-2027</t>
        </is>
      </c>
      <c r="C273" s="5" t="inlineStr">
        <is>
          <t>Q2FY27</t>
        </is>
      </c>
      <c r="D273" s="18" t="n">
        <v>3921.1847</v>
      </c>
      <c r="E273" s="8" t="n">
        <v>3224517.6887</v>
      </c>
      <c r="F273" s="9" t="n">
        <v>2067469920</v>
      </c>
      <c r="G273" s="18" t="n">
        <v>0.0035</v>
      </c>
      <c r="H273" s="8" t="n">
        <v>0.1806</v>
      </c>
      <c r="I273" s="9" t="n">
        <v>263</v>
      </c>
      <c r="J273" s="18" t="n">
        <v>3921.1882</v>
      </c>
      <c r="K273" s="8" t="n">
        <v>3224517.8693</v>
      </c>
      <c r="L273" s="9" t="n">
        <v>2067470183</v>
      </c>
      <c r="M273" s="33" t="n">
        <v>21</v>
      </c>
    </row>
    <row r="274">
      <c r="A274" s="10" t="n">
        <v>46266</v>
      </c>
      <c r="B274" s="5" t="inlineStr">
        <is>
          <t>2026-2027</t>
        </is>
      </c>
      <c r="C274" s="5" t="inlineStr">
        <is>
          <t>Q2FY27</t>
        </is>
      </c>
      <c r="D274" s="18" t="n">
        <v>2221.814</v>
      </c>
      <c r="E274" s="8" t="n">
        <v>1679943.3557</v>
      </c>
      <c r="F274" s="9" t="n">
        <v>1106517886</v>
      </c>
      <c r="G274" s="18" t="n">
        <v>0.003</v>
      </c>
      <c r="H274" s="8" t="n">
        <v>0.1477</v>
      </c>
      <c r="I274" s="9" t="n">
        <v>194</v>
      </c>
      <c r="J274" s="18" t="n">
        <v>2221.817</v>
      </c>
      <c r="K274" s="8" t="n">
        <v>1679943.5034</v>
      </c>
      <c r="L274" s="9" t="n">
        <v>1106518080</v>
      </c>
      <c r="M274" s="33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Index Options Premium Turnover (INR Bn)</t>
        </is>
      </c>
      <c r="F1" s="3" t="inlineStr">
        <is>
          <t>Index Options Notional Turnover (INR Bn)</t>
        </is>
      </c>
      <c r="G1" s="4" t="inlineStr">
        <is>
          <t>Index Options No. of Contracts</t>
        </is>
      </c>
      <c r="H1" s="15" t="inlineStr">
        <is>
          <t>Stock/Equity Options Premium Turnover (INR Bn)</t>
        </is>
      </c>
      <c r="I1" s="3" t="inlineStr">
        <is>
          <t>Stock/Equity Options Notional Turnover (INR Bn)</t>
        </is>
      </c>
      <c r="J1" s="4" t="inlineStr">
        <is>
          <t>Stock/Equity Options No. of Contracts</t>
        </is>
      </c>
      <c r="K1" s="15" t="inlineStr">
        <is>
          <t>Total Options Premium Turnover (INR Bn)</t>
        </is>
      </c>
      <c r="L1" s="3" t="inlineStr">
        <is>
          <t>Total Options Notional Turnover (INR Bn)</t>
        </is>
      </c>
      <c r="M1" s="4" t="inlineStr">
        <is>
          <t>Total Options No. of Contracts</t>
        </is>
      </c>
      <c r="N1" s="27" t="inlineStr">
        <is>
          <t>India VIX Open</t>
        </is>
      </c>
      <c r="O1" s="28" t="inlineStr">
        <is>
          <t>India VIX High</t>
        </is>
      </c>
      <c r="P1" s="28" t="inlineStr">
        <is>
          <t>India VIX Low</t>
        </is>
      </c>
      <c r="Q1" s="28" t="inlineStr">
        <is>
          <t>India VIX Close</t>
        </is>
      </c>
      <c r="R1" s="28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 t="n">
        <v>0.06569999999999999</v>
      </c>
      <c r="F2" s="8" t="n">
        <v>47.7733</v>
      </c>
      <c r="G2" s="9" t="n">
        <v>52188</v>
      </c>
      <c r="H2" s="18" t="n">
        <v>0</v>
      </c>
      <c r="I2" s="8" t="n">
        <v>0</v>
      </c>
      <c r="J2" s="9" t="n">
        <v>0</v>
      </c>
      <c r="K2" s="18" t="n">
        <v>0.06569999999999999</v>
      </c>
      <c r="L2" s="8" t="n">
        <v>47.7733</v>
      </c>
      <c r="M2" s="9" t="n">
        <v>52188</v>
      </c>
      <c r="N2" s="29" t="n">
        <v>64.4075</v>
      </c>
      <c r="O2" s="30" t="n">
        <v>64.4075</v>
      </c>
      <c r="P2" s="30" t="n">
        <v>59.78</v>
      </c>
      <c r="Q2" s="30" t="n">
        <v>60.0525</v>
      </c>
      <c r="R2" s="31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 t="n">
        <v>0.099</v>
      </c>
      <c r="F3" s="8" t="n">
        <v>59.746</v>
      </c>
      <c r="G3" s="9" t="n">
        <v>68789</v>
      </c>
      <c r="H3" s="18" t="n">
        <v>0</v>
      </c>
      <c r="I3" s="8" t="n">
        <v>0</v>
      </c>
      <c r="J3" s="9" t="n">
        <v>0</v>
      </c>
      <c r="K3" s="18" t="n">
        <v>0.099</v>
      </c>
      <c r="L3" s="8" t="n">
        <v>59.746</v>
      </c>
      <c r="M3" s="9" t="n">
        <v>68789</v>
      </c>
      <c r="N3" s="29" t="n">
        <v>60.0525</v>
      </c>
      <c r="O3" s="30" t="n">
        <v>60.59</v>
      </c>
      <c r="P3" s="30" t="n">
        <v>54.9</v>
      </c>
      <c r="Q3" s="30" t="n">
        <v>55.3025</v>
      </c>
      <c r="R3" s="31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 t="n">
        <v>0.0878</v>
      </c>
      <c r="F4" s="8" t="n">
        <v>60.2072</v>
      </c>
      <c r="G4" s="9" t="n">
        <v>68830</v>
      </c>
      <c r="H4" s="18" t="n">
        <v>0</v>
      </c>
      <c r="I4" s="8" t="n">
        <v>0</v>
      </c>
      <c r="J4" s="9" t="n">
        <v>0</v>
      </c>
      <c r="K4" s="18" t="n">
        <v>0.0878</v>
      </c>
      <c r="L4" s="8" t="n">
        <v>60.2072</v>
      </c>
      <c r="M4" s="9" t="n">
        <v>68830</v>
      </c>
      <c r="N4" s="29" t="n">
        <v>55.3025</v>
      </c>
      <c r="O4" s="30" t="n">
        <v>55.3025</v>
      </c>
      <c r="P4" s="30" t="n">
        <v>49.9425</v>
      </c>
      <c r="Q4" s="30" t="n">
        <v>51.8</v>
      </c>
      <c r="R4" s="31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 t="n">
        <v>0.0956</v>
      </c>
      <c r="F5" s="8" t="n">
        <v>60.8632</v>
      </c>
      <c r="G5" s="9" t="n">
        <v>67089</v>
      </c>
      <c r="H5" s="18" t="n">
        <v>0</v>
      </c>
      <c r="I5" s="8" t="n">
        <v>0</v>
      </c>
      <c r="J5" s="9" t="n">
        <v>0</v>
      </c>
      <c r="K5" s="18" t="n">
        <v>0.0956</v>
      </c>
      <c r="L5" s="8" t="n">
        <v>60.8632</v>
      </c>
      <c r="M5" s="9" t="n">
        <v>67089</v>
      </c>
      <c r="N5" s="29" t="n">
        <v>51.8</v>
      </c>
      <c r="O5" s="30" t="n">
        <v>53.7325</v>
      </c>
      <c r="P5" s="30" t="n">
        <v>46.975</v>
      </c>
      <c r="Q5" s="30" t="n">
        <v>52.2425</v>
      </c>
      <c r="R5" s="31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 t="n">
        <v>0.0809</v>
      </c>
      <c r="F6" s="8" t="n">
        <v>60.1329</v>
      </c>
      <c r="G6" s="9" t="n">
        <v>66133</v>
      </c>
      <c r="H6" s="18" t="n">
        <v>0</v>
      </c>
      <c r="I6" s="8" t="n">
        <v>0</v>
      </c>
      <c r="J6" s="9" t="n">
        <v>0</v>
      </c>
      <c r="K6" s="18" t="n">
        <v>0.0809</v>
      </c>
      <c r="L6" s="8" t="n">
        <v>60.1329</v>
      </c>
      <c r="M6" s="9" t="n">
        <v>66133</v>
      </c>
      <c r="N6" s="29" t="n">
        <v>52.2425</v>
      </c>
      <c r="O6" s="30" t="n">
        <v>52.2425</v>
      </c>
      <c r="P6" s="30" t="n">
        <v>46.9025</v>
      </c>
      <c r="Q6" s="30" t="n">
        <v>49.745</v>
      </c>
      <c r="R6" s="31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 t="n">
        <v>0.0858</v>
      </c>
      <c r="F7" s="8" t="n">
        <v>60.6551</v>
      </c>
      <c r="G7" s="9" t="n">
        <v>67355</v>
      </c>
      <c r="H7" s="18" t="n">
        <v>0</v>
      </c>
      <c r="I7" s="8" t="n">
        <v>0</v>
      </c>
      <c r="J7" s="9" t="n">
        <v>0</v>
      </c>
      <c r="K7" s="18" t="n">
        <v>0.0858</v>
      </c>
      <c r="L7" s="8" t="n">
        <v>60.6551</v>
      </c>
      <c r="M7" s="9" t="n">
        <v>67355</v>
      </c>
      <c r="N7" s="29" t="n">
        <v>49.745</v>
      </c>
      <c r="O7" s="30" t="n">
        <v>52.4925</v>
      </c>
      <c r="P7" s="30" t="n">
        <v>43.635</v>
      </c>
      <c r="Q7" s="30" t="n">
        <v>51.4575</v>
      </c>
      <c r="R7" s="31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 t="n">
        <v>0.0629</v>
      </c>
      <c r="F8" s="8" t="n">
        <v>58.5589</v>
      </c>
      <c r="G8" s="9" t="n">
        <v>64331</v>
      </c>
      <c r="H8" s="18" t="n">
        <v>0</v>
      </c>
      <c r="I8" s="8" t="n">
        <v>0</v>
      </c>
      <c r="J8" s="9" t="n">
        <v>0</v>
      </c>
      <c r="K8" s="18" t="n">
        <v>0.0629</v>
      </c>
      <c r="L8" s="8" t="n">
        <v>58.5589</v>
      </c>
      <c r="M8" s="9" t="n">
        <v>64331</v>
      </c>
      <c r="N8" s="29" t="n">
        <v>51.4575</v>
      </c>
      <c r="O8" s="30" t="n">
        <v>51.4575</v>
      </c>
      <c r="P8" s="30" t="n">
        <v>44.6475</v>
      </c>
      <c r="Q8" s="30" t="n">
        <v>49.735</v>
      </c>
      <c r="R8" s="31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 t="n">
        <v>0.0631</v>
      </c>
      <c r="F9" s="8" t="n">
        <v>61.6546</v>
      </c>
      <c r="G9" s="9" t="n">
        <v>70128</v>
      </c>
      <c r="H9" s="18" t="n">
        <v>0</v>
      </c>
      <c r="I9" s="8" t="n">
        <v>0</v>
      </c>
      <c r="J9" s="9" t="n">
        <v>0</v>
      </c>
      <c r="K9" s="18" t="n">
        <v>0.0631</v>
      </c>
      <c r="L9" s="8" t="n">
        <v>61.6546</v>
      </c>
      <c r="M9" s="9" t="n">
        <v>70128</v>
      </c>
      <c r="N9" s="29" t="n">
        <v>49.735</v>
      </c>
      <c r="O9" s="30" t="n">
        <v>49.735</v>
      </c>
      <c r="P9" s="30" t="n">
        <v>42.255</v>
      </c>
      <c r="Q9" s="30" t="n">
        <v>46.095</v>
      </c>
      <c r="R9" s="31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 t="n">
        <v>0.0731</v>
      </c>
      <c r="F10" s="8" t="n">
        <v>61.1935</v>
      </c>
      <c r="G10" s="9" t="n">
        <v>81234</v>
      </c>
      <c r="H10" s="18" t="n">
        <v>0</v>
      </c>
      <c r="I10" s="8" t="n">
        <v>0</v>
      </c>
      <c r="J10" s="9" t="n">
        <v>0</v>
      </c>
      <c r="K10" s="18" t="n">
        <v>0.0731</v>
      </c>
      <c r="L10" s="8" t="n">
        <v>61.1935</v>
      </c>
      <c r="M10" s="9" t="n">
        <v>81234</v>
      </c>
      <c r="N10" s="29" t="n">
        <v>46.095</v>
      </c>
      <c r="O10" s="30" t="n">
        <v>46.095</v>
      </c>
      <c r="P10" s="30" t="n">
        <v>40.305</v>
      </c>
      <c r="Q10" s="30" t="n">
        <v>42.5925</v>
      </c>
      <c r="R10" s="31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 t="n">
        <v>0.07199999999999999</v>
      </c>
      <c r="F11" s="8" t="n">
        <v>60.4794</v>
      </c>
      <c r="G11" s="9" t="n">
        <v>68972</v>
      </c>
      <c r="H11" s="18" t="n">
        <v>0</v>
      </c>
      <c r="I11" s="8" t="n">
        <v>0</v>
      </c>
      <c r="J11" s="9" t="n">
        <v>0</v>
      </c>
      <c r="K11" s="18" t="n">
        <v>0.07199999999999999</v>
      </c>
      <c r="L11" s="8" t="n">
        <v>60.4794</v>
      </c>
      <c r="M11" s="9" t="n">
        <v>68972</v>
      </c>
      <c r="N11" s="29" t="n">
        <v>42.5925</v>
      </c>
      <c r="O11" s="30" t="n">
        <v>44.0375</v>
      </c>
      <c r="P11" s="30" t="n">
        <v>40.295</v>
      </c>
      <c r="Q11" s="30" t="n">
        <v>43.455</v>
      </c>
      <c r="R11" s="31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 t="n">
        <v>0.07679999999999999</v>
      </c>
      <c r="F12" s="8" t="n">
        <v>60.0519</v>
      </c>
      <c r="G12" s="9" t="n">
        <v>76390</v>
      </c>
      <c r="H12" s="18" t="n">
        <v>0</v>
      </c>
      <c r="I12" s="8" t="n">
        <v>0</v>
      </c>
      <c r="J12" s="9" t="n">
        <v>0</v>
      </c>
      <c r="K12" s="18" t="n">
        <v>0.07679999999999999</v>
      </c>
      <c r="L12" s="8" t="n">
        <v>60.0519</v>
      </c>
      <c r="M12" s="9" t="n">
        <v>76390</v>
      </c>
      <c r="N12" s="29" t="n">
        <v>43.455</v>
      </c>
      <c r="O12" s="30" t="n">
        <v>45.9625</v>
      </c>
      <c r="P12" s="30" t="n">
        <v>36.215</v>
      </c>
      <c r="Q12" s="30" t="n">
        <v>45.1975</v>
      </c>
      <c r="R12" s="31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 t="n">
        <v>0.079</v>
      </c>
      <c r="F13" s="8" t="n">
        <v>60.0708</v>
      </c>
      <c r="G13" s="9" t="n">
        <v>81800</v>
      </c>
      <c r="H13" s="18" t="n">
        <v>0</v>
      </c>
      <c r="I13" s="8" t="n">
        <v>0</v>
      </c>
      <c r="J13" s="9" t="n">
        <v>0</v>
      </c>
      <c r="K13" s="18" t="n">
        <v>0.079</v>
      </c>
      <c r="L13" s="8" t="n">
        <v>60.0708</v>
      </c>
      <c r="M13" s="9" t="n">
        <v>81800</v>
      </c>
      <c r="N13" s="29" t="n">
        <v>45.1975</v>
      </c>
      <c r="O13" s="30" t="n">
        <v>45.425</v>
      </c>
      <c r="P13" s="30" t="n">
        <v>40.465</v>
      </c>
      <c r="Q13" s="30" t="n">
        <v>42.8225</v>
      </c>
      <c r="R13" s="31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 t="n">
        <v>0.0577</v>
      </c>
      <c r="F14" s="8" t="n">
        <v>59.7102</v>
      </c>
      <c r="G14" s="9" t="n">
        <v>80550</v>
      </c>
      <c r="H14" s="18" t="n">
        <v>0</v>
      </c>
      <c r="I14" s="8" t="n">
        <v>0</v>
      </c>
      <c r="J14" s="9" t="n">
        <v>0</v>
      </c>
      <c r="K14" s="18" t="n">
        <v>0.0577</v>
      </c>
      <c r="L14" s="8" t="n">
        <v>59.7102</v>
      </c>
      <c r="M14" s="9" t="n">
        <v>80550</v>
      </c>
      <c r="N14" s="29" t="n">
        <v>42.8225</v>
      </c>
      <c r="O14" s="30" t="n">
        <v>42.8225</v>
      </c>
      <c r="P14" s="30" t="n">
        <v>36.9975</v>
      </c>
      <c r="Q14" s="30" t="n">
        <v>39.23</v>
      </c>
      <c r="R14" s="31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 t="n">
        <v>0.0494</v>
      </c>
      <c r="F15" s="8" t="n">
        <v>60.4303</v>
      </c>
      <c r="G15" s="9" t="n">
        <v>76518</v>
      </c>
      <c r="H15" s="18" t="n">
        <v>0</v>
      </c>
      <c r="I15" s="8" t="n">
        <v>0</v>
      </c>
      <c r="J15" s="9" t="n">
        <v>0</v>
      </c>
      <c r="K15" s="18" t="n">
        <v>0.0494</v>
      </c>
      <c r="L15" s="8" t="n">
        <v>60.4303</v>
      </c>
      <c r="M15" s="9" t="n">
        <v>76518</v>
      </c>
      <c r="N15" s="29" t="n">
        <v>39.23</v>
      </c>
      <c r="O15" s="30" t="n">
        <v>39.9475</v>
      </c>
      <c r="P15" s="30" t="n">
        <v>34.9825</v>
      </c>
      <c r="Q15" s="30" t="n">
        <v>39.1175</v>
      </c>
      <c r="R15" s="31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 t="n">
        <v>0.0202</v>
      </c>
      <c r="F16" s="8" t="n">
        <v>61.1869</v>
      </c>
      <c r="G16" s="9" t="n">
        <v>74662</v>
      </c>
      <c r="H16" s="18" t="n">
        <v>0</v>
      </c>
      <c r="I16" s="8" t="n">
        <v>0</v>
      </c>
      <c r="J16" s="9" t="n">
        <v>0</v>
      </c>
      <c r="K16" s="18" t="n">
        <v>0.0202</v>
      </c>
      <c r="L16" s="8" t="n">
        <v>61.1869</v>
      </c>
      <c r="M16" s="9" t="n">
        <v>74662</v>
      </c>
      <c r="N16" s="29" t="n">
        <v>39.1175</v>
      </c>
      <c r="O16" s="30" t="n">
        <v>40.1675</v>
      </c>
      <c r="P16" s="30" t="n">
        <v>35.2125</v>
      </c>
      <c r="Q16" s="30" t="n">
        <v>38.0425</v>
      </c>
      <c r="R16" s="31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 t="n">
        <v>0.0102</v>
      </c>
      <c r="F17" s="8" t="n">
        <v>62.4893</v>
      </c>
      <c r="G17" s="9" t="n">
        <v>76948</v>
      </c>
      <c r="H17" s="18" t="n">
        <v>0</v>
      </c>
      <c r="I17" s="8" t="n">
        <v>0</v>
      </c>
      <c r="J17" s="9" t="n">
        <v>0</v>
      </c>
      <c r="K17" s="18" t="n">
        <v>0.0102</v>
      </c>
      <c r="L17" s="8" t="n">
        <v>62.4893</v>
      </c>
      <c r="M17" s="9" t="n">
        <v>76948</v>
      </c>
      <c r="N17" s="29" t="n">
        <v>38.0425</v>
      </c>
      <c r="O17" s="30" t="n">
        <v>41.9125</v>
      </c>
      <c r="P17" s="30" t="n">
        <v>35.0675</v>
      </c>
      <c r="Q17" s="30" t="n">
        <v>35.355</v>
      </c>
      <c r="R17" s="31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 t="n">
        <v>0.0057</v>
      </c>
      <c r="F18" s="8" t="n">
        <v>65.7706</v>
      </c>
      <c r="G18" s="9" t="n">
        <v>80378</v>
      </c>
      <c r="H18" s="18" t="n">
        <v>0</v>
      </c>
      <c r="I18" s="8" t="n">
        <v>0</v>
      </c>
      <c r="J18" s="9" t="n">
        <v>0</v>
      </c>
      <c r="K18" s="18" t="n">
        <v>0.0057</v>
      </c>
      <c r="L18" s="8" t="n">
        <v>65.7706</v>
      </c>
      <c r="M18" s="9" t="n">
        <v>80378</v>
      </c>
      <c r="N18" s="29" t="n">
        <v>35.355</v>
      </c>
      <c r="O18" s="30" t="n">
        <v>35.355</v>
      </c>
      <c r="P18" s="30" t="n">
        <v>31.4825</v>
      </c>
      <c r="Q18" s="30" t="n">
        <v>33.8375</v>
      </c>
      <c r="R18" s="31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 t="n">
        <v>0.0019</v>
      </c>
      <c r="F19" s="8" t="n">
        <v>69.7466</v>
      </c>
      <c r="G19" s="9" t="n">
        <v>82636</v>
      </c>
      <c r="H19" s="18" t="n">
        <v>0</v>
      </c>
      <c r="I19" s="8" t="n">
        <v>0</v>
      </c>
      <c r="J19" s="9" t="n">
        <v>0</v>
      </c>
      <c r="K19" s="18" t="n">
        <v>0.0019</v>
      </c>
      <c r="L19" s="8" t="n">
        <v>69.7466</v>
      </c>
      <c r="M19" s="9" t="n">
        <v>82636</v>
      </c>
      <c r="N19" s="29" t="n">
        <v>33.8375</v>
      </c>
      <c r="O19" s="30" t="n">
        <v>34.2525</v>
      </c>
      <c r="P19" s="30" t="n">
        <v>32.535</v>
      </c>
      <c r="Q19" s="30" t="n">
        <v>33.9875</v>
      </c>
      <c r="R19" s="31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 t="n">
        <v>0.0453</v>
      </c>
      <c r="F20" s="8" t="n">
        <v>61.8175</v>
      </c>
      <c r="G20" s="9" t="n">
        <v>65814</v>
      </c>
      <c r="H20" s="18" t="n">
        <v>0</v>
      </c>
      <c r="I20" s="8" t="n">
        <v>0</v>
      </c>
      <c r="J20" s="9" t="n">
        <v>0</v>
      </c>
      <c r="K20" s="18" t="n">
        <v>0.0453</v>
      </c>
      <c r="L20" s="8" t="n">
        <v>61.8175</v>
      </c>
      <c r="M20" s="9" t="n">
        <v>65814</v>
      </c>
      <c r="N20" s="29" t="n">
        <v>33.9875</v>
      </c>
      <c r="O20" s="30" t="n">
        <v>43.92</v>
      </c>
      <c r="P20" s="30" t="n">
        <v>33.9875</v>
      </c>
      <c r="Q20" s="30" t="n">
        <v>43.67</v>
      </c>
      <c r="R20" s="31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 t="n">
        <v>0.0446</v>
      </c>
      <c r="F21" s="8" t="n">
        <v>60.0798</v>
      </c>
      <c r="G21" s="9" t="n">
        <v>64308</v>
      </c>
      <c r="H21" s="18" t="n">
        <v>0</v>
      </c>
      <c r="I21" s="8" t="n">
        <v>0</v>
      </c>
      <c r="J21" s="9" t="n">
        <v>0</v>
      </c>
      <c r="K21" s="18" t="n">
        <v>0.0446</v>
      </c>
      <c r="L21" s="8" t="n">
        <v>60.0798</v>
      </c>
      <c r="M21" s="9" t="n">
        <v>64308</v>
      </c>
      <c r="N21" s="29" t="n">
        <v>43.67</v>
      </c>
      <c r="O21" s="30" t="n">
        <v>43.865</v>
      </c>
      <c r="P21" s="30" t="n">
        <v>38.1475</v>
      </c>
      <c r="Q21" s="30" t="n">
        <v>43.6075</v>
      </c>
      <c r="R21" s="31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 t="n">
        <v>0.0428</v>
      </c>
      <c r="F22" s="8" t="n">
        <v>60.5077</v>
      </c>
      <c r="G22" s="9" t="n">
        <v>65204</v>
      </c>
      <c r="H22" s="18" t="n">
        <v>0</v>
      </c>
      <c r="I22" s="8" t="n">
        <v>0</v>
      </c>
      <c r="J22" s="9" t="n">
        <v>0</v>
      </c>
      <c r="K22" s="18" t="n">
        <v>0.0428</v>
      </c>
      <c r="L22" s="8" t="n">
        <v>60.5077</v>
      </c>
      <c r="M22" s="9" t="n">
        <v>65204</v>
      </c>
      <c r="N22" s="29" t="n">
        <v>43.6075</v>
      </c>
      <c r="O22" s="30" t="n">
        <v>43.63</v>
      </c>
      <c r="P22" s="30" t="n">
        <v>40.1975</v>
      </c>
      <c r="Q22" s="30" t="n">
        <v>41.2475</v>
      </c>
      <c r="R22" s="31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 t="n">
        <v>0.0401</v>
      </c>
      <c r="F23" s="8" t="n">
        <v>60.1261</v>
      </c>
      <c r="G23" s="9" t="n">
        <v>65620</v>
      </c>
      <c r="H23" s="18" t="n">
        <v>0</v>
      </c>
      <c r="I23" s="8" t="n">
        <v>0</v>
      </c>
      <c r="J23" s="9" t="n">
        <v>0</v>
      </c>
      <c r="K23" s="18" t="n">
        <v>0.0401</v>
      </c>
      <c r="L23" s="8" t="n">
        <v>60.1261</v>
      </c>
      <c r="M23" s="9" t="n">
        <v>65620</v>
      </c>
      <c r="N23" s="29" t="n">
        <v>41.2475</v>
      </c>
      <c r="O23" s="30" t="n">
        <v>41.715</v>
      </c>
      <c r="P23" s="30" t="n">
        <v>39.6575</v>
      </c>
      <c r="Q23" s="30" t="n">
        <v>39.93</v>
      </c>
      <c r="R23" s="31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 t="n">
        <v>0.0361</v>
      </c>
      <c r="F24" s="8" t="n">
        <v>59.6327</v>
      </c>
      <c r="G24" s="9" t="n">
        <v>65399</v>
      </c>
      <c r="H24" s="18" t="n">
        <v>0</v>
      </c>
      <c r="I24" s="8" t="n">
        <v>0</v>
      </c>
      <c r="J24" s="9" t="n">
        <v>0</v>
      </c>
      <c r="K24" s="18" t="n">
        <v>0.0361</v>
      </c>
      <c r="L24" s="8" t="n">
        <v>59.6327</v>
      </c>
      <c r="M24" s="9" t="n">
        <v>65399</v>
      </c>
      <c r="N24" s="29" t="n">
        <v>39.93</v>
      </c>
      <c r="O24" s="30" t="n">
        <v>39.93</v>
      </c>
      <c r="P24" s="30" t="n">
        <v>36.5475</v>
      </c>
      <c r="Q24" s="30" t="n">
        <v>38.4075</v>
      </c>
      <c r="R24" s="31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 t="n">
        <v>0.0272</v>
      </c>
      <c r="F25" s="8" t="n">
        <v>60.012</v>
      </c>
      <c r="G25" s="9" t="n">
        <v>66236</v>
      </c>
      <c r="H25" s="18" t="n">
        <v>0</v>
      </c>
      <c r="I25" s="8" t="n">
        <v>0</v>
      </c>
      <c r="J25" s="9" t="n">
        <v>0</v>
      </c>
      <c r="K25" s="18" t="n">
        <v>0.0272</v>
      </c>
      <c r="L25" s="8" t="n">
        <v>60.012</v>
      </c>
      <c r="M25" s="9" t="n">
        <v>66236</v>
      </c>
      <c r="N25" s="29" t="n">
        <v>38.4075</v>
      </c>
      <c r="O25" s="30" t="n">
        <v>38.495</v>
      </c>
      <c r="P25" s="30" t="n">
        <v>36.9475</v>
      </c>
      <c r="Q25" s="30" t="n">
        <v>38.0375</v>
      </c>
      <c r="R25" s="31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 t="n">
        <v>0.038</v>
      </c>
      <c r="F26" s="8" t="n">
        <v>60.354</v>
      </c>
      <c r="G26" s="9" t="n">
        <v>70611</v>
      </c>
      <c r="H26" s="18" t="n">
        <v>0</v>
      </c>
      <c r="I26" s="8" t="n">
        <v>0</v>
      </c>
      <c r="J26" s="9" t="n">
        <v>0</v>
      </c>
      <c r="K26" s="18" t="n">
        <v>0.038</v>
      </c>
      <c r="L26" s="8" t="n">
        <v>60.354</v>
      </c>
      <c r="M26" s="9" t="n">
        <v>70611</v>
      </c>
      <c r="N26" s="29" t="n">
        <v>38.0375</v>
      </c>
      <c r="O26" s="30" t="n">
        <v>38.8125</v>
      </c>
      <c r="P26" s="30" t="n">
        <v>35.245</v>
      </c>
      <c r="Q26" s="30" t="n">
        <v>38.205</v>
      </c>
      <c r="R26" s="31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 t="n">
        <v>0.0489</v>
      </c>
      <c r="F27" s="8" t="n">
        <v>60.147</v>
      </c>
      <c r="G27" s="9" t="n">
        <v>69413</v>
      </c>
      <c r="H27" s="18" t="n">
        <v>0</v>
      </c>
      <c r="I27" s="8" t="n">
        <v>0</v>
      </c>
      <c r="J27" s="9" t="n">
        <v>0</v>
      </c>
      <c r="K27" s="18" t="n">
        <v>0.0489</v>
      </c>
      <c r="L27" s="8" t="n">
        <v>60.147</v>
      </c>
      <c r="M27" s="9" t="n">
        <v>69413</v>
      </c>
      <c r="N27" s="29" t="n">
        <v>38.205</v>
      </c>
      <c r="O27" s="30" t="n">
        <v>39.0475</v>
      </c>
      <c r="P27" s="30" t="n">
        <v>33.44</v>
      </c>
      <c r="Q27" s="30" t="n">
        <v>38.835</v>
      </c>
      <c r="R27" s="31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 t="n">
        <v>0.0408</v>
      </c>
      <c r="F28" s="8" t="n">
        <v>60.2401</v>
      </c>
      <c r="G28" s="9" t="n">
        <v>69393</v>
      </c>
      <c r="H28" s="18" t="n">
        <v>0</v>
      </c>
      <c r="I28" s="8" t="n">
        <v>0</v>
      </c>
      <c r="J28" s="9" t="n">
        <v>0</v>
      </c>
      <c r="K28" s="18" t="n">
        <v>0.0408</v>
      </c>
      <c r="L28" s="8" t="n">
        <v>60.2401</v>
      </c>
      <c r="M28" s="9" t="n">
        <v>69393</v>
      </c>
      <c r="N28" s="29" t="n">
        <v>38.835</v>
      </c>
      <c r="O28" s="30" t="n">
        <v>38.835</v>
      </c>
      <c r="P28" s="30" t="n">
        <v>35.795</v>
      </c>
      <c r="Q28" s="30" t="n">
        <v>38.1825</v>
      </c>
      <c r="R28" s="31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 t="n">
        <v>0.0367</v>
      </c>
      <c r="F29" s="8" t="n">
        <v>60.4806</v>
      </c>
      <c r="G29" s="9" t="n">
        <v>70677</v>
      </c>
      <c r="H29" s="18" t="n">
        <v>0</v>
      </c>
      <c r="I29" s="8" t="n">
        <v>0</v>
      </c>
      <c r="J29" s="9" t="n">
        <v>0</v>
      </c>
      <c r="K29" s="18" t="n">
        <v>0.0367</v>
      </c>
      <c r="L29" s="8" t="n">
        <v>60.4806</v>
      </c>
      <c r="M29" s="9" t="n">
        <v>70677</v>
      </c>
      <c r="N29" s="29" t="n">
        <v>38.1825</v>
      </c>
      <c r="O29" s="30" t="n">
        <v>38.46</v>
      </c>
      <c r="P29" s="30" t="n">
        <v>34.055</v>
      </c>
      <c r="Q29" s="30" t="n">
        <v>38.0175</v>
      </c>
      <c r="R29" s="31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 t="n">
        <v>0.0313</v>
      </c>
      <c r="F30" s="8" t="n">
        <v>60.1868</v>
      </c>
      <c r="G30" s="9" t="n">
        <v>71110</v>
      </c>
      <c r="H30" s="18" t="n">
        <v>0</v>
      </c>
      <c r="I30" s="8" t="n">
        <v>0</v>
      </c>
      <c r="J30" s="9" t="n">
        <v>0</v>
      </c>
      <c r="K30" s="18" t="n">
        <v>0.0313</v>
      </c>
      <c r="L30" s="8" t="n">
        <v>60.1868</v>
      </c>
      <c r="M30" s="9" t="n">
        <v>71110</v>
      </c>
      <c r="N30" s="29" t="n">
        <v>38.0175</v>
      </c>
      <c r="O30" s="30" t="n">
        <v>41.245</v>
      </c>
      <c r="P30" s="30" t="n">
        <v>27.935</v>
      </c>
      <c r="Q30" s="30" t="n">
        <v>40.915</v>
      </c>
      <c r="R30" s="31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 t="n">
        <v>0.0345</v>
      </c>
      <c r="F31" s="8" t="n">
        <v>59.9907</v>
      </c>
      <c r="G31" s="9" t="n">
        <v>71544</v>
      </c>
      <c r="H31" s="18" t="n">
        <v>0</v>
      </c>
      <c r="I31" s="8" t="n">
        <v>0</v>
      </c>
      <c r="J31" s="9" t="n">
        <v>0</v>
      </c>
      <c r="K31" s="18" t="n">
        <v>0.0345</v>
      </c>
      <c r="L31" s="8" t="n">
        <v>59.9907</v>
      </c>
      <c r="M31" s="9" t="n">
        <v>71544</v>
      </c>
      <c r="N31" s="29" t="n">
        <v>40.915</v>
      </c>
      <c r="O31" s="30" t="n">
        <v>40.915</v>
      </c>
      <c r="P31" s="30" t="n">
        <v>37.9525</v>
      </c>
      <c r="Q31" s="30" t="n">
        <v>39.4525</v>
      </c>
      <c r="R31" s="31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 t="n">
        <v>0.0274</v>
      </c>
      <c r="F32" s="8" t="n">
        <v>60.4534</v>
      </c>
      <c r="G32" s="9" t="n">
        <v>72867</v>
      </c>
      <c r="H32" s="18" t="n">
        <v>0</v>
      </c>
      <c r="I32" s="8" t="n">
        <v>0</v>
      </c>
      <c r="J32" s="9" t="n">
        <v>0</v>
      </c>
      <c r="K32" s="18" t="n">
        <v>0.0274</v>
      </c>
      <c r="L32" s="8" t="n">
        <v>60.4534</v>
      </c>
      <c r="M32" s="9" t="n">
        <v>72867</v>
      </c>
      <c r="N32" s="29" t="n">
        <v>39.4525</v>
      </c>
      <c r="O32" s="30" t="n">
        <v>39.4525</v>
      </c>
      <c r="P32" s="30" t="n">
        <v>34.095</v>
      </c>
      <c r="Q32" s="30" t="n">
        <v>35.81</v>
      </c>
      <c r="R32" s="31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 t="n">
        <v>0.0242</v>
      </c>
      <c r="F33" s="8" t="n">
        <v>60.5437</v>
      </c>
      <c r="G33" s="9" t="n">
        <v>73451</v>
      </c>
      <c r="H33" s="18" t="n">
        <v>0</v>
      </c>
      <c r="I33" s="8" t="n">
        <v>0</v>
      </c>
      <c r="J33" s="9" t="n">
        <v>0</v>
      </c>
      <c r="K33" s="18" t="n">
        <v>0.0242</v>
      </c>
      <c r="L33" s="8" t="n">
        <v>60.5437</v>
      </c>
      <c r="M33" s="9" t="n">
        <v>73451</v>
      </c>
      <c r="N33" s="29" t="n">
        <v>35.81</v>
      </c>
      <c r="O33" s="30" t="n">
        <v>35.81</v>
      </c>
      <c r="P33" s="30" t="n">
        <v>32.575</v>
      </c>
      <c r="Q33" s="30" t="n">
        <v>32.985</v>
      </c>
      <c r="R33" s="31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 t="n">
        <v>0.0331</v>
      </c>
      <c r="F34" s="8" t="n">
        <v>81.30719999999999</v>
      </c>
      <c r="G34" s="9" t="n">
        <v>95478</v>
      </c>
      <c r="H34" s="18" t="n">
        <v>0</v>
      </c>
      <c r="I34" s="8" t="n">
        <v>0</v>
      </c>
      <c r="J34" s="9" t="n">
        <v>0</v>
      </c>
      <c r="K34" s="18" t="n">
        <v>0.0331</v>
      </c>
      <c r="L34" s="8" t="n">
        <v>81.30719999999999</v>
      </c>
      <c r="M34" s="9" t="n">
        <v>95478</v>
      </c>
      <c r="N34" s="29" t="n">
        <v>32.985</v>
      </c>
      <c r="O34" s="30" t="n">
        <v>34.36</v>
      </c>
      <c r="P34" s="30" t="n">
        <v>26.335</v>
      </c>
      <c r="Q34" s="30" t="n">
        <v>32.3775</v>
      </c>
      <c r="R34" s="31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 t="n">
        <v>0.0169</v>
      </c>
      <c r="F35" s="8" t="n">
        <v>64.8719</v>
      </c>
      <c r="G35" s="9" t="n">
        <v>81901</v>
      </c>
      <c r="H35" s="18" t="n">
        <v>0</v>
      </c>
      <c r="I35" s="8" t="n">
        <v>0</v>
      </c>
      <c r="J35" s="9" t="n">
        <v>0</v>
      </c>
      <c r="K35" s="18" t="n">
        <v>0.0169</v>
      </c>
      <c r="L35" s="8" t="n">
        <v>64.8719</v>
      </c>
      <c r="M35" s="9" t="n">
        <v>81901</v>
      </c>
      <c r="N35" s="29" t="n">
        <v>32.3775</v>
      </c>
      <c r="O35" s="30" t="n">
        <v>33.21</v>
      </c>
      <c r="P35" s="30" t="n">
        <v>30.9725</v>
      </c>
      <c r="Q35" s="30" t="n">
        <v>31.47</v>
      </c>
      <c r="R35" s="31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 t="n">
        <v>0.0126</v>
      </c>
      <c r="F36" s="8" t="n">
        <v>64.20780000000001</v>
      </c>
      <c r="G36" s="9" t="n">
        <v>81057</v>
      </c>
      <c r="H36" s="18" t="n">
        <v>0</v>
      </c>
      <c r="I36" s="8" t="n">
        <v>0</v>
      </c>
      <c r="J36" s="9" t="n">
        <v>0</v>
      </c>
      <c r="K36" s="18" t="n">
        <v>0.0126</v>
      </c>
      <c r="L36" s="8" t="n">
        <v>64.20780000000001</v>
      </c>
      <c r="M36" s="9" t="n">
        <v>81057</v>
      </c>
      <c r="N36" s="29" t="n">
        <v>31.47</v>
      </c>
      <c r="O36" s="30" t="n">
        <v>32.015</v>
      </c>
      <c r="P36" s="30" t="n">
        <v>28.855</v>
      </c>
      <c r="Q36" s="30" t="n">
        <v>31.2725</v>
      </c>
      <c r="R36" s="31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 t="n">
        <v>0.0009</v>
      </c>
      <c r="F37" s="8" t="n">
        <v>59.1866</v>
      </c>
      <c r="G37" s="9" t="n">
        <v>74054</v>
      </c>
      <c r="H37" s="18" t="n">
        <v>0</v>
      </c>
      <c r="I37" s="8" t="n">
        <v>0</v>
      </c>
      <c r="J37" s="9" t="n">
        <v>0</v>
      </c>
      <c r="K37" s="18" t="n">
        <v>0.0009</v>
      </c>
      <c r="L37" s="8" t="n">
        <v>59.1866</v>
      </c>
      <c r="M37" s="9" t="n">
        <v>74054</v>
      </c>
      <c r="N37" s="29" t="n">
        <v>31.2725</v>
      </c>
      <c r="O37" s="30" t="n">
        <v>31.2725</v>
      </c>
      <c r="P37" s="30" t="n">
        <v>29.195</v>
      </c>
      <c r="Q37" s="30" t="n">
        <v>30.0175</v>
      </c>
      <c r="R37" s="31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 t="n">
        <v>0.0453</v>
      </c>
      <c r="F38" s="8" t="n">
        <v>60.0862</v>
      </c>
      <c r="G38" s="9" t="n">
        <v>66950</v>
      </c>
      <c r="H38" s="18" t="n">
        <v>0</v>
      </c>
      <c r="I38" s="8" t="n">
        <v>0</v>
      </c>
      <c r="J38" s="9" t="n">
        <v>0</v>
      </c>
      <c r="K38" s="18" t="n">
        <v>0.0453</v>
      </c>
      <c r="L38" s="8" t="n">
        <v>60.0862</v>
      </c>
      <c r="M38" s="9" t="n">
        <v>66950</v>
      </c>
      <c r="N38" s="29" t="n">
        <v>30.0175</v>
      </c>
      <c r="O38" s="30" t="n">
        <v>30.5675</v>
      </c>
      <c r="P38" s="30" t="n">
        <v>27.41</v>
      </c>
      <c r="Q38" s="30" t="n">
        <v>30.22</v>
      </c>
      <c r="R38" s="31" t="n">
        <v>0.0067</v>
      </c>
    </row>
    <row r="39">
      <c r="A39" s="11" t="n">
        <v>44001</v>
      </c>
      <c r="B39" s="5" t="inlineStr">
        <is>
          <t>Friday</t>
        </is>
      </c>
      <c r="C39" s="10" t="n">
        <v>43983</v>
      </c>
      <c r="D39" s="5" t="inlineStr">
        <is>
          <t>Q1FY21</t>
        </is>
      </c>
      <c r="E39" s="18" t="n">
        <v>0</v>
      </c>
      <c r="F39" s="8" t="n">
        <v>0.0146</v>
      </c>
      <c r="G39" s="9" t="n">
        <v>18</v>
      </c>
      <c r="H39" s="18" t="n">
        <v>0</v>
      </c>
      <c r="I39" s="8" t="n">
        <v>0</v>
      </c>
      <c r="J39" s="9" t="n">
        <v>0</v>
      </c>
      <c r="K39" s="18" t="n">
        <v>0</v>
      </c>
      <c r="L39" s="8" t="n">
        <v>0.0146</v>
      </c>
      <c r="M39" s="9" t="n">
        <v>18</v>
      </c>
      <c r="N39" s="29" t="n">
        <v>31.455</v>
      </c>
      <c r="O39" s="30" t="n">
        <v>31.9125</v>
      </c>
      <c r="P39" s="30" t="n">
        <v>29.6775</v>
      </c>
      <c r="Q39" s="30" t="n">
        <v>29.965</v>
      </c>
      <c r="R39" s="31" t="n">
        <v>-0.0474</v>
      </c>
    </row>
    <row r="40">
      <c r="A40" s="11" t="n">
        <v>44011</v>
      </c>
      <c r="B40" s="5" t="inlineStr">
        <is>
          <t>Monday</t>
        </is>
      </c>
      <c r="C40" s="10" t="n">
        <v>43983</v>
      </c>
      <c r="D40" s="5" t="inlineStr">
        <is>
          <t>Q1FY21</t>
        </is>
      </c>
      <c r="E40" s="18" t="n">
        <v>0</v>
      </c>
      <c r="F40" s="8" t="n">
        <v>0.0034</v>
      </c>
      <c r="G40" s="9" t="n">
        <v>4</v>
      </c>
      <c r="H40" s="18" t="n">
        <v>0</v>
      </c>
      <c r="I40" s="8" t="n">
        <v>0</v>
      </c>
      <c r="J40" s="9" t="n">
        <v>0</v>
      </c>
      <c r="K40" s="18" t="n">
        <v>0</v>
      </c>
      <c r="L40" s="8" t="n">
        <v>0.0034</v>
      </c>
      <c r="M40" s="9" t="n">
        <v>4</v>
      </c>
      <c r="N40" s="29" t="n">
        <v>28.735</v>
      </c>
      <c r="O40" s="30" t="n">
        <v>30.45</v>
      </c>
      <c r="P40" s="30" t="n">
        <v>27.98</v>
      </c>
      <c r="Q40" s="30" t="n">
        <v>28.91</v>
      </c>
      <c r="R40" s="31" t="n">
        <v>0.0061</v>
      </c>
    </row>
    <row r="41">
      <c r="A41" s="11" t="n">
        <v>44012</v>
      </c>
      <c r="B41" s="5" t="inlineStr">
        <is>
          <t>Tuesday</t>
        </is>
      </c>
      <c r="C41" s="10" t="n">
        <v>43983</v>
      </c>
      <c r="D41" s="5" t="inlineStr">
        <is>
          <t>Q1FY21</t>
        </is>
      </c>
      <c r="E41" s="18" t="n">
        <v>0.0001</v>
      </c>
      <c r="F41" s="8" t="n">
        <v>0.0718</v>
      </c>
      <c r="G41" s="9" t="n">
        <v>84</v>
      </c>
      <c r="H41" s="18" t="n">
        <v>0</v>
      </c>
      <c r="I41" s="8" t="n">
        <v>0</v>
      </c>
      <c r="J41" s="9" t="n">
        <v>0</v>
      </c>
      <c r="K41" s="18" t="n">
        <v>0.0001</v>
      </c>
      <c r="L41" s="8" t="n">
        <v>0.0718</v>
      </c>
      <c r="M41" s="9" t="n">
        <v>84</v>
      </c>
      <c r="N41" s="29" t="n">
        <v>28.91</v>
      </c>
      <c r="O41" s="30" t="n">
        <v>29.6325</v>
      </c>
      <c r="P41" s="30" t="n">
        <v>28.405</v>
      </c>
      <c r="Q41" s="30" t="n">
        <v>29.1175</v>
      </c>
      <c r="R41" s="31" t="n">
        <v>0.0072</v>
      </c>
    </row>
    <row r="42">
      <c r="A42" s="11" t="n">
        <v>44013</v>
      </c>
      <c r="B42" s="5" t="inlineStr">
        <is>
          <t>Wednesday</t>
        </is>
      </c>
      <c r="C42" s="10" t="n">
        <v>44013</v>
      </c>
      <c r="D42" s="5" t="inlineStr">
        <is>
          <t>Q2FY21</t>
        </is>
      </c>
      <c r="E42" s="18" t="n">
        <v>0.0559</v>
      </c>
      <c r="F42" s="8" t="n">
        <v>36.9076</v>
      </c>
      <c r="G42" s="9" t="n">
        <v>44896</v>
      </c>
      <c r="H42" s="18" t="n">
        <v>0</v>
      </c>
      <c r="I42" s="8" t="n">
        <v>0</v>
      </c>
      <c r="J42" s="9" t="n">
        <v>0</v>
      </c>
      <c r="K42" s="18" t="n">
        <v>0.0559</v>
      </c>
      <c r="L42" s="8" t="n">
        <v>36.9076</v>
      </c>
      <c r="M42" s="9" t="n">
        <v>44896</v>
      </c>
      <c r="N42" s="29" t="n">
        <v>29.1175</v>
      </c>
      <c r="O42" s="30" t="n">
        <v>29.1625</v>
      </c>
      <c r="P42" s="30" t="n">
        <v>27.9375</v>
      </c>
      <c r="Q42" s="30" t="n">
        <v>28.1175</v>
      </c>
      <c r="R42" s="31" t="n">
        <v>-0.0343</v>
      </c>
    </row>
    <row r="43">
      <c r="A43" s="11" t="n">
        <v>44014</v>
      </c>
      <c r="B43" s="5" t="inlineStr">
        <is>
          <t>Thursday</t>
        </is>
      </c>
      <c r="C43" s="10" t="n">
        <v>44013</v>
      </c>
      <c r="D43" s="5" t="inlineStr">
        <is>
          <t>Q2FY21</t>
        </is>
      </c>
      <c r="E43" s="18" t="n">
        <v>0.0183</v>
      </c>
      <c r="F43" s="8" t="n">
        <v>26.3951</v>
      </c>
      <c r="G43" s="9" t="n">
        <v>31559</v>
      </c>
      <c r="H43" s="18" t="n">
        <v>0</v>
      </c>
      <c r="I43" s="8" t="n">
        <v>0</v>
      </c>
      <c r="J43" s="9" t="n">
        <v>0</v>
      </c>
      <c r="K43" s="18" t="n">
        <v>0.0183</v>
      </c>
      <c r="L43" s="8" t="n">
        <v>26.3951</v>
      </c>
      <c r="M43" s="9" t="n">
        <v>31559</v>
      </c>
      <c r="N43" s="29" t="n">
        <v>28.1175</v>
      </c>
      <c r="O43" s="30" t="n">
        <v>28.1175</v>
      </c>
      <c r="P43" s="30" t="n">
        <v>26.315</v>
      </c>
      <c r="Q43" s="30" t="n">
        <v>26.5075</v>
      </c>
      <c r="R43" s="31" t="n">
        <v>-0.0573</v>
      </c>
    </row>
    <row r="44">
      <c r="A44" s="11" t="n">
        <v>44015</v>
      </c>
      <c r="B44" s="5" t="inlineStr">
        <is>
          <t>Friday</t>
        </is>
      </c>
      <c r="C44" s="10" t="n">
        <v>44013</v>
      </c>
      <c r="D44" s="5" t="inlineStr">
        <is>
          <t>Q2FY21</t>
        </is>
      </c>
      <c r="E44" s="18" t="n">
        <v>0.0098</v>
      </c>
      <c r="F44" s="8" t="n">
        <v>30.5446</v>
      </c>
      <c r="G44" s="9" t="n">
        <v>36909</v>
      </c>
      <c r="H44" s="18" t="n">
        <v>0</v>
      </c>
      <c r="I44" s="8" t="n">
        <v>0</v>
      </c>
      <c r="J44" s="9" t="n">
        <v>0</v>
      </c>
      <c r="K44" s="18" t="n">
        <v>0.0098</v>
      </c>
      <c r="L44" s="8" t="n">
        <v>30.5446</v>
      </c>
      <c r="M44" s="9" t="n">
        <v>36909</v>
      </c>
      <c r="N44" s="29" t="n">
        <v>26.5075</v>
      </c>
      <c r="O44" s="30" t="n">
        <v>26.775</v>
      </c>
      <c r="P44" s="30" t="n">
        <v>25.6275</v>
      </c>
      <c r="Q44" s="30" t="n">
        <v>25.7675</v>
      </c>
      <c r="R44" s="31" t="n">
        <v>-0.0279</v>
      </c>
    </row>
    <row r="45">
      <c r="A45" s="11" t="n">
        <v>44018</v>
      </c>
      <c r="B45" s="5" t="inlineStr">
        <is>
          <t>Monday</t>
        </is>
      </c>
      <c r="C45" s="10" t="n">
        <v>44013</v>
      </c>
      <c r="D45" s="5" t="inlineStr">
        <is>
          <t>Q2FY21</t>
        </is>
      </c>
      <c r="E45" s="18" t="n">
        <v>0.0149</v>
      </c>
      <c r="F45" s="8" t="n">
        <v>28.101</v>
      </c>
      <c r="G45" s="9" t="n">
        <v>33730</v>
      </c>
      <c r="H45" s="18" t="n">
        <v>0</v>
      </c>
      <c r="I45" s="8" t="n">
        <v>0</v>
      </c>
      <c r="J45" s="9" t="n">
        <v>0</v>
      </c>
      <c r="K45" s="18" t="n">
        <v>0.0149</v>
      </c>
      <c r="L45" s="8" t="n">
        <v>28.101</v>
      </c>
      <c r="M45" s="9" t="n">
        <v>33730</v>
      </c>
      <c r="N45" s="29" t="n">
        <v>25.7675</v>
      </c>
      <c r="O45" s="30" t="n">
        <v>26.175</v>
      </c>
      <c r="P45" s="30" t="n">
        <v>24.5425</v>
      </c>
      <c r="Q45" s="30" t="n">
        <v>25.1975</v>
      </c>
      <c r="R45" s="31" t="n">
        <v>-0.0221</v>
      </c>
    </row>
    <row r="46">
      <c r="A46" s="11" t="n">
        <v>44019</v>
      </c>
      <c r="B46" s="5" t="inlineStr">
        <is>
          <t>Tuesday</t>
        </is>
      </c>
      <c r="C46" s="10" t="n">
        <v>44013</v>
      </c>
      <c r="D46" s="5" t="inlineStr">
        <is>
          <t>Q2FY21</t>
        </is>
      </c>
      <c r="E46" s="18" t="n">
        <v>0.0222</v>
      </c>
      <c r="F46" s="8" t="n">
        <v>30.9303</v>
      </c>
      <c r="G46" s="9" t="n">
        <v>36601</v>
      </c>
      <c r="H46" s="18" t="n">
        <v>0</v>
      </c>
      <c r="I46" s="8" t="n">
        <v>0</v>
      </c>
      <c r="J46" s="9" t="n">
        <v>0</v>
      </c>
      <c r="K46" s="18" t="n">
        <v>0.0222</v>
      </c>
      <c r="L46" s="8" t="n">
        <v>30.9303</v>
      </c>
      <c r="M46" s="9" t="n">
        <v>36601</v>
      </c>
      <c r="N46" s="29" t="n">
        <v>25.1975</v>
      </c>
      <c r="O46" s="30" t="n">
        <v>25.645</v>
      </c>
      <c r="P46" s="30" t="n">
        <v>24.24</v>
      </c>
      <c r="Q46" s="30" t="n">
        <v>25.1025</v>
      </c>
      <c r="R46" s="31" t="n">
        <v>-0.0038</v>
      </c>
    </row>
    <row r="47">
      <c r="A47" s="11" t="n">
        <v>44020</v>
      </c>
      <c r="B47" s="5" t="inlineStr">
        <is>
          <t>Wednesday</t>
        </is>
      </c>
      <c r="C47" s="10" t="n">
        <v>44013</v>
      </c>
      <c r="D47" s="5" t="inlineStr">
        <is>
          <t>Q2FY21</t>
        </is>
      </c>
      <c r="E47" s="18" t="n">
        <v>0.0368</v>
      </c>
      <c r="F47" s="8" t="n">
        <v>64.32340000000001</v>
      </c>
      <c r="G47" s="9" t="n">
        <v>76250</v>
      </c>
      <c r="H47" s="18" t="n">
        <v>0</v>
      </c>
      <c r="I47" s="8" t="n">
        <v>0</v>
      </c>
      <c r="J47" s="9" t="n">
        <v>0</v>
      </c>
      <c r="K47" s="18" t="n">
        <v>0.0368</v>
      </c>
      <c r="L47" s="8" t="n">
        <v>64.32340000000001</v>
      </c>
      <c r="M47" s="9" t="n">
        <v>76250</v>
      </c>
      <c r="N47" s="29" t="n">
        <v>25.1025</v>
      </c>
      <c r="O47" s="30" t="n">
        <v>26.355</v>
      </c>
      <c r="P47" s="30" t="n">
        <v>25.03</v>
      </c>
      <c r="Q47" s="30" t="n">
        <v>26.1</v>
      </c>
      <c r="R47" s="31" t="n">
        <v>0.0397</v>
      </c>
    </row>
    <row r="48">
      <c r="A48" s="11" t="n">
        <v>44021</v>
      </c>
      <c r="B48" s="5" t="inlineStr">
        <is>
          <t>Thursday</t>
        </is>
      </c>
      <c r="C48" s="10" t="n">
        <v>44013</v>
      </c>
      <c r="D48" s="5" t="inlineStr">
        <is>
          <t>Q2FY21</t>
        </is>
      </c>
      <c r="E48" s="18" t="n">
        <v>0.0507</v>
      </c>
      <c r="F48" s="8" t="n">
        <v>129.223</v>
      </c>
      <c r="G48" s="9" t="n">
        <v>154350</v>
      </c>
      <c r="H48" s="18" t="n">
        <v>0</v>
      </c>
      <c r="I48" s="8" t="n">
        <v>0</v>
      </c>
      <c r="J48" s="9" t="n">
        <v>0</v>
      </c>
      <c r="K48" s="18" t="n">
        <v>0.0507</v>
      </c>
      <c r="L48" s="8" t="n">
        <v>129.223</v>
      </c>
      <c r="M48" s="9" t="n">
        <v>154350</v>
      </c>
      <c r="N48" s="29" t="n">
        <v>26.1</v>
      </c>
      <c r="O48" s="30" t="n">
        <v>27.6575</v>
      </c>
      <c r="P48" s="30" t="n">
        <v>24.735</v>
      </c>
      <c r="Q48" s="30" t="n">
        <v>24.9125</v>
      </c>
      <c r="R48" s="31" t="n">
        <v>-0.0455</v>
      </c>
    </row>
    <row r="49">
      <c r="A49" s="11" t="n">
        <v>44022</v>
      </c>
      <c r="B49" s="5" t="inlineStr">
        <is>
          <t>Friday</t>
        </is>
      </c>
      <c r="C49" s="10" t="n">
        <v>44013</v>
      </c>
      <c r="D49" s="5" t="inlineStr">
        <is>
          <t>Q2FY21</t>
        </is>
      </c>
      <c r="E49" s="18" t="n">
        <v>0.0297</v>
      </c>
      <c r="F49" s="8" t="n">
        <v>165.3793</v>
      </c>
      <c r="G49" s="9" t="n">
        <v>195825</v>
      </c>
      <c r="H49" s="18" t="n">
        <v>0</v>
      </c>
      <c r="I49" s="8" t="n">
        <v>0</v>
      </c>
      <c r="J49" s="9" t="n">
        <v>0</v>
      </c>
      <c r="K49" s="18" t="n">
        <v>0.0297</v>
      </c>
      <c r="L49" s="8" t="n">
        <v>165.3793</v>
      </c>
      <c r="M49" s="9" t="n">
        <v>195825</v>
      </c>
      <c r="N49" s="29" t="n">
        <v>24.9125</v>
      </c>
      <c r="O49" s="30" t="n">
        <v>25.4775</v>
      </c>
      <c r="P49" s="30" t="n">
        <v>23.485</v>
      </c>
      <c r="Q49" s="30" t="n">
        <v>24.9425</v>
      </c>
      <c r="R49" s="31" t="n">
        <v>0.0012</v>
      </c>
    </row>
    <row r="50">
      <c r="A50" s="11" t="n">
        <v>44025</v>
      </c>
      <c r="B50" s="5" t="inlineStr">
        <is>
          <t>Monday</t>
        </is>
      </c>
      <c r="C50" s="10" t="n">
        <v>44013</v>
      </c>
      <c r="D50" s="5" t="inlineStr">
        <is>
          <t>Q2FY21</t>
        </is>
      </c>
      <c r="E50" s="18" t="n">
        <v>0.0292</v>
      </c>
      <c r="F50" s="8" t="n">
        <v>201.6361</v>
      </c>
      <c r="G50" s="9" t="n">
        <v>237524</v>
      </c>
      <c r="H50" s="18" t="n">
        <v>0</v>
      </c>
      <c r="I50" s="8" t="n">
        <v>0</v>
      </c>
      <c r="J50" s="9" t="n">
        <v>0</v>
      </c>
      <c r="K50" s="18" t="n">
        <v>0.0292</v>
      </c>
      <c r="L50" s="8" t="n">
        <v>201.6361</v>
      </c>
      <c r="M50" s="9" t="n">
        <v>237524</v>
      </c>
      <c r="N50" s="29" t="n">
        <v>24.9425</v>
      </c>
      <c r="O50" s="30" t="n">
        <v>25.9075</v>
      </c>
      <c r="P50" s="30" t="n">
        <v>22.805</v>
      </c>
      <c r="Q50" s="30" t="n">
        <v>25.2525</v>
      </c>
      <c r="R50" s="31" t="n">
        <v>0.0124</v>
      </c>
    </row>
    <row r="51">
      <c r="A51" s="11" t="n">
        <v>44026</v>
      </c>
      <c r="B51" s="5" t="inlineStr">
        <is>
          <t>Tuesday</t>
        </is>
      </c>
      <c r="C51" s="10" t="n">
        <v>44013</v>
      </c>
      <c r="D51" s="5" t="inlineStr">
        <is>
          <t>Q2FY21</t>
        </is>
      </c>
      <c r="E51" s="18" t="n">
        <v>0.056</v>
      </c>
      <c r="F51" s="8" t="n">
        <v>257.3083</v>
      </c>
      <c r="G51" s="9" t="n">
        <v>306690</v>
      </c>
      <c r="H51" s="18" t="n">
        <v>0</v>
      </c>
      <c r="I51" s="8" t="n">
        <v>0</v>
      </c>
      <c r="J51" s="9" t="n">
        <v>0</v>
      </c>
      <c r="K51" s="18" t="n">
        <v>0.056</v>
      </c>
      <c r="L51" s="8" t="n">
        <v>257.3083</v>
      </c>
      <c r="M51" s="9" t="n">
        <v>306690</v>
      </c>
      <c r="N51" s="29" t="n">
        <v>25.2525</v>
      </c>
      <c r="O51" s="30" t="n">
        <v>27.265</v>
      </c>
      <c r="P51" s="30" t="n">
        <v>25.2525</v>
      </c>
      <c r="Q51" s="30" t="n">
        <v>26.6375</v>
      </c>
      <c r="R51" s="31" t="n">
        <v>0.0548</v>
      </c>
    </row>
    <row r="52">
      <c r="A52" s="11" t="n">
        <v>44027</v>
      </c>
      <c r="B52" s="5" t="inlineStr">
        <is>
          <t>Wednesday</t>
        </is>
      </c>
      <c r="C52" s="10" t="n">
        <v>44013</v>
      </c>
      <c r="D52" s="5" t="inlineStr">
        <is>
          <t>Q2FY21</t>
        </is>
      </c>
      <c r="E52" s="18" t="n">
        <v>0.0622</v>
      </c>
      <c r="F52" s="8" t="n">
        <v>337.8663</v>
      </c>
      <c r="G52" s="9" t="n">
        <v>401063</v>
      </c>
      <c r="H52" s="18" t="n">
        <v>0</v>
      </c>
      <c r="I52" s="8" t="n">
        <v>0</v>
      </c>
      <c r="J52" s="9" t="n">
        <v>0</v>
      </c>
      <c r="K52" s="18" t="n">
        <v>0.0622</v>
      </c>
      <c r="L52" s="8" t="n">
        <v>337.8663</v>
      </c>
      <c r="M52" s="9" t="n">
        <v>401063</v>
      </c>
      <c r="N52" s="29" t="n">
        <v>26.6375</v>
      </c>
      <c r="O52" s="30" t="n">
        <v>26.6375</v>
      </c>
      <c r="P52" s="30" t="n">
        <v>23.74</v>
      </c>
      <c r="Q52" s="30" t="n">
        <v>26.29</v>
      </c>
      <c r="R52" s="31" t="n">
        <v>-0.013</v>
      </c>
    </row>
    <row r="53">
      <c r="A53" s="11" t="n">
        <v>44028</v>
      </c>
      <c r="B53" s="5" t="inlineStr">
        <is>
          <t>Thursday</t>
        </is>
      </c>
      <c r="C53" s="10" t="n">
        <v>44013</v>
      </c>
      <c r="D53" s="5" t="inlineStr">
        <is>
          <t>Q2FY21</t>
        </is>
      </c>
      <c r="E53" s="18" t="n">
        <v>0.0589</v>
      </c>
      <c r="F53" s="8" t="n">
        <v>359.0436</v>
      </c>
      <c r="G53" s="9" t="n">
        <v>427589</v>
      </c>
      <c r="H53" s="18" t="n">
        <v>0</v>
      </c>
      <c r="I53" s="8" t="n">
        <v>0</v>
      </c>
      <c r="J53" s="9" t="n">
        <v>0</v>
      </c>
      <c r="K53" s="18" t="n">
        <v>0.0589</v>
      </c>
      <c r="L53" s="8" t="n">
        <v>359.0436</v>
      </c>
      <c r="M53" s="9" t="n">
        <v>427589</v>
      </c>
      <c r="N53" s="29" t="n">
        <v>26.29</v>
      </c>
      <c r="O53" s="30" t="n">
        <v>26.5975</v>
      </c>
      <c r="P53" s="30" t="n">
        <v>25.245</v>
      </c>
      <c r="Q53" s="30" t="n">
        <v>25.3625</v>
      </c>
      <c r="R53" s="31" t="n">
        <v>-0.0353</v>
      </c>
    </row>
    <row r="54">
      <c r="A54" s="11" t="n">
        <v>44029</v>
      </c>
      <c r="B54" s="5" t="inlineStr">
        <is>
          <t>Friday</t>
        </is>
      </c>
      <c r="C54" s="10" t="n">
        <v>44013</v>
      </c>
      <c r="D54" s="5" t="inlineStr">
        <is>
          <t>Q2FY21</t>
        </is>
      </c>
      <c r="E54" s="18" t="n">
        <v>0.0351</v>
      </c>
      <c r="F54" s="8" t="n">
        <v>333.5532</v>
      </c>
      <c r="G54" s="9" t="n">
        <v>405926</v>
      </c>
      <c r="H54" s="18" t="n">
        <v>0</v>
      </c>
      <c r="I54" s="8" t="n">
        <v>0</v>
      </c>
      <c r="J54" s="9" t="n">
        <v>0</v>
      </c>
      <c r="K54" s="18" t="n">
        <v>0.0351</v>
      </c>
      <c r="L54" s="8" t="n">
        <v>333.5532</v>
      </c>
      <c r="M54" s="9" t="n">
        <v>405926</v>
      </c>
      <c r="N54" s="29" t="n">
        <v>25.3625</v>
      </c>
      <c r="O54" s="30" t="n">
        <v>25.5025</v>
      </c>
      <c r="P54" s="30" t="n">
        <v>23.77</v>
      </c>
      <c r="Q54" s="30" t="n">
        <v>24.1575</v>
      </c>
      <c r="R54" s="31" t="n">
        <v>-0.0475</v>
      </c>
    </row>
    <row r="55">
      <c r="A55" s="11" t="n">
        <v>44032</v>
      </c>
      <c r="B55" s="5" t="inlineStr">
        <is>
          <t>Monday</t>
        </is>
      </c>
      <c r="C55" s="10" t="n">
        <v>44013</v>
      </c>
      <c r="D55" s="5" t="inlineStr">
        <is>
          <t>Q2FY21</t>
        </is>
      </c>
      <c r="E55" s="18" t="n">
        <v>0.037</v>
      </c>
      <c r="F55" s="8" t="n">
        <v>317.0652</v>
      </c>
      <c r="G55" s="9" t="n">
        <v>383862</v>
      </c>
      <c r="H55" s="18" t="n">
        <v>0</v>
      </c>
      <c r="I55" s="8" t="n">
        <v>0</v>
      </c>
      <c r="J55" s="9" t="n">
        <v>0</v>
      </c>
      <c r="K55" s="18" t="n">
        <v>0.037</v>
      </c>
      <c r="L55" s="8" t="n">
        <v>317.0652</v>
      </c>
      <c r="M55" s="9" t="n">
        <v>383862</v>
      </c>
      <c r="N55" s="29" t="n">
        <v>24.1575</v>
      </c>
      <c r="O55" s="30" t="n">
        <v>25.12</v>
      </c>
      <c r="P55" s="30" t="n">
        <v>24.1575</v>
      </c>
      <c r="Q55" s="30" t="n">
        <v>24.7125</v>
      </c>
      <c r="R55" s="31" t="n">
        <v>0.023</v>
      </c>
    </row>
    <row r="56">
      <c r="A56" s="11" t="n">
        <v>44033</v>
      </c>
      <c r="B56" s="5" t="inlineStr">
        <is>
          <t>Tuesday</t>
        </is>
      </c>
      <c r="C56" s="10" t="n">
        <v>44013</v>
      </c>
      <c r="D56" s="5" t="inlineStr">
        <is>
          <t>Q2FY21</t>
        </is>
      </c>
      <c r="E56" s="18" t="n">
        <v>0.0492</v>
      </c>
      <c r="F56" s="8" t="n">
        <v>292.4857</v>
      </c>
      <c r="G56" s="9" t="n">
        <v>361667</v>
      </c>
      <c r="H56" s="18" t="n">
        <v>0</v>
      </c>
      <c r="I56" s="8" t="n">
        <v>0</v>
      </c>
      <c r="J56" s="9" t="n">
        <v>0</v>
      </c>
      <c r="K56" s="18" t="n">
        <v>0.0492</v>
      </c>
      <c r="L56" s="8" t="n">
        <v>292.4857</v>
      </c>
      <c r="M56" s="9" t="n">
        <v>361667</v>
      </c>
      <c r="N56" s="29" t="n">
        <v>24.7125</v>
      </c>
      <c r="O56" s="30" t="n">
        <v>24.7125</v>
      </c>
      <c r="P56" s="30" t="n">
        <v>23.725</v>
      </c>
      <c r="Q56" s="30" t="n">
        <v>24.4275</v>
      </c>
      <c r="R56" s="31" t="n">
        <v>-0.0115</v>
      </c>
    </row>
    <row r="57">
      <c r="A57" s="11" t="n">
        <v>44034</v>
      </c>
      <c r="B57" s="5" t="inlineStr">
        <is>
          <t>Wednesday</t>
        </is>
      </c>
      <c r="C57" s="10" t="n">
        <v>44013</v>
      </c>
      <c r="D57" s="5" t="inlineStr">
        <is>
          <t>Q2FY21</t>
        </is>
      </c>
      <c r="E57" s="18" t="n">
        <v>0.05</v>
      </c>
      <c r="F57" s="8" t="n">
        <v>358.8245</v>
      </c>
      <c r="G57" s="9" t="n">
        <v>418667</v>
      </c>
      <c r="H57" s="18" t="n">
        <v>0</v>
      </c>
      <c r="I57" s="8" t="n">
        <v>0</v>
      </c>
      <c r="J57" s="9" t="n">
        <v>0</v>
      </c>
      <c r="K57" s="18" t="n">
        <v>0.05</v>
      </c>
      <c r="L57" s="8" t="n">
        <v>358.8245</v>
      </c>
      <c r="M57" s="9" t="n">
        <v>418667</v>
      </c>
      <c r="N57" s="29" t="n">
        <v>24.4275</v>
      </c>
      <c r="O57" s="30" t="n">
        <v>25.8025</v>
      </c>
      <c r="P57" s="30" t="n">
        <v>23.73</v>
      </c>
      <c r="Q57" s="30" t="n">
        <v>24.885</v>
      </c>
      <c r="R57" s="31" t="n">
        <v>0.0187</v>
      </c>
    </row>
    <row r="58">
      <c r="A58" s="11" t="n">
        <v>44035</v>
      </c>
      <c r="B58" s="5" t="inlineStr">
        <is>
          <t>Thursday</t>
        </is>
      </c>
      <c r="C58" s="10" t="n">
        <v>44013</v>
      </c>
      <c r="D58" s="5" t="inlineStr">
        <is>
          <t>Q2FY21</t>
        </is>
      </c>
      <c r="E58" s="18" t="n">
        <v>0.0484</v>
      </c>
      <c r="F58" s="8" t="n">
        <v>382.1007</v>
      </c>
      <c r="G58" s="9" t="n">
        <v>447805</v>
      </c>
      <c r="H58" s="18" t="n">
        <v>0</v>
      </c>
      <c r="I58" s="8" t="n">
        <v>0</v>
      </c>
      <c r="J58" s="9" t="n">
        <v>0</v>
      </c>
      <c r="K58" s="18" t="n">
        <v>0.0484</v>
      </c>
      <c r="L58" s="8" t="n">
        <v>382.1007</v>
      </c>
      <c r="M58" s="9" t="n">
        <v>447805</v>
      </c>
      <c r="N58" s="29" t="n">
        <v>24.885</v>
      </c>
      <c r="O58" s="30" t="n">
        <v>24.935</v>
      </c>
      <c r="P58" s="30" t="n">
        <v>24.0075</v>
      </c>
      <c r="Q58" s="30" t="n">
        <v>24.64</v>
      </c>
      <c r="R58" s="31" t="n">
        <v>-0.0098</v>
      </c>
    </row>
    <row r="59">
      <c r="A59" s="11" t="n">
        <v>44036</v>
      </c>
      <c r="B59" s="5" t="inlineStr">
        <is>
          <t>Friday</t>
        </is>
      </c>
      <c r="C59" s="10" t="n">
        <v>44013</v>
      </c>
      <c r="D59" s="5" t="inlineStr">
        <is>
          <t>Q2FY21</t>
        </is>
      </c>
      <c r="E59" s="18" t="n">
        <v>0.0314</v>
      </c>
      <c r="F59" s="8" t="n">
        <v>383.9524</v>
      </c>
      <c r="G59" s="9" t="n">
        <v>442047</v>
      </c>
      <c r="H59" s="18" t="n">
        <v>0</v>
      </c>
      <c r="I59" s="8" t="n">
        <v>0</v>
      </c>
      <c r="J59" s="9" t="n">
        <v>0</v>
      </c>
      <c r="K59" s="18" t="n">
        <v>0.0314</v>
      </c>
      <c r="L59" s="8" t="n">
        <v>383.9524</v>
      </c>
      <c r="M59" s="9" t="n">
        <v>442047</v>
      </c>
      <c r="N59" s="29" t="n">
        <v>24.64</v>
      </c>
      <c r="O59" s="30" t="n">
        <v>25.295</v>
      </c>
      <c r="P59" s="30" t="n">
        <v>22.7375</v>
      </c>
      <c r="Q59" s="30" t="n">
        <v>24.535</v>
      </c>
      <c r="R59" s="31" t="n">
        <v>-0.0043</v>
      </c>
    </row>
    <row r="60">
      <c r="A60" s="11" t="n">
        <v>44039</v>
      </c>
      <c r="B60" s="5" t="inlineStr">
        <is>
          <t>Monday</t>
        </is>
      </c>
      <c r="C60" s="10" t="n">
        <v>44013</v>
      </c>
      <c r="D60" s="5" t="inlineStr">
        <is>
          <t>Q2FY21</t>
        </is>
      </c>
      <c r="E60" s="18" t="n">
        <v>0.0159</v>
      </c>
      <c r="F60" s="8" t="n">
        <v>406.5713</v>
      </c>
      <c r="G60" s="9" t="n">
        <v>463069</v>
      </c>
      <c r="H60" s="18" t="n">
        <v>0</v>
      </c>
      <c r="I60" s="8" t="n">
        <v>0</v>
      </c>
      <c r="J60" s="9" t="n">
        <v>0</v>
      </c>
      <c r="K60" s="18" t="n">
        <v>0.0159</v>
      </c>
      <c r="L60" s="8" t="n">
        <v>406.5713</v>
      </c>
      <c r="M60" s="9" t="n">
        <v>463069</v>
      </c>
      <c r="N60" s="29" t="n">
        <v>24.535</v>
      </c>
      <c r="O60" s="30" t="n">
        <v>25.7175</v>
      </c>
      <c r="P60" s="30" t="n">
        <v>23.29</v>
      </c>
      <c r="Q60" s="30" t="n">
        <v>25.0175</v>
      </c>
      <c r="R60" s="31" t="n">
        <v>0.0197</v>
      </c>
    </row>
    <row r="61">
      <c r="A61" s="11" t="n">
        <v>44040</v>
      </c>
      <c r="B61" s="5" t="inlineStr">
        <is>
          <t>Tuesday</t>
        </is>
      </c>
      <c r="C61" s="10" t="n">
        <v>44013</v>
      </c>
      <c r="D61" s="5" t="inlineStr">
        <is>
          <t>Q2FY21</t>
        </is>
      </c>
      <c r="E61" s="18" t="n">
        <v>0.0526</v>
      </c>
      <c r="F61" s="8" t="n">
        <v>412.1937</v>
      </c>
      <c r="G61" s="9" t="n">
        <v>496243</v>
      </c>
      <c r="H61" s="18" t="n">
        <v>0</v>
      </c>
      <c r="I61" s="8" t="n">
        <v>0</v>
      </c>
      <c r="J61" s="9" t="n">
        <v>0</v>
      </c>
      <c r="K61" s="18" t="n">
        <v>0.0526</v>
      </c>
      <c r="L61" s="8" t="n">
        <v>412.1937</v>
      </c>
      <c r="M61" s="9" t="n">
        <v>496243</v>
      </c>
      <c r="N61" s="29" t="n">
        <v>25.0175</v>
      </c>
      <c r="O61" s="30" t="n">
        <v>25.215</v>
      </c>
      <c r="P61" s="30" t="n">
        <v>23.545</v>
      </c>
      <c r="Q61" s="30" t="n">
        <v>23.6425</v>
      </c>
      <c r="R61" s="31" t="n">
        <v>-0.055</v>
      </c>
    </row>
    <row r="62">
      <c r="A62" s="11" t="n">
        <v>44041</v>
      </c>
      <c r="B62" s="5" t="inlineStr">
        <is>
          <t>Wednesday</t>
        </is>
      </c>
      <c r="C62" s="10" t="n">
        <v>44013</v>
      </c>
      <c r="D62" s="5" t="inlineStr">
        <is>
          <t>Q2FY21</t>
        </is>
      </c>
      <c r="E62" s="18" t="n">
        <v>0.0418</v>
      </c>
      <c r="F62" s="8" t="n">
        <v>424.1507</v>
      </c>
      <c r="G62" s="9" t="n">
        <v>496685</v>
      </c>
      <c r="H62" s="18" t="n">
        <v>0</v>
      </c>
      <c r="I62" s="8" t="n">
        <v>0</v>
      </c>
      <c r="J62" s="9" t="n">
        <v>0</v>
      </c>
      <c r="K62" s="18" t="n">
        <v>0.0418</v>
      </c>
      <c r="L62" s="8" t="n">
        <v>424.1507</v>
      </c>
      <c r="M62" s="9" t="n">
        <v>496685</v>
      </c>
      <c r="N62" s="29" t="n">
        <v>23.6425</v>
      </c>
      <c r="O62" s="30" t="n">
        <v>24.4975</v>
      </c>
      <c r="P62" s="30" t="n">
        <v>23.6425</v>
      </c>
      <c r="Q62" s="30" t="n">
        <v>24.1125</v>
      </c>
      <c r="R62" s="31" t="n">
        <v>0.0199</v>
      </c>
    </row>
    <row r="63">
      <c r="A63" s="11" t="n">
        <v>44042</v>
      </c>
      <c r="B63" s="5" t="inlineStr">
        <is>
          <t>Thursday</t>
        </is>
      </c>
      <c r="C63" s="10" t="n">
        <v>44013</v>
      </c>
      <c r="D63" s="5" t="inlineStr">
        <is>
          <t>Q2FY21</t>
        </is>
      </c>
      <c r="E63" s="18" t="n">
        <v>0.0359</v>
      </c>
      <c r="F63" s="8" t="n">
        <v>527.1438000000001</v>
      </c>
      <c r="G63" s="9" t="n">
        <v>641257</v>
      </c>
      <c r="H63" s="18" t="n">
        <v>0</v>
      </c>
      <c r="I63" s="8" t="n">
        <v>0</v>
      </c>
      <c r="J63" s="9" t="n">
        <v>0</v>
      </c>
      <c r="K63" s="18" t="n">
        <v>0.0359</v>
      </c>
      <c r="L63" s="8" t="n">
        <v>527.1438000000001</v>
      </c>
      <c r="M63" s="9" t="n">
        <v>641257</v>
      </c>
      <c r="N63" s="29" t="n">
        <v>24.1125</v>
      </c>
      <c r="O63" s="30" t="n">
        <v>25.1425</v>
      </c>
      <c r="P63" s="30" t="n">
        <v>22.09</v>
      </c>
      <c r="Q63" s="30" t="n">
        <v>24.7275</v>
      </c>
      <c r="R63" s="31" t="n">
        <v>0.0255</v>
      </c>
    </row>
    <row r="64">
      <c r="A64" s="11" t="n">
        <v>44043</v>
      </c>
      <c r="B64" s="5" t="inlineStr">
        <is>
          <t>Friday</t>
        </is>
      </c>
      <c r="C64" s="10" t="n">
        <v>44013</v>
      </c>
      <c r="D64" s="5" t="inlineStr">
        <is>
          <t>Q2FY21</t>
        </is>
      </c>
      <c r="E64" s="18" t="n">
        <v>0.0317</v>
      </c>
      <c r="F64" s="8" t="n">
        <v>512.7893</v>
      </c>
      <c r="G64" s="9" t="n">
        <v>610561</v>
      </c>
      <c r="H64" s="18" t="n">
        <v>0</v>
      </c>
      <c r="I64" s="8" t="n">
        <v>0</v>
      </c>
      <c r="J64" s="9" t="n">
        <v>0</v>
      </c>
      <c r="K64" s="18" t="n">
        <v>0.0317</v>
      </c>
      <c r="L64" s="8" t="n">
        <v>512.7893</v>
      </c>
      <c r="M64" s="9" t="n">
        <v>610561</v>
      </c>
      <c r="N64" s="29" t="n">
        <v>24.7275</v>
      </c>
      <c r="O64" s="30" t="n">
        <v>25.3725</v>
      </c>
      <c r="P64" s="30" t="n">
        <v>23.9675</v>
      </c>
      <c r="Q64" s="30" t="n">
        <v>24.1925</v>
      </c>
      <c r="R64" s="31" t="n">
        <v>-0.0216</v>
      </c>
    </row>
    <row r="65">
      <c r="A65" s="11" t="n">
        <v>44046</v>
      </c>
      <c r="B65" s="5" t="inlineStr">
        <is>
          <t>Monday</t>
        </is>
      </c>
      <c r="C65" s="10" t="n">
        <v>44044</v>
      </c>
      <c r="D65" s="5" t="inlineStr">
        <is>
          <t>Q2FY21</t>
        </is>
      </c>
      <c r="E65" s="18" t="n">
        <v>0.0456</v>
      </c>
      <c r="F65" s="8" t="n">
        <v>601.575</v>
      </c>
      <c r="G65" s="9" t="n">
        <v>706329</v>
      </c>
      <c r="H65" s="18" t="n">
        <v>0</v>
      </c>
      <c r="I65" s="8" t="n">
        <v>0</v>
      </c>
      <c r="J65" s="9" t="n">
        <v>0</v>
      </c>
      <c r="K65" s="18" t="n">
        <v>0.0456</v>
      </c>
      <c r="L65" s="8" t="n">
        <v>601.575</v>
      </c>
      <c r="M65" s="9" t="n">
        <v>706329</v>
      </c>
      <c r="N65" s="29" t="n">
        <v>24.1925</v>
      </c>
      <c r="O65" s="30" t="n">
        <v>25.69</v>
      </c>
      <c r="P65" s="30" t="n">
        <v>23.2625</v>
      </c>
      <c r="Q65" s="30" t="n">
        <v>25.185</v>
      </c>
      <c r="R65" s="31" t="n">
        <v>0.041</v>
      </c>
    </row>
    <row r="66">
      <c r="A66" s="11" t="n">
        <v>44047</v>
      </c>
      <c r="B66" s="5" t="inlineStr">
        <is>
          <t>Tuesday</t>
        </is>
      </c>
      <c r="C66" s="10" t="n">
        <v>44044</v>
      </c>
      <c r="D66" s="5" t="inlineStr">
        <is>
          <t>Q2FY21</t>
        </is>
      </c>
      <c r="E66" s="18" t="n">
        <v>0.041</v>
      </c>
      <c r="F66" s="8" t="n">
        <v>621.663</v>
      </c>
      <c r="G66" s="9" t="n">
        <v>722762</v>
      </c>
      <c r="H66" s="18" t="n">
        <v>0</v>
      </c>
      <c r="I66" s="8" t="n">
        <v>0</v>
      </c>
      <c r="J66" s="9" t="n">
        <v>0</v>
      </c>
      <c r="K66" s="18" t="n">
        <v>0.041</v>
      </c>
      <c r="L66" s="8" t="n">
        <v>621.663</v>
      </c>
      <c r="M66" s="9" t="n">
        <v>722762</v>
      </c>
      <c r="N66" s="29" t="n">
        <v>25.185</v>
      </c>
      <c r="O66" s="30" t="n">
        <v>25.185</v>
      </c>
      <c r="P66" s="30" t="n">
        <v>23.555</v>
      </c>
      <c r="Q66" s="30" t="n">
        <v>23.815</v>
      </c>
      <c r="R66" s="31" t="n">
        <v>-0.0544</v>
      </c>
    </row>
    <row r="67">
      <c r="A67" s="11" t="n">
        <v>44048</v>
      </c>
      <c r="B67" s="5" t="inlineStr">
        <is>
          <t>Wednesday</t>
        </is>
      </c>
      <c r="C67" s="10" t="n">
        <v>44044</v>
      </c>
      <c r="D67" s="5" t="inlineStr">
        <is>
          <t>Q2FY21</t>
        </is>
      </c>
      <c r="E67" s="18" t="n">
        <v>0.0341</v>
      </c>
      <c r="F67" s="8" t="n">
        <v>625.4118999999999</v>
      </c>
      <c r="G67" s="9" t="n">
        <v>731239</v>
      </c>
      <c r="H67" s="18" t="n">
        <v>0</v>
      </c>
      <c r="I67" s="8" t="n">
        <v>0</v>
      </c>
      <c r="J67" s="9" t="n">
        <v>0</v>
      </c>
      <c r="K67" s="18" t="n">
        <v>0.0341</v>
      </c>
      <c r="L67" s="8" t="n">
        <v>625.4118999999999</v>
      </c>
      <c r="M67" s="9" t="n">
        <v>731239</v>
      </c>
      <c r="N67" s="29" t="n">
        <v>23.815</v>
      </c>
      <c r="O67" s="30" t="n">
        <v>23.9325</v>
      </c>
      <c r="P67" s="30" t="n">
        <v>21.825</v>
      </c>
      <c r="Q67" s="30" t="n">
        <v>23.5675</v>
      </c>
      <c r="R67" s="31" t="n">
        <v>-0.0104</v>
      </c>
    </row>
    <row r="68">
      <c r="A68" s="11" t="n">
        <v>44049</v>
      </c>
      <c r="B68" s="5" t="inlineStr">
        <is>
          <t>Thursday</t>
        </is>
      </c>
      <c r="C68" s="10" t="n">
        <v>44044</v>
      </c>
      <c r="D68" s="5" t="inlineStr">
        <is>
          <t>Q2FY21</t>
        </is>
      </c>
      <c r="E68" s="18" t="n">
        <v>0.0354</v>
      </c>
      <c r="F68" s="8" t="n">
        <v>654.5907999999999</v>
      </c>
      <c r="G68" s="9" t="n">
        <v>778436</v>
      </c>
      <c r="H68" s="18" t="n">
        <v>0</v>
      </c>
      <c r="I68" s="8" t="n">
        <v>0</v>
      </c>
      <c r="J68" s="9" t="n">
        <v>0</v>
      </c>
      <c r="K68" s="18" t="n">
        <v>0.0354</v>
      </c>
      <c r="L68" s="8" t="n">
        <v>654.5907999999999</v>
      </c>
      <c r="M68" s="9" t="n">
        <v>778436</v>
      </c>
      <c r="N68" s="29" t="n">
        <v>23.5675</v>
      </c>
      <c r="O68" s="30" t="n">
        <v>23.705</v>
      </c>
      <c r="P68" s="30" t="n">
        <v>22.525</v>
      </c>
      <c r="Q68" s="30" t="n">
        <v>23.15</v>
      </c>
      <c r="R68" s="31" t="n">
        <v>-0.0177</v>
      </c>
    </row>
    <row r="69">
      <c r="A69" s="11" t="n">
        <v>44050</v>
      </c>
      <c r="B69" s="5" t="inlineStr">
        <is>
          <t>Friday</t>
        </is>
      </c>
      <c r="C69" s="10" t="n">
        <v>44044</v>
      </c>
      <c r="D69" s="5" t="inlineStr">
        <is>
          <t>Q2FY21</t>
        </is>
      </c>
      <c r="E69" s="18" t="n">
        <v>0.032</v>
      </c>
      <c r="F69" s="8" t="n">
        <v>662.7083</v>
      </c>
      <c r="G69" s="9" t="n">
        <v>802583</v>
      </c>
      <c r="H69" s="18" t="n">
        <v>0</v>
      </c>
      <c r="I69" s="8" t="n">
        <v>0</v>
      </c>
      <c r="J69" s="9" t="n">
        <v>0</v>
      </c>
      <c r="K69" s="18" t="n">
        <v>0.032</v>
      </c>
      <c r="L69" s="8" t="n">
        <v>662.7083</v>
      </c>
      <c r="M69" s="9" t="n">
        <v>802583</v>
      </c>
      <c r="N69" s="29" t="n">
        <v>23.15</v>
      </c>
      <c r="O69" s="30" t="n">
        <v>23.31</v>
      </c>
      <c r="P69" s="30" t="n">
        <v>21.755</v>
      </c>
      <c r="Q69" s="30" t="n">
        <v>22.5775</v>
      </c>
      <c r="R69" s="31" t="n">
        <v>-0.0247</v>
      </c>
    </row>
    <row r="70">
      <c r="A70" s="11" t="n">
        <v>44053</v>
      </c>
      <c r="B70" s="5" t="inlineStr">
        <is>
          <t>Monday</t>
        </is>
      </c>
      <c r="C70" s="10" t="n">
        <v>44044</v>
      </c>
      <c r="D70" s="5" t="inlineStr">
        <is>
          <t>Q2FY21</t>
        </is>
      </c>
      <c r="E70" s="18" t="n">
        <v>0.0422</v>
      </c>
      <c r="F70" s="8" t="n">
        <v>717.577</v>
      </c>
      <c r="G70" s="9" t="n">
        <v>862140</v>
      </c>
      <c r="H70" s="18" t="n">
        <v>0</v>
      </c>
      <c r="I70" s="8" t="n">
        <v>0</v>
      </c>
      <c r="J70" s="9" t="n">
        <v>0</v>
      </c>
      <c r="K70" s="18" t="n">
        <v>0.0422</v>
      </c>
      <c r="L70" s="8" t="n">
        <v>717.577</v>
      </c>
      <c r="M70" s="9" t="n">
        <v>862140</v>
      </c>
      <c r="N70" s="29" t="n">
        <v>22.5775</v>
      </c>
      <c r="O70" s="30" t="n">
        <v>23.015</v>
      </c>
      <c r="P70" s="30" t="n">
        <v>21.4525</v>
      </c>
      <c r="Q70" s="30" t="n">
        <v>22.51</v>
      </c>
      <c r="R70" s="31" t="n">
        <v>-0.003</v>
      </c>
    </row>
    <row r="71">
      <c r="A71" s="11" t="n">
        <v>44054</v>
      </c>
      <c r="B71" s="5" t="inlineStr">
        <is>
          <t>Tuesday</t>
        </is>
      </c>
      <c r="C71" s="10" t="n">
        <v>44044</v>
      </c>
      <c r="D71" s="5" t="inlineStr">
        <is>
          <t>Q2FY21</t>
        </is>
      </c>
      <c r="E71" s="18" t="n">
        <v>0.0416</v>
      </c>
      <c r="F71" s="8" t="n">
        <v>658.7252</v>
      </c>
      <c r="G71" s="9" t="n">
        <v>803721</v>
      </c>
      <c r="H71" s="18" t="n">
        <v>0</v>
      </c>
      <c r="I71" s="8" t="n">
        <v>0</v>
      </c>
      <c r="J71" s="9" t="n">
        <v>0</v>
      </c>
      <c r="K71" s="18" t="n">
        <v>0.0416</v>
      </c>
      <c r="L71" s="8" t="n">
        <v>658.7252</v>
      </c>
      <c r="M71" s="9" t="n">
        <v>803721</v>
      </c>
      <c r="N71" s="29" t="n">
        <v>22.51</v>
      </c>
      <c r="O71" s="30" t="n">
        <v>22.51</v>
      </c>
      <c r="P71" s="30" t="n">
        <v>20.215</v>
      </c>
      <c r="Q71" s="30" t="n">
        <v>21.36</v>
      </c>
      <c r="R71" s="31" t="n">
        <v>-0.0511</v>
      </c>
    </row>
    <row r="72">
      <c r="A72" s="11" t="n">
        <v>44055</v>
      </c>
      <c r="B72" s="5" t="inlineStr">
        <is>
          <t>Wednesday</t>
        </is>
      </c>
      <c r="C72" s="10" t="n">
        <v>44044</v>
      </c>
      <c r="D72" s="5" t="inlineStr">
        <is>
          <t>Q2FY21</t>
        </is>
      </c>
      <c r="E72" s="18" t="n">
        <v>0.042</v>
      </c>
      <c r="F72" s="8" t="n">
        <v>639.889</v>
      </c>
      <c r="G72" s="9" t="n">
        <v>777918</v>
      </c>
      <c r="H72" s="18" t="n">
        <v>0</v>
      </c>
      <c r="I72" s="8" t="n">
        <v>0</v>
      </c>
      <c r="J72" s="9" t="n">
        <v>0</v>
      </c>
      <c r="K72" s="18" t="n">
        <v>0.042</v>
      </c>
      <c r="L72" s="8" t="n">
        <v>639.889</v>
      </c>
      <c r="M72" s="9" t="n">
        <v>777918</v>
      </c>
      <c r="N72" s="29" t="n">
        <v>21.36</v>
      </c>
      <c r="O72" s="30" t="n">
        <v>21.9225</v>
      </c>
      <c r="P72" s="30" t="n">
        <v>16.85</v>
      </c>
      <c r="Q72" s="30" t="n">
        <v>20.845</v>
      </c>
      <c r="R72" s="31" t="n">
        <v>-0.0241</v>
      </c>
    </row>
    <row r="73">
      <c r="A73" s="11" t="n">
        <v>44056</v>
      </c>
      <c r="B73" s="5" t="inlineStr">
        <is>
          <t>Thursday</t>
        </is>
      </c>
      <c r="C73" s="10" t="n">
        <v>44044</v>
      </c>
      <c r="D73" s="5" t="inlineStr">
        <is>
          <t>Q2FY21</t>
        </is>
      </c>
      <c r="E73" s="18" t="n">
        <v>0.0467</v>
      </c>
      <c r="F73" s="8" t="n">
        <v>706.9505</v>
      </c>
      <c r="G73" s="9" t="n">
        <v>863101</v>
      </c>
      <c r="H73" s="18" t="n">
        <v>0</v>
      </c>
      <c r="I73" s="8" t="n">
        <v>0</v>
      </c>
      <c r="J73" s="9" t="n">
        <v>0</v>
      </c>
      <c r="K73" s="18" t="n">
        <v>0.0467</v>
      </c>
      <c r="L73" s="8" t="n">
        <v>706.9505</v>
      </c>
      <c r="M73" s="9" t="n">
        <v>863101</v>
      </c>
      <c r="N73" s="29" t="n">
        <v>20.845</v>
      </c>
      <c r="O73" s="30" t="n">
        <v>21.19</v>
      </c>
      <c r="P73" s="30" t="n">
        <v>19.46</v>
      </c>
      <c r="Q73" s="30" t="n">
        <v>20.5675</v>
      </c>
      <c r="R73" s="31" t="n">
        <v>-0.0133</v>
      </c>
    </row>
    <row r="74">
      <c r="A74" s="11" t="n">
        <v>44057</v>
      </c>
      <c r="B74" s="5" t="inlineStr">
        <is>
          <t>Friday</t>
        </is>
      </c>
      <c r="C74" s="10" t="n">
        <v>44044</v>
      </c>
      <c r="D74" s="5" t="inlineStr">
        <is>
          <t>Q2FY21</t>
        </is>
      </c>
      <c r="E74" s="18" t="n">
        <v>0.0525</v>
      </c>
      <c r="F74" s="8" t="n">
        <v>967.8391</v>
      </c>
      <c r="G74" s="9" t="n">
        <v>1109232</v>
      </c>
      <c r="H74" s="18" t="n">
        <v>0</v>
      </c>
      <c r="I74" s="8" t="n">
        <v>0</v>
      </c>
      <c r="J74" s="9" t="n">
        <v>0</v>
      </c>
      <c r="K74" s="18" t="n">
        <v>0.0525</v>
      </c>
      <c r="L74" s="8" t="n">
        <v>967.8391</v>
      </c>
      <c r="M74" s="9" t="n">
        <v>1109232</v>
      </c>
      <c r="N74" s="29" t="n">
        <v>20.5675</v>
      </c>
      <c r="O74" s="30" t="n">
        <v>22.97</v>
      </c>
      <c r="P74" s="30" t="n">
        <v>16.34</v>
      </c>
      <c r="Q74" s="30" t="n">
        <v>21.6725</v>
      </c>
      <c r="R74" s="31" t="n">
        <v>0.0537</v>
      </c>
    </row>
    <row r="75">
      <c r="A75" s="11" t="n">
        <v>44060</v>
      </c>
      <c r="B75" s="5" t="inlineStr">
        <is>
          <t>Monday</t>
        </is>
      </c>
      <c r="C75" s="10" t="n">
        <v>44044</v>
      </c>
      <c r="D75" s="5" t="inlineStr">
        <is>
          <t>Q2FY21</t>
        </is>
      </c>
      <c r="E75" s="18" t="n">
        <v>0.0494</v>
      </c>
      <c r="F75" s="8" t="n">
        <v>881.2386</v>
      </c>
      <c r="G75" s="9" t="n">
        <v>1055968</v>
      </c>
      <c r="H75" s="18" t="n">
        <v>0</v>
      </c>
      <c r="I75" s="8" t="n">
        <v>0</v>
      </c>
      <c r="J75" s="9" t="n">
        <v>0</v>
      </c>
      <c r="K75" s="18" t="n">
        <v>0.0494</v>
      </c>
      <c r="L75" s="8" t="n">
        <v>881.2386</v>
      </c>
      <c r="M75" s="9" t="n">
        <v>1055968</v>
      </c>
      <c r="N75" s="29" t="n">
        <v>21.6725</v>
      </c>
      <c r="O75" s="30" t="n">
        <v>22.8775</v>
      </c>
      <c r="P75" s="30" t="n">
        <v>19.5575</v>
      </c>
      <c r="Q75" s="30" t="n">
        <v>21.3075</v>
      </c>
      <c r="R75" s="31" t="n">
        <v>-0.0168</v>
      </c>
    </row>
    <row r="76">
      <c r="A76" s="11" t="n">
        <v>44061</v>
      </c>
      <c r="B76" s="5" t="inlineStr">
        <is>
          <t>Tuesday</t>
        </is>
      </c>
      <c r="C76" s="10" t="n">
        <v>44044</v>
      </c>
      <c r="D76" s="5" t="inlineStr">
        <is>
          <t>Q2FY21</t>
        </is>
      </c>
      <c r="E76" s="18" t="n">
        <v>0.0538</v>
      </c>
      <c r="F76" s="8" t="n">
        <v>808.6984</v>
      </c>
      <c r="G76" s="9" t="n">
        <v>927630</v>
      </c>
      <c r="H76" s="18" t="n">
        <v>0</v>
      </c>
      <c r="I76" s="8" t="n">
        <v>0</v>
      </c>
      <c r="J76" s="9" t="n">
        <v>0</v>
      </c>
      <c r="K76" s="18" t="n">
        <v>0.0538</v>
      </c>
      <c r="L76" s="8" t="n">
        <v>808.6984</v>
      </c>
      <c r="M76" s="9" t="n">
        <v>927630</v>
      </c>
      <c r="N76" s="29" t="n">
        <v>21.3075</v>
      </c>
      <c r="O76" s="30" t="n">
        <v>21.3075</v>
      </c>
      <c r="P76" s="30" t="n">
        <v>18.2525</v>
      </c>
      <c r="Q76" s="30" t="n">
        <v>20.43</v>
      </c>
      <c r="R76" s="31" t="n">
        <v>-0.0412</v>
      </c>
    </row>
    <row r="77">
      <c r="A77" s="11" t="n">
        <v>44062</v>
      </c>
      <c r="B77" s="5" t="inlineStr">
        <is>
          <t>Wednesday</t>
        </is>
      </c>
      <c r="C77" s="10" t="n">
        <v>44044</v>
      </c>
      <c r="D77" s="5" t="inlineStr">
        <is>
          <t>Q2FY21</t>
        </is>
      </c>
      <c r="E77" s="18" t="n">
        <v>0.0543</v>
      </c>
      <c r="F77" s="8" t="n">
        <v>1024.8858</v>
      </c>
      <c r="G77" s="9" t="n">
        <v>1197162</v>
      </c>
      <c r="H77" s="18" t="n">
        <v>0</v>
      </c>
      <c r="I77" s="8" t="n">
        <v>0</v>
      </c>
      <c r="J77" s="9" t="n">
        <v>0</v>
      </c>
      <c r="K77" s="18" t="n">
        <v>0.0543</v>
      </c>
      <c r="L77" s="8" t="n">
        <v>1024.8858</v>
      </c>
      <c r="M77" s="9" t="n">
        <v>1197162</v>
      </c>
      <c r="N77" s="29" t="n">
        <v>20.43</v>
      </c>
      <c r="O77" s="30" t="n">
        <v>20.43</v>
      </c>
      <c r="P77" s="30" t="n">
        <v>17.835</v>
      </c>
      <c r="Q77" s="30" t="n">
        <v>19.9575</v>
      </c>
      <c r="R77" s="31" t="n">
        <v>-0.0231</v>
      </c>
    </row>
    <row r="78">
      <c r="A78" s="11" t="n">
        <v>44063</v>
      </c>
      <c r="B78" s="5" t="inlineStr">
        <is>
          <t>Thursday</t>
        </is>
      </c>
      <c r="C78" s="10" t="n">
        <v>44044</v>
      </c>
      <c r="D78" s="5" t="inlineStr">
        <is>
          <t>Q2FY21</t>
        </is>
      </c>
      <c r="E78" s="18" t="n">
        <v>0.0471</v>
      </c>
      <c r="F78" s="8" t="n">
        <v>1007.5734</v>
      </c>
      <c r="G78" s="9" t="n">
        <v>1124569</v>
      </c>
      <c r="H78" s="18" t="n">
        <v>0</v>
      </c>
      <c r="I78" s="8" t="n">
        <v>0</v>
      </c>
      <c r="J78" s="9" t="n">
        <v>0</v>
      </c>
      <c r="K78" s="18" t="n">
        <v>0.0471</v>
      </c>
      <c r="L78" s="8" t="n">
        <v>1007.5734</v>
      </c>
      <c r="M78" s="9" t="n">
        <v>1124569</v>
      </c>
      <c r="N78" s="29" t="n">
        <v>19.9575</v>
      </c>
      <c r="O78" s="30" t="n">
        <v>21.08</v>
      </c>
      <c r="P78" s="30" t="n">
        <v>17.6625</v>
      </c>
      <c r="Q78" s="30" t="n">
        <v>20.6175</v>
      </c>
      <c r="R78" s="31" t="n">
        <v>0.0331</v>
      </c>
    </row>
    <row r="79">
      <c r="A79" s="11" t="n">
        <v>44064</v>
      </c>
      <c r="B79" s="5" t="inlineStr">
        <is>
          <t>Friday</t>
        </is>
      </c>
      <c r="C79" s="10" t="n">
        <v>44044</v>
      </c>
      <c r="D79" s="5" t="inlineStr">
        <is>
          <t>Q2FY21</t>
        </is>
      </c>
      <c r="E79" s="18" t="n">
        <v>0.0588</v>
      </c>
      <c r="F79" s="8" t="n">
        <v>1031.0266</v>
      </c>
      <c r="G79" s="9" t="n">
        <v>1153299</v>
      </c>
      <c r="H79" s="18" t="n">
        <v>0</v>
      </c>
      <c r="I79" s="8" t="n">
        <v>0</v>
      </c>
      <c r="J79" s="9" t="n">
        <v>0</v>
      </c>
      <c r="K79" s="18" t="n">
        <v>0.0588</v>
      </c>
      <c r="L79" s="8" t="n">
        <v>1031.0266</v>
      </c>
      <c r="M79" s="9" t="n">
        <v>1153299</v>
      </c>
      <c r="N79" s="29" t="n">
        <v>20.6175</v>
      </c>
      <c r="O79" s="30" t="n">
        <v>20.6175</v>
      </c>
      <c r="P79" s="30" t="n">
        <v>14.885</v>
      </c>
      <c r="Q79" s="30" t="n">
        <v>19.9375</v>
      </c>
      <c r="R79" s="31" t="n">
        <v>-0.033</v>
      </c>
    </row>
    <row r="80">
      <c r="A80" s="11" t="n">
        <v>44067</v>
      </c>
      <c r="B80" s="5" t="inlineStr">
        <is>
          <t>Monday</t>
        </is>
      </c>
      <c r="C80" s="10" t="n">
        <v>44044</v>
      </c>
      <c r="D80" s="5" t="inlineStr">
        <is>
          <t>Q2FY21</t>
        </is>
      </c>
      <c r="E80" s="18" t="n">
        <v>0.0713</v>
      </c>
      <c r="F80" s="8" t="n">
        <v>1076.5085</v>
      </c>
      <c r="G80" s="9" t="n">
        <v>1228863</v>
      </c>
      <c r="H80" s="18" t="n">
        <v>0</v>
      </c>
      <c r="I80" s="8" t="n">
        <v>0</v>
      </c>
      <c r="J80" s="9" t="n">
        <v>0</v>
      </c>
      <c r="K80" s="18" t="n">
        <v>0.0713</v>
      </c>
      <c r="L80" s="8" t="n">
        <v>1076.5085</v>
      </c>
      <c r="M80" s="9" t="n">
        <v>1228863</v>
      </c>
      <c r="N80" s="29" t="n">
        <v>19.9375</v>
      </c>
      <c r="O80" s="30" t="n">
        <v>20.0675</v>
      </c>
      <c r="P80" s="30" t="n">
        <v>17.8875</v>
      </c>
      <c r="Q80" s="30" t="n">
        <v>19.23</v>
      </c>
      <c r="R80" s="31" t="n">
        <v>-0.0355</v>
      </c>
    </row>
    <row r="81">
      <c r="A81" s="11" t="n">
        <v>44068</v>
      </c>
      <c r="B81" s="5" t="inlineStr">
        <is>
          <t>Tuesday</t>
        </is>
      </c>
      <c r="C81" s="10" t="n">
        <v>44044</v>
      </c>
      <c r="D81" s="5" t="inlineStr">
        <is>
          <t>Q2FY21</t>
        </is>
      </c>
      <c r="E81" s="18" t="n">
        <v>0.0883</v>
      </c>
      <c r="F81" s="8" t="n">
        <v>1142.5217</v>
      </c>
      <c r="G81" s="9" t="n">
        <v>1312885</v>
      </c>
      <c r="H81" s="18" t="n">
        <v>0</v>
      </c>
      <c r="I81" s="8" t="n">
        <v>0</v>
      </c>
      <c r="J81" s="9" t="n">
        <v>0</v>
      </c>
      <c r="K81" s="18" t="n">
        <v>0.0883</v>
      </c>
      <c r="L81" s="8" t="n">
        <v>1142.5217</v>
      </c>
      <c r="M81" s="9" t="n">
        <v>1312885</v>
      </c>
      <c r="N81" s="29" t="n">
        <v>19.23</v>
      </c>
      <c r="O81" s="30" t="n">
        <v>19.805</v>
      </c>
      <c r="P81" s="30" t="n">
        <v>15.4225</v>
      </c>
      <c r="Q81" s="30" t="n">
        <v>19.315</v>
      </c>
      <c r="R81" s="31" t="n">
        <v>0.0044</v>
      </c>
    </row>
    <row r="82">
      <c r="A82" s="11" t="n">
        <v>44069</v>
      </c>
      <c r="B82" s="5" t="inlineStr">
        <is>
          <t>Wednesday</t>
        </is>
      </c>
      <c r="C82" s="10" t="n">
        <v>44044</v>
      </c>
      <c r="D82" s="5" t="inlineStr">
        <is>
          <t>Q2FY21</t>
        </is>
      </c>
      <c r="E82" s="18" t="n">
        <v>0.0887</v>
      </c>
      <c r="F82" s="8" t="n">
        <v>1130.266</v>
      </c>
      <c r="G82" s="9" t="n">
        <v>1300484</v>
      </c>
      <c r="H82" s="18" t="n">
        <v>0</v>
      </c>
      <c r="I82" s="8" t="n">
        <v>0</v>
      </c>
      <c r="J82" s="9" t="n">
        <v>0</v>
      </c>
      <c r="K82" s="18" t="n">
        <v>0.0887</v>
      </c>
      <c r="L82" s="8" t="n">
        <v>1130.266</v>
      </c>
      <c r="M82" s="9" t="n">
        <v>1300484</v>
      </c>
      <c r="N82" s="29" t="n">
        <v>19.315</v>
      </c>
      <c r="O82" s="30" t="n">
        <v>19.5925</v>
      </c>
      <c r="P82" s="30" t="n">
        <v>17.2225</v>
      </c>
      <c r="Q82" s="30" t="n">
        <v>19.3025</v>
      </c>
      <c r="R82" s="31" t="n">
        <v>-0.0005999999999999999</v>
      </c>
    </row>
    <row r="83">
      <c r="A83" s="11" t="n">
        <v>44070</v>
      </c>
      <c r="B83" s="5" t="inlineStr">
        <is>
          <t>Thursday</t>
        </is>
      </c>
      <c r="C83" s="10" t="n">
        <v>44044</v>
      </c>
      <c r="D83" s="5" t="inlineStr">
        <is>
          <t>Q2FY21</t>
        </is>
      </c>
      <c r="E83" s="18" t="n">
        <v>0.0664</v>
      </c>
      <c r="F83" s="8" t="n">
        <v>1101.6957</v>
      </c>
      <c r="G83" s="9" t="n">
        <v>1257118</v>
      </c>
      <c r="H83" s="18" t="n">
        <v>0</v>
      </c>
      <c r="I83" s="8" t="n">
        <v>0</v>
      </c>
      <c r="J83" s="9" t="n">
        <v>0</v>
      </c>
      <c r="K83" s="18" t="n">
        <v>0.0664</v>
      </c>
      <c r="L83" s="8" t="n">
        <v>1101.6957</v>
      </c>
      <c r="M83" s="9" t="n">
        <v>1257118</v>
      </c>
      <c r="N83" s="29" t="n">
        <v>19.3025</v>
      </c>
      <c r="O83" s="30" t="n">
        <v>19.47</v>
      </c>
      <c r="P83" s="30" t="n">
        <v>17.4525</v>
      </c>
      <c r="Q83" s="30" t="n">
        <v>18.895</v>
      </c>
      <c r="R83" s="31" t="n">
        <v>-0.0211</v>
      </c>
    </row>
    <row r="84">
      <c r="A84" s="11" t="n">
        <v>44071</v>
      </c>
      <c r="B84" s="5" t="inlineStr">
        <is>
          <t>Friday</t>
        </is>
      </c>
      <c r="C84" s="10" t="n">
        <v>44044</v>
      </c>
      <c r="D84" s="5" t="inlineStr">
        <is>
          <t>Q2FY21</t>
        </is>
      </c>
      <c r="E84" s="18" t="n">
        <v>0.061</v>
      </c>
      <c r="F84" s="8" t="n">
        <v>968.4261</v>
      </c>
      <c r="G84" s="9" t="n">
        <v>1073534</v>
      </c>
      <c r="H84" s="18" t="n">
        <v>0</v>
      </c>
      <c r="I84" s="8" t="n">
        <v>0</v>
      </c>
      <c r="J84" s="9" t="n">
        <v>0</v>
      </c>
      <c r="K84" s="18" t="n">
        <v>0.061</v>
      </c>
      <c r="L84" s="8" t="n">
        <v>968.4261</v>
      </c>
      <c r="M84" s="9" t="n">
        <v>1073534</v>
      </c>
      <c r="N84" s="29" t="n">
        <v>18.895</v>
      </c>
      <c r="O84" s="30" t="n">
        <v>18.895</v>
      </c>
      <c r="P84" s="30" t="n">
        <v>16.655</v>
      </c>
      <c r="Q84" s="30" t="n">
        <v>18.3475</v>
      </c>
      <c r="R84" s="31" t="n">
        <v>-0.029</v>
      </c>
    </row>
    <row r="85">
      <c r="A85" s="11" t="n">
        <v>44074</v>
      </c>
      <c r="B85" s="5" t="inlineStr">
        <is>
          <t>Monday</t>
        </is>
      </c>
      <c r="C85" s="10" t="n">
        <v>44044</v>
      </c>
      <c r="D85" s="5" t="inlineStr">
        <is>
          <t>Q2FY21</t>
        </is>
      </c>
      <c r="E85" s="18" t="n">
        <v>0.0868</v>
      </c>
      <c r="F85" s="8" t="n">
        <v>1446.0338</v>
      </c>
      <c r="G85" s="9" t="n">
        <v>1596106</v>
      </c>
      <c r="H85" s="18" t="n">
        <v>0</v>
      </c>
      <c r="I85" s="8" t="n">
        <v>0</v>
      </c>
      <c r="J85" s="9" t="n">
        <v>0</v>
      </c>
      <c r="K85" s="18" t="n">
        <v>0.0868</v>
      </c>
      <c r="L85" s="8" t="n">
        <v>1446.0338</v>
      </c>
      <c r="M85" s="9" t="n">
        <v>1596106</v>
      </c>
      <c r="N85" s="29" t="n">
        <v>18.3475</v>
      </c>
      <c r="O85" s="30" t="n">
        <v>23.8725</v>
      </c>
      <c r="P85" s="30" t="n">
        <v>16.4</v>
      </c>
      <c r="Q85" s="30" t="n">
        <v>22.835</v>
      </c>
      <c r="R85" s="31" t="n">
        <v>0.2446</v>
      </c>
    </row>
    <row r="86">
      <c r="A86" s="11" t="n">
        <v>44075</v>
      </c>
      <c r="B86" s="5" t="inlineStr">
        <is>
          <t>Tuesday</t>
        </is>
      </c>
      <c r="C86" s="10" t="n">
        <v>44075</v>
      </c>
      <c r="D86" s="5" t="inlineStr">
        <is>
          <t>Q2FY21</t>
        </is>
      </c>
      <c r="E86" s="18" t="n">
        <v>0.09370000000000001</v>
      </c>
      <c r="F86" s="8" t="n">
        <v>1246.5058</v>
      </c>
      <c r="G86" s="9" t="n">
        <v>1454216</v>
      </c>
      <c r="H86" s="18" t="n">
        <v>0</v>
      </c>
      <c r="I86" s="8" t="n">
        <v>0</v>
      </c>
      <c r="J86" s="9" t="n">
        <v>0</v>
      </c>
      <c r="K86" s="18" t="n">
        <v>0.09370000000000001</v>
      </c>
      <c r="L86" s="8" t="n">
        <v>1246.5058</v>
      </c>
      <c r="M86" s="9" t="n">
        <v>1454216</v>
      </c>
      <c r="N86" s="29" t="n">
        <v>22.835</v>
      </c>
      <c r="O86" s="30" t="n">
        <v>23.2425</v>
      </c>
      <c r="P86" s="30" t="n">
        <v>21.11</v>
      </c>
      <c r="Q86" s="30" t="n">
        <v>21.8</v>
      </c>
      <c r="R86" s="31" t="n">
        <v>-0.0453</v>
      </c>
    </row>
    <row r="87">
      <c r="A87" s="11" t="n">
        <v>44076</v>
      </c>
      <c r="B87" s="5" t="inlineStr">
        <is>
          <t>Wednesday</t>
        </is>
      </c>
      <c r="C87" s="10" t="n">
        <v>44075</v>
      </c>
      <c r="D87" s="5" t="inlineStr">
        <is>
          <t>Q2FY21</t>
        </is>
      </c>
      <c r="E87" s="18" t="n">
        <v>0.07530000000000001</v>
      </c>
      <c r="F87" s="8" t="n">
        <v>949.8768</v>
      </c>
      <c r="G87" s="9" t="n">
        <v>1046292</v>
      </c>
      <c r="H87" s="18" t="n">
        <v>0</v>
      </c>
      <c r="I87" s="8" t="n">
        <v>0</v>
      </c>
      <c r="J87" s="9" t="n">
        <v>0</v>
      </c>
      <c r="K87" s="18" t="n">
        <v>0.07530000000000001</v>
      </c>
      <c r="L87" s="8" t="n">
        <v>949.8768</v>
      </c>
      <c r="M87" s="9" t="n">
        <v>1046292</v>
      </c>
      <c r="N87" s="29" t="n">
        <v>21.8</v>
      </c>
      <c r="O87" s="30" t="n">
        <v>22.495</v>
      </c>
      <c r="P87" s="30" t="n">
        <v>19.8525</v>
      </c>
      <c r="Q87" s="30" t="n">
        <v>21.105</v>
      </c>
      <c r="R87" s="31" t="n">
        <v>-0.0319</v>
      </c>
    </row>
    <row r="88">
      <c r="A88" s="11" t="n">
        <v>44077</v>
      </c>
      <c r="B88" s="5" t="inlineStr">
        <is>
          <t>Thursday</t>
        </is>
      </c>
      <c r="C88" s="10" t="n">
        <v>44075</v>
      </c>
      <c r="D88" s="5" t="inlineStr">
        <is>
          <t>Q2FY21</t>
        </is>
      </c>
      <c r="E88" s="18" t="n">
        <v>0.0949</v>
      </c>
      <c r="F88" s="8" t="n">
        <v>1072.9296</v>
      </c>
      <c r="G88" s="9" t="n">
        <v>1196284</v>
      </c>
      <c r="H88" s="18" t="n">
        <v>0</v>
      </c>
      <c r="I88" s="8" t="n">
        <v>0</v>
      </c>
      <c r="J88" s="9" t="n">
        <v>0</v>
      </c>
      <c r="K88" s="18" t="n">
        <v>0.0949</v>
      </c>
      <c r="L88" s="8" t="n">
        <v>1072.9296</v>
      </c>
      <c r="M88" s="9" t="n">
        <v>1196284</v>
      </c>
      <c r="N88" s="29" t="n">
        <v>21.105</v>
      </c>
      <c r="O88" s="30" t="n">
        <v>21.105</v>
      </c>
      <c r="P88" s="30" t="n">
        <v>18.16</v>
      </c>
      <c r="Q88" s="30" t="n">
        <v>20.5025</v>
      </c>
      <c r="R88" s="31" t="n">
        <v>-0.0285</v>
      </c>
    </row>
    <row r="89">
      <c r="A89" s="11" t="n">
        <v>44078</v>
      </c>
      <c r="B89" s="5" t="inlineStr">
        <is>
          <t>Friday</t>
        </is>
      </c>
      <c r="C89" s="10" t="n">
        <v>44075</v>
      </c>
      <c r="D89" s="5" t="inlineStr">
        <is>
          <t>Q2FY21</t>
        </is>
      </c>
      <c r="E89" s="18" t="n">
        <v>0.0534</v>
      </c>
      <c r="F89" s="8" t="n">
        <v>904.0643</v>
      </c>
      <c r="G89" s="9" t="n">
        <v>978159</v>
      </c>
      <c r="H89" s="18" t="n">
        <v>0</v>
      </c>
      <c r="I89" s="8" t="n">
        <v>0</v>
      </c>
      <c r="J89" s="9" t="n">
        <v>0</v>
      </c>
      <c r="K89" s="18" t="n">
        <v>0.0534</v>
      </c>
      <c r="L89" s="8" t="n">
        <v>904.0643</v>
      </c>
      <c r="M89" s="9" t="n">
        <v>978159</v>
      </c>
      <c r="N89" s="29" t="n">
        <v>20.5025</v>
      </c>
      <c r="O89" s="30" t="n">
        <v>22.6475</v>
      </c>
      <c r="P89" s="30" t="n">
        <v>19.8575</v>
      </c>
      <c r="Q89" s="30" t="n">
        <v>22.1525</v>
      </c>
      <c r="R89" s="31" t="n">
        <v>0.0805</v>
      </c>
    </row>
    <row r="90">
      <c r="A90" s="11" t="n">
        <v>44081</v>
      </c>
      <c r="B90" s="5" t="inlineStr">
        <is>
          <t>Monday</t>
        </is>
      </c>
      <c r="C90" s="10" t="n">
        <v>44075</v>
      </c>
      <c r="D90" s="5" t="inlineStr">
        <is>
          <t>Q2FY21</t>
        </is>
      </c>
      <c r="E90" s="18" t="n">
        <v>0.0547</v>
      </c>
      <c r="F90" s="8" t="n">
        <v>1059.1045</v>
      </c>
      <c r="G90" s="9" t="n">
        <v>1156792</v>
      </c>
      <c r="H90" s="18" t="n">
        <v>0</v>
      </c>
      <c r="I90" s="8" t="n">
        <v>0</v>
      </c>
      <c r="J90" s="9" t="n">
        <v>0</v>
      </c>
      <c r="K90" s="18" t="n">
        <v>0.0547</v>
      </c>
      <c r="L90" s="8" t="n">
        <v>1059.1045</v>
      </c>
      <c r="M90" s="9" t="n">
        <v>1156792</v>
      </c>
      <c r="N90" s="29" t="n">
        <v>22.1525</v>
      </c>
      <c r="O90" s="30" t="n">
        <v>23.2475</v>
      </c>
      <c r="P90" s="30" t="n">
        <v>17.245</v>
      </c>
      <c r="Q90" s="30" t="n">
        <v>22.0075</v>
      </c>
      <c r="R90" s="31" t="n">
        <v>-0.0065</v>
      </c>
    </row>
    <row r="91">
      <c r="A91" s="11" t="n">
        <v>44082</v>
      </c>
      <c r="B91" s="5" t="inlineStr">
        <is>
          <t>Tuesday</t>
        </is>
      </c>
      <c r="C91" s="10" t="n">
        <v>44075</v>
      </c>
      <c r="D91" s="5" t="inlineStr">
        <is>
          <t>Q2FY21</t>
        </is>
      </c>
      <c r="E91" s="18" t="n">
        <v>0.08939999999999999</v>
      </c>
      <c r="F91" s="8" t="n">
        <v>1039.1456</v>
      </c>
      <c r="G91" s="9" t="n">
        <v>1120932</v>
      </c>
      <c r="H91" s="18" t="n">
        <v>0</v>
      </c>
      <c r="I91" s="8" t="n">
        <v>0</v>
      </c>
      <c r="J91" s="9" t="n">
        <v>0</v>
      </c>
      <c r="K91" s="18" t="n">
        <v>0.08939999999999999</v>
      </c>
      <c r="L91" s="8" t="n">
        <v>1039.1456</v>
      </c>
      <c r="M91" s="9" t="n">
        <v>1120932</v>
      </c>
      <c r="N91" s="29" t="n">
        <v>22.0075</v>
      </c>
      <c r="O91" s="30" t="n">
        <v>23.0725</v>
      </c>
      <c r="P91" s="30" t="n">
        <v>17.57</v>
      </c>
      <c r="Q91" s="30" t="n">
        <v>22.7225</v>
      </c>
      <c r="R91" s="31" t="n">
        <v>0.0325</v>
      </c>
    </row>
    <row r="92">
      <c r="A92" s="11" t="n">
        <v>44083</v>
      </c>
      <c r="B92" s="5" t="inlineStr">
        <is>
          <t>Wednesday</t>
        </is>
      </c>
      <c r="C92" s="10" t="n">
        <v>44075</v>
      </c>
      <c r="D92" s="5" t="inlineStr">
        <is>
          <t>Q2FY21</t>
        </is>
      </c>
      <c r="E92" s="18" t="n">
        <v>0.0619</v>
      </c>
      <c r="F92" s="8" t="n">
        <v>707.6147999999999</v>
      </c>
      <c r="G92" s="9" t="n">
        <v>762472</v>
      </c>
      <c r="H92" s="18" t="n">
        <v>0</v>
      </c>
      <c r="I92" s="8" t="n">
        <v>0</v>
      </c>
      <c r="J92" s="9" t="n">
        <v>0</v>
      </c>
      <c r="K92" s="18" t="n">
        <v>0.0619</v>
      </c>
      <c r="L92" s="8" t="n">
        <v>707.6147999999999</v>
      </c>
      <c r="M92" s="9" t="n">
        <v>762472</v>
      </c>
      <c r="N92" s="29" t="n">
        <v>22.7225</v>
      </c>
      <c r="O92" s="30" t="n">
        <v>23.27</v>
      </c>
      <c r="P92" s="30" t="n">
        <v>20.1975</v>
      </c>
      <c r="Q92" s="30" t="n">
        <v>22.23</v>
      </c>
      <c r="R92" s="31" t="n">
        <v>-0.0217</v>
      </c>
    </row>
    <row r="93">
      <c r="A93" s="11" t="n">
        <v>44084</v>
      </c>
      <c r="B93" s="5" t="inlineStr">
        <is>
          <t>Thursday</t>
        </is>
      </c>
      <c r="C93" s="10" t="n">
        <v>44075</v>
      </c>
      <c r="D93" s="5" t="inlineStr">
        <is>
          <t>Q2FY21</t>
        </is>
      </c>
      <c r="E93" s="18" t="n">
        <v>0.0583</v>
      </c>
      <c r="F93" s="8" t="n">
        <v>860.0154</v>
      </c>
      <c r="G93" s="9" t="n">
        <v>937377</v>
      </c>
      <c r="H93" s="18" t="n">
        <v>0</v>
      </c>
      <c r="I93" s="8" t="n">
        <v>0</v>
      </c>
      <c r="J93" s="9" t="n">
        <v>0</v>
      </c>
      <c r="K93" s="18" t="n">
        <v>0.0583</v>
      </c>
      <c r="L93" s="8" t="n">
        <v>860.0154</v>
      </c>
      <c r="M93" s="9" t="n">
        <v>937377</v>
      </c>
      <c r="N93" s="29" t="n">
        <v>22.23</v>
      </c>
      <c r="O93" s="30" t="n">
        <v>22.23</v>
      </c>
      <c r="P93" s="30" t="n">
        <v>17.7</v>
      </c>
      <c r="Q93" s="30" t="n">
        <v>21.2625</v>
      </c>
      <c r="R93" s="31" t="n">
        <v>-0.0435</v>
      </c>
    </row>
    <row r="94">
      <c r="A94" s="11" t="n">
        <v>44085</v>
      </c>
      <c r="B94" s="5" t="inlineStr">
        <is>
          <t>Friday</t>
        </is>
      </c>
      <c r="C94" s="10" t="n">
        <v>44075</v>
      </c>
      <c r="D94" s="5" t="inlineStr">
        <is>
          <t>Q2FY21</t>
        </is>
      </c>
      <c r="E94" s="18" t="n">
        <v>0.0266</v>
      </c>
      <c r="F94" s="8" t="n">
        <v>644.5984</v>
      </c>
      <c r="G94" s="9" t="n">
        <v>698195</v>
      </c>
      <c r="H94" s="18" t="n">
        <v>0</v>
      </c>
      <c r="I94" s="8" t="n">
        <v>0</v>
      </c>
      <c r="J94" s="9" t="n">
        <v>0</v>
      </c>
      <c r="K94" s="18" t="n">
        <v>0.0266</v>
      </c>
      <c r="L94" s="8" t="n">
        <v>644.5984</v>
      </c>
      <c r="M94" s="9" t="n">
        <v>698195</v>
      </c>
      <c r="N94" s="29" t="n">
        <v>21.2625</v>
      </c>
      <c r="O94" s="30" t="n">
        <v>21.345</v>
      </c>
      <c r="P94" s="30" t="n">
        <v>18.1725</v>
      </c>
      <c r="Q94" s="30" t="n">
        <v>20.7125</v>
      </c>
      <c r="R94" s="31" t="n">
        <v>-0.0259</v>
      </c>
    </row>
    <row r="95">
      <c r="A95" s="11" t="n">
        <v>44088</v>
      </c>
      <c r="B95" s="5" t="inlineStr">
        <is>
          <t>Monday</t>
        </is>
      </c>
      <c r="C95" s="10" t="n">
        <v>44075</v>
      </c>
      <c r="D95" s="5" t="inlineStr">
        <is>
          <t>Q2FY21</t>
        </is>
      </c>
      <c r="E95" s="18" t="n">
        <v>0.0599</v>
      </c>
      <c r="F95" s="8" t="n">
        <v>1619.8665</v>
      </c>
      <c r="G95" s="9" t="n">
        <v>1791592</v>
      </c>
      <c r="H95" s="18" t="n">
        <v>0</v>
      </c>
      <c r="I95" s="8" t="n">
        <v>0</v>
      </c>
      <c r="J95" s="9" t="n">
        <v>0</v>
      </c>
      <c r="K95" s="18" t="n">
        <v>0.0599</v>
      </c>
      <c r="L95" s="8" t="n">
        <v>1619.8665</v>
      </c>
      <c r="M95" s="9" t="n">
        <v>1791592</v>
      </c>
      <c r="N95" s="29" t="n">
        <v>20.7125</v>
      </c>
      <c r="O95" s="30" t="n">
        <v>21.74</v>
      </c>
      <c r="P95" s="30" t="n">
        <v>17.5325</v>
      </c>
      <c r="Q95" s="30" t="n">
        <v>21.19</v>
      </c>
      <c r="R95" s="31" t="n">
        <v>0.0231</v>
      </c>
    </row>
    <row r="96">
      <c r="A96" s="11" t="n">
        <v>44089</v>
      </c>
      <c r="B96" s="5" t="inlineStr">
        <is>
          <t>Tuesday</t>
        </is>
      </c>
      <c r="C96" s="10" t="n">
        <v>44075</v>
      </c>
      <c r="D96" s="5" t="inlineStr">
        <is>
          <t>Q2FY21</t>
        </is>
      </c>
      <c r="E96" s="18" t="n">
        <v>0.1243</v>
      </c>
      <c r="F96" s="8" t="n">
        <v>1434.8613</v>
      </c>
      <c r="G96" s="9" t="n">
        <v>1611973</v>
      </c>
      <c r="H96" s="18" t="n">
        <v>0</v>
      </c>
      <c r="I96" s="8" t="n">
        <v>0</v>
      </c>
      <c r="J96" s="9" t="n">
        <v>0</v>
      </c>
      <c r="K96" s="18" t="n">
        <v>0.1243</v>
      </c>
      <c r="L96" s="8" t="n">
        <v>1434.8613</v>
      </c>
      <c r="M96" s="9" t="n">
        <v>1611973</v>
      </c>
      <c r="N96" s="29" t="n">
        <v>21.19</v>
      </c>
      <c r="O96" s="30" t="n">
        <v>21.19</v>
      </c>
      <c r="P96" s="30" t="n">
        <v>18.8975</v>
      </c>
      <c r="Q96" s="30" t="n">
        <v>20.5975</v>
      </c>
      <c r="R96" s="31" t="n">
        <v>-0.028</v>
      </c>
    </row>
    <row r="97">
      <c r="A97" s="11" t="n">
        <v>44090</v>
      </c>
      <c r="B97" s="5" t="inlineStr">
        <is>
          <t>Wednesday</t>
        </is>
      </c>
      <c r="C97" s="10" t="n">
        <v>44075</v>
      </c>
      <c r="D97" s="5" t="inlineStr">
        <is>
          <t>Q2FY21</t>
        </is>
      </c>
      <c r="E97" s="18" t="n">
        <v>0.0701</v>
      </c>
      <c r="F97" s="8" t="n">
        <v>868.9861</v>
      </c>
      <c r="G97" s="9" t="n">
        <v>928618</v>
      </c>
      <c r="H97" s="18" t="n">
        <v>0</v>
      </c>
      <c r="I97" s="8" t="n">
        <v>0</v>
      </c>
      <c r="J97" s="9" t="n">
        <v>0</v>
      </c>
      <c r="K97" s="18" t="n">
        <v>0.0701</v>
      </c>
      <c r="L97" s="8" t="n">
        <v>868.9861</v>
      </c>
      <c r="M97" s="9" t="n">
        <v>928618</v>
      </c>
      <c r="N97" s="29" t="n">
        <v>20.5975</v>
      </c>
      <c r="O97" s="30" t="n">
        <v>20.5975</v>
      </c>
      <c r="P97" s="30" t="n">
        <v>16.325</v>
      </c>
      <c r="Q97" s="30" t="n">
        <v>19.66</v>
      </c>
      <c r="R97" s="31" t="n">
        <v>-0.0455</v>
      </c>
    </row>
    <row r="98">
      <c r="A98" s="11" t="n">
        <v>44091</v>
      </c>
      <c r="B98" s="5" t="inlineStr">
        <is>
          <t>Thursday</t>
        </is>
      </c>
      <c r="C98" s="10" t="n">
        <v>44075</v>
      </c>
      <c r="D98" s="5" t="inlineStr">
        <is>
          <t>Q2FY21</t>
        </is>
      </c>
      <c r="E98" s="18" t="n">
        <v>0.08160000000000001</v>
      </c>
      <c r="F98" s="8" t="n">
        <v>1211.297</v>
      </c>
      <c r="G98" s="9" t="n">
        <v>1355412</v>
      </c>
      <c r="H98" s="18" t="n">
        <v>0</v>
      </c>
      <c r="I98" s="8" t="n">
        <v>0</v>
      </c>
      <c r="J98" s="9" t="n">
        <v>0</v>
      </c>
      <c r="K98" s="18" t="n">
        <v>0.08160000000000001</v>
      </c>
      <c r="L98" s="8" t="n">
        <v>1211.297</v>
      </c>
      <c r="M98" s="9" t="n">
        <v>1355412</v>
      </c>
      <c r="N98" s="29" t="n">
        <v>19.66</v>
      </c>
      <c r="O98" s="30" t="n">
        <v>20.6825</v>
      </c>
      <c r="P98" s="30" t="n">
        <v>17.5525</v>
      </c>
      <c r="Q98" s="30" t="n">
        <v>20.1</v>
      </c>
      <c r="R98" s="31" t="n">
        <v>0.0224</v>
      </c>
    </row>
    <row r="99">
      <c r="A99" s="11" t="n">
        <v>44092</v>
      </c>
      <c r="B99" s="5" t="inlineStr">
        <is>
          <t>Friday</t>
        </is>
      </c>
      <c r="C99" s="10" t="n">
        <v>44075</v>
      </c>
      <c r="D99" s="5" t="inlineStr">
        <is>
          <t>Q2FY21</t>
        </is>
      </c>
      <c r="E99" s="18" t="n">
        <v>0.0633</v>
      </c>
      <c r="F99" s="8" t="n">
        <v>1352.748</v>
      </c>
      <c r="G99" s="9" t="n">
        <v>1549773</v>
      </c>
      <c r="H99" s="18" t="n">
        <v>0</v>
      </c>
      <c r="I99" s="8" t="n">
        <v>0</v>
      </c>
      <c r="J99" s="9" t="n">
        <v>0</v>
      </c>
      <c r="K99" s="18" t="n">
        <v>0.0633</v>
      </c>
      <c r="L99" s="8" t="n">
        <v>1352.748</v>
      </c>
      <c r="M99" s="9" t="n">
        <v>1549773</v>
      </c>
      <c r="N99" s="29" t="n">
        <v>20.1</v>
      </c>
      <c r="O99" s="30" t="n">
        <v>20.77</v>
      </c>
      <c r="P99" s="30" t="n">
        <v>17.5825</v>
      </c>
      <c r="Q99" s="30" t="n">
        <v>20.045</v>
      </c>
      <c r="R99" s="31" t="n">
        <v>-0.0027</v>
      </c>
    </row>
    <row r="100">
      <c r="A100" s="11" t="n">
        <v>44095</v>
      </c>
      <c r="B100" s="5" t="inlineStr">
        <is>
          <t>Monday</t>
        </is>
      </c>
      <c r="C100" s="10" t="n">
        <v>44075</v>
      </c>
      <c r="D100" s="5" t="inlineStr">
        <is>
          <t>Q2FY21</t>
        </is>
      </c>
      <c r="E100" s="18" t="n">
        <v>0.0622</v>
      </c>
      <c r="F100" s="8" t="n">
        <v>1465.2817</v>
      </c>
      <c r="G100" s="9" t="n">
        <v>1613156</v>
      </c>
      <c r="H100" s="18" t="n">
        <v>0</v>
      </c>
      <c r="I100" s="8" t="n">
        <v>0</v>
      </c>
      <c r="J100" s="9" t="n">
        <v>0</v>
      </c>
      <c r="K100" s="18" t="n">
        <v>0.0622</v>
      </c>
      <c r="L100" s="8" t="n">
        <v>1465.2817</v>
      </c>
      <c r="M100" s="9" t="n">
        <v>1613156</v>
      </c>
      <c r="N100" s="29" t="n">
        <v>20.045</v>
      </c>
      <c r="O100" s="30" t="n">
        <v>22.9925</v>
      </c>
      <c r="P100" s="30" t="n">
        <v>18.2675</v>
      </c>
      <c r="Q100" s="30" t="n">
        <v>22.1875</v>
      </c>
      <c r="R100" s="31" t="n">
        <v>0.1069</v>
      </c>
    </row>
    <row r="101">
      <c r="A101" s="11" t="n">
        <v>44096</v>
      </c>
      <c r="B101" s="5" t="inlineStr">
        <is>
          <t>Tuesday</t>
        </is>
      </c>
      <c r="C101" s="10" t="n">
        <v>44075</v>
      </c>
      <c r="D101" s="5" t="inlineStr">
        <is>
          <t>Q2FY21</t>
        </is>
      </c>
      <c r="E101" s="18" t="n">
        <v>0.1022</v>
      </c>
      <c r="F101" s="8" t="n">
        <v>1431.0169</v>
      </c>
      <c r="G101" s="9" t="n">
        <v>1488550</v>
      </c>
      <c r="H101" s="18" t="n">
        <v>0</v>
      </c>
      <c r="I101" s="8" t="n">
        <v>0</v>
      </c>
      <c r="J101" s="9" t="n">
        <v>0</v>
      </c>
      <c r="K101" s="18" t="n">
        <v>0.1022</v>
      </c>
      <c r="L101" s="8" t="n">
        <v>1431.0169</v>
      </c>
      <c r="M101" s="9" t="n">
        <v>1488550</v>
      </c>
      <c r="N101" s="29" t="n">
        <v>22.1875</v>
      </c>
      <c r="O101" s="30" t="n">
        <v>23.275</v>
      </c>
      <c r="P101" s="30" t="n">
        <v>15.755</v>
      </c>
      <c r="Q101" s="30" t="n">
        <v>21.41</v>
      </c>
      <c r="R101" s="31" t="n">
        <v>-0.035</v>
      </c>
    </row>
    <row r="102">
      <c r="A102" s="11" t="n">
        <v>44097</v>
      </c>
      <c r="B102" s="5" t="inlineStr">
        <is>
          <t>Wednesday</t>
        </is>
      </c>
      <c r="C102" s="10" t="n">
        <v>44075</v>
      </c>
      <c r="D102" s="5" t="inlineStr">
        <is>
          <t>Q2FY21</t>
        </is>
      </c>
      <c r="E102" s="18" t="n">
        <v>0.07969999999999999</v>
      </c>
      <c r="F102" s="8" t="n">
        <v>1465.1736</v>
      </c>
      <c r="G102" s="9" t="n">
        <v>1563071</v>
      </c>
      <c r="H102" s="18" t="n">
        <v>0</v>
      </c>
      <c r="I102" s="8" t="n">
        <v>0</v>
      </c>
      <c r="J102" s="9" t="n">
        <v>0</v>
      </c>
      <c r="K102" s="18" t="n">
        <v>0.07969999999999999</v>
      </c>
      <c r="L102" s="8" t="n">
        <v>1465.1736</v>
      </c>
      <c r="M102" s="9" t="n">
        <v>1563071</v>
      </c>
      <c r="N102" s="29" t="n">
        <v>21.41</v>
      </c>
      <c r="O102" s="30" t="n">
        <v>22.4775</v>
      </c>
      <c r="P102" s="30" t="n">
        <v>19.37</v>
      </c>
      <c r="Q102" s="30" t="n">
        <v>20.99</v>
      </c>
      <c r="R102" s="31" t="n">
        <v>-0.0196</v>
      </c>
    </row>
    <row r="103">
      <c r="A103" s="11" t="n">
        <v>44098</v>
      </c>
      <c r="B103" s="5" t="inlineStr">
        <is>
          <t>Thursday</t>
        </is>
      </c>
      <c r="C103" s="10" t="n">
        <v>44075</v>
      </c>
      <c r="D103" s="5" t="inlineStr">
        <is>
          <t>Q2FY21</t>
        </is>
      </c>
      <c r="E103" s="18" t="n">
        <v>0.06279999999999999</v>
      </c>
      <c r="F103" s="8" t="n">
        <v>1514.0759</v>
      </c>
      <c r="G103" s="9" t="n">
        <v>1606627</v>
      </c>
      <c r="H103" s="18" t="n">
        <v>0</v>
      </c>
      <c r="I103" s="8" t="n">
        <v>0</v>
      </c>
      <c r="J103" s="9" t="n">
        <v>0</v>
      </c>
      <c r="K103" s="18" t="n">
        <v>0.06279999999999999</v>
      </c>
      <c r="L103" s="8" t="n">
        <v>1514.0759</v>
      </c>
      <c r="M103" s="9" t="n">
        <v>1606627</v>
      </c>
      <c r="N103" s="29" t="n">
        <v>20.99</v>
      </c>
      <c r="O103" s="30" t="n">
        <v>23.8175</v>
      </c>
      <c r="P103" s="30" t="n">
        <v>20.925</v>
      </c>
      <c r="Q103" s="30" t="n">
        <v>23.51</v>
      </c>
      <c r="R103" s="31" t="n">
        <v>0.1201</v>
      </c>
    </row>
    <row r="104">
      <c r="A104" s="11" t="n">
        <v>44099</v>
      </c>
      <c r="B104" s="5" t="inlineStr">
        <is>
          <t>Friday</t>
        </is>
      </c>
      <c r="C104" s="10" t="n">
        <v>44075</v>
      </c>
      <c r="D104" s="5" t="inlineStr">
        <is>
          <t>Q2FY21</t>
        </is>
      </c>
      <c r="E104" s="18" t="n">
        <v>0.0607</v>
      </c>
      <c r="F104" s="8" t="n">
        <v>1422.3513</v>
      </c>
      <c r="G104" s="9" t="n">
        <v>1539875</v>
      </c>
      <c r="H104" s="18" t="n">
        <v>0</v>
      </c>
      <c r="I104" s="8" t="n">
        <v>0</v>
      </c>
      <c r="J104" s="9" t="n">
        <v>0</v>
      </c>
      <c r="K104" s="18" t="n">
        <v>0.0607</v>
      </c>
      <c r="L104" s="8" t="n">
        <v>1422.3513</v>
      </c>
      <c r="M104" s="9" t="n">
        <v>1539875</v>
      </c>
      <c r="N104" s="29" t="n">
        <v>23.51</v>
      </c>
      <c r="O104" s="30" t="n">
        <v>23.51</v>
      </c>
      <c r="P104" s="30" t="n">
        <v>18.6675</v>
      </c>
      <c r="Q104" s="30" t="n">
        <v>20.675</v>
      </c>
      <c r="R104" s="31" t="n">
        <v>-0.1206</v>
      </c>
    </row>
    <row r="105">
      <c r="A105" s="11" t="n">
        <v>44102</v>
      </c>
      <c r="B105" s="5" t="inlineStr">
        <is>
          <t>Monday</t>
        </is>
      </c>
      <c r="C105" s="10" t="n">
        <v>44075</v>
      </c>
      <c r="D105" s="5" t="inlineStr">
        <is>
          <t>Q2FY21</t>
        </is>
      </c>
      <c r="E105" s="18" t="n">
        <v>0.06619999999999999</v>
      </c>
      <c r="F105" s="8" t="n">
        <v>1595.0158</v>
      </c>
      <c r="G105" s="9" t="n">
        <v>1781646</v>
      </c>
      <c r="H105" s="18" t="n">
        <v>0</v>
      </c>
      <c r="I105" s="8" t="n">
        <v>0</v>
      </c>
      <c r="J105" s="9" t="n">
        <v>0</v>
      </c>
      <c r="K105" s="18" t="n">
        <v>0.06619999999999999</v>
      </c>
      <c r="L105" s="8" t="n">
        <v>1595.0158</v>
      </c>
      <c r="M105" s="9" t="n">
        <v>1781646</v>
      </c>
      <c r="N105" s="29" t="n">
        <v>20.675</v>
      </c>
      <c r="O105" s="30" t="n">
        <v>21.0975</v>
      </c>
      <c r="P105" s="30" t="n">
        <v>19.35</v>
      </c>
      <c r="Q105" s="30" t="n">
        <v>19.5725</v>
      </c>
      <c r="R105" s="31" t="n">
        <v>-0.0533</v>
      </c>
    </row>
    <row r="106">
      <c r="A106" s="11" t="n">
        <v>44103</v>
      </c>
      <c r="B106" s="5" t="inlineStr">
        <is>
          <t>Tuesday</t>
        </is>
      </c>
      <c r="C106" s="10" t="n">
        <v>44075</v>
      </c>
      <c r="D106" s="5" t="inlineStr">
        <is>
          <t>Q2FY21</t>
        </is>
      </c>
      <c r="E106" s="18" t="n">
        <v>0.104</v>
      </c>
      <c r="F106" s="8" t="n">
        <v>1684.2848</v>
      </c>
      <c r="G106" s="9" t="n">
        <v>1798691</v>
      </c>
      <c r="H106" s="18" t="n">
        <v>0</v>
      </c>
      <c r="I106" s="8" t="n">
        <v>0</v>
      </c>
      <c r="J106" s="9" t="n">
        <v>0</v>
      </c>
      <c r="K106" s="18" t="n">
        <v>0.104</v>
      </c>
      <c r="L106" s="8" t="n">
        <v>1684.2848</v>
      </c>
      <c r="M106" s="9" t="n">
        <v>1798691</v>
      </c>
      <c r="N106" s="29" t="n">
        <v>19.5725</v>
      </c>
      <c r="O106" s="30" t="n">
        <v>20.1975</v>
      </c>
      <c r="P106" s="30" t="n">
        <v>18.4275</v>
      </c>
      <c r="Q106" s="30" t="n">
        <v>19.775</v>
      </c>
      <c r="R106" s="31" t="n">
        <v>0.0103</v>
      </c>
    </row>
    <row r="107">
      <c r="A107" s="11" t="n">
        <v>44104</v>
      </c>
      <c r="B107" s="5" t="inlineStr">
        <is>
          <t>Wednesday</t>
        </is>
      </c>
      <c r="C107" s="10" t="n">
        <v>44075</v>
      </c>
      <c r="D107" s="5" t="inlineStr">
        <is>
          <t>Q2FY21</t>
        </is>
      </c>
      <c r="E107" s="18" t="n">
        <v>0.0794</v>
      </c>
      <c r="F107" s="8" t="n">
        <v>1708.9861</v>
      </c>
      <c r="G107" s="9" t="n">
        <v>1816440</v>
      </c>
      <c r="H107" s="18" t="n">
        <v>0</v>
      </c>
      <c r="I107" s="8" t="n">
        <v>0</v>
      </c>
      <c r="J107" s="9" t="n">
        <v>0</v>
      </c>
      <c r="K107" s="18" t="n">
        <v>0.0794</v>
      </c>
      <c r="L107" s="8" t="n">
        <v>1708.9861</v>
      </c>
      <c r="M107" s="9" t="n">
        <v>1816440</v>
      </c>
      <c r="N107" s="29" t="n">
        <v>19.775</v>
      </c>
      <c r="O107" s="30" t="n">
        <v>20.215</v>
      </c>
      <c r="P107" s="30" t="n">
        <v>17.675</v>
      </c>
      <c r="Q107" s="30" t="n">
        <v>19.53</v>
      </c>
      <c r="R107" s="31" t="n">
        <v>-0.0124</v>
      </c>
    </row>
    <row r="108">
      <c r="A108" s="11" t="n">
        <v>44105</v>
      </c>
      <c r="B108" s="5" t="inlineStr">
        <is>
          <t>Thursday</t>
        </is>
      </c>
      <c r="C108" s="10" t="n">
        <v>44105</v>
      </c>
      <c r="D108" s="5" t="inlineStr">
        <is>
          <t>Q3FY21</t>
        </is>
      </c>
      <c r="E108" s="18" t="n">
        <v>0.07140000000000001</v>
      </c>
      <c r="F108" s="8" t="n">
        <v>1643.067</v>
      </c>
      <c r="G108" s="9" t="n">
        <v>1866017</v>
      </c>
      <c r="H108" s="18" t="n">
        <v>0</v>
      </c>
      <c r="I108" s="8" t="n">
        <v>0</v>
      </c>
      <c r="J108" s="9" t="n">
        <v>0</v>
      </c>
      <c r="K108" s="18" t="n">
        <v>0.07140000000000001</v>
      </c>
      <c r="L108" s="8" t="n">
        <v>1643.067</v>
      </c>
      <c r="M108" s="9" t="n">
        <v>1866017</v>
      </c>
      <c r="N108" s="29" t="n">
        <v>19.53</v>
      </c>
      <c r="O108" s="30" t="n">
        <v>19.53</v>
      </c>
      <c r="P108" s="30" t="n">
        <v>17.375</v>
      </c>
      <c r="Q108" s="30" t="n">
        <v>18.35</v>
      </c>
      <c r="R108" s="31" t="n">
        <v>-0.0604</v>
      </c>
    </row>
    <row r="109">
      <c r="A109" s="11" t="n">
        <v>44109</v>
      </c>
      <c r="B109" s="5" t="inlineStr">
        <is>
          <t>Monday</t>
        </is>
      </c>
      <c r="C109" s="10" t="n">
        <v>44105</v>
      </c>
      <c r="D109" s="5" t="inlineStr">
        <is>
          <t>Q3FY21</t>
        </is>
      </c>
      <c r="E109" s="18" t="n">
        <v>0.0515</v>
      </c>
      <c r="F109" s="8" t="n">
        <v>1572.5909</v>
      </c>
      <c r="G109" s="9" t="n">
        <v>1790818</v>
      </c>
      <c r="H109" s="18" t="n">
        <v>0</v>
      </c>
      <c r="I109" s="8" t="n">
        <v>0</v>
      </c>
      <c r="J109" s="9" t="n">
        <v>0</v>
      </c>
      <c r="K109" s="18" t="n">
        <v>0.0515</v>
      </c>
      <c r="L109" s="8" t="n">
        <v>1572.5909</v>
      </c>
      <c r="M109" s="9" t="n">
        <v>1790818</v>
      </c>
      <c r="N109" s="29" t="n">
        <v>18.35</v>
      </c>
      <c r="O109" s="30" t="n">
        <v>20.025</v>
      </c>
      <c r="P109" s="30" t="n">
        <v>18.35</v>
      </c>
      <c r="Q109" s="30" t="n">
        <v>19.705</v>
      </c>
      <c r="R109" s="31" t="n">
        <v>0.0738</v>
      </c>
    </row>
    <row r="110">
      <c r="A110" s="11" t="n">
        <v>44110</v>
      </c>
      <c r="B110" s="5" t="inlineStr">
        <is>
          <t>Tuesday</t>
        </is>
      </c>
      <c r="C110" s="10" t="n">
        <v>44105</v>
      </c>
      <c r="D110" s="5" t="inlineStr">
        <is>
          <t>Q3FY21</t>
        </is>
      </c>
      <c r="E110" s="18" t="n">
        <v>0.0552</v>
      </c>
      <c r="F110" s="8" t="n">
        <v>1034.863</v>
      </c>
      <c r="G110" s="9" t="n">
        <v>1145983</v>
      </c>
      <c r="H110" s="18" t="n">
        <v>0</v>
      </c>
      <c r="I110" s="8" t="n">
        <v>0</v>
      </c>
      <c r="J110" s="9" t="n">
        <v>0</v>
      </c>
      <c r="K110" s="18" t="n">
        <v>0.0552</v>
      </c>
      <c r="L110" s="8" t="n">
        <v>1034.863</v>
      </c>
      <c r="M110" s="9" t="n">
        <v>1145983</v>
      </c>
      <c r="N110" s="29" t="n">
        <v>19.705</v>
      </c>
      <c r="O110" s="30" t="n">
        <v>19.8925</v>
      </c>
      <c r="P110" s="30" t="n">
        <v>18.36</v>
      </c>
      <c r="Q110" s="30" t="n">
        <v>19.635</v>
      </c>
      <c r="R110" s="31" t="n">
        <v>-0.0036</v>
      </c>
    </row>
    <row r="111">
      <c r="A111" s="11" t="n">
        <v>44111</v>
      </c>
      <c r="B111" s="5" t="inlineStr">
        <is>
          <t>Wednesday</t>
        </is>
      </c>
      <c r="C111" s="10" t="n">
        <v>44105</v>
      </c>
      <c r="D111" s="5" t="inlineStr">
        <is>
          <t>Q3FY21</t>
        </is>
      </c>
      <c r="E111" s="18" t="n">
        <v>0.0837</v>
      </c>
      <c r="F111" s="8" t="n">
        <v>1491.7208</v>
      </c>
      <c r="G111" s="9" t="n">
        <v>1688333</v>
      </c>
      <c r="H111" s="18" t="n">
        <v>0</v>
      </c>
      <c r="I111" s="8" t="n">
        <v>0</v>
      </c>
      <c r="J111" s="9" t="n">
        <v>0</v>
      </c>
      <c r="K111" s="18" t="n">
        <v>0.0837</v>
      </c>
      <c r="L111" s="8" t="n">
        <v>1491.7208</v>
      </c>
      <c r="M111" s="9" t="n">
        <v>1688333</v>
      </c>
      <c r="N111" s="29" t="n">
        <v>19.635</v>
      </c>
      <c r="O111" s="30" t="n">
        <v>20.3375</v>
      </c>
      <c r="P111" s="30" t="n">
        <v>19.0675</v>
      </c>
      <c r="Q111" s="30" t="n">
        <v>20.06</v>
      </c>
      <c r="R111" s="31" t="n">
        <v>0.0216</v>
      </c>
    </row>
    <row r="112">
      <c r="A112" s="11" t="n">
        <v>44112</v>
      </c>
      <c r="B112" s="5" t="inlineStr">
        <is>
          <t>Thursday</t>
        </is>
      </c>
      <c r="C112" s="10" t="n">
        <v>44105</v>
      </c>
      <c r="D112" s="5" t="inlineStr">
        <is>
          <t>Q3FY21</t>
        </is>
      </c>
      <c r="E112" s="18" t="n">
        <v>0.06850000000000001</v>
      </c>
      <c r="F112" s="8" t="n">
        <v>1688.9509</v>
      </c>
      <c r="G112" s="9" t="n">
        <v>1965675</v>
      </c>
      <c r="H112" s="18" t="n">
        <v>0</v>
      </c>
      <c r="I112" s="8" t="n">
        <v>0</v>
      </c>
      <c r="J112" s="9" t="n">
        <v>0</v>
      </c>
      <c r="K112" s="18" t="n">
        <v>0.06850000000000001</v>
      </c>
      <c r="L112" s="8" t="n">
        <v>1688.9509</v>
      </c>
      <c r="M112" s="9" t="n">
        <v>1965675</v>
      </c>
      <c r="N112" s="29" t="n">
        <v>20.06</v>
      </c>
      <c r="O112" s="30" t="n">
        <v>20.855</v>
      </c>
      <c r="P112" s="30" t="n">
        <v>18.9775</v>
      </c>
      <c r="Q112" s="30" t="n">
        <v>20.38</v>
      </c>
      <c r="R112" s="31" t="n">
        <v>0.016</v>
      </c>
    </row>
    <row r="113">
      <c r="A113" s="11" t="n">
        <v>44113</v>
      </c>
      <c r="B113" s="5" t="inlineStr">
        <is>
          <t>Friday</t>
        </is>
      </c>
      <c r="C113" s="10" t="n">
        <v>44105</v>
      </c>
      <c r="D113" s="5" t="inlineStr">
        <is>
          <t>Q3FY21</t>
        </is>
      </c>
      <c r="E113" s="18" t="n">
        <v>0.0494</v>
      </c>
      <c r="F113" s="8" t="n">
        <v>1846.3092</v>
      </c>
      <c r="G113" s="9" t="n">
        <v>1993010</v>
      </c>
      <c r="H113" s="18" t="n">
        <v>0</v>
      </c>
      <c r="I113" s="8" t="n">
        <v>0</v>
      </c>
      <c r="J113" s="9" t="n">
        <v>0</v>
      </c>
      <c r="K113" s="18" t="n">
        <v>0.0494</v>
      </c>
      <c r="L113" s="8" t="n">
        <v>1846.3092</v>
      </c>
      <c r="M113" s="9" t="n">
        <v>1993010</v>
      </c>
      <c r="N113" s="29" t="n">
        <v>20.38</v>
      </c>
      <c r="O113" s="30" t="n">
        <v>21.0075</v>
      </c>
      <c r="P113" s="30" t="n">
        <v>17.51</v>
      </c>
      <c r="Q113" s="30" t="n">
        <v>20.38</v>
      </c>
      <c r="R113" s="31" t="n">
        <v>0</v>
      </c>
    </row>
    <row r="114">
      <c r="A114" s="11" t="n">
        <v>44116</v>
      </c>
      <c r="B114" s="5" t="inlineStr">
        <is>
          <t>Monday</t>
        </is>
      </c>
      <c r="C114" s="10" t="n">
        <v>44105</v>
      </c>
      <c r="D114" s="5" t="inlineStr">
        <is>
          <t>Q3FY21</t>
        </is>
      </c>
      <c r="E114" s="18" t="n">
        <v>0.0322</v>
      </c>
      <c r="F114" s="8" t="n">
        <v>1744.2979</v>
      </c>
      <c r="G114" s="9" t="n">
        <v>1858124</v>
      </c>
      <c r="H114" s="18" t="n">
        <v>0</v>
      </c>
      <c r="I114" s="8" t="n">
        <v>0</v>
      </c>
      <c r="J114" s="9" t="n">
        <v>0</v>
      </c>
      <c r="K114" s="18" t="n">
        <v>0.0322</v>
      </c>
      <c r="L114" s="8" t="n">
        <v>1744.2979</v>
      </c>
      <c r="M114" s="9" t="n">
        <v>1858124</v>
      </c>
      <c r="N114" s="29" t="n">
        <v>20.38</v>
      </c>
      <c r="O114" s="30" t="n">
        <v>22.1</v>
      </c>
      <c r="P114" s="30" t="n">
        <v>19.39</v>
      </c>
      <c r="Q114" s="30" t="n">
        <v>21.1275</v>
      </c>
      <c r="R114" s="31" t="n">
        <v>0.0367</v>
      </c>
    </row>
    <row r="115">
      <c r="A115" s="11" t="n">
        <v>44117</v>
      </c>
      <c r="B115" s="5" t="inlineStr">
        <is>
          <t>Tuesday</t>
        </is>
      </c>
      <c r="C115" s="10" t="n">
        <v>44105</v>
      </c>
      <c r="D115" s="5" t="inlineStr">
        <is>
          <t>Q3FY21</t>
        </is>
      </c>
      <c r="E115" s="18" t="n">
        <v>0.1478</v>
      </c>
      <c r="F115" s="8" t="n">
        <v>2003.7312</v>
      </c>
      <c r="G115" s="9" t="n">
        <v>2227213</v>
      </c>
      <c r="H115" s="18" t="n">
        <v>0</v>
      </c>
      <c r="I115" s="8" t="n">
        <v>0</v>
      </c>
      <c r="J115" s="9" t="n">
        <v>0</v>
      </c>
      <c r="K115" s="18" t="n">
        <v>0.1478</v>
      </c>
      <c r="L115" s="8" t="n">
        <v>2003.7312</v>
      </c>
      <c r="M115" s="9" t="n">
        <v>2227213</v>
      </c>
      <c r="N115" s="29" t="n">
        <v>21.1275</v>
      </c>
      <c r="O115" s="30" t="n">
        <v>21.65</v>
      </c>
      <c r="P115" s="30" t="n">
        <v>20.525</v>
      </c>
      <c r="Q115" s="30" t="n">
        <v>20.715</v>
      </c>
      <c r="R115" s="31" t="n">
        <v>-0.0195</v>
      </c>
    </row>
    <row r="116">
      <c r="A116" s="11" t="n">
        <v>44118</v>
      </c>
      <c r="B116" s="5" t="inlineStr">
        <is>
          <t>Wednesday</t>
        </is>
      </c>
      <c r="C116" s="10" t="n">
        <v>44105</v>
      </c>
      <c r="D116" s="5" t="inlineStr">
        <is>
          <t>Q3FY21</t>
        </is>
      </c>
      <c r="E116" s="18" t="n">
        <v>0.0718</v>
      </c>
      <c r="F116" s="8" t="n">
        <v>1894.3748</v>
      </c>
      <c r="G116" s="9" t="n">
        <v>2112403</v>
      </c>
      <c r="H116" s="18" t="n">
        <v>0</v>
      </c>
      <c r="I116" s="8" t="n">
        <v>0</v>
      </c>
      <c r="J116" s="9" t="n">
        <v>0</v>
      </c>
      <c r="K116" s="18" t="n">
        <v>0.0718</v>
      </c>
      <c r="L116" s="8" t="n">
        <v>1894.3748</v>
      </c>
      <c r="M116" s="9" t="n">
        <v>2112403</v>
      </c>
      <c r="N116" s="29" t="n">
        <v>20.715</v>
      </c>
      <c r="O116" s="30" t="n">
        <v>20.9625</v>
      </c>
      <c r="P116" s="30" t="n">
        <v>18.425</v>
      </c>
      <c r="Q116" s="30" t="n">
        <v>20.21</v>
      </c>
      <c r="R116" s="31" t="n">
        <v>-0.0244</v>
      </c>
    </row>
    <row r="117">
      <c r="A117" s="11" t="n">
        <v>44119</v>
      </c>
      <c r="B117" s="5" t="inlineStr">
        <is>
          <t>Thursday</t>
        </is>
      </c>
      <c r="C117" s="10" t="n">
        <v>44105</v>
      </c>
      <c r="D117" s="5" t="inlineStr">
        <is>
          <t>Q3FY21</t>
        </is>
      </c>
      <c r="E117" s="18" t="n">
        <v>0.0311</v>
      </c>
      <c r="F117" s="8" t="n">
        <v>1035.43</v>
      </c>
      <c r="G117" s="9" t="n">
        <v>1173868</v>
      </c>
      <c r="H117" s="18" t="n">
        <v>0</v>
      </c>
      <c r="I117" s="8" t="n">
        <v>0</v>
      </c>
      <c r="J117" s="9" t="n">
        <v>0</v>
      </c>
      <c r="K117" s="18" t="n">
        <v>0.0311</v>
      </c>
      <c r="L117" s="8" t="n">
        <v>1035.43</v>
      </c>
      <c r="M117" s="9" t="n">
        <v>1173868</v>
      </c>
      <c r="N117" s="29" t="n">
        <v>20.21</v>
      </c>
      <c r="O117" s="30" t="n">
        <v>22.275</v>
      </c>
      <c r="P117" s="30" t="n">
        <v>19.0375</v>
      </c>
      <c r="Q117" s="30" t="n">
        <v>22.0575</v>
      </c>
      <c r="R117" s="31" t="n">
        <v>0.0914</v>
      </c>
    </row>
    <row r="118">
      <c r="A118" s="11" t="n">
        <v>44120</v>
      </c>
      <c r="B118" s="5" t="inlineStr">
        <is>
          <t>Friday</t>
        </is>
      </c>
      <c r="C118" s="10" t="n">
        <v>44105</v>
      </c>
      <c r="D118" s="5" t="inlineStr">
        <is>
          <t>Q3FY21</t>
        </is>
      </c>
      <c r="E118" s="18" t="n">
        <v>0.0239</v>
      </c>
      <c r="F118" s="8" t="n">
        <v>1089.9136</v>
      </c>
      <c r="G118" s="9" t="n">
        <v>1144251</v>
      </c>
      <c r="H118" s="18" t="n">
        <v>0</v>
      </c>
      <c r="I118" s="8" t="n">
        <v>0</v>
      </c>
      <c r="J118" s="9" t="n">
        <v>0</v>
      </c>
      <c r="K118" s="18" t="n">
        <v>0.0239</v>
      </c>
      <c r="L118" s="8" t="n">
        <v>1089.9136</v>
      </c>
      <c r="M118" s="9" t="n">
        <v>1144251</v>
      </c>
      <c r="N118" s="29" t="n">
        <v>22.0575</v>
      </c>
      <c r="O118" s="30" t="n">
        <v>22.4175</v>
      </c>
      <c r="P118" s="30" t="n">
        <v>20.485</v>
      </c>
      <c r="Q118" s="30" t="n">
        <v>21.645</v>
      </c>
      <c r="R118" s="31" t="n">
        <v>-0.0187</v>
      </c>
    </row>
    <row r="119">
      <c r="A119" s="11" t="n">
        <v>44123</v>
      </c>
      <c r="B119" s="5" t="inlineStr">
        <is>
          <t>Monday</t>
        </is>
      </c>
      <c r="C119" s="10" t="n">
        <v>44105</v>
      </c>
      <c r="D119" s="5" t="inlineStr">
        <is>
          <t>Q3FY21</t>
        </is>
      </c>
      <c r="E119" s="18" t="n">
        <v>0.0437</v>
      </c>
      <c r="F119" s="8" t="n">
        <v>1854.0019</v>
      </c>
      <c r="G119" s="9" t="n">
        <v>2036475</v>
      </c>
      <c r="H119" s="18" t="n">
        <v>0</v>
      </c>
      <c r="I119" s="8" t="n">
        <v>0</v>
      </c>
      <c r="J119" s="9" t="n">
        <v>0</v>
      </c>
      <c r="K119" s="18" t="n">
        <v>0.0437</v>
      </c>
      <c r="L119" s="8" t="n">
        <v>1854.0019</v>
      </c>
      <c r="M119" s="9" t="n">
        <v>2036475</v>
      </c>
      <c r="N119" s="29" t="n">
        <v>21.645</v>
      </c>
      <c r="O119" s="30" t="n">
        <v>22.3175</v>
      </c>
      <c r="P119" s="30" t="n">
        <v>15.465</v>
      </c>
      <c r="Q119" s="30" t="n">
        <v>21.8175</v>
      </c>
      <c r="R119" s="31" t="n">
        <v>0.008</v>
      </c>
    </row>
    <row r="120">
      <c r="A120" s="11" t="n">
        <v>44124</v>
      </c>
      <c r="B120" s="5" t="inlineStr">
        <is>
          <t>Tuesday</t>
        </is>
      </c>
      <c r="C120" s="10" t="n">
        <v>44105</v>
      </c>
      <c r="D120" s="5" t="inlineStr">
        <is>
          <t>Q3FY21</t>
        </is>
      </c>
      <c r="E120" s="18" t="n">
        <v>0.0759</v>
      </c>
      <c r="F120" s="8" t="n">
        <v>1413.0727</v>
      </c>
      <c r="G120" s="9" t="n">
        <v>1553271</v>
      </c>
      <c r="H120" s="18" t="n">
        <v>0</v>
      </c>
      <c r="I120" s="8" t="n">
        <v>0</v>
      </c>
      <c r="J120" s="9" t="n">
        <v>0</v>
      </c>
      <c r="K120" s="18" t="n">
        <v>0.0759</v>
      </c>
      <c r="L120" s="8" t="n">
        <v>1413.0727</v>
      </c>
      <c r="M120" s="9" t="n">
        <v>1553271</v>
      </c>
      <c r="N120" s="29" t="n">
        <v>21.8175</v>
      </c>
      <c r="O120" s="30" t="n">
        <v>22.7925</v>
      </c>
      <c r="P120" s="30" t="n">
        <v>18.79</v>
      </c>
      <c r="Q120" s="30" t="n">
        <v>22.69</v>
      </c>
      <c r="R120" s="31" t="n">
        <v>0.04</v>
      </c>
    </row>
    <row r="121">
      <c r="A121" s="11" t="n">
        <v>44125</v>
      </c>
      <c r="B121" s="5" t="inlineStr">
        <is>
          <t>Wednesday</t>
        </is>
      </c>
      <c r="C121" s="10" t="n">
        <v>44105</v>
      </c>
      <c r="D121" s="5" t="inlineStr">
        <is>
          <t>Q3FY21</t>
        </is>
      </c>
      <c r="E121" s="18" t="n">
        <v>0.0586</v>
      </c>
      <c r="F121" s="8" t="n">
        <v>1451.4761</v>
      </c>
      <c r="G121" s="9" t="n">
        <v>1697153</v>
      </c>
      <c r="H121" s="18" t="n">
        <v>0</v>
      </c>
      <c r="I121" s="8" t="n">
        <v>0</v>
      </c>
      <c r="J121" s="9" t="n">
        <v>0</v>
      </c>
      <c r="K121" s="18" t="n">
        <v>0.0586</v>
      </c>
      <c r="L121" s="8" t="n">
        <v>1451.4761</v>
      </c>
      <c r="M121" s="9" t="n">
        <v>1697153</v>
      </c>
      <c r="N121" s="29" t="n">
        <v>22.69</v>
      </c>
      <c r="O121" s="30" t="n">
        <v>23.545</v>
      </c>
      <c r="P121" s="30" t="n">
        <v>18.3775</v>
      </c>
      <c r="Q121" s="30" t="n">
        <v>22.915</v>
      </c>
      <c r="R121" s="31" t="n">
        <v>0.009900000000000001</v>
      </c>
    </row>
    <row r="122">
      <c r="A122" s="11" t="n">
        <v>44126</v>
      </c>
      <c r="B122" s="5" t="inlineStr">
        <is>
          <t>Thursday</t>
        </is>
      </c>
      <c r="C122" s="10" t="n">
        <v>44105</v>
      </c>
      <c r="D122" s="5" t="inlineStr">
        <is>
          <t>Q3FY21</t>
        </is>
      </c>
      <c r="E122" s="18" t="n">
        <v>0.0521</v>
      </c>
      <c r="F122" s="8" t="n">
        <v>1629.4675</v>
      </c>
      <c r="G122" s="9" t="n">
        <v>1860589</v>
      </c>
      <c r="H122" s="18" t="n">
        <v>0</v>
      </c>
      <c r="I122" s="8" t="n">
        <v>0</v>
      </c>
      <c r="J122" s="9" t="n">
        <v>0</v>
      </c>
      <c r="K122" s="18" t="n">
        <v>0.0521</v>
      </c>
      <c r="L122" s="8" t="n">
        <v>1629.4675</v>
      </c>
      <c r="M122" s="9" t="n">
        <v>1860589</v>
      </c>
      <c r="N122" s="29" t="n">
        <v>22.915</v>
      </c>
      <c r="O122" s="30" t="n">
        <v>23.515</v>
      </c>
      <c r="P122" s="30" t="n">
        <v>17.44</v>
      </c>
      <c r="Q122" s="30" t="n">
        <v>22.635</v>
      </c>
      <c r="R122" s="31" t="n">
        <v>-0.0122</v>
      </c>
    </row>
    <row r="123">
      <c r="A123" s="11" t="n">
        <v>44127</v>
      </c>
      <c r="B123" s="5" t="inlineStr">
        <is>
          <t>Friday</t>
        </is>
      </c>
      <c r="C123" s="10" t="n">
        <v>44105</v>
      </c>
      <c r="D123" s="5" t="inlineStr">
        <is>
          <t>Q3FY21</t>
        </is>
      </c>
      <c r="E123" s="18" t="n">
        <v>0.0436</v>
      </c>
      <c r="F123" s="8" t="n">
        <v>1838.968</v>
      </c>
      <c r="G123" s="9" t="n">
        <v>2124644</v>
      </c>
      <c r="H123" s="18" t="n">
        <v>0</v>
      </c>
      <c r="I123" s="8" t="n">
        <v>0</v>
      </c>
      <c r="J123" s="9" t="n">
        <v>0</v>
      </c>
      <c r="K123" s="18" t="n">
        <v>0.0436</v>
      </c>
      <c r="L123" s="8" t="n">
        <v>1838.968</v>
      </c>
      <c r="M123" s="9" t="n">
        <v>2124644</v>
      </c>
      <c r="N123" s="29" t="n">
        <v>22.635</v>
      </c>
      <c r="O123" s="30" t="n">
        <v>22.78</v>
      </c>
      <c r="P123" s="30" t="n">
        <v>19.8325</v>
      </c>
      <c r="Q123" s="30" t="n">
        <v>21.8275</v>
      </c>
      <c r="R123" s="31" t="n">
        <v>-0.0357</v>
      </c>
    </row>
    <row r="124">
      <c r="A124" s="11" t="n">
        <v>44130</v>
      </c>
      <c r="B124" s="5" t="inlineStr">
        <is>
          <t>Monday</t>
        </is>
      </c>
      <c r="C124" s="10" t="n">
        <v>44105</v>
      </c>
      <c r="D124" s="5" t="inlineStr">
        <is>
          <t>Q3FY21</t>
        </is>
      </c>
      <c r="E124" s="18" t="n">
        <v>0.046</v>
      </c>
      <c r="F124" s="8" t="n">
        <v>2086.0536</v>
      </c>
      <c r="G124" s="9" t="n">
        <v>2284388</v>
      </c>
      <c r="H124" s="18" t="n">
        <v>0</v>
      </c>
      <c r="I124" s="8" t="n">
        <v>0</v>
      </c>
      <c r="J124" s="9" t="n">
        <v>0</v>
      </c>
      <c r="K124" s="18" t="n">
        <v>0.046</v>
      </c>
      <c r="L124" s="8" t="n">
        <v>2086.0536</v>
      </c>
      <c r="M124" s="9" t="n">
        <v>2284388</v>
      </c>
      <c r="N124" s="29" t="n">
        <v>21.8275</v>
      </c>
      <c r="O124" s="30" t="n">
        <v>23.405</v>
      </c>
      <c r="P124" s="30" t="n">
        <v>21.32</v>
      </c>
      <c r="Q124" s="30" t="n">
        <v>22.8325</v>
      </c>
      <c r="R124" s="31" t="n">
        <v>0.046</v>
      </c>
    </row>
    <row r="125">
      <c r="A125" s="11" t="n">
        <v>44131</v>
      </c>
      <c r="B125" s="5" t="inlineStr">
        <is>
          <t>Tuesday</t>
        </is>
      </c>
      <c r="C125" s="10" t="n">
        <v>44105</v>
      </c>
      <c r="D125" s="5" t="inlineStr">
        <is>
          <t>Q3FY21</t>
        </is>
      </c>
      <c r="E125" s="18" t="n">
        <v>0.0622</v>
      </c>
      <c r="F125" s="8" t="n">
        <v>1505.5341</v>
      </c>
      <c r="G125" s="9" t="n">
        <v>1619639</v>
      </c>
      <c r="H125" s="18" t="n">
        <v>0</v>
      </c>
      <c r="I125" s="8" t="n">
        <v>0</v>
      </c>
      <c r="J125" s="9" t="n">
        <v>0</v>
      </c>
      <c r="K125" s="18" t="n">
        <v>0.0622</v>
      </c>
      <c r="L125" s="8" t="n">
        <v>1505.5341</v>
      </c>
      <c r="M125" s="9" t="n">
        <v>1619639</v>
      </c>
      <c r="N125" s="29" t="n">
        <v>22.8325</v>
      </c>
      <c r="O125" s="30" t="n">
        <v>23.1675</v>
      </c>
      <c r="P125" s="30" t="n">
        <v>22.1225</v>
      </c>
      <c r="Q125" s="30" t="n">
        <v>22.195</v>
      </c>
      <c r="R125" s="31" t="n">
        <v>-0.0279</v>
      </c>
    </row>
    <row r="126">
      <c r="A126" s="11" t="n">
        <v>44132</v>
      </c>
      <c r="B126" s="5" t="inlineStr">
        <is>
          <t>Wednesday</t>
        </is>
      </c>
      <c r="C126" s="10" t="n">
        <v>44105</v>
      </c>
      <c r="D126" s="5" t="inlineStr">
        <is>
          <t>Q3FY21</t>
        </is>
      </c>
      <c r="E126" s="18" t="n">
        <v>0.0575</v>
      </c>
      <c r="F126" s="8" t="n">
        <v>1888.2398</v>
      </c>
      <c r="G126" s="9" t="n">
        <v>2040628</v>
      </c>
      <c r="H126" s="18" t="n">
        <v>0</v>
      </c>
      <c r="I126" s="8" t="n">
        <v>0</v>
      </c>
      <c r="J126" s="9" t="n">
        <v>0</v>
      </c>
      <c r="K126" s="18" t="n">
        <v>0.0575</v>
      </c>
      <c r="L126" s="8" t="n">
        <v>1888.2398</v>
      </c>
      <c r="M126" s="9" t="n">
        <v>2040628</v>
      </c>
      <c r="N126" s="29" t="n">
        <v>22.195</v>
      </c>
      <c r="O126" s="30" t="n">
        <v>23.465</v>
      </c>
      <c r="P126" s="30" t="n">
        <v>20.08</v>
      </c>
      <c r="Q126" s="30" t="n">
        <v>23.28</v>
      </c>
      <c r="R126" s="31" t="n">
        <v>0.0489</v>
      </c>
    </row>
    <row r="127">
      <c r="A127" s="11" t="n">
        <v>44133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 t="n">
        <v>0.0375</v>
      </c>
      <c r="F127" s="8" t="n">
        <v>1516.3482</v>
      </c>
      <c r="G127" s="9" t="n">
        <v>1659022</v>
      </c>
      <c r="H127" s="18" t="n">
        <v>0</v>
      </c>
      <c r="I127" s="8" t="n">
        <v>0</v>
      </c>
      <c r="J127" s="9" t="n">
        <v>0</v>
      </c>
      <c r="K127" s="18" t="n">
        <v>0.0375</v>
      </c>
      <c r="L127" s="8" t="n">
        <v>1516.3482</v>
      </c>
      <c r="M127" s="9" t="n">
        <v>1659022</v>
      </c>
      <c r="N127" s="29" t="n">
        <v>23.28</v>
      </c>
      <c r="O127" s="30" t="n">
        <v>24.36</v>
      </c>
      <c r="P127" s="30" t="n">
        <v>22.2825</v>
      </c>
      <c r="Q127" s="30" t="n">
        <v>24.0225</v>
      </c>
      <c r="R127" s="31" t="n">
        <v>0.0319</v>
      </c>
    </row>
    <row r="128">
      <c r="A128" s="11" t="n">
        <v>44134</v>
      </c>
      <c r="B128" s="5" t="inlineStr">
        <is>
          <t>Friday</t>
        </is>
      </c>
      <c r="C128" s="10" t="n">
        <v>44105</v>
      </c>
      <c r="D128" s="5" t="inlineStr">
        <is>
          <t>Q3FY21</t>
        </is>
      </c>
      <c r="E128" s="18" t="n">
        <v>0.0367</v>
      </c>
      <c r="F128" s="8" t="n">
        <v>1689.7152</v>
      </c>
      <c r="G128" s="9" t="n">
        <v>1823251</v>
      </c>
      <c r="H128" s="18" t="n">
        <v>0</v>
      </c>
      <c r="I128" s="8" t="n">
        <v>0</v>
      </c>
      <c r="J128" s="9" t="n">
        <v>0</v>
      </c>
      <c r="K128" s="18" t="n">
        <v>0.0367</v>
      </c>
      <c r="L128" s="8" t="n">
        <v>1689.7152</v>
      </c>
      <c r="M128" s="9" t="n">
        <v>1823251</v>
      </c>
      <c r="N128" s="29" t="n">
        <v>24.0225</v>
      </c>
      <c r="O128" s="30" t="n">
        <v>26.3</v>
      </c>
      <c r="P128" s="30" t="n">
        <v>21.725</v>
      </c>
      <c r="Q128" s="30" t="n">
        <v>24.7525</v>
      </c>
      <c r="R128" s="31" t="n">
        <v>0.0304</v>
      </c>
    </row>
    <row r="129">
      <c r="A129" s="11" t="n">
        <v>44137</v>
      </c>
      <c r="B129" s="5" t="inlineStr">
        <is>
          <t>Monday</t>
        </is>
      </c>
      <c r="C129" s="10" t="n">
        <v>44136</v>
      </c>
      <c r="D129" s="5" t="inlineStr">
        <is>
          <t>Q3FY21</t>
        </is>
      </c>
      <c r="E129" s="18" t="n">
        <v>0.0442</v>
      </c>
      <c r="F129" s="8" t="n">
        <v>1941.1054</v>
      </c>
      <c r="G129" s="9" t="n">
        <v>2190080</v>
      </c>
      <c r="H129" s="18" t="n">
        <v>0</v>
      </c>
      <c r="I129" s="8" t="n">
        <v>0</v>
      </c>
      <c r="J129" s="9" t="n">
        <v>0</v>
      </c>
      <c r="K129" s="18" t="n">
        <v>0.0442</v>
      </c>
      <c r="L129" s="8" t="n">
        <v>1941.1054</v>
      </c>
      <c r="M129" s="9" t="n">
        <v>2190080</v>
      </c>
      <c r="N129" s="29" t="n">
        <v>24.7525</v>
      </c>
      <c r="O129" s="30" t="n">
        <v>25.9175</v>
      </c>
      <c r="P129" s="30" t="n">
        <v>24.22</v>
      </c>
      <c r="Q129" s="30" t="n">
        <v>25.21</v>
      </c>
      <c r="R129" s="31" t="n">
        <v>0.0185</v>
      </c>
    </row>
    <row r="130">
      <c r="A130" s="11" t="n">
        <v>44138</v>
      </c>
      <c r="B130" s="5" t="inlineStr">
        <is>
          <t>Tuesday</t>
        </is>
      </c>
      <c r="C130" s="10" t="n">
        <v>44136</v>
      </c>
      <c r="D130" s="5" t="inlineStr">
        <is>
          <t>Q3FY21</t>
        </is>
      </c>
      <c r="E130" s="18" t="n">
        <v>0.09429999999999999</v>
      </c>
      <c r="F130" s="8" t="n">
        <v>1563.5479</v>
      </c>
      <c r="G130" s="9" t="n">
        <v>1745647</v>
      </c>
      <c r="H130" s="18" t="n">
        <v>0</v>
      </c>
      <c r="I130" s="8" t="n">
        <v>0</v>
      </c>
      <c r="J130" s="9" t="n">
        <v>0</v>
      </c>
      <c r="K130" s="18" t="n">
        <v>0.09429999999999999</v>
      </c>
      <c r="L130" s="8" t="n">
        <v>1563.5479</v>
      </c>
      <c r="M130" s="9" t="n">
        <v>1745647</v>
      </c>
      <c r="N130" s="29" t="n">
        <v>25.21</v>
      </c>
      <c r="O130" s="30" t="n">
        <v>25.3325</v>
      </c>
      <c r="P130" s="30" t="n">
        <v>22.9175</v>
      </c>
      <c r="Q130" s="30" t="n">
        <v>24.24</v>
      </c>
      <c r="R130" s="31" t="n">
        <v>-0.0385</v>
      </c>
    </row>
    <row r="131">
      <c r="A131" s="11" t="n">
        <v>44139</v>
      </c>
      <c r="B131" s="5" t="inlineStr">
        <is>
          <t>Wednesday</t>
        </is>
      </c>
      <c r="C131" s="10" t="n">
        <v>44136</v>
      </c>
      <c r="D131" s="5" t="inlineStr">
        <is>
          <t>Q3FY21</t>
        </is>
      </c>
      <c r="E131" s="18" t="n">
        <v>0.08450000000000001</v>
      </c>
      <c r="F131" s="8" t="n">
        <v>1672.8424</v>
      </c>
      <c r="G131" s="9" t="n">
        <v>1830516</v>
      </c>
      <c r="H131" s="18" t="n">
        <v>0</v>
      </c>
      <c r="I131" s="8" t="n">
        <v>0</v>
      </c>
      <c r="J131" s="9" t="n">
        <v>0</v>
      </c>
      <c r="K131" s="18" t="n">
        <v>0.08450000000000001</v>
      </c>
      <c r="L131" s="8" t="n">
        <v>1672.8424</v>
      </c>
      <c r="M131" s="9" t="n">
        <v>1830516</v>
      </c>
      <c r="N131" s="29" t="n">
        <v>24.24</v>
      </c>
      <c r="O131" s="30" t="n">
        <v>24.24</v>
      </c>
      <c r="P131" s="30" t="n">
        <v>20.6725</v>
      </c>
      <c r="Q131" s="30" t="n">
        <v>23.2</v>
      </c>
      <c r="R131" s="31" t="n">
        <v>-0.0429</v>
      </c>
    </row>
    <row r="132">
      <c r="A132" s="11" t="n">
        <v>44140</v>
      </c>
      <c r="B132" s="5" t="inlineStr">
        <is>
          <t>Thursday</t>
        </is>
      </c>
      <c r="C132" s="10" t="n">
        <v>44136</v>
      </c>
      <c r="D132" s="5" t="inlineStr">
        <is>
          <t>Q3FY21</t>
        </is>
      </c>
      <c r="E132" s="18" t="n">
        <v>0.1187</v>
      </c>
      <c r="F132" s="8" t="n">
        <v>2432.1746</v>
      </c>
      <c r="G132" s="9" t="n">
        <v>2840242</v>
      </c>
      <c r="H132" s="18" t="n">
        <v>0</v>
      </c>
      <c r="I132" s="8" t="n">
        <v>0</v>
      </c>
      <c r="J132" s="9" t="n">
        <v>0</v>
      </c>
      <c r="K132" s="18" t="n">
        <v>0.1187</v>
      </c>
      <c r="L132" s="8" t="n">
        <v>2432.1746</v>
      </c>
      <c r="M132" s="9" t="n">
        <v>2840242</v>
      </c>
      <c r="N132" s="29" t="n">
        <v>23.2</v>
      </c>
      <c r="O132" s="30" t="n">
        <v>23.2</v>
      </c>
      <c r="P132" s="30" t="n">
        <v>19.99</v>
      </c>
      <c r="Q132" s="30" t="n">
        <v>20.965</v>
      </c>
      <c r="R132" s="31" t="n">
        <v>-0.0963</v>
      </c>
    </row>
    <row r="133">
      <c r="A133" s="11" t="n">
        <v>44141</v>
      </c>
      <c r="B133" s="5" t="inlineStr">
        <is>
          <t>Friday</t>
        </is>
      </c>
      <c r="C133" s="10" t="n">
        <v>44136</v>
      </c>
      <c r="D133" s="5" t="inlineStr">
        <is>
          <t>Q3FY21</t>
        </is>
      </c>
      <c r="E133" s="18" t="n">
        <v>0.0747</v>
      </c>
      <c r="F133" s="8" t="n">
        <v>2258.8047</v>
      </c>
      <c r="G133" s="9" t="n">
        <v>2497082</v>
      </c>
      <c r="H133" s="18" t="n">
        <v>0</v>
      </c>
      <c r="I133" s="8" t="n">
        <v>0</v>
      </c>
      <c r="J133" s="9" t="n">
        <v>0</v>
      </c>
      <c r="K133" s="18" t="n">
        <v>0.0747</v>
      </c>
      <c r="L133" s="8" t="n">
        <v>2258.8047</v>
      </c>
      <c r="M133" s="9" t="n">
        <v>2497082</v>
      </c>
      <c r="N133" s="29" t="n">
        <v>20.965</v>
      </c>
      <c r="O133" s="30" t="n">
        <v>20.965</v>
      </c>
      <c r="P133" s="30" t="n">
        <v>19.2825</v>
      </c>
      <c r="Q133" s="30" t="n">
        <v>20.4975</v>
      </c>
      <c r="R133" s="31" t="n">
        <v>-0.0223</v>
      </c>
    </row>
    <row r="134">
      <c r="A134" s="11" t="n">
        <v>44144</v>
      </c>
      <c r="B134" s="5" t="inlineStr">
        <is>
          <t>Monday</t>
        </is>
      </c>
      <c r="C134" s="10" t="n">
        <v>44136</v>
      </c>
      <c r="D134" s="5" t="inlineStr">
        <is>
          <t>Q3FY21</t>
        </is>
      </c>
      <c r="E134" s="18" t="n">
        <v>0.0602</v>
      </c>
      <c r="F134" s="8" t="n">
        <v>3134.4683</v>
      </c>
      <c r="G134" s="9" t="n">
        <v>3329606</v>
      </c>
      <c r="H134" s="18" t="n">
        <v>0</v>
      </c>
      <c r="I134" s="8" t="n">
        <v>0</v>
      </c>
      <c r="J134" s="9" t="n">
        <v>0</v>
      </c>
      <c r="K134" s="18" t="n">
        <v>0.0602</v>
      </c>
      <c r="L134" s="8" t="n">
        <v>3134.4683</v>
      </c>
      <c r="M134" s="9" t="n">
        <v>3329606</v>
      </c>
      <c r="N134" s="29" t="n">
        <v>20.4975</v>
      </c>
      <c r="O134" s="30" t="n">
        <v>21.0475</v>
      </c>
      <c r="P134" s="30" t="n">
        <v>17.58</v>
      </c>
      <c r="Q134" s="30" t="n">
        <v>20.1125</v>
      </c>
      <c r="R134" s="31" t="n">
        <v>-0.0188</v>
      </c>
    </row>
    <row r="135">
      <c r="A135" s="11" t="n">
        <v>44145</v>
      </c>
      <c r="B135" s="5" t="inlineStr">
        <is>
          <t>Tuesday</t>
        </is>
      </c>
      <c r="C135" s="10" t="n">
        <v>44136</v>
      </c>
      <c r="D135" s="5" t="inlineStr">
        <is>
          <t>Q3FY21</t>
        </is>
      </c>
      <c r="E135" s="18" t="n">
        <v>0.0919</v>
      </c>
      <c r="F135" s="8" t="n">
        <v>1738.6203</v>
      </c>
      <c r="G135" s="9" t="n">
        <v>1925745</v>
      </c>
      <c r="H135" s="18" t="n">
        <v>0</v>
      </c>
      <c r="I135" s="8" t="n">
        <v>0</v>
      </c>
      <c r="J135" s="9" t="n">
        <v>0</v>
      </c>
      <c r="K135" s="18" t="n">
        <v>0.0919</v>
      </c>
      <c r="L135" s="8" t="n">
        <v>1738.6203</v>
      </c>
      <c r="M135" s="9" t="n">
        <v>1925745</v>
      </c>
      <c r="N135" s="29" t="n">
        <v>20.1125</v>
      </c>
      <c r="O135" s="30" t="n">
        <v>21.845</v>
      </c>
      <c r="P135" s="30" t="n">
        <v>19.895</v>
      </c>
      <c r="Q135" s="30" t="n">
        <v>21.5775</v>
      </c>
      <c r="R135" s="31" t="n">
        <v>0.0728</v>
      </c>
    </row>
    <row r="136">
      <c r="A136" s="11" t="n">
        <v>44146</v>
      </c>
      <c r="B136" s="5" t="inlineStr">
        <is>
          <t>Wednesday</t>
        </is>
      </c>
      <c r="C136" s="10" t="n">
        <v>44136</v>
      </c>
      <c r="D136" s="5" t="inlineStr">
        <is>
          <t>Q3FY21</t>
        </is>
      </c>
      <c r="E136" s="18" t="n">
        <v>0.1076</v>
      </c>
      <c r="F136" s="8" t="n">
        <v>2732.0472</v>
      </c>
      <c r="G136" s="9" t="n">
        <v>3059267</v>
      </c>
      <c r="H136" s="18" t="n">
        <v>0</v>
      </c>
      <c r="I136" s="8" t="n">
        <v>0</v>
      </c>
      <c r="J136" s="9" t="n">
        <v>0</v>
      </c>
      <c r="K136" s="18" t="n">
        <v>0.1076</v>
      </c>
      <c r="L136" s="8" t="n">
        <v>2732.0472</v>
      </c>
      <c r="M136" s="9" t="n">
        <v>3059267</v>
      </c>
      <c r="N136" s="29" t="n">
        <v>21.5775</v>
      </c>
      <c r="O136" s="30" t="n">
        <v>22.375</v>
      </c>
      <c r="P136" s="30" t="n">
        <v>18.995</v>
      </c>
      <c r="Q136" s="30" t="n">
        <v>22.0325</v>
      </c>
      <c r="R136" s="31" t="n">
        <v>0.0211</v>
      </c>
    </row>
    <row r="137">
      <c r="A137" s="11" t="n">
        <v>44147</v>
      </c>
      <c r="B137" s="5" t="inlineStr">
        <is>
          <t>Thursday</t>
        </is>
      </c>
      <c r="C137" s="10" t="n">
        <v>44136</v>
      </c>
      <c r="D137" s="5" t="inlineStr">
        <is>
          <t>Q3FY21</t>
        </is>
      </c>
      <c r="E137" s="18" t="n">
        <v>0.0679</v>
      </c>
      <c r="F137" s="8" t="n">
        <v>2841.1852</v>
      </c>
      <c r="G137" s="9" t="n">
        <v>2983103</v>
      </c>
      <c r="H137" s="18" t="n">
        <v>0</v>
      </c>
      <c r="I137" s="8" t="n">
        <v>0</v>
      </c>
      <c r="J137" s="9" t="n">
        <v>0</v>
      </c>
      <c r="K137" s="18" t="n">
        <v>0.0679</v>
      </c>
      <c r="L137" s="8" t="n">
        <v>2841.1852</v>
      </c>
      <c r="M137" s="9" t="n">
        <v>2983103</v>
      </c>
      <c r="N137" s="29" t="n">
        <v>22.0325</v>
      </c>
      <c r="O137" s="30" t="n">
        <v>22.0325</v>
      </c>
      <c r="P137" s="30" t="n">
        <v>19.7875</v>
      </c>
      <c r="Q137" s="30" t="n">
        <v>20.62</v>
      </c>
      <c r="R137" s="31" t="n">
        <v>-0.0641</v>
      </c>
    </row>
    <row r="138">
      <c r="A138" s="11" t="n">
        <v>44148</v>
      </c>
      <c r="B138" s="5" t="inlineStr">
        <is>
          <t>Friday</t>
        </is>
      </c>
      <c r="C138" s="10" t="n">
        <v>44136</v>
      </c>
      <c r="D138" s="5" t="inlineStr">
        <is>
          <t>Q3FY21</t>
        </is>
      </c>
      <c r="E138" s="18" t="n">
        <v>0.037</v>
      </c>
      <c r="F138" s="8" t="n">
        <v>1746.6385</v>
      </c>
      <c r="G138" s="9" t="n">
        <v>1737415</v>
      </c>
      <c r="H138" s="18" t="n">
        <v>0</v>
      </c>
      <c r="I138" s="8" t="n">
        <v>0</v>
      </c>
      <c r="J138" s="9" t="n">
        <v>0</v>
      </c>
      <c r="K138" s="18" t="n">
        <v>0.037</v>
      </c>
      <c r="L138" s="8" t="n">
        <v>1746.6385</v>
      </c>
      <c r="M138" s="9" t="n">
        <v>1737415</v>
      </c>
      <c r="N138" s="29" t="n">
        <v>20.62</v>
      </c>
      <c r="O138" s="30" t="n">
        <v>29.525</v>
      </c>
      <c r="P138" s="30" t="n">
        <v>19.5575</v>
      </c>
      <c r="Q138" s="30" t="n">
        <v>19.7025</v>
      </c>
      <c r="R138" s="31" t="n">
        <v>-0.0445</v>
      </c>
    </row>
    <row r="139">
      <c r="A139" s="11" t="n">
        <v>44149</v>
      </c>
      <c r="B139" s="5" t="inlineStr">
        <is>
          <t>Saturday</t>
        </is>
      </c>
      <c r="C139" s="10" t="n">
        <v>44136</v>
      </c>
      <c r="D139" s="5" t="inlineStr">
        <is>
          <t>Q3FY21</t>
        </is>
      </c>
      <c r="E139" s="18" t="n">
        <v>0.0102</v>
      </c>
      <c r="F139" s="8" t="n">
        <v>108.3367</v>
      </c>
      <c r="G139" s="9" t="n">
        <v>112005</v>
      </c>
      <c r="H139" s="18" t="n">
        <v>0</v>
      </c>
      <c r="I139" s="8" t="n">
        <v>0</v>
      </c>
      <c r="J139" s="9" t="n">
        <v>0</v>
      </c>
      <c r="K139" s="18" t="n">
        <v>0.0102</v>
      </c>
      <c r="L139" s="8" t="n">
        <v>108.3367</v>
      </c>
      <c r="M139" s="9" t="n">
        <v>112005</v>
      </c>
      <c r="N139" s="29" t="n">
        <v>19.7025</v>
      </c>
      <c r="O139" s="30" t="n">
        <v>19.7025</v>
      </c>
      <c r="P139" s="30" t="n">
        <v>16.175</v>
      </c>
      <c r="Q139" s="30" t="n">
        <v>19.13</v>
      </c>
      <c r="R139" s="31" t="n">
        <v>-0.0291</v>
      </c>
    </row>
    <row r="140">
      <c r="A140" s="11" t="n">
        <v>44152</v>
      </c>
      <c r="B140" s="5" t="inlineStr">
        <is>
          <t>Tuesday</t>
        </is>
      </c>
      <c r="C140" s="10" t="n">
        <v>44136</v>
      </c>
      <c r="D140" s="5" t="inlineStr">
        <is>
          <t>Q3FY21</t>
        </is>
      </c>
      <c r="E140" s="18" t="n">
        <v>0.0801</v>
      </c>
      <c r="F140" s="8" t="n">
        <v>1579.8155</v>
      </c>
      <c r="G140" s="9" t="n">
        <v>1682246</v>
      </c>
      <c r="H140" s="18" t="n">
        <v>0</v>
      </c>
      <c r="I140" s="8" t="n">
        <v>0</v>
      </c>
      <c r="J140" s="9" t="n">
        <v>0</v>
      </c>
      <c r="K140" s="18" t="n">
        <v>0.0801</v>
      </c>
      <c r="L140" s="8" t="n">
        <v>1579.8155</v>
      </c>
      <c r="M140" s="9" t="n">
        <v>1682246</v>
      </c>
      <c r="N140" s="29" t="n">
        <v>19.13</v>
      </c>
      <c r="O140" s="30" t="n">
        <v>20.405</v>
      </c>
      <c r="P140" s="30" t="n">
        <v>18.4025</v>
      </c>
      <c r="Q140" s="30" t="n">
        <v>19.8025</v>
      </c>
      <c r="R140" s="31" t="n">
        <v>0.0352</v>
      </c>
    </row>
    <row r="141">
      <c r="A141" s="11" t="n">
        <v>44153</v>
      </c>
      <c r="B141" s="5" t="inlineStr">
        <is>
          <t>Wednesday</t>
        </is>
      </c>
      <c r="C141" s="10" t="n">
        <v>44136</v>
      </c>
      <c r="D141" s="5" t="inlineStr">
        <is>
          <t>Q3FY21</t>
        </is>
      </c>
      <c r="E141" s="18" t="n">
        <v>0.07770000000000001</v>
      </c>
      <c r="F141" s="8" t="n">
        <v>1840.1703</v>
      </c>
      <c r="G141" s="9" t="n">
        <v>1962696</v>
      </c>
      <c r="H141" s="18" t="n">
        <v>0</v>
      </c>
      <c r="I141" s="8" t="n">
        <v>0</v>
      </c>
      <c r="J141" s="9" t="n">
        <v>0</v>
      </c>
      <c r="K141" s="18" t="n">
        <v>0.07770000000000001</v>
      </c>
      <c r="L141" s="8" t="n">
        <v>1840.1703</v>
      </c>
      <c r="M141" s="9" t="n">
        <v>1962696</v>
      </c>
      <c r="N141" s="29" t="n">
        <v>19.8025</v>
      </c>
      <c r="O141" s="30" t="n">
        <v>19.8025</v>
      </c>
      <c r="P141" s="30" t="n">
        <v>15.72</v>
      </c>
      <c r="Q141" s="30" t="n">
        <v>19.12</v>
      </c>
      <c r="R141" s="31" t="n">
        <v>-0.0345</v>
      </c>
    </row>
    <row r="142">
      <c r="A142" s="11" t="n">
        <v>44154</v>
      </c>
      <c r="B142" s="5" t="inlineStr">
        <is>
          <t>Thursday</t>
        </is>
      </c>
      <c r="C142" s="10" t="n">
        <v>44136</v>
      </c>
      <c r="D142" s="5" t="inlineStr">
        <is>
          <t>Q3FY21</t>
        </is>
      </c>
      <c r="E142" s="18" t="n">
        <v>0.1038</v>
      </c>
      <c r="F142" s="8" t="n">
        <v>2756.0466</v>
      </c>
      <c r="G142" s="9" t="n">
        <v>2905327</v>
      </c>
      <c r="H142" s="18" t="n">
        <v>0</v>
      </c>
      <c r="I142" s="8" t="n">
        <v>0</v>
      </c>
      <c r="J142" s="9" t="n">
        <v>0</v>
      </c>
      <c r="K142" s="18" t="n">
        <v>0.1038</v>
      </c>
      <c r="L142" s="8" t="n">
        <v>2756.0466</v>
      </c>
      <c r="M142" s="9" t="n">
        <v>2905327</v>
      </c>
      <c r="N142" s="29" t="n">
        <v>19.12</v>
      </c>
      <c r="O142" s="30" t="n">
        <v>19.9825</v>
      </c>
      <c r="P142" s="30" t="n">
        <v>16.325</v>
      </c>
      <c r="Q142" s="30" t="n">
        <v>19.57</v>
      </c>
      <c r="R142" s="31" t="n">
        <v>0.0235</v>
      </c>
    </row>
    <row r="143">
      <c r="A143" s="11" t="n">
        <v>44155</v>
      </c>
      <c r="B143" s="5" t="inlineStr">
        <is>
          <t>Friday</t>
        </is>
      </c>
      <c r="C143" s="10" t="n">
        <v>44136</v>
      </c>
      <c r="D143" s="5" t="inlineStr">
        <is>
          <t>Q3FY21</t>
        </is>
      </c>
      <c r="E143" s="18" t="n">
        <v>0.0625</v>
      </c>
      <c r="F143" s="8" t="n">
        <v>2603.3815</v>
      </c>
      <c r="G143" s="9" t="n">
        <v>2816293</v>
      </c>
      <c r="H143" s="18" t="n">
        <v>0</v>
      </c>
      <c r="I143" s="8" t="n">
        <v>0</v>
      </c>
      <c r="J143" s="9" t="n">
        <v>0</v>
      </c>
      <c r="K143" s="18" t="n">
        <v>0.0625</v>
      </c>
      <c r="L143" s="8" t="n">
        <v>2603.3815</v>
      </c>
      <c r="M143" s="9" t="n">
        <v>2816293</v>
      </c>
      <c r="N143" s="29" t="n">
        <v>19.57</v>
      </c>
      <c r="O143" s="30" t="n">
        <v>19.8075</v>
      </c>
      <c r="P143" s="30" t="n">
        <v>16.9975</v>
      </c>
      <c r="Q143" s="30" t="n">
        <v>19.6175</v>
      </c>
      <c r="R143" s="31" t="n">
        <v>0.0024</v>
      </c>
    </row>
    <row r="144">
      <c r="A144" s="11" t="n">
        <v>44158</v>
      </c>
      <c r="B144" s="5" t="inlineStr">
        <is>
          <t>Monday</t>
        </is>
      </c>
      <c r="C144" s="10" t="n">
        <v>44136</v>
      </c>
      <c r="D144" s="5" t="inlineStr">
        <is>
          <t>Q3FY21</t>
        </is>
      </c>
      <c r="E144" s="18" t="n">
        <v>0.0391</v>
      </c>
      <c r="F144" s="8" t="n">
        <v>2438.0713</v>
      </c>
      <c r="G144" s="9" t="n">
        <v>2490184</v>
      </c>
      <c r="H144" s="18" t="n">
        <v>0</v>
      </c>
      <c r="I144" s="8" t="n">
        <v>0</v>
      </c>
      <c r="J144" s="9" t="n">
        <v>0</v>
      </c>
      <c r="K144" s="18" t="n">
        <v>0.0391</v>
      </c>
      <c r="L144" s="8" t="n">
        <v>2438.0713</v>
      </c>
      <c r="M144" s="9" t="n">
        <v>2490184</v>
      </c>
      <c r="N144" s="29" t="n">
        <v>19.6175</v>
      </c>
      <c r="O144" s="30" t="n">
        <v>20.8625</v>
      </c>
      <c r="P144" s="30" t="n">
        <v>16.91</v>
      </c>
      <c r="Q144" s="30" t="n">
        <v>20.7975</v>
      </c>
      <c r="R144" s="31" t="n">
        <v>0.0602</v>
      </c>
    </row>
    <row r="145">
      <c r="A145" s="11" t="n">
        <v>44159</v>
      </c>
      <c r="B145" s="5" t="inlineStr">
        <is>
          <t>Tuesday</t>
        </is>
      </c>
      <c r="C145" s="10" t="n">
        <v>44136</v>
      </c>
      <c r="D145" s="5" t="inlineStr">
        <is>
          <t>Q3FY21</t>
        </is>
      </c>
      <c r="E145" s="18" t="n">
        <v>0.06950000000000001</v>
      </c>
      <c r="F145" s="8" t="n">
        <v>1671.8944</v>
      </c>
      <c r="G145" s="9" t="n">
        <v>1739620</v>
      </c>
      <c r="H145" s="18" t="n">
        <v>0</v>
      </c>
      <c r="I145" s="8" t="n">
        <v>0</v>
      </c>
      <c r="J145" s="9" t="n">
        <v>0</v>
      </c>
      <c r="K145" s="18" t="n">
        <v>0.06950000000000001</v>
      </c>
      <c r="L145" s="8" t="n">
        <v>1671.8944</v>
      </c>
      <c r="M145" s="9" t="n">
        <v>1739620</v>
      </c>
      <c r="N145" s="29" t="n">
        <v>20.7975</v>
      </c>
      <c r="O145" s="30" t="n">
        <v>22</v>
      </c>
      <c r="P145" s="30" t="n">
        <v>20.025</v>
      </c>
      <c r="Q145" s="30" t="n">
        <v>21.0575</v>
      </c>
      <c r="R145" s="31" t="n">
        <v>0.0125</v>
      </c>
    </row>
    <row r="146">
      <c r="A146" s="11" t="n">
        <v>44160</v>
      </c>
      <c r="B146" s="5" t="inlineStr">
        <is>
          <t>Wednesday</t>
        </is>
      </c>
      <c r="C146" s="10" t="n">
        <v>44136</v>
      </c>
      <c r="D146" s="5" t="inlineStr">
        <is>
          <t>Q3FY21</t>
        </is>
      </c>
      <c r="E146" s="18" t="n">
        <v>0.0733</v>
      </c>
      <c r="F146" s="8" t="n">
        <v>2396.4615</v>
      </c>
      <c r="G146" s="9" t="n">
        <v>2501861</v>
      </c>
      <c r="H146" s="18" t="n">
        <v>0</v>
      </c>
      <c r="I146" s="8" t="n">
        <v>0</v>
      </c>
      <c r="J146" s="9" t="n">
        <v>0</v>
      </c>
      <c r="K146" s="18" t="n">
        <v>0.0733</v>
      </c>
      <c r="L146" s="8" t="n">
        <v>2396.4615</v>
      </c>
      <c r="M146" s="9" t="n">
        <v>2501861</v>
      </c>
      <c r="N146" s="29" t="n">
        <v>21.0575</v>
      </c>
      <c r="O146" s="30" t="n">
        <v>23.495</v>
      </c>
      <c r="P146" s="30" t="n">
        <v>20.68</v>
      </c>
      <c r="Q146" s="30" t="n">
        <v>23.1275</v>
      </c>
      <c r="R146" s="31" t="n">
        <v>0.0983</v>
      </c>
    </row>
    <row r="147">
      <c r="A147" s="11" t="n">
        <v>44161</v>
      </c>
      <c r="B147" s="5" t="inlineStr">
        <is>
          <t>Thursday</t>
        </is>
      </c>
      <c r="C147" s="10" t="n">
        <v>44136</v>
      </c>
      <c r="D147" s="5" t="inlineStr">
        <is>
          <t>Q3FY21</t>
        </is>
      </c>
      <c r="E147" s="18" t="n">
        <v>0.0786</v>
      </c>
      <c r="F147" s="8" t="n">
        <v>3897.1738</v>
      </c>
      <c r="G147" s="9" t="n">
        <v>3992192</v>
      </c>
      <c r="H147" s="18" t="n">
        <v>0</v>
      </c>
      <c r="I147" s="8" t="n">
        <v>0</v>
      </c>
      <c r="J147" s="9" t="n">
        <v>0</v>
      </c>
      <c r="K147" s="18" t="n">
        <v>0.0786</v>
      </c>
      <c r="L147" s="8" t="n">
        <v>3897.1738</v>
      </c>
      <c r="M147" s="9" t="n">
        <v>3992192</v>
      </c>
      <c r="N147" s="29" t="n">
        <v>23.1275</v>
      </c>
      <c r="O147" s="30" t="n">
        <v>23.1275</v>
      </c>
      <c r="P147" s="30" t="n">
        <v>19.4375</v>
      </c>
      <c r="Q147" s="30" t="n">
        <v>20.0225</v>
      </c>
      <c r="R147" s="31" t="n">
        <v>-0.1343</v>
      </c>
    </row>
    <row r="148">
      <c r="A148" s="11" t="n">
        <v>44162</v>
      </c>
      <c r="B148" s="5" t="inlineStr">
        <is>
          <t>Friday</t>
        </is>
      </c>
      <c r="C148" s="10" t="n">
        <v>44136</v>
      </c>
      <c r="D148" s="5" t="inlineStr">
        <is>
          <t>Q3FY21</t>
        </is>
      </c>
      <c r="E148" s="18" t="n">
        <v>0.0355</v>
      </c>
      <c r="F148" s="8" t="n">
        <v>2426.506</v>
      </c>
      <c r="G148" s="9" t="n">
        <v>2452655</v>
      </c>
      <c r="H148" s="18" t="n">
        <v>0</v>
      </c>
      <c r="I148" s="8" t="n">
        <v>0</v>
      </c>
      <c r="J148" s="9" t="n">
        <v>0</v>
      </c>
      <c r="K148" s="18" t="n">
        <v>0.0355</v>
      </c>
      <c r="L148" s="8" t="n">
        <v>2426.506</v>
      </c>
      <c r="M148" s="9" t="n">
        <v>2452655</v>
      </c>
      <c r="N148" s="29" t="n">
        <v>20.0225</v>
      </c>
      <c r="O148" s="30" t="n">
        <v>21.28</v>
      </c>
      <c r="P148" s="30" t="n">
        <v>17.625</v>
      </c>
      <c r="Q148" s="30" t="n">
        <v>19.8175</v>
      </c>
      <c r="R148" s="31" t="n">
        <v>-0.0102</v>
      </c>
    </row>
    <row r="149">
      <c r="A149" s="11" t="n">
        <v>44166</v>
      </c>
      <c r="B149" s="5" t="inlineStr">
        <is>
          <t>Tuesday</t>
        </is>
      </c>
      <c r="C149" s="10" t="n">
        <v>44166</v>
      </c>
      <c r="D149" s="5" t="inlineStr">
        <is>
          <t>Q3FY21</t>
        </is>
      </c>
      <c r="E149" s="18" t="n">
        <v>0.0696</v>
      </c>
      <c r="F149" s="8" t="n">
        <v>1583.9388</v>
      </c>
      <c r="G149" s="9" t="n">
        <v>1742680</v>
      </c>
      <c r="H149" s="18" t="n">
        <v>0</v>
      </c>
      <c r="I149" s="8" t="n">
        <v>0</v>
      </c>
      <c r="J149" s="9" t="n">
        <v>0</v>
      </c>
      <c r="K149" s="18" t="n">
        <v>0.0696</v>
      </c>
      <c r="L149" s="8" t="n">
        <v>1583.9388</v>
      </c>
      <c r="M149" s="9" t="n">
        <v>1742680</v>
      </c>
      <c r="N149" s="29" t="n">
        <v>19.8175</v>
      </c>
      <c r="O149" s="30" t="n">
        <v>21.235</v>
      </c>
      <c r="P149" s="30" t="n">
        <v>19.245</v>
      </c>
      <c r="Q149" s="30" t="n">
        <v>20.1825</v>
      </c>
      <c r="R149" s="31" t="n">
        <v>0.0184</v>
      </c>
    </row>
    <row r="150">
      <c r="A150" s="11" t="n">
        <v>44167</v>
      </c>
      <c r="B150" s="5" t="inlineStr">
        <is>
          <t>Wednesday</t>
        </is>
      </c>
      <c r="C150" s="10" t="n">
        <v>44166</v>
      </c>
      <c r="D150" s="5" t="inlineStr">
        <is>
          <t>Q3FY21</t>
        </is>
      </c>
      <c r="E150" s="18" t="n">
        <v>0.0853</v>
      </c>
      <c r="F150" s="8" t="n">
        <v>2413.4624</v>
      </c>
      <c r="G150" s="9" t="n">
        <v>2557646</v>
      </c>
      <c r="H150" s="18" t="n">
        <v>0</v>
      </c>
      <c r="I150" s="8" t="n">
        <v>0</v>
      </c>
      <c r="J150" s="9" t="n">
        <v>0</v>
      </c>
      <c r="K150" s="18" t="n">
        <v>0.0853</v>
      </c>
      <c r="L150" s="8" t="n">
        <v>2413.4624</v>
      </c>
      <c r="M150" s="9" t="n">
        <v>2557646</v>
      </c>
      <c r="N150" s="29" t="n">
        <v>20.1825</v>
      </c>
      <c r="O150" s="30" t="n">
        <v>20.5525</v>
      </c>
      <c r="P150" s="30" t="n">
        <v>17.9625</v>
      </c>
      <c r="Q150" s="30" t="n">
        <v>19.9075</v>
      </c>
      <c r="R150" s="31" t="n">
        <v>-0.0136</v>
      </c>
    </row>
    <row r="151">
      <c r="A151" s="11" t="n">
        <v>44168</v>
      </c>
      <c r="B151" s="5" t="inlineStr">
        <is>
          <t>Thursday</t>
        </is>
      </c>
      <c r="C151" s="10" t="n">
        <v>44166</v>
      </c>
      <c r="D151" s="5" t="inlineStr">
        <is>
          <t>Q3FY21</t>
        </is>
      </c>
      <c r="E151" s="18" t="n">
        <v>0.06909999999999999</v>
      </c>
      <c r="F151" s="8" t="n">
        <v>2557.7669</v>
      </c>
      <c r="G151" s="9" t="n">
        <v>2631483</v>
      </c>
      <c r="H151" s="18" t="n">
        <v>0</v>
      </c>
      <c r="I151" s="8" t="n">
        <v>0</v>
      </c>
      <c r="J151" s="9" t="n">
        <v>0</v>
      </c>
      <c r="K151" s="18" t="n">
        <v>0.06909999999999999</v>
      </c>
      <c r="L151" s="8" t="n">
        <v>2557.7669</v>
      </c>
      <c r="M151" s="9" t="n">
        <v>2631483</v>
      </c>
      <c r="N151" s="29" t="n">
        <v>19.9075</v>
      </c>
      <c r="O151" s="30" t="n">
        <v>19.9075</v>
      </c>
      <c r="P151" s="30" t="n">
        <v>17.7225</v>
      </c>
      <c r="Q151" s="30" t="n">
        <v>19</v>
      </c>
      <c r="R151" s="31" t="n">
        <v>-0.0456</v>
      </c>
    </row>
    <row r="152">
      <c r="A152" s="11" t="n">
        <v>44169</v>
      </c>
      <c r="B152" s="5" t="inlineStr">
        <is>
          <t>Friday</t>
        </is>
      </c>
      <c r="C152" s="10" t="n">
        <v>44166</v>
      </c>
      <c r="D152" s="5" t="inlineStr">
        <is>
          <t>Q3FY21</t>
        </is>
      </c>
      <c r="E152" s="18" t="n">
        <v>0.0563</v>
      </c>
      <c r="F152" s="8" t="n">
        <v>2319.7995</v>
      </c>
      <c r="G152" s="9" t="n">
        <v>2341601</v>
      </c>
      <c r="H152" s="18" t="n">
        <v>0</v>
      </c>
      <c r="I152" s="8" t="n">
        <v>0</v>
      </c>
      <c r="J152" s="9" t="n">
        <v>0</v>
      </c>
      <c r="K152" s="18" t="n">
        <v>0.0563</v>
      </c>
      <c r="L152" s="8" t="n">
        <v>2319.7995</v>
      </c>
      <c r="M152" s="9" t="n">
        <v>2341601</v>
      </c>
      <c r="N152" s="29" t="n">
        <v>19</v>
      </c>
      <c r="O152" s="30" t="n">
        <v>19.035</v>
      </c>
      <c r="P152" s="30" t="n">
        <v>16.53</v>
      </c>
      <c r="Q152" s="30" t="n">
        <v>18.0275</v>
      </c>
      <c r="R152" s="31" t="n">
        <v>-0.0512</v>
      </c>
    </row>
    <row r="153">
      <c r="A153" s="11" t="n">
        <v>44172</v>
      </c>
      <c r="B153" s="5" t="inlineStr">
        <is>
          <t>Monday</t>
        </is>
      </c>
      <c r="C153" s="10" t="n">
        <v>44166</v>
      </c>
      <c r="D153" s="5" t="inlineStr">
        <is>
          <t>Q3FY21</t>
        </is>
      </c>
      <c r="E153" s="18" t="n">
        <v>0.053</v>
      </c>
      <c r="F153" s="8" t="n">
        <v>3295.6851</v>
      </c>
      <c r="G153" s="9" t="n">
        <v>3293894</v>
      </c>
      <c r="H153" s="18" t="n">
        <v>0</v>
      </c>
      <c r="I153" s="8" t="n">
        <v>0</v>
      </c>
      <c r="J153" s="9" t="n">
        <v>0</v>
      </c>
      <c r="K153" s="18" t="n">
        <v>0.053</v>
      </c>
      <c r="L153" s="8" t="n">
        <v>3295.6851</v>
      </c>
      <c r="M153" s="9" t="n">
        <v>3293894</v>
      </c>
      <c r="N153" s="29" t="n">
        <v>18.0275</v>
      </c>
      <c r="O153" s="30" t="n">
        <v>18.315</v>
      </c>
      <c r="P153" s="30" t="n">
        <v>16.95</v>
      </c>
      <c r="Q153" s="30" t="n">
        <v>18.025</v>
      </c>
      <c r="R153" s="31" t="n">
        <v>-0.0001</v>
      </c>
    </row>
    <row r="154">
      <c r="A154" s="11" t="n">
        <v>44173</v>
      </c>
      <c r="B154" s="5" t="inlineStr">
        <is>
          <t>Tuesday</t>
        </is>
      </c>
      <c r="C154" s="10" t="n">
        <v>44166</v>
      </c>
      <c r="D154" s="5" t="inlineStr">
        <is>
          <t>Q3FY21</t>
        </is>
      </c>
      <c r="E154" s="18" t="n">
        <v>0.1271</v>
      </c>
      <c r="F154" s="8" t="n">
        <v>2262.2838</v>
      </c>
      <c r="G154" s="9" t="n">
        <v>2332519</v>
      </c>
      <c r="H154" s="18" t="n">
        <v>0</v>
      </c>
      <c r="I154" s="8" t="n">
        <v>0</v>
      </c>
      <c r="J154" s="9" t="n">
        <v>0</v>
      </c>
      <c r="K154" s="18" t="n">
        <v>0.1271</v>
      </c>
      <c r="L154" s="8" t="n">
        <v>2262.2838</v>
      </c>
      <c r="M154" s="9" t="n">
        <v>2332519</v>
      </c>
      <c r="N154" s="29" t="n">
        <v>18.025</v>
      </c>
      <c r="O154" s="30" t="n">
        <v>18.795</v>
      </c>
      <c r="P154" s="30" t="n">
        <v>16.2675</v>
      </c>
      <c r="Q154" s="30" t="n">
        <v>18.6175</v>
      </c>
      <c r="R154" s="31" t="n">
        <v>0.0329</v>
      </c>
    </row>
    <row r="155">
      <c r="A155" s="11" t="n">
        <v>44174</v>
      </c>
      <c r="B155" s="5" t="inlineStr">
        <is>
          <t>Wednesday</t>
        </is>
      </c>
      <c r="C155" s="10" t="n">
        <v>44166</v>
      </c>
      <c r="D155" s="5" t="inlineStr">
        <is>
          <t>Q3FY21</t>
        </is>
      </c>
      <c r="E155" s="18" t="n">
        <v>0.1396</v>
      </c>
      <c r="F155" s="8" t="n">
        <v>2908.256</v>
      </c>
      <c r="G155" s="9" t="n">
        <v>3076851</v>
      </c>
      <c r="H155" s="18" t="n">
        <v>0</v>
      </c>
      <c r="I155" s="8" t="n">
        <v>0</v>
      </c>
      <c r="J155" s="9" t="n">
        <v>0</v>
      </c>
      <c r="K155" s="18" t="n">
        <v>0.1396</v>
      </c>
      <c r="L155" s="8" t="n">
        <v>2908.256</v>
      </c>
      <c r="M155" s="9" t="n">
        <v>3076851</v>
      </c>
      <c r="N155" s="29" t="n">
        <v>18.6175</v>
      </c>
      <c r="O155" s="30" t="n">
        <v>19.63</v>
      </c>
      <c r="P155" s="30" t="n">
        <v>16.22</v>
      </c>
      <c r="Q155" s="30" t="n">
        <v>18.92</v>
      </c>
      <c r="R155" s="31" t="n">
        <v>0.0162</v>
      </c>
    </row>
    <row r="156">
      <c r="A156" s="11" t="n">
        <v>44175</v>
      </c>
      <c r="B156" s="5" t="inlineStr">
        <is>
          <t>Thursday</t>
        </is>
      </c>
      <c r="C156" s="10" t="n">
        <v>44166</v>
      </c>
      <c r="D156" s="5" t="inlineStr">
        <is>
          <t>Q3FY21</t>
        </is>
      </c>
      <c r="E156" s="18" t="n">
        <v>0.0823</v>
      </c>
      <c r="F156" s="8" t="n">
        <v>2259.7036</v>
      </c>
      <c r="G156" s="9" t="n">
        <v>2211749</v>
      </c>
      <c r="H156" s="18" t="n">
        <v>0</v>
      </c>
      <c r="I156" s="8" t="n">
        <v>0</v>
      </c>
      <c r="J156" s="9" t="n">
        <v>0</v>
      </c>
      <c r="K156" s="18" t="n">
        <v>0.0823</v>
      </c>
      <c r="L156" s="8" t="n">
        <v>2259.7036</v>
      </c>
      <c r="M156" s="9" t="n">
        <v>2211749</v>
      </c>
      <c r="N156" s="29" t="n">
        <v>18.92</v>
      </c>
      <c r="O156" s="30" t="n">
        <v>19.385</v>
      </c>
      <c r="P156" s="30" t="n">
        <v>17.4225</v>
      </c>
      <c r="Q156" s="30" t="n">
        <v>18.7125</v>
      </c>
      <c r="R156" s="31" t="n">
        <v>-0.011</v>
      </c>
    </row>
    <row r="157">
      <c r="A157" s="11" t="n">
        <v>44176</v>
      </c>
      <c r="B157" s="5" t="inlineStr">
        <is>
          <t>Friday</t>
        </is>
      </c>
      <c r="C157" s="10" t="n">
        <v>44166</v>
      </c>
      <c r="D157" s="5" t="inlineStr">
        <is>
          <t>Q3FY21</t>
        </is>
      </c>
      <c r="E157" s="18" t="n">
        <v>0.063</v>
      </c>
      <c r="F157" s="8" t="n">
        <v>2239.5827</v>
      </c>
      <c r="G157" s="9" t="n">
        <v>2094545</v>
      </c>
      <c r="H157" s="18" t="n">
        <v>0</v>
      </c>
      <c r="I157" s="8" t="n">
        <v>0</v>
      </c>
      <c r="J157" s="9" t="n">
        <v>0</v>
      </c>
      <c r="K157" s="18" t="n">
        <v>0.063</v>
      </c>
      <c r="L157" s="8" t="n">
        <v>2239.5827</v>
      </c>
      <c r="M157" s="9" t="n">
        <v>2094545</v>
      </c>
      <c r="N157" s="29" t="n">
        <v>18.7125</v>
      </c>
      <c r="O157" s="30" t="n">
        <v>19.285</v>
      </c>
      <c r="P157" s="30" t="n">
        <v>17.3625</v>
      </c>
      <c r="Q157" s="30" t="n">
        <v>18.79</v>
      </c>
      <c r="R157" s="31" t="n">
        <v>0.0041</v>
      </c>
    </row>
    <row r="158">
      <c r="A158" s="11" t="n">
        <v>44179</v>
      </c>
      <c r="B158" s="5" t="inlineStr">
        <is>
          <t>Monday</t>
        </is>
      </c>
      <c r="C158" s="10" t="n">
        <v>44166</v>
      </c>
      <c r="D158" s="5" t="inlineStr">
        <is>
          <t>Q3FY21</t>
        </is>
      </c>
      <c r="E158" s="18" t="n">
        <v>0.0493</v>
      </c>
      <c r="F158" s="8" t="n">
        <v>2239.6634</v>
      </c>
      <c r="G158" s="9" t="n">
        <v>2182357</v>
      </c>
      <c r="H158" s="18" t="n">
        <v>0</v>
      </c>
      <c r="I158" s="8" t="n">
        <v>0</v>
      </c>
      <c r="J158" s="9" t="n">
        <v>0</v>
      </c>
      <c r="K158" s="18" t="n">
        <v>0.0493</v>
      </c>
      <c r="L158" s="8" t="n">
        <v>2239.6634</v>
      </c>
      <c r="M158" s="9" t="n">
        <v>2182357</v>
      </c>
      <c r="N158" s="29" t="n">
        <v>18.79</v>
      </c>
      <c r="O158" s="30" t="n">
        <v>19.6425</v>
      </c>
      <c r="P158" s="30" t="n">
        <v>15.3275</v>
      </c>
      <c r="Q158" s="30" t="n">
        <v>19.4025</v>
      </c>
      <c r="R158" s="31" t="n">
        <v>0.0326</v>
      </c>
    </row>
    <row r="159">
      <c r="A159" s="11" t="n">
        <v>44180</v>
      </c>
      <c r="B159" s="5" t="inlineStr">
        <is>
          <t>Tuesday</t>
        </is>
      </c>
      <c r="C159" s="10" t="n">
        <v>44166</v>
      </c>
      <c r="D159" s="5" t="inlineStr">
        <is>
          <t>Q3FY21</t>
        </is>
      </c>
      <c r="E159" s="18" t="n">
        <v>0.1148</v>
      </c>
      <c r="F159" s="8" t="n">
        <v>2183.2078</v>
      </c>
      <c r="G159" s="9" t="n">
        <v>2149324</v>
      </c>
      <c r="H159" s="18" t="n">
        <v>0</v>
      </c>
      <c r="I159" s="8" t="n">
        <v>0</v>
      </c>
      <c r="J159" s="9" t="n">
        <v>0</v>
      </c>
      <c r="K159" s="18" t="n">
        <v>0.1148</v>
      </c>
      <c r="L159" s="8" t="n">
        <v>2183.2078</v>
      </c>
      <c r="M159" s="9" t="n">
        <v>2149324</v>
      </c>
      <c r="N159" s="29" t="n">
        <v>19.4025</v>
      </c>
      <c r="O159" s="30" t="n">
        <v>19.8275</v>
      </c>
      <c r="P159" s="30" t="n">
        <v>15.6925</v>
      </c>
      <c r="Q159" s="30" t="n">
        <v>19.345</v>
      </c>
      <c r="R159" s="31" t="n">
        <v>-0.003</v>
      </c>
    </row>
    <row r="160">
      <c r="A160" s="11" t="n">
        <v>44181</v>
      </c>
      <c r="B160" s="5" t="inlineStr">
        <is>
          <t>Wednesday</t>
        </is>
      </c>
      <c r="C160" s="10" t="n">
        <v>44166</v>
      </c>
      <c r="D160" s="5" t="inlineStr">
        <is>
          <t>Q3FY21</t>
        </is>
      </c>
      <c r="E160" s="18" t="n">
        <v>0.0767</v>
      </c>
      <c r="F160" s="8" t="n">
        <v>2367.4634</v>
      </c>
      <c r="G160" s="9" t="n">
        <v>2376492</v>
      </c>
      <c r="H160" s="18" t="n">
        <v>0</v>
      </c>
      <c r="I160" s="8" t="n">
        <v>0</v>
      </c>
      <c r="J160" s="9" t="n">
        <v>0</v>
      </c>
      <c r="K160" s="18" t="n">
        <v>0.0767</v>
      </c>
      <c r="L160" s="8" t="n">
        <v>2367.4634</v>
      </c>
      <c r="M160" s="9" t="n">
        <v>2376492</v>
      </c>
      <c r="N160" s="29" t="n">
        <v>19.345</v>
      </c>
      <c r="O160" s="30" t="n">
        <v>19.3975</v>
      </c>
      <c r="P160" s="30" t="n">
        <v>18.6075</v>
      </c>
      <c r="Q160" s="30" t="n">
        <v>19.2</v>
      </c>
      <c r="R160" s="31" t="n">
        <v>-0.0075</v>
      </c>
    </row>
    <row r="161">
      <c r="A161" s="11" t="n">
        <v>44182</v>
      </c>
      <c r="B161" s="5" t="inlineStr">
        <is>
          <t>Thursday</t>
        </is>
      </c>
      <c r="C161" s="10" t="n">
        <v>44166</v>
      </c>
      <c r="D161" s="5" t="inlineStr">
        <is>
          <t>Q3FY21</t>
        </is>
      </c>
      <c r="E161" s="18" t="n">
        <v>0.0531</v>
      </c>
      <c r="F161" s="8" t="n">
        <v>2076.0324</v>
      </c>
      <c r="G161" s="9" t="n">
        <v>1971417</v>
      </c>
      <c r="H161" s="18" t="n">
        <v>0</v>
      </c>
      <c r="I161" s="8" t="n">
        <v>0</v>
      </c>
      <c r="J161" s="9" t="n">
        <v>0</v>
      </c>
      <c r="K161" s="18" t="n">
        <v>0.0531</v>
      </c>
      <c r="L161" s="8" t="n">
        <v>2076.0324</v>
      </c>
      <c r="M161" s="9" t="n">
        <v>1971417</v>
      </c>
      <c r="N161" s="29" t="n">
        <v>19.2</v>
      </c>
      <c r="O161" s="30" t="n">
        <v>21.6225</v>
      </c>
      <c r="P161" s="30" t="n">
        <v>14.0525</v>
      </c>
      <c r="Q161" s="30" t="n">
        <v>19.1575</v>
      </c>
      <c r="R161" s="31" t="n">
        <v>-0.0022</v>
      </c>
    </row>
    <row r="162">
      <c r="A162" s="11" t="n">
        <v>44183</v>
      </c>
      <c r="B162" s="5" t="inlineStr">
        <is>
          <t>Friday</t>
        </is>
      </c>
      <c r="C162" s="10" t="n">
        <v>44166</v>
      </c>
      <c r="D162" s="5" t="inlineStr">
        <is>
          <t>Q3FY21</t>
        </is>
      </c>
      <c r="E162" s="18" t="n">
        <v>0.0298</v>
      </c>
      <c r="F162" s="8" t="n">
        <v>2121.5114</v>
      </c>
      <c r="G162" s="9" t="n">
        <v>1979876</v>
      </c>
      <c r="H162" s="18" t="n">
        <v>0</v>
      </c>
      <c r="I162" s="8" t="n">
        <v>0</v>
      </c>
      <c r="J162" s="9" t="n">
        <v>0</v>
      </c>
      <c r="K162" s="18" t="n">
        <v>0.0298</v>
      </c>
      <c r="L162" s="8" t="n">
        <v>2121.5114</v>
      </c>
      <c r="M162" s="9" t="n">
        <v>1979876</v>
      </c>
      <c r="N162" s="29" t="n">
        <v>19.1575</v>
      </c>
      <c r="O162" s="30" t="n">
        <v>19.4925</v>
      </c>
      <c r="P162" s="30" t="n">
        <v>14.555</v>
      </c>
      <c r="Q162" s="30" t="n">
        <v>18.6225</v>
      </c>
      <c r="R162" s="31" t="n">
        <v>-0.0279</v>
      </c>
    </row>
    <row r="163">
      <c r="A163" s="11" t="n">
        <v>44186</v>
      </c>
      <c r="B163" s="5" t="inlineStr">
        <is>
          <t>Monday</t>
        </is>
      </c>
      <c r="C163" s="10" t="n">
        <v>44166</v>
      </c>
      <c r="D163" s="5" t="inlineStr">
        <is>
          <t>Q3FY21</t>
        </is>
      </c>
      <c r="E163" s="18" t="n">
        <v>0.0387</v>
      </c>
      <c r="F163" s="8" t="n">
        <v>2137.4347</v>
      </c>
      <c r="G163" s="9" t="n">
        <v>2068305</v>
      </c>
      <c r="H163" s="18" t="n">
        <v>0</v>
      </c>
      <c r="I163" s="8" t="n">
        <v>0</v>
      </c>
      <c r="J163" s="9" t="n">
        <v>0</v>
      </c>
      <c r="K163" s="18" t="n">
        <v>0.0387</v>
      </c>
      <c r="L163" s="8" t="n">
        <v>2137.4347</v>
      </c>
      <c r="M163" s="9" t="n">
        <v>2068305</v>
      </c>
      <c r="N163" s="29" t="n">
        <v>18.6225</v>
      </c>
      <c r="O163" s="30" t="n">
        <v>23.68</v>
      </c>
      <c r="P163" s="30" t="n">
        <v>18.6225</v>
      </c>
      <c r="Q163" s="30" t="n">
        <v>23.19</v>
      </c>
      <c r="R163" s="31" t="n">
        <v>0.2453</v>
      </c>
    </row>
    <row r="164">
      <c r="A164" s="11" t="n">
        <v>44187</v>
      </c>
      <c r="B164" s="5" t="inlineStr">
        <is>
          <t>Tuesday</t>
        </is>
      </c>
      <c r="C164" s="10" t="n">
        <v>44166</v>
      </c>
      <c r="D164" s="5" t="inlineStr">
        <is>
          <t>Q3FY21</t>
        </is>
      </c>
      <c r="E164" s="18" t="n">
        <v>0.1269</v>
      </c>
      <c r="F164" s="8" t="n">
        <v>2028.3269</v>
      </c>
      <c r="G164" s="9" t="n">
        <v>1816023</v>
      </c>
      <c r="H164" s="18" t="n">
        <v>0</v>
      </c>
      <c r="I164" s="8" t="n">
        <v>0</v>
      </c>
      <c r="J164" s="9" t="n">
        <v>0</v>
      </c>
      <c r="K164" s="18" t="n">
        <v>0.1269</v>
      </c>
      <c r="L164" s="8" t="n">
        <v>2028.3269</v>
      </c>
      <c r="M164" s="9" t="n">
        <v>1816023</v>
      </c>
      <c r="N164" s="29" t="n">
        <v>23.19</v>
      </c>
      <c r="O164" s="30" t="n">
        <v>24.48</v>
      </c>
      <c r="P164" s="30" t="n">
        <v>16.5925</v>
      </c>
      <c r="Q164" s="30" t="n">
        <v>21.985</v>
      </c>
      <c r="R164" s="31" t="n">
        <v>-0.052</v>
      </c>
    </row>
    <row r="165">
      <c r="A165" s="11" t="n">
        <v>44188</v>
      </c>
      <c r="B165" s="5" t="inlineStr">
        <is>
          <t>Wednesday</t>
        </is>
      </c>
      <c r="C165" s="10" t="n">
        <v>44166</v>
      </c>
      <c r="D165" s="5" t="inlineStr">
        <is>
          <t>Q3FY21</t>
        </is>
      </c>
      <c r="E165" s="18" t="n">
        <v>0.0888</v>
      </c>
      <c r="F165" s="8" t="n">
        <v>2072.7132</v>
      </c>
      <c r="G165" s="9" t="n">
        <v>1917941</v>
      </c>
      <c r="H165" s="18" t="n">
        <v>0</v>
      </c>
      <c r="I165" s="8" t="n">
        <v>0</v>
      </c>
      <c r="J165" s="9" t="n">
        <v>0</v>
      </c>
      <c r="K165" s="18" t="n">
        <v>0.0888</v>
      </c>
      <c r="L165" s="8" t="n">
        <v>2072.7132</v>
      </c>
      <c r="M165" s="9" t="n">
        <v>1917941</v>
      </c>
      <c r="N165" s="29" t="n">
        <v>21.985</v>
      </c>
      <c r="O165" s="30" t="n">
        <v>22.0825</v>
      </c>
      <c r="P165" s="30" t="n">
        <v>19.395</v>
      </c>
      <c r="Q165" s="30" t="n">
        <v>20.495</v>
      </c>
      <c r="R165" s="31" t="n">
        <v>-0.0678</v>
      </c>
    </row>
    <row r="166">
      <c r="A166" s="11" t="n">
        <v>44189</v>
      </c>
      <c r="B166" s="5" t="inlineStr">
        <is>
          <t>Thursday</t>
        </is>
      </c>
      <c r="C166" s="10" t="n">
        <v>44166</v>
      </c>
      <c r="D166" s="5" t="inlineStr">
        <is>
          <t>Q3FY21</t>
        </is>
      </c>
      <c r="E166" s="18" t="n">
        <v>0.0573</v>
      </c>
      <c r="F166" s="8" t="n">
        <v>2027.7541</v>
      </c>
      <c r="G166" s="9" t="n">
        <v>1882753</v>
      </c>
      <c r="H166" s="18" t="n">
        <v>0</v>
      </c>
      <c r="I166" s="8" t="n">
        <v>0</v>
      </c>
      <c r="J166" s="9" t="n">
        <v>0</v>
      </c>
      <c r="K166" s="18" t="n">
        <v>0.0573</v>
      </c>
      <c r="L166" s="8" t="n">
        <v>2027.7541</v>
      </c>
      <c r="M166" s="9" t="n">
        <v>1882753</v>
      </c>
      <c r="N166" s="29" t="n">
        <v>20.495</v>
      </c>
      <c r="O166" s="30" t="n">
        <v>20.9525</v>
      </c>
      <c r="P166" s="30" t="n">
        <v>15.645</v>
      </c>
      <c r="Q166" s="30" t="n">
        <v>19.9675</v>
      </c>
      <c r="R166" s="31" t="n">
        <v>-0.0257</v>
      </c>
    </row>
    <row r="167">
      <c r="A167" s="11" t="n">
        <v>44193</v>
      </c>
      <c r="B167" s="5" t="inlineStr">
        <is>
          <t>Monday</t>
        </is>
      </c>
      <c r="C167" s="10" t="n">
        <v>44166</v>
      </c>
      <c r="D167" s="5" t="inlineStr">
        <is>
          <t>Q3FY21</t>
        </is>
      </c>
      <c r="E167" s="18" t="n">
        <v>0.0291</v>
      </c>
      <c r="F167" s="8" t="n">
        <v>2140.3779</v>
      </c>
      <c r="G167" s="9" t="n">
        <v>1978856</v>
      </c>
      <c r="H167" s="18" t="n">
        <v>0</v>
      </c>
      <c r="I167" s="8" t="n">
        <v>0</v>
      </c>
      <c r="J167" s="9" t="n">
        <v>0</v>
      </c>
      <c r="K167" s="18" t="n">
        <v>0.0291</v>
      </c>
      <c r="L167" s="8" t="n">
        <v>2140.3779</v>
      </c>
      <c r="M167" s="9" t="n">
        <v>1978856</v>
      </c>
      <c r="N167" s="29" t="n">
        <v>19.9675</v>
      </c>
      <c r="O167" s="30" t="n">
        <v>21.0225</v>
      </c>
      <c r="P167" s="30" t="n">
        <v>18.5975</v>
      </c>
      <c r="Q167" s="30" t="n">
        <v>20.4275</v>
      </c>
      <c r="R167" s="31" t="n">
        <v>0.023</v>
      </c>
    </row>
    <row r="168">
      <c r="A168" s="11" t="n">
        <v>44194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 t="n">
        <v>0.1042</v>
      </c>
      <c r="F168" s="8" t="n">
        <v>1697.3823</v>
      </c>
      <c r="G168" s="9" t="n">
        <v>1599731</v>
      </c>
      <c r="H168" s="18" t="n">
        <v>0</v>
      </c>
      <c r="I168" s="8" t="n">
        <v>0</v>
      </c>
      <c r="J168" s="9" t="n">
        <v>0</v>
      </c>
      <c r="K168" s="18" t="n">
        <v>0.1042</v>
      </c>
      <c r="L168" s="8" t="n">
        <v>1697.3823</v>
      </c>
      <c r="M168" s="9" t="n">
        <v>1599731</v>
      </c>
      <c r="N168" s="29" t="n">
        <v>20.4275</v>
      </c>
      <c r="O168" s="30" t="n">
        <v>21.2125</v>
      </c>
      <c r="P168" s="30" t="n">
        <v>17.6275</v>
      </c>
      <c r="Q168" s="30" t="n">
        <v>20.79</v>
      </c>
      <c r="R168" s="31" t="n">
        <v>0.0177</v>
      </c>
    </row>
    <row r="169">
      <c r="A169" s="11" t="n">
        <v>44195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 t="n">
        <v>0.09470000000000001</v>
      </c>
      <c r="F169" s="8" t="n">
        <v>2045.7211</v>
      </c>
      <c r="G169" s="9" t="n">
        <v>1857522</v>
      </c>
      <c r="H169" s="18" t="n">
        <v>0</v>
      </c>
      <c r="I169" s="8" t="n">
        <v>0</v>
      </c>
      <c r="J169" s="9" t="n">
        <v>0</v>
      </c>
      <c r="K169" s="18" t="n">
        <v>0.09470000000000001</v>
      </c>
      <c r="L169" s="8" t="n">
        <v>2045.7211</v>
      </c>
      <c r="M169" s="9" t="n">
        <v>1857522</v>
      </c>
      <c r="N169" s="29" t="n">
        <v>20.79</v>
      </c>
      <c r="O169" s="30" t="n">
        <v>21.5875</v>
      </c>
      <c r="P169" s="30" t="n">
        <v>20.79</v>
      </c>
      <c r="Q169" s="30" t="n">
        <v>21.11</v>
      </c>
      <c r="R169" s="31" t="n">
        <v>0.0154</v>
      </c>
    </row>
    <row r="170">
      <c r="A170" s="11" t="n">
        <v>44196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 t="n">
        <v>0.0597</v>
      </c>
      <c r="F170" s="8" t="n">
        <v>2039.141</v>
      </c>
      <c r="G170" s="9" t="n">
        <v>1860549</v>
      </c>
      <c r="H170" s="18" t="n">
        <v>0</v>
      </c>
      <c r="I170" s="8" t="n">
        <v>0</v>
      </c>
      <c r="J170" s="9" t="n">
        <v>0</v>
      </c>
      <c r="K170" s="18" t="n">
        <v>0.0597</v>
      </c>
      <c r="L170" s="8" t="n">
        <v>2039.141</v>
      </c>
      <c r="M170" s="9" t="n">
        <v>1860549</v>
      </c>
      <c r="N170" s="29" t="n">
        <v>21.11</v>
      </c>
      <c r="O170" s="30" t="n">
        <v>21.505</v>
      </c>
      <c r="P170" s="30" t="n">
        <v>19.19</v>
      </c>
      <c r="Q170" s="30" t="n">
        <v>21.095</v>
      </c>
      <c r="R170" s="31" t="n">
        <v>-0.0007</v>
      </c>
    </row>
    <row r="171">
      <c r="A171" s="11" t="n">
        <v>44197</v>
      </c>
      <c r="B171" s="5" t="inlineStr">
        <is>
          <t>Friday</t>
        </is>
      </c>
      <c r="C171" s="10" t="n">
        <v>44197</v>
      </c>
      <c r="D171" s="5" t="inlineStr">
        <is>
          <t>Q4FY21</t>
        </is>
      </c>
      <c r="E171" s="18" t="n">
        <v>0.037</v>
      </c>
      <c r="F171" s="8" t="n">
        <v>1999.0584</v>
      </c>
      <c r="G171" s="9" t="n">
        <v>1806118</v>
      </c>
      <c r="H171" s="18" t="n">
        <v>0</v>
      </c>
      <c r="I171" s="8" t="n">
        <v>0</v>
      </c>
      <c r="J171" s="9" t="n">
        <v>0</v>
      </c>
      <c r="K171" s="18" t="n">
        <v>0.037</v>
      </c>
      <c r="L171" s="8" t="n">
        <v>1999.0584</v>
      </c>
      <c r="M171" s="9" t="n">
        <v>1806118</v>
      </c>
      <c r="N171" s="29" t="n">
        <v>21.095</v>
      </c>
      <c r="O171" s="30" t="n">
        <v>21.3325</v>
      </c>
      <c r="P171" s="30" t="n">
        <v>19.2625</v>
      </c>
      <c r="Q171" s="30" t="n">
        <v>19.56</v>
      </c>
      <c r="R171" s="31" t="n">
        <v>-0.0728</v>
      </c>
    </row>
    <row r="172">
      <c r="A172" s="11" t="n">
        <v>44200</v>
      </c>
      <c r="B172" s="5" t="inlineStr">
        <is>
          <t>Monday</t>
        </is>
      </c>
      <c r="C172" s="10" t="n">
        <v>44197</v>
      </c>
      <c r="D172" s="5" t="inlineStr">
        <is>
          <t>Q4FY21</t>
        </is>
      </c>
      <c r="E172" s="18" t="n">
        <v>0.0462</v>
      </c>
      <c r="F172" s="8" t="n">
        <v>2532.95</v>
      </c>
      <c r="G172" s="9" t="n">
        <v>2310047</v>
      </c>
      <c r="H172" s="18" t="n">
        <v>0</v>
      </c>
      <c r="I172" s="8" t="n">
        <v>0</v>
      </c>
      <c r="J172" s="9" t="n">
        <v>0</v>
      </c>
      <c r="K172" s="18" t="n">
        <v>0.0462</v>
      </c>
      <c r="L172" s="8" t="n">
        <v>2532.95</v>
      </c>
      <c r="M172" s="9" t="n">
        <v>2310047</v>
      </c>
      <c r="N172" s="29" t="n">
        <v>19.56</v>
      </c>
      <c r="O172" s="30" t="n">
        <v>21.0275</v>
      </c>
      <c r="P172" s="30" t="n">
        <v>19.335</v>
      </c>
      <c r="Q172" s="30" t="n">
        <v>20.03</v>
      </c>
      <c r="R172" s="31" t="n">
        <v>0.024</v>
      </c>
    </row>
    <row r="173">
      <c r="A173" s="11" t="n">
        <v>44201</v>
      </c>
      <c r="B173" s="5" t="inlineStr">
        <is>
          <t>Tuesday</t>
        </is>
      </c>
      <c r="C173" s="10" t="n">
        <v>44197</v>
      </c>
      <c r="D173" s="5" t="inlineStr">
        <is>
          <t>Q4FY21</t>
        </is>
      </c>
      <c r="E173" s="18" t="n">
        <v>0.2162</v>
      </c>
      <c r="F173" s="8" t="n">
        <v>3371.5691</v>
      </c>
      <c r="G173" s="9" t="n">
        <v>2877079</v>
      </c>
      <c r="H173" s="18" t="n">
        <v>0</v>
      </c>
      <c r="I173" s="8" t="n">
        <v>0</v>
      </c>
      <c r="J173" s="9" t="n">
        <v>0</v>
      </c>
      <c r="K173" s="18" t="n">
        <v>0.2162</v>
      </c>
      <c r="L173" s="8" t="n">
        <v>3371.5691</v>
      </c>
      <c r="M173" s="9" t="n">
        <v>2877079</v>
      </c>
      <c r="N173" s="29" t="n">
        <v>20.03</v>
      </c>
      <c r="O173" s="30" t="n">
        <v>21.005</v>
      </c>
      <c r="P173" s="30" t="n">
        <v>20.03</v>
      </c>
      <c r="Q173" s="30" t="n">
        <v>20.46</v>
      </c>
      <c r="R173" s="31" t="n">
        <v>0.0215</v>
      </c>
    </row>
    <row r="174">
      <c r="A174" s="11" t="n">
        <v>44202</v>
      </c>
      <c r="B174" s="5" t="inlineStr">
        <is>
          <t>Wednesday</t>
        </is>
      </c>
      <c r="C174" s="10" t="n">
        <v>44197</v>
      </c>
      <c r="D174" s="5" t="inlineStr">
        <is>
          <t>Q4FY21</t>
        </is>
      </c>
      <c r="E174" s="18" t="n">
        <v>0.1062</v>
      </c>
      <c r="F174" s="8" t="n">
        <v>2035.2267</v>
      </c>
      <c r="G174" s="9" t="n">
        <v>1763189</v>
      </c>
      <c r="H174" s="18" t="n">
        <v>0</v>
      </c>
      <c r="I174" s="8" t="n">
        <v>0</v>
      </c>
      <c r="J174" s="9" t="n">
        <v>0</v>
      </c>
      <c r="K174" s="18" t="n">
        <v>0.1062</v>
      </c>
      <c r="L174" s="8" t="n">
        <v>2035.2267</v>
      </c>
      <c r="M174" s="9" t="n">
        <v>1763189</v>
      </c>
      <c r="N174" s="29" t="n">
        <v>20.46</v>
      </c>
      <c r="O174" s="30" t="n">
        <v>21.63</v>
      </c>
      <c r="P174" s="30" t="n">
        <v>20.425</v>
      </c>
      <c r="Q174" s="30" t="n">
        <v>20.995</v>
      </c>
      <c r="R174" s="31" t="n">
        <v>0.0261</v>
      </c>
    </row>
    <row r="175">
      <c r="A175" s="11" t="n">
        <v>44203</v>
      </c>
      <c r="B175" s="5" t="inlineStr">
        <is>
          <t>Thursday</t>
        </is>
      </c>
      <c r="C175" s="10" t="n">
        <v>44197</v>
      </c>
      <c r="D175" s="5" t="inlineStr">
        <is>
          <t>Q4FY21</t>
        </is>
      </c>
      <c r="E175" s="18" t="n">
        <v>0.0864</v>
      </c>
      <c r="F175" s="8" t="n">
        <v>2024.5331</v>
      </c>
      <c r="G175" s="9" t="n">
        <v>1746759</v>
      </c>
      <c r="H175" s="18" t="n">
        <v>0</v>
      </c>
      <c r="I175" s="8" t="n">
        <v>0</v>
      </c>
      <c r="J175" s="9" t="n">
        <v>0</v>
      </c>
      <c r="K175" s="18" t="n">
        <v>0.0864</v>
      </c>
      <c r="L175" s="8" t="n">
        <v>2024.5331</v>
      </c>
      <c r="M175" s="9" t="n">
        <v>1746759</v>
      </c>
      <c r="N175" s="29" t="n">
        <v>20.995</v>
      </c>
      <c r="O175" s="30" t="n">
        <v>20.995</v>
      </c>
      <c r="P175" s="30" t="n">
        <v>20.1375</v>
      </c>
      <c r="Q175" s="30" t="n">
        <v>20.615</v>
      </c>
      <c r="R175" s="31" t="n">
        <v>-0.0181</v>
      </c>
    </row>
    <row r="176">
      <c r="A176" s="11" t="n">
        <v>44204</v>
      </c>
      <c r="B176" s="5" t="inlineStr">
        <is>
          <t>Friday</t>
        </is>
      </c>
      <c r="C176" s="10" t="n">
        <v>44197</v>
      </c>
      <c r="D176" s="5" t="inlineStr">
        <is>
          <t>Q4FY21</t>
        </is>
      </c>
      <c r="E176" s="18" t="n">
        <v>0.1135</v>
      </c>
      <c r="F176" s="8" t="n">
        <v>2065.5262</v>
      </c>
      <c r="G176" s="9" t="n">
        <v>1815250</v>
      </c>
      <c r="H176" s="18" t="n">
        <v>0</v>
      </c>
      <c r="I176" s="8" t="n">
        <v>0</v>
      </c>
      <c r="J176" s="9" t="n">
        <v>0</v>
      </c>
      <c r="K176" s="18" t="n">
        <v>0.1135</v>
      </c>
      <c r="L176" s="8" t="n">
        <v>2065.5262</v>
      </c>
      <c r="M176" s="9" t="n">
        <v>1815250</v>
      </c>
      <c r="N176" s="29" t="n">
        <v>20.615</v>
      </c>
      <c r="O176" s="30" t="n">
        <v>20.85</v>
      </c>
      <c r="P176" s="30" t="n">
        <v>17.38</v>
      </c>
      <c r="Q176" s="30" t="n">
        <v>20.64</v>
      </c>
      <c r="R176" s="31" t="n">
        <v>0.0012</v>
      </c>
    </row>
    <row r="177">
      <c r="A177" s="11" t="n">
        <v>44207</v>
      </c>
      <c r="B177" s="5" t="inlineStr">
        <is>
          <t>Monday</t>
        </is>
      </c>
      <c r="C177" s="10" t="n">
        <v>44197</v>
      </c>
      <c r="D177" s="5" t="inlineStr">
        <is>
          <t>Q4FY21</t>
        </is>
      </c>
      <c r="E177" s="18" t="n">
        <v>0.1285</v>
      </c>
      <c r="F177" s="8" t="n">
        <v>2025.6094</v>
      </c>
      <c r="G177" s="9" t="n">
        <v>1715235</v>
      </c>
      <c r="H177" s="18" t="n">
        <v>0</v>
      </c>
      <c r="I177" s="8" t="n">
        <v>0</v>
      </c>
      <c r="J177" s="9" t="n">
        <v>0</v>
      </c>
      <c r="K177" s="18" t="n">
        <v>0.1285</v>
      </c>
      <c r="L177" s="8" t="n">
        <v>2025.6094</v>
      </c>
      <c r="M177" s="9" t="n">
        <v>1715235</v>
      </c>
      <c r="N177" s="29" t="n">
        <v>20.64</v>
      </c>
      <c r="O177" s="30" t="n">
        <v>22.745</v>
      </c>
      <c r="P177" s="30" t="n">
        <v>20.64</v>
      </c>
      <c r="Q177" s="30" t="n">
        <v>22.3825</v>
      </c>
      <c r="R177" s="31" t="n">
        <v>0.0844</v>
      </c>
    </row>
    <row r="178">
      <c r="A178" s="11" t="n">
        <v>44208</v>
      </c>
      <c r="B178" s="5" t="inlineStr">
        <is>
          <t>Tuesday</t>
        </is>
      </c>
      <c r="C178" s="10" t="n">
        <v>44197</v>
      </c>
      <c r="D178" s="5" t="inlineStr">
        <is>
          <t>Q4FY21</t>
        </is>
      </c>
      <c r="E178" s="18" t="n">
        <v>0.0919</v>
      </c>
      <c r="F178" s="8" t="n">
        <v>2047.3695</v>
      </c>
      <c r="G178" s="9" t="n">
        <v>1722978</v>
      </c>
      <c r="H178" s="18" t="n">
        <v>0</v>
      </c>
      <c r="I178" s="8" t="n">
        <v>0</v>
      </c>
      <c r="J178" s="9" t="n">
        <v>0</v>
      </c>
      <c r="K178" s="18" t="n">
        <v>0.0919</v>
      </c>
      <c r="L178" s="8" t="n">
        <v>2047.3695</v>
      </c>
      <c r="M178" s="9" t="n">
        <v>1722978</v>
      </c>
      <c r="N178" s="29" t="n">
        <v>22.3825</v>
      </c>
      <c r="O178" s="30" t="n">
        <v>23.26</v>
      </c>
      <c r="P178" s="30" t="n">
        <v>22.2925</v>
      </c>
      <c r="Q178" s="30" t="n">
        <v>22.8475</v>
      </c>
      <c r="R178" s="31" t="n">
        <v>0.0208</v>
      </c>
    </row>
    <row r="179">
      <c r="A179" s="11" t="n">
        <v>44209</v>
      </c>
      <c r="B179" s="5" t="inlineStr">
        <is>
          <t>Wednesday</t>
        </is>
      </c>
      <c r="C179" s="10" t="n">
        <v>44197</v>
      </c>
      <c r="D179" s="5" t="inlineStr">
        <is>
          <t>Q4FY21</t>
        </is>
      </c>
      <c r="E179" s="18" t="n">
        <v>0.092</v>
      </c>
      <c r="F179" s="8" t="n">
        <v>2068.9496</v>
      </c>
      <c r="G179" s="9" t="n">
        <v>1750684</v>
      </c>
      <c r="H179" s="18" t="n">
        <v>0</v>
      </c>
      <c r="I179" s="8" t="n">
        <v>0</v>
      </c>
      <c r="J179" s="9" t="n">
        <v>0</v>
      </c>
      <c r="K179" s="18" t="n">
        <v>0.092</v>
      </c>
      <c r="L179" s="8" t="n">
        <v>2068.9496</v>
      </c>
      <c r="M179" s="9" t="n">
        <v>1750684</v>
      </c>
      <c r="N179" s="29" t="n">
        <v>22.8475</v>
      </c>
      <c r="O179" s="30" t="n">
        <v>24.0475</v>
      </c>
      <c r="P179" s="30" t="n">
        <v>22.37</v>
      </c>
      <c r="Q179" s="30" t="n">
        <v>23.2925</v>
      </c>
      <c r="R179" s="31" t="n">
        <v>0.0195</v>
      </c>
    </row>
    <row r="180">
      <c r="A180" s="11" t="n">
        <v>44210</v>
      </c>
      <c r="B180" s="5" t="inlineStr">
        <is>
          <t>Thursday</t>
        </is>
      </c>
      <c r="C180" s="10" t="n">
        <v>44197</v>
      </c>
      <c r="D180" s="5" t="inlineStr">
        <is>
          <t>Q4FY21</t>
        </is>
      </c>
      <c r="E180" s="18" t="n">
        <v>0.0332</v>
      </c>
      <c r="F180" s="8" t="n">
        <v>2217.9239</v>
      </c>
      <c r="G180" s="9" t="n">
        <v>1865786</v>
      </c>
      <c r="H180" s="18" t="n">
        <v>0</v>
      </c>
      <c r="I180" s="8" t="n">
        <v>0</v>
      </c>
      <c r="J180" s="9" t="n">
        <v>0</v>
      </c>
      <c r="K180" s="18" t="n">
        <v>0.0332</v>
      </c>
      <c r="L180" s="8" t="n">
        <v>2217.9239</v>
      </c>
      <c r="M180" s="9" t="n">
        <v>1865786</v>
      </c>
      <c r="N180" s="29" t="n">
        <v>23.2925</v>
      </c>
      <c r="O180" s="30" t="n">
        <v>23.7025</v>
      </c>
      <c r="P180" s="30" t="n">
        <v>22.8075</v>
      </c>
      <c r="Q180" s="30" t="n">
        <v>23.0275</v>
      </c>
      <c r="R180" s="31" t="n">
        <v>-0.0114</v>
      </c>
    </row>
    <row r="181">
      <c r="A181" s="11" t="n">
        <v>44211</v>
      </c>
      <c r="B181" s="5" t="inlineStr">
        <is>
          <t>Friday</t>
        </is>
      </c>
      <c r="C181" s="10" t="n">
        <v>44197</v>
      </c>
      <c r="D181" s="5" t="inlineStr">
        <is>
          <t>Q4FY21</t>
        </is>
      </c>
      <c r="E181" s="18" t="n">
        <v>0.0818</v>
      </c>
      <c r="F181" s="8" t="n">
        <v>2088.3973</v>
      </c>
      <c r="G181" s="9" t="n">
        <v>1769833</v>
      </c>
      <c r="H181" s="18" t="n">
        <v>0</v>
      </c>
      <c r="I181" s="8" t="n">
        <v>0</v>
      </c>
      <c r="J181" s="9" t="n">
        <v>0</v>
      </c>
      <c r="K181" s="18" t="n">
        <v>0.0818</v>
      </c>
      <c r="L181" s="8" t="n">
        <v>2088.3973</v>
      </c>
      <c r="M181" s="9" t="n">
        <v>1769833</v>
      </c>
      <c r="N181" s="29" t="n">
        <v>23.0275</v>
      </c>
      <c r="O181" s="30" t="n">
        <v>24.6775</v>
      </c>
      <c r="P181" s="30" t="n">
        <v>23.0275</v>
      </c>
      <c r="Q181" s="30" t="n">
        <v>24.01</v>
      </c>
      <c r="R181" s="31" t="n">
        <v>0.0427</v>
      </c>
    </row>
    <row r="182">
      <c r="A182" s="11" t="n">
        <v>44214</v>
      </c>
      <c r="B182" s="5" t="inlineStr">
        <is>
          <t>Monday</t>
        </is>
      </c>
      <c r="C182" s="10" t="n">
        <v>44197</v>
      </c>
      <c r="D182" s="5" t="inlineStr">
        <is>
          <t>Q4FY21</t>
        </is>
      </c>
      <c r="E182" s="18" t="n">
        <v>0.1481</v>
      </c>
      <c r="F182" s="8" t="n">
        <v>2222.2031</v>
      </c>
      <c r="G182" s="9" t="n">
        <v>1900755</v>
      </c>
      <c r="H182" s="18" t="n">
        <v>0</v>
      </c>
      <c r="I182" s="8" t="n">
        <v>0</v>
      </c>
      <c r="J182" s="9" t="n">
        <v>0</v>
      </c>
      <c r="K182" s="18" t="n">
        <v>0.1481</v>
      </c>
      <c r="L182" s="8" t="n">
        <v>2222.2031</v>
      </c>
      <c r="M182" s="9" t="n">
        <v>1900755</v>
      </c>
      <c r="N182" s="29" t="n">
        <v>24.01</v>
      </c>
      <c r="O182" s="30" t="n">
        <v>25.4125</v>
      </c>
      <c r="P182" s="30" t="n">
        <v>23.5675</v>
      </c>
      <c r="Q182" s="30" t="n">
        <v>24.395</v>
      </c>
      <c r="R182" s="31" t="n">
        <v>0.016</v>
      </c>
    </row>
    <row r="183">
      <c r="A183" s="11" t="n">
        <v>44215</v>
      </c>
      <c r="B183" s="5" t="inlineStr">
        <is>
          <t>Tuesday</t>
        </is>
      </c>
      <c r="C183" s="10" t="n">
        <v>44197</v>
      </c>
      <c r="D183" s="5" t="inlineStr">
        <is>
          <t>Q4FY21</t>
        </is>
      </c>
      <c r="E183" s="18" t="n">
        <v>0.0994</v>
      </c>
      <c r="F183" s="8" t="n">
        <v>2815.8925</v>
      </c>
      <c r="G183" s="9" t="n">
        <v>2412099</v>
      </c>
      <c r="H183" s="18" t="n">
        <v>0</v>
      </c>
      <c r="I183" s="8" t="n">
        <v>0</v>
      </c>
      <c r="J183" s="9" t="n">
        <v>0</v>
      </c>
      <c r="K183" s="18" t="n">
        <v>0.0994</v>
      </c>
      <c r="L183" s="8" t="n">
        <v>2815.8925</v>
      </c>
      <c r="M183" s="9" t="n">
        <v>2412099</v>
      </c>
      <c r="N183" s="29" t="n">
        <v>24.395</v>
      </c>
      <c r="O183" s="30" t="n">
        <v>24.395</v>
      </c>
      <c r="P183" s="30" t="n">
        <v>20.36</v>
      </c>
      <c r="Q183" s="30" t="n">
        <v>22.8975</v>
      </c>
      <c r="R183" s="31" t="n">
        <v>-0.0614</v>
      </c>
    </row>
    <row r="184">
      <c r="A184" s="11" t="n">
        <v>44216</v>
      </c>
      <c r="B184" s="5" t="inlineStr">
        <is>
          <t>Wednesday</t>
        </is>
      </c>
      <c r="C184" s="10" t="n">
        <v>44197</v>
      </c>
      <c r="D184" s="5" t="inlineStr">
        <is>
          <t>Q4FY21</t>
        </is>
      </c>
      <c r="E184" s="18" t="n">
        <v>0.0761</v>
      </c>
      <c r="F184" s="8" t="n">
        <v>2845.9044</v>
      </c>
      <c r="G184" s="9" t="n">
        <v>2451094</v>
      </c>
      <c r="H184" s="18" t="n">
        <v>0</v>
      </c>
      <c r="I184" s="8" t="n">
        <v>0</v>
      </c>
      <c r="J184" s="9" t="n">
        <v>0</v>
      </c>
      <c r="K184" s="18" t="n">
        <v>0.0761</v>
      </c>
      <c r="L184" s="8" t="n">
        <v>2845.9044</v>
      </c>
      <c r="M184" s="9" t="n">
        <v>2451094</v>
      </c>
      <c r="N184" s="29" t="n">
        <v>22.8975</v>
      </c>
      <c r="O184" s="30" t="n">
        <v>23.185</v>
      </c>
      <c r="P184" s="30" t="n">
        <v>19.33</v>
      </c>
      <c r="Q184" s="30" t="n">
        <v>21.55</v>
      </c>
      <c r="R184" s="31" t="n">
        <v>-0.0588</v>
      </c>
    </row>
    <row r="185">
      <c r="A185" s="11" t="n">
        <v>44217</v>
      </c>
      <c r="B185" s="5" t="inlineStr">
        <is>
          <t>Thursday</t>
        </is>
      </c>
      <c r="C185" s="10" t="n">
        <v>44197</v>
      </c>
      <c r="D185" s="5" t="inlineStr">
        <is>
          <t>Q4FY21</t>
        </is>
      </c>
      <c r="E185" s="18" t="n">
        <v>0.0689</v>
      </c>
      <c r="F185" s="8" t="n">
        <v>2859.8105</v>
      </c>
      <c r="G185" s="9" t="n">
        <v>2450566</v>
      </c>
      <c r="H185" s="18" t="n">
        <v>0</v>
      </c>
      <c r="I185" s="8" t="n">
        <v>0</v>
      </c>
      <c r="J185" s="9" t="n">
        <v>0</v>
      </c>
      <c r="K185" s="18" t="n">
        <v>0.0689</v>
      </c>
      <c r="L185" s="8" t="n">
        <v>2859.8105</v>
      </c>
      <c r="M185" s="9" t="n">
        <v>2450566</v>
      </c>
      <c r="N185" s="29" t="n">
        <v>21.55</v>
      </c>
      <c r="O185" s="30" t="n">
        <v>22.7775</v>
      </c>
      <c r="P185" s="30" t="n">
        <v>18.6175</v>
      </c>
      <c r="Q185" s="30" t="n">
        <v>22.18</v>
      </c>
      <c r="R185" s="31" t="n">
        <v>0.0292</v>
      </c>
    </row>
    <row r="186">
      <c r="A186" s="11" t="n">
        <v>44218</v>
      </c>
      <c r="B186" s="5" t="inlineStr">
        <is>
          <t>Friday</t>
        </is>
      </c>
      <c r="C186" s="10" t="n">
        <v>44197</v>
      </c>
      <c r="D186" s="5" t="inlineStr">
        <is>
          <t>Q4FY21</t>
        </is>
      </c>
      <c r="E186" s="18" t="n">
        <v>0.07199999999999999</v>
      </c>
      <c r="F186" s="8" t="n">
        <v>2912.2826</v>
      </c>
      <c r="G186" s="9" t="n">
        <v>2597037</v>
      </c>
      <c r="H186" s="18" t="n">
        <v>0</v>
      </c>
      <c r="I186" s="8" t="n">
        <v>0</v>
      </c>
      <c r="J186" s="9" t="n">
        <v>0</v>
      </c>
      <c r="K186" s="18" t="n">
        <v>0.07199999999999999</v>
      </c>
      <c r="L186" s="8" t="n">
        <v>2912.2826</v>
      </c>
      <c r="M186" s="9" t="n">
        <v>2597037</v>
      </c>
      <c r="N186" s="29" t="n">
        <v>22.18</v>
      </c>
      <c r="O186" s="30" t="n">
        <v>23.04</v>
      </c>
      <c r="P186" s="30" t="n">
        <v>18.73</v>
      </c>
      <c r="Q186" s="30" t="n">
        <v>22.4225</v>
      </c>
      <c r="R186" s="31" t="n">
        <v>0.0109</v>
      </c>
    </row>
    <row r="187">
      <c r="A187" s="11" t="n">
        <v>44221</v>
      </c>
      <c r="B187" s="5" t="inlineStr">
        <is>
          <t>Monday</t>
        </is>
      </c>
      <c r="C187" s="10" t="n">
        <v>44197</v>
      </c>
      <c r="D187" s="5" t="inlineStr">
        <is>
          <t>Q4FY21</t>
        </is>
      </c>
      <c r="E187" s="18" t="n">
        <v>0.1152</v>
      </c>
      <c r="F187" s="8" t="n">
        <v>2675.0781</v>
      </c>
      <c r="G187" s="9" t="n">
        <v>2237212</v>
      </c>
      <c r="H187" s="18" t="n">
        <v>0</v>
      </c>
      <c r="I187" s="8" t="n">
        <v>0</v>
      </c>
      <c r="J187" s="9" t="n">
        <v>0</v>
      </c>
      <c r="K187" s="18" t="n">
        <v>0.1152</v>
      </c>
      <c r="L187" s="8" t="n">
        <v>2675.0781</v>
      </c>
      <c r="M187" s="9" t="n">
        <v>2237212</v>
      </c>
      <c r="N187" s="29" t="n">
        <v>22.4225</v>
      </c>
      <c r="O187" s="30" t="n">
        <v>23.81</v>
      </c>
      <c r="P187" s="30" t="n">
        <v>20.3375</v>
      </c>
      <c r="Q187" s="30" t="n">
        <v>23.245</v>
      </c>
      <c r="R187" s="31" t="n">
        <v>0.0367</v>
      </c>
    </row>
    <row r="188">
      <c r="A188" s="11" t="n">
        <v>44223</v>
      </c>
      <c r="B188" s="5" t="inlineStr">
        <is>
          <t>Wednesday</t>
        </is>
      </c>
      <c r="C188" s="10" t="n">
        <v>44197</v>
      </c>
      <c r="D188" s="5" t="inlineStr">
        <is>
          <t>Q4FY21</t>
        </is>
      </c>
      <c r="E188" s="18" t="n">
        <v>0.0654</v>
      </c>
      <c r="F188" s="8" t="n">
        <v>2711.179</v>
      </c>
      <c r="G188" s="9" t="n">
        <v>2269390</v>
      </c>
      <c r="H188" s="18" t="n">
        <v>0</v>
      </c>
      <c r="I188" s="8" t="n">
        <v>0</v>
      </c>
      <c r="J188" s="9" t="n">
        <v>0</v>
      </c>
      <c r="K188" s="18" t="n">
        <v>0.0654</v>
      </c>
      <c r="L188" s="8" t="n">
        <v>2711.179</v>
      </c>
      <c r="M188" s="9" t="n">
        <v>2269390</v>
      </c>
      <c r="N188" s="29" t="n">
        <v>23.245</v>
      </c>
      <c r="O188" s="30" t="n">
        <v>24.7475</v>
      </c>
      <c r="P188" s="30" t="n">
        <v>20.83</v>
      </c>
      <c r="Q188" s="30" t="n">
        <v>24.3925</v>
      </c>
      <c r="R188" s="31" t="n">
        <v>0.0494</v>
      </c>
    </row>
    <row r="189">
      <c r="A189" s="11" t="n">
        <v>44224</v>
      </c>
      <c r="B189" s="5" t="inlineStr">
        <is>
          <t>Thursday</t>
        </is>
      </c>
      <c r="C189" s="10" t="n">
        <v>44197</v>
      </c>
      <c r="D189" s="5" t="inlineStr">
        <is>
          <t>Q4FY21</t>
        </is>
      </c>
      <c r="E189" s="18" t="n">
        <v>0.0602</v>
      </c>
      <c r="F189" s="8" t="n">
        <v>2726.7905</v>
      </c>
      <c r="G189" s="9" t="n">
        <v>2311918</v>
      </c>
      <c r="H189" s="18" t="n">
        <v>0</v>
      </c>
      <c r="I189" s="8" t="n">
        <v>0</v>
      </c>
      <c r="J189" s="9" t="n">
        <v>0</v>
      </c>
      <c r="K189" s="18" t="n">
        <v>0.0602</v>
      </c>
      <c r="L189" s="8" t="n">
        <v>2726.7905</v>
      </c>
      <c r="M189" s="9" t="n">
        <v>2311918</v>
      </c>
      <c r="N189" s="29" t="n">
        <v>24.3925</v>
      </c>
      <c r="O189" s="30" t="n">
        <v>25.295</v>
      </c>
      <c r="P189" s="30" t="n">
        <v>23.435</v>
      </c>
      <c r="Q189" s="30" t="n">
        <v>24.29</v>
      </c>
      <c r="R189" s="31" t="n">
        <v>-0.0042</v>
      </c>
    </row>
    <row r="190">
      <c r="A190" s="11" t="n">
        <v>44225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 t="n">
        <v>0.1002</v>
      </c>
      <c r="F190" s="8" t="n">
        <v>3080.5666</v>
      </c>
      <c r="G190" s="9" t="n">
        <v>2735908</v>
      </c>
      <c r="H190" s="18" t="n">
        <v>0</v>
      </c>
      <c r="I190" s="8" t="n">
        <v>0</v>
      </c>
      <c r="J190" s="9" t="n">
        <v>0</v>
      </c>
      <c r="K190" s="18" t="n">
        <v>0.1002</v>
      </c>
      <c r="L190" s="8" t="n">
        <v>3080.5666</v>
      </c>
      <c r="M190" s="9" t="n">
        <v>2735908</v>
      </c>
      <c r="N190" s="29" t="n">
        <v>24.29</v>
      </c>
      <c r="O190" s="30" t="n">
        <v>25.99</v>
      </c>
      <c r="P190" s="30" t="n">
        <v>22.08</v>
      </c>
      <c r="Q190" s="30" t="n">
        <v>25.3425</v>
      </c>
      <c r="R190" s="31" t="n">
        <v>0.0433</v>
      </c>
    </row>
    <row r="191">
      <c r="A191" s="11" t="n">
        <v>44228</v>
      </c>
      <c r="B191" s="5" t="inlineStr">
        <is>
          <t>Monday</t>
        </is>
      </c>
      <c r="C191" s="10" t="n">
        <v>44228</v>
      </c>
      <c r="D191" s="5" t="inlineStr">
        <is>
          <t>Q4FY21</t>
        </is>
      </c>
      <c r="E191" s="18" t="n">
        <v>0.1202</v>
      </c>
      <c r="F191" s="8" t="n">
        <v>2689.246</v>
      </c>
      <c r="G191" s="9" t="n">
        <v>2224571</v>
      </c>
      <c r="H191" s="18" t="n">
        <v>0</v>
      </c>
      <c r="I191" s="8" t="n">
        <v>0</v>
      </c>
      <c r="J191" s="9" t="n">
        <v>0</v>
      </c>
      <c r="K191" s="18" t="n">
        <v>0.1202</v>
      </c>
      <c r="L191" s="8" t="n">
        <v>2689.246</v>
      </c>
      <c r="M191" s="9" t="n">
        <v>2224571</v>
      </c>
      <c r="N191" s="29" t="n">
        <v>25.3425</v>
      </c>
      <c r="O191" s="30" t="n">
        <v>25.925</v>
      </c>
      <c r="P191" s="30" t="n">
        <v>22.6</v>
      </c>
      <c r="Q191" s="30" t="n">
        <v>23.3225</v>
      </c>
      <c r="R191" s="31" t="n">
        <v>-0.07969999999999999</v>
      </c>
    </row>
    <row r="192">
      <c r="A192" s="11" t="n">
        <v>44229</v>
      </c>
      <c r="B192" s="5" t="inlineStr">
        <is>
          <t>Tuesday</t>
        </is>
      </c>
      <c r="C192" s="10" t="n">
        <v>44228</v>
      </c>
      <c r="D192" s="5" t="inlineStr">
        <is>
          <t>Q4FY21</t>
        </is>
      </c>
      <c r="E192" s="18" t="n">
        <v>0.2216</v>
      </c>
      <c r="F192" s="8" t="n">
        <v>1949.8882</v>
      </c>
      <c r="G192" s="9" t="n">
        <v>1884579</v>
      </c>
      <c r="H192" s="18" t="n">
        <v>0</v>
      </c>
      <c r="I192" s="8" t="n">
        <v>0</v>
      </c>
      <c r="J192" s="9" t="n">
        <v>0</v>
      </c>
      <c r="K192" s="18" t="n">
        <v>0.2216</v>
      </c>
      <c r="L192" s="8" t="n">
        <v>1949.8882</v>
      </c>
      <c r="M192" s="9" t="n">
        <v>1884579</v>
      </c>
      <c r="N192" s="29" t="n">
        <v>23.3225</v>
      </c>
      <c r="O192" s="30" t="n">
        <v>23.61</v>
      </c>
      <c r="P192" s="30" t="n">
        <v>21.0025</v>
      </c>
      <c r="Q192" s="30" t="n">
        <v>23.345</v>
      </c>
      <c r="R192" s="31" t="n">
        <v>0.001</v>
      </c>
    </row>
    <row r="193">
      <c r="A193" s="11" t="n">
        <v>44230</v>
      </c>
      <c r="B193" s="5" t="inlineStr">
        <is>
          <t>Wednesday</t>
        </is>
      </c>
      <c r="C193" s="10" t="n">
        <v>44228</v>
      </c>
      <c r="D193" s="5" t="inlineStr">
        <is>
          <t>Q4FY21</t>
        </is>
      </c>
      <c r="E193" s="18" t="n">
        <v>0.1445</v>
      </c>
      <c r="F193" s="8" t="n">
        <v>2628.5393</v>
      </c>
      <c r="G193" s="9" t="n">
        <v>2568990</v>
      </c>
      <c r="H193" s="18" t="n">
        <v>0</v>
      </c>
      <c r="I193" s="8" t="n">
        <v>0</v>
      </c>
      <c r="J193" s="9" t="n">
        <v>0</v>
      </c>
      <c r="K193" s="18" t="n">
        <v>0.1445</v>
      </c>
      <c r="L193" s="8" t="n">
        <v>2628.5393</v>
      </c>
      <c r="M193" s="9" t="n">
        <v>2568990</v>
      </c>
      <c r="N193" s="29" t="n">
        <v>23.345</v>
      </c>
      <c r="O193" s="30" t="n">
        <v>24.1975</v>
      </c>
      <c r="P193" s="30" t="n">
        <v>20.9475</v>
      </c>
      <c r="Q193" s="30" t="n">
        <v>23.745</v>
      </c>
      <c r="R193" s="31" t="n">
        <v>0.0171</v>
      </c>
    </row>
    <row r="194">
      <c r="A194" s="11" t="n">
        <v>44231</v>
      </c>
      <c r="B194" s="5" t="inlineStr">
        <is>
          <t>Thursday</t>
        </is>
      </c>
      <c r="C194" s="10" t="n">
        <v>44228</v>
      </c>
      <c r="D194" s="5" t="inlineStr">
        <is>
          <t>Q4FY21</t>
        </is>
      </c>
      <c r="E194" s="18" t="n">
        <v>0.0997</v>
      </c>
      <c r="F194" s="8" t="n">
        <v>2896.3528</v>
      </c>
      <c r="G194" s="9" t="n">
        <v>2477881</v>
      </c>
      <c r="H194" s="18" t="n">
        <v>0</v>
      </c>
      <c r="I194" s="8" t="n">
        <v>0</v>
      </c>
      <c r="J194" s="9" t="n">
        <v>0</v>
      </c>
      <c r="K194" s="18" t="n">
        <v>0.0997</v>
      </c>
      <c r="L194" s="8" t="n">
        <v>2896.3528</v>
      </c>
      <c r="M194" s="9" t="n">
        <v>2477881</v>
      </c>
      <c r="N194" s="29" t="n">
        <v>23.745</v>
      </c>
      <c r="O194" s="30" t="n">
        <v>23.9325</v>
      </c>
      <c r="P194" s="30" t="n">
        <v>22.09</v>
      </c>
      <c r="Q194" s="30" t="n">
        <v>23.1225</v>
      </c>
      <c r="R194" s="31" t="n">
        <v>-0.0262</v>
      </c>
    </row>
    <row r="195">
      <c r="A195" s="11" t="n">
        <v>44232</v>
      </c>
      <c r="B195" s="5" t="inlineStr">
        <is>
          <t>Friday</t>
        </is>
      </c>
      <c r="C195" s="10" t="n">
        <v>44228</v>
      </c>
      <c r="D195" s="5" t="inlineStr">
        <is>
          <t>Q4FY21</t>
        </is>
      </c>
      <c r="E195" s="18" t="n">
        <v>0.077</v>
      </c>
      <c r="F195" s="8" t="n">
        <v>3453.2842</v>
      </c>
      <c r="G195" s="9" t="n">
        <v>3041927</v>
      </c>
      <c r="H195" s="18" t="n">
        <v>0</v>
      </c>
      <c r="I195" s="8" t="n">
        <v>0</v>
      </c>
      <c r="J195" s="9" t="n">
        <v>0</v>
      </c>
      <c r="K195" s="18" t="n">
        <v>0.077</v>
      </c>
      <c r="L195" s="8" t="n">
        <v>3453.2842</v>
      </c>
      <c r="M195" s="9" t="n">
        <v>3041927</v>
      </c>
      <c r="N195" s="29" t="n">
        <v>23.1225</v>
      </c>
      <c r="O195" s="30" t="n">
        <v>23.935</v>
      </c>
      <c r="P195" s="30" t="n">
        <v>20.08</v>
      </c>
      <c r="Q195" s="30" t="n">
        <v>23.415</v>
      </c>
      <c r="R195" s="31" t="n">
        <v>0.0127</v>
      </c>
    </row>
    <row r="196">
      <c r="A196" s="11" t="n">
        <v>44235</v>
      </c>
      <c r="B196" s="5" t="inlineStr">
        <is>
          <t>Monday</t>
        </is>
      </c>
      <c r="C196" s="10" t="n">
        <v>44228</v>
      </c>
      <c r="D196" s="5" t="inlineStr">
        <is>
          <t>Q4FY21</t>
        </is>
      </c>
      <c r="E196" s="18" t="n">
        <v>0.1158</v>
      </c>
      <c r="F196" s="8" t="n">
        <v>2899.3204</v>
      </c>
      <c r="G196" s="9" t="n">
        <v>2841078</v>
      </c>
      <c r="H196" s="18" t="n">
        <v>0</v>
      </c>
      <c r="I196" s="8" t="n">
        <v>0</v>
      </c>
      <c r="J196" s="9" t="n">
        <v>0</v>
      </c>
      <c r="K196" s="18" t="n">
        <v>0.1158</v>
      </c>
      <c r="L196" s="8" t="n">
        <v>2899.3204</v>
      </c>
      <c r="M196" s="9" t="n">
        <v>2841078</v>
      </c>
      <c r="N196" s="29" t="n">
        <v>23.415</v>
      </c>
      <c r="O196" s="30" t="n">
        <v>24.345</v>
      </c>
      <c r="P196" s="30" t="n">
        <v>22.1775</v>
      </c>
      <c r="Q196" s="30" t="n">
        <v>23.9575</v>
      </c>
      <c r="R196" s="31" t="n">
        <v>0.0232</v>
      </c>
    </row>
    <row r="197">
      <c r="A197" s="11" t="n">
        <v>44236</v>
      </c>
      <c r="B197" s="5" t="inlineStr">
        <is>
          <t>Tuesday</t>
        </is>
      </c>
      <c r="C197" s="10" t="n">
        <v>44228</v>
      </c>
      <c r="D197" s="5" t="inlineStr">
        <is>
          <t>Q4FY21</t>
        </is>
      </c>
      <c r="E197" s="18" t="n">
        <v>0.08019999999999999</v>
      </c>
      <c r="F197" s="8" t="n">
        <v>2742.6178</v>
      </c>
      <c r="G197" s="9" t="n">
        <v>2496719</v>
      </c>
      <c r="H197" s="18" t="n">
        <v>0</v>
      </c>
      <c r="I197" s="8" t="n">
        <v>0</v>
      </c>
      <c r="J197" s="9" t="n">
        <v>0</v>
      </c>
      <c r="K197" s="18" t="n">
        <v>0.08019999999999999</v>
      </c>
      <c r="L197" s="8" t="n">
        <v>2742.6178</v>
      </c>
      <c r="M197" s="9" t="n">
        <v>2496719</v>
      </c>
      <c r="N197" s="29" t="n">
        <v>23.9575</v>
      </c>
      <c r="O197" s="30" t="n">
        <v>24.4675</v>
      </c>
      <c r="P197" s="30" t="n">
        <v>21.4325</v>
      </c>
      <c r="Q197" s="30" t="n">
        <v>24.27</v>
      </c>
      <c r="R197" s="31" t="n">
        <v>0.013</v>
      </c>
    </row>
    <row r="198">
      <c r="A198" s="11" t="n">
        <v>44237</v>
      </c>
      <c r="B198" s="5" t="inlineStr">
        <is>
          <t>Wednesday</t>
        </is>
      </c>
      <c r="C198" s="10" t="n">
        <v>44228</v>
      </c>
      <c r="D198" s="5" t="inlineStr">
        <is>
          <t>Q4FY21</t>
        </is>
      </c>
      <c r="E198" s="18" t="n">
        <v>0.0696</v>
      </c>
      <c r="F198" s="8" t="n">
        <v>2864.0492</v>
      </c>
      <c r="G198" s="9" t="n">
        <v>2360805</v>
      </c>
      <c r="H198" s="18" t="n">
        <v>0</v>
      </c>
      <c r="I198" s="8" t="n">
        <v>0</v>
      </c>
      <c r="J198" s="9" t="n">
        <v>0</v>
      </c>
      <c r="K198" s="18" t="n">
        <v>0.0696</v>
      </c>
      <c r="L198" s="8" t="n">
        <v>2864.0492</v>
      </c>
      <c r="M198" s="9" t="n">
        <v>2360805</v>
      </c>
      <c r="N198" s="29" t="n">
        <v>24.27</v>
      </c>
      <c r="O198" s="30" t="n">
        <v>24.955</v>
      </c>
      <c r="P198" s="30" t="n">
        <v>20.9075</v>
      </c>
      <c r="Q198" s="30" t="n">
        <v>23.9525</v>
      </c>
      <c r="R198" s="31" t="n">
        <v>-0.0131</v>
      </c>
    </row>
    <row r="199">
      <c r="A199" s="11" t="n">
        <v>44238</v>
      </c>
      <c r="B199" s="5" t="inlineStr">
        <is>
          <t>Thursday</t>
        </is>
      </c>
      <c r="C199" s="10" t="n">
        <v>44228</v>
      </c>
      <c r="D199" s="5" t="inlineStr">
        <is>
          <t>Q4FY21</t>
        </is>
      </c>
      <c r="E199" s="18" t="n">
        <v>0.07679999999999999</v>
      </c>
      <c r="F199" s="8" t="n">
        <v>3057.5668</v>
      </c>
      <c r="G199" s="9" t="n">
        <v>2612751</v>
      </c>
      <c r="H199" s="18" t="n">
        <v>0</v>
      </c>
      <c r="I199" s="8" t="n">
        <v>0</v>
      </c>
      <c r="J199" s="9" t="n">
        <v>0</v>
      </c>
      <c r="K199" s="18" t="n">
        <v>0.07679999999999999</v>
      </c>
      <c r="L199" s="8" t="n">
        <v>3057.5668</v>
      </c>
      <c r="M199" s="9" t="n">
        <v>2612751</v>
      </c>
      <c r="N199" s="29" t="n">
        <v>23.9525</v>
      </c>
      <c r="O199" s="30" t="n">
        <v>24.2225</v>
      </c>
      <c r="P199" s="30" t="n">
        <v>21.0175</v>
      </c>
      <c r="Q199" s="30" t="n">
        <v>23.045</v>
      </c>
      <c r="R199" s="31" t="n">
        <v>-0.0379</v>
      </c>
    </row>
    <row r="200">
      <c r="A200" s="11" t="n">
        <v>44239</v>
      </c>
      <c r="B200" s="5" t="inlineStr">
        <is>
          <t>Friday</t>
        </is>
      </c>
      <c r="C200" s="10" t="n">
        <v>44228</v>
      </c>
      <c r="D200" s="5" t="inlineStr">
        <is>
          <t>Q4FY21</t>
        </is>
      </c>
      <c r="E200" s="18" t="n">
        <v>0.0433</v>
      </c>
      <c r="F200" s="8" t="n">
        <v>3058.2354</v>
      </c>
      <c r="G200" s="9" t="n">
        <v>2717199</v>
      </c>
      <c r="H200" s="18" t="n">
        <v>0</v>
      </c>
      <c r="I200" s="8" t="n">
        <v>0</v>
      </c>
      <c r="J200" s="9" t="n">
        <v>0</v>
      </c>
      <c r="K200" s="18" t="n">
        <v>0.0433</v>
      </c>
      <c r="L200" s="8" t="n">
        <v>3058.2354</v>
      </c>
      <c r="M200" s="9" t="n">
        <v>2717199</v>
      </c>
      <c r="N200" s="29" t="n">
        <v>0</v>
      </c>
      <c r="O200" s="30" t="n">
        <v>0</v>
      </c>
      <c r="P200" s="30" t="n">
        <v>0</v>
      </c>
      <c r="Q200" s="30" t="n">
        <v>23.045</v>
      </c>
      <c r="R200" s="31" t="n"/>
    </row>
    <row r="201">
      <c r="A201" s="11" t="n">
        <v>44242</v>
      </c>
      <c r="B201" s="5" t="inlineStr">
        <is>
          <t>Monday</t>
        </is>
      </c>
      <c r="C201" s="10" t="n">
        <v>44228</v>
      </c>
      <c r="D201" s="5" t="inlineStr">
        <is>
          <t>Q4FY21</t>
        </is>
      </c>
      <c r="E201" s="18" t="n">
        <v>0.1479</v>
      </c>
      <c r="F201" s="8" t="n">
        <v>2775.2938</v>
      </c>
      <c r="G201" s="9" t="n">
        <v>2500908</v>
      </c>
      <c r="H201" s="18" t="n">
        <v>0</v>
      </c>
      <c r="I201" s="8" t="n">
        <v>0</v>
      </c>
      <c r="J201" s="9" t="n">
        <v>0</v>
      </c>
      <c r="K201" s="18" t="n">
        <v>0.1479</v>
      </c>
      <c r="L201" s="8" t="n">
        <v>2775.2938</v>
      </c>
      <c r="M201" s="9" t="n">
        <v>2500908</v>
      </c>
      <c r="N201" s="29" t="n">
        <v>22.0425</v>
      </c>
      <c r="O201" s="30" t="n">
        <v>22.39</v>
      </c>
      <c r="P201" s="30" t="n">
        <v>20.8225</v>
      </c>
      <c r="Q201" s="30" t="n">
        <v>21.475</v>
      </c>
      <c r="R201" s="31" t="n">
        <v>-0.0257</v>
      </c>
    </row>
    <row r="202">
      <c r="A202" s="11" t="n">
        <v>44243</v>
      </c>
      <c r="B202" s="5" t="inlineStr">
        <is>
          <t>Tuesday</t>
        </is>
      </c>
      <c r="C202" s="10" t="n">
        <v>44228</v>
      </c>
      <c r="D202" s="5" t="inlineStr">
        <is>
          <t>Q4FY21</t>
        </is>
      </c>
      <c r="E202" s="18" t="n">
        <v>0.0953</v>
      </c>
      <c r="F202" s="8" t="n">
        <v>2782.6303</v>
      </c>
      <c r="G202" s="9" t="n">
        <v>2378923</v>
      </c>
      <c r="H202" s="18" t="n">
        <v>0</v>
      </c>
      <c r="I202" s="8" t="n">
        <v>0</v>
      </c>
      <c r="J202" s="9" t="n">
        <v>0</v>
      </c>
      <c r="K202" s="18" t="n">
        <v>0.0953</v>
      </c>
      <c r="L202" s="8" t="n">
        <v>2782.6303</v>
      </c>
      <c r="M202" s="9" t="n">
        <v>2378923</v>
      </c>
      <c r="N202" s="29" t="n">
        <v>21.475</v>
      </c>
      <c r="O202" s="30" t="n">
        <v>22.115</v>
      </c>
      <c r="P202" s="30" t="n">
        <v>20.535</v>
      </c>
      <c r="Q202" s="30" t="n">
        <v>21.78</v>
      </c>
      <c r="R202" s="31" t="n">
        <v>0.0142</v>
      </c>
    </row>
    <row r="203">
      <c r="A203" s="11" t="n">
        <v>44244</v>
      </c>
      <c r="B203" s="5" t="inlineStr">
        <is>
          <t>Wednesday</t>
        </is>
      </c>
      <c r="C203" s="10" t="n">
        <v>44228</v>
      </c>
      <c r="D203" s="5" t="inlineStr">
        <is>
          <t>Q4FY21</t>
        </is>
      </c>
      <c r="E203" s="18" t="n">
        <v>0.07199999999999999</v>
      </c>
      <c r="F203" s="8" t="n">
        <v>2772.0305</v>
      </c>
      <c r="G203" s="9" t="n">
        <v>2347222</v>
      </c>
      <c r="H203" s="18" t="n">
        <v>0</v>
      </c>
      <c r="I203" s="8" t="n">
        <v>0</v>
      </c>
      <c r="J203" s="9" t="n">
        <v>0</v>
      </c>
      <c r="K203" s="18" t="n">
        <v>0.07199999999999999</v>
      </c>
      <c r="L203" s="8" t="n">
        <v>2772.0305</v>
      </c>
      <c r="M203" s="9" t="n">
        <v>2347222</v>
      </c>
      <c r="N203" s="29" t="n">
        <v>21.78</v>
      </c>
      <c r="O203" s="30" t="n">
        <v>21.88</v>
      </c>
      <c r="P203" s="30" t="n">
        <v>21.0975</v>
      </c>
      <c r="Q203" s="30" t="n">
        <v>21.505</v>
      </c>
      <c r="R203" s="31" t="n">
        <v>-0.0126</v>
      </c>
    </row>
    <row r="204">
      <c r="A204" s="11" t="n">
        <v>44245</v>
      </c>
      <c r="B204" s="5" t="inlineStr">
        <is>
          <t>Thursday</t>
        </is>
      </c>
      <c r="C204" s="10" t="n">
        <v>44228</v>
      </c>
      <c r="D204" s="5" t="inlineStr">
        <is>
          <t>Q4FY21</t>
        </is>
      </c>
      <c r="E204" s="18" t="n">
        <v>0.0742</v>
      </c>
      <c r="F204" s="8" t="n">
        <v>3053.7897</v>
      </c>
      <c r="G204" s="9" t="n">
        <v>2469912</v>
      </c>
      <c r="H204" s="18" t="n">
        <v>0</v>
      </c>
      <c r="I204" s="8" t="n">
        <v>0</v>
      </c>
      <c r="J204" s="9" t="n">
        <v>0</v>
      </c>
      <c r="K204" s="18" t="n">
        <v>0.0742</v>
      </c>
      <c r="L204" s="8" t="n">
        <v>3053.7897</v>
      </c>
      <c r="M204" s="9" t="n">
        <v>2469912</v>
      </c>
      <c r="N204" s="29" t="n">
        <v>21.505</v>
      </c>
      <c r="O204" s="30" t="n">
        <v>22.085</v>
      </c>
      <c r="P204" s="30" t="n">
        <v>19.9625</v>
      </c>
      <c r="Q204" s="30" t="n">
        <v>21.5425</v>
      </c>
      <c r="R204" s="31" t="n">
        <v>0.0017</v>
      </c>
    </row>
    <row r="205">
      <c r="A205" s="11" t="n">
        <v>44246</v>
      </c>
      <c r="B205" s="5" t="inlineStr">
        <is>
          <t>Friday</t>
        </is>
      </c>
      <c r="C205" s="10" t="n">
        <v>44228</v>
      </c>
      <c r="D205" s="5" t="inlineStr">
        <is>
          <t>Q4FY21</t>
        </is>
      </c>
      <c r="E205" s="18" t="n">
        <v>0.0224</v>
      </c>
      <c r="F205" s="8" t="n">
        <v>2886.8826</v>
      </c>
      <c r="G205" s="9" t="n">
        <v>2328568</v>
      </c>
      <c r="H205" s="18" t="n">
        <v>0</v>
      </c>
      <c r="I205" s="8" t="n">
        <v>0</v>
      </c>
      <c r="J205" s="9" t="n">
        <v>0</v>
      </c>
      <c r="K205" s="18" t="n">
        <v>0.0224</v>
      </c>
      <c r="L205" s="8" t="n">
        <v>2886.8826</v>
      </c>
      <c r="M205" s="9" t="n">
        <v>2328568</v>
      </c>
      <c r="N205" s="29" t="n">
        <v>21.5425</v>
      </c>
      <c r="O205" s="30" t="n">
        <v>22.8675</v>
      </c>
      <c r="P205" s="30" t="n">
        <v>19.345</v>
      </c>
      <c r="Q205" s="30" t="n">
        <v>22.25</v>
      </c>
      <c r="R205" s="31" t="n">
        <v>0.0328</v>
      </c>
    </row>
    <row r="206">
      <c r="A206" s="11" t="n">
        <v>44249</v>
      </c>
      <c r="B206" s="5" t="inlineStr">
        <is>
          <t>Monday</t>
        </is>
      </c>
      <c r="C206" s="10" t="n">
        <v>44228</v>
      </c>
      <c r="D206" s="5" t="inlineStr">
        <is>
          <t>Q4FY21</t>
        </is>
      </c>
      <c r="E206" s="18" t="n">
        <v>0.1313</v>
      </c>
      <c r="F206" s="8" t="n">
        <v>3204.8787</v>
      </c>
      <c r="G206" s="9" t="n">
        <v>2622232</v>
      </c>
      <c r="H206" s="18" t="n">
        <v>0</v>
      </c>
      <c r="I206" s="8" t="n">
        <v>0</v>
      </c>
      <c r="J206" s="9" t="n">
        <v>0</v>
      </c>
      <c r="K206" s="18" t="n">
        <v>0.1313</v>
      </c>
      <c r="L206" s="8" t="n">
        <v>3204.8787</v>
      </c>
      <c r="M206" s="9" t="n">
        <v>2622232</v>
      </c>
      <c r="N206" s="29" t="n">
        <v>22.25</v>
      </c>
      <c r="O206" s="30" t="n">
        <v>25.82</v>
      </c>
      <c r="P206" s="30" t="n">
        <v>20.0225</v>
      </c>
      <c r="Q206" s="30" t="n">
        <v>25.47</v>
      </c>
      <c r="R206" s="31" t="n">
        <v>0.1447</v>
      </c>
    </row>
    <row r="207">
      <c r="A207" s="11" t="n">
        <v>44250</v>
      </c>
      <c r="B207" s="5" t="inlineStr">
        <is>
          <t>Tuesday</t>
        </is>
      </c>
      <c r="C207" s="10" t="n">
        <v>44228</v>
      </c>
      <c r="D207" s="5" t="inlineStr">
        <is>
          <t>Q4FY21</t>
        </is>
      </c>
      <c r="E207" s="18" t="n">
        <v>0.1</v>
      </c>
      <c r="F207" s="8" t="n">
        <v>3156.7329</v>
      </c>
      <c r="G207" s="9" t="n">
        <v>2744646</v>
      </c>
      <c r="H207" s="18" t="n">
        <v>0</v>
      </c>
      <c r="I207" s="8" t="n">
        <v>0</v>
      </c>
      <c r="J207" s="9" t="n">
        <v>0</v>
      </c>
      <c r="K207" s="18" t="n">
        <v>0.1</v>
      </c>
      <c r="L207" s="8" t="n">
        <v>3156.7329</v>
      </c>
      <c r="M207" s="9" t="n">
        <v>2744646</v>
      </c>
      <c r="N207" s="29" t="n">
        <v>25.47</v>
      </c>
      <c r="O207" s="30" t="n">
        <v>25.6425</v>
      </c>
      <c r="P207" s="30" t="n">
        <v>23.8575</v>
      </c>
      <c r="Q207" s="30" t="n">
        <v>25.2275</v>
      </c>
      <c r="R207" s="31" t="n">
        <v>-0.0095</v>
      </c>
    </row>
    <row r="208">
      <c r="A208" s="11" t="n">
        <v>44251</v>
      </c>
      <c r="B208" s="5" t="inlineStr">
        <is>
          <t>Wednesday</t>
        </is>
      </c>
      <c r="C208" s="10" t="n">
        <v>44228</v>
      </c>
      <c r="D208" s="5" t="inlineStr">
        <is>
          <t>Q4FY21</t>
        </is>
      </c>
      <c r="E208" s="18" t="n">
        <v>0.056</v>
      </c>
      <c r="F208" s="8" t="n">
        <v>3128.0036</v>
      </c>
      <c r="G208" s="9" t="n">
        <v>2674033</v>
      </c>
      <c r="H208" s="18" t="n">
        <v>0</v>
      </c>
      <c r="I208" s="8" t="n">
        <v>0</v>
      </c>
      <c r="J208" s="9" t="n">
        <v>0</v>
      </c>
      <c r="K208" s="18" t="n">
        <v>0.056</v>
      </c>
      <c r="L208" s="8" t="n">
        <v>3128.0036</v>
      </c>
      <c r="M208" s="9" t="n">
        <v>2674033</v>
      </c>
      <c r="N208" s="29" t="n">
        <v>25.2275</v>
      </c>
      <c r="O208" s="30" t="n">
        <v>25.2275</v>
      </c>
      <c r="P208" s="30" t="n">
        <v>23.4825</v>
      </c>
      <c r="Q208" s="30" t="n">
        <v>24.1675</v>
      </c>
      <c r="R208" s="31" t="n">
        <v>-0.042</v>
      </c>
    </row>
    <row r="209">
      <c r="A209" s="11" t="n">
        <v>44252</v>
      </c>
      <c r="B209" s="5" t="inlineStr">
        <is>
          <t>Thursday</t>
        </is>
      </c>
      <c r="C209" s="10" t="n">
        <v>44228</v>
      </c>
      <c r="D209" s="5" t="inlineStr">
        <is>
          <t>Q4FY21</t>
        </is>
      </c>
      <c r="E209" s="18" t="n">
        <v>0.0866</v>
      </c>
      <c r="F209" s="8" t="n">
        <v>3320.7054</v>
      </c>
      <c r="G209" s="9" t="n">
        <v>2711789</v>
      </c>
      <c r="H209" s="18" t="n">
        <v>0</v>
      </c>
      <c r="I209" s="8" t="n">
        <v>0</v>
      </c>
      <c r="J209" s="9" t="n">
        <v>0</v>
      </c>
      <c r="K209" s="18" t="n">
        <v>0.0866</v>
      </c>
      <c r="L209" s="8" t="n">
        <v>3320.7054</v>
      </c>
      <c r="M209" s="9" t="n">
        <v>2711789</v>
      </c>
      <c r="N209" s="29" t="n">
        <v>24.1675</v>
      </c>
      <c r="O209" s="30" t="n">
        <v>24.1675</v>
      </c>
      <c r="P209" s="30" t="n">
        <v>22.6275</v>
      </c>
      <c r="Q209" s="30" t="n">
        <v>22.8925</v>
      </c>
      <c r="R209" s="31" t="n">
        <v>-0.0528</v>
      </c>
    </row>
    <row r="210">
      <c r="A210" s="11" t="n">
        <v>44253</v>
      </c>
      <c r="B210" s="5" t="inlineStr">
        <is>
          <t>Friday</t>
        </is>
      </c>
      <c r="C210" s="10" t="n">
        <v>44228</v>
      </c>
      <c r="D210" s="5" t="inlineStr">
        <is>
          <t>Q4FY21</t>
        </is>
      </c>
      <c r="E210" s="18" t="n">
        <v>0.0336</v>
      </c>
      <c r="F210" s="8" t="n">
        <v>3049.8169</v>
      </c>
      <c r="G210" s="9" t="n">
        <v>2548473</v>
      </c>
      <c r="H210" s="18" t="n">
        <v>0</v>
      </c>
      <c r="I210" s="8" t="n">
        <v>0</v>
      </c>
      <c r="J210" s="9" t="n">
        <v>0</v>
      </c>
      <c r="K210" s="18" t="n">
        <v>0.0336</v>
      </c>
      <c r="L210" s="8" t="n">
        <v>3049.8169</v>
      </c>
      <c r="M210" s="9" t="n">
        <v>2548473</v>
      </c>
      <c r="N210" s="29" t="n">
        <v>22.8925</v>
      </c>
      <c r="O210" s="30" t="n">
        <v>29.645</v>
      </c>
      <c r="P210" s="30" t="n">
        <v>22.8925</v>
      </c>
      <c r="Q210" s="30" t="n">
        <v>28.1425</v>
      </c>
      <c r="R210" s="31" t="n">
        <v>0.2293</v>
      </c>
    </row>
    <row r="211">
      <c r="A211" s="11" t="n">
        <v>44256</v>
      </c>
      <c r="B211" s="5" t="inlineStr">
        <is>
          <t>Monday</t>
        </is>
      </c>
      <c r="C211" s="10" t="n">
        <v>44256</v>
      </c>
      <c r="D211" s="5" t="inlineStr">
        <is>
          <t>Q4FY21</t>
        </is>
      </c>
      <c r="E211" s="18" t="n">
        <v>0.1037</v>
      </c>
      <c r="F211" s="8" t="n">
        <v>2727.8917</v>
      </c>
      <c r="G211" s="9" t="n">
        <v>2198138</v>
      </c>
      <c r="H211" s="18" t="n">
        <v>0</v>
      </c>
      <c r="I211" s="8" t="n">
        <v>0</v>
      </c>
      <c r="J211" s="9" t="n">
        <v>0</v>
      </c>
      <c r="K211" s="18" t="n">
        <v>0.1037</v>
      </c>
      <c r="L211" s="8" t="n">
        <v>2727.8917</v>
      </c>
      <c r="M211" s="9" t="n">
        <v>2198138</v>
      </c>
      <c r="N211" s="29" t="n">
        <v>28.1425</v>
      </c>
      <c r="O211" s="30" t="n">
        <v>28.1425</v>
      </c>
      <c r="P211" s="30" t="n">
        <v>24.95</v>
      </c>
      <c r="Q211" s="30" t="n">
        <v>25.625</v>
      </c>
      <c r="R211" s="31" t="n">
        <v>-0.0895</v>
      </c>
    </row>
    <row r="212">
      <c r="A212" s="11" t="n">
        <v>44257</v>
      </c>
      <c r="B212" s="5" t="inlineStr">
        <is>
          <t>Tuesday</t>
        </is>
      </c>
      <c r="C212" s="10" t="n">
        <v>44256</v>
      </c>
      <c r="D212" s="5" t="inlineStr">
        <is>
          <t>Q4FY21</t>
        </is>
      </c>
      <c r="E212" s="18" t="n">
        <v>0.1058</v>
      </c>
      <c r="F212" s="8" t="n">
        <v>2889.4539</v>
      </c>
      <c r="G212" s="9" t="n">
        <v>2458792</v>
      </c>
      <c r="H212" s="18" t="n">
        <v>0</v>
      </c>
      <c r="I212" s="8" t="n">
        <v>0</v>
      </c>
      <c r="J212" s="9" t="n">
        <v>0</v>
      </c>
      <c r="K212" s="18" t="n">
        <v>0.1058</v>
      </c>
      <c r="L212" s="8" t="n">
        <v>2889.4539</v>
      </c>
      <c r="M212" s="9" t="n">
        <v>2458792</v>
      </c>
      <c r="N212" s="29" t="n">
        <v>25.625</v>
      </c>
      <c r="O212" s="30" t="n">
        <v>25.625</v>
      </c>
      <c r="P212" s="30" t="n">
        <v>23.21</v>
      </c>
      <c r="Q212" s="30" t="n">
        <v>23.605</v>
      </c>
      <c r="R212" s="31" t="n">
        <v>-0.0788</v>
      </c>
    </row>
    <row r="213">
      <c r="A213" s="11" t="n">
        <v>44258</v>
      </c>
      <c r="B213" s="5" t="inlineStr">
        <is>
          <t>Wednesday</t>
        </is>
      </c>
      <c r="C213" s="10" t="n">
        <v>44256</v>
      </c>
      <c r="D213" s="5" t="inlineStr">
        <is>
          <t>Q4FY21</t>
        </is>
      </c>
      <c r="E213" s="18" t="n">
        <v>0.0781</v>
      </c>
      <c r="F213" s="8" t="n">
        <v>2839.0671</v>
      </c>
      <c r="G213" s="9" t="n">
        <v>2521138</v>
      </c>
      <c r="H213" s="18" t="n">
        <v>0</v>
      </c>
      <c r="I213" s="8" t="n">
        <v>0</v>
      </c>
      <c r="J213" s="9" t="n">
        <v>0</v>
      </c>
      <c r="K213" s="18" t="n">
        <v>0.0781</v>
      </c>
      <c r="L213" s="8" t="n">
        <v>2839.0671</v>
      </c>
      <c r="M213" s="9" t="n">
        <v>2521138</v>
      </c>
      <c r="N213" s="29" t="n">
        <v>23.605</v>
      </c>
      <c r="O213" s="30" t="n">
        <v>23.605</v>
      </c>
      <c r="P213" s="30" t="n">
        <v>21.815</v>
      </c>
      <c r="Q213" s="30" t="n">
        <v>22.09</v>
      </c>
      <c r="R213" s="31" t="n">
        <v>-0.06419999999999999</v>
      </c>
    </row>
    <row r="214">
      <c r="A214" s="11" t="n">
        <v>44259</v>
      </c>
      <c r="B214" s="5" t="inlineStr">
        <is>
          <t>Thursday</t>
        </is>
      </c>
      <c r="C214" s="10" t="n">
        <v>44256</v>
      </c>
      <c r="D214" s="5" t="inlineStr">
        <is>
          <t>Q4FY21</t>
        </is>
      </c>
      <c r="E214" s="18" t="n">
        <v>0.1355</v>
      </c>
      <c r="F214" s="8" t="n">
        <v>3178.5442</v>
      </c>
      <c r="G214" s="9" t="n">
        <v>2693924</v>
      </c>
      <c r="H214" s="18" t="n">
        <v>0</v>
      </c>
      <c r="I214" s="8" t="n">
        <v>0</v>
      </c>
      <c r="J214" s="9" t="n">
        <v>0</v>
      </c>
      <c r="K214" s="18" t="n">
        <v>0.1355</v>
      </c>
      <c r="L214" s="8" t="n">
        <v>3178.5442</v>
      </c>
      <c r="M214" s="9" t="n">
        <v>2693924</v>
      </c>
      <c r="N214" s="29" t="n">
        <v>22.09</v>
      </c>
      <c r="O214" s="30" t="n">
        <v>24.5775</v>
      </c>
      <c r="P214" s="30" t="n">
        <v>22.09</v>
      </c>
      <c r="Q214" s="30" t="n">
        <v>24.15</v>
      </c>
      <c r="R214" s="31" t="n">
        <v>0.09329999999999999</v>
      </c>
    </row>
    <row r="215">
      <c r="A215" s="11" t="n">
        <v>44260</v>
      </c>
      <c r="B215" s="5" t="inlineStr">
        <is>
          <t>Friday</t>
        </is>
      </c>
      <c r="C215" s="10" t="n">
        <v>44256</v>
      </c>
      <c r="D215" s="5" t="inlineStr">
        <is>
          <t>Q4FY21</t>
        </is>
      </c>
      <c r="E215" s="18" t="n">
        <v>0.0403</v>
      </c>
      <c r="F215" s="8" t="n">
        <v>3140.755</v>
      </c>
      <c r="G215" s="9" t="n">
        <v>2642693</v>
      </c>
      <c r="H215" s="18" t="n">
        <v>0</v>
      </c>
      <c r="I215" s="8" t="n">
        <v>0</v>
      </c>
      <c r="J215" s="9" t="n">
        <v>0</v>
      </c>
      <c r="K215" s="18" t="n">
        <v>0.0403</v>
      </c>
      <c r="L215" s="8" t="n">
        <v>3140.755</v>
      </c>
      <c r="M215" s="9" t="n">
        <v>2642693</v>
      </c>
      <c r="N215" s="29" t="n">
        <v>24.15</v>
      </c>
      <c r="O215" s="30" t="n">
        <v>26.4075</v>
      </c>
      <c r="P215" s="30" t="n">
        <v>22.8625</v>
      </c>
      <c r="Q215" s="30" t="n">
        <v>25.56</v>
      </c>
      <c r="R215" s="31" t="n">
        <v>0.0584</v>
      </c>
    </row>
    <row r="216">
      <c r="A216" s="11" t="n">
        <v>44263</v>
      </c>
      <c r="B216" s="5" t="inlineStr">
        <is>
          <t>Monday</t>
        </is>
      </c>
      <c r="C216" s="10" t="n">
        <v>44256</v>
      </c>
      <c r="D216" s="5" t="inlineStr">
        <is>
          <t>Q4FY21</t>
        </is>
      </c>
      <c r="E216" s="18" t="n">
        <v>0.1145</v>
      </c>
      <c r="F216" s="8" t="n">
        <v>2542.2017</v>
      </c>
      <c r="G216" s="9" t="n">
        <v>2037351</v>
      </c>
      <c r="H216" s="18" t="n">
        <v>0</v>
      </c>
      <c r="I216" s="8" t="n">
        <v>0</v>
      </c>
      <c r="J216" s="9" t="n">
        <v>0</v>
      </c>
      <c r="K216" s="18" t="n">
        <v>0.1145</v>
      </c>
      <c r="L216" s="8" t="n">
        <v>2542.2017</v>
      </c>
      <c r="M216" s="9" t="n">
        <v>2037351</v>
      </c>
      <c r="N216" s="29" t="n">
        <v>25.56</v>
      </c>
      <c r="O216" s="30" t="n">
        <v>25.6525</v>
      </c>
      <c r="P216" s="30" t="n">
        <v>21.2025</v>
      </c>
      <c r="Q216" s="30" t="n">
        <v>24.675</v>
      </c>
      <c r="R216" s="31" t="n">
        <v>-0.0346</v>
      </c>
    </row>
    <row r="217">
      <c r="A217" s="11" t="n">
        <v>44264</v>
      </c>
      <c r="B217" s="5" t="inlineStr">
        <is>
          <t>Tuesday</t>
        </is>
      </c>
      <c r="C217" s="10" t="n">
        <v>44256</v>
      </c>
      <c r="D217" s="5" t="inlineStr">
        <is>
          <t>Q4FY21</t>
        </is>
      </c>
      <c r="E217" s="18" t="n">
        <v>0.1163</v>
      </c>
      <c r="F217" s="8" t="n">
        <v>3215.1755</v>
      </c>
      <c r="G217" s="9" t="n">
        <v>2751096</v>
      </c>
      <c r="H217" s="18" t="n">
        <v>0</v>
      </c>
      <c r="I217" s="8" t="n">
        <v>0</v>
      </c>
      <c r="J217" s="9" t="n">
        <v>0</v>
      </c>
      <c r="K217" s="18" t="n">
        <v>0.1163</v>
      </c>
      <c r="L217" s="8" t="n">
        <v>3215.1755</v>
      </c>
      <c r="M217" s="9" t="n">
        <v>2751096</v>
      </c>
      <c r="N217" s="29" t="n">
        <v>24.675</v>
      </c>
      <c r="O217" s="30" t="n">
        <v>24.675</v>
      </c>
      <c r="P217" s="30" t="n">
        <v>21.4375</v>
      </c>
      <c r="Q217" s="30" t="n">
        <v>22.495</v>
      </c>
      <c r="R217" s="31" t="n">
        <v>-0.0883</v>
      </c>
    </row>
    <row r="218">
      <c r="A218" s="11" t="n">
        <v>44265</v>
      </c>
      <c r="B218" s="5" t="inlineStr">
        <is>
          <t>Wednesday</t>
        </is>
      </c>
      <c r="C218" s="10" t="n">
        <v>44256</v>
      </c>
      <c r="D218" s="5" t="inlineStr">
        <is>
          <t>Q4FY21</t>
        </is>
      </c>
      <c r="E218" s="18" t="n">
        <v>0.07779999999999999</v>
      </c>
      <c r="F218" s="8" t="n">
        <v>2880.6881</v>
      </c>
      <c r="G218" s="9" t="n">
        <v>2506878</v>
      </c>
      <c r="H218" s="18" t="n">
        <v>0</v>
      </c>
      <c r="I218" s="8" t="n">
        <v>0</v>
      </c>
      <c r="J218" s="9" t="n">
        <v>0</v>
      </c>
      <c r="K218" s="18" t="n">
        <v>0.07779999999999999</v>
      </c>
      <c r="L218" s="8" t="n">
        <v>2880.6881</v>
      </c>
      <c r="M218" s="9" t="n">
        <v>2506878</v>
      </c>
      <c r="N218" s="29" t="n">
        <v>22.495</v>
      </c>
      <c r="O218" s="30" t="n">
        <v>22.495</v>
      </c>
      <c r="P218" s="30" t="n">
        <v>19.315</v>
      </c>
      <c r="Q218" s="30" t="n">
        <v>20.7475</v>
      </c>
      <c r="R218" s="31" t="n">
        <v>-0.07770000000000001</v>
      </c>
    </row>
    <row r="219">
      <c r="A219" s="11" t="n">
        <v>44267</v>
      </c>
      <c r="B219" s="5" t="inlineStr">
        <is>
          <t>Friday</t>
        </is>
      </c>
      <c r="C219" s="10" t="n">
        <v>44256</v>
      </c>
      <c r="D219" s="5" t="inlineStr">
        <is>
          <t>Q4FY21</t>
        </is>
      </c>
      <c r="E219" s="18" t="n">
        <v>0.0336</v>
      </c>
      <c r="F219" s="8" t="n">
        <v>3083.771</v>
      </c>
      <c r="G219" s="9" t="n">
        <v>2576876</v>
      </c>
      <c r="H219" s="18" t="n">
        <v>0</v>
      </c>
      <c r="I219" s="8" t="n">
        <v>0</v>
      </c>
      <c r="J219" s="9" t="n">
        <v>0</v>
      </c>
      <c r="K219" s="18" t="n">
        <v>0.0336</v>
      </c>
      <c r="L219" s="8" t="n">
        <v>3083.771</v>
      </c>
      <c r="M219" s="9" t="n">
        <v>2576876</v>
      </c>
      <c r="N219" s="29" t="n">
        <v>20.7475</v>
      </c>
      <c r="O219" s="30" t="n">
        <v>22.67</v>
      </c>
      <c r="P219" s="30" t="n">
        <v>18.5375</v>
      </c>
      <c r="Q219" s="30" t="n">
        <v>21.7075</v>
      </c>
      <c r="R219" s="31" t="n">
        <v>0.0463</v>
      </c>
    </row>
    <row r="220">
      <c r="A220" s="11" t="n">
        <v>44270</v>
      </c>
      <c r="B220" s="5" t="inlineStr">
        <is>
          <t>Monday</t>
        </is>
      </c>
      <c r="C220" s="10" t="n">
        <v>44256</v>
      </c>
      <c r="D220" s="5" t="inlineStr">
        <is>
          <t>Q4FY21</t>
        </is>
      </c>
      <c r="E220" s="18" t="n">
        <v>0.115</v>
      </c>
      <c r="F220" s="8" t="n">
        <v>2701.014</v>
      </c>
      <c r="G220" s="9" t="n">
        <v>2296153</v>
      </c>
      <c r="H220" s="18" t="n">
        <v>0</v>
      </c>
      <c r="I220" s="8" t="n">
        <v>0</v>
      </c>
      <c r="J220" s="9" t="n">
        <v>0</v>
      </c>
      <c r="K220" s="18" t="n">
        <v>0.115</v>
      </c>
      <c r="L220" s="8" t="n">
        <v>2701.014</v>
      </c>
      <c r="M220" s="9" t="n">
        <v>2296153</v>
      </c>
      <c r="N220" s="29" t="n">
        <v>21.7075</v>
      </c>
      <c r="O220" s="30" t="n">
        <v>22.9325</v>
      </c>
      <c r="P220" s="30" t="n">
        <v>20.995</v>
      </c>
      <c r="Q220" s="30" t="n">
        <v>21.2275</v>
      </c>
      <c r="R220" s="31" t="n">
        <v>-0.0221</v>
      </c>
    </row>
    <row r="221">
      <c r="A221" s="11" t="n">
        <v>44271</v>
      </c>
      <c r="B221" s="5" t="inlineStr">
        <is>
          <t>Tuesday</t>
        </is>
      </c>
      <c r="C221" s="10" t="n">
        <v>44256</v>
      </c>
      <c r="D221" s="5" t="inlineStr">
        <is>
          <t>Q4FY21</t>
        </is>
      </c>
      <c r="E221" s="18" t="n">
        <v>0.1579</v>
      </c>
      <c r="F221" s="8" t="n">
        <v>3092.3306</v>
      </c>
      <c r="G221" s="9" t="n">
        <v>2669938</v>
      </c>
      <c r="H221" s="18" t="n">
        <v>0</v>
      </c>
      <c r="I221" s="8" t="n">
        <v>0</v>
      </c>
      <c r="J221" s="9" t="n">
        <v>0</v>
      </c>
      <c r="K221" s="18" t="n">
        <v>0.1579</v>
      </c>
      <c r="L221" s="8" t="n">
        <v>3092.3306</v>
      </c>
      <c r="M221" s="9" t="n">
        <v>2669938</v>
      </c>
      <c r="N221" s="29" t="n">
        <v>21.2275</v>
      </c>
      <c r="O221" s="30" t="n">
        <v>21.2275</v>
      </c>
      <c r="P221" s="30" t="n">
        <v>18.0625</v>
      </c>
      <c r="Q221" s="30" t="n">
        <v>20.19</v>
      </c>
      <c r="R221" s="31" t="n">
        <v>-0.0489</v>
      </c>
    </row>
    <row r="222">
      <c r="A222" s="11" t="n">
        <v>44272</v>
      </c>
      <c r="B222" s="5" t="inlineStr">
        <is>
          <t>Wednesday</t>
        </is>
      </c>
      <c r="C222" s="10" t="n">
        <v>44256</v>
      </c>
      <c r="D222" s="5" t="inlineStr">
        <is>
          <t>Q4FY21</t>
        </is>
      </c>
      <c r="E222" s="18" t="n">
        <v>0.1271</v>
      </c>
      <c r="F222" s="8" t="n">
        <v>3088.8981</v>
      </c>
      <c r="G222" s="9" t="n">
        <v>2567462</v>
      </c>
      <c r="H222" s="18" t="n">
        <v>0</v>
      </c>
      <c r="I222" s="8" t="n">
        <v>0</v>
      </c>
      <c r="J222" s="9" t="n">
        <v>0</v>
      </c>
      <c r="K222" s="18" t="n">
        <v>0.1271</v>
      </c>
      <c r="L222" s="8" t="n">
        <v>3088.8981</v>
      </c>
      <c r="M222" s="9" t="n">
        <v>2567462</v>
      </c>
      <c r="N222" s="29" t="n">
        <v>20.19</v>
      </c>
      <c r="O222" s="30" t="n">
        <v>20.42</v>
      </c>
      <c r="P222" s="30" t="n">
        <v>18.62</v>
      </c>
      <c r="Q222" s="30" t="n">
        <v>20.1575</v>
      </c>
      <c r="R222" s="31" t="n">
        <v>-0.0016</v>
      </c>
    </row>
    <row r="223">
      <c r="A223" s="11" t="n">
        <v>44273</v>
      </c>
      <c r="B223" s="5" t="inlineStr">
        <is>
          <t>Thursday</t>
        </is>
      </c>
      <c r="C223" s="10" t="n">
        <v>44256</v>
      </c>
      <c r="D223" s="5" t="inlineStr">
        <is>
          <t>Q4FY21</t>
        </is>
      </c>
      <c r="E223" s="18" t="n">
        <v>0.1331</v>
      </c>
      <c r="F223" s="8" t="n">
        <v>2985.5126</v>
      </c>
      <c r="G223" s="9" t="n">
        <v>2429294</v>
      </c>
      <c r="H223" s="18" t="n">
        <v>0</v>
      </c>
      <c r="I223" s="8" t="n">
        <v>0</v>
      </c>
      <c r="J223" s="9" t="n">
        <v>0</v>
      </c>
      <c r="K223" s="18" t="n">
        <v>0.1331</v>
      </c>
      <c r="L223" s="8" t="n">
        <v>2985.5126</v>
      </c>
      <c r="M223" s="9" t="n">
        <v>2429294</v>
      </c>
      <c r="N223" s="29" t="n">
        <v>20.1575</v>
      </c>
      <c r="O223" s="30" t="n">
        <v>20.9475</v>
      </c>
      <c r="P223" s="30" t="n">
        <v>16.6825</v>
      </c>
      <c r="Q223" s="30" t="n">
        <v>20.08</v>
      </c>
      <c r="R223" s="31" t="n">
        <v>-0.0038</v>
      </c>
    </row>
    <row r="224">
      <c r="A224" s="11" t="n">
        <v>44274</v>
      </c>
      <c r="B224" s="5" t="inlineStr">
        <is>
          <t>Friday</t>
        </is>
      </c>
      <c r="C224" s="10" t="n">
        <v>44256</v>
      </c>
      <c r="D224" s="5" t="inlineStr">
        <is>
          <t>Q4FY21</t>
        </is>
      </c>
      <c r="E224" s="18" t="n">
        <v>0.0801</v>
      </c>
      <c r="F224" s="8" t="n">
        <v>2924.5867</v>
      </c>
      <c r="G224" s="9" t="n">
        <v>2571397</v>
      </c>
      <c r="H224" s="18" t="n">
        <v>0</v>
      </c>
      <c r="I224" s="8" t="n">
        <v>0</v>
      </c>
      <c r="J224" s="9" t="n">
        <v>0</v>
      </c>
      <c r="K224" s="18" t="n">
        <v>0.0801</v>
      </c>
      <c r="L224" s="8" t="n">
        <v>2924.5867</v>
      </c>
      <c r="M224" s="9" t="n">
        <v>2571397</v>
      </c>
      <c r="N224" s="29" t="n">
        <v>20.08</v>
      </c>
      <c r="O224" s="30" t="n">
        <v>21.865</v>
      </c>
      <c r="P224" s="30" t="n">
        <v>18.725</v>
      </c>
      <c r="Q224" s="30" t="n">
        <v>19.9875</v>
      </c>
      <c r="R224" s="31" t="n">
        <v>-0.0046</v>
      </c>
    </row>
    <row r="225">
      <c r="A225" s="11" t="n">
        <v>44277</v>
      </c>
      <c r="B225" s="5" t="inlineStr">
        <is>
          <t>Monday</t>
        </is>
      </c>
      <c r="C225" s="10" t="n">
        <v>44256</v>
      </c>
      <c r="D225" s="5" t="inlineStr">
        <is>
          <t>Q4FY21</t>
        </is>
      </c>
      <c r="E225" s="18" t="n">
        <v>0.1526</v>
      </c>
      <c r="F225" s="8" t="n">
        <v>2834.6879</v>
      </c>
      <c r="G225" s="9" t="n">
        <v>2246275</v>
      </c>
      <c r="H225" s="18" t="n">
        <v>0</v>
      </c>
      <c r="I225" s="8" t="n">
        <v>0</v>
      </c>
      <c r="J225" s="9" t="n">
        <v>0</v>
      </c>
      <c r="K225" s="18" t="n">
        <v>0.1526</v>
      </c>
      <c r="L225" s="8" t="n">
        <v>2834.6879</v>
      </c>
      <c r="M225" s="9" t="n">
        <v>2246275</v>
      </c>
      <c r="N225" s="29" t="n">
        <v>19.9875</v>
      </c>
      <c r="O225" s="30" t="n">
        <v>21.2325</v>
      </c>
      <c r="P225" s="30" t="n">
        <v>18.97</v>
      </c>
      <c r="Q225" s="30" t="n">
        <v>20.4925</v>
      </c>
      <c r="R225" s="31" t="n">
        <v>0.0253</v>
      </c>
    </row>
    <row r="226">
      <c r="A226" s="11" t="n">
        <v>44278</v>
      </c>
      <c r="B226" s="5" t="inlineStr">
        <is>
          <t>Tuesday</t>
        </is>
      </c>
      <c r="C226" s="10" t="n">
        <v>44256</v>
      </c>
      <c r="D226" s="5" t="inlineStr">
        <is>
          <t>Q4FY21</t>
        </is>
      </c>
      <c r="E226" s="18" t="n">
        <v>0.1139</v>
      </c>
      <c r="F226" s="8" t="n">
        <v>2923.1761</v>
      </c>
      <c r="G226" s="9" t="n">
        <v>2320797</v>
      </c>
      <c r="H226" s="18" t="n">
        <v>0</v>
      </c>
      <c r="I226" s="8" t="n">
        <v>0</v>
      </c>
      <c r="J226" s="9" t="n">
        <v>0</v>
      </c>
      <c r="K226" s="18" t="n">
        <v>0.1139</v>
      </c>
      <c r="L226" s="8" t="n">
        <v>2923.1761</v>
      </c>
      <c r="M226" s="9" t="n">
        <v>2320797</v>
      </c>
      <c r="N226" s="29" t="n">
        <v>20.4925</v>
      </c>
      <c r="O226" s="30" t="n">
        <v>22.135</v>
      </c>
      <c r="P226" s="30" t="n">
        <v>20.4925</v>
      </c>
      <c r="Q226" s="30" t="n">
        <v>20.665</v>
      </c>
      <c r="R226" s="31" t="n">
        <v>0.008399999999999999</v>
      </c>
    </row>
    <row r="227">
      <c r="A227" s="11" t="n">
        <v>44279</v>
      </c>
      <c r="B227" s="5" t="inlineStr">
        <is>
          <t>Wednesday</t>
        </is>
      </c>
      <c r="C227" s="10" t="n">
        <v>44256</v>
      </c>
      <c r="D227" s="5" t="inlineStr">
        <is>
          <t>Q4FY21</t>
        </is>
      </c>
      <c r="E227" s="18" t="n">
        <v>0.1241</v>
      </c>
      <c r="F227" s="8" t="n">
        <v>2965.9579</v>
      </c>
      <c r="G227" s="9" t="n">
        <v>2361008</v>
      </c>
      <c r="H227" s="18" t="n">
        <v>0</v>
      </c>
      <c r="I227" s="8" t="n">
        <v>0</v>
      </c>
      <c r="J227" s="9" t="n">
        <v>0</v>
      </c>
      <c r="K227" s="18" t="n">
        <v>0.1241</v>
      </c>
      <c r="L227" s="8" t="n">
        <v>2965.9579</v>
      </c>
      <c r="M227" s="9" t="n">
        <v>2361008</v>
      </c>
      <c r="N227" s="29" t="n">
        <v>20.665</v>
      </c>
      <c r="O227" s="30" t="n">
        <v>22.6875</v>
      </c>
      <c r="P227" s="30" t="n">
        <v>19.745</v>
      </c>
      <c r="Q227" s="30" t="n">
        <v>22.455</v>
      </c>
      <c r="R227" s="31" t="n">
        <v>0.0866</v>
      </c>
    </row>
    <row r="228">
      <c r="A228" s="11" t="n">
        <v>44280</v>
      </c>
      <c r="B228" s="5" t="inlineStr">
        <is>
          <t>Thursday</t>
        </is>
      </c>
      <c r="C228" s="10" t="n">
        <v>44256</v>
      </c>
      <c r="D228" s="5" t="inlineStr">
        <is>
          <t>Q4FY21</t>
        </is>
      </c>
      <c r="E228" s="18" t="n">
        <v>0.0896</v>
      </c>
      <c r="F228" s="8" t="n">
        <v>3047.07</v>
      </c>
      <c r="G228" s="9" t="n">
        <v>2451914</v>
      </c>
      <c r="H228" s="18" t="n">
        <v>0</v>
      </c>
      <c r="I228" s="8" t="n">
        <v>0</v>
      </c>
      <c r="J228" s="9" t="n">
        <v>0</v>
      </c>
      <c r="K228" s="18" t="n">
        <v>0.0896</v>
      </c>
      <c r="L228" s="8" t="n">
        <v>3047.07</v>
      </c>
      <c r="M228" s="9" t="n">
        <v>2451914</v>
      </c>
      <c r="N228" s="29" t="n">
        <v>22.455</v>
      </c>
      <c r="O228" s="30" t="n">
        <v>23.3125</v>
      </c>
      <c r="P228" s="30" t="n">
        <v>21.12</v>
      </c>
      <c r="Q228" s="30" t="n">
        <v>22.6975</v>
      </c>
      <c r="R228" s="31" t="n">
        <v>0.0108</v>
      </c>
    </row>
    <row r="229">
      <c r="A229" s="11" t="n">
        <v>44281</v>
      </c>
      <c r="B229" s="5" t="inlineStr">
        <is>
          <t>Friday</t>
        </is>
      </c>
      <c r="C229" s="10" t="n">
        <v>44256</v>
      </c>
      <c r="D229" s="5" t="inlineStr">
        <is>
          <t>Q4FY21</t>
        </is>
      </c>
      <c r="E229" s="18" t="n">
        <v>0.0369</v>
      </c>
      <c r="F229" s="8" t="n">
        <v>3008.0544</v>
      </c>
      <c r="G229" s="9" t="n">
        <v>2530838</v>
      </c>
      <c r="H229" s="18" t="n">
        <v>0</v>
      </c>
      <c r="I229" s="8" t="n">
        <v>0</v>
      </c>
      <c r="J229" s="9" t="n">
        <v>0</v>
      </c>
      <c r="K229" s="18" t="n">
        <v>0.0369</v>
      </c>
      <c r="L229" s="8" t="n">
        <v>3008.0544</v>
      </c>
      <c r="M229" s="9" t="n">
        <v>2530838</v>
      </c>
      <c r="N229" s="29" t="n">
        <v>22.6975</v>
      </c>
      <c r="O229" s="30" t="n">
        <v>22.9175</v>
      </c>
      <c r="P229" s="30" t="n">
        <v>18.225</v>
      </c>
      <c r="Q229" s="30" t="n">
        <v>20.65</v>
      </c>
      <c r="R229" s="31" t="n">
        <v>-0.0902</v>
      </c>
    </row>
    <row r="230">
      <c r="A230" s="11" t="n">
        <v>44285</v>
      </c>
      <c r="B230" s="5" t="inlineStr">
        <is>
          <t>Tuesday</t>
        </is>
      </c>
      <c r="C230" s="10" t="n">
        <v>44256</v>
      </c>
      <c r="D230" s="5" t="inlineStr">
        <is>
          <t>Q4FY21</t>
        </is>
      </c>
      <c r="E230" s="18" t="n">
        <v>0.2131</v>
      </c>
      <c r="F230" s="8" t="n">
        <v>2969.5566</v>
      </c>
      <c r="G230" s="9" t="n">
        <v>2356644</v>
      </c>
      <c r="H230" s="18" t="n">
        <v>0</v>
      </c>
      <c r="I230" s="8" t="n">
        <v>0</v>
      </c>
      <c r="J230" s="9" t="n">
        <v>0</v>
      </c>
      <c r="K230" s="18" t="n">
        <v>0.2131</v>
      </c>
      <c r="L230" s="8" t="n">
        <v>2969.5566</v>
      </c>
      <c r="M230" s="9" t="n">
        <v>2356644</v>
      </c>
      <c r="N230" s="29" t="n">
        <v>0</v>
      </c>
      <c r="O230" s="30" t="n">
        <v>0</v>
      </c>
      <c r="P230" s="30" t="n">
        <v>0</v>
      </c>
      <c r="Q230" s="30" t="n">
        <v>20.65</v>
      </c>
      <c r="R230" s="31" t="n"/>
    </row>
    <row r="231">
      <c r="A231" s="11" t="n">
        <v>44286</v>
      </c>
      <c r="B231" s="5" t="inlineStr">
        <is>
          <t>Wednesday</t>
        </is>
      </c>
      <c r="C231" s="10" t="n">
        <v>44256</v>
      </c>
      <c r="D231" s="5" t="inlineStr">
        <is>
          <t>Q4FY21</t>
        </is>
      </c>
      <c r="E231" s="18" t="n">
        <v>0.0639</v>
      </c>
      <c r="F231" s="8" t="n">
        <v>3084.747</v>
      </c>
      <c r="G231" s="9" t="n">
        <v>2475808</v>
      </c>
      <c r="H231" s="18" t="n">
        <v>0</v>
      </c>
      <c r="I231" s="8" t="n">
        <v>0</v>
      </c>
      <c r="J231" s="9" t="n">
        <v>0</v>
      </c>
      <c r="K231" s="18" t="n">
        <v>0.0639</v>
      </c>
      <c r="L231" s="8" t="n">
        <v>3084.747</v>
      </c>
      <c r="M231" s="9" t="n">
        <v>2475808</v>
      </c>
      <c r="N231" s="29" t="n">
        <v>20.485</v>
      </c>
      <c r="O231" s="30" t="n">
        <v>20.83</v>
      </c>
      <c r="P231" s="30" t="n">
        <v>19.995</v>
      </c>
      <c r="Q231" s="30" t="n">
        <v>20.645</v>
      </c>
      <c r="R231" s="31" t="n">
        <v>0.0078</v>
      </c>
    </row>
    <row r="232">
      <c r="A232" s="11" t="n">
        <v>44287</v>
      </c>
      <c r="B232" s="5" t="inlineStr">
        <is>
          <t>Thursday</t>
        </is>
      </c>
      <c r="C232" s="10" t="n">
        <v>44287</v>
      </c>
      <c r="D232" s="5" t="inlineStr">
        <is>
          <t>Q1FY22</t>
        </is>
      </c>
      <c r="E232" s="18" t="n">
        <v>0.08799999999999999</v>
      </c>
      <c r="F232" s="8" t="n">
        <v>3136.2773</v>
      </c>
      <c r="G232" s="9" t="n">
        <v>2640514</v>
      </c>
      <c r="H232" s="18" t="n">
        <v>0</v>
      </c>
      <c r="I232" s="8" t="n">
        <v>0</v>
      </c>
      <c r="J232" s="9" t="n">
        <v>0</v>
      </c>
      <c r="K232" s="18" t="n">
        <v>0.08799999999999999</v>
      </c>
      <c r="L232" s="8" t="n">
        <v>3136.2773</v>
      </c>
      <c r="M232" s="9" t="n">
        <v>2640514</v>
      </c>
      <c r="N232" s="29" t="n">
        <v>20.645</v>
      </c>
      <c r="O232" s="30" t="n">
        <v>20.675</v>
      </c>
      <c r="P232" s="30" t="n">
        <v>19.73</v>
      </c>
      <c r="Q232" s="30" t="n">
        <v>19.9875</v>
      </c>
      <c r="R232" s="31" t="n">
        <v>-0.0318</v>
      </c>
    </row>
    <row r="233">
      <c r="A233" s="11" t="n">
        <v>44291</v>
      </c>
      <c r="B233" s="5" t="inlineStr">
        <is>
          <t>Monday</t>
        </is>
      </c>
      <c r="C233" s="10" t="n">
        <v>44287</v>
      </c>
      <c r="D233" s="5" t="inlineStr">
        <is>
          <t>Q1FY22</t>
        </is>
      </c>
      <c r="E233" s="18" t="n">
        <v>0.0958</v>
      </c>
      <c r="F233" s="8" t="n">
        <v>3121.4361</v>
      </c>
      <c r="G233" s="9" t="n">
        <v>2501593</v>
      </c>
      <c r="H233" s="18" t="n">
        <v>0</v>
      </c>
      <c r="I233" s="8" t="n">
        <v>0</v>
      </c>
      <c r="J233" s="9" t="n">
        <v>0</v>
      </c>
      <c r="K233" s="18" t="n">
        <v>0.0958</v>
      </c>
      <c r="L233" s="8" t="n">
        <v>3121.4361</v>
      </c>
      <c r="M233" s="9" t="n">
        <v>2501593</v>
      </c>
      <c r="N233" s="29" t="n">
        <v>19.9875</v>
      </c>
      <c r="O233" s="30" t="n">
        <v>23.305</v>
      </c>
      <c r="P233" s="30" t="n">
        <v>19.9875</v>
      </c>
      <c r="Q233" s="30" t="n">
        <v>21.215</v>
      </c>
      <c r="R233" s="31" t="n">
        <v>0.0614</v>
      </c>
    </row>
    <row r="234">
      <c r="A234" s="11" t="n">
        <v>44292</v>
      </c>
      <c r="B234" s="5" t="inlineStr">
        <is>
          <t>Tuesday</t>
        </is>
      </c>
      <c r="C234" s="10" t="n">
        <v>44287</v>
      </c>
      <c r="D234" s="5" t="inlineStr">
        <is>
          <t>Q1FY22</t>
        </is>
      </c>
      <c r="E234" s="18" t="n">
        <v>0.06909999999999999</v>
      </c>
      <c r="F234" s="8" t="n">
        <v>3105.8072</v>
      </c>
      <c r="G234" s="9" t="n">
        <v>2497919</v>
      </c>
      <c r="H234" s="18" t="n">
        <v>0</v>
      </c>
      <c r="I234" s="8" t="n">
        <v>0</v>
      </c>
      <c r="J234" s="9" t="n">
        <v>0</v>
      </c>
      <c r="K234" s="18" t="n">
        <v>0.06909999999999999</v>
      </c>
      <c r="L234" s="8" t="n">
        <v>3105.8072</v>
      </c>
      <c r="M234" s="9" t="n">
        <v>2497919</v>
      </c>
      <c r="N234" s="29" t="n">
        <v>21.215</v>
      </c>
      <c r="O234" s="30" t="n">
        <v>22.24</v>
      </c>
      <c r="P234" s="30" t="n">
        <v>19.805</v>
      </c>
      <c r="Q234" s="30" t="n">
        <v>20.84</v>
      </c>
      <c r="R234" s="31" t="n">
        <v>-0.0177</v>
      </c>
    </row>
    <row r="235">
      <c r="A235" s="11" t="n">
        <v>44293</v>
      </c>
      <c r="B235" s="5" t="inlineStr">
        <is>
          <t>Wednesday</t>
        </is>
      </c>
      <c r="C235" s="10" t="n">
        <v>44287</v>
      </c>
      <c r="D235" s="5" t="inlineStr">
        <is>
          <t>Q1FY22</t>
        </is>
      </c>
      <c r="E235" s="18" t="n">
        <v>0.0587</v>
      </c>
      <c r="F235" s="8" t="n">
        <v>3177.711</v>
      </c>
      <c r="G235" s="9" t="n">
        <v>2549379</v>
      </c>
      <c r="H235" s="18" t="n">
        <v>0</v>
      </c>
      <c r="I235" s="8" t="n">
        <v>0</v>
      </c>
      <c r="J235" s="9" t="n">
        <v>0</v>
      </c>
      <c r="K235" s="18" t="n">
        <v>0.0587</v>
      </c>
      <c r="L235" s="8" t="n">
        <v>3177.711</v>
      </c>
      <c r="M235" s="9" t="n">
        <v>2549379</v>
      </c>
      <c r="N235" s="29" t="n">
        <v>20.84</v>
      </c>
      <c r="O235" s="30" t="n">
        <v>21.2975</v>
      </c>
      <c r="P235" s="30" t="n">
        <v>19.43</v>
      </c>
      <c r="Q235" s="30" t="n">
        <v>20.2475</v>
      </c>
      <c r="R235" s="31" t="n">
        <v>-0.0284</v>
      </c>
    </row>
    <row r="236">
      <c r="A236" s="11" t="n">
        <v>44294</v>
      </c>
      <c r="B236" s="5" t="inlineStr">
        <is>
          <t>Thursday</t>
        </is>
      </c>
      <c r="C236" s="10" t="n">
        <v>44287</v>
      </c>
      <c r="D236" s="5" t="inlineStr">
        <is>
          <t>Q1FY22</t>
        </is>
      </c>
      <c r="E236" s="18" t="n">
        <v>0.0504</v>
      </c>
      <c r="F236" s="8" t="n">
        <v>3216.212</v>
      </c>
      <c r="G236" s="9" t="n">
        <v>2640667</v>
      </c>
      <c r="H236" s="18" t="n">
        <v>0</v>
      </c>
      <c r="I236" s="8" t="n">
        <v>0</v>
      </c>
      <c r="J236" s="9" t="n">
        <v>0</v>
      </c>
      <c r="K236" s="18" t="n">
        <v>0.0504</v>
      </c>
      <c r="L236" s="8" t="n">
        <v>3216.212</v>
      </c>
      <c r="M236" s="9" t="n">
        <v>2640667</v>
      </c>
      <c r="N236" s="29" t="n">
        <v>20.2475</v>
      </c>
      <c r="O236" s="30" t="n">
        <v>20.585</v>
      </c>
      <c r="P236" s="30" t="n">
        <v>19.17</v>
      </c>
      <c r="Q236" s="30" t="n">
        <v>20.3125</v>
      </c>
      <c r="R236" s="31" t="n">
        <v>0.0032</v>
      </c>
    </row>
    <row r="237">
      <c r="A237" s="11" t="n">
        <v>44295</v>
      </c>
      <c r="B237" s="5" t="inlineStr">
        <is>
          <t>Friday</t>
        </is>
      </c>
      <c r="C237" s="10" t="n">
        <v>44287</v>
      </c>
      <c r="D237" s="5" t="inlineStr">
        <is>
          <t>Q1FY22</t>
        </is>
      </c>
      <c r="E237" s="18" t="n">
        <v>0.025</v>
      </c>
      <c r="F237" s="8" t="n">
        <v>3179.0418</v>
      </c>
      <c r="G237" s="9" t="n">
        <v>2658768</v>
      </c>
      <c r="H237" s="18" t="n">
        <v>0</v>
      </c>
      <c r="I237" s="8" t="n">
        <v>0</v>
      </c>
      <c r="J237" s="9" t="n">
        <v>0</v>
      </c>
      <c r="K237" s="18" t="n">
        <v>0.025</v>
      </c>
      <c r="L237" s="8" t="n">
        <v>3179.0418</v>
      </c>
      <c r="M237" s="9" t="n">
        <v>2658768</v>
      </c>
      <c r="N237" s="29" t="n">
        <v>20.3125</v>
      </c>
      <c r="O237" s="30" t="n">
        <v>20.9675</v>
      </c>
      <c r="P237" s="30" t="n">
        <v>19.6825</v>
      </c>
      <c r="Q237" s="30" t="n">
        <v>19.785</v>
      </c>
      <c r="R237" s="31" t="n">
        <v>-0.026</v>
      </c>
    </row>
    <row r="238">
      <c r="A238" s="11" t="n">
        <v>44298</v>
      </c>
      <c r="B238" s="5" t="inlineStr">
        <is>
          <t>Monday</t>
        </is>
      </c>
      <c r="C238" s="10" t="n">
        <v>44287</v>
      </c>
      <c r="D238" s="5" t="inlineStr">
        <is>
          <t>Q1FY22</t>
        </is>
      </c>
      <c r="E238" s="18" t="n">
        <v>0.0872</v>
      </c>
      <c r="F238" s="8" t="n">
        <v>3086.203</v>
      </c>
      <c r="G238" s="9" t="n">
        <v>2471086</v>
      </c>
      <c r="H238" s="18" t="n">
        <v>0</v>
      </c>
      <c r="I238" s="8" t="n">
        <v>0</v>
      </c>
      <c r="J238" s="9" t="n">
        <v>0</v>
      </c>
      <c r="K238" s="18" t="n">
        <v>0.0872</v>
      </c>
      <c r="L238" s="8" t="n">
        <v>3086.203</v>
      </c>
      <c r="M238" s="9" t="n">
        <v>2471086</v>
      </c>
      <c r="N238" s="29" t="n">
        <v>19.785</v>
      </c>
      <c r="O238" s="30" t="n">
        <v>23.3025</v>
      </c>
      <c r="P238" s="30" t="n">
        <v>19.785</v>
      </c>
      <c r="Q238" s="30" t="n">
        <v>22.995</v>
      </c>
      <c r="R238" s="31" t="n">
        <v>0.1622</v>
      </c>
    </row>
    <row r="239">
      <c r="A239" s="11" t="n">
        <v>44299</v>
      </c>
      <c r="B239" s="5" t="inlineStr">
        <is>
          <t>Tuesday</t>
        </is>
      </c>
      <c r="C239" s="10" t="n">
        <v>44287</v>
      </c>
      <c r="D239" s="5" t="inlineStr">
        <is>
          <t>Q1FY22</t>
        </is>
      </c>
      <c r="E239" s="18" t="n">
        <v>0.0534</v>
      </c>
      <c r="F239" s="8" t="n">
        <v>3179.1401</v>
      </c>
      <c r="G239" s="9" t="n">
        <v>2557798</v>
      </c>
      <c r="H239" s="18" t="n">
        <v>0</v>
      </c>
      <c r="I239" s="8" t="n">
        <v>0</v>
      </c>
      <c r="J239" s="9" t="n">
        <v>0</v>
      </c>
      <c r="K239" s="18" t="n">
        <v>0.0534</v>
      </c>
      <c r="L239" s="8" t="n">
        <v>3179.1401</v>
      </c>
      <c r="M239" s="9" t="n">
        <v>2557798</v>
      </c>
      <c r="N239" s="29" t="n">
        <v>22.995</v>
      </c>
      <c r="O239" s="30" t="n">
        <v>22.995</v>
      </c>
      <c r="P239" s="30" t="n">
        <v>20.2975</v>
      </c>
      <c r="Q239" s="30" t="n">
        <v>20.46</v>
      </c>
      <c r="R239" s="31" t="n">
        <v>-0.1102</v>
      </c>
    </row>
    <row r="240">
      <c r="A240" s="11" t="n">
        <v>44301</v>
      </c>
      <c r="B240" s="5" t="inlineStr">
        <is>
          <t>Thursday</t>
        </is>
      </c>
      <c r="C240" s="10" t="n">
        <v>44287</v>
      </c>
      <c r="D240" s="5" t="inlineStr">
        <is>
          <t>Q1FY22</t>
        </is>
      </c>
      <c r="E240" s="18" t="n">
        <v>0.061</v>
      </c>
      <c r="F240" s="8" t="n">
        <v>3126.7496</v>
      </c>
      <c r="G240" s="9" t="n">
        <v>2525526</v>
      </c>
      <c r="H240" s="18" t="n">
        <v>0</v>
      </c>
      <c r="I240" s="8" t="n">
        <v>0</v>
      </c>
      <c r="J240" s="9" t="n">
        <v>0</v>
      </c>
      <c r="K240" s="18" t="n">
        <v>0.061</v>
      </c>
      <c r="L240" s="8" t="n">
        <v>3126.7496</v>
      </c>
      <c r="M240" s="9" t="n">
        <v>2525526</v>
      </c>
      <c r="N240" s="29" t="n">
        <v>20.46</v>
      </c>
      <c r="O240" s="30" t="n">
        <v>21.545</v>
      </c>
      <c r="P240" s="30" t="n">
        <v>18.245</v>
      </c>
      <c r="Q240" s="30" t="n">
        <v>20.89</v>
      </c>
      <c r="R240" s="31" t="n">
        <v>0.021</v>
      </c>
    </row>
    <row r="241">
      <c r="A241" s="11" t="n">
        <v>44302</v>
      </c>
      <c r="B241" s="5" t="inlineStr">
        <is>
          <t>Friday</t>
        </is>
      </c>
      <c r="C241" s="10" t="n">
        <v>44287</v>
      </c>
      <c r="D241" s="5" t="inlineStr">
        <is>
          <t>Q1FY22</t>
        </is>
      </c>
      <c r="E241" s="18" t="n">
        <v>0.0262</v>
      </c>
      <c r="F241" s="8" t="n">
        <v>3187.23</v>
      </c>
      <c r="G241" s="9" t="n">
        <v>2704698</v>
      </c>
      <c r="H241" s="18" t="n">
        <v>0</v>
      </c>
      <c r="I241" s="8" t="n">
        <v>0</v>
      </c>
      <c r="J241" s="9" t="n">
        <v>0</v>
      </c>
      <c r="K241" s="18" t="n">
        <v>0.0262</v>
      </c>
      <c r="L241" s="8" t="n">
        <v>3187.23</v>
      </c>
      <c r="M241" s="9" t="n">
        <v>2704698</v>
      </c>
      <c r="N241" s="29" t="n">
        <v>20.89</v>
      </c>
      <c r="O241" s="30" t="n">
        <v>21.09</v>
      </c>
      <c r="P241" s="30" t="n">
        <v>19.4825</v>
      </c>
      <c r="Q241" s="30" t="n">
        <v>20.4025</v>
      </c>
      <c r="R241" s="31" t="n">
        <v>-0.0233</v>
      </c>
    </row>
    <row r="242">
      <c r="A242" s="11" t="n">
        <v>44305</v>
      </c>
      <c r="B242" s="5" t="inlineStr">
        <is>
          <t>Monday</t>
        </is>
      </c>
      <c r="C242" s="10" t="n">
        <v>44287</v>
      </c>
      <c r="D242" s="5" t="inlineStr">
        <is>
          <t>Q1FY22</t>
        </is>
      </c>
      <c r="E242" s="18" t="n">
        <v>0.0866</v>
      </c>
      <c r="F242" s="8" t="n">
        <v>3188.1143</v>
      </c>
      <c r="G242" s="9" t="n">
        <v>2577554</v>
      </c>
      <c r="H242" s="18" t="n">
        <v>0</v>
      </c>
      <c r="I242" s="8" t="n">
        <v>0</v>
      </c>
      <c r="J242" s="9" t="n">
        <v>0</v>
      </c>
      <c r="K242" s="18" t="n">
        <v>0.0866</v>
      </c>
      <c r="L242" s="8" t="n">
        <v>3188.1143</v>
      </c>
      <c r="M242" s="9" t="n">
        <v>2577554</v>
      </c>
      <c r="N242" s="29" t="n">
        <v>20.4025</v>
      </c>
      <c r="O242" s="30" t="n">
        <v>23.1075</v>
      </c>
      <c r="P242" s="30" t="n">
        <v>19.8075</v>
      </c>
      <c r="Q242" s="30" t="n">
        <v>22.485</v>
      </c>
      <c r="R242" s="31" t="n">
        <v>0.1021</v>
      </c>
    </row>
    <row r="243">
      <c r="A243" s="11" t="n">
        <v>44306</v>
      </c>
      <c r="B243" s="5" t="inlineStr">
        <is>
          <t>Tuesday</t>
        </is>
      </c>
      <c r="C243" s="10" t="n">
        <v>44287</v>
      </c>
      <c r="D243" s="5" t="inlineStr">
        <is>
          <t>Q1FY22</t>
        </is>
      </c>
      <c r="E243" s="18" t="n">
        <v>0.06419999999999999</v>
      </c>
      <c r="F243" s="8" t="n">
        <v>3209.3874</v>
      </c>
      <c r="G243" s="9" t="n">
        <v>2590814</v>
      </c>
      <c r="H243" s="18" t="n">
        <v>0</v>
      </c>
      <c r="I243" s="8" t="n">
        <v>0</v>
      </c>
      <c r="J243" s="9" t="n">
        <v>0</v>
      </c>
      <c r="K243" s="18" t="n">
        <v>0.06419999999999999</v>
      </c>
      <c r="L243" s="8" t="n">
        <v>3209.3874</v>
      </c>
      <c r="M243" s="9" t="n">
        <v>2590814</v>
      </c>
      <c r="N243" s="29" t="n">
        <v>22.485</v>
      </c>
      <c r="O243" s="30" t="n">
        <v>22.745</v>
      </c>
      <c r="P243" s="30" t="n">
        <v>21.2375</v>
      </c>
      <c r="Q243" s="30" t="n">
        <v>22.425</v>
      </c>
      <c r="R243" s="31" t="n">
        <v>-0.0027</v>
      </c>
    </row>
    <row r="244">
      <c r="A244" s="11" t="n">
        <v>44308</v>
      </c>
      <c r="B244" s="5" t="inlineStr">
        <is>
          <t>Thursday</t>
        </is>
      </c>
      <c r="C244" s="10" t="n">
        <v>44287</v>
      </c>
      <c r="D244" s="5" t="inlineStr">
        <is>
          <t>Q1FY22</t>
        </is>
      </c>
      <c r="E244" s="18" t="n">
        <v>0.0498</v>
      </c>
      <c r="F244" s="8" t="n">
        <v>3217.4775</v>
      </c>
      <c r="G244" s="9" t="n">
        <v>2604195</v>
      </c>
      <c r="H244" s="18" t="n">
        <v>0</v>
      </c>
      <c r="I244" s="8" t="n">
        <v>0</v>
      </c>
      <c r="J244" s="9" t="n">
        <v>0</v>
      </c>
      <c r="K244" s="18" t="n">
        <v>0.0498</v>
      </c>
      <c r="L244" s="8" t="n">
        <v>3217.4775</v>
      </c>
      <c r="M244" s="9" t="n">
        <v>2604195</v>
      </c>
      <c r="N244" s="29" t="n">
        <v>22.425</v>
      </c>
      <c r="O244" s="30" t="n">
        <v>23.6075</v>
      </c>
      <c r="P244" s="30" t="n">
        <v>22.425</v>
      </c>
      <c r="Q244" s="30" t="n">
        <v>23.025</v>
      </c>
      <c r="R244" s="31" t="n">
        <v>0.0268</v>
      </c>
    </row>
    <row r="245">
      <c r="A245" s="11" t="n">
        <v>44309</v>
      </c>
      <c r="B245" s="5" t="inlineStr">
        <is>
          <t>Friday</t>
        </is>
      </c>
      <c r="C245" s="10" t="n">
        <v>44287</v>
      </c>
      <c r="D245" s="5" t="inlineStr">
        <is>
          <t>Q1FY22</t>
        </is>
      </c>
      <c r="E245" s="18" t="n">
        <v>0.0355</v>
      </c>
      <c r="F245" s="8" t="n">
        <v>3211.5409</v>
      </c>
      <c r="G245" s="9" t="n">
        <v>2678405</v>
      </c>
      <c r="H245" s="18" t="n">
        <v>0</v>
      </c>
      <c r="I245" s="8" t="n">
        <v>0</v>
      </c>
      <c r="J245" s="9" t="n">
        <v>0</v>
      </c>
      <c r="K245" s="18" t="n">
        <v>0.0355</v>
      </c>
      <c r="L245" s="8" t="n">
        <v>3211.5409</v>
      </c>
      <c r="M245" s="9" t="n">
        <v>2678405</v>
      </c>
      <c r="N245" s="29" t="n">
        <v>23.025</v>
      </c>
      <c r="O245" s="30" t="n">
        <v>23.0525</v>
      </c>
      <c r="P245" s="30" t="n">
        <v>20.21</v>
      </c>
      <c r="Q245" s="30" t="n">
        <v>22.69</v>
      </c>
      <c r="R245" s="31" t="n">
        <v>-0.0145</v>
      </c>
    </row>
    <row r="246">
      <c r="A246" s="11" t="n">
        <v>44312</v>
      </c>
      <c r="B246" s="5" t="inlineStr">
        <is>
          <t>Monday</t>
        </is>
      </c>
      <c r="C246" s="10" t="n">
        <v>44287</v>
      </c>
      <c r="D246" s="5" t="inlineStr">
        <is>
          <t>Q1FY22</t>
        </is>
      </c>
      <c r="E246" s="18" t="n">
        <v>0.08450000000000001</v>
      </c>
      <c r="F246" s="8" t="n">
        <v>3195.9996</v>
      </c>
      <c r="G246" s="9" t="n">
        <v>2590964</v>
      </c>
      <c r="H246" s="18" t="n">
        <v>0</v>
      </c>
      <c r="I246" s="8" t="n">
        <v>0</v>
      </c>
      <c r="J246" s="9" t="n">
        <v>0</v>
      </c>
      <c r="K246" s="18" t="n">
        <v>0.08450000000000001</v>
      </c>
      <c r="L246" s="8" t="n">
        <v>3195.9996</v>
      </c>
      <c r="M246" s="9" t="n">
        <v>2590964</v>
      </c>
      <c r="N246" s="29" t="n">
        <v>22.69</v>
      </c>
      <c r="O246" s="30" t="n">
        <v>23.555</v>
      </c>
      <c r="P246" s="30" t="n">
        <v>22.6175</v>
      </c>
      <c r="Q246" s="30" t="n">
        <v>23.495</v>
      </c>
      <c r="R246" s="31" t="n">
        <v>0.0355</v>
      </c>
    </row>
    <row r="247">
      <c r="A247" s="11" t="n">
        <v>44313</v>
      </c>
      <c r="B247" s="5" t="inlineStr">
        <is>
          <t>Tuesday</t>
        </is>
      </c>
      <c r="C247" s="10" t="n">
        <v>44287</v>
      </c>
      <c r="D247" s="5" t="inlineStr">
        <is>
          <t>Q1FY22</t>
        </is>
      </c>
      <c r="E247" s="18" t="n">
        <v>0.0598</v>
      </c>
      <c r="F247" s="8" t="n">
        <v>3207.7131</v>
      </c>
      <c r="G247" s="9" t="n">
        <v>2600811</v>
      </c>
      <c r="H247" s="18" t="n">
        <v>0</v>
      </c>
      <c r="I247" s="8" t="n">
        <v>0</v>
      </c>
      <c r="J247" s="9" t="n">
        <v>0</v>
      </c>
      <c r="K247" s="18" t="n">
        <v>0.0598</v>
      </c>
      <c r="L247" s="8" t="n">
        <v>3207.7131</v>
      </c>
      <c r="M247" s="9" t="n">
        <v>2600811</v>
      </c>
      <c r="N247" s="29" t="n">
        <v>23.495</v>
      </c>
      <c r="O247" s="30" t="n">
        <v>23.625</v>
      </c>
      <c r="P247" s="30" t="n">
        <v>22.32</v>
      </c>
      <c r="Q247" s="30" t="n">
        <v>23.0825</v>
      </c>
      <c r="R247" s="31" t="n">
        <v>-0.0176</v>
      </c>
    </row>
    <row r="248">
      <c r="A248" s="11" t="n">
        <v>44314</v>
      </c>
      <c r="B248" s="5" t="inlineStr">
        <is>
          <t>Wednesday</t>
        </is>
      </c>
      <c r="C248" s="10" t="n">
        <v>44287</v>
      </c>
      <c r="D248" s="5" t="inlineStr">
        <is>
          <t>Q1FY22</t>
        </is>
      </c>
      <c r="E248" s="18" t="n">
        <v>0.0491</v>
      </c>
      <c r="F248" s="8" t="n">
        <v>3209.2694</v>
      </c>
      <c r="G248" s="9" t="n">
        <v>2602095</v>
      </c>
      <c r="H248" s="18" t="n">
        <v>0</v>
      </c>
      <c r="I248" s="8" t="n">
        <v>0</v>
      </c>
      <c r="J248" s="9" t="n">
        <v>0</v>
      </c>
      <c r="K248" s="18" t="n">
        <v>0.0491</v>
      </c>
      <c r="L248" s="8" t="n">
        <v>3209.2694</v>
      </c>
      <c r="M248" s="9" t="n">
        <v>2602095</v>
      </c>
      <c r="N248" s="29" t="n">
        <v>23.0825</v>
      </c>
      <c r="O248" s="30" t="n">
        <v>23.1125</v>
      </c>
      <c r="P248" s="30" t="n">
        <v>20.9675</v>
      </c>
      <c r="Q248" s="30" t="n">
        <v>22.58</v>
      </c>
      <c r="R248" s="31" t="n">
        <v>-0.0218</v>
      </c>
    </row>
    <row r="249">
      <c r="A249" s="11" t="n">
        <v>44315</v>
      </c>
      <c r="B249" s="5" t="inlineStr">
        <is>
          <t>Thursday</t>
        </is>
      </c>
      <c r="C249" s="10" t="n">
        <v>44287</v>
      </c>
      <c r="D249" s="5" t="inlineStr">
        <is>
          <t>Q1FY22</t>
        </is>
      </c>
      <c r="E249" s="18" t="n">
        <v>0.0566</v>
      </c>
      <c r="F249" s="8" t="n">
        <v>3203.7251</v>
      </c>
      <c r="G249" s="9" t="n">
        <v>2601821</v>
      </c>
      <c r="H249" s="18" t="n">
        <v>0</v>
      </c>
      <c r="I249" s="8" t="n">
        <v>0</v>
      </c>
      <c r="J249" s="9" t="n">
        <v>0</v>
      </c>
      <c r="K249" s="18" t="n">
        <v>0.0566</v>
      </c>
      <c r="L249" s="8" t="n">
        <v>3203.7251</v>
      </c>
      <c r="M249" s="9" t="n">
        <v>2601821</v>
      </c>
      <c r="N249" s="29" t="n">
        <v>22.58</v>
      </c>
      <c r="O249" s="30" t="n">
        <v>23.4225</v>
      </c>
      <c r="P249" s="30" t="n">
        <v>22.1075</v>
      </c>
      <c r="Q249" s="30" t="n">
        <v>23.305</v>
      </c>
      <c r="R249" s="31" t="n">
        <v>0.0321</v>
      </c>
    </row>
    <row r="250">
      <c r="A250" s="11" t="n">
        <v>44316</v>
      </c>
      <c r="B250" s="5" t="inlineStr">
        <is>
          <t>Friday</t>
        </is>
      </c>
      <c r="C250" s="10" t="n">
        <v>44287</v>
      </c>
      <c r="D250" s="5" t="inlineStr">
        <is>
          <t>Q1FY22</t>
        </is>
      </c>
      <c r="E250" s="18" t="n">
        <v>0.0305</v>
      </c>
      <c r="F250" s="8" t="n">
        <v>3219.3855</v>
      </c>
      <c r="G250" s="9" t="n">
        <v>2681398</v>
      </c>
      <c r="H250" s="18" t="n">
        <v>0</v>
      </c>
      <c r="I250" s="8" t="n">
        <v>0</v>
      </c>
      <c r="J250" s="9" t="n">
        <v>0</v>
      </c>
      <c r="K250" s="18" t="n">
        <v>0.0305</v>
      </c>
      <c r="L250" s="8" t="n">
        <v>3219.3855</v>
      </c>
      <c r="M250" s="9" t="n">
        <v>2681398</v>
      </c>
      <c r="N250" s="29" t="n">
        <v>23.305</v>
      </c>
      <c r="O250" s="30" t="n">
        <v>23.765</v>
      </c>
      <c r="P250" s="30" t="n">
        <v>22.5975</v>
      </c>
      <c r="Q250" s="30" t="n">
        <v>23.0275</v>
      </c>
      <c r="R250" s="31" t="n">
        <v>-0.0119</v>
      </c>
    </row>
    <row r="251">
      <c r="A251" s="11" t="n">
        <v>44319</v>
      </c>
      <c r="B251" s="5" t="inlineStr">
        <is>
          <t>Monday</t>
        </is>
      </c>
      <c r="C251" s="10" t="n">
        <v>44317</v>
      </c>
      <c r="D251" s="5" t="inlineStr">
        <is>
          <t>Q1FY22</t>
        </is>
      </c>
      <c r="E251" s="18" t="n">
        <v>0.07870000000000001</v>
      </c>
      <c r="F251" s="8" t="n">
        <v>2650.1604</v>
      </c>
      <c r="G251" s="9" t="n">
        <v>2149085</v>
      </c>
      <c r="H251" s="18" t="n">
        <v>0</v>
      </c>
      <c r="I251" s="8" t="n">
        <v>0</v>
      </c>
      <c r="J251" s="9" t="n">
        <v>0</v>
      </c>
      <c r="K251" s="18" t="n">
        <v>0.07870000000000001</v>
      </c>
      <c r="L251" s="8" t="n">
        <v>2650.1604</v>
      </c>
      <c r="M251" s="9" t="n">
        <v>2149085</v>
      </c>
      <c r="N251" s="29" t="n">
        <v>23.0275</v>
      </c>
      <c r="O251" s="30" t="n">
        <v>24.54</v>
      </c>
      <c r="P251" s="30" t="n">
        <v>21.84</v>
      </c>
      <c r="Q251" s="30" t="n">
        <v>23.6925</v>
      </c>
      <c r="R251" s="31" t="n">
        <v>0.0289</v>
      </c>
    </row>
    <row r="252">
      <c r="A252" s="11" t="n">
        <v>44320</v>
      </c>
      <c r="B252" s="5" t="inlineStr">
        <is>
          <t>Tuesday</t>
        </is>
      </c>
      <c r="C252" s="10" t="n">
        <v>44317</v>
      </c>
      <c r="D252" s="5" t="inlineStr">
        <is>
          <t>Q1FY22</t>
        </is>
      </c>
      <c r="E252" s="18" t="n">
        <v>0.09080000000000001</v>
      </c>
      <c r="F252" s="8" t="n">
        <v>3280.4373</v>
      </c>
      <c r="G252" s="9" t="n">
        <v>2880447</v>
      </c>
      <c r="H252" s="18" t="n">
        <v>0</v>
      </c>
      <c r="I252" s="8" t="n">
        <v>0</v>
      </c>
      <c r="J252" s="9" t="n">
        <v>0</v>
      </c>
      <c r="K252" s="18" t="n">
        <v>0.09080000000000001</v>
      </c>
      <c r="L252" s="8" t="n">
        <v>3280.4373</v>
      </c>
      <c r="M252" s="9" t="n">
        <v>2880447</v>
      </c>
      <c r="N252" s="29" t="n">
        <v>23.6925</v>
      </c>
      <c r="O252" s="30" t="n">
        <v>23.6925</v>
      </c>
      <c r="P252" s="30" t="n">
        <v>22.1775</v>
      </c>
      <c r="Q252" s="30" t="n">
        <v>23.01</v>
      </c>
      <c r="R252" s="31" t="n">
        <v>-0.0288</v>
      </c>
    </row>
    <row r="253">
      <c r="A253" s="11" t="n">
        <v>44321</v>
      </c>
      <c r="B253" s="5" t="inlineStr">
        <is>
          <t>Wednesday</t>
        </is>
      </c>
      <c r="C253" s="10" t="n">
        <v>44317</v>
      </c>
      <c r="D253" s="5" t="inlineStr">
        <is>
          <t>Q1FY22</t>
        </is>
      </c>
      <c r="E253" s="18" t="n">
        <v>0.06370000000000001</v>
      </c>
      <c r="F253" s="8" t="n">
        <v>3283.2462</v>
      </c>
      <c r="G253" s="9" t="n">
        <v>2729782</v>
      </c>
      <c r="H253" s="18" t="n">
        <v>0</v>
      </c>
      <c r="I253" s="8" t="n">
        <v>0</v>
      </c>
      <c r="J253" s="9" t="n">
        <v>0</v>
      </c>
      <c r="K253" s="18" t="n">
        <v>0.06370000000000001</v>
      </c>
      <c r="L253" s="8" t="n">
        <v>3283.2462</v>
      </c>
      <c r="M253" s="9" t="n">
        <v>2729782</v>
      </c>
      <c r="N253" s="29" t="n">
        <v>23.01</v>
      </c>
      <c r="O253" s="30" t="n">
        <v>23.19</v>
      </c>
      <c r="P253" s="30" t="n">
        <v>21.135</v>
      </c>
      <c r="Q253" s="30" t="n">
        <v>21.9625</v>
      </c>
      <c r="R253" s="31" t="n">
        <v>-0.0455</v>
      </c>
    </row>
    <row r="254">
      <c r="A254" s="11" t="n">
        <v>44322</v>
      </c>
      <c r="B254" s="5" t="inlineStr">
        <is>
          <t>Thursday</t>
        </is>
      </c>
      <c r="C254" s="10" t="n">
        <v>44317</v>
      </c>
      <c r="D254" s="5" t="inlineStr">
        <is>
          <t>Q1FY22</t>
        </is>
      </c>
      <c r="E254" s="18" t="n">
        <v>0.058</v>
      </c>
      <c r="F254" s="8" t="n">
        <v>3302.0883</v>
      </c>
      <c r="G254" s="9" t="n">
        <v>2776655</v>
      </c>
      <c r="H254" s="18" t="n">
        <v>0</v>
      </c>
      <c r="I254" s="8" t="n">
        <v>0</v>
      </c>
      <c r="J254" s="9" t="n">
        <v>0</v>
      </c>
      <c r="K254" s="18" t="n">
        <v>0.058</v>
      </c>
      <c r="L254" s="8" t="n">
        <v>3302.0883</v>
      </c>
      <c r="M254" s="9" t="n">
        <v>2776655</v>
      </c>
      <c r="N254" s="29" t="n">
        <v>21.9625</v>
      </c>
      <c r="O254" s="30" t="n">
        <v>22.6125</v>
      </c>
      <c r="P254" s="30" t="n">
        <v>20.1225</v>
      </c>
      <c r="Q254" s="30" t="n">
        <v>22.035</v>
      </c>
      <c r="R254" s="31" t="n">
        <v>0.0033</v>
      </c>
    </row>
    <row r="255">
      <c r="A255" s="11" t="n">
        <v>44323</v>
      </c>
      <c r="B255" s="5" t="inlineStr">
        <is>
          <t>Friday</t>
        </is>
      </c>
      <c r="C255" s="10" t="n">
        <v>44317</v>
      </c>
      <c r="D255" s="5" t="inlineStr">
        <is>
          <t>Q1FY22</t>
        </is>
      </c>
      <c r="E255" s="18" t="n">
        <v>0.034</v>
      </c>
      <c r="F255" s="8" t="n">
        <v>3361.2766</v>
      </c>
      <c r="G255" s="9" t="n">
        <v>2844422</v>
      </c>
      <c r="H255" s="18" t="n">
        <v>0</v>
      </c>
      <c r="I255" s="8" t="n">
        <v>0</v>
      </c>
      <c r="J255" s="9" t="n">
        <v>0</v>
      </c>
      <c r="K255" s="18" t="n">
        <v>0.034</v>
      </c>
      <c r="L255" s="8" t="n">
        <v>3361.2766</v>
      </c>
      <c r="M255" s="9" t="n">
        <v>2844422</v>
      </c>
      <c r="N255" s="29" t="n">
        <v>22.035</v>
      </c>
      <c r="O255" s="30" t="n">
        <v>22.035</v>
      </c>
      <c r="P255" s="30" t="n">
        <v>20.31</v>
      </c>
      <c r="Q255" s="30" t="n">
        <v>20.8225</v>
      </c>
      <c r="R255" s="31" t="n">
        <v>-0.055</v>
      </c>
    </row>
    <row r="256">
      <c r="A256" s="11" t="n">
        <v>44326</v>
      </c>
      <c r="B256" s="5" t="inlineStr">
        <is>
          <t>Monday</t>
        </is>
      </c>
      <c r="C256" s="10" t="n">
        <v>44317</v>
      </c>
      <c r="D256" s="5" t="inlineStr">
        <is>
          <t>Q1FY22</t>
        </is>
      </c>
      <c r="E256" s="18" t="n">
        <v>0.0885</v>
      </c>
      <c r="F256" s="8" t="n">
        <v>3323.8505</v>
      </c>
      <c r="G256" s="9" t="n">
        <v>2903930</v>
      </c>
      <c r="H256" s="18" t="n">
        <v>0</v>
      </c>
      <c r="I256" s="8" t="n">
        <v>0</v>
      </c>
      <c r="J256" s="9" t="n">
        <v>0</v>
      </c>
      <c r="K256" s="18" t="n">
        <v>0.0885</v>
      </c>
      <c r="L256" s="8" t="n">
        <v>3323.8505</v>
      </c>
      <c r="M256" s="9" t="n">
        <v>2903930</v>
      </c>
      <c r="N256" s="29" t="n">
        <v>20.8225</v>
      </c>
      <c r="O256" s="30" t="n">
        <v>21.1475</v>
      </c>
      <c r="P256" s="30" t="n">
        <v>20.135</v>
      </c>
      <c r="Q256" s="30" t="n">
        <v>20.225</v>
      </c>
      <c r="R256" s="31" t="n">
        <v>-0.0287</v>
      </c>
    </row>
    <row r="257">
      <c r="A257" s="11" t="n">
        <v>44327</v>
      </c>
      <c r="B257" s="5" t="inlineStr">
        <is>
          <t>Tuesday</t>
        </is>
      </c>
      <c r="C257" s="10" t="n">
        <v>44317</v>
      </c>
      <c r="D257" s="5" t="inlineStr">
        <is>
          <t>Q1FY22</t>
        </is>
      </c>
      <c r="E257" s="18" t="n">
        <v>0.0738</v>
      </c>
      <c r="F257" s="8" t="n">
        <v>3262.066</v>
      </c>
      <c r="G257" s="9" t="n">
        <v>2791275</v>
      </c>
      <c r="H257" s="18" t="n">
        <v>0</v>
      </c>
      <c r="I257" s="8" t="n">
        <v>0</v>
      </c>
      <c r="J257" s="9" t="n">
        <v>0</v>
      </c>
      <c r="K257" s="18" t="n">
        <v>0.0738</v>
      </c>
      <c r="L257" s="8" t="n">
        <v>3262.066</v>
      </c>
      <c r="M257" s="9" t="n">
        <v>2791275</v>
      </c>
      <c r="N257" s="29" t="n">
        <v>20.225</v>
      </c>
      <c r="O257" s="30" t="n">
        <v>21.1175</v>
      </c>
      <c r="P257" s="30" t="n">
        <v>19.7225</v>
      </c>
      <c r="Q257" s="30" t="n">
        <v>19.83</v>
      </c>
      <c r="R257" s="31" t="n">
        <v>-0.0195</v>
      </c>
    </row>
    <row r="258">
      <c r="A258" s="11" t="n">
        <v>44328</v>
      </c>
      <c r="B258" s="5" t="inlineStr">
        <is>
          <t>Wednesday</t>
        </is>
      </c>
      <c r="C258" s="10" t="n">
        <v>44317</v>
      </c>
      <c r="D258" s="5" t="inlineStr">
        <is>
          <t>Q1FY22</t>
        </is>
      </c>
      <c r="E258" s="18" t="n">
        <v>0.0531</v>
      </c>
      <c r="F258" s="8" t="n">
        <v>3249.2309</v>
      </c>
      <c r="G258" s="9" t="n">
        <v>2719358</v>
      </c>
      <c r="H258" s="18" t="n">
        <v>0</v>
      </c>
      <c r="I258" s="8" t="n">
        <v>0</v>
      </c>
      <c r="J258" s="9" t="n">
        <v>0</v>
      </c>
      <c r="K258" s="18" t="n">
        <v>0.0531</v>
      </c>
      <c r="L258" s="8" t="n">
        <v>3249.2309</v>
      </c>
      <c r="M258" s="9" t="n">
        <v>2719358</v>
      </c>
      <c r="N258" s="29" t="n">
        <v>19.83</v>
      </c>
      <c r="O258" s="30" t="n">
        <v>20.905</v>
      </c>
      <c r="P258" s="30" t="n">
        <v>18.36</v>
      </c>
      <c r="Q258" s="30" t="n">
        <v>20.08</v>
      </c>
      <c r="R258" s="31" t="n">
        <v>0.0126</v>
      </c>
    </row>
    <row r="259">
      <c r="A259" s="11" t="n">
        <v>44330</v>
      </c>
      <c r="B259" s="5" t="inlineStr">
        <is>
          <t>Friday</t>
        </is>
      </c>
      <c r="C259" s="10" t="n">
        <v>44317</v>
      </c>
      <c r="D259" s="5" t="inlineStr">
        <is>
          <t>Q1FY22</t>
        </is>
      </c>
      <c r="E259" s="18" t="n">
        <v>0.0529</v>
      </c>
      <c r="F259" s="8" t="n">
        <v>3272.2217</v>
      </c>
      <c r="G259" s="9" t="n">
        <v>2786416</v>
      </c>
      <c r="H259" s="18" t="n">
        <v>0</v>
      </c>
      <c r="I259" s="8" t="n">
        <v>0</v>
      </c>
      <c r="J259" s="9" t="n">
        <v>0</v>
      </c>
      <c r="K259" s="18" t="n">
        <v>0.0529</v>
      </c>
      <c r="L259" s="8" t="n">
        <v>3272.2217</v>
      </c>
      <c r="M259" s="9" t="n">
        <v>2786416</v>
      </c>
      <c r="N259" s="29" t="n">
        <v>20.08</v>
      </c>
      <c r="O259" s="30" t="n">
        <v>21.1525</v>
      </c>
      <c r="P259" s="30" t="n">
        <v>18.2275</v>
      </c>
      <c r="Q259" s="30" t="n">
        <v>20.2675</v>
      </c>
      <c r="R259" s="31" t="n">
        <v>0.009299999999999999</v>
      </c>
    </row>
    <row r="260">
      <c r="A260" s="11" t="n">
        <v>44333</v>
      </c>
      <c r="B260" s="5" t="inlineStr">
        <is>
          <t>Monday</t>
        </is>
      </c>
      <c r="C260" s="10" t="n">
        <v>44317</v>
      </c>
      <c r="D260" s="5" t="inlineStr">
        <is>
          <t>Q1FY22</t>
        </is>
      </c>
      <c r="E260" s="18" t="n">
        <v>0.0853</v>
      </c>
      <c r="F260" s="8" t="n">
        <v>3275.0203</v>
      </c>
      <c r="G260" s="9" t="n">
        <v>2791657</v>
      </c>
      <c r="H260" s="18" t="n">
        <v>0</v>
      </c>
      <c r="I260" s="8" t="n">
        <v>0</v>
      </c>
      <c r="J260" s="9" t="n">
        <v>0</v>
      </c>
      <c r="K260" s="18" t="n">
        <v>0.0853</v>
      </c>
      <c r="L260" s="8" t="n">
        <v>3275.0203</v>
      </c>
      <c r="M260" s="9" t="n">
        <v>2791657</v>
      </c>
      <c r="N260" s="29" t="n">
        <v>20.2675</v>
      </c>
      <c r="O260" s="30" t="n">
        <v>20.425</v>
      </c>
      <c r="P260" s="30" t="n">
        <v>18.3625</v>
      </c>
      <c r="Q260" s="30" t="n">
        <v>19.6075</v>
      </c>
      <c r="R260" s="31" t="n">
        <v>-0.0326</v>
      </c>
    </row>
    <row r="261">
      <c r="A261" s="11" t="n">
        <v>44334</v>
      </c>
      <c r="B261" s="5" t="inlineStr">
        <is>
          <t>Tuesday</t>
        </is>
      </c>
      <c r="C261" s="10" t="n">
        <v>44317</v>
      </c>
      <c r="D261" s="5" t="inlineStr">
        <is>
          <t>Q1FY22</t>
        </is>
      </c>
      <c r="E261" s="18" t="n">
        <v>0.08</v>
      </c>
      <c r="F261" s="8" t="n">
        <v>3246.2353</v>
      </c>
      <c r="G261" s="9" t="n">
        <v>2877219</v>
      </c>
      <c r="H261" s="18" t="n">
        <v>0</v>
      </c>
      <c r="I261" s="8" t="n">
        <v>0</v>
      </c>
      <c r="J261" s="9" t="n">
        <v>0</v>
      </c>
      <c r="K261" s="18" t="n">
        <v>0.08</v>
      </c>
      <c r="L261" s="8" t="n">
        <v>3246.2353</v>
      </c>
      <c r="M261" s="9" t="n">
        <v>2877219</v>
      </c>
      <c r="N261" s="29" t="n">
        <v>19.6075</v>
      </c>
      <c r="O261" s="30" t="n">
        <v>19.6075</v>
      </c>
      <c r="P261" s="30" t="n">
        <v>18.305</v>
      </c>
      <c r="Q261" s="30" t="n">
        <v>19.24</v>
      </c>
      <c r="R261" s="31" t="n">
        <v>-0.0187</v>
      </c>
    </row>
    <row r="262">
      <c r="A262" s="11" t="n">
        <v>44335</v>
      </c>
      <c r="B262" s="5" t="inlineStr">
        <is>
          <t>Wednesday</t>
        </is>
      </c>
      <c r="C262" s="10" t="n">
        <v>44317</v>
      </c>
      <c r="D262" s="5" t="inlineStr">
        <is>
          <t>Q1FY22</t>
        </is>
      </c>
      <c r="E262" s="18" t="n">
        <v>0.0532</v>
      </c>
      <c r="F262" s="8" t="n">
        <v>3252.5208</v>
      </c>
      <c r="G262" s="9" t="n">
        <v>2699110</v>
      </c>
      <c r="H262" s="18" t="n">
        <v>0</v>
      </c>
      <c r="I262" s="8" t="n">
        <v>0</v>
      </c>
      <c r="J262" s="9" t="n">
        <v>0</v>
      </c>
      <c r="K262" s="18" t="n">
        <v>0.0532</v>
      </c>
      <c r="L262" s="8" t="n">
        <v>3252.5208</v>
      </c>
      <c r="M262" s="9" t="n">
        <v>2699110</v>
      </c>
      <c r="N262" s="29" t="n">
        <v>19.24</v>
      </c>
      <c r="O262" s="30" t="n">
        <v>19.5675</v>
      </c>
      <c r="P262" s="30" t="n">
        <v>17.23</v>
      </c>
      <c r="Q262" s="30" t="n">
        <v>19.3175</v>
      </c>
      <c r="R262" s="31" t="n">
        <v>0.004</v>
      </c>
    </row>
    <row r="263">
      <c r="A263" s="11" t="n">
        <v>44336</v>
      </c>
      <c r="B263" s="5" t="inlineStr">
        <is>
          <t>Thursday</t>
        </is>
      </c>
      <c r="C263" s="10" t="n">
        <v>44317</v>
      </c>
      <c r="D263" s="5" t="inlineStr">
        <is>
          <t>Q1FY22</t>
        </is>
      </c>
      <c r="E263" s="18" t="n">
        <v>0.0545</v>
      </c>
      <c r="F263" s="8" t="n">
        <v>3293.5519</v>
      </c>
      <c r="G263" s="9" t="n">
        <v>2732000</v>
      </c>
      <c r="H263" s="18" t="n">
        <v>0</v>
      </c>
      <c r="I263" s="8" t="n">
        <v>0</v>
      </c>
      <c r="J263" s="9" t="n">
        <v>0</v>
      </c>
      <c r="K263" s="18" t="n">
        <v>0.0545</v>
      </c>
      <c r="L263" s="8" t="n">
        <v>3293.5519</v>
      </c>
      <c r="M263" s="9" t="n">
        <v>2732000</v>
      </c>
      <c r="N263" s="29" t="n">
        <v>19.3175</v>
      </c>
      <c r="O263" s="30" t="n">
        <v>19.8375</v>
      </c>
      <c r="P263" s="30" t="n">
        <v>18.0925</v>
      </c>
      <c r="Q263" s="30" t="n">
        <v>19.6525</v>
      </c>
      <c r="R263" s="31" t="n">
        <v>0.0173</v>
      </c>
    </row>
    <row r="264">
      <c r="A264" s="11" t="n">
        <v>44337</v>
      </c>
      <c r="B264" s="5" t="inlineStr">
        <is>
          <t>Friday</t>
        </is>
      </c>
      <c r="C264" s="10" t="n">
        <v>44317</v>
      </c>
      <c r="D264" s="5" t="inlineStr">
        <is>
          <t>Q1FY22</t>
        </is>
      </c>
      <c r="E264" s="18" t="n">
        <v>0.0419</v>
      </c>
      <c r="F264" s="8" t="n">
        <v>3254.8405</v>
      </c>
      <c r="G264" s="9" t="n">
        <v>2730743</v>
      </c>
      <c r="H264" s="18" t="n">
        <v>0</v>
      </c>
      <c r="I264" s="8" t="n">
        <v>0</v>
      </c>
      <c r="J264" s="9" t="n">
        <v>0</v>
      </c>
      <c r="K264" s="18" t="n">
        <v>0.0419</v>
      </c>
      <c r="L264" s="8" t="n">
        <v>3254.8405</v>
      </c>
      <c r="M264" s="9" t="n">
        <v>2730743</v>
      </c>
      <c r="N264" s="29" t="n">
        <v>19.6525</v>
      </c>
      <c r="O264" s="30" t="n">
        <v>19.6525</v>
      </c>
      <c r="P264" s="30" t="n">
        <v>17.13</v>
      </c>
      <c r="Q264" s="30" t="n">
        <v>19.08</v>
      </c>
      <c r="R264" s="31" t="n">
        <v>-0.0291</v>
      </c>
    </row>
    <row r="265">
      <c r="A265" s="11" t="n">
        <v>44340</v>
      </c>
      <c r="B265" s="5" t="inlineStr">
        <is>
          <t>Monday</t>
        </is>
      </c>
      <c r="C265" s="10" t="n">
        <v>44317</v>
      </c>
      <c r="D265" s="5" t="inlineStr">
        <is>
          <t>Q1FY22</t>
        </is>
      </c>
      <c r="E265" s="18" t="n">
        <v>0.1047</v>
      </c>
      <c r="F265" s="8" t="n">
        <v>3256.055</v>
      </c>
      <c r="G265" s="9" t="n">
        <v>2852079</v>
      </c>
      <c r="H265" s="18" t="n">
        <v>0</v>
      </c>
      <c r="I265" s="8" t="n">
        <v>0</v>
      </c>
      <c r="J265" s="9" t="n">
        <v>0</v>
      </c>
      <c r="K265" s="18" t="n">
        <v>0.1047</v>
      </c>
      <c r="L265" s="8" t="n">
        <v>3256.055</v>
      </c>
      <c r="M265" s="9" t="n">
        <v>2852079</v>
      </c>
      <c r="N265" s="29" t="n">
        <v>19.08</v>
      </c>
      <c r="O265" s="30" t="n">
        <v>19.885</v>
      </c>
      <c r="P265" s="30" t="n">
        <v>18.72</v>
      </c>
      <c r="Q265" s="30" t="n">
        <v>19.13</v>
      </c>
      <c r="R265" s="31" t="n">
        <v>0.0026</v>
      </c>
    </row>
    <row r="266">
      <c r="A266" s="11" t="n">
        <v>44341</v>
      </c>
      <c r="B266" s="5" t="inlineStr">
        <is>
          <t>Tuesday</t>
        </is>
      </c>
      <c r="C266" s="10" t="n">
        <v>44317</v>
      </c>
      <c r="D266" s="5" t="inlineStr">
        <is>
          <t>Q1FY22</t>
        </is>
      </c>
      <c r="E266" s="18" t="n">
        <v>0.0866</v>
      </c>
      <c r="F266" s="8" t="n">
        <v>3269.0511</v>
      </c>
      <c r="G266" s="9" t="n">
        <v>2802092</v>
      </c>
      <c r="H266" s="18" t="n">
        <v>0</v>
      </c>
      <c r="I266" s="8" t="n">
        <v>0</v>
      </c>
      <c r="J266" s="9" t="n">
        <v>0</v>
      </c>
      <c r="K266" s="18" t="n">
        <v>0.0866</v>
      </c>
      <c r="L266" s="8" t="n">
        <v>3269.0511</v>
      </c>
      <c r="M266" s="9" t="n">
        <v>2802092</v>
      </c>
      <c r="N266" s="29" t="n">
        <v>19.13</v>
      </c>
      <c r="O266" s="30" t="n">
        <v>21.05</v>
      </c>
      <c r="P266" s="30" t="n">
        <v>17.6875</v>
      </c>
      <c r="Q266" s="30" t="n">
        <v>18.8425</v>
      </c>
      <c r="R266" s="31" t="n">
        <v>-0.015</v>
      </c>
    </row>
    <row r="267">
      <c r="A267" s="11" t="n">
        <v>44342</v>
      </c>
      <c r="B267" s="5" t="inlineStr">
        <is>
          <t>Wednesday</t>
        </is>
      </c>
      <c r="C267" s="10" t="n">
        <v>44317</v>
      </c>
      <c r="D267" s="5" t="inlineStr">
        <is>
          <t>Q1FY22</t>
        </is>
      </c>
      <c r="E267" s="18" t="n">
        <v>0.0619</v>
      </c>
      <c r="F267" s="8" t="n">
        <v>3201.6325</v>
      </c>
      <c r="G267" s="9" t="n">
        <v>2758711</v>
      </c>
      <c r="H267" s="18" t="n">
        <v>0</v>
      </c>
      <c r="I267" s="8" t="n">
        <v>0</v>
      </c>
      <c r="J267" s="9" t="n">
        <v>0</v>
      </c>
      <c r="K267" s="18" t="n">
        <v>0.0619</v>
      </c>
      <c r="L267" s="8" t="n">
        <v>3201.6325</v>
      </c>
      <c r="M267" s="9" t="n">
        <v>2758711</v>
      </c>
      <c r="N267" s="29" t="n">
        <v>18.8425</v>
      </c>
      <c r="O267" s="30" t="n">
        <v>21.3025</v>
      </c>
      <c r="P267" s="30" t="n">
        <v>17.23</v>
      </c>
      <c r="Q267" s="30" t="n">
        <v>20.8725</v>
      </c>
      <c r="R267" s="31" t="n">
        <v>0.1077</v>
      </c>
    </row>
    <row r="268">
      <c r="A268" s="11" t="n">
        <v>44343</v>
      </c>
      <c r="B268" s="5" t="inlineStr">
        <is>
          <t>Thursday</t>
        </is>
      </c>
      <c r="C268" s="10" t="n">
        <v>44317</v>
      </c>
      <c r="D268" s="5" t="inlineStr">
        <is>
          <t>Q1FY22</t>
        </is>
      </c>
      <c r="E268" s="18" t="n">
        <v>0.0568</v>
      </c>
      <c r="F268" s="8" t="n">
        <v>3310.0467</v>
      </c>
      <c r="G268" s="9" t="n">
        <v>2793806</v>
      </c>
      <c r="H268" s="18" t="n">
        <v>0</v>
      </c>
      <c r="I268" s="8" t="n">
        <v>0</v>
      </c>
      <c r="J268" s="9" t="n">
        <v>0</v>
      </c>
      <c r="K268" s="18" t="n">
        <v>0.0568</v>
      </c>
      <c r="L268" s="8" t="n">
        <v>3310.0467</v>
      </c>
      <c r="M268" s="9" t="n">
        <v>2793806</v>
      </c>
      <c r="N268" s="29" t="n">
        <v>20.8725</v>
      </c>
      <c r="O268" s="30" t="n">
        <v>21.3225</v>
      </c>
      <c r="P268" s="30" t="n">
        <v>18.3525</v>
      </c>
      <c r="Q268" s="30" t="n">
        <v>19.91</v>
      </c>
      <c r="R268" s="31" t="n">
        <v>-0.0461</v>
      </c>
    </row>
    <row r="269">
      <c r="A269" s="11" t="n">
        <v>44344</v>
      </c>
      <c r="B269" s="5" t="inlineStr">
        <is>
          <t>Friday</t>
        </is>
      </c>
      <c r="C269" s="10" t="n">
        <v>44317</v>
      </c>
      <c r="D269" s="5" t="inlineStr">
        <is>
          <t>Q1FY22</t>
        </is>
      </c>
      <c r="E269" s="18" t="n">
        <v>0.0289</v>
      </c>
      <c r="F269" s="8" t="n">
        <v>3237.4964</v>
      </c>
      <c r="G269" s="9" t="n">
        <v>2651355</v>
      </c>
      <c r="H269" s="18" t="n">
        <v>0</v>
      </c>
      <c r="I269" s="8" t="n">
        <v>0</v>
      </c>
      <c r="J269" s="9" t="n">
        <v>0</v>
      </c>
      <c r="K269" s="18" t="n">
        <v>0.0289</v>
      </c>
      <c r="L269" s="8" t="n">
        <v>3237.4964</v>
      </c>
      <c r="M269" s="9" t="n">
        <v>2651355</v>
      </c>
      <c r="N269" s="29" t="n">
        <v>19.91</v>
      </c>
      <c r="O269" s="30" t="n">
        <v>19.91</v>
      </c>
      <c r="P269" s="30" t="n">
        <v>17.355</v>
      </c>
      <c r="Q269" s="30" t="n">
        <v>17.4025</v>
      </c>
      <c r="R269" s="31" t="n">
        <v>-0.1259</v>
      </c>
    </row>
    <row r="270">
      <c r="A270" s="11" t="n">
        <v>44347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 t="n">
        <v>0.0974</v>
      </c>
      <c r="F270" s="8" t="n">
        <v>3213.4757</v>
      </c>
      <c r="G270" s="9" t="n">
        <v>2739213</v>
      </c>
      <c r="H270" s="18" t="n">
        <v>0</v>
      </c>
      <c r="I270" s="8" t="n">
        <v>0</v>
      </c>
      <c r="J270" s="9" t="n">
        <v>0</v>
      </c>
      <c r="K270" s="18" t="n">
        <v>0.0974</v>
      </c>
      <c r="L270" s="8" t="n">
        <v>3213.4757</v>
      </c>
      <c r="M270" s="9" t="n">
        <v>2739213</v>
      </c>
      <c r="N270" s="29" t="n">
        <v>17.4025</v>
      </c>
      <c r="O270" s="30" t="n">
        <v>17.99</v>
      </c>
      <c r="P270" s="30" t="n">
        <v>16.4325</v>
      </c>
      <c r="Q270" s="30" t="n">
        <v>16.885</v>
      </c>
      <c r="R270" s="31" t="n">
        <v>-0.0297</v>
      </c>
    </row>
    <row r="271">
      <c r="A271" s="11" t="n">
        <v>44348</v>
      </c>
      <c r="B271" s="5" t="inlineStr">
        <is>
          <t>Tuesday</t>
        </is>
      </c>
      <c r="C271" s="10" t="n">
        <v>44348</v>
      </c>
      <c r="D271" s="5" t="inlineStr">
        <is>
          <t>Q1FY22</t>
        </is>
      </c>
      <c r="E271" s="18" t="n">
        <v>0.0615</v>
      </c>
      <c r="F271" s="8" t="n">
        <v>3160.3752</v>
      </c>
      <c r="G271" s="9" t="n">
        <v>2678903</v>
      </c>
      <c r="H271" s="18" t="n">
        <v>0</v>
      </c>
      <c r="I271" s="8" t="n">
        <v>0</v>
      </c>
      <c r="J271" s="9" t="n">
        <v>0</v>
      </c>
      <c r="K271" s="18" t="n">
        <v>0.0615</v>
      </c>
      <c r="L271" s="8" t="n">
        <v>3160.3752</v>
      </c>
      <c r="M271" s="9" t="n">
        <v>2678903</v>
      </c>
      <c r="N271" s="29" t="n">
        <v>16.885</v>
      </c>
      <c r="O271" s="30" t="n">
        <v>17.9625</v>
      </c>
      <c r="P271" s="30" t="n">
        <v>15.31</v>
      </c>
      <c r="Q271" s="30" t="n">
        <v>17.3875</v>
      </c>
      <c r="R271" s="31" t="n">
        <v>0.0298</v>
      </c>
    </row>
    <row r="272">
      <c r="A272" s="11" t="n">
        <v>44349</v>
      </c>
      <c r="B272" s="5" t="inlineStr">
        <is>
          <t>Wednesday</t>
        </is>
      </c>
      <c r="C272" s="10" t="n">
        <v>44348</v>
      </c>
      <c r="D272" s="5" t="inlineStr">
        <is>
          <t>Q1FY22</t>
        </is>
      </c>
      <c r="E272" s="18" t="n">
        <v>0.0474</v>
      </c>
      <c r="F272" s="8" t="n">
        <v>3320.272</v>
      </c>
      <c r="G272" s="9" t="n">
        <v>2672679</v>
      </c>
      <c r="H272" s="18" t="n">
        <v>0</v>
      </c>
      <c r="I272" s="8" t="n">
        <v>0</v>
      </c>
      <c r="J272" s="9" t="n">
        <v>0</v>
      </c>
      <c r="K272" s="18" t="n">
        <v>0.0474</v>
      </c>
      <c r="L272" s="8" t="n">
        <v>3320.272</v>
      </c>
      <c r="M272" s="9" t="n">
        <v>2672679</v>
      </c>
      <c r="N272" s="29" t="n">
        <v>17.3875</v>
      </c>
      <c r="O272" s="30" t="n">
        <v>17.6475</v>
      </c>
      <c r="P272" s="30" t="n">
        <v>15.1675</v>
      </c>
      <c r="Q272" s="30" t="n">
        <v>17.21</v>
      </c>
      <c r="R272" s="31" t="n">
        <v>-0.0102</v>
      </c>
    </row>
    <row r="273">
      <c r="A273" s="11" t="n">
        <v>44350</v>
      </c>
      <c r="B273" s="5" t="inlineStr">
        <is>
          <t>Thursday</t>
        </is>
      </c>
      <c r="C273" s="10" t="n">
        <v>44348</v>
      </c>
      <c r="D273" s="5" t="inlineStr">
        <is>
          <t>Q1FY22</t>
        </is>
      </c>
      <c r="E273" s="18" t="n">
        <v>0.0284</v>
      </c>
      <c r="F273" s="8" t="n">
        <v>3040.1118</v>
      </c>
      <c r="G273" s="9" t="n">
        <v>2393849</v>
      </c>
      <c r="H273" s="18" t="n">
        <v>0</v>
      </c>
      <c r="I273" s="8" t="n">
        <v>0</v>
      </c>
      <c r="J273" s="9" t="n">
        <v>0</v>
      </c>
      <c r="K273" s="18" t="n">
        <v>0.0284</v>
      </c>
      <c r="L273" s="8" t="n">
        <v>3040.1118</v>
      </c>
      <c r="M273" s="9" t="n">
        <v>2393849</v>
      </c>
      <c r="N273" s="29" t="n">
        <v>17.21</v>
      </c>
      <c r="O273" s="30" t="n">
        <v>17.21</v>
      </c>
      <c r="P273" s="30" t="n">
        <v>14.1475</v>
      </c>
      <c r="Q273" s="30" t="n">
        <v>15.745</v>
      </c>
      <c r="R273" s="31" t="n">
        <v>-0.0851</v>
      </c>
    </row>
    <row r="274">
      <c r="A274" s="11" t="n">
        <v>44351</v>
      </c>
      <c r="B274" s="5" t="inlineStr">
        <is>
          <t>Friday</t>
        </is>
      </c>
      <c r="C274" s="10" t="n">
        <v>44348</v>
      </c>
      <c r="D274" s="5" t="inlineStr">
        <is>
          <t>Q1FY22</t>
        </is>
      </c>
      <c r="E274" s="18" t="n">
        <v>0.0224</v>
      </c>
      <c r="F274" s="8" t="n">
        <v>2986.834</v>
      </c>
      <c r="G274" s="9" t="n">
        <v>2350398</v>
      </c>
      <c r="H274" s="18" t="n">
        <v>0</v>
      </c>
      <c r="I274" s="8" t="n">
        <v>0</v>
      </c>
      <c r="J274" s="9" t="n">
        <v>0</v>
      </c>
      <c r="K274" s="18" t="n">
        <v>0.0224</v>
      </c>
      <c r="L274" s="8" t="n">
        <v>2986.834</v>
      </c>
      <c r="M274" s="9" t="n">
        <v>2350398</v>
      </c>
      <c r="N274" s="29" t="n">
        <v>15.745</v>
      </c>
      <c r="O274" s="30" t="n">
        <v>16.3825</v>
      </c>
      <c r="P274" s="30" t="n">
        <v>14.9425</v>
      </c>
      <c r="Q274" s="30" t="n">
        <v>15.94</v>
      </c>
      <c r="R274" s="31" t="n">
        <v>0.0124</v>
      </c>
    </row>
    <row r="275">
      <c r="A275" s="11" t="n">
        <v>44354</v>
      </c>
      <c r="B275" s="5" t="inlineStr">
        <is>
          <t>Monday</t>
        </is>
      </c>
      <c r="C275" s="10" t="n">
        <v>44348</v>
      </c>
      <c r="D275" s="5" t="inlineStr">
        <is>
          <t>Q1FY22</t>
        </is>
      </c>
      <c r="E275" s="18" t="n">
        <v>0.0588</v>
      </c>
      <c r="F275" s="8" t="n">
        <v>2985.5331</v>
      </c>
      <c r="G275" s="9" t="n">
        <v>2600167</v>
      </c>
      <c r="H275" s="18" t="n">
        <v>0</v>
      </c>
      <c r="I275" s="8" t="n">
        <v>0</v>
      </c>
      <c r="J275" s="9" t="n">
        <v>0</v>
      </c>
      <c r="K275" s="18" t="n">
        <v>0.0588</v>
      </c>
      <c r="L275" s="8" t="n">
        <v>2985.5331</v>
      </c>
      <c r="M275" s="9" t="n">
        <v>2600167</v>
      </c>
      <c r="N275" s="29" t="n">
        <v>15.94</v>
      </c>
      <c r="O275" s="30" t="n">
        <v>15.94</v>
      </c>
      <c r="P275" s="30" t="n">
        <v>14.7425</v>
      </c>
      <c r="Q275" s="30" t="n">
        <v>15.5675</v>
      </c>
      <c r="R275" s="31" t="n">
        <v>-0.0234</v>
      </c>
    </row>
    <row r="276">
      <c r="A276" s="11" t="n">
        <v>44355</v>
      </c>
      <c r="B276" s="5" t="inlineStr">
        <is>
          <t>Tuesday</t>
        </is>
      </c>
      <c r="C276" s="10" t="n">
        <v>44348</v>
      </c>
      <c r="D276" s="5" t="inlineStr">
        <is>
          <t>Q1FY22</t>
        </is>
      </c>
      <c r="E276" s="18" t="n">
        <v>0.0377</v>
      </c>
      <c r="F276" s="8" t="n">
        <v>2994.4153</v>
      </c>
      <c r="G276" s="9" t="n">
        <v>2549225</v>
      </c>
      <c r="H276" s="18" t="n">
        <v>0</v>
      </c>
      <c r="I276" s="8" t="n">
        <v>0</v>
      </c>
      <c r="J276" s="9" t="n">
        <v>0</v>
      </c>
      <c r="K276" s="18" t="n">
        <v>0.0377</v>
      </c>
      <c r="L276" s="8" t="n">
        <v>2994.4153</v>
      </c>
      <c r="M276" s="9" t="n">
        <v>2549225</v>
      </c>
      <c r="N276" s="29" t="n">
        <v>15.5675</v>
      </c>
      <c r="O276" s="30" t="n">
        <v>15.6</v>
      </c>
      <c r="P276" s="30" t="n">
        <v>13.5675</v>
      </c>
      <c r="Q276" s="30" t="n">
        <v>15.225</v>
      </c>
      <c r="R276" s="31" t="n">
        <v>-0.022</v>
      </c>
    </row>
    <row r="277">
      <c r="A277" s="11" t="n">
        <v>44356</v>
      </c>
      <c r="B277" s="5" t="inlineStr">
        <is>
          <t>Wednesday</t>
        </is>
      </c>
      <c r="C277" s="10" t="n">
        <v>44348</v>
      </c>
      <c r="D277" s="5" t="inlineStr">
        <is>
          <t>Q1FY22</t>
        </is>
      </c>
      <c r="E277" s="18" t="n">
        <v>0.0292</v>
      </c>
      <c r="F277" s="8" t="n">
        <v>2991.7912</v>
      </c>
      <c r="G277" s="9" t="n">
        <v>2559834</v>
      </c>
      <c r="H277" s="18" t="n">
        <v>0</v>
      </c>
      <c r="I277" s="8" t="n">
        <v>0</v>
      </c>
      <c r="J277" s="9" t="n">
        <v>0</v>
      </c>
      <c r="K277" s="18" t="n">
        <v>0.0292</v>
      </c>
      <c r="L277" s="8" t="n">
        <v>2991.7912</v>
      </c>
      <c r="M277" s="9" t="n">
        <v>2559834</v>
      </c>
      <c r="N277" s="29" t="n">
        <v>15.225</v>
      </c>
      <c r="O277" s="30" t="n">
        <v>15.7425</v>
      </c>
      <c r="P277" s="30" t="n">
        <v>11.945</v>
      </c>
      <c r="Q277" s="30" t="n">
        <v>14.7525</v>
      </c>
      <c r="R277" s="31" t="n">
        <v>-0.031</v>
      </c>
    </row>
    <row r="278">
      <c r="A278" s="11" t="n">
        <v>44357</v>
      </c>
      <c r="B278" s="5" t="inlineStr">
        <is>
          <t>Thursday</t>
        </is>
      </c>
      <c r="C278" s="10" t="n">
        <v>44348</v>
      </c>
      <c r="D278" s="5" t="inlineStr">
        <is>
          <t>Q1FY22</t>
        </is>
      </c>
      <c r="E278" s="18" t="n">
        <v>0.0237</v>
      </c>
      <c r="F278" s="8" t="n">
        <v>3010.0923</v>
      </c>
      <c r="G278" s="9" t="n">
        <v>2515757</v>
      </c>
      <c r="H278" s="18" t="n">
        <v>0</v>
      </c>
      <c r="I278" s="8" t="n">
        <v>0</v>
      </c>
      <c r="J278" s="9" t="n">
        <v>0</v>
      </c>
      <c r="K278" s="18" t="n">
        <v>0.0237</v>
      </c>
      <c r="L278" s="8" t="n">
        <v>3010.0923</v>
      </c>
      <c r="M278" s="9" t="n">
        <v>2515757</v>
      </c>
      <c r="N278" s="29" t="n">
        <v>14.7525</v>
      </c>
      <c r="O278" s="30" t="n">
        <v>15.2</v>
      </c>
      <c r="P278" s="30" t="n">
        <v>14.1775</v>
      </c>
      <c r="Q278" s="30" t="n">
        <v>15.0025</v>
      </c>
      <c r="R278" s="31" t="n">
        <v>0.0169</v>
      </c>
    </row>
    <row r="279">
      <c r="A279" s="11" t="n">
        <v>44358</v>
      </c>
      <c r="B279" s="5" t="inlineStr">
        <is>
          <t>Friday</t>
        </is>
      </c>
      <c r="C279" s="10" t="n">
        <v>44348</v>
      </c>
      <c r="D279" s="5" t="inlineStr">
        <is>
          <t>Q1FY22</t>
        </is>
      </c>
      <c r="E279" s="18" t="n">
        <v>0.0213</v>
      </c>
      <c r="F279" s="8" t="n">
        <v>3008.612</v>
      </c>
      <c r="G279" s="9" t="n">
        <v>2413884</v>
      </c>
      <c r="H279" s="18" t="n">
        <v>0</v>
      </c>
      <c r="I279" s="8" t="n">
        <v>0</v>
      </c>
      <c r="J279" s="9" t="n">
        <v>0</v>
      </c>
      <c r="K279" s="18" t="n">
        <v>0.0213</v>
      </c>
      <c r="L279" s="8" t="n">
        <v>3008.612</v>
      </c>
      <c r="M279" s="9" t="n">
        <v>2413884</v>
      </c>
      <c r="N279" s="29" t="n">
        <v>15.0025</v>
      </c>
      <c r="O279" s="30" t="n">
        <v>15.0025</v>
      </c>
      <c r="P279" s="30" t="n">
        <v>13.9375</v>
      </c>
      <c r="Q279" s="30" t="n">
        <v>14.1025</v>
      </c>
      <c r="R279" s="31" t="n">
        <v>-0.06</v>
      </c>
    </row>
    <row r="280">
      <c r="A280" s="11" t="n">
        <v>44361</v>
      </c>
      <c r="B280" s="5" t="inlineStr">
        <is>
          <t>Monday</t>
        </is>
      </c>
      <c r="C280" s="10" t="n">
        <v>44348</v>
      </c>
      <c r="D280" s="5" t="inlineStr">
        <is>
          <t>Q1FY22</t>
        </is>
      </c>
      <c r="E280" s="18" t="n">
        <v>0.0612</v>
      </c>
      <c r="F280" s="8" t="n">
        <v>3010.1675</v>
      </c>
      <c r="G280" s="9" t="n">
        <v>2562143</v>
      </c>
      <c r="H280" s="18" t="n">
        <v>0</v>
      </c>
      <c r="I280" s="8" t="n">
        <v>0</v>
      </c>
      <c r="J280" s="9" t="n">
        <v>0</v>
      </c>
      <c r="K280" s="18" t="n">
        <v>0.0612</v>
      </c>
      <c r="L280" s="8" t="n">
        <v>3010.1675</v>
      </c>
      <c r="M280" s="9" t="n">
        <v>2562143</v>
      </c>
      <c r="N280" s="29" t="n">
        <v>14.1025</v>
      </c>
      <c r="O280" s="30" t="n">
        <v>15.3075</v>
      </c>
      <c r="P280" s="30" t="n">
        <v>13.74</v>
      </c>
      <c r="Q280" s="30" t="n">
        <v>14.715</v>
      </c>
      <c r="R280" s="31" t="n">
        <v>0.0434</v>
      </c>
    </row>
    <row r="281">
      <c r="A281" s="11" t="n">
        <v>44362</v>
      </c>
      <c r="B281" s="5" t="inlineStr">
        <is>
          <t>Tuesday</t>
        </is>
      </c>
      <c r="C281" s="10" t="n">
        <v>44348</v>
      </c>
      <c r="D281" s="5" t="inlineStr">
        <is>
          <t>Q1FY22</t>
        </is>
      </c>
      <c r="E281" s="18" t="n">
        <v>0.0483</v>
      </c>
      <c r="F281" s="8" t="n">
        <v>3006.6898</v>
      </c>
      <c r="G281" s="9" t="n">
        <v>2535151</v>
      </c>
      <c r="H281" s="18" t="n">
        <v>0</v>
      </c>
      <c r="I281" s="8" t="n">
        <v>0</v>
      </c>
      <c r="J281" s="9" t="n">
        <v>0</v>
      </c>
      <c r="K281" s="18" t="n">
        <v>0.0483</v>
      </c>
      <c r="L281" s="8" t="n">
        <v>3006.6898</v>
      </c>
      <c r="M281" s="9" t="n">
        <v>2535151</v>
      </c>
      <c r="N281" s="29" t="n">
        <v>14.715</v>
      </c>
      <c r="O281" s="30" t="n">
        <v>15.1625</v>
      </c>
      <c r="P281" s="30" t="n">
        <v>13.2775</v>
      </c>
      <c r="Q281" s="30" t="n">
        <v>14.605</v>
      </c>
      <c r="R281" s="31" t="n">
        <v>-0.0075</v>
      </c>
    </row>
    <row r="282">
      <c r="A282" s="11" t="n">
        <v>44363</v>
      </c>
      <c r="B282" s="5" t="inlineStr">
        <is>
          <t>Wednesday</t>
        </is>
      </c>
      <c r="C282" s="10" t="n">
        <v>44348</v>
      </c>
      <c r="D282" s="5" t="inlineStr">
        <is>
          <t>Q1FY22</t>
        </is>
      </c>
      <c r="E282" s="18" t="n">
        <v>0.0362</v>
      </c>
      <c r="F282" s="8" t="n">
        <v>3022.2888</v>
      </c>
      <c r="G282" s="9" t="n">
        <v>2579461</v>
      </c>
      <c r="H282" s="18" t="n">
        <v>0</v>
      </c>
      <c r="I282" s="8" t="n">
        <v>0</v>
      </c>
      <c r="J282" s="9" t="n">
        <v>0</v>
      </c>
      <c r="K282" s="18" t="n">
        <v>0.0362</v>
      </c>
      <c r="L282" s="8" t="n">
        <v>3022.2888</v>
      </c>
      <c r="M282" s="9" t="n">
        <v>2579461</v>
      </c>
      <c r="N282" s="29" t="n">
        <v>14.605</v>
      </c>
      <c r="O282" s="30" t="n">
        <v>15.3225</v>
      </c>
      <c r="P282" s="30" t="n">
        <v>13.6175</v>
      </c>
      <c r="Q282" s="30" t="n">
        <v>14.865</v>
      </c>
      <c r="R282" s="31" t="n">
        <v>0.0178</v>
      </c>
    </row>
    <row r="283">
      <c r="A283" s="11" t="n">
        <v>44364</v>
      </c>
      <c r="B283" s="5" t="inlineStr">
        <is>
          <t>Thursday</t>
        </is>
      </c>
      <c r="C283" s="10" t="n">
        <v>44348</v>
      </c>
      <c r="D283" s="5" t="inlineStr">
        <is>
          <t>Q1FY22</t>
        </is>
      </c>
      <c r="E283" s="18" t="n">
        <v>0.0227</v>
      </c>
      <c r="F283" s="8" t="n">
        <v>3005.994</v>
      </c>
      <c r="G283" s="9" t="n">
        <v>2317246</v>
      </c>
      <c r="H283" s="18" t="n">
        <v>0</v>
      </c>
      <c r="I283" s="8" t="n">
        <v>0</v>
      </c>
      <c r="J283" s="9" t="n">
        <v>0</v>
      </c>
      <c r="K283" s="18" t="n">
        <v>0.0227</v>
      </c>
      <c r="L283" s="8" t="n">
        <v>3005.994</v>
      </c>
      <c r="M283" s="9" t="n">
        <v>2317246</v>
      </c>
      <c r="N283" s="29" t="n">
        <v>14.865</v>
      </c>
      <c r="O283" s="30" t="n">
        <v>16.05</v>
      </c>
      <c r="P283" s="30" t="n">
        <v>14.5275</v>
      </c>
      <c r="Q283" s="30" t="n">
        <v>15.2875</v>
      </c>
      <c r="R283" s="31" t="n">
        <v>0.0284</v>
      </c>
    </row>
    <row r="284">
      <c r="A284" s="11" t="n">
        <v>44365</v>
      </c>
      <c r="B284" s="5" t="inlineStr">
        <is>
          <t>Friday</t>
        </is>
      </c>
      <c r="C284" s="10" t="n">
        <v>44348</v>
      </c>
      <c r="D284" s="5" t="inlineStr">
        <is>
          <t>Q1FY22</t>
        </is>
      </c>
      <c r="E284" s="18" t="n">
        <v>0.0259</v>
      </c>
      <c r="F284" s="8" t="n">
        <v>3026.7212</v>
      </c>
      <c r="G284" s="9" t="n">
        <v>2374482</v>
      </c>
      <c r="H284" s="18" t="n">
        <v>0</v>
      </c>
      <c r="I284" s="8" t="n">
        <v>0</v>
      </c>
      <c r="J284" s="9" t="n">
        <v>0</v>
      </c>
      <c r="K284" s="18" t="n">
        <v>0.0259</v>
      </c>
      <c r="L284" s="8" t="n">
        <v>3026.7212</v>
      </c>
      <c r="M284" s="9" t="n">
        <v>2374482</v>
      </c>
      <c r="N284" s="29" t="n">
        <v>15.2875</v>
      </c>
      <c r="O284" s="30" t="n">
        <v>16.62</v>
      </c>
      <c r="P284" s="30" t="n">
        <v>10.6</v>
      </c>
      <c r="Q284" s="30" t="n">
        <v>14.7975</v>
      </c>
      <c r="R284" s="31" t="n">
        <v>-0.0321</v>
      </c>
    </row>
    <row r="285">
      <c r="A285" s="11" t="n">
        <v>44368</v>
      </c>
      <c r="B285" s="5" t="inlineStr">
        <is>
          <t>Monday</t>
        </is>
      </c>
      <c r="C285" s="10" t="n">
        <v>44348</v>
      </c>
      <c r="D285" s="5" t="inlineStr">
        <is>
          <t>Q1FY22</t>
        </is>
      </c>
      <c r="E285" s="18" t="n">
        <v>0.0488</v>
      </c>
      <c r="F285" s="8" t="n">
        <v>3023.0458</v>
      </c>
      <c r="G285" s="9" t="n">
        <v>2376414</v>
      </c>
      <c r="H285" s="18" t="n">
        <v>0</v>
      </c>
      <c r="I285" s="8" t="n">
        <v>0</v>
      </c>
      <c r="J285" s="9" t="n">
        <v>0</v>
      </c>
      <c r="K285" s="18" t="n">
        <v>0.0488</v>
      </c>
      <c r="L285" s="8" t="n">
        <v>3023.0458</v>
      </c>
      <c r="M285" s="9" t="n">
        <v>2376414</v>
      </c>
      <c r="N285" s="29" t="n">
        <v>14.7975</v>
      </c>
      <c r="O285" s="30" t="n">
        <v>16.46</v>
      </c>
      <c r="P285" s="30" t="n">
        <v>14.375</v>
      </c>
      <c r="Q285" s="30" t="n">
        <v>15.06</v>
      </c>
      <c r="R285" s="31" t="n">
        <v>0.0177</v>
      </c>
    </row>
    <row r="286">
      <c r="A286" s="11" t="n">
        <v>44369</v>
      </c>
      <c r="B286" s="5" t="inlineStr">
        <is>
          <t>Tuesday</t>
        </is>
      </c>
      <c r="C286" s="10" t="n">
        <v>44348</v>
      </c>
      <c r="D286" s="5" t="inlineStr">
        <is>
          <t>Q1FY22</t>
        </is>
      </c>
      <c r="E286" s="18" t="n">
        <v>0.0357</v>
      </c>
      <c r="F286" s="8" t="n">
        <v>2989.563</v>
      </c>
      <c r="G286" s="9" t="n">
        <v>2470735</v>
      </c>
      <c r="H286" s="18" t="n">
        <v>0</v>
      </c>
      <c r="I286" s="8" t="n">
        <v>0</v>
      </c>
      <c r="J286" s="9" t="n">
        <v>0</v>
      </c>
      <c r="K286" s="18" t="n">
        <v>0.0357</v>
      </c>
      <c r="L286" s="8" t="n">
        <v>2989.563</v>
      </c>
      <c r="M286" s="9" t="n">
        <v>2470735</v>
      </c>
      <c r="N286" s="29" t="n">
        <v>15.06</v>
      </c>
      <c r="O286" s="30" t="n">
        <v>15.1125</v>
      </c>
      <c r="P286" s="30" t="n">
        <v>14.425</v>
      </c>
      <c r="Q286" s="30" t="n">
        <v>14.7375</v>
      </c>
      <c r="R286" s="31" t="n">
        <v>-0.0214</v>
      </c>
    </row>
    <row r="287">
      <c r="A287" s="11" t="n">
        <v>44370</v>
      </c>
      <c r="B287" s="5" t="inlineStr">
        <is>
          <t>Wednesday</t>
        </is>
      </c>
      <c r="C287" s="10" t="n">
        <v>44348</v>
      </c>
      <c r="D287" s="5" t="inlineStr">
        <is>
          <t>Q1FY22</t>
        </is>
      </c>
      <c r="E287" s="18" t="n">
        <v>0.0323</v>
      </c>
      <c r="F287" s="8" t="n">
        <v>3012.0474</v>
      </c>
      <c r="G287" s="9" t="n">
        <v>2604038</v>
      </c>
      <c r="H287" s="18" t="n">
        <v>0</v>
      </c>
      <c r="I287" s="8" t="n">
        <v>0</v>
      </c>
      <c r="J287" s="9" t="n">
        <v>0</v>
      </c>
      <c r="K287" s="18" t="n">
        <v>0.0323</v>
      </c>
      <c r="L287" s="8" t="n">
        <v>3012.0474</v>
      </c>
      <c r="M287" s="9" t="n">
        <v>2604038</v>
      </c>
      <c r="N287" s="29" t="n">
        <v>14.7375</v>
      </c>
      <c r="O287" s="30" t="n">
        <v>15.535</v>
      </c>
      <c r="P287" s="30" t="n">
        <v>13.625</v>
      </c>
      <c r="Q287" s="30" t="n">
        <v>15.365</v>
      </c>
      <c r="R287" s="31" t="n">
        <v>0.0426</v>
      </c>
    </row>
    <row r="288">
      <c r="A288" s="11" t="n">
        <v>44371</v>
      </c>
      <c r="B288" s="5" t="inlineStr">
        <is>
          <t>Thursday</t>
        </is>
      </c>
      <c r="C288" s="10" t="n">
        <v>44348</v>
      </c>
      <c r="D288" s="5" t="inlineStr">
        <is>
          <t>Q1FY22</t>
        </is>
      </c>
      <c r="E288" s="18" t="n">
        <v>0.0233</v>
      </c>
      <c r="F288" s="8" t="n">
        <v>3005.7401</v>
      </c>
      <c r="G288" s="9" t="n">
        <v>2506812</v>
      </c>
      <c r="H288" s="18" t="n">
        <v>0</v>
      </c>
      <c r="I288" s="8" t="n">
        <v>0</v>
      </c>
      <c r="J288" s="9" t="n">
        <v>0</v>
      </c>
      <c r="K288" s="18" t="n">
        <v>0.0233</v>
      </c>
      <c r="L288" s="8" t="n">
        <v>3005.7401</v>
      </c>
      <c r="M288" s="9" t="n">
        <v>2506812</v>
      </c>
      <c r="N288" s="29" t="n">
        <v>15.365</v>
      </c>
      <c r="O288" s="30" t="n">
        <v>15.6375</v>
      </c>
      <c r="P288" s="30" t="n">
        <v>14.925</v>
      </c>
      <c r="Q288" s="30" t="n">
        <v>15.0975</v>
      </c>
      <c r="R288" s="31" t="n">
        <v>-0.0174</v>
      </c>
    </row>
    <row r="289">
      <c r="A289" s="11" t="n">
        <v>44372</v>
      </c>
      <c r="B289" s="5" t="inlineStr">
        <is>
          <t>Friday</t>
        </is>
      </c>
      <c r="C289" s="10" t="n">
        <v>44348</v>
      </c>
      <c r="D289" s="5" t="inlineStr">
        <is>
          <t>Q1FY22</t>
        </is>
      </c>
      <c r="E289" s="18" t="n">
        <v>0.0222</v>
      </c>
      <c r="F289" s="8" t="n">
        <v>3042.969</v>
      </c>
      <c r="G289" s="9" t="n">
        <v>2506169</v>
      </c>
      <c r="H289" s="18" t="n">
        <v>0</v>
      </c>
      <c r="I289" s="8" t="n">
        <v>0</v>
      </c>
      <c r="J289" s="9" t="n">
        <v>0</v>
      </c>
      <c r="K289" s="18" t="n">
        <v>0.0222</v>
      </c>
      <c r="L289" s="8" t="n">
        <v>3042.969</v>
      </c>
      <c r="M289" s="9" t="n">
        <v>2506169</v>
      </c>
      <c r="N289" s="29" t="n">
        <v>15.0975</v>
      </c>
      <c r="O289" s="30" t="n">
        <v>15.2675</v>
      </c>
      <c r="P289" s="30" t="n">
        <v>13.275</v>
      </c>
      <c r="Q289" s="30" t="n">
        <v>13.3675</v>
      </c>
      <c r="R289" s="31" t="n">
        <v>-0.1146</v>
      </c>
    </row>
    <row r="290">
      <c r="A290" s="11" t="n">
        <v>44375</v>
      </c>
      <c r="B290" s="5" t="inlineStr">
        <is>
          <t>Monday</t>
        </is>
      </c>
      <c r="C290" s="10" t="n">
        <v>44348</v>
      </c>
      <c r="D290" s="5" t="inlineStr">
        <is>
          <t>Q1FY22</t>
        </is>
      </c>
      <c r="E290" s="18" t="n">
        <v>0.0557</v>
      </c>
      <c r="F290" s="8" t="n">
        <v>3019.4491</v>
      </c>
      <c r="G290" s="9" t="n">
        <v>3828648</v>
      </c>
      <c r="H290" s="18" t="n">
        <v>0</v>
      </c>
      <c r="I290" s="8" t="n">
        <v>0</v>
      </c>
      <c r="J290" s="9" t="n">
        <v>0</v>
      </c>
      <c r="K290" s="18" t="n">
        <v>0.0557</v>
      </c>
      <c r="L290" s="8" t="n">
        <v>3019.4491</v>
      </c>
      <c r="M290" s="9" t="n">
        <v>3828648</v>
      </c>
      <c r="N290" s="29" t="n">
        <v>13.3675</v>
      </c>
      <c r="O290" s="30" t="n">
        <v>13.77</v>
      </c>
      <c r="P290" s="30" t="n">
        <v>13.1175</v>
      </c>
      <c r="Q290" s="30" t="n">
        <v>13.4025</v>
      </c>
      <c r="R290" s="31" t="n">
        <v>0.0026</v>
      </c>
    </row>
    <row r="291">
      <c r="A291" s="11" t="n">
        <v>44376</v>
      </c>
      <c r="B291" s="5" t="inlineStr">
        <is>
          <t>Tuesday</t>
        </is>
      </c>
      <c r="C291" s="10" t="n">
        <v>44348</v>
      </c>
      <c r="D291" s="5" t="inlineStr">
        <is>
          <t>Q1FY22</t>
        </is>
      </c>
      <c r="E291" s="18" t="n">
        <v>0.0344</v>
      </c>
      <c r="F291" s="8" t="n">
        <v>3031.7871</v>
      </c>
      <c r="G291" s="9" t="n">
        <v>3857319</v>
      </c>
      <c r="H291" s="18" t="n">
        <v>0</v>
      </c>
      <c r="I291" s="8" t="n">
        <v>0</v>
      </c>
      <c r="J291" s="9" t="n">
        <v>0</v>
      </c>
      <c r="K291" s="18" t="n">
        <v>0.0344</v>
      </c>
      <c r="L291" s="8" t="n">
        <v>3031.7871</v>
      </c>
      <c r="M291" s="9" t="n">
        <v>3857319</v>
      </c>
      <c r="N291" s="29" t="n">
        <v>13.4025</v>
      </c>
      <c r="O291" s="30" t="n">
        <v>13.4025</v>
      </c>
      <c r="P291" s="30" t="n">
        <v>12.9025</v>
      </c>
      <c r="Q291" s="30" t="n">
        <v>13.0025</v>
      </c>
      <c r="R291" s="31" t="n">
        <v>-0.0298</v>
      </c>
    </row>
    <row r="292">
      <c r="A292" s="11" t="n">
        <v>44377</v>
      </c>
      <c r="B292" s="5" t="inlineStr">
        <is>
          <t>Wednesday</t>
        </is>
      </c>
      <c r="C292" s="10" t="n">
        <v>44348</v>
      </c>
      <c r="D292" s="5" t="inlineStr">
        <is>
          <t>Q1FY22</t>
        </is>
      </c>
      <c r="E292" s="18" t="n">
        <v>0.0272</v>
      </c>
      <c r="F292" s="8" t="n">
        <v>3018.6942</v>
      </c>
      <c r="G292" s="9" t="n">
        <v>3716079</v>
      </c>
      <c r="H292" s="18" t="n">
        <v>0</v>
      </c>
      <c r="I292" s="8" t="n">
        <v>0</v>
      </c>
      <c r="J292" s="9" t="n">
        <v>0</v>
      </c>
      <c r="K292" s="18" t="n">
        <v>0.0272</v>
      </c>
      <c r="L292" s="8" t="n">
        <v>3018.6942</v>
      </c>
      <c r="M292" s="9" t="n">
        <v>3716079</v>
      </c>
      <c r="N292" s="29" t="n">
        <v>13.0025</v>
      </c>
      <c r="O292" s="30" t="n">
        <v>13.14</v>
      </c>
      <c r="P292" s="30" t="n">
        <v>12.6</v>
      </c>
      <c r="Q292" s="30" t="n">
        <v>13.045</v>
      </c>
      <c r="R292" s="31" t="n">
        <v>0.0033</v>
      </c>
    </row>
    <row r="293">
      <c r="A293" s="11" t="n">
        <v>44378</v>
      </c>
      <c r="B293" s="5" t="inlineStr">
        <is>
          <t>Thursday</t>
        </is>
      </c>
      <c r="C293" s="10" t="n">
        <v>44378</v>
      </c>
      <c r="D293" s="5" t="inlineStr">
        <is>
          <t>Q2FY22</t>
        </is>
      </c>
      <c r="E293" s="18" t="n">
        <v>0.0263</v>
      </c>
      <c r="F293" s="8" t="n">
        <v>3016.401</v>
      </c>
      <c r="G293" s="9" t="n">
        <v>3721000</v>
      </c>
      <c r="H293" s="18" t="n">
        <v>0</v>
      </c>
      <c r="I293" s="8" t="n">
        <v>0</v>
      </c>
      <c r="J293" s="9" t="n">
        <v>0</v>
      </c>
      <c r="K293" s="18" t="n">
        <v>0.0263</v>
      </c>
      <c r="L293" s="8" t="n">
        <v>3016.401</v>
      </c>
      <c r="M293" s="9" t="n">
        <v>3721000</v>
      </c>
      <c r="N293" s="29" t="n">
        <v>13.045</v>
      </c>
      <c r="O293" s="30" t="n">
        <v>13.2825</v>
      </c>
      <c r="P293" s="30" t="n">
        <v>12.33</v>
      </c>
      <c r="Q293" s="30" t="n">
        <v>12.84</v>
      </c>
      <c r="R293" s="31" t="n">
        <v>-0.0157</v>
      </c>
    </row>
    <row r="294">
      <c r="A294" s="11" t="n">
        <v>44379</v>
      </c>
      <c r="B294" s="5" t="inlineStr">
        <is>
          <t>Friday</t>
        </is>
      </c>
      <c r="C294" s="10" t="n">
        <v>44378</v>
      </c>
      <c r="D294" s="5" t="inlineStr">
        <is>
          <t>Q2FY22</t>
        </is>
      </c>
      <c r="E294" s="18" t="n">
        <v>0.021</v>
      </c>
      <c r="F294" s="8" t="n">
        <v>3019.8229</v>
      </c>
      <c r="G294" s="9" t="n">
        <v>3604984</v>
      </c>
      <c r="H294" s="18" t="n">
        <v>0</v>
      </c>
      <c r="I294" s="8" t="n">
        <v>0</v>
      </c>
      <c r="J294" s="9" t="n">
        <v>0</v>
      </c>
      <c r="K294" s="18" t="n">
        <v>0.021</v>
      </c>
      <c r="L294" s="8" t="n">
        <v>3019.8229</v>
      </c>
      <c r="M294" s="9" t="n">
        <v>3604984</v>
      </c>
      <c r="N294" s="29" t="n">
        <v>12.84</v>
      </c>
      <c r="O294" s="30" t="n">
        <v>13.02</v>
      </c>
      <c r="P294" s="30" t="n">
        <v>12.0225</v>
      </c>
      <c r="Q294" s="30" t="n">
        <v>12.09</v>
      </c>
      <c r="R294" s="31" t="n">
        <v>-0.0584</v>
      </c>
    </row>
    <row r="295">
      <c r="A295" s="11" t="n">
        <v>44382</v>
      </c>
      <c r="B295" s="5" t="inlineStr">
        <is>
          <t>Monday</t>
        </is>
      </c>
      <c r="C295" s="10" t="n">
        <v>44378</v>
      </c>
      <c r="D295" s="5" t="inlineStr">
        <is>
          <t>Q2FY22</t>
        </is>
      </c>
      <c r="E295" s="18" t="n">
        <v>0.0461</v>
      </c>
      <c r="F295" s="8" t="n">
        <v>3039.1353</v>
      </c>
      <c r="G295" s="9" t="n">
        <v>3638927</v>
      </c>
      <c r="H295" s="18" t="n">
        <v>0</v>
      </c>
      <c r="I295" s="8" t="n">
        <v>0</v>
      </c>
      <c r="J295" s="9" t="n">
        <v>0</v>
      </c>
      <c r="K295" s="18" t="n">
        <v>0.0461</v>
      </c>
      <c r="L295" s="8" t="n">
        <v>3039.1353</v>
      </c>
      <c r="M295" s="9" t="n">
        <v>3638927</v>
      </c>
      <c r="N295" s="29" t="n">
        <v>12.09</v>
      </c>
      <c r="O295" s="30" t="n">
        <v>12.6225</v>
      </c>
      <c r="P295" s="30" t="n">
        <v>11.9875</v>
      </c>
      <c r="Q295" s="30" t="n">
        <v>12.0675</v>
      </c>
      <c r="R295" s="31" t="n">
        <v>-0.0019</v>
      </c>
    </row>
    <row r="296">
      <c r="A296" s="11" t="n">
        <v>44383</v>
      </c>
      <c r="B296" s="5" t="inlineStr">
        <is>
          <t>Tuesday</t>
        </is>
      </c>
      <c r="C296" s="10" t="n">
        <v>44378</v>
      </c>
      <c r="D296" s="5" t="inlineStr">
        <is>
          <t>Q2FY22</t>
        </is>
      </c>
      <c r="E296" s="18" t="n">
        <v>0.0332</v>
      </c>
      <c r="F296" s="8" t="n">
        <v>2991.6095</v>
      </c>
      <c r="G296" s="9" t="n">
        <v>3665712</v>
      </c>
      <c r="H296" s="18" t="n">
        <v>0</v>
      </c>
      <c r="I296" s="8" t="n">
        <v>0</v>
      </c>
      <c r="J296" s="9" t="n">
        <v>0</v>
      </c>
      <c r="K296" s="18" t="n">
        <v>0.0332</v>
      </c>
      <c r="L296" s="8" t="n">
        <v>2991.6095</v>
      </c>
      <c r="M296" s="9" t="n">
        <v>3665712</v>
      </c>
      <c r="N296" s="29" t="n">
        <v>12.0675</v>
      </c>
      <c r="O296" s="30" t="n">
        <v>12.36</v>
      </c>
      <c r="P296" s="30" t="n">
        <v>11.29</v>
      </c>
      <c r="Q296" s="30" t="n">
        <v>12.275</v>
      </c>
      <c r="R296" s="31" t="n">
        <v>0.0172</v>
      </c>
    </row>
    <row r="297">
      <c r="A297" s="11" t="n">
        <v>44384</v>
      </c>
      <c r="B297" s="5" t="inlineStr">
        <is>
          <t>Wednesday</t>
        </is>
      </c>
      <c r="C297" s="10" t="n">
        <v>44378</v>
      </c>
      <c r="D297" s="5" t="inlineStr">
        <is>
          <t>Q2FY22</t>
        </is>
      </c>
      <c r="E297" s="18" t="n">
        <v>0.0292</v>
      </c>
      <c r="F297" s="8" t="n">
        <v>3047.8333</v>
      </c>
      <c r="G297" s="9" t="n">
        <v>3705353</v>
      </c>
      <c r="H297" s="18" t="n">
        <v>0</v>
      </c>
      <c r="I297" s="8" t="n">
        <v>0</v>
      </c>
      <c r="J297" s="9" t="n">
        <v>0</v>
      </c>
      <c r="K297" s="18" t="n">
        <v>0.0292</v>
      </c>
      <c r="L297" s="8" t="n">
        <v>3047.8333</v>
      </c>
      <c r="M297" s="9" t="n">
        <v>3705353</v>
      </c>
      <c r="N297" s="29" t="n">
        <v>12.275</v>
      </c>
      <c r="O297" s="30" t="n">
        <v>12.585</v>
      </c>
      <c r="P297" s="30" t="n">
        <v>11.1475</v>
      </c>
      <c r="Q297" s="30" t="n">
        <v>12.2125</v>
      </c>
      <c r="R297" s="31" t="n">
        <v>-0.0051</v>
      </c>
    </row>
    <row r="298">
      <c r="A298" s="11" t="n">
        <v>44385</v>
      </c>
      <c r="B298" s="5" t="inlineStr">
        <is>
          <t>Thursday</t>
        </is>
      </c>
      <c r="C298" s="10" t="n">
        <v>44378</v>
      </c>
      <c r="D298" s="5" t="inlineStr">
        <is>
          <t>Q2FY22</t>
        </is>
      </c>
      <c r="E298" s="18" t="n">
        <v>0.024</v>
      </c>
      <c r="F298" s="8" t="n">
        <v>3024.1525</v>
      </c>
      <c r="G298" s="9" t="n">
        <v>3695871</v>
      </c>
      <c r="H298" s="18" t="n">
        <v>0</v>
      </c>
      <c r="I298" s="8" t="n">
        <v>0</v>
      </c>
      <c r="J298" s="9" t="n">
        <v>0</v>
      </c>
      <c r="K298" s="18" t="n">
        <v>0.024</v>
      </c>
      <c r="L298" s="8" t="n">
        <v>3024.1525</v>
      </c>
      <c r="M298" s="9" t="n">
        <v>3695871</v>
      </c>
      <c r="N298" s="29" t="n">
        <v>12.2125</v>
      </c>
      <c r="O298" s="30" t="n">
        <v>14.0075</v>
      </c>
      <c r="P298" s="30" t="n">
        <v>12.055</v>
      </c>
      <c r="Q298" s="30" t="n">
        <v>13.56</v>
      </c>
      <c r="R298" s="31" t="n">
        <v>0.1103</v>
      </c>
    </row>
    <row r="299">
      <c r="A299" s="11" t="n">
        <v>44386</v>
      </c>
      <c r="B299" s="5" t="inlineStr">
        <is>
          <t>Friday</t>
        </is>
      </c>
      <c r="C299" s="10" t="n">
        <v>44378</v>
      </c>
      <c r="D299" s="5" t="inlineStr">
        <is>
          <t>Q2FY22</t>
        </is>
      </c>
      <c r="E299" s="18" t="n">
        <v>0.0205</v>
      </c>
      <c r="F299" s="8" t="n">
        <v>3000.5378</v>
      </c>
      <c r="G299" s="9" t="n">
        <v>3638513</v>
      </c>
      <c r="H299" s="18" t="n">
        <v>0</v>
      </c>
      <c r="I299" s="8" t="n">
        <v>0</v>
      </c>
      <c r="J299" s="9" t="n">
        <v>0</v>
      </c>
      <c r="K299" s="18" t="n">
        <v>0.0205</v>
      </c>
      <c r="L299" s="8" t="n">
        <v>3000.5378</v>
      </c>
      <c r="M299" s="9" t="n">
        <v>3638513</v>
      </c>
      <c r="N299" s="29" t="n">
        <v>13.56</v>
      </c>
      <c r="O299" s="30" t="n">
        <v>14.0025</v>
      </c>
      <c r="P299" s="30" t="n">
        <v>12.175</v>
      </c>
      <c r="Q299" s="30" t="n">
        <v>12.9425</v>
      </c>
      <c r="R299" s="31" t="n">
        <v>-0.0455</v>
      </c>
    </row>
    <row r="300">
      <c r="A300" s="11" t="n">
        <v>44389</v>
      </c>
      <c r="B300" s="5" t="inlineStr">
        <is>
          <t>Monday</t>
        </is>
      </c>
      <c r="C300" s="10" t="n">
        <v>44378</v>
      </c>
      <c r="D300" s="5" t="inlineStr">
        <is>
          <t>Q2FY22</t>
        </is>
      </c>
      <c r="E300" s="18" t="n">
        <v>0.0492</v>
      </c>
      <c r="F300" s="8" t="n">
        <v>3021.1846</v>
      </c>
      <c r="G300" s="9" t="n">
        <v>3567353</v>
      </c>
      <c r="H300" s="18" t="n">
        <v>0</v>
      </c>
      <c r="I300" s="8" t="n">
        <v>0</v>
      </c>
      <c r="J300" s="9" t="n">
        <v>0</v>
      </c>
      <c r="K300" s="18" t="n">
        <v>0.0492</v>
      </c>
      <c r="L300" s="8" t="n">
        <v>3021.1846</v>
      </c>
      <c r="M300" s="9" t="n">
        <v>3567353</v>
      </c>
      <c r="N300" s="29" t="n">
        <v>12.9425</v>
      </c>
      <c r="O300" s="30" t="n">
        <v>13.6075</v>
      </c>
      <c r="P300" s="30" t="n">
        <v>11.81</v>
      </c>
      <c r="Q300" s="30" t="n">
        <v>12.9925</v>
      </c>
      <c r="R300" s="31" t="n">
        <v>0.0039</v>
      </c>
    </row>
    <row r="301">
      <c r="A301" s="11" t="n">
        <v>44390</v>
      </c>
      <c r="B301" s="5" t="inlineStr">
        <is>
          <t>Tuesday</t>
        </is>
      </c>
      <c r="C301" s="10" t="n">
        <v>44378</v>
      </c>
      <c r="D301" s="5" t="inlineStr">
        <is>
          <t>Q2FY22</t>
        </is>
      </c>
      <c r="E301" s="18" t="n">
        <v>0.0305</v>
      </c>
      <c r="F301" s="8" t="n">
        <v>3044.5078</v>
      </c>
      <c r="G301" s="9" t="n">
        <v>3694093</v>
      </c>
      <c r="H301" s="18" t="n">
        <v>0</v>
      </c>
      <c r="I301" s="8" t="n">
        <v>0</v>
      </c>
      <c r="J301" s="9" t="n">
        <v>0</v>
      </c>
      <c r="K301" s="18" t="n">
        <v>0.0305</v>
      </c>
      <c r="L301" s="8" t="n">
        <v>3044.5078</v>
      </c>
      <c r="M301" s="9" t="n">
        <v>3694093</v>
      </c>
      <c r="N301" s="29" t="n">
        <v>12.9925</v>
      </c>
      <c r="O301" s="30" t="n">
        <v>12.9925</v>
      </c>
      <c r="P301" s="30" t="n">
        <v>10.6725</v>
      </c>
      <c r="Q301" s="30" t="n">
        <v>12.6225</v>
      </c>
      <c r="R301" s="31" t="n">
        <v>-0.0285</v>
      </c>
    </row>
    <row r="302">
      <c r="A302" s="11" t="n">
        <v>44391</v>
      </c>
      <c r="B302" s="5" t="inlineStr">
        <is>
          <t>Wednesday</t>
        </is>
      </c>
      <c r="C302" s="10" t="n">
        <v>44378</v>
      </c>
      <c r="D302" s="5" t="inlineStr">
        <is>
          <t>Q2FY22</t>
        </is>
      </c>
      <c r="E302" s="18" t="n">
        <v>0.026</v>
      </c>
      <c r="F302" s="8" t="n">
        <v>3007.5233</v>
      </c>
      <c r="G302" s="9" t="n">
        <v>3662002</v>
      </c>
      <c r="H302" s="18" t="n">
        <v>0</v>
      </c>
      <c r="I302" s="8" t="n">
        <v>0</v>
      </c>
      <c r="J302" s="9" t="n">
        <v>0</v>
      </c>
      <c r="K302" s="18" t="n">
        <v>0.026</v>
      </c>
      <c r="L302" s="8" t="n">
        <v>3007.5233</v>
      </c>
      <c r="M302" s="9" t="n">
        <v>3662002</v>
      </c>
      <c r="N302" s="29" t="n">
        <v>12.6225</v>
      </c>
      <c r="O302" s="30" t="n">
        <v>12.96</v>
      </c>
      <c r="P302" s="30" t="n">
        <v>10.485</v>
      </c>
      <c r="Q302" s="30" t="n">
        <v>12.59</v>
      </c>
      <c r="R302" s="31" t="n">
        <v>-0.0026</v>
      </c>
    </row>
    <row r="303">
      <c r="A303" s="11" t="n">
        <v>44392</v>
      </c>
      <c r="B303" s="5" t="inlineStr">
        <is>
          <t>Thursday</t>
        </is>
      </c>
      <c r="C303" s="10" t="n">
        <v>44378</v>
      </c>
      <c r="D303" s="5" t="inlineStr">
        <is>
          <t>Q2FY22</t>
        </is>
      </c>
      <c r="E303" s="18" t="n">
        <v>0.0205</v>
      </c>
      <c r="F303" s="8" t="n">
        <v>3011.8536</v>
      </c>
      <c r="G303" s="9" t="n">
        <v>3549317</v>
      </c>
      <c r="H303" s="18" t="n">
        <v>0</v>
      </c>
      <c r="I303" s="8" t="n">
        <v>0</v>
      </c>
      <c r="J303" s="9" t="n">
        <v>0</v>
      </c>
      <c r="K303" s="18" t="n">
        <v>0.0205</v>
      </c>
      <c r="L303" s="8" t="n">
        <v>3011.8536</v>
      </c>
      <c r="M303" s="9" t="n">
        <v>3549317</v>
      </c>
      <c r="N303" s="29" t="n">
        <v>12.59</v>
      </c>
      <c r="O303" s="30" t="n">
        <v>12.945</v>
      </c>
      <c r="P303" s="30" t="n">
        <v>11.0825</v>
      </c>
      <c r="Q303" s="30" t="n">
        <v>12.27</v>
      </c>
      <c r="R303" s="31" t="n">
        <v>-0.0254</v>
      </c>
    </row>
    <row r="304">
      <c r="A304" s="11" t="n">
        <v>44393</v>
      </c>
      <c r="B304" s="5" t="inlineStr">
        <is>
          <t>Friday</t>
        </is>
      </c>
      <c r="C304" s="10" t="n">
        <v>44378</v>
      </c>
      <c r="D304" s="5" t="inlineStr">
        <is>
          <t>Q2FY22</t>
        </is>
      </c>
      <c r="E304" s="18" t="n">
        <v>0.0189</v>
      </c>
      <c r="F304" s="8" t="n">
        <v>2999.3227</v>
      </c>
      <c r="G304" s="9" t="n">
        <v>3510500</v>
      </c>
      <c r="H304" s="18" t="n">
        <v>0</v>
      </c>
      <c r="I304" s="8" t="n">
        <v>0</v>
      </c>
      <c r="J304" s="9" t="n">
        <v>0</v>
      </c>
      <c r="K304" s="18" t="n">
        <v>0.0189</v>
      </c>
      <c r="L304" s="8" t="n">
        <v>2999.3227</v>
      </c>
      <c r="M304" s="9" t="n">
        <v>3510500</v>
      </c>
      <c r="N304" s="29" t="n">
        <v>12.27</v>
      </c>
      <c r="O304" s="30" t="n">
        <v>12.37</v>
      </c>
      <c r="P304" s="30" t="n">
        <v>11.625</v>
      </c>
      <c r="Q304" s="30" t="n">
        <v>11.705</v>
      </c>
      <c r="R304" s="31" t="n">
        <v>-0.046</v>
      </c>
    </row>
    <row r="305">
      <c r="A305" s="11" t="n">
        <v>44396</v>
      </c>
      <c r="B305" s="5" t="inlineStr">
        <is>
          <t>Monday</t>
        </is>
      </c>
      <c r="C305" s="10" t="n">
        <v>44378</v>
      </c>
      <c r="D305" s="5" t="inlineStr">
        <is>
          <t>Q2FY22</t>
        </is>
      </c>
      <c r="E305" s="18" t="n">
        <v>0.0387</v>
      </c>
      <c r="F305" s="8" t="n">
        <v>3137.602</v>
      </c>
      <c r="G305" s="9" t="n">
        <v>3741064</v>
      </c>
      <c r="H305" s="18" t="n">
        <v>0</v>
      </c>
      <c r="I305" s="8" t="n">
        <v>0</v>
      </c>
      <c r="J305" s="9" t="n">
        <v>0</v>
      </c>
      <c r="K305" s="18" t="n">
        <v>0.0387</v>
      </c>
      <c r="L305" s="8" t="n">
        <v>3137.602</v>
      </c>
      <c r="M305" s="9" t="n">
        <v>3741064</v>
      </c>
      <c r="N305" s="29" t="n">
        <v>11.705</v>
      </c>
      <c r="O305" s="30" t="n">
        <v>13.1975</v>
      </c>
      <c r="P305" s="30" t="n">
        <v>11.705</v>
      </c>
      <c r="Q305" s="30" t="n">
        <v>12.68</v>
      </c>
      <c r="R305" s="31" t="n">
        <v>0.0833</v>
      </c>
    </row>
    <row r="306">
      <c r="A306" s="11" t="n">
        <v>44397</v>
      </c>
      <c r="B306" s="5" t="inlineStr">
        <is>
          <t>Tuesday</t>
        </is>
      </c>
      <c r="C306" s="10" t="n">
        <v>44378</v>
      </c>
      <c r="D306" s="5" t="inlineStr">
        <is>
          <t>Q2FY22</t>
        </is>
      </c>
      <c r="E306" s="18" t="n">
        <v>0.026</v>
      </c>
      <c r="F306" s="8" t="n">
        <v>3105.8038</v>
      </c>
      <c r="G306" s="9" t="n">
        <v>3618866</v>
      </c>
      <c r="H306" s="18" t="n">
        <v>0</v>
      </c>
      <c r="I306" s="8" t="n">
        <v>0</v>
      </c>
      <c r="J306" s="9" t="n">
        <v>0</v>
      </c>
      <c r="K306" s="18" t="n">
        <v>0.026</v>
      </c>
      <c r="L306" s="8" t="n">
        <v>3105.8038</v>
      </c>
      <c r="M306" s="9" t="n">
        <v>3618866</v>
      </c>
      <c r="N306" s="29" t="n">
        <v>12.68</v>
      </c>
      <c r="O306" s="30" t="n">
        <v>14.0925</v>
      </c>
      <c r="P306" s="30" t="n">
        <v>11.7875</v>
      </c>
      <c r="Q306" s="30" t="n">
        <v>13.205</v>
      </c>
      <c r="R306" s="31" t="n">
        <v>0.0414</v>
      </c>
    </row>
    <row r="307">
      <c r="A307" s="11" t="n">
        <v>44399</v>
      </c>
      <c r="B307" s="5" t="inlineStr">
        <is>
          <t>Thursday</t>
        </is>
      </c>
      <c r="C307" s="10" t="n">
        <v>44378</v>
      </c>
      <c r="D307" s="5" t="inlineStr">
        <is>
          <t>Q2FY22</t>
        </is>
      </c>
      <c r="E307" s="18" t="n">
        <v>0.0225</v>
      </c>
      <c r="F307" s="8" t="n">
        <v>3021.6984</v>
      </c>
      <c r="G307" s="9" t="n">
        <v>3506752</v>
      </c>
      <c r="H307" s="18" t="n">
        <v>0</v>
      </c>
      <c r="I307" s="8" t="n">
        <v>0</v>
      </c>
      <c r="J307" s="9" t="n">
        <v>0</v>
      </c>
      <c r="K307" s="18" t="n">
        <v>0.0225</v>
      </c>
      <c r="L307" s="8" t="n">
        <v>3021.6984</v>
      </c>
      <c r="M307" s="9" t="n">
        <v>3506752</v>
      </c>
      <c r="N307" s="29" t="n">
        <v>13.205</v>
      </c>
      <c r="O307" s="30" t="n">
        <v>13.205</v>
      </c>
      <c r="P307" s="30" t="n">
        <v>11.7175</v>
      </c>
      <c r="Q307" s="30" t="n">
        <v>11.885</v>
      </c>
      <c r="R307" s="31" t="n">
        <v>-0.1</v>
      </c>
    </row>
    <row r="308">
      <c r="A308" s="11" t="n">
        <v>44400</v>
      </c>
      <c r="B308" s="5" t="inlineStr">
        <is>
          <t>Friday</t>
        </is>
      </c>
      <c r="C308" s="10" t="n">
        <v>44378</v>
      </c>
      <c r="D308" s="5" t="inlineStr">
        <is>
          <t>Q2FY22</t>
        </is>
      </c>
      <c r="E308" s="18" t="n">
        <v>0.0185</v>
      </c>
      <c r="F308" s="8" t="n">
        <v>3048.2237</v>
      </c>
      <c r="G308" s="9" t="n">
        <v>3656764</v>
      </c>
      <c r="H308" s="18" t="n">
        <v>0</v>
      </c>
      <c r="I308" s="8" t="n">
        <v>0</v>
      </c>
      <c r="J308" s="9" t="n">
        <v>0</v>
      </c>
      <c r="K308" s="18" t="n">
        <v>0.0185</v>
      </c>
      <c r="L308" s="8" t="n">
        <v>3048.2237</v>
      </c>
      <c r="M308" s="9" t="n">
        <v>3656764</v>
      </c>
      <c r="N308" s="29" t="n">
        <v>11.885</v>
      </c>
      <c r="O308" s="30" t="n">
        <v>12.115</v>
      </c>
      <c r="P308" s="30" t="n">
        <v>11.5675</v>
      </c>
      <c r="Q308" s="30" t="n">
        <v>11.7625</v>
      </c>
      <c r="R308" s="31" t="n">
        <v>-0.0103</v>
      </c>
    </row>
    <row r="309">
      <c r="A309" s="11" t="n">
        <v>44403</v>
      </c>
      <c r="B309" s="5" t="inlineStr">
        <is>
          <t>Monday</t>
        </is>
      </c>
      <c r="C309" s="10" t="n">
        <v>44378</v>
      </c>
      <c r="D309" s="5" t="inlineStr">
        <is>
          <t>Q2FY22</t>
        </is>
      </c>
      <c r="E309" s="18" t="n">
        <v>0.0351</v>
      </c>
      <c r="F309" s="8" t="n">
        <v>3014.3088</v>
      </c>
      <c r="G309" s="9" t="n">
        <v>3526188</v>
      </c>
      <c r="H309" s="18" t="n">
        <v>0</v>
      </c>
      <c r="I309" s="8" t="n">
        <v>0</v>
      </c>
      <c r="J309" s="9" t="n">
        <v>0</v>
      </c>
      <c r="K309" s="18" t="n">
        <v>0.0351</v>
      </c>
      <c r="L309" s="8" t="n">
        <v>3014.3088</v>
      </c>
      <c r="M309" s="9" t="n">
        <v>3526188</v>
      </c>
      <c r="N309" s="29" t="n">
        <v>11.7625</v>
      </c>
      <c r="O309" s="30" t="n">
        <v>12.54</v>
      </c>
      <c r="P309" s="30" t="n">
        <v>10.395</v>
      </c>
      <c r="Q309" s="30" t="n">
        <v>12.45</v>
      </c>
      <c r="R309" s="31" t="n">
        <v>0.0584</v>
      </c>
    </row>
    <row r="310">
      <c r="A310" s="11" t="n">
        <v>44404</v>
      </c>
      <c r="B310" s="5" t="inlineStr">
        <is>
          <t>Tuesday</t>
        </is>
      </c>
      <c r="C310" s="10" t="n">
        <v>44378</v>
      </c>
      <c r="D310" s="5" t="inlineStr">
        <is>
          <t>Q2FY22</t>
        </is>
      </c>
      <c r="E310" s="18" t="n">
        <v>0.0268</v>
      </c>
      <c r="F310" s="8" t="n">
        <v>3002.9167</v>
      </c>
      <c r="G310" s="9" t="n">
        <v>3488562</v>
      </c>
      <c r="H310" s="18" t="n">
        <v>0</v>
      </c>
      <c r="I310" s="8" t="n">
        <v>0</v>
      </c>
      <c r="J310" s="9" t="n">
        <v>0</v>
      </c>
      <c r="K310" s="18" t="n">
        <v>0.0268</v>
      </c>
      <c r="L310" s="8" t="n">
        <v>3002.9167</v>
      </c>
      <c r="M310" s="9" t="n">
        <v>3488562</v>
      </c>
      <c r="N310" s="29" t="n">
        <v>12.45</v>
      </c>
      <c r="O310" s="30" t="n">
        <v>13.525</v>
      </c>
      <c r="P310" s="30" t="n">
        <v>12.1025</v>
      </c>
      <c r="Q310" s="30" t="n">
        <v>13.2325</v>
      </c>
      <c r="R310" s="31" t="n">
        <v>0.0629</v>
      </c>
    </row>
    <row r="311">
      <c r="A311" s="11" t="n">
        <v>44405</v>
      </c>
      <c r="B311" s="5" t="inlineStr">
        <is>
          <t>Wednesday</t>
        </is>
      </c>
      <c r="C311" s="10" t="n">
        <v>44378</v>
      </c>
      <c r="D311" s="5" t="inlineStr">
        <is>
          <t>Q2FY22</t>
        </is>
      </c>
      <c r="E311" s="18" t="n">
        <v>0.0228</v>
      </c>
      <c r="F311" s="8" t="n">
        <v>3011.9038</v>
      </c>
      <c r="G311" s="9" t="n">
        <v>3458290</v>
      </c>
      <c r="H311" s="18" t="n">
        <v>0</v>
      </c>
      <c r="I311" s="8" t="n">
        <v>0</v>
      </c>
      <c r="J311" s="9" t="n">
        <v>0</v>
      </c>
      <c r="K311" s="18" t="n">
        <v>0.0228</v>
      </c>
      <c r="L311" s="8" t="n">
        <v>3011.9038</v>
      </c>
      <c r="M311" s="9" t="n">
        <v>3458290</v>
      </c>
      <c r="N311" s="29" t="n">
        <v>13.2325</v>
      </c>
      <c r="O311" s="30" t="n">
        <v>15.98</v>
      </c>
      <c r="P311" s="30" t="n">
        <v>11.355</v>
      </c>
      <c r="Q311" s="30" t="n">
        <v>13.6925</v>
      </c>
      <c r="R311" s="31" t="n">
        <v>0.0348</v>
      </c>
    </row>
    <row r="312">
      <c r="A312" s="11" t="n">
        <v>44406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 t="n">
        <v>0.0223</v>
      </c>
      <c r="F312" s="8" t="n">
        <v>3018.8142</v>
      </c>
      <c r="G312" s="9" t="n">
        <v>3488776</v>
      </c>
      <c r="H312" s="18" t="n">
        <v>0</v>
      </c>
      <c r="I312" s="8" t="n">
        <v>0</v>
      </c>
      <c r="J312" s="9" t="n">
        <v>0</v>
      </c>
      <c r="K312" s="18" t="n">
        <v>0.0223</v>
      </c>
      <c r="L312" s="8" t="n">
        <v>3018.8142</v>
      </c>
      <c r="M312" s="9" t="n">
        <v>3488776</v>
      </c>
      <c r="N312" s="29" t="n">
        <v>13.6925</v>
      </c>
      <c r="O312" s="30" t="n">
        <v>13.6925</v>
      </c>
      <c r="P312" s="30" t="n">
        <v>12.435</v>
      </c>
      <c r="Q312" s="30" t="n">
        <v>12.945</v>
      </c>
      <c r="R312" s="31" t="n">
        <v>-0.0546</v>
      </c>
    </row>
    <row r="313">
      <c r="A313" s="11" t="n">
        <v>44407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 t="n">
        <v>0.0221</v>
      </c>
      <c r="F313" s="8" t="n">
        <v>3012.9626</v>
      </c>
      <c r="G313" s="9" t="n">
        <v>3659738</v>
      </c>
      <c r="H313" s="18" t="n">
        <v>0</v>
      </c>
      <c r="I313" s="8" t="n">
        <v>0</v>
      </c>
      <c r="J313" s="9" t="n">
        <v>0</v>
      </c>
      <c r="K313" s="18" t="n">
        <v>0.0221</v>
      </c>
      <c r="L313" s="8" t="n">
        <v>3012.9626</v>
      </c>
      <c r="M313" s="9" t="n">
        <v>3659738</v>
      </c>
      <c r="N313" s="29" t="n">
        <v>12.945</v>
      </c>
      <c r="O313" s="30" t="n">
        <v>13.32</v>
      </c>
      <c r="P313" s="30" t="n">
        <v>12.175</v>
      </c>
      <c r="Q313" s="30" t="n">
        <v>12.8025</v>
      </c>
      <c r="R313" s="31" t="n">
        <v>-0.011</v>
      </c>
    </row>
    <row r="314">
      <c r="A314" s="11" t="n">
        <v>44410</v>
      </c>
      <c r="B314" s="5" t="inlineStr">
        <is>
          <t>Monday</t>
        </is>
      </c>
      <c r="C314" s="10" t="n">
        <v>44409</v>
      </c>
      <c r="D314" s="5" t="inlineStr">
        <is>
          <t>Q2FY22</t>
        </is>
      </c>
      <c r="E314" s="18" t="n">
        <v>0.0606</v>
      </c>
      <c r="F314" s="8" t="n">
        <v>3026.8277</v>
      </c>
      <c r="G314" s="9" t="n">
        <v>3614178</v>
      </c>
      <c r="H314" s="18" t="n">
        <v>0</v>
      </c>
      <c r="I314" s="8" t="n">
        <v>0</v>
      </c>
      <c r="J314" s="9" t="n">
        <v>0</v>
      </c>
      <c r="K314" s="18" t="n">
        <v>0.0606</v>
      </c>
      <c r="L314" s="8" t="n">
        <v>3026.8277</v>
      </c>
      <c r="M314" s="9" t="n">
        <v>3614178</v>
      </c>
      <c r="N314" s="29" t="n">
        <v>12.8025</v>
      </c>
      <c r="O314" s="30" t="n">
        <v>13.09</v>
      </c>
      <c r="P314" s="30" t="n">
        <v>11.5175</v>
      </c>
      <c r="Q314" s="30" t="n">
        <v>12.805</v>
      </c>
      <c r="R314" s="31" t="n">
        <v>0.0002</v>
      </c>
    </row>
    <row r="315">
      <c r="A315" s="11" t="n">
        <v>44411</v>
      </c>
      <c r="B315" s="5" t="inlineStr">
        <is>
          <t>Tuesday</t>
        </is>
      </c>
      <c r="C315" s="10" t="n">
        <v>44409</v>
      </c>
      <c r="D315" s="5" t="inlineStr">
        <is>
          <t>Q2FY22</t>
        </is>
      </c>
      <c r="E315" s="18" t="n">
        <v>0.0415</v>
      </c>
      <c r="F315" s="8" t="n">
        <v>2929.3272</v>
      </c>
      <c r="G315" s="9" t="n">
        <v>3429186</v>
      </c>
      <c r="H315" s="18" t="n">
        <v>0</v>
      </c>
      <c r="I315" s="8" t="n">
        <v>0</v>
      </c>
      <c r="J315" s="9" t="n">
        <v>0</v>
      </c>
      <c r="K315" s="18" t="n">
        <v>0.0415</v>
      </c>
      <c r="L315" s="8" t="n">
        <v>2929.3272</v>
      </c>
      <c r="M315" s="9" t="n">
        <v>3429186</v>
      </c>
      <c r="N315" s="29" t="n">
        <v>12.805</v>
      </c>
      <c r="O315" s="30" t="n">
        <v>13.905</v>
      </c>
      <c r="P315" s="30" t="n">
        <v>11.9625</v>
      </c>
      <c r="Q315" s="30" t="n">
        <v>13.7475</v>
      </c>
      <c r="R315" s="31" t="n">
        <v>0.0736</v>
      </c>
    </row>
    <row r="316">
      <c r="A316" s="11" t="n">
        <v>44412</v>
      </c>
      <c r="B316" s="5" t="inlineStr">
        <is>
          <t>Wednesday</t>
        </is>
      </c>
      <c r="C316" s="10" t="n">
        <v>44409</v>
      </c>
      <c r="D316" s="5" t="inlineStr">
        <is>
          <t>Q2FY22</t>
        </is>
      </c>
      <c r="E316" s="18" t="n">
        <v>0.0389</v>
      </c>
      <c r="F316" s="8" t="n">
        <v>3002.2189</v>
      </c>
      <c r="G316" s="9" t="n">
        <v>3586986</v>
      </c>
      <c r="H316" s="18" t="n">
        <v>0</v>
      </c>
      <c r="I316" s="8" t="n">
        <v>0</v>
      </c>
      <c r="J316" s="9" t="n">
        <v>0</v>
      </c>
      <c r="K316" s="18" t="n">
        <v>0.0389</v>
      </c>
      <c r="L316" s="8" t="n">
        <v>3002.2189</v>
      </c>
      <c r="M316" s="9" t="n">
        <v>3586986</v>
      </c>
      <c r="N316" s="29" t="n">
        <v>13.7475</v>
      </c>
      <c r="O316" s="30" t="n">
        <v>14.0575</v>
      </c>
      <c r="P316" s="30" t="n">
        <v>12.65</v>
      </c>
      <c r="Q316" s="30" t="n">
        <v>13.2125</v>
      </c>
      <c r="R316" s="31" t="n">
        <v>-0.0389</v>
      </c>
    </row>
    <row r="317">
      <c r="A317" s="11" t="n">
        <v>44413</v>
      </c>
      <c r="B317" s="5" t="inlineStr">
        <is>
          <t>Thursday</t>
        </is>
      </c>
      <c r="C317" s="10" t="n">
        <v>44409</v>
      </c>
      <c r="D317" s="5" t="inlineStr">
        <is>
          <t>Q2FY22</t>
        </is>
      </c>
      <c r="E317" s="18" t="n">
        <v>0.0227</v>
      </c>
      <c r="F317" s="8" t="n">
        <v>3015.4223</v>
      </c>
      <c r="G317" s="9" t="n">
        <v>3570377</v>
      </c>
      <c r="H317" s="18" t="n">
        <v>0</v>
      </c>
      <c r="I317" s="8" t="n">
        <v>0</v>
      </c>
      <c r="J317" s="9" t="n">
        <v>0</v>
      </c>
      <c r="K317" s="18" t="n">
        <v>0.0227</v>
      </c>
      <c r="L317" s="8" t="n">
        <v>3015.4223</v>
      </c>
      <c r="M317" s="9" t="n">
        <v>3570377</v>
      </c>
      <c r="N317" s="29" t="n">
        <v>13.2125</v>
      </c>
      <c r="O317" s="30" t="n">
        <v>13.4175</v>
      </c>
      <c r="P317" s="30" t="n">
        <v>11.2025</v>
      </c>
      <c r="Q317" s="30" t="n">
        <v>12.8725</v>
      </c>
      <c r="R317" s="31" t="n">
        <v>-0.0257</v>
      </c>
    </row>
    <row r="318">
      <c r="A318" s="11" t="n">
        <v>44414</v>
      </c>
      <c r="B318" s="5" t="inlineStr">
        <is>
          <t>Friday</t>
        </is>
      </c>
      <c r="C318" s="10" t="n">
        <v>44409</v>
      </c>
      <c r="D318" s="5" t="inlineStr">
        <is>
          <t>Q2FY22</t>
        </is>
      </c>
      <c r="E318" s="18" t="n">
        <v>0.0202</v>
      </c>
      <c r="F318" s="8" t="n">
        <v>3166.0845</v>
      </c>
      <c r="G318" s="9" t="n">
        <v>3652400</v>
      </c>
      <c r="H318" s="18" t="n">
        <v>0</v>
      </c>
      <c r="I318" s="8" t="n">
        <v>0</v>
      </c>
      <c r="J318" s="9" t="n">
        <v>0</v>
      </c>
      <c r="K318" s="18" t="n">
        <v>0.0202</v>
      </c>
      <c r="L318" s="8" t="n">
        <v>3166.0845</v>
      </c>
      <c r="M318" s="9" t="n">
        <v>3652400</v>
      </c>
      <c r="N318" s="29" t="n">
        <v>12.8725</v>
      </c>
      <c r="O318" s="30" t="n">
        <v>13.1625</v>
      </c>
      <c r="P318" s="30" t="n">
        <v>11.64</v>
      </c>
      <c r="Q318" s="30" t="n">
        <v>12.6075</v>
      </c>
      <c r="R318" s="31" t="n">
        <v>-0.0206</v>
      </c>
    </row>
    <row r="319">
      <c r="A319" s="11" t="n">
        <v>44417</v>
      </c>
      <c r="B319" s="5" t="inlineStr">
        <is>
          <t>Monday</t>
        </is>
      </c>
      <c r="C319" s="10" t="n">
        <v>44409</v>
      </c>
      <c r="D319" s="5" t="inlineStr">
        <is>
          <t>Q2FY22</t>
        </is>
      </c>
      <c r="E319" s="18" t="n">
        <v>0.0385</v>
      </c>
      <c r="F319" s="8" t="n">
        <v>3048.9093</v>
      </c>
      <c r="G319" s="9" t="n">
        <v>3468027</v>
      </c>
      <c r="H319" s="18" t="n">
        <v>0</v>
      </c>
      <c r="I319" s="8" t="n">
        <v>0</v>
      </c>
      <c r="J319" s="9" t="n">
        <v>0</v>
      </c>
      <c r="K319" s="18" t="n">
        <v>0.0385</v>
      </c>
      <c r="L319" s="8" t="n">
        <v>3048.9093</v>
      </c>
      <c r="M319" s="9" t="n">
        <v>3468027</v>
      </c>
      <c r="N319" s="29" t="n">
        <v>12.6075</v>
      </c>
      <c r="O319" s="30" t="n">
        <v>13.11</v>
      </c>
      <c r="P319" s="30" t="n">
        <v>12.03</v>
      </c>
      <c r="Q319" s="30" t="n">
        <v>12.605</v>
      </c>
      <c r="R319" s="31" t="n">
        <v>-0.0002</v>
      </c>
    </row>
    <row r="320">
      <c r="A320" s="11" t="n">
        <v>44418</v>
      </c>
      <c r="B320" s="5" t="inlineStr">
        <is>
          <t>Tuesday</t>
        </is>
      </c>
      <c r="C320" s="10" t="n">
        <v>44409</v>
      </c>
      <c r="D320" s="5" t="inlineStr">
        <is>
          <t>Q2FY22</t>
        </is>
      </c>
      <c r="E320" s="18" t="n">
        <v>0.0385</v>
      </c>
      <c r="F320" s="8" t="n">
        <v>3020.1803</v>
      </c>
      <c r="G320" s="9" t="n">
        <v>3546919</v>
      </c>
      <c r="H320" s="18" t="n">
        <v>0</v>
      </c>
      <c r="I320" s="8" t="n">
        <v>0</v>
      </c>
      <c r="J320" s="9" t="n">
        <v>0</v>
      </c>
      <c r="K320" s="18" t="n">
        <v>0.0385</v>
      </c>
      <c r="L320" s="8" t="n">
        <v>3020.1803</v>
      </c>
      <c r="M320" s="9" t="n">
        <v>3546919</v>
      </c>
      <c r="N320" s="29" t="n">
        <v>12.605</v>
      </c>
      <c r="O320" s="30" t="n">
        <v>13.0675</v>
      </c>
      <c r="P320" s="30" t="n">
        <v>9.9825</v>
      </c>
      <c r="Q320" s="30" t="n">
        <v>12.705</v>
      </c>
      <c r="R320" s="31" t="n">
        <v>0.007900000000000001</v>
      </c>
    </row>
    <row r="321">
      <c r="A321" s="11" t="n">
        <v>44419</v>
      </c>
      <c r="B321" s="5" t="inlineStr">
        <is>
          <t>Wednesday</t>
        </is>
      </c>
      <c r="C321" s="10" t="n">
        <v>44409</v>
      </c>
      <c r="D321" s="5" t="inlineStr">
        <is>
          <t>Q2FY22</t>
        </is>
      </c>
      <c r="E321" s="18" t="n">
        <v>0.0422</v>
      </c>
      <c r="F321" s="8" t="n">
        <v>3011.6728</v>
      </c>
      <c r="G321" s="9" t="n">
        <v>3465000</v>
      </c>
      <c r="H321" s="18" t="n">
        <v>0</v>
      </c>
      <c r="I321" s="8" t="n">
        <v>0</v>
      </c>
      <c r="J321" s="9" t="n">
        <v>0</v>
      </c>
      <c r="K321" s="18" t="n">
        <v>0.0422</v>
      </c>
      <c r="L321" s="8" t="n">
        <v>3011.6728</v>
      </c>
      <c r="M321" s="9" t="n">
        <v>3465000</v>
      </c>
      <c r="N321" s="29" t="n">
        <v>12.705</v>
      </c>
      <c r="O321" s="30" t="n">
        <v>13.3275</v>
      </c>
      <c r="P321" s="30" t="n">
        <v>10.4725</v>
      </c>
      <c r="Q321" s="30" t="n">
        <v>12.7125</v>
      </c>
      <c r="R321" s="31" t="n">
        <v>0.0005999999999999999</v>
      </c>
    </row>
    <row r="322">
      <c r="A322" s="11" t="n">
        <v>44420</v>
      </c>
      <c r="B322" s="5" t="inlineStr">
        <is>
          <t>Thursday</t>
        </is>
      </c>
      <c r="C322" s="10" t="n">
        <v>44409</v>
      </c>
      <c r="D322" s="5" t="inlineStr">
        <is>
          <t>Q2FY22</t>
        </is>
      </c>
      <c r="E322" s="18" t="n">
        <v>0.027</v>
      </c>
      <c r="F322" s="8" t="n">
        <v>3059.6986</v>
      </c>
      <c r="G322" s="9" t="n">
        <v>3546165</v>
      </c>
      <c r="H322" s="18" t="n">
        <v>0</v>
      </c>
      <c r="I322" s="8" t="n">
        <v>0</v>
      </c>
      <c r="J322" s="9" t="n">
        <v>0</v>
      </c>
      <c r="K322" s="18" t="n">
        <v>0.027</v>
      </c>
      <c r="L322" s="8" t="n">
        <v>3059.6986</v>
      </c>
      <c r="M322" s="9" t="n">
        <v>3546165</v>
      </c>
      <c r="N322" s="29" t="n">
        <v>12.7125</v>
      </c>
      <c r="O322" s="30" t="n">
        <v>12.8175</v>
      </c>
      <c r="P322" s="30" t="n">
        <v>11.3625</v>
      </c>
      <c r="Q322" s="30" t="n">
        <v>12.3725</v>
      </c>
      <c r="R322" s="31" t="n">
        <v>-0.0267</v>
      </c>
    </row>
    <row r="323">
      <c r="A323" s="11" t="n">
        <v>44421</v>
      </c>
      <c r="B323" s="5" t="inlineStr">
        <is>
          <t>Friday</t>
        </is>
      </c>
      <c r="C323" s="10" t="n">
        <v>44409</v>
      </c>
      <c r="D323" s="5" t="inlineStr">
        <is>
          <t>Q2FY22</t>
        </is>
      </c>
      <c r="E323" s="18" t="n">
        <v>0.0212</v>
      </c>
      <c r="F323" s="8" t="n">
        <v>3010.8814</v>
      </c>
      <c r="G323" s="9" t="n">
        <v>3541114</v>
      </c>
      <c r="H323" s="18" t="n">
        <v>0</v>
      </c>
      <c r="I323" s="8" t="n">
        <v>0</v>
      </c>
      <c r="J323" s="9" t="n">
        <v>0</v>
      </c>
      <c r="K323" s="18" t="n">
        <v>0.0212</v>
      </c>
      <c r="L323" s="8" t="n">
        <v>3010.8814</v>
      </c>
      <c r="M323" s="9" t="n">
        <v>3541114</v>
      </c>
      <c r="N323" s="29" t="n">
        <v>12.3725</v>
      </c>
      <c r="O323" s="30" t="n">
        <v>13.1625</v>
      </c>
      <c r="P323" s="30" t="n">
        <v>11.395</v>
      </c>
      <c r="Q323" s="30" t="n">
        <v>12.99</v>
      </c>
      <c r="R323" s="31" t="n">
        <v>0.0499</v>
      </c>
    </row>
    <row r="324">
      <c r="A324" s="11" t="n">
        <v>44424</v>
      </c>
      <c r="B324" s="5" t="inlineStr">
        <is>
          <t>Monday</t>
        </is>
      </c>
      <c r="C324" s="10" t="n">
        <v>44409</v>
      </c>
      <c r="D324" s="5" t="inlineStr">
        <is>
          <t>Q2FY22</t>
        </is>
      </c>
      <c r="E324" s="18" t="n">
        <v>0.0512</v>
      </c>
      <c r="F324" s="8" t="n">
        <v>3175.4255</v>
      </c>
      <c r="G324" s="9" t="n">
        <v>3701099</v>
      </c>
      <c r="H324" s="18" t="n">
        <v>0</v>
      </c>
      <c r="I324" s="8" t="n">
        <v>0</v>
      </c>
      <c r="J324" s="9" t="n">
        <v>0</v>
      </c>
      <c r="K324" s="18" t="n">
        <v>0.0512</v>
      </c>
      <c r="L324" s="8" t="n">
        <v>3175.4255</v>
      </c>
      <c r="M324" s="9" t="n">
        <v>3701099</v>
      </c>
      <c r="N324" s="29" t="n">
        <v>12.99</v>
      </c>
      <c r="O324" s="30" t="n">
        <v>13.6575</v>
      </c>
      <c r="P324" s="30" t="n">
        <v>11.375</v>
      </c>
      <c r="Q324" s="30" t="n">
        <v>13.4575</v>
      </c>
      <c r="R324" s="31" t="n">
        <v>0.036</v>
      </c>
    </row>
    <row r="325">
      <c r="A325" s="11" t="n">
        <v>44425</v>
      </c>
      <c r="B325" s="5" t="inlineStr">
        <is>
          <t>Tuesday</t>
        </is>
      </c>
      <c r="C325" s="10" t="n">
        <v>44409</v>
      </c>
      <c r="D325" s="5" t="inlineStr">
        <is>
          <t>Q2FY22</t>
        </is>
      </c>
      <c r="E325" s="18" t="n">
        <v>0.0384</v>
      </c>
      <c r="F325" s="8" t="n">
        <v>3025.9013</v>
      </c>
      <c r="G325" s="9" t="n">
        <v>3384534</v>
      </c>
      <c r="H325" s="18" t="n">
        <v>0</v>
      </c>
      <c r="I325" s="8" t="n">
        <v>0</v>
      </c>
      <c r="J325" s="9" t="n">
        <v>0</v>
      </c>
      <c r="K325" s="18" t="n">
        <v>0.0384</v>
      </c>
      <c r="L325" s="8" t="n">
        <v>3025.9013</v>
      </c>
      <c r="M325" s="9" t="n">
        <v>3384534</v>
      </c>
      <c r="N325" s="29" t="n">
        <v>13.4575</v>
      </c>
      <c r="O325" s="30" t="n">
        <v>13.61</v>
      </c>
      <c r="P325" s="30" t="n">
        <v>12.0275</v>
      </c>
      <c r="Q325" s="30" t="n">
        <v>13.4125</v>
      </c>
      <c r="R325" s="31" t="n">
        <v>-0.0033</v>
      </c>
    </row>
    <row r="326">
      <c r="A326" s="11" t="n">
        <v>44426</v>
      </c>
      <c r="B326" s="5" t="inlineStr">
        <is>
          <t>Wednesday</t>
        </is>
      </c>
      <c r="C326" s="10" t="n">
        <v>44409</v>
      </c>
      <c r="D326" s="5" t="inlineStr">
        <is>
          <t>Q2FY22</t>
        </is>
      </c>
      <c r="E326" s="18" t="n">
        <v>0.0213</v>
      </c>
      <c r="F326" s="8" t="n">
        <v>3023.9459</v>
      </c>
      <c r="G326" s="9" t="n">
        <v>3326274</v>
      </c>
      <c r="H326" s="18" t="n">
        <v>0</v>
      </c>
      <c r="I326" s="8" t="n">
        <v>0</v>
      </c>
      <c r="J326" s="9" t="n">
        <v>0</v>
      </c>
      <c r="K326" s="18" t="n">
        <v>0.0213</v>
      </c>
      <c r="L326" s="8" t="n">
        <v>3023.9459</v>
      </c>
      <c r="M326" s="9" t="n">
        <v>3326274</v>
      </c>
      <c r="N326" s="29" t="n">
        <v>13.4125</v>
      </c>
      <c r="O326" s="30" t="n">
        <v>13.4125</v>
      </c>
      <c r="P326" s="30" t="n">
        <v>11.12</v>
      </c>
      <c r="Q326" s="30" t="n">
        <v>12.905</v>
      </c>
      <c r="R326" s="31" t="n">
        <v>-0.0378</v>
      </c>
    </row>
    <row r="327">
      <c r="A327" s="11" t="n">
        <v>44428</v>
      </c>
      <c r="B327" s="5" t="inlineStr">
        <is>
          <t>Friday</t>
        </is>
      </c>
      <c r="C327" s="10" t="n">
        <v>44409</v>
      </c>
      <c r="D327" s="5" t="inlineStr">
        <is>
          <t>Q2FY22</t>
        </is>
      </c>
      <c r="E327" s="18" t="n">
        <v>0.0192</v>
      </c>
      <c r="F327" s="8" t="n">
        <v>3010.9942</v>
      </c>
      <c r="G327" s="9" t="n">
        <v>3421774</v>
      </c>
      <c r="H327" s="18" t="n">
        <v>0</v>
      </c>
      <c r="I327" s="8" t="n">
        <v>0</v>
      </c>
      <c r="J327" s="9" t="n">
        <v>0</v>
      </c>
      <c r="K327" s="18" t="n">
        <v>0.0192</v>
      </c>
      <c r="L327" s="8" t="n">
        <v>3010.9942</v>
      </c>
      <c r="M327" s="9" t="n">
        <v>3421774</v>
      </c>
      <c r="N327" s="29" t="n">
        <v>12.905</v>
      </c>
      <c r="O327" s="30" t="n">
        <v>14.14</v>
      </c>
      <c r="P327" s="30" t="n">
        <v>12.3475</v>
      </c>
      <c r="Q327" s="30" t="n">
        <v>14.015</v>
      </c>
      <c r="R327" s="31" t="n">
        <v>0.08599999999999999</v>
      </c>
    </row>
    <row r="328">
      <c r="A328" s="11" t="n">
        <v>44431</v>
      </c>
      <c r="B328" s="5" t="inlineStr">
        <is>
          <t>Monday</t>
        </is>
      </c>
      <c r="C328" s="10" t="n">
        <v>44409</v>
      </c>
      <c r="D328" s="5" t="inlineStr">
        <is>
          <t>Q2FY22</t>
        </is>
      </c>
      <c r="E328" s="18" t="n">
        <v>0.0449</v>
      </c>
      <c r="F328" s="8" t="n">
        <v>3016.8759</v>
      </c>
      <c r="G328" s="9" t="n">
        <v>3359614</v>
      </c>
      <c r="H328" s="18" t="n">
        <v>0</v>
      </c>
      <c r="I328" s="8" t="n">
        <v>0</v>
      </c>
      <c r="J328" s="9" t="n">
        <v>0</v>
      </c>
      <c r="K328" s="18" t="n">
        <v>0.0449</v>
      </c>
      <c r="L328" s="8" t="n">
        <v>3016.8759</v>
      </c>
      <c r="M328" s="9" t="n">
        <v>3359614</v>
      </c>
      <c r="N328" s="29" t="n">
        <v>14.015</v>
      </c>
      <c r="O328" s="30" t="n">
        <v>14.44</v>
      </c>
      <c r="P328" s="30" t="n">
        <v>12.725</v>
      </c>
      <c r="Q328" s="30" t="n">
        <v>13.685</v>
      </c>
      <c r="R328" s="31" t="n">
        <v>-0.0235</v>
      </c>
    </row>
    <row r="329">
      <c r="A329" s="11" t="n">
        <v>44432</v>
      </c>
      <c r="B329" s="5" t="inlineStr">
        <is>
          <t>Tuesday</t>
        </is>
      </c>
      <c r="C329" s="10" t="n">
        <v>44409</v>
      </c>
      <c r="D329" s="5" t="inlineStr">
        <is>
          <t>Q2FY22</t>
        </is>
      </c>
      <c r="E329" s="18" t="n">
        <v>0.0417</v>
      </c>
      <c r="F329" s="8" t="n">
        <v>3029.3064</v>
      </c>
      <c r="G329" s="9" t="n">
        <v>3368337</v>
      </c>
      <c r="H329" s="18" t="n">
        <v>0</v>
      </c>
      <c r="I329" s="8" t="n">
        <v>0</v>
      </c>
      <c r="J329" s="9" t="n">
        <v>0</v>
      </c>
      <c r="K329" s="18" t="n">
        <v>0.0417</v>
      </c>
      <c r="L329" s="8" t="n">
        <v>3029.3064</v>
      </c>
      <c r="M329" s="9" t="n">
        <v>3368337</v>
      </c>
      <c r="N329" s="29" t="n">
        <v>13.685</v>
      </c>
      <c r="O329" s="30" t="n">
        <v>14.5075</v>
      </c>
      <c r="P329" s="30" t="n">
        <v>13.0975</v>
      </c>
      <c r="Q329" s="30" t="n">
        <v>13.1875</v>
      </c>
      <c r="R329" s="31" t="n">
        <v>-0.0364</v>
      </c>
    </row>
    <row r="330">
      <c r="A330" s="11" t="n">
        <v>44433</v>
      </c>
      <c r="B330" s="5" t="inlineStr">
        <is>
          <t>Wednesday</t>
        </is>
      </c>
      <c r="C330" s="10" t="n">
        <v>44409</v>
      </c>
      <c r="D330" s="5" t="inlineStr">
        <is>
          <t>Q2FY22</t>
        </is>
      </c>
      <c r="E330" s="18" t="n">
        <v>0.0341</v>
      </c>
      <c r="F330" s="8" t="n">
        <v>3053.7158</v>
      </c>
      <c r="G330" s="9" t="n">
        <v>3475255</v>
      </c>
      <c r="H330" s="18" t="n">
        <v>0</v>
      </c>
      <c r="I330" s="8" t="n">
        <v>0</v>
      </c>
      <c r="J330" s="9" t="n">
        <v>0</v>
      </c>
      <c r="K330" s="18" t="n">
        <v>0.0341</v>
      </c>
      <c r="L330" s="8" t="n">
        <v>3053.7158</v>
      </c>
      <c r="M330" s="9" t="n">
        <v>3475255</v>
      </c>
      <c r="N330" s="29" t="n">
        <v>13.1875</v>
      </c>
      <c r="O330" s="30" t="n">
        <v>13.9725</v>
      </c>
      <c r="P330" s="30" t="n">
        <v>12.265</v>
      </c>
      <c r="Q330" s="30" t="n">
        <v>13.4975</v>
      </c>
      <c r="R330" s="31" t="n">
        <v>0.0235</v>
      </c>
    </row>
    <row r="331">
      <c r="A331" s="11" t="n">
        <v>44434</v>
      </c>
      <c r="B331" s="5" t="inlineStr">
        <is>
          <t>Thursday</t>
        </is>
      </c>
      <c r="C331" s="10" t="n">
        <v>44409</v>
      </c>
      <c r="D331" s="5" t="inlineStr">
        <is>
          <t>Q2FY22</t>
        </is>
      </c>
      <c r="E331" s="18" t="n">
        <v>0.0262</v>
      </c>
      <c r="F331" s="8" t="n">
        <v>3030.3635</v>
      </c>
      <c r="G331" s="9" t="n">
        <v>3392052</v>
      </c>
      <c r="H331" s="18" t="n">
        <v>0</v>
      </c>
      <c r="I331" s="8" t="n">
        <v>0</v>
      </c>
      <c r="J331" s="9" t="n">
        <v>0</v>
      </c>
      <c r="K331" s="18" t="n">
        <v>0.0262</v>
      </c>
      <c r="L331" s="8" t="n">
        <v>3030.3635</v>
      </c>
      <c r="M331" s="9" t="n">
        <v>3392052</v>
      </c>
      <c r="N331" s="29" t="n">
        <v>13.4975</v>
      </c>
      <c r="O331" s="30" t="n">
        <v>14.195</v>
      </c>
      <c r="P331" s="30" t="n">
        <v>12.1125</v>
      </c>
      <c r="Q331" s="30" t="n">
        <v>13.5375</v>
      </c>
      <c r="R331" s="31" t="n">
        <v>0.003</v>
      </c>
    </row>
    <row r="332">
      <c r="A332" s="11" t="n">
        <v>44435</v>
      </c>
      <c r="B332" s="5" t="inlineStr">
        <is>
          <t>Friday</t>
        </is>
      </c>
      <c r="C332" s="10" t="n">
        <v>44409</v>
      </c>
      <c r="D332" s="5" t="inlineStr">
        <is>
          <t>Q2FY22</t>
        </is>
      </c>
      <c r="E332" s="18" t="n">
        <v>0.0195</v>
      </c>
      <c r="F332" s="8" t="n">
        <v>3007.1948</v>
      </c>
      <c r="G332" s="9" t="n">
        <v>3560790</v>
      </c>
      <c r="H332" s="18" t="n">
        <v>0</v>
      </c>
      <c r="I332" s="8" t="n">
        <v>0</v>
      </c>
      <c r="J332" s="9" t="n">
        <v>0</v>
      </c>
      <c r="K332" s="18" t="n">
        <v>0.0195</v>
      </c>
      <c r="L332" s="8" t="n">
        <v>3007.1948</v>
      </c>
      <c r="M332" s="9" t="n">
        <v>3560790</v>
      </c>
      <c r="N332" s="29" t="n">
        <v>13.5375</v>
      </c>
      <c r="O332" s="30" t="n">
        <v>13.76</v>
      </c>
      <c r="P332" s="30" t="n">
        <v>12.94</v>
      </c>
      <c r="Q332" s="30" t="n">
        <v>13.405</v>
      </c>
      <c r="R332" s="31" t="n">
        <v>-0.0098</v>
      </c>
    </row>
    <row r="333">
      <c r="A333" s="11" t="n">
        <v>44438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 t="n">
        <v>0.0565</v>
      </c>
      <c r="F333" s="8" t="n">
        <v>3020.9963</v>
      </c>
      <c r="G333" s="9" t="n">
        <v>3647664</v>
      </c>
      <c r="H333" s="18" t="n">
        <v>0</v>
      </c>
      <c r="I333" s="8" t="n">
        <v>0</v>
      </c>
      <c r="J333" s="9" t="n">
        <v>0</v>
      </c>
      <c r="K333" s="18" t="n">
        <v>0.0565</v>
      </c>
      <c r="L333" s="8" t="n">
        <v>3020.9963</v>
      </c>
      <c r="M333" s="9" t="n">
        <v>3647664</v>
      </c>
      <c r="N333" s="29" t="n">
        <v>13.405</v>
      </c>
      <c r="O333" s="30" t="n">
        <v>13.685</v>
      </c>
      <c r="P333" s="30" t="n">
        <v>12.4025</v>
      </c>
      <c r="Q333" s="30" t="n">
        <v>13.3175</v>
      </c>
      <c r="R333" s="31" t="n">
        <v>-0.0065</v>
      </c>
    </row>
    <row r="334">
      <c r="A334" s="11" t="n">
        <v>44439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 t="n">
        <v>0.0398</v>
      </c>
      <c r="F334" s="8" t="n">
        <v>3023.1709</v>
      </c>
      <c r="G334" s="9" t="n">
        <v>3513730</v>
      </c>
      <c r="H334" s="18" t="n">
        <v>0</v>
      </c>
      <c r="I334" s="8" t="n">
        <v>0</v>
      </c>
      <c r="J334" s="9" t="n">
        <v>0</v>
      </c>
      <c r="K334" s="18" t="n">
        <v>0.0398</v>
      </c>
      <c r="L334" s="8" t="n">
        <v>3023.1709</v>
      </c>
      <c r="M334" s="9" t="n">
        <v>3513730</v>
      </c>
      <c r="N334" s="29" t="n">
        <v>13.3175</v>
      </c>
      <c r="O334" s="30" t="n">
        <v>14.765</v>
      </c>
      <c r="P334" s="30" t="n">
        <v>12.635</v>
      </c>
      <c r="Q334" s="30" t="n">
        <v>14.52</v>
      </c>
      <c r="R334" s="31" t="n">
        <v>0.09030000000000001</v>
      </c>
    </row>
    <row r="335">
      <c r="A335" s="11" t="n">
        <v>44440</v>
      </c>
      <c r="B335" s="5" t="inlineStr">
        <is>
          <t>Wednesday</t>
        </is>
      </c>
      <c r="C335" s="10" t="n">
        <v>44440</v>
      </c>
      <c r="D335" s="5" t="inlineStr">
        <is>
          <t>Q2FY22</t>
        </is>
      </c>
      <c r="E335" s="18" t="n">
        <v>0.0043</v>
      </c>
      <c r="F335" s="8" t="n">
        <v>388.9227</v>
      </c>
      <c r="G335" s="9" t="n">
        <v>410475</v>
      </c>
      <c r="H335" s="18" t="n">
        <v>0</v>
      </c>
      <c r="I335" s="8" t="n">
        <v>0</v>
      </c>
      <c r="J335" s="9" t="n">
        <v>0</v>
      </c>
      <c r="K335" s="18" t="n">
        <v>0.0043</v>
      </c>
      <c r="L335" s="8" t="n">
        <v>388.9227</v>
      </c>
      <c r="M335" s="9" t="n">
        <v>410475</v>
      </c>
      <c r="N335" s="29" t="n">
        <v>14.52</v>
      </c>
      <c r="O335" s="30" t="n">
        <v>15.63</v>
      </c>
      <c r="P335" s="30" t="n">
        <v>13.9</v>
      </c>
      <c r="Q335" s="30" t="n">
        <v>14.185</v>
      </c>
      <c r="R335" s="31" t="n">
        <v>-0.0231</v>
      </c>
    </row>
    <row r="336">
      <c r="A336" s="11" t="n">
        <v>44441</v>
      </c>
      <c r="B336" s="5" t="inlineStr">
        <is>
          <t>Thursday</t>
        </is>
      </c>
      <c r="C336" s="10" t="n">
        <v>44440</v>
      </c>
      <c r="D336" s="5" t="inlineStr">
        <is>
          <t>Q2FY22</t>
        </is>
      </c>
      <c r="E336" s="18" t="n">
        <v>0.012</v>
      </c>
      <c r="F336" s="8" t="n">
        <v>1366.6258</v>
      </c>
      <c r="G336" s="9" t="n">
        <v>1518520</v>
      </c>
      <c r="H336" s="18" t="n">
        <v>0</v>
      </c>
      <c r="I336" s="8" t="n">
        <v>0</v>
      </c>
      <c r="J336" s="9" t="n">
        <v>0</v>
      </c>
      <c r="K336" s="18" t="n">
        <v>0.012</v>
      </c>
      <c r="L336" s="8" t="n">
        <v>1366.6258</v>
      </c>
      <c r="M336" s="9" t="n">
        <v>1518520</v>
      </c>
      <c r="N336" s="29" t="n">
        <v>14.185</v>
      </c>
      <c r="O336" s="30" t="n">
        <v>14.385</v>
      </c>
      <c r="P336" s="30" t="n">
        <v>13.61</v>
      </c>
      <c r="Q336" s="30" t="n">
        <v>14.24</v>
      </c>
      <c r="R336" s="31" t="n">
        <v>0.0039</v>
      </c>
    </row>
    <row r="337">
      <c r="A337" s="11" t="n">
        <v>44442</v>
      </c>
      <c r="B337" s="5" t="inlineStr">
        <is>
          <t>Friday</t>
        </is>
      </c>
      <c r="C337" s="10" t="n">
        <v>44440</v>
      </c>
      <c r="D337" s="5" t="inlineStr">
        <is>
          <t>Q2FY22</t>
        </is>
      </c>
      <c r="E337" s="18" t="n">
        <v>0.0112</v>
      </c>
      <c r="F337" s="8" t="n">
        <v>1723.2476</v>
      </c>
      <c r="G337" s="9" t="n">
        <v>1954666</v>
      </c>
      <c r="H337" s="18" t="n">
        <v>0</v>
      </c>
      <c r="I337" s="8" t="n">
        <v>0</v>
      </c>
      <c r="J337" s="9" t="n">
        <v>0</v>
      </c>
      <c r="K337" s="18" t="n">
        <v>0.0112</v>
      </c>
      <c r="L337" s="8" t="n">
        <v>1723.2476</v>
      </c>
      <c r="M337" s="9" t="n">
        <v>1954666</v>
      </c>
      <c r="N337" s="29" t="n">
        <v>14.24</v>
      </c>
      <c r="O337" s="30" t="n">
        <v>14.645</v>
      </c>
      <c r="P337" s="30" t="n">
        <v>13.58</v>
      </c>
      <c r="Q337" s="30" t="n">
        <v>14.5425</v>
      </c>
      <c r="R337" s="31" t="n">
        <v>0.0212</v>
      </c>
    </row>
    <row r="338">
      <c r="A338" s="11" t="n">
        <v>44445</v>
      </c>
      <c r="B338" s="5" t="inlineStr">
        <is>
          <t>Monday</t>
        </is>
      </c>
      <c r="C338" s="10" t="n">
        <v>44440</v>
      </c>
      <c r="D338" s="5" t="inlineStr">
        <is>
          <t>Q2FY22</t>
        </is>
      </c>
      <c r="E338" s="18" t="n">
        <v>0.029</v>
      </c>
      <c r="F338" s="8" t="n">
        <v>1741.1658</v>
      </c>
      <c r="G338" s="9" t="n">
        <v>2001938</v>
      </c>
      <c r="H338" s="18" t="n">
        <v>0</v>
      </c>
      <c r="I338" s="8" t="n">
        <v>0</v>
      </c>
      <c r="J338" s="9" t="n">
        <v>0</v>
      </c>
      <c r="K338" s="18" t="n">
        <v>0.029</v>
      </c>
      <c r="L338" s="8" t="n">
        <v>1741.1658</v>
      </c>
      <c r="M338" s="9" t="n">
        <v>2001938</v>
      </c>
      <c r="N338" s="29" t="n">
        <v>14.5425</v>
      </c>
      <c r="O338" s="30" t="n">
        <v>15.28</v>
      </c>
      <c r="P338" s="30" t="n">
        <v>14.055</v>
      </c>
      <c r="Q338" s="30" t="n">
        <v>15.105</v>
      </c>
      <c r="R338" s="31" t="n">
        <v>0.0387</v>
      </c>
    </row>
    <row r="339">
      <c r="A339" s="11" t="n">
        <v>44446</v>
      </c>
      <c r="B339" s="5" t="inlineStr">
        <is>
          <t>Tuesday</t>
        </is>
      </c>
      <c r="C339" s="10" t="n">
        <v>44440</v>
      </c>
      <c r="D339" s="5" t="inlineStr">
        <is>
          <t>Q2FY22</t>
        </is>
      </c>
      <c r="E339" s="18" t="n">
        <v>0.018</v>
      </c>
      <c r="F339" s="8" t="n">
        <v>1757.5951</v>
      </c>
      <c r="G339" s="9" t="n">
        <v>1966328</v>
      </c>
      <c r="H339" s="18" t="n">
        <v>0</v>
      </c>
      <c r="I339" s="8" t="n">
        <v>0</v>
      </c>
      <c r="J339" s="9" t="n">
        <v>0</v>
      </c>
      <c r="K339" s="18" t="n">
        <v>0.018</v>
      </c>
      <c r="L339" s="8" t="n">
        <v>1757.5951</v>
      </c>
      <c r="M339" s="9" t="n">
        <v>1966328</v>
      </c>
      <c r="N339" s="29" t="n">
        <v>15.105</v>
      </c>
      <c r="O339" s="30" t="n">
        <v>15.23</v>
      </c>
      <c r="P339" s="30" t="n">
        <v>14.585</v>
      </c>
      <c r="Q339" s="30" t="n">
        <v>14.895</v>
      </c>
      <c r="R339" s="31" t="n">
        <v>-0.0139</v>
      </c>
    </row>
    <row r="340">
      <c r="A340" s="11" t="n">
        <v>44447</v>
      </c>
      <c r="B340" s="5" t="inlineStr">
        <is>
          <t>Wednesday</t>
        </is>
      </c>
      <c r="C340" s="10" t="n">
        <v>44440</v>
      </c>
      <c r="D340" s="5" t="inlineStr">
        <is>
          <t>Q2FY22</t>
        </is>
      </c>
      <c r="E340" s="18" t="n">
        <v>0.0144</v>
      </c>
      <c r="F340" s="8" t="n">
        <v>1746.964</v>
      </c>
      <c r="G340" s="9" t="n">
        <v>1970877</v>
      </c>
      <c r="H340" s="18" t="n">
        <v>0</v>
      </c>
      <c r="I340" s="8" t="n">
        <v>0</v>
      </c>
      <c r="J340" s="9" t="n">
        <v>0</v>
      </c>
      <c r="K340" s="18" t="n">
        <v>0.0144</v>
      </c>
      <c r="L340" s="8" t="n">
        <v>1746.964</v>
      </c>
      <c r="M340" s="9" t="n">
        <v>1970877</v>
      </c>
      <c r="N340" s="29" t="n">
        <v>14.895</v>
      </c>
      <c r="O340" s="30" t="n">
        <v>15.0625</v>
      </c>
      <c r="P340" s="30" t="n">
        <v>12.485</v>
      </c>
      <c r="Q340" s="30" t="n">
        <v>14.41</v>
      </c>
      <c r="R340" s="31" t="n">
        <v>-0.0326</v>
      </c>
    </row>
    <row r="341">
      <c r="A341" s="11" t="n">
        <v>44448</v>
      </c>
      <c r="B341" s="5" t="inlineStr">
        <is>
          <t>Thursday</t>
        </is>
      </c>
      <c r="C341" s="10" t="n">
        <v>44440</v>
      </c>
      <c r="D341" s="5" t="inlineStr">
        <is>
          <t>Q2FY22</t>
        </is>
      </c>
      <c r="E341" s="18" t="n">
        <v>0.0115</v>
      </c>
      <c r="F341" s="8" t="n">
        <v>1812.9692</v>
      </c>
      <c r="G341" s="9" t="n">
        <v>2065036</v>
      </c>
      <c r="H341" s="18" t="n">
        <v>0</v>
      </c>
      <c r="I341" s="8" t="n">
        <v>0</v>
      </c>
      <c r="J341" s="9" t="n">
        <v>0</v>
      </c>
      <c r="K341" s="18" t="n">
        <v>0.0115</v>
      </c>
      <c r="L341" s="8" t="n">
        <v>1812.9692</v>
      </c>
      <c r="M341" s="9" t="n">
        <v>2065036</v>
      </c>
      <c r="N341" s="29" t="n">
        <v>14.41</v>
      </c>
      <c r="O341" s="30" t="n">
        <v>14.41</v>
      </c>
      <c r="P341" s="30" t="n">
        <v>13.6375</v>
      </c>
      <c r="Q341" s="30" t="n">
        <v>13.9425</v>
      </c>
      <c r="R341" s="31" t="n">
        <v>-0.0324</v>
      </c>
    </row>
    <row r="342">
      <c r="A342" s="11" t="n">
        <v>44452</v>
      </c>
      <c r="B342" s="5" t="inlineStr">
        <is>
          <t>Monday</t>
        </is>
      </c>
      <c r="C342" s="10" t="n">
        <v>44440</v>
      </c>
      <c r="D342" s="5" t="inlineStr">
        <is>
          <t>Q2FY22</t>
        </is>
      </c>
      <c r="E342" s="18" t="n">
        <v>0.0234</v>
      </c>
      <c r="F342" s="8" t="n">
        <v>1714.624</v>
      </c>
      <c r="G342" s="9" t="n">
        <v>1926754</v>
      </c>
      <c r="H342" s="18" t="n">
        <v>0</v>
      </c>
      <c r="I342" s="8" t="n">
        <v>0</v>
      </c>
      <c r="J342" s="9" t="n">
        <v>0</v>
      </c>
      <c r="K342" s="18" t="n">
        <v>0.0234</v>
      </c>
      <c r="L342" s="8" t="n">
        <v>1714.624</v>
      </c>
      <c r="M342" s="9" t="n">
        <v>1926754</v>
      </c>
      <c r="N342" s="29" t="n">
        <v>13.9425</v>
      </c>
      <c r="O342" s="30" t="n">
        <v>14.7775</v>
      </c>
      <c r="P342" s="30" t="n">
        <v>11.9175</v>
      </c>
      <c r="Q342" s="30" t="n">
        <v>14.025</v>
      </c>
      <c r="R342" s="31" t="n">
        <v>0.0059</v>
      </c>
    </row>
    <row r="343">
      <c r="A343" s="11" t="n">
        <v>44453</v>
      </c>
      <c r="B343" s="5" t="inlineStr">
        <is>
          <t>Tuesday</t>
        </is>
      </c>
      <c r="C343" s="10" t="n">
        <v>44440</v>
      </c>
      <c r="D343" s="5" t="inlineStr">
        <is>
          <t>Q2FY22</t>
        </is>
      </c>
      <c r="E343" s="18" t="n">
        <v>0.018</v>
      </c>
      <c r="F343" s="8" t="n">
        <v>1741.8282</v>
      </c>
      <c r="G343" s="9" t="n">
        <v>1965235</v>
      </c>
      <c r="H343" s="18" t="n">
        <v>0</v>
      </c>
      <c r="I343" s="8" t="n">
        <v>0</v>
      </c>
      <c r="J343" s="9" t="n">
        <v>0</v>
      </c>
      <c r="K343" s="18" t="n">
        <v>0.018</v>
      </c>
      <c r="L343" s="8" t="n">
        <v>1741.8282</v>
      </c>
      <c r="M343" s="9" t="n">
        <v>1965235</v>
      </c>
      <c r="N343" s="29" t="n">
        <v>14.025</v>
      </c>
      <c r="O343" s="30" t="n">
        <v>14.025</v>
      </c>
      <c r="P343" s="30" t="n">
        <v>10.8725</v>
      </c>
      <c r="Q343" s="30" t="n">
        <v>13.575</v>
      </c>
      <c r="R343" s="31" t="n">
        <v>-0.0321</v>
      </c>
    </row>
    <row r="344">
      <c r="A344" s="11" t="n">
        <v>44454</v>
      </c>
      <c r="B344" s="5" t="inlineStr">
        <is>
          <t>Wednesday</t>
        </is>
      </c>
      <c r="C344" s="10" t="n">
        <v>44440</v>
      </c>
      <c r="D344" s="5" t="inlineStr">
        <is>
          <t>Q2FY22</t>
        </is>
      </c>
      <c r="E344" s="18" t="n">
        <v>0.0104</v>
      </c>
      <c r="F344" s="8" t="n">
        <v>1669.3909</v>
      </c>
      <c r="G344" s="9" t="n">
        <v>1871101</v>
      </c>
      <c r="H344" s="18" t="n">
        <v>0</v>
      </c>
      <c r="I344" s="8" t="n">
        <v>0</v>
      </c>
      <c r="J344" s="9" t="n">
        <v>0</v>
      </c>
      <c r="K344" s="18" t="n">
        <v>0.0104</v>
      </c>
      <c r="L344" s="8" t="n">
        <v>1669.3909</v>
      </c>
      <c r="M344" s="9" t="n">
        <v>1871101</v>
      </c>
      <c r="N344" s="29" t="n">
        <v>13.575</v>
      </c>
      <c r="O344" s="30" t="n">
        <v>13.875</v>
      </c>
      <c r="P344" s="30" t="n">
        <v>12.37</v>
      </c>
      <c r="Q344" s="30" t="n">
        <v>13.73</v>
      </c>
      <c r="R344" s="31" t="n">
        <v>0.0114</v>
      </c>
    </row>
    <row r="345">
      <c r="A345" s="11" t="n">
        <v>44455</v>
      </c>
      <c r="B345" s="5" t="inlineStr">
        <is>
          <t>Thursday</t>
        </is>
      </c>
      <c r="C345" s="10" t="n">
        <v>44440</v>
      </c>
      <c r="D345" s="5" t="inlineStr">
        <is>
          <t>Q2FY22</t>
        </is>
      </c>
      <c r="E345" s="18" t="n">
        <v>0.0098</v>
      </c>
      <c r="F345" s="8" t="n">
        <v>1732.1955</v>
      </c>
      <c r="G345" s="9" t="n">
        <v>1896356</v>
      </c>
      <c r="H345" s="18" t="n">
        <v>0</v>
      </c>
      <c r="I345" s="8" t="n">
        <v>0</v>
      </c>
      <c r="J345" s="9" t="n">
        <v>0</v>
      </c>
      <c r="K345" s="18" t="n">
        <v>0.0098</v>
      </c>
      <c r="L345" s="8" t="n">
        <v>1732.1955</v>
      </c>
      <c r="M345" s="9" t="n">
        <v>1896356</v>
      </c>
      <c r="N345" s="29" t="n">
        <v>13.73</v>
      </c>
      <c r="O345" s="30" t="n">
        <v>14.525</v>
      </c>
      <c r="P345" s="30" t="n">
        <v>9.025</v>
      </c>
      <c r="Q345" s="30" t="n">
        <v>14.4125</v>
      </c>
      <c r="R345" s="31" t="n">
        <v>0.0497</v>
      </c>
    </row>
    <row r="346">
      <c r="A346" s="11" t="n">
        <v>44456</v>
      </c>
      <c r="B346" s="5" t="inlineStr">
        <is>
          <t>Friday</t>
        </is>
      </c>
      <c r="C346" s="10" t="n">
        <v>44440</v>
      </c>
      <c r="D346" s="5" t="inlineStr">
        <is>
          <t>Q2FY22</t>
        </is>
      </c>
      <c r="E346" s="18" t="n">
        <v>0.0097</v>
      </c>
      <c r="F346" s="8" t="n">
        <v>1639.0679</v>
      </c>
      <c r="G346" s="9" t="n">
        <v>1785981</v>
      </c>
      <c r="H346" s="18" t="n">
        <v>0</v>
      </c>
      <c r="I346" s="8" t="n">
        <v>0</v>
      </c>
      <c r="J346" s="9" t="n">
        <v>0</v>
      </c>
      <c r="K346" s="18" t="n">
        <v>0.0097</v>
      </c>
      <c r="L346" s="8" t="n">
        <v>1639.0679</v>
      </c>
      <c r="M346" s="9" t="n">
        <v>1785981</v>
      </c>
      <c r="N346" s="29" t="n">
        <v>14.4125</v>
      </c>
      <c r="O346" s="30" t="n">
        <v>15.65</v>
      </c>
      <c r="P346" s="30" t="n">
        <v>12.1375</v>
      </c>
      <c r="Q346" s="30" t="n">
        <v>15.2325</v>
      </c>
      <c r="R346" s="31" t="n">
        <v>0.0569</v>
      </c>
    </row>
    <row r="347">
      <c r="A347" s="11" t="n">
        <v>44459</v>
      </c>
      <c r="B347" s="5" t="inlineStr">
        <is>
          <t>Monday</t>
        </is>
      </c>
      <c r="C347" s="10" t="n">
        <v>44440</v>
      </c>
      <c r="D347" s="5" t="inlineStr">
        <is>
          <t>Q2FY22</t>
        </is>
      </c>
      <c r="E347" s="18" t="n">
        <v>0.0194</v>
      </c>
      <c r="F347" s="8" t="n">
        <v>1726.343</v>
      </c>
      <c r="G347" s="9" t="n">
        <v>1975008</v>
      </c>
      <c r="H347" s="18" t="n">
        <v>0</v>
      </c>
      <c r="I347" s="8" t="n">
        <v>0</v>
      </c>
      <c r="J347" s="9" t="n">
        <v>0</v>
      </c>
      <c r="K347" s="18" t="n">
        <v>0.0194</v>
      </c>
      <c r="L347" s="8" t="n">
        <v>1726.343</v>
      </c>
      <c r="M347" s="9" t="n">
        <v>1975008</v>
      </c>
      <c r="N347" s="29" t="n">
        <v>15.2325</v>
      </c>
      <c r="O347" s="30" t="n">
        <v>17.8075</v>
      </c>
      <c r="P347" s="30" t="n">
        <v>10.2275</v>
      </c>
      <c r="Q347" s="30" t="n">
        <v>17.4925</v>
      </c>
      <c r="R347" s="31" t="n">
        <v>0.1484</v>
      </c>
    </row>
    <row r="348">
      <c r="A348" s="11" t="n">
        <v>44460</v>
      </c>
      <c r="B348" s="5" t="inlineStr">
        <is>
          <t>Tuesday</t>
        </is>
      </c>
      <c r="C348" s="10" t="n">
        <v>44440</v>
      </c>
      <c r="D348" s="5" t="inlineStr">
        <is>
          <t>Q2FY22</t>
        </is>
      </c>
      <c r="E348" s="18" t="n">
        <v>0.0142</v>
      </c>
      <c r="F348" s="8" t="n">
        <v>1653.8479</v>
      </c>
      <c r="G348" s="9" t="n">
        <v>1827297</v>
      </c>
      <c r="H348" s="18" t="n">
        <v>0</v>
      </c>
      <c r="I348" s="8" t="n">
        <v>0</v>
      </c>
      <c r="J348" s="9" t="n">
        <v>0</v>
      </c>
      <c r="K348" s="18" t="n">
        <v>0.0142</v>
      </c>
      <c r="L348" s="8" t="n">
        <v>1653.8479</v>
      </c>
      <c r="M348" s="9" t="n">
        <v>1827297</v>
      </c>
      <c r="N348" s="29" t="n">
        <v>17.4925</v>
      </c>
      <c r="O348" s="30" t="n">
        <v>17.9975</v>
      </c>
      <c r="P348" s="30" t="n">
        <v>13.0025</v>
      </c>
      <c r="Q348" s="30" t="n">
        <v>16.52</v>
      </c>
      <c r="R348" s="31" t="n">
        <v>-0.0556</v>
      </c>
    </row>
    <row r="349">
      <c r="A349" s="11" t="n">
        <v>44461</v>
      </c>
      <c r="B349" s="5" t="inlineStr">
        <is>
          <t>Wednesday</t>
        </is>
      </c>
      <c r="C349" s="10" t="n">
        <v>44440</v>
      </c>
      <c r="D349" s="5" t="inlineStr">
        <is>
          <t>Q2FY22</t>
        </is>
      </c>
      <c r="E349" s="18" t="n">
        <v>0.0098</v>
      </c>
      <c r="F349" s="8" t="n">
        <v>1762.6644</v>
      </c>
      <c r="G349" s="9" t="n">
        <v>1887268</v>
      </c>
      <c r="H349" s="18" t="n">
        <v>0</v>
      </c>
      <c r="I349" s="8" t="n">
        <v>0</v>
      </c>
      <c r="J349" s="9" t="n">
        <v>0</v>
      </c>
      <c r="K349" s="18" t="n">
        <v>0.0098</v>
      </c>
      <c r="L349" s="8" t="n">
        <v>1762.6644</v>
      </c>
      <c r="M349" s="9" t="n">
        <v>1887268</v>
      </c>
      <c r="N349" s="29" t="n">
        <v>16.52</v>
      </c>
      <c r="O349" s="30" t="n">
        <v>16.86</v>
      </c>
      <c r="P349" s="30" t="n">
        <v>13.2775</v>
      </c>
      <c r="Q349" s="30" t="n">
        <v>16.4925</v>
      </c>
      <c r="R349" s="31" t="n">
        <v>-0.0017</v>
      </c>
    </row>
    <row r="350">
      <c r="A350" s="11" t="n">
        <v>44462</v>
      </c>
      <c r="B350" s="5" t="inlineStr">
        <is>
          <t>Thursday</t>
        </is>
      </c>
      <c r="C350" s="10" t="n">
        <v>44440</v>
      </c>
      <c r="D350" s="5" t="inlineStr">
        <is>
          <t>Q2FY22</t>
        </is>
      </c>
      <c r="E350" s="18" t="n">
        <v>0.008699999999999999</v>
      </c>
      <c r="F350" s="8" t="n">
        <v>1601.6343</v>
      </c>
      <c r="G350" s="9" t="n">
        <v>1714288</v>
      </c>
      <c r="H350" s="18" t="n">
        <v>0</v>
      </c>
      <c r="I350" s="8" t="n">
        <v>0</v>
      </c>
      <c r="J350" s="9" t="n">
        <v>0</v>
      </c>
      <c r="K350" s="18" t="n">
        <v>0.008699999999999999</v>
      </c>
      <c r="L350" s="8" t="n">
        <v>1601.6343</v>
      </c>
      <c r="M350" s="9" t="n">
        <v>1714288</v>
      </c>
      <c r="N350" s="29" t="n">
        <v>16.4925</v>
      </c>
      <c r="O350" s="30" t="n">
        <v>16.9375</v>
      </c>
      <c r="P350" s="30" t="n">
        <v>10.3125</v>
      </c>
      <c r="Q350" s="30" t="n">
        <v>16.6025</v>
      </c>
      <c r="R350" s="31" t="n">
        <v>0.0067</v>
      </c>
    </row>
    <row r="351">
      <c r="A351" s="11" t="n">
        <v>44463</v>
      </c>
      <c r="B351" s="5" t="inlineStr">
        <is>
          <t>Friday</t>
        </is>
      </c>
      <c r="C351" s="10" t="n">
        <v>44440</v>
      </c>
      <c r="D351" s="5" t="inlineStr">
        <is>
          <t>Q2FY22</t>
        </is>
      </c>
      <c r="E351" s="18" t="n">
        <v>0.009900000000000001</v>
      </c>
      <c r="F351" s="8" t="n">
        <v>1765.4974</v>
      </c>
      <c r="G351" s="9" t="n">
        <v>1924238</v>
      </c>
      <c r="H351" s="18" t="n">
        <v>0</v>
      </c>
      <c r="I351" s="8" t="n">
        <v>0</v>
      </c>
      <c r="J351" s="9" t="n">
        <v>0</v>
      </c>
      <c r="K351" s="18" t="n">
        <v>0.009900000000000001</v>
      </c>
      <c r="L351" s="8" t="n">
        <v>1765.4974</v>
      </c>
      <c r="M351" s="9" t="n">
        <v>1924238</v>
      </c>
      <c r="N351" s="29" t="n">
        <v>16.6025</v>
      </c>
      <c r="O351" s="30" t="n">
        <v>17.33</v>
      </c>
      <c r="P351" s="30" t="n">
        <v>12.7725</v>
      </c>
      <c r="Q351" s="30" t="n">
        <v>16.9225</v>
      </c>
      <c r="R351" s="31" t="n">
        <v>0.0193</v>
      </c>
    </row>
    <row r="352">
      <c r="A352" s="11" t="n">
        <v>44466</v>
      </c>
      <c r="B352" s="5" t="inlineStr">
        <is>
          <t>Monday</t>
        </is>
      </c>
      <c r="C352" s="10" t="n">
        <v>44440</v>
      </c>
      <c r="D352" s="5" t="inlineStr">
        <is>
          <t>Q2FY22</t>
        </is>
      </c>
      <c r="E352" s="18" t="n">
        <v>0.0181</v>
      </c>
      <c r="F352" s="8" t="n">
        <v>1610.5376</v>
      </c>
      <c r="G352" s="9" t="n">
        <v>1777992</v>
      </c>
      <c r="H352" s="18" t="n">
        <v>0</v>
      </c>
      <c r="I352" s="8" t="n">
        <v>0</v>
      </c>
      <c r="J352" s="9" t="n">
        <v>0</v>
      </c>
      <c r="K352" s="18" t="n">
        <v>0.0181</v>
      </c>
      <c r="L352" s="8" t="n">
        <v>1610.5376</v>
      </c>
      <c r="M352" s="9" t="n">
        <v>1777992</v>
      </c>
      <c r="N352" s="29" t="n">
        <v>16.9225</v>
      </c>
      <c r="O352" s="30" t="n">
        <v>18.1375</v>
      </c>
      <c r="P352" s="30" t="n">
        <v>13.515</v>
      </c>
      <c r="Q352" s="30" t="n">
        <v>18.0525</v>
      </c>
      <c r="R352" s="31" t="n">
        <v>0.0668</v>
      </c>
    </row>
    <row r="353">
      <c r="A353" s="11" t="n">
        <v>44467</v>
      </c>
      <c r="B353" s="5" t="inlineStr">
        <is>
          <t>Tuesday</t>
        </is>
      </c>
      <c r="C353" s="10" t="n">
        <v>44440</v>
      </c>
      <c r="D353" s="5" t="inlineStr">
        <is>
          <t>Q2FY22</t>
        </is>
      </c>
      <c r="E353" s="18" t="n">
        <v>0.0166</v>
      </c>
      <c r="F353" s="8" t="n">
        <v>1684.2109</v>
      </c>
      <c r="G353" s="9" t="n">
        <v>1960882</v>
      </c>
      <c r="H353" s="18" t="n">
        <v>0</v>
      </c>
      <c r="I353" s="8" t="n">
        <v>0</v>
      </c>
      <c r="J353" s="9" t="n">
        <v>0</v>
      </c>
      <c r="K353" s="18" t="n">
        <v>0.0166</v>
      </c>
      <c r="L353" s="8" t="n">
        <v>1684.2109</v>
      </c>
      <c r="M353" s="9" t="n">
        <v>1960882</v>
      </c>
      <c r="N353" s="29" t="n">
        <v>18.0525</v>
      </c>
      <c r="O353" s="30" t="n">
        <v>18.57</v>
      </c>
      <c r="P353" s="30" t="n">
        <v>15.3725</v>
      </c>
      <c r="Q353" s="30" t="n">
        <v>18.535</v>
      </c>
      <c r="R353" s="31" t="n">
        <v>0.0267</v>
      </c>
    </row>
    <row r="354">
      <c r="A354" s="11" t="n">
        <v>44468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 t="n">
        <v>0.0145</v>
      </c>
      <c r="F354" s="8" t="n">
        <v>1610.857</v>
      </c>
      <c r="G354" s="9" t="n">
        <v>1951374</v>
      </c>
      <c r="H354" s="18" t="n">
        <v>0</v>
      </c>
      <c r="I354" s="8" t="n">
        <v>0</v>
      </c>
      <c r="J354" s="9" t="n">
        <v>0</v>
      </c>
      <c r="K354" s="18" t="n">
        <v>0.0145</v>
      </c>
      <c r="L354" s="8" t="n">
        <v>1610.857</v>
      </c>
      <c r="M354" s="9" t="n">
        <v>1951374</v>
      </c>
      <c r="N354" s="29" t="n">
        <v>18.535</v>
      </c>
      <c r="O354" s="30" t="n">
        <v>19.435</v>
      </c>
      <c r="P354" s="30" t="n">
        <v>16.7575</v>
      </c>
      <c r="Q354" s="30" t="n">
        <v>18.8375</v>
      </c>
      <c r="R354" s="31" t="n">
        <v>0.0163</v>
      </c>
    </row>
    <row r="355">
      <c r="A355" s="11" t="n">
        <v>44469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 t="n">
        <v>0.0115</v>
      </c>
      <c r="F355" s="8" t="n">
        <v>1657.1593</v>
      </c>
      <c r="G355" s="9" t="n">
        <v>2000545</v>
      </c>
      <c r="H355" s="18" t="n">
        <v>0</v>
      </c>
      <c r="I355" s="8" t="n">
        <v>0</v>
      </c>
      <c r="J355" s="9" t="n">
        <v>0</v>
      </c>
      <c r="K355" s="18" t="n">
        <v>0.0115</v>
      </c>
      <c r="L355" s="8" t="n">
        <v>1657.1593</v>
      </c>
      <c r="M355" s="9" t="n">
        <v>2000545</v>
      </c>
      <c r="N355" s="29" t="n">
        <v>18.8375</v>
      </c>
      <c r="O355" s="30" t="n">
        <v>19.1375</v>
      </c>
      <c r="P355" s="30" t="n">
        <v>17.15</v>
      </c>
      <c r="Q355" s="30" t="n">
        <v>18.4025</v>
      </c>
      <c r="R355" s="31" t="n">
        <v>-0.0231</v>
      </c>
    </row>
    <row r="356">
      <c r="A356" s="11" t="n">
        <v>44470</v>
      </c>
      <c r="B356" s="5" t="inlineStr">
        <is>
          <t>Friday</t>
        </is>
      </c>
      <c r="C356" s="10" t="n">
        <v>44470</v>
      </c>
      <c r="D356" s="5" t="inlineStr">
        <is>
          <t>Q3FY22</t>
        </is>
      </c>
      <c r="E356" s="18" t="n">
        <v>0.1345</v>
      </c>
      <c r="F356" s="8" t="n">
        <v>2087.91</v>
      </c>
      <c r="G356" s="9" t="n">
        <v>2229621</v>
      </c>
      <c r="H356" s="18" t="n">
        <v>0</v>
      </c>
      <c r="I356" s="8" t="n">
        <v>0</v>
      </c>
      <c r="J356" s="9" t="n">
        <v>0</v>
      </c>
      <c r="K356" s="18" t="n">
        <v>0.1345</v>
      </c>
      <c r="L356" s="8" t="n">
        <v>2087.91</v>
      </c>
      <c r="M356" s="9" t="n">
        <v>2229621</v>
      </c>
      <c r="N356" s="29" t="n">
        <v>18.4025</v>
      </c>
      <c r="O356" s="30" t="n">
        <v>19.075</v>
      </c>
      <c r="P356" s="30" t="n">
        <v>16.9975</v>
      </c>
      <c r="Q356" s="30" t="n">
        <v>17.21</v>
      </c>
      <c r="R356" s="31" t="n">
        <v>-0.0648</v>
      </c>
    </row>
    <row r="357">
      <c r="A357" s="11" t="n">
        <v>44473</v>
      </c>
      <c r="B357" s="5" t="inlineStr">
        <is>
          <t>Monday</t>
        </is>
      </c>
      <c r="C357" s="10" t="n">
        <v>44470</v>
      </c>
      <c r="D357" s="5" t="inlineStr">
        <is>
          <t>Q3FY22</t>
        </is>
      </c>
      <c r="E357" s="18" t="n">
        <v>0.07240000000000001</v>
      </c>
      <c r="F357" s="8" t="n">
        <v>2077.1877</v>
      </c>
      <c r="G357" s="9" t="n">
        <v>2212959</v>
      </c>
      <c r="H357" s="18" t="n">
        <v>0</v>
      </c>
      <c r="I357" s="8" t="n">
        <v>0</v>
      </c>
      <c r="J357" s="9" t="n">
        <v>0</v>
      </c>
      <c r="K357" s="18" t="n">
        <v>0.07240000000000001</v>
      </c>
      <c r="L357" s="8" t="n">
        <v>2077.1877</v>
      </c>
      <c r="M357" s="9" t="n">
        <v>2212959</v>
      </c>
      <c r="N357" s="29" t="n">
        <v>17.21</v>
      </c>
      <c r="O357" s="30" t="n">
        <v>17.53</v>
      </c>
      <c r="P357" s="30" t="n">
        <v>15.3175</v>
      </c>
      <c r="Q357" s="30" t="n">
        <v>16.735</v>
      </c>
      <c r="R357" s="31" t="n">
        <v>-0.0276</v>
      </c>
    </row>
    <row r="358">
      <c r="A358" s="11" t="n">
        <v>44474</v>
      </c>
      <c r="B358" s="5" t="inlineStr">
        <is>
          <t>Tuesday</t>
        </is>
      </c>
      <c r="C358" s="10" t="n">
        <v>44470</v>
      </c>
      <c r="D358" s="5" t="inlineStr">
        <is>
          <t>Q3FY22</t>
        </is>
      </c>
      <c r="E358" s="18" t="n">
        <v>0.0554</v>
      </c>
      <c r="F358" s="8" t="n">
        <v>2128.3926</v>
      </c>
      <c r="G358" s="9" t="n">
        <v>2293210</v>
      </c>
      <c r="H358" s="18" t="n">
        <v>0</v>
      </c>
      <c r="I358" s="8" t="n">
        <v>0</v>
      </c>
      <c r="J358" s="9" t="n">
        <v>0</v>
      </c>
      <c r="K358" s="18" t="n">
        <v>0.0554</v>
      </c>
      <c r="L358" s="8" t="n">
        <v>2128.3926</v>
      </c>
      <c r="M358" s="9" t="n">
        <v>2293210</v>
      </c>
      <c r="N358" s="29" t="n">
        <v>16.735</v>
      </c>
      <c r="O358" s="30" t="n">
        <v>17.1325</v>
      </c>
      <c r="P358" s="30" t="n">
        <v>16.295</v>
      </c>
      <c r="Q358" s="30" t="n">
        <v>16.3975</v>
      </c>
      <c r="R358" s="31" t="n">
        <v>-0.0202</v>
      </c>
    </row>
    <row r="359">
      <c r="A359" s="11" t="n">
        <v>44475</v>
      </c>
      <c r="B359" s="5" t="inlineStr">
        <is>
          <t>Wednesday</t>
        </is>
      </c>
      <c r="C359" s="10" t="n">
        <v>44470</v>
      </c>
      <c r="D359" s="5" t="inlineStr">
        <is>
          <t>Q3FY22</t>
        </is>
      </c>
      <c r="E359" s="18" t="n">
        <v>0.1734</v>
      </c>
      <c r="F359" s="8" t="n">
        <v>2064.4476</v>
      </c>
      <c r="G359" s="9" t="n">
        <v>2233223</v>
      </c>
      <c r="H359" s="18" t="n">
        <v>0</v>
      </c>
      <c r="I359" s="8" t="n">
        <v>0</v>
      </c>
      <c r="J359" s="9" t="n">
        <v>0</v>
      </c>
      <c r="K359" s="18" t="n">
        <v>0.1734</v>
      </c>
      <c r="L359" s="8" t="n">
        <v>2064.4476</v>
      </c>
      <c r="M359" s="9" t="n">
        <v>2233223</v>
      </c>
      <c r="N359" s="29" t="n">
        <v>16.3975</v>
      </c>
      <c r="O359" s="30" t="n">
        <v>17.59</v>
      </c>
      <c r="P359" s="30" t="n">
        <v>16.1075</v>
      </c>
      <c r="Q359" s="30" t="n">
        <v>17.3325</v>
      </c>
      <c r="R359" s="31" t="n">
        <v>0.057</v>
      </c>
    </row>
    <row r="360">
      <c r="A360" s="11" t="n">
        <v>44476</v>
      </c>
      <c r="B360" s="5" t="inlineStr">
        <is>
          <t>Thursday</t>
        </is>
      </c>
      <c r="C360" s="10" t="n">
        <v>44470</v>
      </c>
      <c r="D360" s="5" t="inlineStr">
        <is>
          <t>Q3FY22</t>
        </is>
      </c>
      <c r="E360" s="18" t="n">
        <v>0.0668</v>
      </c>
      <c r="F360" s="8" t="n">
        <v>2137.8247</v>
      </c>
      <c r="G360" s="9" t="n">
        <v>2360981</v>
      </c>
      <c r="H360" s="18" t="n">
        <v>0</v>
      </c>
      <c r="I360" s="8" t="n">
        <v>0</v>
      </c>
      <c r="J360" s="9" t="n">
        <v>0</v>
      </c>
      <c r="K360" s="18" t="n">
        <v>0.0668</v>
      </c>
      <c r="L360" s="8" t="n">
        <v>2137.8247</v>
      </c>
      <c r="M360" s="9" t="n">
        <v>2360981</v>
      </c>
      <c r="N360" s="29" t="n">
        <v>17.3325</v>
      </c>
      <c r="O360" s="30" t="n">
        <v>17.3325</v>
      </c>
      <c r="P360" s="30" t="n">
        <v>14.4525</v>
      </c>
      <c r="Q360" s="30" t="n">
        <v>16.155</v>
      </c>
      <c r="R360" s="31" t="n">
        <v>-0.0679</v>
      </c>
    </row>
    <row r="361">
      <c r="A361" s="11" t="n">
        <v>44477</v>
      </c>
      <c r="B361" s="5" t="inlineStr">
        <is>
          <t>Friday</t>
        </is>
      </c>
      <c r="C361" s="10" t="n">
        <v>44470</v>
      </c>
      <c r="D361" s="5" t="inlineStr">
        <is>
          <t>Q3FY22</t>
        </is>
      </c>
      <c r="E361" s="18" t="n">
        <v>0.0181</v>
      </c>
      <c r="F361" s="8" t="n">
        <v>2203.1811</v>
      </c>
      <c r="G361" s="9" t="n">
        <v>2489793</v>
      </c>
      <c r="H361" s="18" t="n">
        <v>0</v>
      </c>
      <c r="I361" s="8" t="n">
        <v>0</v>
      </c>
      <c r="J361" s="9" t="n">
        <v>0</v>
      </c>
      <c r="K361" s="18" t="n">
        <v>0.0181</v>
      </c>
      <c r="L361" s="8" t="n">
        <v>2203.1811</v>
      </c>
      <c r="M361" s="9" t="n">
        <v>2489793</v>
      </c>
      <c r="N361" s="29" t="n">
        <v>16.155</v>
      </c>
      <c r="O361" s="30" t="n">
        <v>16.4025</v>
      </c>
      <c r="P361" s="30" t="n">
        <v>15.5325</v>
      </c>
      <c r="Q361" s="30" t="n">
        <v>15.6525</v>
      </c>
      <c r="R361" s="31" t="n">
        <v>-0.0311</v>
      </c>
    </row>
    <row r="362">
      <c r="A362" s="11" t="n">
        <v>44480</v>
      </c>
      <c r="B362" s="5" t="inlineStr">
        <is>
          <t>Monday</t>
        </is>
      </c>
      <c r="C362" s="10" t="n">
        <v>44470</v>
      </c>
      <c r="D362" s="5" t="inlineStr">
        <is>
          <t>Q3FY22</t>
        </is>
      </c>
      <c r="E362" s="18" t="n">
        <v>0.1541</v>
      </c>
      <c r="F362" s="8" t="n">
        <v>2169.5678</v>
      </c>
      <c r="G362" s="9" t="n">
        <v>2255677</v>
      </c>
      <c r="H362" s="18" t="n">
        <v>0</v>
      </c>
      <c r="I362" s="8" t="n">
        <v>0</v>
      </c>
      <c r="J362" s="9" t="n">
        <v>0</v>
      </c>
      <c r="K362" s="18" t="n">
        <v>0.1541</v>
      </c>
      <c r="L362" s="8" t="n">
        <v>2169.5678</v>
      </c>
      <c r="M362" s="9" t="n">
        <v>2255677</v>
      </c>
      <c r="N362" s="29" t="n">
        <v>15.6525</v>
      </c>
      <c r="O362" s="30" t="n">
        <v>16.41</v>
      </c>
      <c r="P362" s="30" t="n">
        <v>12.23</v>
      </c>
      <c r="Q362" s="30" t="n">
        <v>16.085</v>
      </c>
      <c r="R362" s="31" t="n">
        <v>0.0276</v>
      </c>
    </row>
    <row r="363">
      <c r="A363" s="11" t="n">
        <v>44481</v>
      </c>
      <c r="B363" s="5" t="inlineStr">
        <is>
          <t>Tuesday</t>
        </is>
      </c>
      <c r="C363" s="10" t="n">
        <v>44470</v>
      </c>
      <c r="D363" s="5" t="inlineStr">
        <is>
          <t>Q3FY22</t>
        </is>
      </c>
      <c r="E363" s="18" t="n">
        <v>0.0891</v>
      </c>
      <c r="F363" s="8" t="n">
        <v>2205.1405</v>
      </c>
      <c r="G363" s="9" t="n">
        <v>2250815</v>
      </c>
      <c r="H363" s="18" t="n">
        <v>0</v>
      </c>
      <c r="I363" s="8" t="n">
        <v>0</v>
      </c>
      <c r="J363" s="9" t="n">
        <v>0</v>
      </c>
      <c r="K363" s="18" t="n">
        <v>0.0891</v>
      </c>
      <c r="L363" s="8" t="n">
        <v>2205.1405</v>
      </c>
      <c r="M363" s="9" t="n">
        <v>2250815</v>
      </c>
      <c r="N363" s="29" t="n">
        <v>16.085</v>
      </c>
      <c r="O363" s="30" t="n">
        <v>16.3975</v>
      </c>
      <c r="P363" s="30" t="n">
        <v>13.9375</v>
      </c>
      <c r="Q363" s="30" t="n">
        <v>15.8475</v>
      </c>
      <c r="R363" s="31" t="n">
        <v>-0.0148</v>
      </c>
    </row>
    <row r="364">
      <c r="A364" s="11" t="n">
        <v>44482</v>
      </c>
      <c r="B364" s="5" t="inlineStr">
        <is>
          <t>Wednesday</t>
        </is>
      </c>
      <c r="C364" s="10" t="n">
        <v>44470</v>
      </c>
      <c r="D364" s="5" t="inlineStr">
        <is>
          <t>Q3FY22</t>
        </is>
      </c>
      <c r="E364" s="18" t="n">
        <v>0.038</v>
      </c>
      <c r="F364" s="8" t="n">
        <v>2116.5228</v>
      </c>
      <c r="G364" s="9" t="n">
        <v>2193480</v>
      </c>
      <c r="H364" s="18" t="n">
        <v>0</v>
      </c>
      <c r="I364" s="8" t="n">
        <v>0</v>
      </c>
      <c r="J364" s="9" t="n">
        <v>0</v>
      </c>
      <c r="K364" s="18" t="n">
        <v>0.038</v>
      </c>
      <c r="L364" s="8" t="n">
        <v>2116.5228</v>
      </c>
      <c r="M364" s="9" t="n">
        <v>2193480</v>
      </c>
      <c r="N364" s="29" t="n">
        <v>15.8475</v>
      </c>
      <c r="O364" s="30" t="n">
        <v>16.22</v>
      </c>
      <c r="P364" s="30" t="n">
        <v>13.38</v>
      </c>
      <c r="Q364" s="30" t="n">
        <v>16.1</v>
      </c>
      <c r="R364" s="31" t="n">
        <v>0.0159</v>
      </c>
    </row>
    <row r="365">
      <c r="A365" s="11" t="n">
        <v>44483</v>
      </c>
      <c r="B365" s="5" t="inlineStr">
        <is>
          <t>Thursday</t>
        </is>
      </c>
      <c r="C365" s="10" t="n">
        <v>44470</v>
      </c>
      <c r="D365" s="5" t="inlineStr">
        <is>
          <t>Q3FY22</t>
        </is>
      </c>
      <c r="E365" s="18" t="n">
        <v>0.0514</v>
      </c>
      <c r="F365" s="8" t="n">
        <v>2236.6419</v>
      </c>
      <c r="G365" s="9" t="n">
        <v>2369473</v>
      </c>
      <c r="H365" s="18" t="n">
        <v>0</v>
      </c>
      <c r="I365" s="8" t="n">
        <v>0</v>
      </c>
      <c r="J365" s="9" t="n">
        <v>0</v>
      </c>
      <c r="K365" s="18" t="n">
        <v>0.0514</v>
      </c>
      <c r="L365" s="8" t="n">
        <v>2236.6419</v>
      </c>
      <c r="M365" s="9" t="n">
        <v>2369473</v>
      </c>
      <c r="N365" s="29" t="n">
        <v>16.1</v>
      </c>
      <c r="O365" s="30" t="n">
        <v>16.285</v>
      </c>
      <c r="P365" s="30" t="n">
        <v>12.6125</v>
      </c>
      <c r="Q365" s="30" t="n">
        <v>15.7675</v>
      </c>
      <c r="R365" s="31" t="n">
        <v>-0.0207</v>
      </c>
    </row>
    <row r="366">
      <c r="A366" s="11" t="n">
        <v>44487</v>
      </c>
      <c r="B366" s="5" t="inlineStr">
        <is>
          <t>Monday</t>
        </is>
      </c>
      <c r="C366" s="10" t="n">
        <v>44470</v>
      </c>
      <c r="D366" s="5" t="inlineStr">
        <is>
          <t>Q3FY22</t>
        </is>
      </c>
      <c r="E366" s="18" t="n">
        <v>0.0535</v>
      </c>
      <c r="F366" s="8" t="n">
        <v>2080.7206</v>
      </c>
      <c r="G366" s="9" t="n">
        <v>2239221</v>
      </c>
      <c r="H366" s="18" t="n">
        <v>0</v>
      </c>
      <c r="I366" s="8" t="n">
        <v>0</v>
      </c>
      <c r="J366" s="9" t="n">
        <v>0</v>
      </c>
      <c r="K366" s="18" t="n">
        <v>0.0535</v>
      </c>
      <c r="L366" s="8" t="n">
        <v>2080.7206</v>
      </c>
      <c r="M366" s="9" t="n">
        <v>2239221</v>
      </c>
      <c r="N366" s="29" t="n">
        <v>15.7675</v>
      </c>
      <c r="O366" s="30" t="n">
        <v>17.315</v>
      </c>
      <c r="P366" s="30" t="n">
        <v>14.155</v>
      </c>
      <c r="Q366" s="30" t="n">
        <v>17.185</v>
      </c>
      <c r="R366" s="31" t="n">
        <v>0.08989999999999999</v>
      </c>
    </row>
    <row r="367">
      <c r="A367" s="11" t="n">
        <v>44488</v>
      </c>
      <c r="B367" s="5" t="inlineStr">
        <is>
          <t>Tuesday</t>
        </is>
      </c>
      <c r="C367" s="10" t="n">
        <v>44470</v>
      </c>
      <c r="D367" s="5" t="inlineStr">
        <is>
          <t>Q3FY22</t>
        </is>
      </c>
      <c r="E367" s="18" t="n">
        <v>0.0548</v>
      </c>
      <c r="F367" s="8" t="n">
        <v>2111.8392</v>
      </c>
      <c r="G367" s="9" t="n">
        <v>2177433</v>
      </c>
      <c r="H367" s="18" t="n">
        <v>0</v>
      </c>
      <c r="I367" s="8" t="n">
        <v>0</v>
      </c>
      <c r="J367" s="9" t="n">
        <v>0</v>
      </c>
      <c r="K367" s="18" t="n">
        <v>0.0548</v>
      </c>
      <c r="L367" s="8" t="n">
        <v>2111.8392</v>
      </c>
      <c r="M367" s="9" t="n">
        <v>2177433</v>
      </c>
      <c r="N367" s="29" t="n">
        <v>17.185</v>
      </c>
      <c r="O367" s="30" t="n">
        <v>17.5425</v>
      </c>
      <c r="P367" s="30" t="n">
        <v>14.235</v>
      </c>
      <c r="Q367" s="30" t="n">
        <v>17.3825</v>
      </c>
      <c r="R367" s="31" t="n">
        <v>0.0115</v>
      </c>
    </row>
    <row r="368">
      <c r="A368" s="11" t="n">
        <v>44489</v>
      </c>
      <c r="B368" s="5" t="inlineStr">
        <is>
          <t>Wednesday</t>
        </is>
      </c>
      <c r="C368" s="10" t="n">
        <v>44470</v>
      </c>
      <c r="D368" s="5" t="inlineStr">
        <is>
          <t>Q3FY22</t>
        </is>
      </c>
      <c r="E368" s="18" t="n">
        <v>0.0383</v>
      </c>
      <c r="F368" s="8" t="n">
        <v>2162.3784</v>
      </c>
      <c r="G368" s="9" t="n">
        <v>2196021</v>
      </c>
      <c r="H368" s="18" t="n">
        <v>0</v>
      </c>
      <c r="I368" s="8" t="n">
        <v>0</v>
      </c>
      <c r="J368" s="9" t="n">
        <v>0</v>
      </c>
      <c r="K368" s="18" t="n">
        <v>0.0383</v>
      </c>
      <c r="L368" s="8" t="n">
        <v>2162.3784</v>
      </c>
      <c r="M368" s="9" t="n">
        <v>2196021</v>
      </c>
      <c r="N368" s="29" t="n">
        <v>17.3825</v>
      </c>
      <c r="O368" s="30" t="n">
        <v>18.865</v>
      </c>
      <c r="P368" s="30" t="n">
        <v>15.2325</v>
      </c>
      <c r="Q368" s="30" t="n">
        <v>18.3125</v>
      </c>
      <c r="R368" s="31" t="n">
        <v>0.0535</v>
      </c>
    </row>
    <row r="369">
      <c r="A369" s="11" t="n">
        <v>44490</v>
      </c>
      <c r="B369" s="5" t="inlineStr">
        <is>
          <t>Thursday</t>
        </is>
      </c>
      <c r="C369" s="10" t="n">
        <v>44470</v>
      </c>
      <c r="D369" s="5" t="inlineStr">
        <is>
          <t>Q3FY22</t>
        </is>
      </c>
      <c r="E369" s="18" t="n">
        <v>0.1005</v>
      </c>
      <c r="F369" s="8" t="n">
        <v>2223.8452</v>
      </c>
      <c r="G369" s="9" t="n">
        <v>2279035</v>
      </c>
      <c r="H369" s="18" t="n">
        <v>0</v>
      </c>
      <c r="I369" s="8" t="n">
        <v>0</v>
      </c>
      <c r="J369" s="9" t="n">
        <v>0</v>
      </c>
      <c r="K369" s="18" t="n">
        <v>0.1005</v>
      </c>
      <c r="L369" s="8" t="n">
        <v>2223.8452</v>
      </c>
      <c r="M369" s="9" t="n">
        <v>2279035</v>
      </c>
      <c r="N369" s="29" t="n">
        <v>18.3125</v>
      </c>
      <c r="O369" s="30" t="n">
        <v>18.795</v>
      </c>
      <c r="P369" s="30" t="n">
        <v>14.9075</v>
      </c>
      <c r="Q369" s="30" t="n">
        <v>18.035</v>
      </c>
      <c r="R369" s="31" t="n">
        <v>-0.0152</v>
      </c>
    </row>
    <row r="370">
      <c r="A370" s="11" t="n">
        <v>44491</v>
      </c>
      <c r="B370" s="5" t="inlineStr">
        <is>
          <t>Friday</t>
        </is>
      </c>
      <c r="C370" s="10" t="n">
        <v>44470</v>
      </c>
      <c r="D370" s="5" t="inlineStr">
        <is>
          <t>Q3FY22</t>
        </is>
      </c>
      <c r="E370" s="18" t="n">
        <v>0.0648</v>
      </c>
      <c r="F370" s="8" t="n">
        <v>2527.2077</v>
      </c>
      <c r="G370" s="9" t="n">
        <v>2777052</v>
      </c>
      <c r="H370" s="18" t="n">
        <v>0</v>
      </c>
      <c r="I370" s="8" t="n">
        <v>0</v>
      </c>
      <c r="J370" s="9" t="n">
        <v>0</v>
      </c>
      <c r="K370" s="18" t="n">
        <v>0.0648</v>
      </c>
      <c r="L370" s="8" t="n">
        <v>2527.2077</v>
      </c>
      <c r="M370" s="9" t="n">
        <v>2777052</v>
      </c>
      <c r="N370" s="29" t="n">
        <v>18.035</v>
      </c>
      <c r="O370" s="30" t="n">
        <v>18.035</v>
      </c>
      <c r="P370" s="30" t="n">
        <v>14.355</v>
      </c>
      <c r="Q370" s="30" t="n">
        <v>17.545</v>
      </c>
      <c r="R370" s="31" t="n">
        <v>-0.0272</v>
      </c>
    </row>
    <row r="371">
      <c r="A371" s="11" t="n">
        <v>44494</v>
      </c>
      <c r="B371" s="5" t="inlineStr">
        <is>
          <t>Monday</t>
        </is>
      </c>
      <c r="C371" s="10" t="n">
        <v>44470</v>
      </c>
      <c r="D371" s="5" t="inlineStr">
        <is>
          <t>Q3FY22</t>
        </is>
      </c>
      <c r="E371" s="18" t="n">
        <v>0.0641</v>
      </c>
      <c r="F371" s="8" t="n">
        <v>2660.1392</v>
      </c>
      <c r="G371" s="9" t="n">
        <v>2815922</v>
      </c>
      <c r="H371" s="18" t="n">
        <v>0</v>
      </c>
      <c r="I371" s="8" t="n">
        <v>0</v>
      </c>
      <c r="J371" s="9" t="n">
        <v>0</v>
      </c>
      <c r="K371" s="18" t="n">
        <v>0.0641</v>
      </c>
      <c r="L371" s="8" t="n">
        <v>2660.1392</v>
      </c>
      <c r="M371" s="9" t="n">
        <v>2815922</v>
      </c>
      <c r="N371" s="29" t="n">
        <v>17.545</v>
      </c>
      <c r="O371" s="30" t="n">
        <v>18.7575</v>
      </c>
      <c r="P371" s="30" t="n">
        <v>14.5075</v>
      </c>
      <c r="Q371" s="30" t="n">
        <v>17.61</v>
      </c>
      <c r="R371" s="31" t="n">
        <v>0.0037</v>
      </c>
    </row>
    <row r="372">
      <c r="A372" s="11" t="n">
        <v>44495</v>
      </c>
      <c r="B372" s="5" t="inlineStr">
        <is>
          <t>Tuesday</t>
        </is>
      </c>
      <c r="C372" s="10" t="n">
        <v>44470</v>
      </c>
      <c r="D372" s="5" t="inlineStr">
        <is>
          <t>Q3FY22</t>
        </is>
      </c>
      <c r="E372" s="18" t="n">
        <v>0.0914</v>
      </c>
      <c r="F372" s="8" t="n">
        <v>2861.7089</v>
      </c>
      <c r="G372" s="9" t="n">
        <v>3071669</v>
      </c>
      <c r="H372" s="18" t="n">
        <v>0</v>
      </c>
      <c r="I372" s="8" t="n">
        <v>0</v>
      </c>
      <c r="J372" s="9" t="n">
        <v>0</v>
      </c>
      <c r="K372" s="18" t="n">
        <v>0.0914</v>
      </c>
      <c r="L372" s="8" t="n">
        <v>2861.7089</v>
      </c>
      <c r="M372" s="9" t="n">
        <v>3071669</v>
      </c>
      <c r="N372" s="29" t="n">
        <v>17.61</v>
      </c>
      <c r="O372" s="30" t="n">
        <v>17.725</v>
      </c>
      <c r="P372" s="30" t="n">
        <v>16.645</v>
      </c>
      <c r="Q372" s="30" t="n">
        <v>16.7525</v>
      </c>
      <c r="R372" s="31" t="n">
        <v>-0.0487</v>
      </c>
    </row>
    <row r="373">
      <c r="A373" s="11" t="n">
        <v>44496</v>
      </c>
      <c r="B373" s="5" t="inlineStr">
        <is>
          <t>Wednesday</t>
        </is>
      </c>
      <c r="C373" s="10" t="n">
        <v>44470</v>
      </c>
      <c r="D373" s="5" t="inlineStr">
        <is>
          <t>Q3FY22</t>
        </is>
      </c>
      <c r="E373" s="18" t="n">
        <v>0.0464</v>
      </c>
      <c r="F373" s="8" t="n">
        <v>2868.8843</v>
      </c>
      <c r="G373" s="9" t="n">
        <v>3067391</v>
      </c>
      <c r="H373" s="18" t="n">
        <v>0</v>
      </c>
      <c r="I373" s="8" t="n">
        <v>0</v>
      </c>
      <c r="J373" s="9" t="n">
        <v>0</v>
      </c>
      <c r="K373" s="18" t="n">
        <v>0.0464</v>
      </c>
      <c r="L373" s="8" t="n">
        <v>2868.8843</v>
      </c>
      <c r="M373" s="9" t="n">
        <v>3067391</v>
      </c>
      <c r="N373" s="29" t="n">
        <v>16.7525</v>
      </c>
      <c r="O373" s="30" t="n">
        <v>17.0325</v>
      </c>
      <c r="P373" s="30" t="n">
        <v>15.4025</v>
      </c>
      <c r="Q373" s="30" t="n">
        <v>16.8275</v>
      </c>
      <c r="R373" s="31" t="n">
        <v>0.0045</v>
      </c>
    </row>
    <row r="374">
      <c r="A374" s="11" t="n">
        <v>44497</v>
      </c>
      <c r="B374" s="5" t="inlineStr">
        <is>
          <t>Thursday</t>
        </is>
      </c>
      <c r="C374" s="10" t="n">
        <v>44470</v>
      </c>
      <c r="D374" s="5" t="inlineStr">
        <is>
          <t>Q3FY22</t>
        </is>
      </c>
      <c r="E374" s="18" t="n">
        <v>0.0443</v>
      </c>
      <c r="F374" s="8" t="n">
        <v>2940.9839</v>
      </c>
      <c r="G374" s="9" t="n">
        <v>3367221</v>
      </c>
      <c r="H374" s="18" t="n">
        <v>0</v>
      </c>
      <c r="I374" s="8" t="n">
        <v>0</v>
      </c>
      <c r="J374" s="9" t="n">
        <v>0</v>
      </c>
      <c r="K374" s="18" t="n">
        <v>0.0443</v>
      </c>
      <c r="L374" s="8" t="n">
        <v>2940.9839</v>
      </c>
      <c r="M374" s="9" t="n">
        <v>3367221</v>
      </c>
      <c r="N374" s="29" t="n">
        <v>16.8275</v>
      </c>
      <c r="O374" s="30" t="n">
        <v>18.4325</v>
      </c>
      <c r="P374" s="30" t="n">
        <v>16.8125</v>
      </c>
      <c r="Q374" s="30" t="n">
        <v>17.9125</v>
      </c>
      <c r="R374" s="31" t="n">
        <v>0.0645</v>
      </c>
    </row>
    <row r="375">
      <c r="A375" s="11" t="n">
        <v>44498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 t="n">
        <v>0.08699999999999999</v>
      </c>
      <c r="F375" s="8" t="n">
        <v>2152.3321</v>
      </c>
      <c r="G375" s="9" t="n">
        <v>2136016</v>
      </c>
      <c r="H375" s="18" t="n">
        <v>0</v>
      </c>
      <c r="I375" s="8" t="n">
        <v>0</v>
      </c>
      <c r="J375" s="9" t="n">
        <v>0</v>
      </c>
      <c r="K375" s="18" t="n">
        <v>0.08699999999999999</v>
      </c>
      <c r="L375" s="8" t="n">
        <v>2152.3321</v>
      </c>
      <c r="M375" s="9" t="n">
        <v>2136016</v>
      </c>
      <c r="N375" s="29" t="n">
        <v>17.9125</v>
      </c>
      <c r="O375" s="30" t="n">
        <v>19.64</v>
      </c>
      <c r="P375" s="30" t="n">
        <v>16.2825</v>
      </c>
      <c r="Q375" s="30" t="n">
        <v>17.425</v>
      </c>
      <c r="R375" s="31" t="n">
        <v>-0.0272</v>
      </c>
    </row>
    <row r="376">
      <c r="A376" s="11" t="n">
        <v>44501</v>
      </c>
      <c r="B376" s="5" t="inlineStr">
        <is>
          <t>Monday</t>
        </is>
      </c>
      <c r="C376" s="10" t="n">
        <v>44501</v>
      </c>
      <c r="D376" s="5" t="inlineStr">
        <is>
          <t>Q3FY22</t>
        </is>
      </c>
      <c r="E376" s="18" t="n">
        <v>0.0389</v>
      </c>
      <c r="F376" s="8" t="n">
        <v>2701.8332</v>
      </c>
      <c r="G376" s="9" t="n">
        <v>2690301</v>
      </c>
      <c r="H376" s="18" t="n">
        <v>0</v>
      </c>
      <c r="I376" s="8" t="n">
        <v>0</v>
      </c>
      <c r="J376" s="9" t="n">
        <v>0</v>
      </c>
      <c r="K376" s="18" t="n">
        <v>0.0389</v>
      </c>
      <c r="L376" s="8" t="n">
        <v>2701.8332</v>
      </c>
      <c r="M376" s="9" t="n">
        <v>2690301</v>
      </c>
      <c r="N376" s="29" t="n">
        <v>17.425</v>
      </c>
      <c r="O376" s="30" t="n">
        <v>18.095</v>
      </c>
      <c r="P376" s="30" t="n">
        <v>15.3825</v>
      </c>
      <c r="Q376" s="30" t="n">
        <v>17.235</v>
      </c>
      <c r="R376" s="31" t="n">
        <v>-0.0109</v>
      </c>
    </row>
    <row r="377">
      <c r="A377" s="11" t="n">
        <v>44502</v>
      </c>
      <c r="B377" s="5" t="inlineStr">
        <is>
          <t>Tuesday</t>
        </is>
      </c>
      <c r="C377" s="10" t="n">
        <v>44501</v>
      </c>
      <c r="D377" s="5" t="inlineStr">
        <is>
          <t>Q3FY22</t>
        </is>
      </c>
      <c r="E377" s="18" t="n">
        <v>0.0441</v>
      </c>
      <c r="F377" s="8" t="n">
        <v>2762.9114</v>
      </c>
      <c r="G377" s="9" t="n">
        <v>2759596</v>
      </c>
      <c r="H377" s="18" t="n">
        <v>0</v>
      </c>
      <c r="I377" s="8" t="n">
        <v>0</v>
      </c>
      <c r="J377" s="9" t="n">
        <v>0</v>
      </c>
      <c r="K377" s="18" t="n">
        <v>0.0441</v>
      </c>
      <c r="L377" s="8" t="n">
        <v>2762.9114</v>
      </c>
      <c r="M377" s="9" t="n">
        <v>2759596</v>
      </c>
      <c r="N377" s="29" t="n">
        <v>17.235</v>
      </c>
      <c r="O377" s="30" t="n">
        <v>17.7875</v>
      </c>
      <c r="P377" s="30" t="n">
        <v>16.36</v>
      </c>
      <c r="Q377" s="30" t="n">
        <v>17.0625</v>
      </c>
      <c r="R377" s="31" t="n">
        <v>-0.01</v>
      </c>
    </row>
    <row r="378">
      <c r="A378" s="11" t="n">
        <v>44503</v>
      </c>
      <c r="B378" s="5" t="inlineStr">
        <is>
          <t>Wednesday</t>
        </is>
      </c>
      <c r="C378" s="10" t="n">
        <v>44501</v>
      </c>
      <c r="D378" s="5" t="inlineStr">
        <is>
          <t>Q3FY22</t>
        </is>
      </c>
      <c r="E378" s="18" t="n">
        <v>0.0743</v>
      </c>
      <c r="F378" s="8" t="n">
        <v>2655.6874</v>
      </c>
      <c r="G378" s="9" t="n">
        <v>2793431</v>
      </c>
      <c r="H378" s="18" t="n">
        <v>0</v>
      </c>
      <c r="I378" s="8" t="n">
        <v>0</v>
      </c>
      <c r="J378" s="9" t="n">
        <v>0</v>
      </c>
      <c r="K378" s="18" t="n">
        <v>0.0743</v>
      </c>
      <c r="L378" s="8" t="n">
        <v>2655.6874</v>
      </c>
      <c r="M378" s="9" t="n">
        <v>2793431</v>
      </c>
      <c r="N378" s="29" t="n">
        <v>17.0625</v>
      </c>
      <c r="O378" s="30" t="n">
        <v>17.0625</v>
      </c>
      <c r="P378" s="30" t="n">
        <v>15.7</v>
      </c>
      <c r="Q378" s="30" t="n">
        <v>16.125</v>
      </c>
      <c r="R378" s="31" t="n">
        <v>-0.0549</v>
      </c>
    </row>
    <row r="379">
      <c r="A379" s="11" t="n">
        <v>44504</v>
      </c>
      <c r="B379" s="5" t="inlineStr">
        <is>
          <t>Thursday</t>
        </is>
      </c>
      <c r="C379" s="10" t="n">
        <v>44501</v>
      </c>
      <c r="D379" s="5" t="inlineStr">
        <is>
          <t>Q3FY22</t>
        </is>
      </c>
      <c r="E379" s="18" t="n">
        <v>0.0023</v>
      </c>
      <c r="F379" s="8" t="n">
        <v>85.1016</v>
      </c>
      <c r="G379" s="9" t="n">
        <v>84453</v>
      </c>
      <c r="H379" s="18" t="n">
        <v>0</v>
      </c>
      <c r="I379" s="8" t="n">
        <v>0</v>
      </c>
      <c r="J379" s="9" t="n">
        <v>0</v>
      </c>
      <c r="K379" s="18" t="n">
        <v>0.0023</v>
      </c>
      <c r="L379" s="8" t="n">
        <v>85.1016</v>
      </c>
      <c r="M379" s="9" t="n">
        <v>84453</v>
      </c>
      <c r="N379" s="29" t="n">
        <v>16.125</v>
      </c>
      <c r="O379" s="30" t="n">
        <v>16.4125</v>
      </c>
      <c r="P379" s="30" t="n">
        <v>14.305</v>
      </c>
      <c r="Q379" s="30" t="n">
        <v>15.7475</v>
      </c>
      <c r="R379" s="31" t="n">
        <v>-0.0234</v>
      </c>
    </row>
    <row r="380">
      <c r="A380" s="11" t="n">
        <v>44508</v>
      </c>
      <c r="B380" s="5" t="inlineStr">
        <is>
          <t>Monday</t>
        </is>
      </c>
      <c r="C380" s="10" t="n">
        <v>44501</v>
      </c>
      <c r="D380" s="5" t="inlineStr">
        <is>
          <t>Q3FY22</t>
        </is>
      </c>
      <c r="E380" s="18" t="n">
        <v>0.0863</v>
      </c>
      <c r="F380" s="8" t="n">
        <v>2465.184</v>
      </c>
      <c r="G380" s="9" t="n">
        <v>2472161</v>
      </c>
      <c r="H380" s="18" t="n">
        <v>0</v>
      </c>
      <c r="I380" s="8" t="n">
        <v>0</v>
      </c>
      <c r="J380" s="9" t="n">
        <v>0</v>
      </c>
      <c r="K380" s="18" t="n">
        <v>0.0863</v>
      </c>
      <c r="L380" s="8" t="n">
        <v>2465.184</v>
      </c>
      <c r="M380" s="9" t="n">
        <v>2472161</v>
      </c>
      <c r="N380" s="29" t="n">
        <v>15.7475</v>
      </c>
      <c r="O380" s="30" t="n">
        <v>16.925</v>
      </c>
      <c r="P380" s="30" t="n">
        <v>13.99</v>
      </c>
      <c r="Q380" s="30" t="n">
        <v>16.34</v>
      </c>
      <c r="R380" s="31" t="n">
        <v>0.0376</v>
      </c>
    </row>
    <row r="381">
      <c r="A381" s="11" t="n">
        <v>44509</v>
      </c>
      <c r="B381" s="5" t="inlineStr">
        <is>
          <t>Tuesday</t>
        </is>
      </c>
      <c r="C381" s="10" t="n">
        <v>44501</v>
      </c>
      <c r="D381" s="5" t="inlineStr">
        <is>
          <t>Q3FY22</t>
        </is>
      </c>
      <c r="E381" s="18" t="n">
        <v>0.08450000000000001</v>
      </c>
      <c r="F381" s="8" t="n">
        <v>2787.5686</v>
      </c>
      <c r="G381" s="9" t="n">
        <v>2770957</v>
      </c>
      <c r="H381" s="18" t="n">
        <v>0</v>
      </c>
      <c r="I381" s="8" t="n">
        <v>0</v>
      </c>
      <c r="J381" s="9" t="n">
        <v>0</v>
      </c>
      <c r="K381" s="18" t="n">
        <v>0.08450000000000001</v>
      </c>
      <c r="L381" s="8" t="n">
        <v>2787.5686</v>
      </c>
      <c r="M381" s="9" t="n">
        <v>2770957</v>
      </c>
      <c r="N381" s="29" t="n">
        <v>16.34</v>
      </c>
      <c r="O381" s="30" t="n">
        <v>16.615</v>
      </c>
      <c r="P381" s="30" t="n">
        <v>14.6425</v>
      </c>
      <c r="Q381" s="30" t="n">
        <v>16.0025</v>
      </c>
      <c r="R381" s="31" t="n">
        <v>-0.0207</v>
      </c>
    </row>
    <row r="382">
      <c r="A382" s="11" t="n">
        <v>44510</v>
      </c>
      <c r="B382" s="5" t="inlineStr">
        <is>
          <t>Wednesday</t>
        </is>
      </c>
      <c r="C382" s="10" t="n">
        <v>44501</v>
      </c>
      <c r="D382" s="5" t="inlineStr">
        <is>
          <t>Q3FY22</t>
        </is>
      </c>
      <c r="E382" s="18" t="n">
        <v>0.0633</v>
      </c>
      <c r="F382" s="8" t="n">
        <v>2821.4221</v>
      </c>
      <c r="G382" s="9" t="n">
        <v>2817887</v>
      </c>
      <c r="H382" s="18" t="n">
        <v>0</v>
      </c>
      <c r="I382" s="8" t="n">
        <v>0</v>
      </c>
      <c r="J382" s="9" t="n">
        <v>0</v>
      </c>
      <c r="K382" s="18" t="n">
        <v>0.0633</v>
      </c>
      <c r="L382" s="8" t="n">
        <v>2821.4221</v>
      </c>
      <c r="M382" s="9" t="n">
        <v>2817887</v>
      </c>
      <c r="N382" s="29" t="n">
        <v>16.0025</v>
      </c>
      <c r="O382" s="30" t="n">
        <v>16.685</v>
      </c>
      <c r="P382" s="30" t="n">
        <v>15.14</v>
      </c>
      <c r="Q382" s="30" t="n">
        <v>16.305</v>
      </c>
      <c r="R382" s="31" t="n">
        <v>0.0189</v>
      </c>
    </row>
    <row r="383">
      <c r="A383" s="11" t="n">
        <v>44511</v>
      </c>
      <c r="B383" s="5" t="inlineStr">
        <is>
          <t>Thursday</t>
        </is>
      </c>
      <c r="C383" s="10" t="n">
        <v>44501</v>
      </c>
      <c r="D383" s="5" t="inlineStr">
        <is>
          <t>Q3FY22</t>
        </is>
      </c>
      <c r="E383" s="18" t="n">
        <v>0.0471</v>
      </c>
      <c r="F383" s="8" t="n">
        <v>2872.4068</v>
      </c>
      <c r="G383" s="9" t="n">
        <v>3024500</v>
      </c>
      <c r="H383" s="18" t="n">
        <v>0</v>
      </c>
      <c r="I383" s="8" t="n">
        <v>0</v>
      </c>
      <c r="J383" s="9" t="n">
        <v>0</v>
      </c>
      <c r="K383" s="18" t="n">
        <v>0.0471</v>
      </c>
      <c r="L383" s="8" t="n">
        <v>2872.4068</v>
      </c>
      <c r="M383" s="9" t="n">
        <v>3024500</v>
      </c>
      <c r="N383" s="29" t="n">
        <v>16.305</v>
      </c>
      <c r="O383" s="30" t="n">
        <v>17.285</v>
      </c>
      <c r="P383" s="30" t="n">
        <v>14.645</v>
      </c>
      <c r="Q383" s="30" t="n">
        <v>16.3525</v>
      </c>
      <c r="R383" s="31" t="n">
        <v>0.0029</v>
      </c>
    </row>
    <row r="384">
      <c r="A384" s="11" t="n">
        <v>44512</v>
      </c>
      <c r="B384" s="5" t="inlineStr">
        <is>
          <t>Friday</t>
        </is>
      </c>
      <c r="C384" s="10" t="n">
        <v>44501</v>
      </c>
      <c r="D384" s="5" t="inlineStr">
        <is>
          <t>Q3FY22</t>
        </is>
      </c>
      <c r="E384" s="18" t="n">
        <v>0.0862</v>
      </c>
      <c r="F384" s="8" t="n">
        <v>2699.0443</v>
      </c>
      <c r="G384" s="9" t="n">
        <v>2686177</v>
      </c>
      <c r="H384" s="18" t="n">
        <v>0</v>
      </c>
      <c r="I384" s="8" t="n">
        <v>0</v>
      </c>
      <c r="J384" s="9" t="n">
        <v>0</v>
      </c>
      <c r="K384" s="18" t="n">
        <v>0.0862</v>
      </c>
      <c r="L384" s="8" t="n">
        <v>2699.0443</v>
      </c>
      <c r="M384" s="9" t="n">
        <v>2686177</v>
      </c>
      <c r="N384" s="29" t="n">
        <v>16.3525</v>
      </c>
      <c r="O384" s="30" t="n">
        <v>16.3525</v>
      </c>
      <c r="P384" s="30" t="n">
        <v>14.645</v>
      </c>
      <c r="Q384" s="30" t="n">
        <v>15.2175</v>
      </c>
      <c r="R384" s="31" t="n">
        <v>-0.0694</v>
      </c>
    </row>
    <row r="385">
      <c r="A385" s="11" t="n">
        <v>44515</v>
      </c>
      <c r="B385" s="5" t="inlineStr">
        <is>
          <t>Monday</t>
        </is>
      </c>
      <c r="C385" s="10" t="n">
        <v>44501</v>
      </c>
      <c r="D385" s="5" t="inlineStr">
        <is>
          <t>Q3FY22</t>
        </is>
      </c>
      <c r="E385" s="18" t="n">
        <v>0.07829999999999999</v>
      </c>
      <c r="F385" s="8" t="n">
        <v>2732.3001</v>
      </c>
      <c r="G385" s="9" t="n">
        <v>2730476</v>
      </c>
      <c r="H385" s="18" t="n">
        <v>0</v>
      </c>
      <c r="I385" s="8" t="n">
        <v>0</v>
      </c>
      <c r="J385" s="9" t="n">
        <v>0</v>
      </c>
      <c r="K385" s="18" t="n">
        <v>0.07829999999999999</v>
      </c>
      <c r="L385" s="8" t="n">
        <v>2732.3001</v>
      </c>
      <c r="M385" s="9" t="n">
        <v>2730476</v>
      </c>
      <c r="N385" s="29" t="n">
        <v>15.2175</v>
      </c>
      <c r="O385" s="30" t="n">
        <v>15.8425</v>
      </c>
      <c r="P385" s="30" t="n">
        <v>13.4275</v>
      </c>
      <c r="Q385" s="30" t="n">
        <v>15.465</v>
      </c>
      <c r="R385" s="31" t="n">
        <v>0.0163</v>
      </c>
    </row>
    <row r="386">
      <c r="A386" s="11" t="n">
        <v>44516</v>
      </c>
      <c r="B386" s="5" t="inlineStr">
        <is>
          <t>Tuesday</t>
        </is>
      </c>
      <c r="C386" s="10" t="n">
        <v>44501</v>
      </c>
      <c r="D386" s="5" t="inlineStr">
        <is>
          <t>Q3FY22</t>
        </is>
      </c>
      <c r="E386" s="18" t="n">
        <v>0.083</v>
      </c>
      <c r="F386" s="8" t="n">
        <v>2671.7901</v>
      </c>
      <c r="G386" s="9" t="n">
        <v>2741606</v>
      </c>
      <c r="H386" s="18" t="n">
        <v>0</v>
      </c>
      <c r="I386" s="8" t="n">
        <v>0</v>
      </c>
      <c r="J386" s="9" t="n">
        <v>0</v>
      </c>
      <c r="K386" s="18" t="n">
        <v>0.083</v>
      </c>
      <c r="L386" s="8" t="n">
        <v>2671.7901</v>
      </c>
      <c r="M386" s="9" t="n">
        <v>2741606</v>
      </c>
      <c r="N386" s="29" t="n">
        <v>15.465</v>
      </c>
      <c r="O386" s="30" t="n">
        <v>15.6825</v>
      </c>
      <c r="P386" s="30" t="n">
        <v>13.58</v>
      </c>
      <c r="Q386" s="30" t="n">
        <v>15.195</v>
      </c>
      <c r="R386" s="31" t="n">
        <v>-0.0175</v>
      </c>
    </row>
    <row r="387">
      <c r="A387" s="11" t="n">
        <v>44517</v>
      </c>
      <c r="B387" s="5" t="inlineStr">
        <is>
          <t>Wednesday</t>
        </is>
      </c>
      <c r="C387" s="10" t="n">
        <v>44501</v>
      </c>
      <c r="D387" s="5" t="inlineStr">
        <is>
          <t>Q3FY22</t>
        </is>
      </c>
      <c r="E387" s="18" t="n">
        <v>0.0386</v>
      </c>
      <c r="F387" s="8" t="n">
        <v>2746.0462</v>
      </c>
      <c r="G387" s="9" t="n">
        <v>2810417</v>
      </c>
      <c r="H387" s="18" t="n">
        <v>0</v>
      </c>
      <c r="I387" s="8" t="n">
        <v>0</v>
      </c>
      <c r="J387" s="9" t="n">
        <v>0</v>
      </c>
      <c r="K387" s="18" t="n">
        <v>0.0386</v>
      </c>
      <c r="L387" s="8" t="n">
        <v>2746.0462</v>
      </c>
      <c r="M387" s="9" t="n">
        <v>2810417</v>
      </c>
      <c r="N387" s="29" t="n">
        <v>15.195</v>
      </c>
      <c r="O387" s="30" t="n">
        <v>15.4125</v>
      </c>
      <c r="P387" s="30" t="n">
        <v>13.915</v>
      </c>
      <c r="Q387" s="30" t="n">
        <v>14.98</v>
      </c>
      <c r="R387" s="31" t="n">
        <v>-0.0141</v>
      </c>
    </row>
    <row r="388">
      <c r="A388" s="11" t="n">
        <v>44518</v>
      </c>
      <c r="B388" s="5" t="inlineStr">
        <is>
          <t>Thursday</t>
        </is>
      </c>
      <c r="C388" s="10" t="n">
        <v>44501</v>
      </c>
      <c r="D388" s="5" t="inlineStr">
        <is>
          <t>Q3FY22</t>
        </is>
      </c>
      <c r="E388" s="18" t="n">
        <v>0.0207</v>
      </c>
      <c r="F388" s="8" t="n">
        <v>2844.076</v>
      </c>
      <c r="G388" s="9" t="n">
        <v>2946552</v>
      </c>
      <c r="H388" s="18" t="n">
        <v>0</v>
      </c>
      <c r="I388" s="8" t="n">
        <v>0</v>
      </c>
      <c r="J388" s="9" t="n">
        <v>0</v>
      </c>
      <c r="K388" s="18" t="n">
        <v>0.0207</v>
      </c>
      <c r="L388" s="8" t="n">
        <v>2844.076</v>
      </c>
      <c r="M388" s="9" t="n">
        <v>2946552</v>
      </c>
      <c r="N388" s="29" t="n">
        <v>14.98</v>
      </c>
      <c r="O388" s="30" t="n">
        <v>16.1475</v>
      </c>
      <c r="P388" s="30" t="n">
        <v>12.08</v>
      </c>
      <c r="Q388" s="30" t="n">
        <v>14.8575</v>
      </c>
      <c r="R388" s="31" t="n">
        <v>-0.008200000000000001</v>
      </c>
    </row>
    <row r="389">
      <c r="A389" s="11" t="n">
        <v>44522</v>
      </c>
      <c r="B389" s="5" t="inlineStr">
        <is>
          <t>Monday</t>
        </is>
      </c>
      <c r="C389" s="10" t="n">
        <v>44501</v>
      </c>
      <c r="D389" s="5" t="inlineStr">
        <is>
          <t>Q3FY22</t>
        </is>
      </c>
      <c r="E389" s="18" t="n">
        <v>0.0703</v>
      </c>
      <c r="F389" s="8" t="n">
        <v>2462.9285</v>
      </c>
      <c r="G389" s="9" t="n">
        <v>2454261</v>
      </c>
      <c r="H389" s="18" t="n">
        <v>0</v>
      </c>
      <c r="I389" s="8" t="n">
        <v>0</v>
      </c>
      <c r="J389" s="9" t="n">
        <v>0</v>
      </c>
      <c r="K389" s="18" t="n">
        <v>0.0703</v>
      </c>
      <c r="L389" s="8" t="n">
        <v>2462.9285</v>
      </c>
      <c r="M389" s="9" t="n">
        <v>2454261</v>
      </c>
      <c r="N389" s="29" t="n">
        <v>14.8575</v>
      </c>
      <c r="O389" s="30" t="n">
        <v>18.0825</v>
      </c>
      <c r="P389" s="30" t="n">
        <v>13.5625</v>
      </c>
      <c r="Q389" s="30" t="n">
        <v>17.52</v>
      </c>
      <c r="R389" s="31" t="n">
        <v>0.1792</v>
      </c>
    </row>
    <row r="390">
      <c r="A390" s="11" t="n">
        <v>44523</v>
      </c>
      <c r="B390" s="5" t="inlineStr">
        <is>
          <t>Tuesday</t>
        </is>
      </c>
      <c r="C390" s="10" t="n">
        <v>44501</v>
      </c>
      <c r="D390" s="5" t="inlineStr">
        <is>
          <t>Q3FY22</t>
        </is>
      </c>
      <c r="E390" s="18" t="n">
        <v>0.0636</v>
      </c>
      <c r="F390" s="8" t="n">
        <v>2612.9286</v>
      </c>
      <c r="G390" s="9" t="n">
        <v>2699183</v>
      </c>
      <c r="H390" s="18" t="n">
        <v>0</v>
      </c>
      <c r="I390" s="8" t="n">
        <v>0</v>
      </c>
      <c r="J390" s="9" t="n">
        <v>0</v>
      </c>
      <c r="K390" s="18" t="n">
        <v>0.0636</v>
      </c>
      <c r="L390" s="8" t="n">
        <v>2612.9286</v>
      </c>
      <c r="M390" s="9" t="n">
        <v>2699183</v>
      </c>
      <c r="N390" s="29" t="n">
        <v>17.52</v>
      </c>
      <c r="O390" s="30" t="n">
        <v>20.025</v>
      </c>
      <c r="P390" s="30" t="n">
        <v>16.7925</v>
      </c>
      <c r="Q390" s="30" t="n">
        <v>18.015</v>
      </c>
      <c r="R390" s="31" t="n">
        <v>0.0283</v>
      </c>
    </row>
    <row r="391">
      <c r="A391" s="11" t="n">
        <v>44524</v>
      </c>
      <c r="B391" s="5" t="inlineStr">
        <is>
          <t>Wednesday</t>
        </is>
      </c>
      <c r="C391" s="10" t="n">
        <v>44501</v>
      </c>
      <c r="D391" s="5" t="inlineStr">
        <is>
          <t>Q3FY22</t>
        </is>
      </c>
      <c r="E391" s="18" t="n">
        <v>0.0553</v>
      </c>
      <c r="F391" s="8" t="n">
        <v>2733.3115</v>
      </c>
      <c r="G391" s="9" t="n">
        <v>2728715</v>
      </c>
      <c r="H391" s="18" t="n">
        <v>0</v>
      </c>
      <c r="I391" s="8" t="n">
        <v>0</v>
      </c>
      <c r="J391" s="9" t="n">
        <v>0</v>
      </c>
      <c r="K391" s="18" t="n">
        <v>0.0553</v>
      </c>
      <c r="L391" s="8" t="n">
        <v>2733.3115</v>
      </c>
      <c r="M391" s="9" t="n">
        <v>2728715</v>
      </c>
      <c r="N391" s="29" t="n">
        <v>18.015</v>
      </c>
      <c r="O391" s="30" t="n">
        <v>18.015</v>
      </c>
      <c r="P391" s="30" t="n">
        <v>15.5775</v>
      </c>
      <c r="Q391" s="30" t="n">
        <v>17.095</v>
      </c>
      <c r="R391" s="31" t="n">
        <v>-0.0511</v>
      </c>
    </row>
    <row r="392">
      <c r="A392" s="11" t="n">
        <v>44525</v>
      </c>
      <c r="B392" s="5" t="inlineStr">
        <is>
          <t>Thursday</t>
        </is>
      </c>
      <c r="C392" s="10" t="n">
        <v>44501</v>
      </c>
      <c r="D392" s="5" t="inlineStr">
        <is>
          <t>Q3FY22</t>
        </is>
      </c>
      <c r="E392" s="18" t="n">
        <v>0.023</v>
      </c>
      <c r="F392" s="8" t="n">
        <v>2886.2959</v>
      </c>
      <c r="G392" s="9" t="n">
        <v>3066211</v>
      </c>
      <c r="H392" s="18" t="n">
        <v>0</v>
      </c>
      <c r="I392" s="8" t="n">
        <v>0</v>
      </c>
      <c r="J392" s="9" t="n">
        <v>0</v>
      </c>
      <c r="K392" s="18" t="n">
        <v>0.023</v>
      </c>
      <c r="L392" s="8" t="n">
        <v>2886.2959</v>
      </c>
      <c r="M392" s="9" t="n">
        <v>3066211</v>
      </c>
      <c r="N392" s="29" t="n">
        <v>17.095</v>
      </c>
      <c r="O392" s="30" t="n">
        <v>18.0725</v>
      </c>
      <c r="P392" s="30" t="n">
        <v>16.0025</v>
      </c>
      <c r="Q392" s="30" t="n">
        <v>16.6625</v>
      </c>
      <c r="R392" s="31" t="n">
        <v>-0.0253</v>
      </c>
    </row>
    <row r="393">
      <c r="A393" s="11" t="n">
        <v>44526</v>
      </c>
      <c r="B393" s="5" t="inlineStr">
        <is>
          <t>Friday</t>
        </is>
      </c>
      <c r="C393" s="10" t="n">
        <v>44501</v>
      </c>
      <c r="D393" s="5" t="inlineStr">
        <is>
          <t>Q3FY22</t>
        </is>
      </c>
      <c r="E393" s="18" t="n">
        <v>0.0784</v>
      </c>
      <c r="F393" s="8" t="n">
        <v>2286.4257</v>
      </c>
      <c r="G393" s="9" t="n">
        <v>2301792</v>
      </c>
      <c r="H393" s="18" t="n">
        <v>0</v>
      </c>
      <c r="I393" s="8" t="n">
        <v>0</v>
      </c>
      <c r="J393" s="9" t="n">
        <v>0</v>
      </c>
      <c r="K393" s="18" t="n">
        <v>0.0784</v>
      </c>
      <c r="L393" s="8" t="n">
        <v>2286.4257</v>
      </c>
      <c r="M393" s="9" t="n">
        <v>2301792</v>
      </c>
      <c r="N393" s="29" t="n">
        <v>16.6625</v>
      </c>
      <c r="O393" s="30" t="n">
        <v>21.3925</v>
      </c>
      <c r="P393" s="30" t="n">
        <v>16.05</v>
      </c>
      <c r="Q393" s="30" t="n">
        <v>20.8025</v>
      </c>
      <c r="R393" s="31" t="n">
        <v>0.2485</v>
      </c>
    </row>
    <row r="394">
      <c r="A394" s="11" t="n">
        <v>44529</v>
      </c>
      <c r="B394" s="5" t="inlineStr">
        <is>
          <t>Monday</t>
        </is>
      </c>
      <c r="C394" s="10" t="n">
        <v>44501</v>
      </c>
      <c r="D394" s="5" t="inlineStr">
        <is>
          <t>Q3FY22</t>
        </is>
      </c>
      <c r="E394" s="18" t="n">
        <v>0.0747</v>
      </c>
      <c r="F394" s="8" t="n">
        <v>2562.4681</v>
      </c>
      <c r="G394" s="9" t="n">
        <v>2565194</v>
      </c>
      <c r="H394" s="18" t="n">
        <v>0</v>
      </c>
      <c r="I394" s="8" t="n">
        <v>0</v>
      </c>
      <c r="J394" s="9" t="n">
        <v>0</v>
      </c>
      <c r="K394" s="18" t="n">
        <v>0.0747</v>
      </c>
      <c r="L394" s="8" t="n">
        <v>2562.4681</v>
      </c>
      <c r="M394" s="9" t="n">
        <v>2565194</v>
      </c>
      <c r="N394" s="29" t="n">
        <v>20.8025</v>
      </c>
      <c r="O394" s="30" t="n">
        <v>23.82</v>
      </c>
      <c r="P394" s="30" t="n">
        <v>18.8925</v>
      </c>
      <c r="Q394" s="30" t="n">
        <v>20.83</v>
      </c>
      <c r="R394" s="31" t="n">
        <v>0.0013</v>
      </c>
    </row>
    <row r="395">
      <c r="A395" s="11" t="n">
        <v>44530</v>
      </c>
      <c r="B395" s="5" t="inlineStr">
        <is>
          <t>Tuesday</t>
        </is>
      </c>
      <c r="C395" s="10" t="n">
        <v>44501</v>
      </c>
      <c r="D395" s="5" t="inlineStr">
        <is>
          <t>Q3FY22</t>
        </is>
      </c>
      <c r="E395" s="18" t="n">
        <v>0.0752</v>
      </c>
      <c r="F395" s="8" t="n">
        <v>2551.942</v>
      </c>
      <c r="G395" s="9" t="n">
        <v>2559166</v>
      </c>
      <c r="H395" s="18" t="n">
        <v>0</v>
      </c>
      <c r="I395" s="8" t="n">
        <v>0</v>
      </c>
      <c r="J395" s="9" t="n">
        <v>0</v>
      </c>
      <c r="K395" s="18" t="n">
        <v>0.0752</v>
      </c>
      <c r="L395" s="8" t="n">
        <v>2551.942</v>
      </c>
      <c r="M395" s="9" t="n">
        <v>2559166</v>
      </c>
      <c r="N395" s="29" t="n">
        <v>20.83</v>
      </c>
      <c r="O395" s="30" t="n">
        <v>21.965</v>
      </c>
      <c r="P395" s="30" t="n">
        <v>18.8075</v>
      </c>
      <c r="Q395" s="30" t="n">
        <v>21.1675</v>
      </c>
      <c r="R395" s="31" t="n">
        <v>0.0162</v>
      </c>
    </row>
    <row r="396">
      <c r="A396" s="11" t="n">
        <v>44531</v>
      </c>
      <c r="B396" s="5" t="inlineStr">
        <is>
          <t>Wednesday</t>
        </is>
      </c>
      <c r="C396" s="10" t="n">
        <v>44531</v>
      </c>
      <c r="D396" s="5" t="inlineStr">
        <is>
          <t>Q3FY22</t>
        </is>
      </c>
      <c r="E396" s="18" t="n">
        <v>0.0456</v>
      </c>
      <c r="F396" s="8" t="n">
        <v>2714.8369</v>
      </c>
      <c r="G396" s="9" t="n">
        <v>2722787</v>
      </c>
      <c r="H396" s="18" t="n">
        <v>0</v>
      </c>
      <c r="I396" s="8" t="n">
        <v>0</v>
      </c>
      <c r="J396" s="9" t="n">
        <v>0</v>
      </c>
      <c r="K396" s="18" t="n">
        <v>0.0456</v>
      </c>
      <c r="L396" s="8" t="n">
        <v>2714.8369</v>
      </c>
      <c r="M396" s="9" t="n">
        <v>2722787</v>
      </c>
      <c r="N396" s="29" t="n">
        <v>21.1675</v>
      </c>
      <c r="O396" s="30" t="n">
        <v>21.1675</v>
      </c>
      <c r="P396" s="30" t="n">
        <v>18.935</v>
      </c>
      <c r="Q396" s="30" t="n">
        <v>19.4475</v>
      </c>
      <c r="R396" s="31" t="n">
        <v>-0.0813</v>
      </c>
    </row>
    <row r="397">
      <c r="A397" s="11" t="n">
        <v>44532</v>
      </c>
      <c r="B397" s="5" t="inlineStr">
        <is>
          <t>Thursday</t>
        </is>
      </c>
      <c r="C397" s="10" t="n">
        <v>44531</v>
      </c>
      <c r="D397" s="5" t="inlineStr">
        <is>
          <t>Q3FY22</t>
        </is>
      </c>
      <c r="E397" s="18" t="n">
        <v>0.0257</v>
      </c>
      <c r="F397" s="8" t="n">
        <v>2837.1043</v>
      </c>
      <c r="G397" s="9" t="n">
        <v>2957050</v>
      </c>
      <c r="H397" s="18" t="n">
        <v>0</v>
      </c>
      <c r="I397" s="8" t="n">
        <v>0</v>
      </c>
      <c r="J397" s="9" t="n">
        <v>0</v>
      </c>
      <c r="K397" s="18" t="n">
        <v>0.0257</v>
      </c>
      <c r="L397" s="8" t="n">
        <v>2837.1043</v>
      </c>
      <c r="M397" s="9" t="n">
        <v>2957050</v>
      </c>
      <c r="N397" s="29" t="n">
        <v>19.4475</v>
      </c>
      <c r="O397" s="30" t="n">
        <v>22.965</v>
      </c>
      <c r="P397" s="30" t="n">
        <v>18.0025</v>
      </c>
      <c r="Q397" s="30" t="n">
        <v>18.0875</v>
      </c>
      <c r="R397" s="31" t="n">
        <v>-0.0699</v>
      </c>
    </row>
    <row r="398">
      <c r="A398" s="11" t="n">
        <v>44533</v>
      </c>
      <c r="B398" s="5" t="inlineStr">
        <is>
          <t>Friday</t>
        </is>
      </c>
      <c r="C398" s="10" t="n">
        <v>44531</v>
      </c>
      <c r="D398" s="5" t="inlineStr">
        <is>
          <t>Q3FY22</t>
        </is>
      </c>
      <c r="E398" s="18" t="n">
        <v>0.0672</v>
      </c>
      <c r="F398" s="8" t="n">
        <v>2516.5777</v>
      </c>
      <c r="G398" s="9" t="n">
        <v>2528725</v>
      </c>
      <c r="H398" s="18" t="n">
        <v>0</v>
      </c>
      <c r="I398" s="8" t="n">
        <v>0</v>
      </c>
      <c r="J398" s="9" t="n">
        <v>0</v>
      </c>
      <c r="K398" s="18" t="n">
        <v>0.0672</v>
      </c>
      <c r="L398" s="8" t="n">
        <v>2516.5777</v>
      </c>
      <c r="M398" s="9" t="n">
        <v>2528725</v>
      </c>
      <c r="N398" s="29" t="n">
        <v>18.0875</v>
      </c>
      <c r="O398" s="30" t="n">
        <v>18.8325</v>
      </c>
      <c r="P398" s="30" t="n">
        <v>17.21</v>
      </c>
      <c r="Q398" s="30" t="n">
        <v>18.455</v>
      </c>
      <c r="R398" s="31" t="n">
        <v>0.0203</v>
      </c>
    </row>
    <row r="399">
      <c r="A399" s="11" t="n">
        <v>44536</v>
      </c>
      <c r="B399" s="5" t="inlineStr">
        <is>
          <t>Monday</t>
        </is>
      </c>
      <c r="C399" s="10" t="n">
        <v>44531</v>
      </c>
      <c r="D399" s="5" t="inlineStr">
        <is>
          <t>Q3FY22</t>
        </is>
      </c>
      <c r="E399" s="18" t="n">
        <v>0.0508</v>
      </c>
      <c r="F399" s="8" t="n">
        <v>2622.0292</v>
      </c>
      <c r="G399" s="9" t="n">
        <v>2641535</v>
      </c>
      <c r="H399" s="18" t="n">
        <v>0</v>
      </c>
      <c r="I399" s="8" t="n">
        <v>0</v>
      </c>
      <c r="J399" s="9" t="n">
        <v>0</v>
      </c>
      <c r="K399" s="18" t="n">
        <v>0.0508</v>
      </c>
      <c r="L399" s="8" t="n">
        <v>2622.0292</v>
      </c>
      <c r="M399" s="9" t="n">
        <v>2641535</v>
      </c>
      <c r="N399" s="29" t="n">
        <v>18.455</v>
      </c>
      <c r="O399" s="30" t="n">
        <v>20.4775</v>
      </c>
      <c r="P399" s="30" t="n">
        <v>18.3</v>
      </c>
      <c r="Q399" s="30" t="n">
        <v>20.0775</v>
      </c>
      <c r="R399" s="31" t="n">
        <v>0.08790000000000001</v>
      </c>
    </row>
    <row r="400">
      <c r="A400" s="11" t="n">
        <v>44537</v>
      </c>
      <c r="B400" s="5" t="inlineStr">
        <is>
          <t>Tuesday</t>
        </is>
      </c>
      <c r="C400" s="10" t="n">
        <v>44531</v>
      </c>
      <c r="D400" s="5" t="inlineStr">
        <is>
          <t>Q3FY22</t>
        </is>
      </c>
      <c r="E400" s="18" t="n">
        <v>0.0442</v>
      </c>
      <c r="F400" s="8" t="n">
        <v>2649.8059</v>
      </c>
      <c r="G400" s="9" t="n">
        <v>2672803</v>
      </c>
      <c r="H400" s="18" t="n">
        <v>0</v>
      </c>
      <c r="I400" s="8" t="n">
        <v>0</v>
      </c>
      <c r="J400" s="9" t="n">
        <v>0</v>
      </c>
      <c r="K400" s="18" t="n">
        <v>0.0442</v>
      </c>
      <c r="L400" s="8" t="n">
        <v>2649.8059</v>
      </c>
      <c r="M400" s="9" t="n">
        <v>2672803</v>
      </c>
      <c r="N400" s="29" t="n">
        <v>20.0775</v>
      </c>
      <c r="O400" s="30" t="n">
        <v>20.0775</v>
      </c>
      <c r="P400" s="30" t="n">
        <v>18.2425</v>
      </c>
      <c r="Q400" s="30" t="n">
        <v>18.46</v>
      </c>
      <c r="R400" s="31" t="n">
        <v>-0.0806</v>
      </c>
    </row>
    <row r="401">
      <c r="A401" s="11" t="n">
        <v>44538</v>
      </c>
      <c r="B401" s="5" t="inlineStr">
        <is>
          <t>Wednesday</t>
        </is>
      </c>
      <c r="C401" s="10" t="n">
        <v>44531</v>
      </c>
      <c r="D401" s="5" t="inlineStr">
        <is>
          <t>Q3FY22</t>
        </is>
      </c>
      <c r="E401" s="18" t="n">
        <v>0.0332</v>
      </c>
      <c r="F401" s="8" t="n">
        <v>2716.0901</v>
      </c>
      <c r="G401" s="9" t="n">
        <v>2761251</v>
      </c>
      <c r="H401" s="18" t="n">
        <v>0</v>
      </c>
      <c r="I401" s="8" t="n">
        <v>0</v>
      </c>
      <c r="J401" s="9" t="n">
        <v>0</v>
      </c>
      <c r="K401" s="18" t="n">
        <v>0.0332</v>
      </c>
      <c r="L401" s="8" t="n">
        <v>2716.0901</v>
      </c>
      <c r="M401" s="9" t="n">
        <v>2761251</v>
      </c>
      <c r="N401" s="29" t="n">
        <v>18.46</v>
      </c>
      <c r="O401" s="30" t="n">
        <v>18.46</v>
      </c>
      <c r="P401" s="30" t="n">
        <v>16.565</v>
      </c>
      <c r="Q401" s="30" t="n">
        <v>17.265</v>
      </c>
      <c r="R401" s="31" t="n">
        <v>-0.06469999999999999</v>
      </c>
    </row>
    <row r="402">
      <c r="A402" s="11" t="n">
        <v>44539</v>
      </c>
      <c r="B402" s="5" t="inlineStr">
        <is>
          <t>Thursday</t>
        </is>
      </c>
      <c r="C402" s="10" t="n">
        <v>44531</v>
      </c>
      <c r="D402" s="5" t="inlineStr">
        <is>
          <t>Q3FY22</t>
        </is>
      </c>
      <c r="E402" s="18" t="n">
        <v>0.0183</v>
      </c>
      <c r="F402" s="8" t="n">
        <v>2634.2651</v>
      </c>
      <c r="G402" s="9" t="n">
        <v>2746779</v>
      </c>
      <c r="H402" s="18" t="n">
        <v>0</v>
      </c>
      <c r="I402" s="8" t="n">
        <v>0</v>
      </c>
      <c r="J402" s="9" t="n">
        <v>0</v>
      </c>
      <c r="K402" s="18" t="n">
        <v>0.0183</v>
      </c>
      <c r="L402" s="8" t="n">
        <v>2634.2651</v>
      </c>
      <c r="M402" s="9" t="n">
        <v>2746779</v>
      </c>
      <c r="N402" s="29" t="n">
        <v>17.265</v>
      </c>
      <c r="O402" s="30" t="n">
        <v>17.435</v>
      </c>
      <c r="P402" s="30" t="n">
        <v>15.54</v>
      </c>
      <c r="Q402" s="30" t="n">
        <v>16.6025</v>
      </c>
      <c r="R402" s="31" t="n">
        <v>-0.0384</v>
      </c>
    </row>
    <row r="403">
      <c r="A403" s="11" t="n">
        <v>44540</v>
      </c>
      <c r="B403" s="5" t="inlineStr">
        <is>
          <t>Friday</t>
        </is>
      </c>
      <c r="C403" s="10" t="n">
        <v>44531</v>
      </c>
      <c r="D403" s="5" t="inlineStr">
        <is>
          <t>Q3FY22</t>
        </is>
      </c>
      <c r="E403" s="18" t="n">
        <v>0.079</v>
      </c>
      <c r="F403" s="8" t="n">
        <v>2526.6914</v>
      </c>
      <c r="G403" s="9" t="n">
        <v>2566741</v>
      </c>
      <c r="H403" s="18" t="n">
        <v>0</v>
      </c>
      <c r="I403" s="8" t="n">
        <v>0</v>
      </c>
      <c r="J403" s="9" t="n">
        <v>0</v>
      </c>
      <c r="K403" s="18" t="n">
        <v>0.079</v>
      </c>
      <c r="L403" s="8" t="n">
        <v>2526.6914</v>
      </c>
      <c r="M403" s="9" t="n">
        <v>2566741</v>
      </c>
      <c r="N403" s="29" t="n">
        <v>16.6025</v>
      </c>
      <c r="O403" s="30" t="n">
        <v>16.9325</v>
      </c>
      <c r="P403" s="30" t="n">
        <v>15.21</v>
      </c>
      <c r="Q403" s="30" t="n">
        <v>16.06</v>
      </c>
      <c r="R403" s="31" t="n">
        <v>-0.0327</v>
      </c>
    </row>
    <row r="404">
      <c r="A404" s="11" t="n">
        <v>44543</v>
      </c>
      <c r="B404" s="5" t="inlineStr">
        <is>
          <t>Monday</t>
        </is>
      </c>
      <c r="C404" s="10" t="n">
        <v>44531</v>
      </c>
      <c r="D404" s="5" t="inlineStr">
        <is>
          <t>Q3FY22</t>
        </is>
      </c>
      <c r="E404" s="18" t="n">
        <v>0.07049999999999999</v>
      </c>
      <c r="F404" s="8" t="n">
        <v>2593.0997</v>
      </c>
      <c r="G404" s="9" t="n">
        <v>2637485</v>
      </c>
      <c r="H404" s="18" t="n">
        <v>0</v>
      </c>
      <c r="I404" s="8" t="n">
        <v>0</v>
      </c>
      <c r="J404" s="9" t="n">
        <v>0</v>
      </c>
      <c r="K404" s="18" t="n">
        <v>0.07049999999999999</v>
      </c>
      <c r="L404" s="8" t="n">
        <v>2593.0997</v>
      </c>
      <c r="M404" s="9" t="n">
        <v>2637485</v>
      </c>
      <c r="N404" s="29" t="n">
        <v>16.06</v>
      </c>
      <c r="O404" s="30" t="n">
        <v>16.86</v>
      </c>
      <c r="P404" s="30" t="n">
        <v>14.675</v>
      </c>
      <c r="Q404" s="30" t="n">
        <v>16.57</v>
      </c>
      <c r="R404" s="31" t="n">
        <v>0.0318</v>
      </c>
    </row>
    <row r="405">
      <c r="A405" s="11" t="n">
        <v>44544</v>
      </c>
      <c r="B405" s="5" t="inlineStr">
        <is>
          <t>Tuesday</t>
        </is>
      </c>
      <c r="C405" s="10" t="n">
        <v>44531</v>
      </c>
      <c r="D405" s="5" t="inlineStr">
        <is>
          <t>Q3FY22</t>
        </is>
      </c>
      <c r="E405" s="18" t="n">
        <v>0.0562</v>
      </c>
      <c r="F405" s="8" t="n">
        <v>2190.5368</v>
      </c>
      <c r="G405" s="9" t="n">
        <v>2225670</v>
      </c>
      <c r="H405" s="18" t="n">
        <v>0</v>
      </c>
      <c r="I405" s="8" t="n">
        <v>0</v>
      </c>
      <c r="J405" s="9" t="n">
        <v>0</v>
      </c>
      <c r="K405" s="18" t="n">
        <v>0.0562</v>
      </c>
      <c r="L405" s="8" t="n">
        <v>2190.5368</v>
      </c>
      <c r="M405" s="9" t="n">
        <v>2225670</v>
      </c>
      <c r="N405" s="29" t="n">
        <v>16.57</v>
      </c>
      <c r="O405" s="30" t="n">
        <v>17.33</v>
      </c>
      <c r="P405" s="30" t="n">
        <v>13.9375</v>
      </c>
      <c r="Q405" s="30" t="n">
        <v>16.9525</v>
      </c>
      <c r="R405" s="31" t="n">
        <v>0.0231</v>
      </c>
    </row>
    <row r="406">
      <c r="A406" s="11" t="n">
        <v>44545</v>
      </c>
      <c r="B406" s="5" t="inlineStr">
        <is>
          <t>Wednesday</t>
        </is>
      </c>
      <c r="C406" s="10" t="n">
        <v>44531</v>
      </c>
      <c r="D406" s="5" t="inlineStr">
        <is>
          <t>Q3FY22</t>
        </is>
      </c>
      <c r="E406" s="18" t="n">
        <v>0.0499</v>
      </c>
      <c r="F406" s="8" t="n">
        <v>2349.9379</v>
      </c>
      <c r="G406" s="9" t="n">
        <v>2389928</v>
      </c>
      <c r="H406" s="18" t="n">
        <v>0</v>
      </c>
      <c r="I406" s="8" t="n">
        <v>0</v>
      </c>
      <c r="J406" s="9" t="n">
        <v>0</v>
      </c>
      <c r="K406" s="18" t="n">
        <v>0.0499</v>
      </c>
      <c r="L406" s="8" t="n">
        <v>2349.9379</v>
      </c>
      <c r="M406" s="9" t="n">
        <v>2389928</v>
      </c>
      <c r="N406" s="29" t="n">
        <v>16.9525</v>
      </c>
      <c r="O406" s="30" t="n">
        <v>17.7125</v>
      </c>
      <c r="P406" s="30" t="n">
        <v>15.7675</v>
      </c>
      <c r="Q406" s="30" t="n">
        <v>17.2175</v>
      </c>
      <c r="R406" s="31" t="n">
        <v>0.0156</v>
      </c>
    </row>
    <row r="407">
      <c r="A407" s="11" t="n">
        <v>44546</v>
      </c>
      <c r="B407" s="5" t="inlineStr">
        <is>
          <t>Thursday</t>
        </is>
      </c>
      <c r="C407" s="10" t="n">
        <v>44531</v>
      </c>
      <c r="D407" s="5" t="inlineStr">
        <is>
          <t>Q3FY22</t>
        </is>
      </c>
      <c r="E407" s="18" t="n">
        <v>0.0175</v>
      </c>
      <c r="F407" s="8" t="n">
        <v>2772.9742</v>
      </c>
      <c r="G407" s="9" t="n">
        <v>2989533</v>
      </c>
      <c r="H407" s="18" t="n">
        <v>0</v>
      </c>
      <c r="I407" s="8" t="n">
        <v>0</v>
      </c>
      <c r="J407" s="9" t="n">
        <v>0</v>
      </c>
      <c r="K407" s="18" t="n">
        <v>0.0175</v>
      </c>
      <c r="L407" s="8" t="n">
        <v>2772.9742</v>
      </c>
      <c r="M407" s="9" t="n">
        <v>2989533</v>
      </c>
      <c r="N407" s="29" t="n">
        <v>17.2175</v>
      </c>
      <c r="O407" s="30" t="n">
        <v>17.2175</v>
      </c>
      <c r="P407" s="30" t="n">
        <v>15.2625</v>
      </c>
      <c r="Q407" s="30" t="n">
        <v>15.895</v>
      </c>
      <c r="R407" s="31" t="n">
        <v>-0.07679999999999999</v>
      </c>
    </row>
    <row r="408">
      <c r="A408" s="11" t="n">
        <v>44547</v>
      </c>
      <c r="B408" s="5" t="inlineStr">
        <is>
          <t>Friday</t>
        </is>
      </c>
      <c r="C408" s="10" t="n">
        <v>44531</v>
      </c>
      <c r="D408" s="5" t="inlineStr">
        <is>
          <t>Q3FY22</t>
        </is>
      </c>
      <c r="E408" s="18" t="n">
        <v>0.0747</v>
      </c>
      <c r="F408" s="8" t="n">
        <v>2257.3407</v>
      </c>
      <c r="G408" s="9" t="n">
        <v>2290661</v>
      </c>
      <c r="H408" s="18" t="n">
        <v>0</v>
      </c>
      <c r="I408" s="8" t="n">
        <v>0</v>
      </c>
      <c r="J408" s="9" t="n">
        <v>0</v>
      </c>
      <c r="K408" s="18" t="n">
        <v>0.0747</v>
      </c>
      <c r="L408" s="8" t="n">
        <v>2257.3407</v>
      </c>
      <c r="M408" s="9" t="n">
        <v>2290661</v>
      </c>
      <c r="N408" s="29" t="n">
        <v>15.895</v>
      </c>
      <c r="O408" s="30" t="n">
        <v>16.9075</v>
      </c>
      <c r="P408" s="30" t="n">
        <v>13.76</v>
      </c>
      <c r="Q408" s="30" t="n">
        <v>16.3375</v>
      </c>
      <c r="R408" s="31" t="n">
        <v>0.0278</v>
      </c>
    </row>
    <row r="409">
      <c r="A409" s="11" t="n">
        <v>44550</v>
      </c>
      <c r="B409" s="5" t="inlineStr">
        <is>
          <t>Monday</t>
        </is>
      </c>
      <c r="C409" s="10" t="n">
        <v>44531</v>
      </c>
      <c r="D409" s="5" t="inlineStr">
        <is>
          <t>Q3FY22</t>
        </is>
      </c>
      <c r="E409" s="18" t="n">
        <v>0.0718</v>
      </c>
      <c r="F409" s="8" t="n">
        <v>2455.9549</v>
      </c>
      <c r="G409" s="9" t="n">
        <v>2495030</v>
      </c>
      <c r="H409" s="18" t="n">
        <v>0</v>
      </c>
      <c r="I409" s="8" t="n">
        <v>0</v>
      </c>
      <c r="J409" s="9" t="n">
        <v>0</v>
      </c>
      <c r="K409" s="18" t="n">
        <v>0.0718</v>
      </c>
      <c r="L409" s="8" t="n">
        <v>2455.9549</v>
      </c>
      <c r="M409" s="9" t="n">
        <v>2495030</v>
      </c>
      <c r="N409" s="29" t="n">
        <v>16.3375</v>
      </c>
      <c r="O409" s="30" t="n">
        <v>20.135</v>
      </c>
      <c r="P409" s="30" t="n">
        <v>16.3375</v>
      </c>
      <c r="Q409" s="30" t="n">
        <v>18.965</v>
      </c>
      <c r="R409" s="31" t="n">
        <v>0.1608</v>
      </c>
    </row>
    <row r="410">
      <c r="A410" s="11" t="n">
        <v>44551</v>
      </c>
      <c r="B410" s="5" t="inlineStr">
        <is>
          <t>Tuesday</t>
        </is>
      </c>
      <c r="C410" s="10" t="n">
        <v>44531</v>
      </c>
      <c r="D410" s="5" t="inlineStr">
        <is>
          <t>Q3FY22</t>
        </is>
      </c>
      <c r="E410" s="18" t="n">
        <v>0.0571</v>
      </c>
      <c r="F410" s="8" t="n">
        <v>2567.9772</v>
      </c>
      <c r="G410" s="9" t="n">
        <v>2614205</v>
      </c>
      <c r="H410" s="18" t="n">
        <v>0</v>
      </c>
      <c r="I410" s="8" t="n">
        <v>0</v>
      </c>
      <c r="J410" s="9" t="n">
        <v>0</v>
      </c>
      <c r="K410" s="18" t="n">
        <v>0.0571</v>
      </c>
      <c r="L410" s="8" t="n">
        <v>2567.9772</v>
      </c>
      <c r="M410" s="9" t="n">
        <v>2614205</v>
      </c>
      <c r="N410" s="29" t="n">
        <v>18.965</v>
      </c>
      <c r="O410" s="30" t="n">
        <v>18.965</v>
      </c>
      <c r="P410" s="30" t="n">
        <v>16.6275</v>
      </c>
      <c r="Q410" s="30" t="n">
        <v>17.5375</v>
      </c>
      <c r="R410" s="31" t="n">
        <v>-0.07530000000000001</v>
      </c>
    </row>
    <row r="411">
      <c r="A411" s="11" t="n">
        <v>44552</v>
      </c>
      <c r="B411" s="5" t="inlineStr">
        <is>
          <t>Wednesday</t>
        </is>
      </c>
      <c r="C411" s="10" t="n">
        <v>44531</v>
      </c>
      <c r="D411" s="5" t="inlineStr">
        <is>
          <t>Q3FY22</t>
        </is>
      </c>
      <c r="E411" s="18" t="n">
        <v>0.0534</v>
      </c>
      <c r="F411" s="8" t="n">
        <v>2652.6813</v>
      </c>
      <c r="G411" s="9" t="n">
        <v>2714242</v>
      </c>
      <c r="H411" s="18" t="n">
        <v>0</v>
      </c>
      <c r="I411" s="8" t="n">
        <v>0</v>
      </c>
      <c r="J411" s="9" t="n">
        <v>0</v>
      </c>
      <c r="K411" s="18" t="n">
        <v>0.0534</v>
      </c>
      <c r="L411" s="8" t="n">
        <v>2652.6813</v>
      </c>
      <c r="M411" s="9" t="n">
        <v>2714242</v>
      </c>
      <c r="N411" s="29" t="n">
        <v>17.5375</v>
      </c>
      <c r="O411" s="30" t="n">
        <v>17.5375</v>
      </c>
      <c r="P411" s="30" t="n">
        <v>15.69</v>
      </c>
      <c r="Q411" s="30" t="n">
        <v>16.58</v>
      </c>
      <c r="R411" s="31" t="n">
        <v>-0.0546</v>
      </c>
    </row>
    <row r="412">
      <c r="A412" s="11" t="n">
        <v>44553</v>
      </c>
      <c r="B412" s="5" t="inlineStr">
        <is>
          <t>Thursday</t>
        </is>
      </c>
      <c r="C412" s="10" t="n">
        <v>44531</v>
      </c>
      <c r="D412" s="5" t="inlineStr">
        <is>
          <t>Q3FY22</t>
        </is>
      </c>
      <c r="E412" s="18" t="n">
        <v>0.0215</v>
      </c>
      <c r="F412" s="8" t="n">
        <v>2797.2601</v>
      </c>
      <c r="G412" s="9" t="n">
        <v>3058344</v>
      </c>
      <c r="H412" s="18" t="n">
        <v>0</v>
      </c>
      <c r="I412" s="8" t="n">
        <v>0</v>
      </c>
      <c r="J412" s="9" t="n">
        <v>0</v>
      </c>
      <c r="K412" s="18" t="n">
        <v>0.0215</v>
      </c>
      <c r="L412" s="8" t="n">
        <v>2797.2601</v>
      </c>
      <c r="M412" s="9" t="n">
        <v>3058344</v>
      </c>
      <c r="N412" s="29" t="n">
        <v>16.58</v>
      </c>
      <c r="O412" s="30" t="n">
        <v>16.58</v>
      </c>
      <c r="P412" s="30" t="n">
        <v>15.68</v>
      </c>
      <c r="Q412" s="30" t="n">
        <v>15.825</v>
      </c>
      <c r="R412" s="31" t="n">
        <v>-0.0455</v>
      </c>
    </row>
    <row r="413">
      <c r="A413" s="11" t="n">
        <v>44554</v>
      </c>
      <c r="B413" s="5" t="inlineStr">
        <is>
          <t>Friday</t>
        </is>
      </c>
      <c r="C413" s="10" t="n">
        <v>44531</v>
      </c>
      <c r="D413" s="5" t="inlineStr">
        <is>
          <t>Q3FY22</t>
        </is>
      </c>
      <c r="E413" s="18" t="n">
        <v>0.0801</v>
      </c>
      <c r="F413" s="8" t="n">
        <v>2430.1878</v>
      </c>
      <c r="G413" s="9" t="n">
        <v>2420243</v>
      </c>
      <c r="H413" s="18" t="n">
        <v>0</v>
      </c>
      <c r="I413" s="8" t="n">
        <v>0</v>
      </c>
      <c r="J413" s="9" t="n">
        <v>0</v>
      </c>
      <c r="K413" s="18" t="n">
        <v>0.0801</v>
      </c>
      <c r="L413" s="8" t="n">
        <v>2430.1878</v>
      </c>
      <c r="M413" s="9" t="n">
        <v>2420243</v>
      </c>
      <c r="N413" s="29" t="n">
        <v>15.825</v>
      </c>
      <c r="O413" s="30" t="n">
        <v>16.6525</v>
      </c>
      <c r="P413" s="30" t="n">
        <v>15.3325</v>
      </c>
      <c r="Q413" s="30" t="n">
        <v>16.1475</v>
      </c>
      <c r="R413" s="31" t="n">
        <v>0.0204</v>
      </c>
    </row>
    <row r="414">
      <c r="A414" s="11" t="n">
        <v>44557</v>
      </c>
      <c r="B414" s="5" t="inlineStr">
        <is>
          <t>Monday</t>
        </is>
      </c>
      <c r="C414" s="10" t="n">
        <v>44531</v>
      </c>
      <c r="D414" s="5" t="inlineStr">
        <is>
          <t>Q3FY22</t>
        </is>
      </c>
      <c r="E414" s="18" t="n">
        <v>0.06270000000000001</v>
      </c>
      <c r="F414" s="8" t="n">
        <v>2546.7739</v>
      </c>
      <c r="G414" s="9" t="n">
        <v>2543695</v>
      </c>
      <c r="H414" s="18" t="n">
        <v>0</v>
      </c>
      <c r="I414" s="8" t="n">
        <v>0</v>
      </c>
      <c r="J414" s="9" t="n">
        <v>0</v>
      </c>
      <c r="K414" s="18" t="n">
        <v>0.06270000000000001</v>
      </c>
      <c r="L414" s="8" t="n">
        <v>2546.7739</v>
      </c>
      <c r="M414" s="9" t="n">
        <v>2543695</v>
      </c>
      <c r="N414" s="29" t="n">
        <v>16.1475</v>
      </c>
      <c r="O414" s="30" t="n">
        <v>17.2775</v>
      </c>
      <c r="P414" s="30" t="n">
        <v>15.2625</v>
      </c>
      <c r="Q414" s="30" t="n">
        <v>17.1175</v>
      </c>
      <c r="R414" s="31" t="n">
        <v>0.0601</v>
      </c>
    </row>
    <row r="415">
      <c r="A415" s="11" t="n">
        <v>44558</v>
      </c>
      <c r="B415" s="5" t="inlineStr">
        <is>
          <t>Tuesday</t>
        </is>
      </c>
      <c r="C415" s="10" t="n">
        <v>44531</v>
      </c>
      <c r="D415" s="5" t="inlineStr">
        <is>
          <t>Q3FY22</t>
        </is>
      </c>
      <c r="E415" s="18" t="n">
        <v>0.0499</v>
      </c>
      <c r="F415" s="8" t="n">
        <v>2598.4765</v>
      </c>
      <c r="G415" s="9" t="n">
        <v>2599414</v>
      </c>
      <c r="H415" s="18" t="n">
        <v>0</v>
      </c>
      <c r="I415" s="8" t="n">
        <v>0</v>
      </c>
      <c r="J415" s="9" t="n">
        <v>0</v>
      </c>
      <c r="K415" s="18" t="n">
        <v>0.0499</v>
      </c>
      <c r="L415" s="8" t="n">
        <v>2598.4765</v>
      </c>
      <c r="M415" s="9" t="n">
        <v>2599414</v>
      </c>
      <c r="N415" s="29" t="n">
        <v>17.1175</v>
      </c>
      <c r="O415" s="30" t="n">
        <v>17.1175</v>
      </c>
      <c r="P415" s="30" t="n">
        <v>15.2075</v>
      </c>
      <c r="Q415" s="30" t="n">
        <v>16.475</v>
      </c>
      <c r="R415" s="31" t="n">
        <v>-0.0375</v>
      </c>
    </row>
    <row r="416">
      <c r="A416" s="11" t="n">
        <v>44559</v>
      </c>
      <c r="B416" s="5" t="inlineStr">
        <is>
          <t>Wednesday</t>
        </is>
      </c>
      <c r="C416" s="10" t="n">
        <v>44531</v>
      </c>
      <c r="D416" s="5" t="inlineStr">
        <is>
          <t>Q3FY22</t>
        </is>
      </c>
      <c r="E416" s="18" t="n">
        <v>0.0285</v>
      </c>
      <c r="F416" s="8" t="n">
        <v>2715.2554</v>
      </c>
      <c r="G416" s="9" t="n">
        <v>2734694</v>
      </c>
      <c r="H416" s="18" t="n">
        <v>0</v>
      </c>
      <c r="I416" s="8" t="n">
        <v>0</v>
      </c>
      <c r="J416" s="9" t="n">
        <v>0</v>
      </c>
      <c r="K416" s="18" t="n">
        <v>0.0285</v>
      </c>
      <c r="L416" s="8" t="n">
        <v>2715.2554</v>
      </c>
      <c r="M416" s="9" t="n">
        <v>2734694</v>
      </c>
      <c r="N416" s="29" t="n">
        <v>16.475</v>
      </c>
      <c r="O416" s="30" t="n">
        <v>16.8625</v>
      </c>
      <c r="P416" s="30" t="n">
        <v>15.8</v>
      </c>
      <c r="Q416" s="30" t="n">
        <v>16.2425</v>
      </c>
      <c r="R416" s="31" t="n">
        <v>-0.0141</v>
      </c>
    </row>
    <row r="417">
      <c r="A417" s="11" t="n">
        <v>44560</v>
      </c>
      <c r="B417" s="5" t="inlineStr">
        <is>
          <t>Thursday</t>
        </is>
      </c>
      <c r="C417" s="10" t="n">
        <v>44531</v>
      </c>
      <c r="D417" s="5" t="inlineStr">
        <is>
          <t>Q3FY22</t>
        </is>
      </c>
      <c r="E417" s="18" t="n">
        <v>0.0184</v>
      </c>
      <c r="F417" s="8" t="n">
        <v>2734.1004</v>
      </c>
      <c r="G417" s="9" t="n">
        <v>2887710</v>
      </c>
      <c r="H417" s="18" t="n">
        <v>0</v>
      </c>
      <c r="I417" s="8" t="n">
        <v>0</v>
      </c>
      <c r="J417" s="9" t="n">
        <v>0</v>
      </c>
      <c r="K417" s="18" t="n">
        <v>0.0184</v>
      </c>
      <c r="L417" s="8" t="n">
        <v>2734.1004</v>
      </c>
      <c r="M417" s="9" t="n">
        <v>2887710</v>
      </c>
      <c r="N417" s="29" t="n">
        <v>16.2425</v>
      </c>
      <c r="O417" s="30" t="n">
        <v>16.7875</v>
      </c>
      <c r="P417" s="30" t="n">
        <v>15.2925</v>
      </c>
      <c r="Q417" s="30" t="n">
        <v>16.565</v>
      </c>
      <c r="R417" s="31" t="n">
        <v>0.0199</v>
      </c>
    </row>
    <row r="418">
      <c r="A418" s="11" t="n">
        <v>44561</v>
      </c>
      <c r="B418" s="5" t="inlineStr">
        <is>
          <t>Friday</t>
        </is>
      </c>
      <c r="C418" s="10" t="n">
        <v>44531</v>
      </c>
      <c r="D418" s="5" t="inlineStr">
        <is>
          <t>Q3FY22</t>
        </is>
      </c>
      <c r="E418" s="18" t="n">
        <v>0.0743</v>
      </c>
      <c r="F418" s="8" t="n">
        <v>2345.8047</v>
      </c>
      <c r="G418" s="9" t="n">
        <v>2415331</v>
      </c>
      <c r="H418" s="18" t="n">
        <v>0</v>
      </c>
      <c r="I418" s="8" t="n">
        <v>0</v>
      </c>
      <c r="J418" s="9" t="n">
        <v>0</v>
      </c>
      <c r="K418" s="18" t="n">
        <v>0.0743</v>
      </c>
      <c r="L418" s="8" t="n">
        <v>2345.8047</v>
      </c>
      <c r="M418" s="9" t="n">
        <v>2415331</v>
      </c>
      <c r="N418" s="29" t="n">
        <v>16.565</v>
      </c>
      <c r="O418" s="30" t="n">
        <v>16.7675</v>
      </c>
      <c r="P418" s="30" t="n">
        <v>15.4</v>
      </c>
      <c r="Q418" s="30" t="n">
        <v>16.2225</v>
      </c>
      <c r="R418" s="31" t="n">
        <v>-0.0207</v>
      </c>
    </row>
    <row r="419">
      <c r="A419" s="11" t="n">
        <v>44564</v>
      </c>
      <c r="B419" s="5" t="inlineStr">
        <is>
          <t>Monday</t>
        </is>
      </c>
      <c r="C419" s="10" t="n">
        <v>44562</v>
      </c>
      <c r="D419" s="5" t="inlineStr">
        <is>
          <t>Q4FY22</t>
        </is>
      </c>
      <c r="E419" s="18" t="n">
        <v>0.0601</v>
      </c>
      <c r="F419" s="8" t="n">
        <v>2265.3698</v>
      </c>
      <c r="G419" s="9" t="n">
        <v>2329459</v>
      </c>
      <c r="H419" s="18" t="n">
        <v>0</v>
      </c>
      <c r="I419" s="8" t="n">
        <v>0</v>
      </c>
      <c r="J419" s="9" t="n">
        <v>0</v>
      </c>
      <c r="K419" s="18" t="n">
        <v>0.0601</v>
      </c>
      <c r="L419" s="8" t="n">
        <v>2265.3698</v>
      </c>
      <c r="M419" s="9" t="n">
        <v>2329459</v>
      </c>
      <c r="N419" s="29" t="n">
        <v>16.2225</v>
      </c>
      <c r="O419" s="30" t="n">
        <v>16.81</v>
      </c>
      <c r="P419" s="30" t="n">
        <v>15.4525</v>
      </c>
      <c r="Q419" s="30" t="n">
        <v>16.4525</v>
      </c>
      <c r="R419" s="31" t="n">
        <v>0.0142</v>
      </c>
    </row>
    <row r="420">
      <c r="A420" s="11" t="n">
        <v>44565</v>
      </c>
      <c r="B420" s="5" t="inlineStr">
        <is>
          <t>Tuesday</t>
        </is>
      </c>
      <c r="C420" s="10" t="n">
        <v>44562</v>
      </c>
      <c r="D420" s="5" t="inlineStr">
        <is>
          <t>Q4FY22</t>
        </is>
      </c>
      <c r="E420" s="18" t="n">
        <v>0.0581</v>
      </c>
      <c r="F420" s="8" t="n">
        <v>2204.3058</v>
      </c>
      <c r="G420" s="9" t="n">
        <v>2292002</v>
      </c>
      <c r="H420" s="18" t="n">
        <v>0</v>
      </c>
      <c r="I420" s="8" t="n">
        <v>0</v>
      </c>
      <c r="J420" s="9" t="n">
        <v>0</v>
      </c>
      <c r="K420" s="18" t="n">
        <v>0.0581</v>
      </c>
      <c r="L420" s="8" t="n">
        <v>2204.3058</v>
      </c>
      <c r="M420" s="9" t="n">
        <v>2292002</v>
      </c>
      <c r="N420" s="29" t="n">
        <v>16.4525</v>
      </c>
      <c r="O420" s="30" t="n">
        <v>16.675</v>
      </c>
      <c r="P420" s="30" t="n">
        <v>15.71</v>
      </c>
      <c r="Q420" s="30" t="n">
        <v>16.12</v>
      </c>
      <c r="R420" s="31" t="n">
        <v>-0.0202</v>
      </c>
    </row>
    <row r="421">
      <c r="A421" s="11" t="n">
        <v>44566</v>
      </c>
      <c r="B421" s="5" t="inlineStr">
        <is>
          <t>Wednesday</t>
        </is>
      </c>
      <c r="C421" s="10" t="n">
        <v>44562</v>
      </c>
      <c r="D421" s="5" t="inlineStr">
        <is>
          <t>Q4FY22</t>
        </is>
      </c>
      <c r="E421" s="18" t="n">
        <v>0.0546</v>
      </c>
      <c r="F421" s="8" t="n">
        <v>2592.6447</v>
      </c>
      <c r="G421" s="9" t="n">
        <v>2849211</v>
      </c>
      <c r="H421" s="18" t="n">
        <v>0</v>
      </c>
      <c r="I421" s="8" t="n">
        <v>0</v>
      </c>
      <c r="J421" s="9" t="n">
        <v>0</v>
      </c>
      <c r="K421" s="18" t="n">
        <v>0.0546</v>
      </c>
      <c r="L421" s="8" t="n">
        <v>2592.6447</v>
      </c>
      <c r="M421" s="9" t="n">
        <v>2849211</v>
      </c>
      <c r="N421" s="29" t="n">
        <v>16.12</v>
      </c>
      <c r="O421" s="30" t="n">
        <v>17.38</v>
      </c>
      <c r="P421" s="30" t="n">
        <v>15.0875</v>
      </c>
      <c r="Q421" s="30" t="n">
        <v>17.2275</v>
      </c>
      <c r="R421" s="31" t="n">
        <v>0.0687</v>
      </c>
    </row>
    <row r="422">
      <c r="A422" s="11" t="n">
        <v>44567</v>
      </c>
      <c r="B422" s="5" t="inlineStr">
        <is>
          <t>Thursday</t>
        </is>
      </c>
      <c r="C422" s="10" t="n">
        <v>44562</v>
      </c>
      <c r="D422" s="5" t="inlineStr">
        <is>
          <t>Q4FY22</t>
        </is>
      </c>
      <c r="E422" s="18" t="n">
        <v>0.0212</v>
      </c>
      <c r="F422" s="8" t="n">
        <v>2760.7938</v>
      </c>
      <c r="G422" s="9" t="n">
        <v>2985616</v>
      </c>
      <c r="H422" s="18" t="n">
        <v>0</v>
      </c>
      <c r="I422" s="8" t="n">
        <v>0</v>
      </c>
      <c r="J422" s="9" t="n">
        <v>0</v>
      </c>
      <c r="K422" s="18" t="n">
        <v>0.0212</v>
      </c>
      <c r="L422" s="8" t="n">
        <v>2760.7938</v>
      </c>
      <c r="M422" s="9" t="n">
        <v>2985616</v>
      </c>
      <c r="N422" s="29" t="n">
        <v>17.2275</v>
      </c>
      <c r="O422" s="30" t="n">
        <v>18.4175</v>
      </c>
      <c r="P422" s="30" t="n">
        <v>16.4</v>
      </c>
      <c r="Q422" s="30" t="n">
        <v>17.9775</v>
      </c>
      <c r="R422" s="31" t="n">
        <v>0.0435</v>
      </c>
    </row>
    <row r="423">
      <c r="A423" s="11" t="n">
        <v>44568</v>
      </c>
      <c r="B423" s="5" t="inlineStr">
        <is>
          <t>Friday</t>
        </is>
      </c>
      <c r="C423" s="10" t="n">
        <v>44562</v>
      </c>
      <c r="D423" s="5" t="inlineStr">
        <is>
          <t>Q4FY22</t>
        </is>
      </c>
      <c r="E423" s="18" t="n">
        <v>0.09320000000000001</v>
      </c>
      <c r="F423" s="8" t="n">
        <v>2020.6458</v>
      </c>
      <c r="G423" s="9" t="n">
        <v>2296167</v>
      </c>
      <c r="H423" s="18" t="n">
        <v>0</v>
      </c>
      <c r="I423" s="8" t="n">
        <v>0</v>
      </c>
      <c r="J423" s="9" t="n">
        <v>0</v>
      </c>
      <c r="K423" s="18" t="n">
        <v>0.09320000000000001</v>
      </c>
      <c r="L423" s="8" t="n">
        <v>2020.6458</v>
      </c>
      <c r="M423" s="9" t="n">
        <v>2296167</v>
      </c>
      <c r="N423" s="29" t="n">
        <v>17.9775</v>
      </c>
      <c r="O423" s="30" t="n">
        <v>18.09</v>
      </c>
      <c r="P423" s="30" t="n">
        <v>16.86</v>
      </c>
      <c r="Q423" s="30" t="n">
        <v>17.6025</v>
      </c>
      <c r="R423" s="31" t="n">
        <v>-0.0209</v>
      </c>
    </row>
    <row r="424">
      <c r="A424" s="11" t="n">
        <v>44571</v>
      </c>
      <c r="B424" s="5" t="inlineStr">
        <is>
          <t>Monday</t>
        </is>
      </c>
      <c r="C424" s="10" t="n">
        <v>44562</v>
      </c>
      <c r="D424" s="5" t="inlineStr">
        <is>
          <t>Q4FY22</t>
        </is>
      </c>
      <c r="E424" s="18" t="n">
        <v>0.1216</v>
      </c>
      <c r="F424" s="8" t="n">
        <v>2500.9602</v>
      </c>
      <c r="G424" s="9" t="n">
        <v>2733368</v>
      </c>
      <c r="H424" s="18" t="n">
        <v>0</v>
      </c>
      <c r="I424" s="8" t="n">
        <v>0</v>
      </c>
      <c r="J424" s="9" t="n">
        <v>0</v>
      </c>
      <c r="K424" s="18" t="n">
        <v>0.1216</v>
      </c>
      <c r="L424" s="8" t="n">
        <v>2500.9602</v>
      </c>
      <c r="M424" s="9" t="n">
        <v>2733368</v>
      </c>
      <c r="N424" s="29" t="n">
        <v>17.6025</v>
      </c>
      <c r="O424" s="30" t="n">
        <v>18.39</v>
      </c>
      <c r="P424" s="30" t="n">
        <v>15.8425</v>
      </c>
      <c r="Q424" s="30" t="n">
        <v>17.6775</v>
      </c>
      <c r="R424" s="31" t="n">
        <v>0.0043</v>
      </c>
    </row>
    <row r="425">
      <c r="A425" s="11" t="n">
        <v>44572</v>
      </c>
      <c r="B425" s="5" t="inlineStr">
        <is>
          <t>Tuesday</t>
        </is>
      </c>
      <c r="C425" s="10" t="n">
        <v>44562</v>
      </c>
      <c r="D425" s="5" t="inlineStr">
        <is>
          <t>Q4FY22</t>
        </is>
      </c>
      <c r="E425" s="18" t="n">
        <v>0.0762</v>
      </c>
      <c r="F425" s="8" t="n">
        <v>2618.8739</v>
      </c>
      <c r="G425" s="9" t="n">
        <v>2941483</v>
      </c>
      <c r="H425" s="18" t="n">
        <v>0</v>
      </c>
      <c r="I425" s="8" t="n">
        <v>0</v>
      </c>
      <c r="J425" s="9" t="n">
        <v>0</v>
      </c>
      <c r="K425" s="18" t="n">
        <v>0.0762</v>
      </c>
      <c r="L425" s="8" t="n">
        <v>2618.8739</v>
      </c>
      <c r="M425" s="9" t="n">
        <v>2941483</v>
      </c>
      <c r="N425" s="29" t="n">
        <v>17.6775</v>
      </c>
      <c r="O425" s="30" t="n">
        <v>18.2475</v>
      </c>
      <c r="P425" s="30" t="n">
        <v>16.4375</v>
      </c>
      <c r="Q425" s="30" t="n">
        <v>17.7575</v>
      </c>
      <c r="R425" s="31" t="n">
        <v>0.0045</v>
      </c>
    </row>
    <row r="426">
      <c r="A426" s="11" t="n">
        <v>44573</v>
      </c>
      <c r="B426" s="5" t="inlineStr">
        <is>
          <t>Wednesday</t>
        </is>
      </c>
      <c r="C426" s="10" t="n">
        <v>44562</v>
      </c>
      <c r="D426" s="5" t="inlineStr">
        <is>
          <t>Q4FY22</t>
        </is>
      </c>
      <c r="E426" s="18" t="n">
        <v>0.0477</v>
      </c>
      <c r="F426" s="8" t="n">
        <v>2611.9819</v>
      </c>
      <c r="G426" s="9" t="n">
        <v>2822118</v>
      </c>
      <c r="H426" s="18" t="n">
        <v>0</v>
      </c>
      <c r="I426" s="8" t="n">
        <v>0</v>
      </c>
      <c r="J426" s="9" t="n">
        <v>0</v>
      </c>
      <c r="K426" s="18" t="n">
        <v>0.0477</v>
      </c>
      <c r="L426" s="8" t="n">
        <v>2611.9819</v>
      </c>
      <c r="M426" s="9" t="n">
        <v>2822118</v>
      </c>
      <c r="N426" s="29" t="n">
        <v>17.7575</v>
      </c>
      <c r="O426" s="30" t="n">
        <v>17.925</v>
      </c>
      <c r="P426" s="30" t="n">
        <v>16.5475</v>
      </c>
      <c r="Q426" s="30" t="n">
        <v>17.1825</v>
      </c>
      <c r="R426" s="31" t="n">
        <v>-0.0324</v>
      </c>
    </row>
    <row r="427">
      <c r="A427" s="11" t="n">
        <v>44574</v>
      </c>
      <c r="B427" s="5" t="inlineStr">
        <is>
          <t>Thursday</t>
        </is>
      </c>
      <c r="C427" s="10" t="n">
        <v>44562</v>
      </c>
      <c r="D427" s="5" t="inlineStr">
        <is>
          <t>Q4FY22</t>
        </is>
      </c>
      <c r="E427" s="18" t="n">
        <v>0.0221</v>
      </c>
      <c r="F427" s="8" t="n">
        <v>2772.8601</v>
      </c>
      <c r="G427" s="9" t="n">
        <v>2822808</v>
      </c>
      <c r="H427" s="18" t="n">
        <v>0</v>
      </c>
      <c r="I427" s="8" t="n">
        <v>0</v>
      </c>
      <c r="J427" s="9" t="n">
        <v>0</v>
      </c>
      <c r="K427" s="18" t="n">
        <v>0.0221</v>
      </c>
      <c r="L427" s="8" t="n">
        <v>2772.8601</v>
      </c>
      <c r="M427" s="9" t="n">
        <v>2822808</v>
      </c>
      <c r="N427" s="29" t="n">
        <v>17.1825</v>
      </c>
      <c r="O427" s="30" t="n">
        <v>17.525</v>
      </c>
      <c r="P427" s="30" t="n">
        <v>16.6075</v>
      </c>
      <c r="Q427" s="30" t="n">
        <v>16.705</v>
      </c>
      <c r="R427" s="31" t="n">
        <v>-0.0278</v>
      </c>
    </row>
    <row r="428">
      <c r="A428" s="11" t="n">
        <v>44575</v>
      </c>
      <c r="B428" s="5" t="inlineStr">
        <is>
          <t>Friday</t>
        </is>
      </c>
      <c r="C428" s="10" t="n">
        <v>44562</v>
      </c>
      <c r="D428" s="5" t="inlineStr">
        <is>
          <t>Q4FY22</t>
        </is>
      </c>
      <c r="E428" s="18" t="n">
        <v>0.0929</v>
      </c>
      <c r="F428" s="8" t="n">
        <v>2368.3535</v>
      </c>
      <c r="G428" s="9" t="n">
        <v>2670020</v>
      </c>
      <c r="H428" s="18" t="n">
        <v>0</v>
      </c>
      <c r="I428" s="8" t="n">
        <v>0</v>
      </c>
      <c r="J428" s="9" t="n">
        <v>0</v>
      </c>
      <c r="K428" s="18" t="n">
        <v>0.0929</v>
      </c>
      <c r="L428" s="8" t="n">
        <v>2368.3535</v>
      </c>
      <c r="M428" s="9" t="n">
        <v>2670020</v>
      </c>
      <c r="N428" s="29" t="n">
        <v>16.705</v>
      </c>
      <c r="O428" s="30" t="n">
        <v>17.1</v>
      </c>
      <c r="P428" s="30" t="n">
        <v>15.3425</v>
      </c>
      <c r="Q428" s="30" t="n">
        <v>16.555</v>
      </c>
      <c r="R428" s="31" t="n">
        <v>-0.008999999999999999</v>
      </c>
    </row>
    <row r="429">
      <c r="A429" s="11" t="n">
        <v>44578</v>
      </c>
      <c r="B429" s="5" t="inlineStr">
        <is>
          <t>Monday</t>
        </is>
      </c>
      <c r="C429" s="10" t="n">
        <v>44562</v>
      </c>
      <c r="D429" s="5" t="inlineStr">
        <is>
          <t>Q4FY22</t>
        </is>
      </c>
      <c r="E429" s="18" t="n">
        <v>0.06619999999999999</v>
      </c>
      <c r="F429" s="8" t="n">
        <v>2532.6088</v>
      </c>
      <c r="G429" s="9" t="n">
        <v>2842516</v>
      </c>
      <c r="H429" s="18" t="n">
        <v>0</v>
      </c>
      <c r="I429" s="8" t="n">
        <v>0</v>
      </c>
      <c r="J429" s="9" t="n">
        <v>0</v>
      </c>
      <c r="K429" s="18" t="n">
        <v>0.06619999999999999</v>
      </c>
      <c r="L429" s="8" t="n">
        <v>2532.6088</v>
      </c>
      <c r="M429" s="9" t="n">
        <v>2842516</v>
      </c>
      <c r="N429" s="29" t="n">
        <v>16.555</v>
      </c>
      <c r="O429" s="30" t="n">
        <v>17.5475</v>
      </c>
      <c r="P429" s="30" t="n">
        <v>16.2675</v>
      </c>
      <c r="Q429" s="30" t="n">
        <v>16.765</v>
      </c>
      <c r="R429" s="31" t="n">
        <v>0.0127</v>
      </c>
    </row>
    <row r="430">
      <c r="A430" s="11" t="n">
        <v>44579</v>
      </c>
      <c r="B430" s="5" t="inlineStr">
        <is>
          <t>Tuesday</t>
        </is>
      </c>
      <c r="C430" s="10" t="n">
        <v>44562</v>
      </c>
      <c r="D430" s="5" t="inlineStr">
        <is>
          <t>Q4FY22</t>
        </is>
      </c>
      <c r="E430" s="18" t="n">
        <v>0.0592</v>
      </c>
      <c r="F430" s="8" t="n">
        <v>2537.5172</v>
      </c>
      <c r="G430" s="9" t="n">
        <v>2778560</v>
      </c>
      <c r="H430" s="18" t="n">
        <v>0</v>
      </c>
      <c r="I430" s="8" t="n">
        <v>0</v>
      </c>
      <c r="J430" s="9" t="n">
        <v>0</v>
      </c>
      <c r="K430" s="18" t="n">
        <v>0.0592</v>
      </c>
      <c r="L430" s="8" t="n">
        <v>2537.5172</v>
      </c>
      <c r="M430" s="9" t="n">
        <v>2778560</v>
      </c>
      <c r="N430" s="29" t="n">
        <v>16.765</v>
      </c>
      <c r="O430" s="30" t="n">
        <v>17.875</v>
      </c>
      <c r="P430" s="30" t="n">
        <v>16.765</v>
      </c>
      <c r="Q430" s="30" t="n">
        <v>17.78</v>
      </c>
      <c r="R430" s="31" t="n">
        <v>0.0605</v>
      </c>
    </row>
    <row r="431">
      <c r="A431" s="11" t="n">
        <v>44580</v>
      </c>
      <c r="B431" s="5" t="inlineStr">
        <is>
          <t>Wednesday</t>
        </is>
      </c>
      <c r="C431" s="10" t="n">
        <v>44562</v>
      </c>
      <c r="D431" s="5" t="inlineStr">
        <is>
          <t>Q4FY22</t>
        </is>
      </c>
      <c r="E431" s="18" t="n">
        <v>0.0448</v>
      </c>
      <c r="F431" s="8" t="n">
        <v>2675.3085</v>
      </c>
      <c r="G431" s="9" t="n">
        <v>2723591</v>
      </c>
      <c r="H431" s="18" t="n">
        <v>0</v>
      </c>
      <c r="I431" s="8" t="n">
        <v>0</v>
      </c>
      <c r="J431" s="9" t="n">
        <v>0</v>
      </c>
      <c r="K431" s="18" t="n">
        <v>0.0448</v>
      </c>
      <c r="L431" s="8" t="n">
        <v>2675.3085</v>
      </c>
      <c r="M431" s="9" t="n">
        <v>2723591</v>
      </c>
      <c r="N431" s="29" t="n">
        <v>17.78</v>
      </c>
      <c r="O431" s="30" t="n">
        <v>18.4475</v>
      </c>
      <c r="P431" s="30" t="n">
        <v>15.94</v>
      </c>
      <c r="Q431" s="30" t="n">
        <v>17.8175</v>
      </c>
      <c r="R431" s="31" t="n">
        <v>0.0021</v>
      </c>
    </row>
    <row r="432">
      <c r="A432" s="11" t="n">
        <v>44581</v>
      </c>
      <c r="B432" s="5" t="inlineStr">
        <is>
          <t>Thursday</t>
        </is>
      </c>
      <c r="C432" s="10" t="n">
        <v>44562</v>
      </c>
      <c r="D432" s="5" t="inlineStr">
        <is>
          <t>Q4FY22</t>
        </is>
      </c>
      <c r="E432" s="18" t="n">
        <v>0.0159</v>
      </c>
      <c r="F432" s="8" t="n">
        <v>2770.4293</v>
      </c>
      <c r="G432" s="9" t="n">
        <v>2871531</v>
      </c>
      <c r="H432" s="18" t="n">
        <v>0</v>
      </c>
      <c r="I432" s="8" t="n">
        <v>0</v>
      </c>
      <c r="J432" s="9" t="n">
        <v>0</v>
      </c>
      <c r="K432" s="18" t="n">
        <v>0.0159</v>
      </c>
      <c r="L432" s="8" t="n">
        <v>2770.4293</v>
      </c>
      <c r="M432" s="9" t="n">
        <v>2871531</v>
      </c>
      <c r="N432" s="29" t="n">
        <v>17.8175</v>
      </c>
      <c r="O432" s="30" t="n">
        <v>18.45</v>
      </c>
      <c r="P432" s="30" t="n">
        <v>17.32</v>
      </c>
      <c r="Q432" s="30" t="n">
        <v>17.79</v>
      </c>
      <c r="R432" s="31" t="n">
        <v>-0.0015</v>
      </c>
    </row>
    <row r="433">
      <c r="A433" s="11" t="n">
        <v>44582</v>
      </c>
      <c r="B433" s="5" t="inlineStr">
        <is>
          <t>Friday</t>
        </is>
      </c>
      <c r="C433" s="10" t="n">
        <v>44562</v>
      </c>
      <c r="D433" s="5" t="inlineStr">
        <is>
          <t>Q4FY22</t>
        </is>
      </c>
      <c r="E433" s="18" t="n">
        <v>0.079</v>
      </c>
      <c r="F433" s="8" t="n">
        <v>2422.4286</v>
      </c>
      <c r="G433" s="9" t="n">
        <v>2421995</v>
      </c>
      <c r="H433" s="18" t="n">
        <v>0</v>
      </c>
      <c r="I433" s="8" t="n">
        <v>0</v>
      </c>
      <c r="J433" s="9" t="n">
        <v>0</v>
      </c>
      <c r="K433" s="18" t="n">
        <v>0.079</v>
      </c>
      <c r="L433" s="8" t="n">
        <v>2422.4286</v>
      </c>
      <c r="M433" s="9" t="n">
        <v>2421995</v>
      </c>
      <c r="N433" s="29" t="n">
        <v>17.79</v>
      </c>
      <c r="O433" s="30" t="n">
        <v>19.605</v>
      </c>
      <c r="P433" s="30" t="n">
        <v>16.9825</v>
      </c>
      <c r="Q433" s="30" t="n">
        <v>18.8875</v>
      </c>
      <c r="R433" s="31" t="n">
        <v>0.0617</v>
      </c>
    </row>
    <row r="434">
      <c r="A434" s="11" t="n">
        <v>44585</v>
      </c>
      <c r="B434" s="5" t="inlineStr">
        <is>
          <t>Monday</t>
        </is>
      </c>
      <c r="C434" s="10" t="n">
        <v>44562</v>
      </c>
      <c r="D434" s="5" t="inlineStr">
        <is>
          <t>Q4FY22</t>
        </is>
      </c>
      <c r="E434" s="18" t="n">
        <v>0.0665</v>
      </c>
      <c r="F434" s="8" t="n">
        <v>2517.7477</v>
      </c>
      <c r="G434" s="9" t="n">
        <v>2521075</v>
      </c>
      <c r="H434" s="18" t="n">
        <v>0</v>
      </c>
      <c r="I434" s="8" t="n">
        <v>0</v>
      </c>
      <c r="J434" s="9" t="n">
        <v>0</v>
      </c>
      <c r="K434" s="18" t="n">
        <v>0.0665</v>
      </c>
      <c r="L434" s="8" t="n">
        <v>2517.7477</v>
      </c>
      <c r="M434" s="9" t="n">
        <v>2521075</v>
      </c>
      <c r="N434" s="29" t="n">
        <v>18.8875</v>
      </c>
      <c r="O434" s="30" t="n">
        <v>23.9</v>
      </c>
      <c r="P434" s="30" t="n">
        <v>18.8875</v>
      </c>
      <c r="Q434" s="30" t="n">
        <v>22.825</v>
      </c>
      <c r="R434" s="31" t="n">
        <v>0.2085</v>
      </c>
    </row>
    <row r="435">
      <c r="A435" s="11" t="n">
        <v>44586</v>
      </c>
      <c r="B435" s="5" t="inlineStr">
        <is>
          <t>Tuesday</t>
        </is>
      </c>
      <c r="C435" s="10" t="n">
        <v>44562</v>
      </c>
      <c r="D435" s="5" t="inlineStr">
        <is>
          <t>Q4FY22</t>
        </is>
      </c>
      <c r="E435" s="18" t="n">
        <v>0.0387</v>
      </c>
      <c r="F435" s="8" t="n">
        <v>2656.2834</v>
      </c>
      <c r="G435" s="9" t="n">
        <v>2668618</v>
      </c>
      <c r="H435" s="18" t="n">
        <v>0</v>
      </c>
      <c r="I435" s="8" t="n">
        <v>0</v>
      </c>
      <c r="J435" s="9" t="n">
        <v>0</v>
      </c>
      <c r="K435" s="18" t="n">
        <v>0.0387</v>
      </c>
      <c r="L435" s="8" t="n">
        <v>2656.2834</v>
      </c>
      <c r="M435" s="9" t="n">
        <v>2668618</v>
      </c>
      <c r="N435" s="29" t="n">
        <v>22.825</v>
      </c>
      <c r="O435" s="30" t="n">
        <v>24.1375</v>
      </c>
      <c r="P435" s="30" t="n">
        <v>21.18</v>
      </c>
      <c r="Q435" s="30" t="n">
        <v>21.3575</v>
      </c>
      <c r="R435" s="31" t="n">
        <v>-0.0643</v>
      </c>
    </row>
    <row r="436">
      <c r="A436" s="11" t="n">
        <v>44588</v>
      </c>
      <c r="B436" s="5" t="inlineStr">
        <is>
          <t>Thursday</t>
        </is>
      </c>
      <c r="C436" s="10" t="n">
        <v>44562</v>
      </c>
      <c r="D436" s="5" t="inlineStr">
        <is>
          <t>Q4FY22</t>
        </is>
      </c>
      <c r="E436" s="18" t="n">
        <v>0.0192</v>
      </c>
      <c r="F436" s="8" t="n">
        <v>2747.157</v>
      </c>
      <c r="G436" s="9" t="n">
        <v>2823813</v>
      </c>
      <c r="H436" s="18" t="n">
        <v>0</v>
      </c>
      <c r="I436" s="8" t="n">
        <v>0</v>
      </c>
      <c r="J436" s="9" t="n">
        <v>0</v>
      </c>
      <c r="K436" s="18" t="n">
        <v>0.0192</v>
      </c>
      <c r="L436" s="8" t="n">
        <v>2747.157</v>
      </c>
      <c r="M436" s="9" t="n">
        <v>2823813</v>
      </c>
      <c r="N436" s="29" t="n">
        <v>21.3575</v>
      </c>
      <c r="O436" s="30" t="n">
        <v>23.8675</v>
      </c>
      <c r="P436" s="30" t="n">
        <v>20.4425</v>
      </c>
      <c r="Q436" s="30" t="n">
        <v>21.065</v>
      </c>
      <c r="R436" s="31" t="n">
        <v>-0.0137</v>
      </c>
    </row>
    <row r="437">
      <c r="A437" s="11" t="n">
        <v>44589</v>
      </c>
      <c r="B437" s="5" t="inlineStr">
        <is>
          <t>Friday</t>
        </is>
      </c>
      <c r="C437" s="10" t="n">
        <v>44562</v>
      </c>
      <c r="D437" s="5" t="inlineStr">
        <is>
          <t>Q4FY22</t>
        </is>
      </c>
      <c r="E437" s="18" t="n">
        <v>0.0564</v>
      </c>
      <c r="F437" s="8" t="n">
        <v>2518.5854</v>
      </c>
      <c r="G437" s="9" t="n">
        <v>2520205</v>
      </c>
      <c r="H437" s="18" t="n">
        <v>0</v>
      </c>
      <c r="I437" s="8" t="n">
        <v>0</v>
      </c>
      <c r="J437" s="9" t="n">
        <v>0</v>
      </c>
      <c r="K437" s="18" t="n">
        <v>0.0564</v>
      </c>
      <c r="L437" s="8" t="n">
        <v>2518.5854</v>
      </c>
      <c r="M437" s="9" t="n">
        <v>2520205</v>
      </c>
      <c r="N437" s="29" t="n">
        <v>21.065</v>
      </c>
      <c r="O437" s="30" t="n">
        <v>21.32</v>
      </c>
      <c r="P437" s="30" t="n">
        <v>20.2825</v>
      </c>
      <c r="Q437" s="30" t="n">
        <v>20.695</v>
      </c>
      <c r="R437" s="31" t="n">
        <v>-0.0176</v>
      </c>
    </row>
    <row r="438">
      <c r="A438" s="11" t="n">
        <v>44592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 t="n">
        <v>0.0504</v>
      </c>
      <c r="F438" s="8" t="n">
        <v>2550.7298</v>
      </c>
      <c r="G438" s="9" t="n">
        <v>2560089</v>
      </c>
      <c r="H438" s="18" t="n">
        <v>0</v>
      </c>
      <c r="I438" s="8" t="n">
        <v>0</v>
      </c>
      <c r="J438" s="9" t="n">
        <v>0</v>
      </c>
      <c r="K438" s="18" t="n">
        <v>0.0504</v>
      </c>
      <c r="L438" s="8" t="n">
        <v>2550.7298</v>
      </c>
      <c r="M438" s="9" t="n">
        <v>2560089</v>
      </c>
      <c r="N438" s="29" t="n">
        <v>20.695</v>
      </c>
      <c r="O438" s="30" t="n">
        <v>22.11</v>
      </c>
      <c r="P438" s="30" t="n">
        <v>20.695</v>
      </c>
      <c r="Q438" s="30" t="n">
        <v>21.9525</v>
      </c>
      <c r="R438" s="31" t="n">
        <v>0.0608</v>
      </c>
    </row>
    <row r="439">
      <c r="A439" s="11" t="n">
        <v>44593</v>
      </c>
      <c r="B439" s="5" t="inlineStr">
        <is>
          <t>Tuesday</t>
        </is>
      </c>
      <c r="C439" s="10" t="n">
        <v>44593</v>
      </c>
      <c r="D439" s="5" t="inlineStr">
        <is>
          <t>Q4FY22</t>
        </is>
      </c>
      <c r="E439" s="18" t="n">
        <v>0.0635</v>
      </c>
      <c r="F439" s="8" t="n">
        <v>2427.1141</v>
      </c>
      <c r="G439" s="9" t="n">
        <v>2427920</v>
      </c>
      <c r="H439" s="18" t="n">
        <v>0</v>
      </c>
      <c r="I439" s="8" t="n">
        <v>0</v>
      </c>
      <c r="J439" s="9" t="n">
        <v>0</v>
      </c>
      <c r="K439" s="18" t="n">
        <v>0.0635</v>
      </c>
      <c r="L439" s="8" t="n">
        <v>2427.1141</v>
      </c>
      <c r="M439" s="9" t="n">
        <v>2427920</v>
      </c>
      <c r="N439" s="29" t="n">
        <v>21.9525</v>
      </c>
      <c r="O439" s="30" t="n">
        <v>22.07</v>
      </c>
      <c r="P439" s="30" t="n">
        <v>19.745</v>
      </c>
      <c r="Q439" s="30" t="n">
        <v>19.9775</v>
      </c>
      <c r="R439" s="31" t="n">
        <v>-0.09</v>
      </c>
    </row>
    <row r="440">
      <c r="A440" s="11" t="n">
        <v>44594</v>
      </c>
      <c r="B440" s="5" t="inlineStr">
        <is>
          <t>Wednesday</t>
        </is>
      </c>
      <c r="C440" s="10" t="n">
        <v>44593</v>
      </c>
      <c r="D440" s="5" t="inlineStr">
        <is>
          <t>Q4FY22</t>
        </is>
      </c>
      <c r="E440" s="18" t="n">
        <v>0.0404</v>
      </c>
      <c r="F440" s="8" t="n">
        <v>2711.8642</v>
      </c>
      <c r="G440" s="9" t="n">
        <v>2730953</v>
      </c>
      <c r="H440" s="18" t="n">
        <v>0</v>
      </c>
      <c r="I440" s="8" t="n">
        <v>0</v>
      </c>
      <c r="J440" s="9" t="n">
        <v>0</v>
      </c>
      <c r="K440" s="18" t="n">
        <v>0.0404</v>
      </c>
      <c r="L440" s="8" t="n">
        <v>2711.8642</v>
      </c>
      <c r="M440" s="9" t="n">
        <v>2730953</v>
      </c>
      <c r="N440" s="29" t="n">
        <v>19.9775</v>
      </c>
      <c r="O440" s="30" t="n">
        <v>19.9775</v>
      </c>
      <c r="P440" s="30" t="n">
        <v>18.5475</v>
      </c>
      <c r="Q440" s="30" t="n">
        <v>18.65</v>
      </c>
      <c r="R440" s="31" t="n">
        <v>-0.0664</v>
      </c>
    </row>
    <row r="441">
      <c r="A441" s="11" t="n">
        <v>44595</v>
      </c>
      <c r="B441" s="5" t="inlineStr">
        <is>
          <t>Thursday</t>
        </is>
      </c>
      <c r="C441" s="10" t="n">
        <v>44593</v>
      </c>
      <c r="D441" s="5" t="inlineStr">
        <is>
          <t>Q4FY22</t>
        </is>
      </c>
      <c r="E441" s="18" t="n">
        <v>0.0167</v>
      </c>
      <c r="F441" s="8" t="n">
        <v>2787.1226</v>
      </c>
      <c r="G441" s="9" t="n">
        <v>2979958</v>
      </c>
      <c r="H441" s="18" t="n">
        <v>0</v>
      </c>
      <c r="I441" s="8" t="n">
        <v>0</v>
      </c>
      <c r="J441" s="9" t="n">
        <v>0</v>
      </c>
      <c r="K441" s="18" t="n">
        <v>0.0167</v>
      </c>
      <c r="L441" s="8" t="n">
        <v>2787.1226</v>
      </c>
      <c r="M441" s="9" t="n">
        <v>2979958</v>
      </c>
      <c r="N441" s="29" t="n">
        <v>18.65</v>
      </c>
      <c r="O441" s="30" t="n">
        <v>19.595</v>
      </c>
      <c r="P441" s="30" t="n">
        <v>17.4075</v>
      </c>
      <c r="Q441" s="30" t="n">
        <v>19.16</v>
      </c>
      <c r="R441" s="31" t="n">
        <v>0.0273</v>
      </c>
    </row>
    <row r="442">
      <c r="A442" s="11" t="n">
        <v>44596</v>
      </c>
      <c r="B442" s="5" t="inlineStr">
        <is>
          <t>Friday</t>
        </is>
      </c>
      <c r="C442" s="10" t="n">
        <v>44593</v>
      </c>
      <c r="D442" s="5" t="inlineStr">
        <is>
          <t>Q4FY22</t>
        </is>
      </c>
      <c r="E442" s="18" t="n">
        <v>0.065</v>
      </c>
      <c r="F442" s="8" t="n">
        <v>2458.8339</v>
      </c>
      <c r="G442" s="9" t="n">
        <v>2461453</v>
      </c>
      <c r="H442" s="18" t="n">
        <v>0</v>
      </c>
      <c r="I442" s="8" t="n">
        <v>0</v>
      </c>
      <c r="J442" s="9" t="n">
        <v>0</v>
      </c>
      <c r="K442" s="18" t="n">
        <v>0.065</v>
      </c>
      <c r="L442" s="8" t="n">
        <v>2458.8339</v>
      </c>
      <c r="M442" s="9" t="n">
        <v>2461453</v>
      </c>
      <c r="N442" s="29" t="n">
        <v>19.16</v>
      </c>
      <c r="O442" s="30" t="n">
        <v>19.7775</v>
      </c>
      <c r="P442" s="30" t="n">
        <v>18.595</v>
      </c>
      <c r="Q442" s="30" t="n">
        <v>18.8975</v>
      </c>
      <c r="R442" s="31" t="n">
        <v>-0.0137</v>
      </c>
    </row>
    <row r="443">
      <c r="A443" s="11" t="n">
        <v>44599</v>
      </c>
      <c r="B443" s="5" t="inlineStr">
        <is>
          <t>Monday</t>
        </is>
      </c>
      <c r="C443" s="10" t="n">
        <v>44593</v>
      </c>
      <c r="D443" s="5" t="inlineStr">
        <is>
          <t>Q4FY22</t>
        </is>
      </c>
      <c r="E443" s="18" t="n">
        <v>0.0583</v>
      </c>
      <c r="F443" s="8" t="n">
        <v>2551.2236</v>
      </c>
      <c r="G443" s="9" t="n">
        <v>2556200</v>
      </c>
      <c r="H443" s="18" t="n">
        <v>0</v>
      </c>
      <c r="I443" s="8" t="n">
        <v>0</v>
      </c>
      <c r="J443" s="9" t="n">
        <v>0</v>
      </c>
      <c r="K443" s="18" t="n">
        <v>0.0583</v>
      </c>
      <c r="L443" s="8" t="n">
        <v>2551.2236</v>
      </c>
      <c r="M443" s="9" t="n">
        <v>2556200</v>
      </c>
      <c r="N443" s="29" t="n">
        <v>18.8975</v>
      </c>
      <c r="O443" s="30" t="n">
        <v>21.0825</v>
      </c>
      <c r="P443" s="30" t="n">
        <v>18.1825</v>
      </c>
      <c r="Q443" s="30" t="n">
        <v>20.4375</v>
      </c>
      <c r="R443" s="31" t="n">
        <v>0.0815</v>
      </c>
    </row>
    <row r="444">
      <c r="A444" s="11" t="n">
        <v>44600</v>
      </c>
      <c r="B444" s="5" t="inlineStr">
        <is>
          <t>Tuesday</t>
        </is>
      </c>
      <c r="C444" s="10" t="n">
        <v>44593</v>
      </c>
      <c r="D444" s="5" t="inlineStr">
        <is>
          <t>Q4FY22</t>
        </is>
      </c>
      <c r="E444" s="18" t="n">
        <v>0.0511</v>
      </c>
      <c r="F444" s="8" t="n">
        <v>2606.5472</v>
      </c>
      <c r="G444" s="9" t="n">
        <v>2630669</v>
      </c>
      <c r="H444" s="18" t="n">
        <v>0</v>
      </c>
      <c r="I444" s="8" t="n">
        <v>0</v>
      </c>
      <c r="J444" s="9" t="n">
        <v>0</v>
      </c>
      <c r="K444" s="18" t="n">
        <v>0.0511</v>
      </c>
      <c r="L444" s="8" t="n">
        <v>2606.5472</v>
      </c>
      <c r="M444" s="9" t="n">
        <v>2630669</v>
      </c>
      <c r="N444" s="29" t="n">
        <v>20.4375</v>
      </c>
      <c r="O444" s="30" t="n">
        <v>20.9375</v>
      </c>
      <c r="P444" s="30" t="n">
        <v>19.555</v>
      </c>
      <c r="Q444" s="30" t="n">
        <v>19.685</v>
      </c>
      <c r="R444" s="31" t="n">
        <v>-0.0368</v>
      </c>
    </row>
    <row r="445">
      <c r="A445" s="11" t="n">
        <v>44601</v>
      </c>
      <c r="B445" s="5" t="inlineStr">
        <is>
          <t>Wednesday</t>
        </is>
      </c>
      <c r="C445" s="10" t="n">
        <v>44593</v>
      </c>
      <c r="D445" s="5" t="inlineStr">
        <is>
          <t>Q4FY22</t>
        </is>
      </c>
      <c r="E445" s="18" t="n">
        <v>0.0455</v>
      </c>
      <c r="F445" s="8" t="n">
        <v>2665.5123</v>
      </c>
      <c r="G445" s="9" t="n">
        <v>2702553</v>
      </c>
      <c r="H445" s="18" t="n">
        <v>0</v>
      </c>
      <c r="I445" s="8" t="n">
        <v>0</v>
      </c>
      <c r="J445" s="9" t="n">
        <v>0</v>
      </c>
      <c r="K445" s="18" t="n">
        <v>0.0455</v>
      </c>
      <c r="L445" s="8" t="n">
        <v>2665.5123</v>
      </c>
      <c r="M445" s="9" t="n">
        <v>2702553</v>
      </c>
      <c r="N445" s="29" t="n">
        <v>19.685</v>
      </c>
      <c r="O445" s="30" t="n">
        <v>19.685</v>
      </c>
      <c r="P445" s="30" t="n">
        <v>17.885</v>
      </c>
      <c r="Q445" s="30" t="n">
        <v>18.555</v>
      </c>
      <c r="R445" s="31" t="n">
        <v>-0.0574</v>
      </c>
    </row>
    <row r="446">
      <c r="A446" s="11" t="n">
        <v>44602</v>
      </c>
      <c r="B446" s="5" t="inlineStr">
        <is>
          <t>Thursday</t>
        </is>
      </c>
      <c r="C446" s="10" t="n">
        <v>44593</v>
      </c>
      <c r="D446" s="5" t="inlineStr">
        <is>
          <t>Q4FY22</t>
        </is>
      </c>
      <c r="E446" s="18" t="n">
        <v>0.016</v>
      </c>
      <c r="F446" s="8" t="n">
        <v>2716.3825</v>
      </c>
      <c r="G446" s="9" t="n">
        <v>2910374</v>
      </c>
      <c r="H446" s="18" t="n">
        <v>0</v>
      </c>
      <c r="I446" s="8" t="n">
        <v>0</v>
      </c>
      <c r="J446" s="9" t="n">
        <v>0</v>
      </c>
      <c r="K446" s="18" t="n">
        <v>0.016</v>
      </c>
      <c r="L446" s="8" t="n">
        <v>2716.3825</v>
      </c>
      <c r="M446" s="9" t="n">
        <v>2910374</v>
      </c>
      <c r="N446" s="29" t="n">
        <v>18.555</v>
      </c>
      <c r="O446" s="30" t="n">
        <v>18.925</v>
      </c>
      <c r="P446" s="30" t="n">
        <v>16.8</v>
      </c>
      <c r="Q446" s="30" t="n">
        <v>17.71</v>
      </c>
      <c r="R446" s="31" t="n">
        <v>-0.0455</v>
      </c>
    </row>
    <row r="447">
      <c r="A447" s="11" t="n">
        <v>44603</v>
      </c>
      <c r="B447" s="5" t="inlineStr">
        <is>
          <t>Friday</t>
        </is>
      </c>
      <c r="C447" s="10" t="n">
        <v>44593</v>
      </c>
      <c r="D447" s="5" t="inlineStr">
        <is>
          <t>Q4FY22</t>
        </is>
      </c>
      <c r="E447" s="18" t="n">
        <v>0.0697</v>
      </c>
      <c r="F447" s="8" t="n">
        <v>2437.222</v>
      </c>
      <c r="G447" s="9" t="n">
        <v>2452669</v>
      </c>
      <c r="H447" s="18" t="n">
        <v>0</v>
      </c>
      <c r="I447" s="8" t="n">
        <v>0</v>
      </c>
      <c r="J447" s="9" t="n">
        <v>0</v>
      </c>
      <c r="K447" s="18" t="n">
        <v>0.0697</v>
      </c>
      <c r="L447" s="8" t="n">
        <v>2437.222</v>
      </c>
      <c r="M447" s="9" t="n">
        <v>2452669</v>
      </c>
      <c r="N447" s="29" t="n">
        <v>17.71</v>
      </c>
      <c r="O447" s="30" t="n">
        <v>19.5325</v>
      </c>
      <c r="P447" s="30" t="n">
        <v>16.855</v>
      </c>
      <c r="Q447" s="30" t="n">
        <v>18.68</v>
      </c>
      <c r="R447" s="31" t="n">
        <v>0.0548</v>
      </c>
    </row>
    <row r="448">
      <c r="A448" s="11" t="n">
        <v>44606</v>
      </c>
      <c r="B448" s="5" t="inlineStr">
        <is>
          <t>Monday</t>
        </is>
      </c>
      <c r="C448" s="10" t="n">
        <v>44593</v>
      </c>
      <c r="D448" s="5" t="inlineStr">
        <is>
          <t>Q4FY22</t>
        </is>
      </c>
      <c r="E448" s="18" t="n">
        <v>0.0574</v>
      </c>
      <c r="F448" s="8" t="n">
        <v>2418.7015</v>
      </c>
      <c r="G448" s="9" t="n">
        <v>2467220</v>
      </c>
      <c r="H448" s="18" t="n">
        <v>0</v>
      </c>
      <c r="I448" s="8" t="n">
        <v>0</v>
      </c>
      <c r="J448" s="9" t="n">
        <v>0</v>
      </c>
      <c r="K448" s="18" t="n">
        <v>0.0574</v>
      </c>
      <c r="L448" s="8" t="n">
        <v>2418.7015</v>
      </c>
      <c r="M448" s="9" t="n">
        <v>2467220</v>
      </c>
      <c r="N448" s="29" t="n">
        <v>18.68</v>
      </c>
      <c r="O448" s="30" t="n">
        <v>23.535</v>
      </c>
      <c r="P448" s="30" t="n">
        <v>18.68</v>
      </c>
      <c r="Q448" s="30" t="n">
        <v>22.9775</v>
      </c>
      <c r="R448" s="31" t="n">
        <v>0.2301</v>
      </c>
    </row>
    <row r="449">
      <c r="A449" s="11" t="n">
        <v>44607</v>
      </c>
      <c r="B449" s="5" t="inlineStr">
        <is>
          <t>Tuesday</t>
        </is>
      </c>
      <c r="C449" s="10" t="n">
        <v>44593</v>
      </c>
      <c r="D449" s="5" t="inlineStr">
        <is>
          <t>Q4FY22</t>
        </is>
      </c>
      <c r="E449" s="18" t="n">
        <v>0.0279</v>
      </c>
      <c r="F449" s="8" t="n">
        <v>1235.7736</v>
      </c>
      <c r="G449" s="9" t="n">
        <v>1251439</v>
      </c>
      <c r="H449" s="18" t="n">
        <v>0</v>
      </c>
      <c r="I449" s="8" t="n">
        <v>0</v>
      </c>
      <c r="J449" s="9" t="n">
        <v>0</v>
      </c>
      <c r="K449" s="18" t="n">
        <v>0.0279</v>
      </c>
      <c r="L449" s="8" t="n">
        <v>1235.7736</v>
      </c>
      <c r="M449" s="9" t="n">
        <v>1251439</v>
      </c>
      <c r="N449" s="29" t="n">
        <v>22.9775</v>
      </c>
      <c r="O449" s="30" t="n">
        <v>23.14</v>
      </c>
      <c r="P449" s="30" t="n">
        <v>20.435</v>
      </c>
      <c r="Q449" s="30" t="n">
        <v>20.6125</v>
      </c>
      <c r="R449" s="31" t="n">
        <v>-0.1029</v>
      </c>
    </row>
    <row r="450">
      <c r="A450" s="11" t="n">
        <v>44608</v>
      </c>
      <c r="B450" s="5" t="inlineStr">
        <is>
          <t>Wednesday</t>
        </is>
      </c>
      <c r="C450" s="10" t="n">
        <v>44593</v>
      </c>
      <c r="D450" s="5" t="inlineStr">
        <is>
          <t>Q4FY22</t>
        </is>
      </c>
      <c r="E450" s="18" t="n">
        <v>0.0235</v>
      </c>
      <c r="F450" s="8" t="n">
        <v>1059.5907</v>
      </c>
      <c r="G450" s="9" t="n">
        <v>1077585</v>
      </c>
      <c r="H450" s="18" t="n">
        <v>0</v>
      </c>
      <c r="I450" s="8" t="n">
        <v>0</v>
      </c>
      <c r="J450" s="9" t="n">
        <v>0</v>
      </c>
      <c r="K450" s="18" t="n">
        <v>0.0235</v>
      </c>
      <c r="L450" s="8" t="n">
        <v>1059.5907</v>
      </c>
      <c r="M450" s="9" t="n">
        <v>1077585</v>
      </c>
      <c r="N450" s="29" t="n">
        <v>20.6125</v>
      </c>
      <c r="O450" s="30" t="n">
        <v>21.02</v>
      </c>
      <c r="P450" s="30" t="n">
        <v>19.3525</v>
      </c>
      <c r="Q450" s="30" t="n">
        <v>20.5925</v>
      </c>
      <c r="R450" s="31" t="n">
        <v>-0.001</v>
      </c>
    </row>
    <row r="451">
      <c r="A451" s="11" t="n">
        <v>44609</v>
      </c>
      <c r="B451" s="5" t="inlineStr">
        <is>
          <t>Thursday</t>
        </is>
      </c>
      <c r="C451" s="10" t="n">
        <v>44593</v>
      </c>
      <c r="D451" s="5" t="inlineStr">
        <is>
          <t>Q4FY22</t>
        </is>
      </c>
      <c r="E451" s="18" t="n">
        <v>0.0168</v>
      </c>
      <c r="F451" s="8" t="n">
        <v>2809.5221</v>
      </c>
      <c r="G451" s="9" t="n">
        <v>2921331</v>
      </c>
      <c r="H451" s="18" t="n">
        <v>0</v>
      </c>
      <c r="I451" s="8" t="n">
        <v>0</v>
      </c>
      <c r="J451" s="9" t="n">
        <v>0</v>
      </c>
      <c r="K451" s="18" t="n">
        <v>0.0168</v>
      </c>
      <c r="L451" s="8" t="n">
        <v>2809.5221</v>
      </c>
      <c r="M451" s="9" t="n">
        <v>2921331</v>
      </c>
      <c r="N451" s="29" t="n">
        <v>20.5925</v>
      </c>
      <c r="O451" s="30" t="n">
        <v>22.37</v>
      </c>
      <c r="P451" s="30" t="n">
        <v>19.4625</v>
      </c>
      <c r="Q451" s="30" t="n">
        <v>22.005</v>
      </c>
      <c r="R451" s="31" t="n">
        <v>0.06859999999999999</v>
      </c>
    </row>
    <row r="452">
      <c r="A452" s="11" t="n">
        <v>44610</v>
      </c>
      <c r="B452" s="5" t="inlineStr">
        <is>
          <t>Friday</t>
        </is>
      </c>
      <c r="C452" s="10" t="n">
        <v>44593</v>
      </c>
      <c r="D452" s="5" t="inlineStr">
        <is>
          <t>Q4FY22</t>
        </is>
      </c>
      <c r="E452" s="18" t="n">
        <v>0.07000000000000001</v>
      </c>
      <c r="F452" s="8" t="n">
        <v>2429.7941</v>
      </c>
      <c r="G452" s="9" t="n">
        <v>2442312</v>
      </c>
      <c r="H452" s="18" t="n">
        <v>0</v>
      </c>
      <c r="I452" s="8" t="n">
        <v>0</v>
      </c>
      <c r="J452" s="9" t="n">
        <v>0</v>
      </c>
      <c r="K452" s="18" t="n">
        <v>0.07000000000000001</v>
      </c>
      <c r="L452" s="8" t="n">
        <v>2429.7941</v>
      </c>
      <c r="M452" s="9" t="n">
        <v>2442312</v>
      </c>
      <c r="N452" s="29" t="n">
        <v>22.005</v>
      </c>
      <c r="O452" s="30" t="n">
        <v>23.21</v>
      </c>
      <c r="P452" s="30" t="n">
        <v>21.635</v>
      </c>
      <c r="Q452" s="30" t="n">
        <v>22.165</v>
      </c>
      <c r="R452" s="31" t="n">
        <v>0.0073</v>
      </c>
    </row>
    <row r="453">
      <c r="A453" s="11" t="n">
        <v>44613</v>
      </c>
      <c r="B453" s="5" t="inlineStr">
        <is>
          <t>Monday</t>
        </is>
      </c>
      <c r="C453" s="10" t="n">
        <v>44593</v>
      </c>
      <c r="D453" s="5" t="inlineStr">
        <is>
          <t>Q4FY22</t>
        </is>
      </c>
      <c r="E453" s="18" t="n">
        <v>0.0469</v>
      </c>
      <c r="F453" s="8" t="n">
        <v>2429.0234</v>
      </c>
      <c r="G453" s="9" t="n">
        <v>2454362</v>
      </c>
      <c r="H453" s="18" t="n">
        <v>0</v>
      </c>
      <c r="I453" s="8" t="n">
        <v>0</v>
      </c>
      <c r="J453" s="9" t="n">
        <v>0</v>
      </c>
      <c r="K453" s="18" t="n">
        <v>0.0469</v>
      </c>
      <c r="L453" s="8" t="n">
        <v>2429.0234</v>
      </c>
      <c r="M453" s="9" t="n">
        <v>2454362</v>
      </c>
      <c r="N453" s="29" t="n">
        <v>22.165</v>
      </c>
      <c r="O453" s="30" t="n">
        <v>23.755</v>
      </c>
      <c r="P453" s="30" t="n">
        <v>20.57</v>
      </c>
      <c r="Q453" s="30" t="n">
        <v>22.9025</v>
      </c>
      <c r="R453" s="31" t="n">
        <v>0.0333</v>
      </c>
    </row>
    <row r="454">
      <c r="A454" s="11" t="n">
        <v>44614</v>
      </c>
      <c r="B454" s="5" t="inlineStr">
        <is>
          <t>Tuesday</t>
        </is>
      </c>
      <c r="C454" s="10" t="n">
        <v>44593</v>
      </c>
      <c r="D454" s="5" t="inlineStr">
        <is>
          <t>Q4FY22</t>
        </is>
      </c>
      <c r="E454" s="18" t="n">
        <v>0.0512</v>
      </c>
      <c r="F454" s="8" t="n">
        <v>2597.3741</v>
      </c>
      <c r="G454" s="9" t="n">
        <v>2687555</v>
      </c>
      <c r="H454" s="18" t="n">
        <v>0</v>
      </c>
      <c r="I454" s="8" t="n">
        <v>0</v>
      </c>
      <c r="J454" s="9" t="n">
        <v>0</v>
      </c>
      <c r="K454" s="18" t="n">
        <v>0.0512</v>
      </c>
      <c r="L454" s="8" t="n">
        <v>2597.3741</v>
      </c>
      <c r="M454" s="9" t="n">
        <v>2687555</v>
      </c>
      <c r="N454" s="29" t="n">
        <v>22.9025</v>
      </c>
      <c r="O454" s="30" t="n">
        <v>27.815</v>
      </c>
      <c r="P454" s="30" t="n">
        <v>22.9025</v>
      </c>
      <c r="Q454" s="30" t="n">
        <v>26.6625</v>
      </c>
      <c r="R454" s="31" t="n">
        <v>0.1642</v>
      </c>
    </row>
    <row r="455">
      <c r="A455" s="11" t="n">
        <v>44615</v>
      </c>
      <c r="B455" s="5" t="inlineStr">
        <is>
          <t>Wednesday</t>
        </is>
      </c>
      <c r="C455" s="10" t="n">
        <v>44593</v>
      </c>
      <c r="D455" s="5" t="inlineStr">
        <is>
          <t>Q4FY22</t>
        </is>
      </c>
      <c r="E455" s="18" t="n">
        <v>0.0417</v>
      </c>
      <c r="F455" s="8" t="n">
        <v>2604.1844</v>
      </c>
      <c r="G455" s="9" t="n">
        <v>2681548</v>
      </c>
      <c r="H455" s="18" t="n">
        <v>0</v>
      </c>
      <c r="I455" s="8" t="n">
        <v>0</v>
      </c>
      <c r="J455" s="9" t="n">
        <v>0</v>
      </c>
      <c r="K455" s="18" t="n">
        <v>0.0417</v>
      </c>
      <c r="L455" s="8" t="n">
        <v>2604.1844</v>
      </c>
      <c r="M455" s="9" t="n">
        <v>2681548</v>
      </c>
      <c r="N455" s="29" t="n">
        <v>26.6625</v>
      </c>
      <c r="O455" s="30" t="n">
        <v>26.6625</v>
      </c>
      <c r="P455" s="30" t="n">
        <v>23.9075</v>
      </c>
      <c r="Q455" s="30" t="n">
        <v>24.5425</v>
      </c>
      <c r="R455" s="31" t="n">
        <v>-0.0795</v>
      </c>
    </row>
    <row r="456">
      <c r="A456" s="11" t="n">
        <v>44616</v>
      </c>
      <c r="B456" s="5" t="inlineStr">
        <is>
          <t>Thursday</t>
        </is>
      </c>
      <c r="C456" s="10" t="n">
        <v>44593</v>
      </c>
      <c r="D456" s="5" t="inlineStr">
        <is>
          <t>Q4FY22</t>
        </is>
      </c>
      <c r="E456" s="18" t="n">
        <v>0.0227</v>
      </c>
      <c r="F456" s="8" t="n">
        <v>2351.7608</v>
      </c>
      <c r="G456" s="9" t="n">
        <v>2488930</v>
      </c>
      <c r="H456" s="18" t="n">
        <v>0</v>
      </c>
      <c r="I456" s="8" t="n">
        <v>0</v>
      </c>
      <c r="J456" s="9" t="n">
        <v>0</v>
      </c>
      <c r="K456" s="18" t="n">
        <v>0.0227</v>
      </c>
      <c r="L456" s="8" t="n">
        <v>2351.7608</v>
      </c>
      <c r="M456" s="9" t="n">
        <v>2488930</v>
      </c>
      <c r="N456" s="29" t="n">
        <v>24.5425</v>
      </c>
      <c r="O456" s="30" t="n">
        <v>33.9725</v>
      </c>
      <c r="P456" s="30" t="n">
        <v>24.5425</v>
      </c>
      <c r="Q456" s="30" t="n">
        <v>31.9825</v>
      </c>
      <c r="R456" s="31" t="n">
        <v>0.3031</v>
      </c>
    </row>
    <row r="457">
      <c r="A457" s="11" t="n">
        <v>44617</v>
      </c>
      <c r="B457" s="5" t="inlineStr">
        <is>
          <t>Friday</t>
        </is>
      </c>
      <c r="C457" s="10" t="n">
        <v>44593</v>
      </c>
      <c r="D457" s="5" t="inlineStr">
        <is>
          <t>Q4FY22</t>
        </is>
      </c>
      <c r="E457" s="18" t="n">
        <v>0.08069999999999999</v>
      </c>
      <c r="F457" s="8" t="n">
        <v>2439.1321</v>
      </c>
      <c r="G457" s="9" t="n">
        <v>2469600</v>
      </c>
      <c r="H457" s="18" t="n">
        <v>0</v>
      </c>
      <c r="I457" s="8" t="n">
        <v>0</v>
      </c>
      <c r="J457" s="9" t="n">
        <v>0</v>
      </c>
      <c r="K457" s="18" t="n">
        <v>0.08069999999999999</v>
      </c>
      <c r="L457" s="8" t="n">
        <v>2439.1321</v>
      </c>
      <c r="M457" s="9" t="n">
        <v>2469600</v>
      </c>
      <c r="N457" s="29" t="n">
        <v>31.9825</v>
      </c>
      <c r="O457" s="30" t="n">
        <v>31.9825</v>
      </c>
      <c r="P457" s="30" t="n">
        <v>26.15</v>
      </c>
      <c r="Q457" s="30" t="n">
        <v>26.74</v>
      </c>
      <c r="R457" s="31" t="n">
        <v>-0.1639</v>
      </c>
    </row>
    <row r="458">
      <c r="A458" s="11" t="n">
        <v>44620</v>
      </c>
      <c r="B458" s="5" t="inlineStr">
        <is>
          <t>Monday</t>
        </is>
      </c>
      <c r="C458" s="10" t="n">
        <v>44593</v>
      </c>
      <c r="D458" s="5" t="inlineStr">
        <is>
          <t>Q4FY22</t>
        </is>
      </c>
      <c r="E458" s="18" t="n">
        <v>0.0624</v>
      </c>
      <c r="F458" s="8" t="n">
        <v>2508.1707</v>
      </c>
      <c r="G458" s="9" t="n">
        <v>2532191</v>
      </c>
      <c r="H458" s="18" t="n">
        <v>0</v>
      </c>
      <c r="I458" s="8" t="n">
        <v>0</v>
      </c>
      <c r="J458" s="9" t="n">
        <v>0</v>
      </c>
      <c r="K458" s="18" t="n">
        <v>0.0624</v>
      </c>
      <c r="L458" s="8" t="n">
        <v>2508.1707</v>
      </c>
      <c r="M458" s="9" t="n">
        <v>2532191</v>
      </c>
      <c r="N458" s="29" t="n">
        <v>26.74</v>
      </c>
      <c r="O458" s="30" t="n">
        <v>29.785</v>
      </c>
      <c r="P458" s="30" t="n">
        <v>26.74</v>
      </c>
      <c r="Q458" s="30" t="n">
        <v>28.57</v>
      </c>
      <c r="R458" s="31" t="n">
        <v>0.0684</v>
      </c>
    </row>
    <row r="459">
      <c r="A459" s="11" t="n">
        <v>44622</v>
      </c>
      <c r="B459" s="5" t="inlineStr">
        <is>
          <t>Wednesday</t>
        </is>
      </c>
      <c r="C459" s="10" t="n">
        <v>44621</v>
      </c>
      <c r="D459" s="5" t="inlineStr">
        <is>
          <t>Q4FY22</t>
        </is>
      </c>
      <c r="E459" s="18" t="n">
        <v>0.0407</v>
      </c>
      <c r="F459" s="8" t="n">
        <v>2624.0051</v>
      </c>
      <c r="G459" s="9" t="n">
        <v>2689654</v>
      </c>
      <c r="H459" s="18" t="n">
        <v>0</v>
      </c>
      <c r="I459" s="8" t="n">
        <v>0</v>
      </c>
      <c r="J459" s="9" t="n">
        <v>0</v>
      </c>
      <c r="K459" s="18" t="n">
        <v>0.0407</v>
      </c>
      <c r="L459" s="8" t="n">
        <v>2624.0051</v>
      </c>
      <c r="M459" s="9" t="n">
        <v>2689654</v>
      </c>
      <c r="N459" s="29" t="n">
        <v>28.57</v>
      </c>
      <c r="O459" s="30" t="n">
        <v>30.8425</v>
      </c>
      <c r="P459" s="30" t="n">
        <v>28.57</v>
      </c>
      <c r="Q459" s="30" t="n">
        <v>29.2325</v>
      </c>
      <c r="R459" s="31" t="n">
        <v>0.0232</v>
      </c>
    </row>
    <row r="460">
      <c r="A460" s="11" t="n">
        <v>44623</v>
      </c>
      <c r="B460" s="5" t="inlineStr">
        <is>
          <t>Thursday</t>
        </is>
      </c>
      <c r="C460" s="10" t="n">
        <v>44621</v>
      </c>
      <c r="D460" s="5" t="inlineStr">
        <is>
          <t>Q4FY22</t>
        </is>
      </c>
      <c r="E460" s="18" t="n">
        <v>0.0174</v>
      </c>
      <c r="F460" s="8" t="n">
        <v>2737.3362</v>
      </c>
      <c r="G460" s="9" t="n">
        <v>2933050</v>
      </c>
      <c r="H460" s="18" t="n">
        <v>0</v>
      </c>
      <c r="I460" s="8" t="n">
        <v>0</v>
      </c>
      <c r="J460" s="9" t="n">
        <v>0</v>
      </c>
      <c r="K460" s="18" t="n">
        <v>0.0174</v>
      </c>
      <c r="L460" s="8" t="n">
        <v>2737.3362</v>
      </c>
      <c r="M460" s="9" t="n">
        <v>2933050</v>
      </c>
      <c r="N460" s="29" t="n">
        <v>29.2325</v>
      </c>
      <c r="O460" s="30" t="n">
        <v>29.2325</v>
      </c>
      <c r="P460" s="30" t="n">
        <v>27.2225</v>
      </c>
      <c r="Q460" s="30" t="n">
        <v>28.155</v>
      </c>
      <c r="R460" s="31" t="n">
        <v>-0.0369</v>
      </c>
    </row>
    <row r="461">
      <c r="A461" s="11" t="n">
        <v>44624</v>
      </c>
      <c r="B461" s="5" t="inlineStr">
        <is>
          <t>Friday</t>
        </is>
      </c>
      <c r="C461" s="10" t="n">
        <v>44621</v>
      </c>
      <c r="D461" s="5" t="inlineStr">
        <is>
          <t>Q4FY22</t>
        </is>
      </c>
      <c r="E461" s="18" t="n">
        <v>0.0882</v>
      </c>
      <c r="F461" s="8" t="n">
        <v>2428.4212</v>
      </c>
      <c r="G461" s="9" t="n">
        <v>2521734</v>
      </c>
      <c r="H461" s="18" t="n">
        <v>0</v>
      </c>
      <c r="I461" s="8" t="n">
        <v>0</v>
      </c>
      <c r="J461" s="9" t="n">
        <v>0</v>
      </c>
      <c r="K461" s="18" t="n">
        <v>0.0882</v>
      </c>
      <c r="L461" s="8" t="n">
        <v>2428.4212</v>
      </c>
      <c r="M461" s="9" t="n">
        <v>2521734</v>
      </c>
      <c r="N461" s="29" t="n">
        <v>28.155</v>
      </c>
      <c r="O461" s="30" t="n">
        <v>29.925</v>
      </c>
      <c r="P461" s="30" t="n">
        <v>27.2225</v>
      </c>
      <c r="Q461" s="30" t="n">
        <v>27.9575</v>
      </c>
      <c r="R461" s="31" t="n">
        <v>-0.007</v>
      </c>
    </row>
    <row r="462">
      <c r="A462" s="11" t="n">
        <v>44627</v>
      </c>
      <c r="B462" s="5" t="inlineStr">
        <is>
          <t>Monday</t>
        </is>
      </c>
      <c r="C462" s="10" t="n">
        <v>44621</v>
      </c>
      <c r="D462" s="5" t="inlineStr">
        <is>
          <t>Q4FY22</t>
        </is>
      </c>
      <c r="E462" s="18" t="n">
        <v>0.0598</v>
      </c>
      <c r="F462" s="8" t="n">
        <v>2426.9663</v>
      </c>
      <c r="G462" s="9" t="n">
        <v>2536995</v>
      </c>
      <c r="H462" s="18" t="n">
        <v>0</v>
      </c>
      <c r="I462" s="8" t="n">
        <v>0</v>
      </c>
      <c r="J462" s="9" t="n">
        <v>0</v>
      </c>
      <c r="K462" s="18" t="n">
        <v>0.0598</v>
      </c>
      <c r="L462" s="8" t="n">
        <v>2426.9663</v>
      </c>
      <c r="M462" s="9" t="n">
        <v>2536995</v>
      </c>
      <c r="N462" s="29" t="n">
        <v>27.9575</v>
      </c>
      <c r="O462" s="30" t="n">
        <v>30.2775</v>
      </c>
      <c r="P462" s="30" t="n">
        <v>27.9575</v>
      </c>
      <c r="Q462" s="30" t="n">
        <v>29.33</v>
      </c>
      <c r="R462" s="31" t="n">
        <v>0.0491</v>
      </c>
    </row>
    <row r="463">
      <c r="A463" s="11" t="n">
        <v>44628</v>
      </c>
      <c r="B463" s="5" t="inlineStr">
        <is>
          <t>Tuesday</t>
        </is>
      </c>
      <c r="C463" s="10" t="n">
        <v>44621</v>
      </c>
      <c r="D463" s="5" t="inlineStr">
        <is>
          <t>Q4FY22</t>
        </is>
      </c>
      <c r="E463" s="18" t="n">
        <v>0.0525</v>
      </c>
      <c r="F463" s="8" t="n">
        <v>2537.823</v>
      </c>
      <c r="G463" s="9" t="n">
        <v>2682056</v>
      </c>
      <c r="H463" s="18" t="n">
        <v>0</v>
      </c>
      <c r="I463" s="8" t="n">
        <v>0</v>
      </c>
      <c r="J463" s="9" t="n">
        <v>0</v>
      </c>
      <c r="K463" s="18" t="n">
        <v>0.0525</v>
      </c>
      <c r="L463" s="8" t="n">
        <v>2537.823</v>
      </c>
      <c r="M463" s="9" t="n">
        <v>2682056</v>
      </c>
      <c r="N463" s="29" t="n">
        <v>29.33</v>
      </c>
      <c r="O463" s="30" t="n">
        <v>30.0575</v>
      </c>
      <c r="P463" s="30" t="n">
        <v>27.1125</v>
      </c>
      <c r="Q463" s="30" t="n">
        <v>28.5875</v>
      </c>
      <c r="R463" s="31" t="n">
        <v>-0.0253</v>
      </c>
    </row>
    <row r="464">
      <c r="A464" s="11" t="n">
        <v>44629</v>
      </c>
      <c r="B464" s="5" t="inlineStr">
        <is>
          <t>Wednesday</t>
        </is>
      </c>
      <c r="C464" s="10" t="n">
        <v>44621</v>
      </c>
      <c r="D464" s="5" t="inlineStr">
        <is>
          <t>Q4FY22</t>
        </is>
      </c>
      <c r="E464" s="18" t="n">
        <v>0.0424</v>
      </c>
      <c r="F464" s="8" t="n">
        <v>2625.876</v>
      </c>
      <c r="G464" s="9" t="n">
        <v>2769520</v>
      </c>
      <c r="H464" s="18" t="n">
        <v>0</v>
      </c>
      <c r="I464" s="8" t="n">
        <v>0</v>
      </c>
      <c r="J464" s="9" t="n">
        <v>0</v>
      </c>
      <c r="K464" s="18" t="n">
        <v>0.0424</v>
      </c>
      <c r="L464" s="8" t="n">
        <v>2625.876</v>
      </c>
      <c r="M464" s="9" t="n">
        <v>2769520</v>
      </c>
      <c r="N464" s="29" t="n">
        <v>28.5875</v>
      </c>
      <c r="O464" s="30" t="n">
        <v>28.5875</v>
      </c>
      <c r="P464" s="30" t="n">
        <v>27.305</v>
      </c>
      <c r="Q464" s="30" t="n">
        <v>27.4675</v>
      </c>
      <c r="R464" s="31" t="n">
        <v>-0.0392</v>
      </c>
    </row>
    <row r="465">
      <c r="A465" s="11" t="n">
        <v>44630</v>
      </c>
      <c r="B465" s="5" t="inlineStr">
        <is>
          <t>Thursday</t>
        </is>
      </c>
      <c r="C465" s="10" t="n">
        <v>44621</v>
      </c>
      <c r="D465" s="5" t="inlineStr">
        <is>
          <t>Q4FY22</t>
        </is>
      </c>
      <c r="E465" s="18" t="n">
        <v>0.0211</v>
      </c>
      <c r="F465" s="8" t="n">
        <v>2675.2631</v>
      </c>
      <c r="G465" s="9" t="n">
        <v>2964076</v>
      </c>
      <c r="H465" s="18" t="n">
        <v>0</v>
      </c>
      <c r="I465" s="8" t="n">
        <v>0</v>
      </c>
      <c r="J465" s="9" t="n">
        <v>0</v>
      </c>
      <c r="K465" s="18" t="n">
        <v>0.0211</v>
      </c>
      <c r="L465" s="8" t="n">
        <v>2675.2631</v>
      </c>
      <c r="M465" s="9" t="n">
        <v>2964076</v>
      </c>
      <c r="N465" s="29" t="n">
        <v>27.4675</v>
      </c>
      <c r="O465" s="30" t="n">
        <v>27.4675</v>
      </c>
      <c r="P465" s="30" t="n">
        <v>22.9625</v>
      </c>
      <c r="Q465" s="30" t="n">
        <v>25.5825</v>
      </c>
      <c r="R465" s="31" t="n">
        <v>-0.06859999999999999</v>
      </c>
    </row>
    <row r="466">
      <c r="A466" s="11" t="n">
        <v>44631</v>
      </c>
      <c r="B466" s="5" t="inlineStr">
        <is>
          <t>Friday</t>
        </is>
      </c>
      <c r="C466" s="10" t="n">
        <v>44621</v>
      </c>
      <c r="D466" s="5" t="inlineStr">
        <is>
          <t>Q4FY22</t>
        </is>
      </c>
      <c r="E466" s="18" t="n">
        <v>0.0726</v>
      </c>
      <c r="F466" s="8" t="n">
        <v>2427.1034</v>
      </c>
      <c r="G466" s="9" t="n">
        <v>2527841</v>
      </c>
      <c r="H466" s="18" t="n">
        <v>0</v>
      </c>
      <c r="I466" s="8" t="n">
        <v>0</v>
      </c>
      <c r="J466" s="9" t="n">
        <v>0</v>
      </c>
      <c r="K466" s="18" t="n">
        <v>0.0726</v>
      </c>
      <c r="L466" s="8" t="n">
        <v>2427.1034</v>
      </c>
      <c r="M466" s="9" t="n">
        <v>2527841</v>
      </c>
      <c r="N466" s="29" t="n">
        <v>25.5825</v>
      </c>
      <c r="O466" s="30" t="n">
        <v>25.8725</v>
      </c>
      <c r="P466" s="30" t="n">
        <v>24.58</v>
      </c>
      <c r="Q466" s="30" t="n">
        <v>25.345</v>
      </c>
      <c r="R466" s="31" t="n">
        <v>-0.009299999999999999</v>
      </c>
    </row>
    <row r="467">
      <c r="A467" s="11" t="n">
        <v>44634</v>
      </c>
      <c r="B467" s="5" t="inlineStr">
        <is>
          <t>Monday</t>
        </is>
      </c>
      <c r="C467" s="10" t="n">
        <v>44621</v>
      </c>
      <c r="D467" s="5" t="inlineStr">
        <is>
          <t>Q4FY22</t>
        </is>
      </c>
      <c r="E467" s="18" t="n">
        <v>0.06370000000000001</v>
      </c>
      <c r="F467" s="8" t="n">
        <v>2517.3388</v>
      </c>
      <c r="G467" s="9" t="n">
        <v>2626786</v>
      </c>
      <c r="H467" s="18" t="n">
        <v>0</v>
      </c>
      <c r="I467" s="8" t="n">
        <v>0</v>
      </c>
      <c r="J467" s="9" t="n">
        <v>0</v>
      </c>
      <c r="K467" s="18" t="n">
        <v>0.06370000000000001</v>
      </c>
      <c r="L467" s="8" t="n">
        <v>2517.3388</v>
      </c>
      <c r="M467" s="9" t="n">
        <v>2626786</v>
      </c>
      <c r="N467" s="29" t="n">
        <v>25.345</v>
      </c>
      <c r="O467" s="30" t="n">
        <v>26.2125</v>
      </c>
      <c r="P467" s="30" t="n">
        <v>25.09</v>
      </c>
      <c r="Q467" s="30" t="n">
        <v>25.6775</v>
      </c>
      <c r="R467" s="31" t="n">
        <v>0.0131</v>
      </c>
    </row>
    <row r="468">
      <c r="A468" s="11" t="n">
        <v>44635</v>
      </c>
      <c r="B468" s="5" t="inlineStr">
        <is>
          <t>Tuesday</t>
        </is>
      </c>
      <c r="C468" s="10" t="n">
        <v>44621</v>
      </c>
      <c r="D468" s="5" t="inlineStr">
        <is>
          <t>Q4FY22</t>
        </is>
      </c>
      <c r="E468" s="18" t="n">
        <v>0.0528</v>
      </c>
      <c r="F468" s="8" t="n">
        <v>2575.2227</v>
      </c>
      <c r="G468" s="9" t="n">
        <v>2689725</v>
      </c>
      <c r="H468" s="18" t="n">
        <v>0</v>
      </c>
      <c r="I468" s="8" t="n">
        <v>0</v>
      </c>
      <c r="J468" s="9" t="n">
        <v>0</v>
      </c>
      <c r="K468" s="18" t="n">
        <v>0.0528</v>
      </c>
      <c r="L468" s="8" t="n">
        <v>2575.2227</v>
      </c>
      <c r="M468" s="9" t="n">
        <v>2689725</v>
      </c>
      <c r="N468" s="29" t="n">
        <v>25.6775</v>
      </c>
      <c r="O468" s="30" t="n">
        <v>27.5425</v>
      </c>
      <c r="P468" s="30" t="n">
        <v>23.6575</v>
      </c>
      <c r="Q468" s="30" t="n">
        <v>26.73</v>
      </c>
      <c r="R468" s="31" t="n">
        <v>0.041</v>
      </c>
    </row>
    <row r="469">
      <c r="A469" s="11" t="n">
        <v>44636</v>
      </c>
      <c r="B469" s="5" t="inlineStr">
        <is>
          <t>Wednesday</t>
        </is>
      </c>
      <c r="C469" s="10" t="n">
        <v>44621</v>
      </c>
      <c r="D469" s="5" t="inlineStr">
        <is>
          <t>Q4FY22</t>
        </is>
      </c>
      <c r="E469" s="18" t="n">
        <v>0.0459</v>
      </c>
      <c r="F469" s="8" t="n">
        <v>2531.7226</v>
      </c>
      <c r="G469" s="9" t="n">
        <v>2660286</v>
      </c>
      <c r="H469" s="18" t="n">
        <v>0</v>
      </c>
      <c r="I469" s="8" t="n">
        <v>0</v>
      </c>
      <c r="J469" s="9" t="n">
        <v>0</v>
      </c>
      <c r="K469" s="18" t="n">
        <v>0.0459</v>
      </c>
      <c r="L469" s="8" t="n">
        <v>2531.7226</v>
      </c>
      <c r="M469" s="9" t="n">
        <v>2660286</v>
      </c>
      <c r="N469" s="29" t="n">
        <v>26.73</v>
      </c>
      <c r="O469" s="30" t="n">
        <v>26.73</v>
      </c>
      <c r="P469" s="30" t="n">
        <v>24.0125</v>
      </c>
      <c r="Q469" s="30" t="n">
        <v>24.1175</v>
      </c>
      <c r="R469" s="31" t="n">
        <v>-0.0977</v>
      </c>
    </row>
    <row r="470">
      <c r="A470" s="11" t="n">
        <v>44637</v>
      </c>
      <c r="B470" s="5" t="inlineStr">
        <is>
          <t>Thursday</t>
        </is>
      </c>
      <c r="C470" s="10" t="n">
        <v>44621</v>
      </c>
      <c r="D470" s="5" t="inlineStr">
        <is>
          <t>Q4FY22</t>
        </is>
      </c>
      <c r="E470" s="18" t="n">
        <v>0.0203</v>
      </c>
      <c r="F470" s="8" t="n">
        <v>2713.0501</v>
      </c>
      <c r="G470" s="9" t="n">
        <v>3029239</v>
      </c>
      <c r="H470" s="18" t="n">
        <v>0</v>
      </c>
      <c r="I470" s="8" t="n">
        <v>0</v>
      </c>
      <c r="J470" s="9" t="n">
        <v>0</v>
      </c>
      <c r="K470" s="18" t="n">
        <v>0.0203</v>
      </c>
      <c r="L470" s="8" t="n">
        <v>2713.0501</v>
      </c>
      <c r="M470" s="9" t="n">
        <v>3029239</v>
      </c>
      <c r="N470" s="29" t="n">
        <v>24.1175</v>
      </c>
      <c r="O470" s="30" t="n">
        <v>24.1175</v>
      </c>
      <c r="P470" s="30" t="n">
        <v>20.77</v>
      </c>
      <c r="Q470" s="30" t="n">
        <v>22.61</v>
      </c>
      <c r="R470" s="31" t="n">
        <v>-0.0625</v>
      </c>
    </row>
    <row r="471">
      <c r="A471" s="11" t="n">
        <v>44641</v>
      </c>
      <c r="B471" s="5" t="inlineStr">
        <is>
          <t>Monday</t>
        </is>
      </c>
      <c r="C471" s="10" t="n">
        <v>44621</v>
      </c>
      <c r="D471" s="5" t="inlineStr">
        <is>
          <t>Q4FY22</t>
        </is>
      </c>
      <c r="E471" s="18" t="n">
        <v>0.0994</v>
      </c>
      <c r="F471" s="8" t="n">
        <v>2303.609</v>
      </c>
      <c r="G471" s="9" t="n">
        <v>2401446</v>
      </c>
      <c r="H471" s="18" t="n">
        <v>0</v>
      </c>
      <c r="I471" s="8" t="n">
        <v>0</v>
      </c>
      <c r="J471" s="9" t="n">
        <v>0</v>
      </c>
      <c r="K471" s="18" t="n">
        <v>0.0994</v>
      </c>
      <c r="L471" s="8" t="n">
        <v>2303.609</v>
      </c>
      <c r="M471" s="9" t="n">
        <v>2401446</v>
      </c>
      <c r="N471" s="29" t="n">
        <v>22.61</v>
      </c>
      <c r="O471" s="30" t="n">
        <v>24.7125</v>
      </c>
      <c r="P471" s="30" t="n">
        <v>22.61</v>
      </c>
      <c r="Q471" s="30" t="n">
        <v>24.6225</v>
      </c>
      <c r="R471" s="31" t="n">
        <v>0.089</v>
      </c>
    </row>
    <row r="472">
      <c r="A472" s="11" t="n">
        <v>44642</v>
      </c>
      <c r="B472" s="5" t="inlineStr">
        <is>
          <t>Tuesday</t>
        </is>
      </c>
      <c r="C472" s="10" t="n">
        <v>44621</v>
      </c>
      <c r="D472" s="5" t="inlineStr">
        <is>
          <t>Q4FY22</t>
        </is>
      </c>
      <c r="E472" s="18" t="n">
        <v>0.0888</v>
      </c>
      <c r="F472" s="8" t="n">
        <v>2409.9056</v>
      </c>
      <c r="G472" s="9" t="n">
        <v>2591234</v>
      </c>
      <c r="H472" s="18" t="n">
        <v>0</v>
      </c>
      <c r="I472" s="8" t="n">
        <v>0</v>
      </c>
      <c r="J472" s="9" t="n">
        <v>0</v>
      </c>
      <c r="K472" s="18" t="n">
        <v>0.0888</v>
      </c>
      <c r="L472" s="8" t="n">
        <v>2409.9056</v>
      </c>
      <c r="M472" s="9" t="n">
        <v>2591234</v>
      </c>
      <c r="N472" s="29" t="n">
        <v>24.6225</v>
      </c>
      <c r="O472" s="30" t="n">
        <v>25.1575</v>
      </c>
      <c r="P472" s="30" t="n">
        <v>23.76</v>
      </c>
      <c r="Q472" s="30" t="n">
        <v>24.07</v>
      </c>
      <c r="R472" s="31" t="n">
        <v>-0.0224</v>
      </c>
    </row>
    <row r="473">
      <c r="A473" s="11" t="n">
        <v>44643</v>
      </c>
      <c r="B473" s="5" t="inlineStr">
        <is>
          <t>Wednesday</t>
        </is>
      </c>
      <c r="C473" s="10" t="n">
        <v>44621</v>
      </c>
      <c r="D473" s="5" t="inlineStr">
        <is>
          <t>Q4FY22</t>
        </is>
      </c>
      <c r="E473" s="18" t="n">
        <v>0.0526</v>
      </c>
      <c r="F473" s="8" t="n">
        <v>2544.3226</v>
      </c>
      <c r="G473" s="9" t="n">
        <v>2780327</v>
      </c>
      <c r="H473" s="18" t="n">
        <v>0</v>
      </c>
      <c r="I473" s="8" t="n">
        <v>0</v>
      </c>
      <c r="J473" s="9" t="n">
        <v>0</v>
      </c>
      <c r="K473" s="18" t="n">
        <v>0.0526</v>
      </c>
      <c r="L473" s="8" t="n">
        <v>2544.3226</v>
      </c>
      <c r="M473" s="9" t="n">
        <v>2780327</v>
      </c>
      <c r="N473" s="29" t="n">
        <v>24.07</v>
      </c>
      <c r="O473" s="30" t="n">
        <v>24.975</v>
      </c>
      <c r="P473" s="30" t="n">
        <v>20.455</v>
      </c>
      <c r="Q473" s="30" t="n">
        <v>24.7475</v>
      </c>
      <c r="R473" s="31" t="n">
        <v>0.0281</v>
      </c>
    </row>
    <row r="474">
      <c r="A474" s="11" t="n">
        <v>44644</v>
      </c>
      <c r="B474" s="5" t="inlineStr">
        <is>
          <t>Thursday</t>
        </is>
      </c>
      <c r="C474" s="10" t="n">
        <v>44621</v>
      </c>
      <c r="D474" s="5" t="inlineStr">
        <is>
          <t>Q4FY22</t>
        </is>
      </c>
      <c r="E474" s="18" t="n">
        <v>0.0159</v>
      </c>
      <c r="F474" s="8" t="n">
        <v>1930.1711</v>
      </c>
      <c r="G474" s="9" t="n">
        <v>2297377</v>
      </c>
      <c r="H474" s="18" t="n">
        <v>0</v>
      </c>
      <c r="I474" s="8" t="n">
        <v>0</v>
      </c>
      <c r="J474" s="9" t="n">
        <v>0</v>
      </c>
      <c r="K474" s="18" t="n">
        <v>0.0159</v>
      </c>
      <c r="L474" s="8" t="n">
        <v>1930.1711</v>
      </c>
      <c r="M474" s="9" t="n">
        <v>2297377</v>
      </c>
      <c r="N474" s="29" t="n">
        <v>24.7475</v>
      </c>
      <c r="O474" s="30" t="n">
        <v>25.53</v>
      </c>
      <c r="P474" s="30" t="n">
        <v>23.8125</v>
      </c>
      <c r="Q474" s="30" t="n">
        <v>23.93</v>
      </c>
      <c r="R474" s="31" t="n">
        <v>-0.033</v>
      </c>
    </row>
    <row r="475">
      <c r="A475" s="11" t="n">
        <v>44645</v>
      </c>
      <c r="B475" s="5" t="inlineStr">
        <is>
          <t>Friday</t>
        </is>
      </c>
      <c r="C475" s="10" t="n">
        <v>44621</v>
      </c>
      <c r="D475" s="5" t="inlineStr">
        <is>
          <t>Q4FY22</t>
        </is>
      </c>
      <c r="E475" s="18" t="n">
        <v>0.0665</v>
      </c>
      <c r="F475" s="8" t="n">
        <v>2466.9912</v>
      </c>
      <c r="G475" s="9" t="n">
        <v>2484198</v>
      </c>
      <c r="H475" s="18" t="n">
        <v>0</v>
      </c>
      <c r="I475" s="8" t="n">
        <v>0</v>
      </c>
      <c r="J475" s="9" t="n">
        <v>0</v>
      </c>
      <c r="K475" s="18" t="n">
        <v>0.0665</v>
      </c>
      <c r="L475" s="8" t="n">
        <v>2466.9912</v>
      </c>
      <c r="M475" s="9" t="n">
        <v>2484198</v>
      </c>
      <c r="N475" s="29" t="n">
        <v>23.93</v>
      </c>
      <c r="O475" s="30" t="n">
        <v>24.2725</v>
      </c>
      <c r="P475" s="30" t="n">
        <v>22.91</v>
      </c>
      <c r="Q475" s="30" t="n">
        <v>23.43</v>
      </c>
      <c r="R475" s="31" t="n">
        <v>-0.0209</v>
      </c>
    </row>
    <row r="476">
      <c r="A476" s="11" t="n">
        <v>44648</v>
      </c>
      <c r="B476" s="5" t="inlineStr">
        <is>
          <t>Monday</t>
        </is>
      </c>
      <c r="C476" s="10" t="n">
        <v>44621</v>
      </c>
      <c r="D476" s="5" t="inlineStr">
        <is>
          <t>Q4FY22</t>
        </is>
      </c>
      <c r="E476" s="18" t="n">
        <v>0.052</v>
      </c>
      <c r="F476" s="8" t="n">
        <v>2393.4613</v>
      </c>
      <c r="G476" s="9" t="n">
        <v>2410368</v>
      </c>
      <c r="H476" s="18" t="n">
        <v>0</v>
      </c>
      <c r="I476" s="8" t="n">
        <v>0</v>
      </c>
      <c r="J476" s="9" t="n">
        <v>0</v>
      </c>
      <c r="K476" s="18" t="n">
        <v>0.052</v>
      </c>
      <c r="L476" s="8" t="n">
        <v>2393.4613</v>
      </c>
      <c r="M476" s="9" t="n">
        <v>2410368</v>
      </c>
      <c r="N476" s="29" t="n">
        <v>23.43</v>
      </c>
      <c r="O476" s="30" t="n">
        <v>24.2125</v>
      </c>
      <c r="P476" s="30" t="n">
        <v>19.59</v>
      </c>
      <c r="Q476" s="30" t="n">
        <v>22.61</v>
      </c>
      <c r="R476" s="31" t="n">
        <v>-0.035</v>
      </c>
    </row>
    <row r="477">
      <c r="A477" s="11" t="n">
        <v>44649</v>
      </c>
      <c r="B477" s="5" t="inlineStr">
        <is>
          <t>Tuesday</t>
        </is>
      </c>
      <c r="C477" s="10" t="n">
        <v>44621</v>
      </c>
      <c r="D477" s="5" t="inlineStr">
        <is>
          <t>Q4FY22</t>
        </is>
      </c>
      <c r="E477" s="18" t="n">
        <v>0.0549</v>
      </c>
      <c r="F477" s="8" t="n">
        <v>2404.0354</v>
      </c>
      <c r="G477" s="9" t="n">
        <v>2443979</v>
      </c>
      <c r="H477" s="18" t="n">
        <v>0</v>
      </c>
      <c r="I477" s="8" t="n">
        <v>0</v>
      </c>
      <c r="J477" s="9" t="n">
        <v>0</v>
      </c>
      <c r="K477" s="18" t="n">
        <v>0.0549</v>
      </c>
      <c r="L477" s="8" t="n">
        <v>2404.0354</v>
      </c>
      <c r="M477" s="9" t="n">
        <v>2443979</v>
      </c>
      <c r="N477" s="29" t="n">
        <v>22.61</v>
      </c>
      <c r="O477" s="30" t="n">
        <v>22.61</v>
      </c>
      <c r="P477" s="30" t="n">
        <v>21.1025</v>
      </c>
      <c r="Q477" s="30" t="n">
        <v>21.3025</v>
      </c>
      <c r="R477" s="31" t="n">
        <v>-0.0578</v>
      </c>
    </row>
    <row r="478">
      <c r="A478" s="11" t="n">
        <v>44650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 t="n">
        <v>0.0467</v>
      </c>
      <c r="F478" s="8" t="n">
        <v>2523.5441</v>
      </c>
      <c r="G478" s="9" t="n">
        <v>2630832</v>
      </c>
      <c r="H478" s="18" t="n">
        <v>0</v>
      </c>
      <c r="I478" s="8" t="n">
        <v>0</v>
      </c>
      <c r="J478" s="9" t="n">
        <v>0</v>
      </c>
      <c r="K478" s="18" t="n">
        <v>0.0467</v>
      </c>
      <c r="L478" s="8" t="n">
        <v>2523.5441</v>
      </c>
      <c r="M478" s="9" t="n">
        <v>2630832</v>
      </c>
      <c r="N478" s="29" t="n">
        <v>21.3025</v>
      </c>
      <c r="O478" s="30" t="n">
        <v>21.3025</v>
      </c>
      <c r="P478" s="30" t="n">
        <v>19.73</v>
      </c>
      <c r="Q478" s="30" t="n">
        <v>20.61</v>
      </c>
      <c r="R478" s="31" t="n">
        <v>-0.0325</v>
      </c>
    </row>
    <row r="479">
      <c r="A479" s="11" t="n">
        <v>44651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 t="n">
        <v>0.0157</v>
      </c>
      <c r="F479" s="8" t="n">
        <v>2606.7498</v>
      </c>
      <c r="G479" s="9" t="n">
        <v>2734663</v>
      </c>
      <c r="H479" s="18" t="n">
        <v>0</v>
      </c>
      <c r="I479" s="8" t="n">
        <v>0</v>
      </c>
      <c r="J479" s="9" t="n">
        <v>0</v>
      </c>
      <c r="K479" s="18" t="n">
        <v>0.0157</v>
      </c>
      <c r="L479" s="8" t="n">
        <v>2606.7498</v>
      </c>
      <c r="M479" s="9" t="n">
        <v>2734663</v>
      </c>
      <c r="N479" s="29" t="n">
        <v>20.61</v>
      </c>
      <c r="O479" s="30" t="n">
        <v>20.9425</v>
      </c>
      <c r="P479" s="30" t="n">
        <v>20.2125</v>
      </c>
      <c r="Q479" s="30" t="n">
        <v>20.56</v>
      </c>
      <c r="R479" s="31" t="n">
        <v>-0.0024</v>
      </c>
    </row>
    <row r="480">
      <c r="A480" s="11" t="n">
        <v>44652</v>
      </c>
      <c r="B480" s="5" t="inlineStr">
        <is>
          <t>Friday</t>
        </is>
      </c>
      <c r="C480" s="10" t="n">
        <v>44652</v>
      </c>
      <c r="D480" s="5" t="inlineStr">
        <is>
          <t>Q1FY23</t>
        </is>
      </c>
      <c r="E480" s="18" t="n">
        <v>0.1085</v>
      </c>
      <c r="F480" s="8" t="n">
        <v>2216.2711</v>
      </c>
      <c r="G480" s="9" t="n">
        <v>2796674</v>
      </c>
      <c r="H480" s="18" t="n">
        <v>0</v>
      </c>
      <c r="I480" s="8" t="n">
        <v>0</v>
      </c>
      <c r="J480" s="9" t="n">
        <v>0</v>
      </c>
      <c r="K480" s="18" t="n">
        <v>0.1085</v>
      </c>
      <c r="L480" s="8" t="n">
        <v>2216.2711</v>
      </c>
      <c r="M480" s="9" t="n">
        <v>2796674</v>
      </c>
      <c r="N480" s="29" t="n">
        <v>20.56</v>
      </c>
      <c r="O480" s="30" t="n">
        <v>20.855</v>
      </c>
      <c r="P480" s="30" t="n">
        <v>18.12</v>
      </c>
      <c r="Q480" s="30" t="n">
        <v>18.435</v>
      </c>
      <c r="R480" s="31" t="n">
        <v>-0.1034</v>
      </c>
    </row>
    <row r="481">
      <c r="A481" s="11" t="n">
        <v>44655</v>
      </c>
      <c r="B481" s="5" t="inlineStr">
        <is>
          <t>Monday</t>
        </is>
      </c>
      <c r="C481" s="10" t="n">
        <v>44652</v>
      </c>
      <c r="D481" s="5" t="inlineStr">
        <is>
          <t>Q1FY23</t>
        </is>
      </c>
      <c r="E481" s="18" t="n">
        <v>0.06900000000000001</v>
      </c>
      <c r="F481" s="8" t="n">
        <v>2411.1692</v>
      </c>
      <c r="G481" s="9" t="n">
        <v>3007334</v>
      </c>
      <c r="H481" s="18" t="n">
        <v>0</v>
      </c>
      <c r="I481" s="8" t="n">
        <v>0</v>
      </c>
      <c r="J481" s="9" t="n">
        <v>0</v>
      </c>
      <c r="K481" s="18" t="n">
        <v>0.06900000000000001</v>
      </c>
      <c r="L481" s="8" t="n">
        <v>2411.1692</v>
      </c>
      <c r="M481" s="9" t="n">
        <v>3007334</v>
      </c>
      <c r="N481" s="29" t="n">
        <v>18.435</v>
      </c>
      <c r="O481" s="30" t="n">
        <v>18.825</v>
      </c>
      <c r="P481" s="30" t="n">
        <v>17.5925</v>
      </c>
      <c r="Q481" s="30" t="n">
        <v>17.9075</v>
      </c>
      <c r="R481" s="31" t="n">
        <v>-0.0286</v>
      </c>
    </row>
    <row r="482">
      <c r="A482" s="11" t="n">
        <v>44656</v>
      </c>
      <c r="B482" s="5" t="inlineStr">
        <is>
          <t>Tuesday</t>
        </is>
      </c>
      <c r="C482" s="10" t="n">
        <v>44652</v>
      </c>
      <c r="D482" s="5" t="inlineStr">
        <is>
          <t>Q1FY23</t>
        </is>
      </c>
      <c r="E482" s="18" t="n">
        <v>0.07199999999999999</v>
      </c>
      <c r="F482" s="8" t="n">
        <v>2310.9111</v>
      </c>
      <c r="G482" s="9" t="n">
        <v>2785309</v>
      </c>
      <c r="H482" s="18" t="n">
        <v>0</v>
      </c>
      <c r="I482" s="8" t="n">
        <v>0</v>
      </c>
      <c r="J482" s="9" t="n">
        <v>0</v>
      </c>
      <c r="K482" s="18" t="n">
        <v>0.07199999999999999</v>
      </c>
      <c r="L482" s="8" t="n">
        <v>2310.9111</v>
      </c>
      <c r="M482" s="9" t="n">
        <v>2785309</v>
      </c>
      <c r="N482" s="29" t="n">
        <v>17.9075</v>
      </c>
      <c r="O482" s="30" t="n">
        <v>18.63</v>
      </c>
      <c r="P482" s="30" t="n">
        <v>16.79</v>
      </c>
      <c r="Q482" s="30" t="n">
        <v>18.4875</v>
      </c>
      <c r="R482" s="31" t="n">
        <v>0.0324</v>
      </c>
    </row>
    <row r="483">
      <c r="A483" s="11" t="n">
        <v>44657</v>
      </c>
      <c r="B483" s="5" t="inlineStr">
        <is>
          <t>Wednesday</t>
        </is>
      </c>
      <c r="C483" s="10" t="n">
        <v>44652</v>
      </c>
      <c r="D483" s="5" t="inlineStr">
        <is>
          <t>Q1FY23</t>
        </is>
      </c>
      <c r="E483" s="18" t="n">
        <v>0.0391</v>
      </c>
      <c r="F483" s="8" t="n">
        <v>2546.9932</v>
      </c>
      <c r="G483" s="9" t="n">
        <v>2738357</v>
      </c>
      <c r="H483" s="18" t="n">
        <v>0</v>
      </c>
      <c r="I483" s="8" t="n">
        <v>0</v>
      </c>
      <c r="J483" s="9" t="n">
        <v>0</v>
      </c>
      <c r="K483" s="18" t="n">
        <v>0.0391</v>
      </c>
      <c r="L483" s="8" t="n">
        <v>2546.9932</v>
      </c>
      <c r="M483" s="9" t="n">
        <v>2738357</v>
      </c>
      <c r="N483" s="29" t="n">
        <v>18.4875</v>
      </c>
      <c r="O483" s="30" t="n">
        <v>19.2825</v>
      </c>
      <c r="P483" s="30" t="n">
        <v>16.81</v>
      </c>
      <c r="Q483" s="30" t="n">
        <v>19.0225</v>
      </c>
      <c r="R483" s="31" t="n">
        <v>0.0289</v>
      </c>
    </row>
    <row r="484">
      <c r="A484" s="11" t="n">
        <v>44658</v>
      </c>
      <c r="B484" s="5" t="inlineStr">
        <is>
          <t>Thursday</t>
        </is>
      </c>
      <c r="C484" s="10" t="n">
        <v>44652</v>
      </c>
      <c r="D484" s="5" t="inlineStr">
        <is>
          <t>Q1FY23</t>
        </is>
      </c>
      <c r="E484" s="18" t="n">
        <v>0.0165</v>
      </c>
      <c r="F484" s="8" t="n">
        <v>2629.2592</v>
      </c>
      <c r="G484" s="9" t="n">
        <v>2703564</v>
      </c>
      <c r="H484" s="18" t="n">
        <v>0</v>
      </c>
      <c r="I484" s="8" t="n">
        <v>0</v>
      </c>
      <c r="J484" s="9" t="n">
        <v>0</v>
      </c>
      <c r="K484" s="18" t="n">
        <v>0.0165</v>
      </c>
      <c r="L484" s="8" t="n">
        <v>2629.2592</v>
      </c>
      <c r="M484" s="9" t="n">
        <v>2703564</v>
      </c>
      <c r="N484" s="29" t="n">
        <v>19.0225</v>
      </c>
      <c r="O484" s="30" t="n">
        <v>19.49</v>
      </c>
      <c r="P484" s="30" t="n">
        <v>17.7175</v>
      </c>
      <c r="Q484" s="30" t="n">
        <v>18.9975</v>
      </c>
      <c r="R484" s="31" t="n">
        <v>-0.0013</v>
      </c>
    </row>
    <row r="485">
      <c r="A485" s="11" t="n">
        <v>44659</v>
      </c>
      <c r="B485" s="5" t="inlineStr">
        <is>
          <t>Friday</t>
        </is>
      </c>
      <c r="C485" s="10" t="n">
        <v>44652</v>
      </c>
      <c r="D485" s="5" t="inlineStr">
        <is>
          <t>Q1FY23</t>
        </is>
      </c>
      <c r="E485" s="18" t="n">
        <v>0.0791</v>
      </c>
      <c r="F485" s="8" t="n">
        <v>2415.8345</v>
      </c>
      <c r="G485" s="9" t="n">
        <v>2522185</v>
      </c>
      <c r="H485" s="18" t="n">
        <v>0</v>
      </c>
      <c r="I485" s="8" t="n">
        <v>0</v>
      </c>
      <c r="J485" s="9" t="n">
        <v>0</v>
      </c>
      <c r="K485" s="18" t="n">
        <v>0.0791</v>
      </c>
      <c r="L485" s="8" t="n">
        <v>2415.8345</v>
      </c>
      <c r="M485" s="9" t="n">
        <v>2522185</v>
      </c>
      <c r="N485" s="29" t="n">
        <v>18.9975</v>
      </c>
      <c r="O485" s="30" t="n">
        <v>20.0875</v>
      </c>
      <c r="P485" s="30" t="n">
        <v>17.53</v>
      </c>
      <c r="Q485" s="30" t="n">
        <v>17.6875</v>
      </c>
      <c r="R485" s="31" t="n">
        <v>-0.06900000000000001</v>
      </c>
    </row>
    <row r="486">
      <c r="A486" s="11" t="n">
        <v>44662</v>
      </c>
      <c r="B486" s="5" t="inlineStr">
        <is>
          <t>Monday</t>
        </is>
      </c>
      <c r="C486" s="10" t="n">
        <v>44652</v>
      </c>
      <c r="D486" s="5" t="inlineStr">
        <is>
          <t>Q1FY23</t>
        </is>
      </c>
      <c r="E486" s="18" t="n">
        <v>0.0423</v>
      </c>
      <c r="F486" s="8" t="n">
        <v>2536.1529</v>
      </c>
      <c r="G486" s="9" t="n">
        <v>2588957</v>
      </c>
      <c r="H486" s="18" t="n">
        <v>0</v>
      </c>
      <c r="I486" s="8" t="n">
        <v>0</v>
      </c>
      <c r="J486" s="9" t="n">
        <v>0</v>
      </c>
      <c r="K486" s="18" t="n">
        <v>0.0423</v>
      </c>
      <c r="L486" s="8" t="n">
        <v>2536.1529</v>
      </c>
      <c r="M486" s="9" t="n">
        <v>2588957</v>
      </c>
      <c r="N486" s="29" t="n">
        <v>17.6875</v>
      </c>
      <c r="O486" s="30" t="n">
        <v>19.145</v>
      </c>
      <c r="P486" s="30" t="n">
        <v>16.6425</v>
      </c>
      <c r="Q486" s="30" t="n">
        <v>18.27</v>
      </c>
      <c r="R486" s="31" t="n">
        <v>0.0329</v>
      </c>
    </row>
    <row r="487">
      <c r="A487" s="11" t="n">
        <v>44663</v>
      </c>
      <c r="B487" s="5" t="inlineStr">
        <is>
          <t>Tuesday</t>
        </is>
      </c>
      <c r="C487" s="10" t="n">
        <v>44652</v>
      </c>
      <c r="D487" s="5" t="inlineStr">
        <is>
          <t>Q1FY23</t>
        </is>
      </c>
      <c r="E487" s="18" t="n">
        <v>0.0401</v>
      </c>
      <c r="F487" s="8" t="n">
        <v>2585.2887</v>
      </c>
      <c r="G487" s="9" t="n">
        <v>2648645</v>
      </c>
      <c r="H487" s="18" t="n">
        <v>0</v>
      </c>
      <c r="I487" s="8" t="n">
        <v>0</v>
      </c>
      <c r="J487" s="9" t="n">
        <v>0</v>
      </c>
      <c r="K487" s="18" t="n">
        <v>0.0401</v>
      </c>
      <c r="L487" s="8" t="n">
        <v>2585.2887</v>
      </c>
      <c r="M487" s="9" t="n">
        <v>2648645</v>
      </c>
      <c r="N487" s="29" t="n">
        <v>18.27</v>
      </c>
      <c r="O487" s="30" t="n">
        <v>18.6725</v>
      </c>
      <c r="P487" s="30" t="n">
        <v>15.085</v>
      </c>
      <c r="Q487" s="30" t="n">
        <v>18.1575</v>
      </c>
      <c r="R487" s="31" t="n">
        <v>-0.0062</v>
      </c>
    </row>
    <row r="488">
      <c r="A488" s="11" t="n">
        <v>44664</v>
      </c>
      <c r="B488" s="5" t="inlineStr">
        <is>
          <t>Wednesday</t>
        </is>
      </c>
      <c r="C488" s="10" t="n">
        <v>44652</v>
      </c>
      <c r="D488" s="5" t="inlineStr">
        <is>
          <t>Q1FY23</t>
        </is>
      </c>
      <c r="E488" s="18" t="n">
        <v>0.0216</v>
      </c>
      <c r="F488" s="8" t="n">
        <v>2436.7345</v>
      </c>
      <c r="G488" s="9" t="n">
        <v>2648288</v>
      </c>
      <c r="H488" s="18" t="n">
        <v>0</v>
      </c>
      <c r="I488" s="8" t="n">
        <v>0</v>
      </c>
      <c r="J488" s="9" t="n">
        <v>0</v>
      </c>
      <c r="K488" s="18" t="n">
        <v>0.0216</v>
      </c>
      <c r="L488" s="8" t="n">
        <v>2436.7345</v>
      </c>
      <c r="M488" s="9" t="n">
        <v>2648288</v>
      </c>
      <c r="N488" s="29" t="n">
        <v>18.1575</v>
      </c>
      <c r="O488" s="30" t="n">
        <v>18.4025</v>
      </c>
      <c r="P488" s="30" t="n">
        <v>16.1925</v>
      </c>
      <c r="Q488" s="30" t="n">
        <v>17.785</v>
      </c>
      <c r="R488" s="31" t="n">
        <v>-0.0205</v>
      </c>
    </row>
    <row r="489">
      <c r="A489" s="11" t="n">
        <v>44669</v>
      </c>
      <c r="B489" s="5" t="inlineStr">
        <is>
          <t>Monday</t>
        </is>
      </c>
      <c r="C489" s="10" t="n">
        <v>44652</v>
      </c>
      <c r="D489" s="5" t="inlineStr">
        <is>
          <t>Q1FY23</t>
        </is>
      </c>
      <c r="E489" s="18" t="n">
        <v>0.06759999999999999</v>
      </c>
      <c r="F489" s="8" t="n">
        <v>2414.0157</v>
      </c>
      <c r="G489" s="9" t="n">
        <v>2469445</v>
      </c>
      <c r="H489" s="18" t="n">
        <v>0</v>
      </c>
      <c r="I489" s="8" t="n">
        <v>0</v>
      </c>
      <c r="J489" s="9" t="n">
        <v>0</v>
      </c>
      <c r="K489" s="18" t="n">
        <v>0.06759999999999999</v>
      </c>
      <c r="L489" s="8" t="n">
        <v>2414.0157</v>
      </c>
      <c r="M489" s="9" t="n">
        <v>2469445</v>
      </c>
      <c r="N489" s="29" t="n">
        <v>17.785</v>
      </c>
      <c r="O489" s="30" t="n">
        <v>20.4825</v>
      </c>
      <c r="P489" s="30" t="n">
        <v>17.785</v>
      </c>
      <c r="Q489" s="30" t="n">
        <v>19.335</v>
      </c>
      <c r="R489" s="31" t="n">
        <v>0.0872</v>
      </c>
    </row>
    <row r="490">
      <c r="A490" s="11" t="n">
        <v>44670</v>
      </c>
      <c r="B490" s="5" t="inlineStr">
        <is>
          <t>Tuesday</t>
        </is>
      </c>
      <c r="C490" s="10" t="n">
        <v>44652</v>
      </c>
      <c r="D490" s="5" t="inlineStr">
        <is>
          <t>Q1FY23</t>
        </is>
      </c>
      <c r="E490" s="18" t="n">
        <v>0.06320000000000001</v>
      </c>
      <c r="F490" s="8" t="n">
        <v>668.0989</v>
      </c>
      <c r="G490" s="9" t="n">
        <v>712795</v>
      </c>
      <c r="H490" s="18" t="n">
        <v>0</v>
      </c>
      <c r="I490" s="8" t="n">
        <v>0</v>
      </c>
      <c r="J490" s="9" t="n">
        <v>0</v>
      </c>
      <c r="K490" s="18" t="n">
        <v>0.06320000000000001</v>
      </c>
      <c r="L490" s="8" t="n">
        <v>668.0989</v>
      </c>
      <c r="M490" s="9" t="n">
        <v>712795</v>
      </c>
      <c r="N490" s="29" t="n">
        <v>19.335</v>
      </c>
      <c r="O490" s="30" t="n">
        <v>20.8075</v>
      </c>
      <c r="P490" s="30" t="n">
        <v>14.6275</v>
      </c>
      <c r="Q490" s="30" t="n">
        <v>19.775</v>
      </c>
      <c r="R490" s="31" t="n">
        <v>0.0228</v>
      </c>
    </row>
    <row r="491">
      <c r="A491" s="11" t="n">
        <v>44671</v>
      </c>
      <c r="B491" s="5" t="inlineStr">
        <is>
          <t>Wednesday</t>
        </is>
      </c>
      <c r="C491" s="10" t="n">
        <v>44652</v>
      </c>
      <c r="D491" s="5" t="inlineStr">
        <is>
          <t>Q1FY23</t>
        </is>
      </c>
      <c r="E491" s="18" t="n">
        <v>0.0488</v>
      </c>
      <c r="F491" s="8" t="n">
        <v>148.2017</v>
      </c>
      <c r="G491" s="9" t="n">
        <v>162333</v>
      </c>
      <c r="H491" s="18" t="n">
        <v>0</v>
      </c>
      <c r="I491" s="8" t="n">
        <v>0</v>
      </c>
      <c r="J491" s="9" t="n">
        <v>0</v>
      </c>
      <c r="K491" s="18" t="n">
        <v>0.0488</v>
      </c>
      <c r="L491" s="8" t="n">
        <v>148.2017</v>
      </c>
      <c r="M491" s="9" t="n">
        <v>162333</v>
      </c>
      <c r="N491" s="29" t="n">
        <v>19.775</v>
      </c>
      <c r="O491" s="30" t="n">
        <v>20.265</v>
      </c>
      <c r="P491" s="30" t="n">
        <v>17.835</v>
      </c>
      <c r="Q491" s="30" t="n">
        <v>18.6725</v>
      </c>
      <c r="R491" s="31" t="n">
        <v>-0.0558</v>
      </c>
    </row>
    <row r="492">
      <c r="A492" s="11" t="n">
        <v>44672</v>
      </c>
      <c r="B492" s="5" t="inlineStr">
        <is>
          <t>Thursday</t>
        </is>
      </c>
      <c r="C492" s="10" t="n">
        <v>44652</v>
      </c>
      <c r="D492" s="5" t="inlineStr">
        <is>
          <t>Q1FY23</t>
        </is>
      </c>
      <c r="E492" s="18" t="n">
        <v>0.0601</v>
      </c>
      <c r="F492" s="8" t="n">
        <v>1112.0579</v>
      </c>
      <c r="G492" s="9" t="n">
        <v>1231005</v>
      </c>
      <c r="H492" s="18" t="n">
        <v>0</v>
      </c>
      <c r="I492" s="8" t="n">
        <v>0</v>
      </c>
      <c r="J492" s="9" t="n">
        <v>0</v>
      </c>
      <c r="K492" s="18" t="n">
        <v>0.0601</v>
      </c>
      <c r="L492" s="8" t="n">
        <v>1112.0579</v>
      </c>
      <c r="M492" s="9" t="n">
        <v>1231005</v>
      </c>
      <c r="N492" s="29" t="n">
        <v>18.6725</v>
      </c>
      <c r="O492" s="30" t="n">
        <v>18.6725</v>
      </c>
      <c r="P492" s="30" t="n">
        <v>13.35</v>
      </c>
      <c r="Q492" s="30" t="n">
        <v>17.8525</v>
      </c>
      <c r="R492" s="31" t="n">
        <v>-0.0439</v>
      </c>
    </row>
    <row r="493">
      <c r="A493" s="11" t="n">
        <v>44673</v>
      </c>
      <c r="B493" s="5" t="inlineStr">
        <is>
          <t>Friday</t>
        </is>
      </c>
      <c r="C493" s="10" t="n">
        <v>44652</v>
      </c>
      <c r="D493" s="5" t="inlineStr">
        <is>
          <t>Q1FY23</t>
        </is>
      </c>
      <c r="E493" s="18" t="n">
        <v>0.2758</v>
      </c>
      <c r="F493" s="8" t="n">
        <v>274.9248</v>
      </c>
      <c r="G493" s="9" t="n">
        <v>296600</v>
      </c>
      <c r="H493" s="18" t="n">
        <v>0</v>
      </c>
      <c r="I493" s="8" t="n">
        <v>0</v>
      </c>
      <c r="J493" s="9" t="n">
        <v>0</v>
      </c>
      <c r="K493" s="18" t="n">
        <v>0.2758</v>
      </c>
      <c r="L493" s="8" t="n">
        <v>274.9248</v>
      </c>
      <c r="M493" s="9" t="n">
        <v>296600</v>
      </c>
      <c r="N493" s="29" t="n">
        <v>17.8525</v>
      </c>
      <c r="O493" s="30" t="n">
        <v>18.76</v>
      </c>
      <c r="P493" s="30" t="n">
        <v>17.8125</v>
      </c>
      <c r="Q493" s="30" t="n">
        <v>18.3525</v>
      </c>
      <c r="R493" s="31" t="n">
        <v>0.028</v>
      </c>
    </row>
    <row r="494">
      <c r="A494" s="11" t="n">
        <v>44676</v>
      </c>
      <c r="B494" s="5" t="inlineStr">
        <is>
          <t>Monday</t>
        </is>
      </c>
      <c r="C494" s="10" t="n">
        <v>44652</v>
      </c>
      <c r="D494" s="5" t="inlineStr">
        <is>
          <t>Q1FY23</t>
        </is>
      </c>
      <c r="E494" s="18" t="n">
        <v>0.0487</v>
      </c>
      <c r="F494" s="8" t="n">
        <v>289.4435</v>
      </c>
      <c r="G494" s="9" t="n">
        <v>308900</v>
      </c>
      <c r="H494" s="18" t="n">
        <v>0</v>
      </c>
      <c r="I494" s="8" t="n">
        <v>0</v>
      </c>
      <c r="J494" s="9" t="n">
        <v>0</v>
      </c>
      <c r="K494" s="18" t="n">
        <v>0.0487</v>
      </c>
      <c r="L494" s="8" t="n">
        <v>289.4435</v>
      </c>
      <c r="M494" s="9" t="n">
        <v>308900</v>
      </c>
      <c r="N494" s="29" t="n">
        <v>18.3525</v>
      </c>
      <c r="O494" s="30" t="n">
        <v>21.755</v>
      </c>
      <c r="P494" s="30" t="n">
        <v>18.3525</v>
      </c>
      <c r="Q494" s="30" t="n">
        <v>21.2575</v>
      </c>
      <c r="R494" s="31" t="n">
        <v>0.1583</v>
      </c>
    </row>
    <row r="495">
      <c r="A495" s="11" t="n">
        <v>44677</v>
      </c>
      <c r="B495" s="5" t="inlineStr">
        <is>
          <t>Tuesday</t>
        </is>
      </c>
      <c r="C495" s="10" t="n">
        <v>44652</v>
      </c>
      <c r="D495" s="5" t="inlineStr">
        <is>
          <t>Q1FY23</t>
        </is>
      </c>
      <c r="E495" s="18" t="n">
        <v>0.0833</v>
      </c>
      <c r="F495" s="8" t="n">
        <v>639.0593</v>
      </c>
      <c r="G495" s="9" t="n">
        <v>684528</v>
      </c>
      <c r="H495" s="18" t="n">
        <v>0</v>
      </c>
      <c r="I495" s="8" t="n">
        <v>0</v>
      </c>
      <c r="J495" s="9" t="n">
        <v>0</v>
      </c>
      <c r="K495" s="18" t="n">
        <v>0.0833</v>
      </c>
      <c r="L495" s="8" t="n">
        <v>639.0593</v>
      </c>
      <c r="M495" s="9" t="n">
        <v>684528</v>
      </c>
      <c r="N495" s="29" t="n">
        <v>21.2575</v>
      </c>
      <c r="O495" s="30" t="n">
        <v>21.2575</v>
      </c>
      <c r="P495" s="30" t="n">
        <v>19.005</v>
      </c>
      <c r="Q495" s="30" t="n">
        <v>19.1875</v>
      </c>
      <c r="R495" s="31" t="n">
        <v>-0.0974</v>
      </c>
    </row>
    <row r="496">
      <c r="A496" s="11" t="n">
        <v>44678</v>
      </c>
      <c r="B496" s="5" t="inlineStr">
        <is>
          <t>Wednesday</t>
        </is>
      </c>
      <c r="C496" s="10" t="n">
        <v>44652</v>
      </c>
      <c r="D496" s="5" t="inlineStr">
        <is>
          <t>Q1FY23</t>
        </is>
      </c>
      <c r="E496" s="18" t="n">
        <v>0.07829999999999999</v>
      </c>
      <c r="F496" s="8" t="n">
        <v>378.2819</v>
      </c>
      <c r="G496" s="9" t="n">
        <v>425605</v>
      </c>
      <c r="H496" s="18" t="n">
        <v>0</v>
      </c>
      <c r="I496" s="8" t="n">
        <v>0</v>
      </c>
      <c r="J496" s="9" t="n">
        <v>0</v>
      </c>
      <c r="K496" s="18" t="n">
        <v>0.07829999999999999</v>
      </c>
      <c r="L496" s="8" t="n">
        <v>378.2819</v>
      </c>
      <c r="M496" s="9" t="n">
        <v>425605</v>
      </c>
      <c r="N496" s="29" t="n">
        <v>19.1875</v>
      </c>
      <c r="O496" s="30" t="n">
        <v>21.365</v>
      </c>
      <c r="P496" s="30" t="n">
        <v>19.1875</v>
      </c>
      <c r="Q496" s="30" t="n">
        <v>20.605</v>
      </c>
      <c r="R496" s="31" t="n">
        <v>0.07389999999999999</v>
      </c>
    </row>
    <row r="497">
      <c r="A497" s="11" t="n">
        <v>44679</v>
      </c>
      <c r="B497" s="5" t="inlineStr">
        <is>
          <t>Thursday</t>
        </is>
      </c>
      <c r="C497" s="10" t="n">
        <v>44652</v>
      </c>
      <c r="D497" s="5" t="inlineStr">
        <is>
          <t>Q1FY23</t>
        </is>
      </c>
      <c r="E497" s="18" t="n">
        <v>0.0305</v>
      </c>
      <c r="F497" s="8" t="n">
        <v>687.0342000000001</v>
      </c>
      <c r="G497" s="9" t="n">
        <v>758170</v>
      </c>
      <c r="H497" s="18" t="n">
        <v>0</v>
      </c>
      <c r="I497" s="8" t="n">
        <v>0</v>
      </c>
      <c r="J497" s="9" t="n">
        <v>0</v>
      </c>
      <c r="K497" s="18" t="n">
        <v>0.0305</v>
      </c>
      <c r="L497" s="8" t="n">
        <v>687.0342000000001</v>
      </c>
      <c r="M497" s="9" t="n">
        <v>758170</v>
      </c>
      <c r="N497" s="29" t="n">
        <v>20.605</v>
      </c>
      <c r="O497" s="30" t="n">
        <v>20.605</v>
      </c>
      <c r="P497" s="30" t="n">
        <v>19.0225</v>
      </c>
      <c r="Q497" s="30" t="n">
        <v>19.3775</v>
      </c>
      <c r="R497" s="31" t="n">
        <v>-0.0596</v>
      </c>
    </row>
    <row r="498">
      <c r="A498" s="11" t="n">
        <v>44680</v>
      </c>
      <c r="B498" s="5" t="inlineStr">
        <is>
          <t>Friday</t>
        </is>
      </c>
      <c r="C498" s="10" t="n">
        <v>44652</v>
      </c>
      <c r="D498" s="5" t="inlineStr">
        <is>
          <t>Q1FY23</t>
        </is>
      </c>
      <c r="E498" s="18" t="n">
        <v>0.0915</v>
      </c>
      <c r="F498" s="8" t="n">
        <v>155.4875</v>
      </c>
      <c r="G498" s="9" t="n">
        <v>167136</v>
      </c>
      <c r="H498" s="18" t="n">
        <v>0</v>
      </c>
      <c r="I498" s="8" t="n">
        <v>0</v>
      </c>
      <c r="J498" s="9" t="n">
        <v>0</v>
      </c>
      <c r="K498" s="18" t="n">
        <v>0.0915</v>
      </c>
      <c r="L498" s="8" t="n">
        <v>155.4875</v>
      </c>
      <c r="M498" s="9" t="n">
        <v>167136</v>
      </c>
      <c r="N498" s="29" t="n">
        <v>19.3775</v>
      </c>
      <c r="O498" s="30" t="n">
        <v>19.6475</v>
      </c>
      <c r="P498" s="30" t="n">
        <v>18.2075</v>
      </c>
      <c r="Q498" s="30" t="n">
        <v>19.415</v>
      </c>
      <c r="R498" s="31" t="n">
        <v>0.0019</v>
      </c>
    </row>
    <row r="499">
      <c r="A499" s="11" t="n">
        <v>44683</v>
      </c>
      <c r="B499" s="5" t="inlineStr">
        <is>
          <t>Monday</t>
        </is>
      </c>
      <c r="C499" s="10" t="n">
        <v>44682</v>
      </c>
      <c r="D499" s="5" t="inlineStr">
        <is>
          <t>Q1FY23</t>
        </is>
      </c>
      <c r="E499" s="18" t="n">
        <v>0.0672</v>
      </c>
      <c r="F499" s="8" t="n">
        <v>325.447</v>
      </c>
      <c r="G499" s="9" t="n">
        <v>350600</v>
      </c>
      <c r="H499" s="18" t="n">
        <v>0</v>
      </c>
      <c r="I499" s="8" t="n">
        <v>0</v>
      </c>
      <c r="J499" s="9" t="n">
        <v>0</v>
      </c>
      <c r="K499" s="18" t="n">
        <v>0.0672</v>
      </c>
      <c r="L499" s="8" t="n">
        <v>325.447</v>
      </c>
      <c r="M499" s="9" t="n">
        <v>350600</v>
      </c>
      <c r="N499" s="29" t="n">
        <v>19.415</v>
      </c>
      <c r="O499" s="30" t="n">
        <v>21.0625</v>
      </c>
      <c r="P499" s="30" t="n">
        <v>19.415</v>
      </c>
      <c r="Q499" s="30" t="n">
        <v>20.2825</v>
      </c>
      <c r="R499" s="31" t="n">
        <v>0.0447</v>
      </c>
    </row>
    <row r="500">
      <c r="A500" s="11" t="n">
        <v>44685</v>
      </c>
      <c r="B500" s="5" t="inlineStr">
        <is>
          <t>Wednesday</t>
        </is>
      </c>
      <c r="C500" s="10" t="n">
        <v>44682</v>
      </c>
      <c r="D500" s="5" t="inlineStr">
        <is>
          <t>Q1FY23</t>
        </is>
      </c>
      <c r="E500" s="18" t="n">
        <v>0.0683</v>
      </c>
      <c r="F500" s="8" t="n">
        <v>399.0684</v>
      </c>
      <c r="G500" s="9" t="n">
        <v>452102</v>
      </c>
      <c r="H500" s="18" t="n">
        <v>0</v>
      </c>
      <c r="I500" s="8" t="n">
        <v>0</v>
      </c>
      <c r="J500" s="9" t="n">
        <v>0</v>
      </c>
      <c r="K500" s="18" t="n">
        <v>0.0683</v>
      </c>
      <c r="L500" s="8" t="n">
        <v>399.0684</v>
      </c>
      <c r="M500" s="9" t="n">
        <v>452102</v>
      </c>
      <c r="N500" s="29" t="n">
        <v>20.2825</v>
      </c>
      <c r="O500" s="30" t="n">
        <v>22.3875</v>
      </c>
      <c r="P500" s="30" t="n">
        <v>18.4275</v>
      </c>
      <c r="Q500" s="30" t="n">
        <v>21.8775</v>
      </c>
      <c r="R500" s="31" t="n">
        <v>0.0786</v>
      </c>
    </row>
    <row r="501">
      <c r="A501" s="11" t="n">
        <v>44686</v>
      </c>
      <c r="B501" s="5" t="inlineStr">
        <is>
          <t>Thursday</t>
        </is>
      </c>
      <c r="C501" s="10" t="n">
        <v>44682</v>
      </c>
      <c r="D501" s="5" t="inlineStr">
        <is>
          <t>Q1FY23</t>
        </is>
      </c>
      <c r="E501" s="18" t="n">
        <v>0.0216</v>
      </c>
      <c r="F501" s="8" t="n">
        <v>493.9204</v>
      </c>
      <c r="G501" s="9" t="n">
        <v>567848</v>
      </c>
      <c r="H501" s="18" t="n">
        <v>0</v>
      </c>
      <c r="I501" s="8" t="n">
        <v>0</v>
      </c>
      <c r="J501" s="9" t="n">
        <v>0</v>
      </c>
      <c r="K501" s="18" t="n">
        <v>0.0216</v>
      </c>
      <c r="L501" s="8" t="n">
        <v>493.9204</v>
      </c>
      <c r="M501" s="9" t="n">
        <v>567848</v>
      </c>
      <c r="N501" s="29" t="n">
        <v>21.8775</v>
      </c>
      <c r="O501" s="30" t="n">
        <v>21.8775</v>
      </c>
      <c r="P501" s="30" t="n">
        <v>19.615</v>
      </c>
      <c r="Q501" s="30" t="n">
        <v>20.2925</v>
      </c>
      <c r="R501" s="31" t="n">
        <v>-0.07240000000000001</v>
      </c>
    </row>
    <row r="502">
      <c r="A502" s="11" t="n">
        <v>44687</v>
      </c>
      <c r="B502" s="5" t="inlineStr">
        <is>
          <t>Friday</t>
        </is>
      </c>
      <c r="C502" s="10" t="n">
        <v>44682</v>
      </c>
      <c r="D502" s="5" t="inlineStr">
        <is>
          <t>Q1FY23</t>
        </is>
      </c>
      <c r="E502" s="18" t="n">
        <v>0.0722</v>
      </c>
      <c r="F502" s="8" t="n">
        <v>183.1321</v>
      </c>
      <c r="G502" s="9" t="n">
        <v>202167</v>
      </c>
      <c r="H502" s="18" t="n">
        <v>0</v>
      </c>
      <c r="I502" s="8" t="n">
        <v>0</v>
      </c>
      <c r="J502" s="9" t="n">
        <v>0</v>
      </c>
      <c r="K502" s="18" t="n">
        <v>0.0722</v>
      </c>
      <c r="L502" s="8" t="n">
        <v>183.1321</v>
      </c>
      <c r="M502" s="9" t="n">
        <v>202167</v>
      </c>
      <c r="N502" s="29" t="n">
        <v>20.2925</v>
      </c>
      <c r="O502" s="30" t="n">
        <v>21.81</v>
      </c>
      <c r="P502" s="30" t="n">
        <v>19.3325</v>
      </c>
      <c r="Q502" s="30" t="n">
        <v>21.25</v>
      </c>
      <c r="R502" s="31" t="n">
        <v>0.0472</v>
      </c>
    </row>
    <row r="503">
      <c r="A503" s="11" t="n">
        <v>44690</v>
      </c>
      <c r="B503" s="5" t="inlineStr">
        <is>
          <t>Monday</t>
        </is>
      </c>
      <c r="C503" s="10" t="n">
        <v>44682</v>
      </c>
      <c r="D503" s="5" t="inlineStr">
        <is>
          <t>Q1FY23</t>
        </is>
      </c>
      <c r="E503" s="18" t="n">
        <v>0.0133</v>
      </c>
      <c r="F503" s="8" t="n">
        <v>23.6435</v>
      </c>
      <c r="G503" s="9" t="n">
        <v>26301</v>
      </c>
      <c r="H503" s="18" t="n">
        <v>0</v>
      </c>
      <c r="I503" s="8" t="n">
        <v>0</v>
      </c>
      <c r="J503" s="9" t="n">
        <v>0</v>
      </c>
      <c r="K503" s="18" t="n">
        <v>0.0133</v>
      </c>
      <c r="L503" s="8" t="n">
        <v>23.6435</v>
      </c>
      <c r="M503" s="9" t="n">
        <v>26301</v>
      </c>
      <c r="N503" s="29" t="n">
        <v>21.25</v>
      </c>
      <c r="O503" s="30" t="n">
        <v>22.52</v>
      </c>
      <c r="P503" s="30" t="n">
        <v>18.96</v>
      </c>
      <c r="Q503" s="30" t="n">
        <v>22.0325</v>
      </c>
      <c r="R503" s="31" t="n">
        <v>0.0368</v>
      </c>
    </row>
    <row r="504">
      <c r="A504" s="11" t="n">
        <v>44691</v>
      </c>
      <c r="B504" s="5" t="inlineStr">
        <is>
          <t>Tuesday</t>
        </is>
      </c>
      <c r="C504" s="10" t="n">
        <v>44682</v>
      </c>
      <c r="D504" s="5" t="inlineStr">
        <is>
          <t>Q1FY23</t>
        </is>
      </c>
      <c r="E504" s="18" t="n">
        <v>0.0071</v>
      </c>
      <c r="F504" s="8" t="n">
        <v>4.5784</v>
      </c>
      <c r="G504" s="9" t="n">
        <v>5205</v>
      </c>
      <c r="H504" s="18" t="n">
        <v>0</v>
      </c>
      <c r="I504" s="8" t="n">
        <v>0</v>
      </c>
      <c r="J504" s="9" t="n">
        <v>0</v>
      </c>
      <c r="K504" s="18" t="n">
        <v>0.0071</v>
      </c>
      <c r="L504" s="8" t="n">
        <v>4.5784</v>
      </c>
      <c r="M504" s="9" t="n">
        <v>5205</v>
      </c>
      <c r="N504" s="29" t="n">
        <v>22.0325</v>
      </c>
      <c r="O504" s="30" t="n">
        <v>22.515</v>
      </c>
      <c r="P504" s="30" t="n">
        <v>21.2175</v>
      </c>
      <c r="Q504" s="30" t="n">
        <v>22.3025</v>
      </c>
      <c r="R504" s="31" t="n">
        <v>0.0123</v>
      </c>
    </row>
    <row r="505">
      <c r="A505" s="11" t="n">
        <v>44692</v>
      </c>
      <c r="B505" s="5" t="inlineStr">
        <is>
          <t>Wednesday</t>
        </is>
      </c>
      <c r="C505" s="10" t="n">
        <v>44682</v>
      </c>
      <c r="D505" s="5" t="inlineStr">
        <is>
          <t>Q1FY23</t>
        </is>
      </c>
      <c r="E505" s="18" t="n">
        <v>0.0159</v>
      </c>
      <c r="F505" s="8" t="n">
        <v>70.9722</v>
      </c>
      <c r="G505" s="9" t="n">
        <v>84429</v>
      </c>
      <c r="H505" s="18" t="n">
        <v>0</v>
      </c>
      <c r="I505" s="8" t="n">
        <v>0</v>
      </c>
      <c r="J505" s="9" t="n">
        <v>0</v>
      </c>
      <c r="K505" s="18" t="n">
        <v>0.0159</v>
      </c>
      <c r="L505" s="8" t="n">
        <v>70.9722</v>
      </c>
      <c r="M505" s="9" t="n">
        <v>84429</v>
      </c>
      <c r="N505" s="29" t="n">
        <v>22.3025</v>
      </c>
      <c r="O505" s="30" t="n">
        <v>24.1875</v>
      </c>
      <c r="P505" s="30" t="n">
        <v>20.4825</v>
      </c>
      <c r="Q505" s="30" t="n">
        <v>22.8025</v>
      </c>
      <c r="R505" s="31" t="n">
        <v>0.0224</v>
      </c>
    </row>
    <row r="506">
      <c r="A506" s="11" t="n">
        <v>44693</v>
      </c>
      <c r="B506" s="5" t="inlineStr">
        <is>
          <t>Thursday</t>
        </is>
      </c>
      <c r="C506" s="10" t="n">
        <v>44682</v>
      </c>
      <c r="D506" s="5" t="inlineStr">
        <is>
          <t>Q1FY23</t>
        </is>
      </c>
      <c r="E506" s="18" t="n">
        <v>0.0081</v>
      </c>
      <c r="F506" s="8" t="n">
        <v>10.0057</v>
      </c>
      <c r="G506" s="9" t="n">
        <v>11741</v>
      </c>
      <c r="H506" s="18" t="n">
        <v>0</v>
      </c>
      <c r="I506" s="8" t="n">
        <v>0</v>
      </c>
      <c r="J506" s="9" t="n">
        <v>0</v>
      </c>
      <c r="K506" s="18" t="n">
        <v>0.0081</v>
      </c>
      <c r="L506" s="8" t="n">
        <v>10.0057</v>
      </c>
      <c r="M506" s="9" t="n">
        <v>11741</v>
      </c>
      <c r="N506" s="29" t="n">
        <v>22.8025</v>
      </c>
      <c r="O506" s="30" t="n">
        <v>25.315</v>
      </c>
      <c r="P506" s="30" t="n">
        <v>21.15</v>
      </c>
      <c r="Q506" s="30" t="n">
        <v>24.265</v>
      </c>
      <c r="R506" s="31" t="n">
        <v>0.0641</v>
      </c>
    </row>
    <row r="507">
      <c r="A507" s="11" t="n">
        <v>44694</v>
      </c>
      <c r="B507" s="5" t="inlineStr">
        <is>
          <t>Friday</t>
        </is>
      </c>
      <c r="C507" s="10" t="n">
        <v>44682</v>
      </c>
      <c r="D507" s="5" t="inlineStr">
        <is>
          <t>Q1FY23</t>
        </is>
      </c>
      <c r="E507" s="18" t="n">
        <v>0.0247</v>
      </c>
      <c r="F507" s="8" t="n">
        <v>66.72490000000001</v>
      </c>
      <c r="G507" s="9" t="n">
        <v>75177</v>
      </c>
      <c r="H507" s="18" t="n">
        <v>0</v>
      </c>
      <c r="I507" s="8" t="n">
        <v>0</v>
      </c>
      <c r="J507" s="9" t="n">
        <v>0</v>
      </c>
      <c r="K507" s="18" t="n">
        <v>0.0247</v>
      </c>
      <c r="L507" s="8" t="n">
        <v>66.72490000000001</v>
      </c>
      <c r="M507" s="9" t="n">
        <v>75177</v>
      </c>
      <c r="N507" s="29" t="n">
        <v>24.265</v>
      </c>
      <c r="O507" s="30" t="n">
        <v>24.265</v>
      </c>
      <c r="P507" s="30" t="n">
        <v>20.9675</v>
      </c>
      <c r="Q507" s="30" t="n">
        <v>23.485</v>
      </c>
      <c r="R507" s="31" t="n">
        <v>-0.0321</v>
      </c>
    </row>
    <row r="508">
      <c r="A508" s="11" t="n">
        <v>44697</v>
      </c>
      <c r="B508" s="5" t="inlineStr">
        <is>
          <t>Monday</t>
        </is>
      </c>
      <c r="C508" s="10" t="n">
        <v>44682</v>
      </c>
      <c r="D508" s="5" t="inlineStr">
        <is>
          <t>Q1FY23</t>
        </is>
      </c>
      <c r="E508" s="18" t="n">
        <v>0.014</v>
      </c>
      <c r="F508" s="8" t="n">
        <v>62.182</v>
      </c>
      <c r="G508" s="9" t="n">
        <v>70827</v>
      </c>
      <c r="H508" s="18" t="n">
        <v>0</v>
      </c>
      <c r="I508" s="8" t="n">
        <v>0</v>
      </c>
      <c r="J508" s="9" t="n">
        <v>0</v>
      </c>
      <c r="K508" s="18" t="n">
        <v>0.014</v>
      </c>
      <c r="L508" s="8" t="n">
        <v>62.182</v>
      </c>
      <c r="M508" s="9" t="n">
        <v>70827</v>
      </c>
      <c r="N508" s="29" t="n">
        <v>23.485</v>
      </c>
      <c r="O508" s="30" t="n">
        <v>24.7125</v>
      </c>
      <c r="P508" s="30" t="n">
        <v>21.275</v>
      </c>
      <c r="Q508" s="30" t="n">
        <v>24.5275</v>
      </c>
      <c r="R508" s="31" t="n">
        <v>0.0444</v>
      </c>
    </row>
    <row r="509">
      <c r="A509" s="11" t="n">
        <v>44698</v>
      </c>
      <c r="B509" s="5" t="inlineStr">
        <is>
          <t>Tuesday</t>
        </is>
      </c>
      <c r="C509" s="10" t="n">
        <v>44682</v>
      </c>
      <c r="D509" s="5" t="inlineStr">
        <is>
          <t>Q1FY23</t>
        </is>
      </c>
      <c r="E509" s="18" t="n">
        <v>0.014</v>
      </c>
      <c r="F509" s="8" t="n">
        <v>72.2676</v>
      </c>
      <c r="G509" s="9" t="n">
        <v>81654</v>
      </c>
      <c r="H509" s="18" t="n">
        <v>0</v>
      </c>
      <c r="I509" s="8" t="n">
        <v>0</v>
      </c>
      <c r="J509" s="9" t="n">
        <v>0</v>
      </c>
      <c r="K509" s="18" t="n">
        <v>0.014</v>
      </c>
      <c r="L509" s="8" t="n">
        <v>72.2676</v>
      </c>
      <c r="M509" s="9" t="n">
        <v>81654</v>
      </c>
      <c r="N509" s="29" t="n">
        <v>24.5275</v>
      </c>
      <c r="O509" s="30" t="n">
        <v>24.84</v>
      </c>
      <c r="P509" s="30" t="n">
        <v>17.095</v>
      </c>
      <c r="Q509" s="30" t="n">
        <v>22.7425</v>
      </c>
      <c r="R509" s="31" t="n">
        <v>-0.0728</v>
      </c>
    </row>
    <row r="510">
      <c r="A510" s="11" t="n">
        <v>44699</v>
      </c>
      <c r="B510" s="5" t="inlineStr">
        <is>
          <t>Wednesday</t>
        </is>
      </c>
      <c r="C510" s="10" t="n">
        <v>44682</v>
      </c>
      <c r="D510" s="5" t="inlineStr">
        <is>
          <t>Q1FY23</t>
        </is>
      </c>
      <c r="E510" s="18" t="n">
        <v>0.0242</v>
      </c>
      <c r="F510" s="8" t="n">
        <v>116.4481</v>
      </c>
      <c r="G510" s="9" t="n">
        <v>132309</v>
      </c>
      <c r="H510" s="18" t="n">
        <v>0</v>
      </c>
      <c r="I510" s="8" t="n">
        <v>0</v>
      </c>
      <c r="J510" s="9" t="n">
        <v>0</v>
      </c>
      <c r="K510" s="18" t="n">
        <v>0.0242</v>
      </c>
      <c r="L510" s="8" t="n">
        <v>116.4481</v>
      </c>
      <c r="M510" s="9" t="n">
        <v>132309</v>
      </c>
      <c r="N510" s="29" t="n">
        <v>22.7425</v>
      </c>
      <c r="O510" s="30" t="n">
        <v>23.06</v>
      </c>
      <c r="P510" s="30" t="n">
        <v>21.34</v>
      </c>
      <c r="Q510" s="30" t="n">
        <v>22.295</v>
      </c>
      <c r="R510" s="31" t="n">
        <v>-0.0197</v>
      </c>
    </row>
    <row r="511">
      <c r="A511" s="11" t="n">
        <v>44700</v>
      </c>
      <c r="B511" s="5" t="inlineStr">
        <is>
          <t>Thursday</t>
        </is>
      </c>
      <c r="C511" s="10" t="n">
        <v>44682</v>
      </c>
      <c r="D511" s="5" t="inlineStr">
        <is>
          <t>Q1FY23</t>
        </is>
      </c>
      <c r="E511" s="18" t="n">
        <v>0.0086</v>
      </c>
      <c r="F511" s="8" t="n">
        <v>113.2782</v>
      </c>
      <c r="G511" s="9" t="n">
        <v>131200</v>
      </c>
      <c r="H511" s="18" t="n">
        <v>0</v>
      </c>
      <c r="I511" s="8" t="n">
        <v>0</v>
      </c>
      <c r="J511" s="9" t="n">
        <v>0</v>
      </c>
      <c r="K511" s="18" t="n">
        <v>0.0086</v>
      </c>
      <c r="L511" s="8" t="n">
        <v>113.2782</v>
      </c>
      <c r="M511" s="9" t="n">
        <v>131200</v>
      </c>
      <c r="N511" s="29" t="n">
        <v>22.295</v>
      </c>
      <c r="O511" s="30" t="n">
        <v>25.1475</v>
      </c>
      <c r="P511" s="30" t="n">
        <v>22.295</v>
      </c>
      <c r="Q511" s="30" t="n">
        <v>24.5575</v>
      </c>
      <c r="R511" s="31" t="n">
        <v>0.1015</v>
      </c>
    </row>
    <row r="512">
      <c r="A512" s="11" t="n">
        <v>44701</v>
      </c>
      <c r="B512" s="5" t="inlineStr">
        <is>
          <t>Friday</t>
        </is>
      </c>
      <c r="C512" s="10" t="n">
        <v>44682</v>
      </c>
      <c r="D512" s="5" t="inlineStr">
        <is>
          <t>Q1FY23</t>
        </is>
      </c>
      <c r="E512" s="18" t="n">
        <v>0.0353</v>
      </c>
      <c r="F512" s="8" t="n">
        <v>77.5887</v>
      </c>
      <c r="G512" s="9" t="n">
        <v>86516</v>
      </c>
      <c r="H512" s="18" t="n">
        <v>0</v>
      </c>
      <c r="I512" s="8" t="n">
        <v>0</v>
      </c>
      <c r="J512" s="9" t="n">
        <v>0</v>
      </c>
      <c r="K512" s="18" t="n">
        <v>0.0353</v>
      </c>
      <c r="L512" s="8" t="n">
        <v>77.5887</v>
      </c>
      <c r="M512" s="9" t="n">
        <v>86516</v>
      </c>
      <c r="N512" s="29" t="n">
        <v>24.5575</v>
      </c>
      <c r="O512" s="30" t="n">
        <v>24.5575</v>
      </c>
      <c r="P512" s="30" t="n">
        <v>22.4425</v>
      </c>
      <c r="Q512" s="30" t="n">
        <v>23.1</v>
      </c>
      <c r="R512" s="31" t="n">
        <v>-0.0594</v>
      </c>
    </row>
    <row r="513">
      <c r="A513" s="11" t="n">
        <v>44704</v>
      </c>
      <c r="B513" s="5" t="inlineStr">
        <is>
          <t>Monday</t>
        </is>
      </c>
      <c r="C513" s="10" t="n">
        <v>44682</v>
      </c>
      <c r="D513" s="5" t="inlineStr">
        <is>
          <t>Q1FY23</t>
        </is>
      </c>
      <c r="E513" s="18" t="n">
        <v>0.0261</v>
      </c>
      <c r="F513" s="8" t="n">
        <v>146.1872</v>
      </c>
      <c r="G513" s="9" t="n">
        <v>161774</v>
      </c>
      <c r="H513" s="18" t="n">
        <v>0</v>
      </c>
      <c r="I513" s="8" t="n">
        <v>0</v>
      </c>
      <c r="J513" s="9" t="n">
        <v>0</v>
      </c>
      <c r="K513" s="18" t="n">
        <v>0.0261</v>
      </c>
      <c r="L513" s="8" t="n">
        <v>146.1872</v>
      </c>
      <c r="M513" s="9" t="n">
        <v>161774</v>
      </c>
      <c r="N513" s="29" t="n">
        <v>23.1</v>
      </c>
      <c r="O513" s="30" t="n">
        <v>23.975</v>
      </c>
      <c r="P513" s="30" t="n">
        <v>20.5</v>
      </c>
      <c r="Q513" s="30" t="n">
        <v>23.3975</v>
      </c>
      <c r="R513" s="31" t="n">
        <v>0.0129</v>
      </c>
    </row>
    <row r="514">
      <c r="A514" s="11" t="n">
        <v>44705</v>
      </c>
      <c r="B514" s="5" t="inlineStr">
        <is>
          <t>Tuesday</t>
        </is>
      </c>
      <c r="C514" s="10" t="n">
        <v>44682</v>
      </c>
      <c r="D514" s="5" t="inlineStr">
        <is>
          <t>Q1FY23</t>
        </is>
      </c>
      <c r="E514" s="18" t="n">
        <v>0.0188</v>
      </c>
      <c r="F514" s="8" t="n">
        <v>142.3747</v>
      </c>
      <c r="G514" s="9" t="n">
        <v>158932</v>
      </c>
      <c r="H514" s="18" t="n">
        <v>0</v>
      </c>
      <c r="I514" s="8" t="n">
        <v>0</v>
      </c>
      <c r="J514" s="9" t="n">
        <v>0</v>
      </c>
      <c r="K514" s="18" t="n">
        <v>0.0188</v>
      </c>
      <c r="L514" s="8" t="n">
        <v>142.3747</v>
      </c>
      <c r="M514" s="9" t="n">
        <v>158932</v>
      </c>
      <c r="N514" s="29" t="n">
        <v>23.3975</v>
      </c>
      <c r="O514" s="30" t="n">
        <v>25.99</v>
      </c>
      <c r="P514" s="30" t="n">
        <v>23.155</v>
      </c>
      <c r="Q514" s="30" t="n">
        <v>25.635</v>
      </c>
      <c r="R514" s="31" t="n">
        <v>0.0956</v>
      </c>
    </row>
    <row r="515">
      <c r="A515" s="11" t="n">
        <v>44706</v>
      </c>
      <c r="B515" s="5" t="inlineStr">
        <is>
          <t>Wednesday</t>
        </is>
      </c>
      <c r="C515" s="10" t="n">
        <v>44682</v>
      </c>
      <c r="D515" s="5" t="inlineStr">
        <is>
          <t>Q1FY23</t>
        </is>
      </c>
      <c r="E515" s="18" t="n">
        <v>0.0213</v>
      </c>
      <c r="F515" s="8" t="n">
        <v>146.2368</v>
      </c>
      <c r="G515" s="9" t="n">
        <v>169274</v>
      </c>
      <c r="H515" s="18" t="n">
        <v>0</v>
      </c>
      <c r="I515" s="8" t="n">
        <v>0</v>
      </c>
      <c r="J515" s="9" t="n">
        <v>0</v>
      </c>
      <c r="K515" s="18" t="n">
        <v>0.0213</v>
      </c>
      <c r="L515" s="8" t="n">
        <v>146.2368</v>
      </c>
      <c r="M515" s="9" t="n">
        <v>169274</v>
      </c>
      <c r="N515" s="29" t="n">
        <v>25.635</v>
      </c>
      <c r="O515" s="30" t="n">
        <v>25.635</v>
      </c>
      <c r="P515" s="30" t="n">
        <v>24.3625</v>
      </c>
      <c r="Q515" s="30" t="n">
        <v>25.2825</v>
      </c>
      <c r="R515" s="31" t="n">
        <v>-0.0138</v>
      </c>
    </row>
    <row r="516">
      <c r="A516" s="11" t="n">
        <v>44707</v>
      </c>
      <c r="B516" s="5" t="inlineStr">
        <is>
          <t>Thursday</t>
        </is>
      </c>
      <c r="C516" s="10" t="n">
        <v>44682</v>
      </c>
      <c r="D516" s="5" t="inlineStr">
        <is>
          <t>Q1FY23</t>
        </is>
      </c>
      <c r="E516" s="18" t="n">
        <v>0.008</v>
      </c>
      <c r="F516" s="8" t="n">
        <v>105.861</v>
      </c>
      <c r="G516" s="9" t="n">
        <v>123157</v>
      </c>
      <c r="H516" s="18" t="n">
        <v>0</v>
      </c>
      <c r="I516" s="8" t="n">
        <v>0</v>
      </c>
      <c r="J516" s="9" t="n">
        <v>0</v>
      </c>
      <c r="K516" s="18" t="n">
        <v>0.008</v>
      </c>
      <c r="L516" s="8" t="n">
        <v>105.861</v>
      </c>
      <c r="M516" s="9" t="n">
        <v>123157</v>
      </c>
      <c r="N516" s="29" t="n">
        <v>25.2825</v>
      </c>
      <c r="O516" s="30" t="n">
        <v>25.2825</v>
      </c>
      <c r="P516" s="30" t="n">
        <v>22.535</v>
      </c>
      <c r="Q516" s="30" t="n">
        <v>22.7175</v>
      </c>
      <c r="R516" s="31" t="n">
        <v>-0.1015</v>
      </c>
    </row>
    <row r="517">
      <c r="A517" s="11" t="n">
        <v>44708</v>
      </c>
      <c r="B517" s="5" t="inlineStr">
        <is>
          <t>Friday</t>
        </is>
      </c>
      <c r="C517" s="10" t="n">
        <v>44682</v>
      </c>
      <c r="D517" s="5" t="inlineStr">
        <is>
          <t>Q1FY23</t>
        </is>
      </c>
      <c r="E517" s="18" t="n">
        <v>0.0228</v>
      </c>
      <c r="F517" s="8" t="n">
        <v>82.1604</v>
      </c>
      <c r="G517" s="9" t="n">
        <v>91055</v>
      </c>
      <c r="H517" s="18" t="n">
        <v>0</v>
      </c>
      <c r="I517" s="8" t="n">
        <v>0</v>
      </c>
      <c r="J517" s="9" t="n">
        <v>0</v>
      </c>
      <c r="K517" s="18" t="n">
        <v>0.0228</v>
      </c>
      <c r="L517" s="8" t="n">
        <v>82.1604</v>
      </c>
      <c r="M517" s="9" t="n">
        <v>91055</v>
      </c>
      <c r="N517" s="29" t="n">
        <v>22.7175</v>
      </c>
      <c r="O517" s="30" t="n">
        <v>22.7175</v>
      </c>
      <c r="P517" s="30" t="n">
        <v>21.2</v>
      </c>
      <c r="Q517" s="30" t="n">
        <v>21.48</v>
      </c>
      <c r="R517" s="31" t="n">
        <v>-0.0545</v>
      </c>
    </row>
    <row r="518">
      <c r="A518" s="11" t="n">
        <v>44711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 t="n">
        <v>0.0258</v>
      </c>
      <c r="F518" s="8" t="n">
        <v>148.7756</v>
      </c>
      <c r="G518" s="9" t="n">
        <v>163683</v>
      </c>
      <c r="H518" s="18" t="n">
        <v>0</v>
      </c>
      <c r="I518" s="8" t="n">
        <v>0</v>
      </c>
      <c r="J518" s="9" t="n">
        <v>0</v>
      </c>
      <c r="K518" s="18" t="n">
        <v>0.0258</v>
      </c>
      <c r="L518" s="8" t="n">
        <v>148.7756</v>
      </c>
      <c r="M518" s="9" t="n">
        <v>163683</v>
      </c>
      <c r="N518" s="29" t="n">
        <v>21.48</v>
      </c>
      <c r="O518" s="30" t="n">
        <v>21.48</v>
      </c>
      <c r="P518" s="30" t="n">
        <v>19.72</v>
      </c>
      <c r="Q518" s="30" t="n">
        <v>19.98</v>
      </c>
      <c r="R518" s="31" t="n">
        <v>-0.0698</v>
      </c>
    </row>
    <row r="519">
      <c r="A519" s="11" t="n">
        <v>44712</v>
      </c>
      <c r="B519" s="5" t="inlineStr">
        <is>
          <t>Tuesday</t>
        </is>
      </c>
      <c r="C519" s="10" t="n">
        <v>44682</v>
      </c>
      <c r="D519" s="5" t="inlineStr">
        <is>
          <t>Q1FY23</t>
        </is>
      </c>
      <c r="E519" s="18" t="n">
        <v>0.0189</v>
      </c>
      <c r="F519" s="8" t="n">
        <v>116.0428</v>
      </c>
      <c r="G519" s="9" t="n">
        <v>128127</v>
      </c>
      <c r="H519" s="18" t="n">
        <v>0</v>
      </c>
      <c r="I519" s="8" t="n">
        <v>0</v>
      </c>
      <c r="J519" s="9" t="n">
        <v>0</v>
      </c>
      <c r="K519" s="18" t="n">
        <v>0.0189</v>
      </c>
      <c r="L519" s="8" t="n">
        <v>116.0428</v>
      </c>
      <c r="M519" s="9" t="n">
        <v>128127</v>
      </c>
      <c r="N519" s="29" t="n">
        <v>19.98</v>
      </c>
      <c r="O519" s="30" t="n">
        <v>20.75</v>
      </c>
      <c r="P519" s="30" t="n">
        <v>19.68</v>
      </c>
      <c r="Q519" s="30" t="n">
        <v>20.4775</v>
      </c>
      <c r="R519" s="31" t="n">
        <v>0.0249</v>
      </c>
    </row>
    <row r="520">
      <c r="A520" s="11" t="n">
        <v>44713</v>
      </c>
      <c r="B520" s="5" t="inlineStr">
        <is>
          <t>Wednesday</t>
        </is>
      </c>
      <c r="C520" s="10" t="n">
        <v>44713</v>
      </c>
      <c r="D520" s="5" t="inlineStr">
        <is>
          <t>Q1FY23</t>
        </is>
      </c>
      <c r="E520" s="18" t="n">
        <v>0.0134</v>
      </c>
      <c r="F520" s="8" t="n">
        <v>168.5999</v>
      </c>
      <c r="G520" s="9" t="n">
        <v>193678</v>
      </c>
      <c r="H520" s="18" t="n">
        <v>0</v>
      </c>
      <c r="I520" s="8" t="n">
        <v>0</v>
      </c>
      <c r="J520" s="9" t="n">
        <v>0</v>
      </c>
      <c r="K520" s="18" t="n">
        <v>0.0134</v>
      </c>
      <c r="L520" s="8" t="n">
        <v>168.5999</v>
      </c>
      <c r="M520" s="9" t="n">
        <v>193678</v>
      </c>
      <c r="N520" s="29" t="n">
        <v>20.4775</v>
      </c>
      <c r="O520" s="30" t="n">
        <v>21.3375</v>
      </c>
      <c r="P520" s="30" t="n">
        <v>18.23</v>
      </c>
      <c r="Q520" s="30" t="n">
        <v>20.845</v>
      </c>
      <c r="R520" s="31" t="n">
        <v>0.0179</v>
      </c>
    </row>
    <row r="521">
      <c r="A521" s="11" t="n">
        <v>44714</v>
      </c>
      <c r="B521" s="5" t="inlineStr">
        <is>
          <t>Thursday</t>
        </is>
      </c>
      <c r="C521" s="10" t="n">
        <v>44713</v>
      </c>
      <c r="D521" s="5" t="inlineStr">
        <is>
          <t>Q1FY23</t>
        </is>
      </c>
      <c r="E521" s="18" t="n">
        <v>0.0203</v>
      </c>
      <c r="F521" s="8" t="n">
        <v>375.0118</v>
      </c>
      <c r="G521" s="9" t="n">
        <v>436856</v>
      </c>
      <c r="H521" s="18" t="n">
        <v>0</v>
      </c>
      <c r="I521" s="8" t="n">
        <v>0</v>
      </c>
      <c r="J521" s="9" t="n">
        <v>0</v>
      </c>
      <c r="K521" s="18" t="n">
        <v>0.0203</v>
      </c>
      <c r="L521" s="8" t="n">
        <v>375.0118</v>
      </c>
      <c r="M521" s="9" t="n">
        <v>436856</v>
      </c>
      <c r="N521" s="29" t="n">
        <v>20.845</v>
      </c>
      <c r="O521" s="30" t="n">
        <v>20.9975</v>
      </c>
      <c r="P521" s="30" t="n">
        <v>18.3825</v>
      </c>
      <c r="Q521" s="30" t="n">
        <v>20.32</v>
      </c>
      <c r="R521" s="31" t="n">
        <v>-0.0252</v>
      </c>
    </row>
    <row r="522">
      <c r="A522" s="11" t="n">
        <v>44715</v>
      </c>
      <c r="B522" s="5" t="inlineStr">
        <is>
          <t>Friday</t>
        </is>
      </c>
      <c r="C522" s="10" t="n">
        <v>44713</v>
      </c>
      <c r="D522" s="5" t="inlineStr">
        <is>
          <t>Q1FY23</t>
        </is>
      </c>
      <c r="E522" s="18" t="n">
        <v>0.0594</v>
      </c>
      <c r="F522" s="8" t="n">
        <v>719.271</v>
      </c>
      <c r="G522" s="9" t="n">
        <v>767871</v>
      </c>
      <c r="H522" s="18" t="n">
        <v>0</v>
      </c>
      <c r="I522" s="8" t="n">
        <v>0</v>
      </c>
      <c r="J522" s="9" t="n">
        <v>0</v>
      </c>
      <c r="K522" s="18" t="n">
        <v>0.0594</v>
      </c>
      <c r="L522" s="8" t="n">
        <v>719.271</v>
      </c>
      <c r="M522" s="9" t="n">
        <v>767871</v>
      </c>
      <c r="N522" s="29" t="n">
        <v>20.32</v>
      </c>
      <c r="O522" s="30" t="n">
        <v>20.32</v>
      </c>
      <c r="P522" s="30" t="n">
        <v>18.735</v>
      </c>
      <c r="Q522" s="30" t="n">
        <v>19.975</v>
      </c>
      <c r="R522" s="31" t="n">
        <v>-0.017</v>
      </c>
    </row>
    <row r="523">
      <c r="A523" s="11" t="n">
        <v>44718</v>
      </c>
      <c r="B523" s="5" t="inlineStr">
        <is>
          <t>Monday</t>
        </is>
      </c>
      <c r="C523" s="10" t="n">
        <v>44713</v>
      </c>
      <c r="D523" s="5" t="inlineStr">
        <is>
          <t>Q1FY23</t>
        </is>
      </c>
      <c r="E523" s="18" t="n">
        <v>0.0626</v>
      </c>
      <c r="F523" s="8" t="n">
        <v>1056.5198</v>
      </c>
      <c r="G523" s="9" t="n">
        <v>1136998</v>
      </c>
      <c r="H523" s="18" t="n">
        <v>0</v>
      </c>
      <c r="I523" s="8" t="n">
        <v>0</v>
      </c>
      <c r="J523" s="9" t="n">
        <v>0</v>
      </c>
      <c r="K523" s="18" t="n">
        <v>0.0626</v>
      </c>
      <c r="L523" s="8" t="n">
        <v>1056.5198</v>
      </c>
      <c r="M523" s="9" t="n">
        <v>1136998</v>
      </c>
      <c r="N523" s="29" t="n">
        <v>19.975</v>
      </c>
      <c r="O523" s="30" t="n">
        <v>20.6825</v>
      </c>
      <c r="P523" s="30" t="n">
        <v>18.65</v>
      </c>
      <c r="Q523" s="30" t="n">
        <v>20.2025</v>
      </c>
      <c r="R523" s="31" t="n">
        <v>0.0114</v>
      </c>
    </row>
    <row r="524">
      <c r="A524" s="11" t="n">
        <v>44719</v>
      </c>
      <c r="B524" s="5" t="inlineStr">
        <is>
          <t>Tuesday</t>
        </is>
      </c>
      <c r="C524" s="10" t="n">
        <v>44713</v>
      </c>
      <c r="D524" s="5" t="inlineStr">
        <is>
          <t>Q1FY23</t>
        </is>
      </c>
      <c r="E524" s="18" t="n">
        <v>0.0484</v>
      </c>
      <c r="F524" s="8" t="n">
        <v>1252.9126</v>
      </c>
      <c r="G524" s="9" t="n">
        <v>1345936</v>
      </c>
      <c r="H524" s="18" t="n">
        <v>0</v>
      </c>
      <c r="I524" s="8" t="n">
        <v>0</v>
      </c>
      <c r="J524" s="9" t="n">
        <v>0</v>
      </c>
      <c r="K524" s="18" t="n">
        <v>0.0484</v>
      </c>
      <c r="L524" s="8" t="n">
        <v>1252.9126</v>
      </c>
      <c r="M524" s="9" t="n">
        <v>1345936</v>
      </c>
      <c r="N524" s="29" t="n">
        <v>20.2025</v>
      </c>
      <c r="O524" s="30" t="n">
        <v>21.07</v>
      </c>
      <c r="P524" s="30" t="n">
        <v>19.4325</v>
      </c>
      <c r="Q524" s="30" t="n">
        <v>20.425</v>
      </c>
      <c r="R524" s="31" t="n">
        <v>0.011</v>
      </c>
    </row>
    <row r="525">
      <c r="A525" s="11" t="n">
        <v>44720</v>
      </c>
      <c r="B525" s="5" t="inlineStr">
        <is>
          <t>Wednesday</t>
        </is>
      </c>
      <c r="C525" s="10" t="n">
        <v>44713</v>
      </c>
      <c r="D525" s="5" t="inlineStr">
        <is>
          <t>Q1FY23</t>
        </is>
      </c>
      <c r="E525" s="18" t="n">
        <v>0.0485</v>
      </c>
      <c r="F525" s="8" t="n">
        <v>2228.0222</v>
      </c>
      <c r="G525" s="9" t="n">
        <v>2441601</v>
      </c>
      <c r="H525" s="18" t="n">
        <v>0</v>
      </c>
      <c r="I525" s="8" t="n">
        <v>0</v>
      </c>
      <c r="J525" s="9" t="n">
        <v>0</v>
      </c>
      <c r="K525" s="18" t="n">
        <v>0.0485</v>
      </c>
      <c r="L525" s="8" t="n">
        <v>2228.0222</v>
      </c>
      <c r="M525" s="9" t="n">
        <v>2441601</v>
      </c>
      <c r="N525" s="29" t="n">
        <v>20.425</v>
      </c>
      <c r="O525" s="30" t="n">
        <v>20.6875</v>
      </c>
      <c r="P525" s="30" t="n">
        <v>19.3875</v>
      </c>
      <c r="Q525" s="30" t="n">
        <v>19.8375</v>
      </c>
      <c r="R525" s="31" t="n">
        <v>-0.0288</v>
      </c>
    </row>
    <row r="526">
      <c r="A526" s="11" t="n">
        <v>44721</v>
      </c>
      <c r="B526" s="5" t="inlineStr">
        <is>
          <t>Thursday</t>
        </is>
      </c>
      <c r="C526" s="10" t="n">
        <v>44713</v>
      </c>
      <c r="D526" s="5" t="inlineStr">
        <is>
          <t>Q1FY23</t>
        </is>
      </c>
      <c r="E526" s="18" t="n">
        <v>0.0321</v>
      </c>
      <c r="F526" s="8" t="n">
        <v>2813.8196</v>
      </c>
      <c r="G526" s="9" t="n">
        <v>3236500</v>
      </c>
      <c r="H526" s="18" t="n">
        <v>0</v>
      </c>
      <c r="I526" s="8" t="n">
        <v>0</v>
      </c>
      <c r="J526" s="9" t="n">
        <v>0</v>
      </c>
      <c r="K526" s="18" t="n">
        <v>0.0321</v>
      </c>
      <c r="L526" s="8" t="n">
        <v>2813.8196</v>
      </c>
      <c r="M526" s="9" t="n">
        <v>3236500</v>
      </c>
      <c r="N526" s="29" t="n">
        <v>19.8375</v>
      </c>
      <c r="O526" s="30" t="n">
        <v>19.8375</v>
      </c>
      <c r="P526" s="30" t="n">
        <v>18.155</v>
      </c>
      <c r="Q526" s="30" t="n">
        <v>19.14</v>
      </c>
      <c r="R526" s="31" t="n">
        <v>-0.0352</v>
      </c>
    </row>
    <row r="527">
      <c r="A527" s="11" t="n">
        <v>44722</v>
      </c>
      <c r="B527" s="5" t="inlineStr">
        <is>
          <t>Friday</t>
        </is>
      </c>
      <c r="C527" s="10" t="n">
        <v>44713</v>
      </c>
      <c r="D527" s="5" t="inlineStr">
        <is>
          <t>Q1FY23</t>
        </is>
      </c>
      <c r="E527" s="18" t="n">
        <v>0.0589</v>
      </c>
      <c r="F527" s="8" t="n">
        <v>1695.6489</v>
      </c>
      <c r="G527" s="9" t="n">
        <v>1812308</v>
      </c>
      <c r="H527" s="18" t="n">
        <v>0</v>
      </c>
      <c r="I527" s="8" t="n">
        <v>0</v>
      </c>
      <c r="J527" s="9" t="n">
        <v>0</v>
      </c>
      <c r="K527" s="18" t="n">
        <v>0.0589</v>
      </c>
      <c r="L527" s="8" t="n">
        <v>1695.6489</v>
      </c>
      <c r="M527" s="9" t="n">
        <v>1812308</v>
      </c>
      <c r="N527" s="29" t="n">
        <v>19.14</v>
      </c>
      <c r="O527" s="30" t="n">
        <v>19.755</v>
      </c>
      <c r="P527" s="30" t="n">
        <v>18.255</v>
      </c>
      <c r="Q527" s="30" t="n">
        <v>19.575</v>
      </c>
      <c r="R527" s="31" t="n">
        <v>0.0227</v>
      </c>
    </row>
    <row r="528">
      <c r="A528" s="11" t="n">
        <v>44725</v>
      </c>
      <c r="B528" s="5" t="inlineStr">
        <is>
          <t>Monday</t>
        </is>
      </c>
      <c r="C528" s="10" t="n">
        <v>44713</v>
      </c>
      <c r="D528" s="5" t="inlineStr">
        <is>
          <t>Q1FY23</t>
        </is>
      </c>
      <c r="E528" s="18" t="n">
        <v>0.0683</v>
      </c>
      <c r="F528" s="8" t="n">
        <v>1729.0114</v>
      </c>
      <c r="G528" s="9" t="n">
        <v>1915632</v>
      </c>
      <c r="H528" s="18" t="n">
        <v>0</v>
      </c>
      <c r="I528" s="8" t="n">
        <v>0</v>
      </c>
      <c r="J528" s="9" t="n">
        <v>0</v>
      </c>
      <c r="K528" s="18" t="n">
        <v>0.0683</v>
      </c>
      <c r="L528" s="8" t="n">
        <v>1729.0114</v>
      </c>
      <c r="M528" s="9" t="n">
        <v>1915632</v>
      </c>
      <c r="N528" s="29" t="n">
        <v>19.575</v>
      </c>
      <c r="O528" s="30" t="n">
        <v>22.8025</v>
      </c>
      <c r="P528" s="30" t="n">
        <v>19.575</v>
      </c>
      <c r="Q528" s="30" t="n">
        <v>22.365</v>
      </c>
      <c r="R528" s="31" t="n">
        <v>0.1425</v>
      </c>
    </row>
    <row r="529">
      <c r="A529" s="11" t="n">
        <v>44726</v>
      </c>
      <c r="B529" s="5" t="inlineStr">
        <is>
          <t>Tuesday</t>
        </is>
      </c>
      <c r="C529" s="10" t="n">
        <v>44713</v>
      </c>
      <c r="D529" s="5" t="inlineStr">
        <is>
          <t>Q1FY23</t>
        </is>
      </c>
      <c r="E529" s="18" t="n">
        <v>0.0624</v>
      </c>
      <c r="F529" s="8" t="n">
        <v>1882.3783</v>
      </c>
      <c r="G529" s="9" t="n">
        <v>2079027</v>
      </c>
      <c r="H529" s="18" t="n">
        <v>0</v>
      </c>
      <c r="I529" s="8" t="n">
        <v>0</v>
      </c>
      <c r="J529" s="9" t="n">
        <v>0</v>
      </c>
      <c r="K529" s="18" t="n">
        <v>0.0624</v>
      </c>
      <c r="L529" s="8" t="n">
        <v>1882.3783</v>
      </c>
      <c r="M529" s="9" t="n">
        <v>2079027</v>
      </c>
      <c r="N529" s="29" t="n">
        <v>22.365</v>
      </c>
      <c r="O529" s="30" t="n">
        <v>22.635</v>
      </c>
      <c r="P529" s="30" t="n">
        <v>18.9475</v>
      </c>
      <c r="Q529" s="30" t="n">
        <v>21.8875</v>
      </c>
      <c r="R529" s="31" t="n">
        <v>-0.0214</v>
      </c>
    </row>
    <row r="530">
      <c r="A530" s="11" t="n">
        <v>44727</v>
      </c>
      <c r="B530" s="5" t="inlineStr">
        <is>
          <t>Wednesday</t>
        </is>
      </c>
      <c r="C530" s="10" t="n">
        <v>44713</v>
      </c>
      <c r="D530" s="5" t="inlineStr">
        <is>
          <t>Q1FY23</t>
        </is>
      </c>
      <c r="E530" s="18" t="n">
        <v>0.0612</v>
      </c>
      <c r="F530" s="8" t="n">
        <v>2418.1383</v>
      </c>
      <c r="G530" s="9" t="n">
        <v>2669028</v>
      </c>
      <c r="H530" s="18" t="n">
        <v>0</v>
      </c>
      <c r="I530" s="8" t="n">
        <v>0</v>
      </c>
      <c r="J530" s="9" t="n">
        <v>0</v>
      </c>
      <c r="K530" s="18" t="n">
        <v>0.0612</v>
      </c>
      <c r="L530" s="8" t="n">
        <v>2418.1383</v>
      </c>
      <c r="M530" s="9" t="n">
        <v>2669028</v>
      </c>
      <c r="N530" s="29" t="n">
        <v>21.8875</v>
      </c>
      <c r="O530" s="30" t="n">
        <v>22.365</v>
      </c>
      <c r="P530" s="30" t="n">
        <v>20.95</v>
      </c>
      <c r="Q530" s="30" t="n">
        <v>22.1475</v>
      </c>
      <c r="R530" s="31" t="n">
        <v>0.0119</v>
      </c>
    </row>
    <row r="531">
      <c r="A531" s="11" t="n">
        <v>44728</v>
      </c>
      <c r="B531" s="5" t="inlineStr">
        <is>
          <t>Thursday</t>
        </is>
      </c>
      <c r="C531" s="10" t="n">
        <v>44713</v>
      </c>
      <c r="D531" s="5" t="inlineStr">
        <is>
          <t>Q1FY23</t>
        </is>
      </c>
      <c r="E531" s="18" t="n">
        <v>0.0469</v>
      </c>
      <c r="F531" s="8" t="n">
        <v>2911.022</v>
      </c>
      <c r="G531" s="9" t="n">
        <v>3341696</v>
      </c>
      <c r="H531" s="18" t="n">
        <v>0</v>
      </c>
      <c r="I531" s="8" t="n">
        <v>0</v>
      </c>
      <c r="J531" s="9" t="n">
        <v>0</v>
      </c>
      <c r="K531" s="18" t="n">
        <v>0.0469</v>
      </c>
      <c r="L531" s="8" t="n">
        <v>2911.022</v>
      </c>
      <c r="M531" s="9" t="n">
        <v>3341696</v>
      </c>
      <c r="N531" s="29" t="n">
        <v>22.1475</v>
      </c>
      <c r="O531" s="30" t="n">
        <v>28.13</v>
      </c>
      <c r="P531" s="30" t="n">
        <v>19.7475</v>
      </c>
      <c r="Q531" s="30" t="n">
        <v>22.8675</v>
      </c>
      <c r="R531" s="31" t="n">
        <v>0.0325</v>
      </c>
    </row>
    <row r="532">
      <c r="A532" s="11" t="n">
        <v>44729</v>
      </c>
      <c r="B532" s="5" t="inlineStr">
        <is>
          <t>Friday</t>
        </is>
      </c>
      <c r="C532" s="10" t="n">
        <v>44713</v>
      </c>
      <c r="D532" s="5" t="inlineStr">
        <is>
          <t>Q1FY23</t>
        </is>
      </c>
      <c r="E532" s="18" t="n">
        <v>0.0954</v>
      </c>
      <c r="F532" s="8" t="n">
        <v>2225.5355</v>
      </c>
      <c r="G532" s="9" t="n">
        <v>2475879</v>
      </c>
      <c r="H532" s="18" t="n">
        <v>0</v>
      </c>
      <c r="I532" s="8" t="n">
        <v>0</v>
      </c>
      <c r="J532" s="9" t="n">
        <v>0</v>
      </c>
      <c r="K532" s="18" t="n">
        <v>0.0954</v>
      </c>
      <c r="L532" s="8" t="n">
        <v>2225.5355</v>
      </c>
      <c r="M532" s="9" t="n">
        <v>2475879</v>
      </c>
      <c r="N532" s="29" t="n">
        <v>22.8675</v>
      </c>
      <c r="O532" s="30" t="n">
        <v>23.69</v>
      </c>
      <c r="P532" s="30" t="n">
        <v>18.0225</v>
      </c>
      <c r="Q532" s="30" t="n">
        <v>22.7575</v>
      </c>
      <c r="R532" s="31" t="n">
        <v>-0.0048</v>
      </c>
    </row>
    <row r="533">
      <c r="A533" s="11" t="n">
        <v>44732</v>
      </c>
      <c r="B533" s="5" t="inlineStr">
        <is>
          <t>Monday</t>
        </is>
      </c>
      <c r="C533" s="10" t="n">
        <v>44713</v>
      </c>
      <c r="D533" s="5" t="inlineStr">
        <is>
          <t>Q1FY23</t>
        </is>
      </c>
      <c r="E533" s="18" t="n">
        <v>0.0387</v>
      </c>
      <c r="F533" s="8" t="n">
        <v>512.0556</v>
      </c>
      <c r="G533" s="9" t="n">
        <v>580839</v>
      </c>
      <c r="H533" s="18" t="n">
        <v>0</v>
      </c>
      <c r="I533" s="8" t="n">
        <v>0</v>
      </c>
      <c r="J533" s="9" t="n">
        <v>0</v>
      </c>
      <c r="K533" s="18" t="n">
        <v>0.0387</v>
      </c>
      <c r="L533" s="8" t="n">
        <v>512.0556</v>
      </c>
      <c r="M533" s="9" t="n">
        <v>580839</v>
      </c>
      <c r="N533" s="29" t="n">
        <v>22.7575</v>
      </c>
      <c r="O533" s="30" t="n">
        <v>23.635</v>
      </c>
      <c r="P533" s="30" t="n">
        <v>16.0025</v>
      </c>
      <c r="Q533" s="30" t="n">
        <v>22.4125</v>
      </c>
      <c r="R533" s="31" t="n">
        <v>-0.0152</v>
      </c>
    </row>
    <row r="534">
      <c r="A534" s="11" t="n">
        <v>44733</v>
      </c>
      <c r="B534" s="5" t="inlineStr">
        <is>
          <t>Tuesday</t>
        </is>
      </c>
      <c r="C534" s="10" t="n">
        <v>44713</v>
      </c>
      <c r="D534" s="5" t="inlineStr">
        <is>
          <t>Q1FY23</t>
        </is>
      </c>
      <c r="E534" s="18" t="n">
        <v>0.0819</v>
      </c>
      <c r="F534" s="8" t="n">
        <v>2744.9304</v>
      </c>
      <c r="G534" s="9" t="n">
        <v>3081238</v>
      </c>
      <c r="H534" s="18" t="n">
        <v>0</v>
      </c>
      <c r="I534" s="8" t="n">
        <v>0</v>
      </c>
      <c r="J534" s="9" t="n">
        <v>0</v>
      </c>
      <c r="K534" s="18" t="n">
        <v>0.0819</v>
      </c>
      <c r="L534" s="8" t="n">
        <v>2744.9304</v>
      </c>
      <c r="M534" s="9" t="n">
        <v>3081238</v>
      </c>
      <c r="N534" s="29" t="n">
        <v>22.4125</v>
      </c>
      <c r="O534" s="30" t="n">
        <v>22.4125</v>
      </c>
      <c r="P534" s="30" t="n">
        <v>20.48</v>
      </c>
      <c r="Q534" s="30" t="n">
        <v>21.1425</v>
      </c>
      <c r="R534" s="31" t="n">
        <v>-0.0567</v>
      </c>
    </row>
    <row r="535">
      <c r="A535" s="11" t="n">
        <v>44734</v>
      </c>
      <c r="B535" s="5" t="inlineStr">
        <is>
          <t>Wednesday</t>
        </is>
      </c>
      <c r="C535" s="10" t="n">
        <v>44713</v>
      </c>
      <c r="D535" s="5" t="inlineStr">
        <is>
          <t>Q1FY23</t>
        </is>
      </c>
      <c r="E535" s="18" t="n">
        <v>0.0606</v>
      </c>
      <c r="F535" s="8" t="n">
        <v>2436.0061</v>
      </c>
      <c r="G535" s="9" t="n">
        <v>2755903</v>
      </c>
      <c r="H535" s="18" t="n">
        <v>0</v>
      </c>
      <c r="I535" s="8" t="n">
        <v>0</v>
      </c>
      <c r="J535" s="9" t="n">
        <v>0</v>
      </c>
      <c r="K535" s="18" t="n">
        <v>0.0606</v>
      </c>
      <c r="L535" s="8" t="n">
        <v>2436.0061</v>
      </c>
      <c r="M535" s="9" t="n">
        <v>2755903</v>
      </c>
      <c r="N535" s="29" t="n">
        <v>21.1425</v>
      </c>
      <c r="O535" s="30" t="n">
        <v>21.785</v>
      </c>
      <c r="P535" s="30" t="n">
        <v>19.32</v>
      </c>
      <c r="Q535" s="30" t="n">
        <v>21.3</v>
      </c>
      <c r="R535" s="31" t="n">
        <v>0.0074</v>
      </c>
    </row>
    <row r="536">
      <c r="A536" s="11" t="n">
        <v>44735</v>
      </c>
      <c r="B536" s="5" t="inlineStr">
        <is>
          <t>Thursday</t>
        </is>
      </c>
      <c r="C536" s="10" t="n">
        <v>44713</v>
      </c>
      <c r="D536" s="5" t="inlineStr">
        <is>
          <t>Q1FY23</t>
        </is>
      </c>
      <c r="E536" s="18" t="n">
        <v>0.0413</v>
      </c>
      <c r="F536" s="8" t="n">
        <v>2665.7771</v>
      </c>
      <c r="G536" s="9" t="n">
        <v>3044776</v>
      </c>
      <c r="H536" s="18" t="n">
        <v>0</v>
      </c>
      <c r="I536" s="8" t="n">
        <v>0</v>
      </c>
      <c r="J536" s="9" t="n">
        <v>0</v>
      </c>
      <c r="K536" s="18" t="n">
        <v>0.0413</v>
      </c>
      <c r="L536" s="8" t="n">
        <v>2665.7771</v>
      </c>
      <c r="M536" s="9" t="n">
        <v>3044776</v>
      </c>
      <c r="N536" s="29" t="n">
        <v>21.3</v>
      </c>
      <c r="O536" s="30" t="n">
        <v>21.71</v>
      </c>
      <c r="P536" s="30" t="n">
        <v>18.355</v>
      </c>
      <c r="Q536" s="30" t="n">
        <v>20.88</v>
      </c>
      <c r="R536" s="31" t="n">
        <v>-0.0197</v>
      </c>
    </row>
    <row r="537">
      <c r="A537" s="11" t="n">
        <v>44736</v>
      </c>
      <c r="B537" s="5" t="inlineStr">
        <is>
          <t>Friday</t>
        </is>
      </c>
      <c r="C537" s="10" t="n">
        <v>44713</v>
      </c>
      <c r="D537" s="5" t="inlineStr">
        <is>
          <t>Q1FY23</t>
        </is>
      </c>
      <c r="E537" s="18" t="n">
        <v>0.0769</v>
      </c>
      <c r="F537" s="8" t="n">
        <v>2389.3965</v>
      </c>
      <c r="G537" s="9" t="n">
        <v>2595314</v>
      </c>
      <c r="H537" s="18" t="n">
        <v>0</v>
      </c>
      <c r="I537" s="8" t="n">
        <v>0</v>
      </c>
      <c r="J537" s="9" t="n">
        <v>0</v>
      </c>
      <c r="K537" s="18" t="n">
        <v>0.0769</v>
      </c>
      <c r="L537" s="8" t="n">
        <v>2389.3965</v>
      </c>
      <c r="M537" s="9" t="n">
        <v>2595314</v>
      </c>
      <c r="N537" s="29" t="n">
        <v>20.88</v>
      </c>
      <c r="O537" s="30" t="n">
        <v>21.2725</v>
      </c>
      <c r="P537" s="30" t="n">
        <v>18.6825</v>
      </c>
      <c r="Q537" s="30" t="n">
        <v>20.55</v>
      </c>
      <c r="R537" s="31" t="n">
        <v>-0.0158</v>
      </c>
    </row>
    <row r="538">
      <c r="A538" s="11" t="n">
        <v>44739</v>
      </c>
      <c r="B538" s="5" t="inlineStr">
        <is>
          <t>Monday</t>
        </is>
      </c>
      <c r="C538" s="10" t="n">
        <v>44713</v>
      </c>
      <c r="D538" s="5" t="inlineStr">
        <is>
          <t>Q1FY23</t>
        </is>
      </c>
      <c r="E538" s="18" t="n">
        <v>0.0561</v>
      </c>
      <c r="F538" s="8" t="n">
        <v>2056.5128</v>
      </c>
      <c r="G538" s="9" t="n">
        <v>2271978</v>
      </c>
      <c r="H538" s="18" t="n">
        <v>0</v>
      </c>
      <c r="I538" s="8" t="n">
        <v>0</v>
      </c>
      <c r="J538" s="9" t="n">
        <v>0</v>
      </c>
      <c r="K538" s="18" t="n">
        <v>0.0561</v>
      </c>
      <c r="L538" s="8" t="n">
        <v>2056.5128</v>
      </c>
      <c r="M538" s="9" t="n">
        <v>2271978</v>
      </c>
      <c r="N538" s="29" t="n">
        <v>20.55</v>
      </c>
      <c r="O538" s="30" t="n">
        <v>21.12</v>
      </c>
      <c r="P538" s="30" t="n">
        <v>19.545</v>
      </c>
      <c r="Q538" s="30" t="n">
        <v>21.005</v>
      </c>
      <c r="R538" s="31" t="n">
        <v>0.0221</v>
      </c>
    </row>
    <row r="539">
      <c r="A539" s="11" t="n">
        <v>44740</v>
      </c>
      <c r="B539" s="5" t="inlineStr">
        <is>
          <t>Tuesday</t>
        </is>
      </c>
      <c r="C539" s="10" t="n">
        <v>44713</v>
      </c>
      <c r="D539" s="5" t="inlineStr">
        <is>
          <t>Q1FY23</t>
        </is>
      </c>
      <c r="E539" s="18" t="n">
        <v>0.0645</v>
      </c>
      <c r="F539" s="8" t="n">
        <v>2991.4132</v>
      </c>
      <c r="G539" s="9" t="n">
        <v>3324226</v>
      </c>
      <c r="H539" s="18" t="n">
        <v>0</v>
      </c>
      <c r="I539" s="8" t="n">
        <v>0</v>
      </c>
      <c r="J539" s="9" t="n">
        <v>0</v>
      </c>
      <c r="K539" s="18" t="n">
        <v>0.0645</v>
      </c>
      <c r="L539" s="8" t="n">
        <v>2991.4132</v>
      </c>
      <c r="M539" s="9" t="n">
        <v>3324226</v>
      </c>
      <c r="N539" s="29" t="n">
        <v>21.005</v>
      </c>
      <c r="O539" s="30" t="n">
        <v>21.68</v>
      </c>
      <c r="P539" s="30" t="n">
        <v>20.5125</v>
      </c>
      <c r="Q539" s="30" t="n">
        <v>21.45</v>
      </c>
      <c r="R539" s="31" t="n">
        <v>0.0212</v>
      </c>
    </row>
    <row r="540">
      <c r="A540" s="11" t="n">
        <v>44741</v>
      </c>
      <c r="B540" s="5" t="inlineStr">
        <is>
          <t>Wednesday</t>
        </is>
      </c>
      <c r="C540" s="10" t="n">
        <v>44713</v>
      </c>
      <c r="D540" s="5" t="inlineStr">
        <is>
          <t>Q1FY23</t>
        </is>
      </c>
      <c r="E540" s="18" t="n">
        <v>0.0612</v>
      </c>
      <c r="F540" s="8" t="n">
        <v>2749.3002</v>
      </c>
      <c r="G540" s="9" t="n">
        <v>3125460</v>
      </c>
      <c r="H540" s="18" t="n">
        <v>0</v>
      </c>
      <c r="I540" s="8" t="n">
        <v>0</v>
      </c>
      <c r="J540" s="9" t="n">
        <v>0</v>
      </c>
      <c r="K540" s="18" t="n">
        <v>0.0612</v>
      </c>
      <c r="L540" s="8" t="n">
        <v>2749.3002</v>
      </c>
      <c r="M540" s="9" t="n">
        <v>3125460</v>
      </c>
      <c r="N540" s="29" t="n">
        <v>21.45</v>
      </c>
      <c r="O540" s="30" t="n">
        <v>22.085</v>
      </c>
      <c r="P540" s="30" t="n">
        <v>21.45</v>
      </c>
      <c r="Q540" s="30" t="n">
        <v>21.9</v>
      </c>
      <c r="R540" s="31" t="n">
        <v>0.021</v>
      </c>
    </row>
    <row r="541">
      <c r="A541" s="11" t="n">
        <v>44742</v>
      </c>
      <c r="B541" s="5" t="inlineStr">
        <is>
          <t>Thursday</t>
        </is>
      </c>
      <c r="C541" s="10" t="n">
        <v>44713</v>
      </c>
      <c r="D541" s="5" t="inlineStr">
        <is>
          <t>Q1FY23</t>
        </is>
      </c>
      <c r="E541" s="18" t="n">
        <v>0.0361</v>
      </c>
      <c r="F541" s="8" t="n">
        <v>2653.8449</v>
      </c>
      <c r="G541" s="9" t="n">
        <v>3013108</v>
      </c>
      <c r="H541" s="18" t="n">
        <v>0</v>
      </c>
      <c r="I541" s="8" t="n">
        <v>0</v>
      </c>
      <c r="J541" s="9" t="n">
        <v>0</v>
      </c>
      <c r="K541" s="18" t="n">
        <v>0.0361</v>
      </c>
      <c r="L541" s="8" t="n">
        <v>2653.8449</v>
      </c>
      <c r="M541" s="9" t="n">
        <v>3013108</v>
      </c>
      <c r="N541" s="29" t="n">
        <v>21.9</v>
      </c>
      <c r="O541" s="30" t="n">
        <v>22.2725</v>
      </c>
      <c r="P541" s="30" t="n">
        <v>21.5375</v>
      </c>
      <c r="Q541" s="30" t="n">
        <v>21.84</v>
      </c>
      <c r="R541" s="31" t="n">
        <v>-0.0027</v>
      </c>
    </row>
    <row r="542">
      <c r="A542" s="11" t="n">
        <v>44743</v>
      </c>
      <c r="B542" s="5" t="inlineStr">
        <is>
          <t>Friday</t>
        </is>
      </c>
      <c r="C542" s="10" t="n">
        <v>44743</v>
      </c>
      <c r="D542" s="5" t="inlineStr">
        <is>
          <t>Q2FY23</t>
        </is>
      </c>
      <c r="E542" s="18" t="n">
        <v>0.07190000000000001</v>
      </c>
      <c r="F542" s="8" t="n">
        <v>2161.6051</v>
      </c>
      <c r="G542" s="9" t="n">
        <v>2419978</v>
      </c>
      <c r="H542" s="18" t="n">
        <v>0</v>
      </c>
      <c r="I542" s="8" t="n">
        <v>0</v>
      </c>
      <c r="J542" s="9" t="n">
        <v>0</v>
      </c>
      <c r="K542" s="18" t="n">
        <v>0.07190000000000001</v>
      </c>
      <c r="L542" s="8" t="n">
        <v>2161.6051</v>
      </c>
      <c r="M542" s="9" t="n">
        <v>2419978</v>
      </c>
      <c r="N542" s="29" t="n">
        <v>21.84</v>
      </c>
      <c r="O542" s="30" t="n">
        <v>22.43</v>
      </c>
      <c r="P542" s="30" t="n">
        <v>21.1425</v>
      </c>
      <c r="Q542" s="30" t="n">
        <v>21.25</v>
      </c>
      <c r="R542" s="31" t="n">
        <v>-0.027</v>
      </c>
    </row>
    <row r="543">
      <c r="A543" s="11" t="n">
        <v>44746</v>
      </c>
      <c r="B543" s="5" t="inlineStr">
        <is>
          <t>Monday</t>
        </is>
      </c>
      <c r="C543" s="10" t="n">
        <v>44743</v>
      </c>
      <c r="D543" s="5" t="inlineStr">
        <is>
          <t>Q2FY23</t>
        </is>
      </c>
      <c r="E543" s="18" t="n">
        <v>0.0594</v>
      </c>
      <c r="F543" s="8" t="n">
        <v>2432.6581</v>
      </c>
      <c r="G543" s="9" t="n">
        <v>2728014</v>
      </c>
      <c r="H543" s="18" t="n">
        <v>0</v>
      </c>
      <c r="I543" s="8" t="n">
        <v>0</v>
      </c>
      <c r="J543" s="9" t="n">
        <v>0</v>
      </c>
      <c r="K543" s="18" t="n">
        <v>0.0594</v>
      </c>
      <c r="L543" s="8" t="n">
        <v>2432.6581</v>
      </c>
      <c r="M543" s="9" t="n">
        <v>2728014</v>
      </c>
      <c r="N543" s="29" t="n">
        <v>21.25</v>
      </c>
      <c r="O543" s="30" t="n">
        <v>22.2475</v>
      </c>
      <c r="P543" s="30" t="n">
        <v>20.9225</v>
      </c>
      <c r="Q543" s="30" t="n">
        <v>20.9725</v>
      </c>
      <c r="R543" s="31" t="n">
        <v>-0.0131</v>
      </c>
    </row>
    <row r="544">
      <c r="A544" s="11" t="n">
        <v>44747</v>
      </c>
      <c r="B544" s="5" t="inlineStr">
        <is>
          <t>Tuesday</t>
        </is>
      </c>
      <c r="C544" s="10" t="n">
        <v>44743</v>
      </c>
      <c r="D544" s="5" t="inlineStr">
        <is>
          <t>Q2FY23</t>
        </is>
      </c>
      <c r="E544" s="18" t="n">
        <v>0.0467</v>
      </c>
      <c r="F544" s="8" t="n">
        <v>2389.215</v>
      </c>
      <c r="G544" s="9" t="n">
        <v>2668661</v>
      </c>
      <c r="H544" s="18" t="n">
        <v>0</v>
      </c>
      <c r="I544" s="8" t="n">
        <v>0</v>
      </c>
      <c r="J544" s="9" t="n">
        <v>0</v>
      </c>
      <c r="K544" s="18" t="n">
        <v>0.0467</v>
      </c>
      <c r="L544" s="8" t="n">
        <v>2389.215</v>
      </c>
      <c r="M544" s="9" t="n">
        <v>2668661</v>
      </c>
      <c r="N544" s="29" t="n">
        <v>20.9725</v>
      </c>
      <c r="O544" s="30" t="n">
        <v>20.9925</v>
      </c>
      <c r="P544" s="30" t="n">
        <v>20.235</v>
      </c>
      <c r="Q544" s="30" t="n">
        <v>20.7875</v>
      </c>
      <c r="R544" s="31" t="n">
        <v>-0.008800000000000001</v>
      </c>
    </row>
    <row r="545">
      <c r="A545" s="11" t="n">
        <v>44748</v>
      </c>
      <c r="B545" s="5" t="inlineStr">
        <is>
          <t>Wednesday</t>
        </is>
      </c>
      <c r="C545" s="10" t="n">
        <v>44743</v>
      </c>
      <c r="D545" s="5" t="inlineStr">
        <is>
          <t>Q2FY23</t>
        </is>
      </c>
      <c r="E545" s="18" t="n">
        <v>0.0474</v>
      </c>
      <c r="F545" s="8" t="n">
        <v>2473.4612</v>
      </c>
      <c r="G545" s="9" t="n">
        <v>2771876</v>
      </c>
      <c r="H545" s="18" t="n">
        <v>0</v>
      </c>
      <c r="I545" s="8" t="n">
        <v>0</v>
      </c>
      <c r="J545" s="9" t="n">
        <v>0</v>
      </c>
      <c r="K545" s="18" t="n">
        <v>0.0474</v>
      </c>
      <c r="L545" s="8" t="n">
        <v>2473.4612</v>
      </c>
      <c r="M545" s="9" t="n">
        <v>2771876</v>
      </c>
      <c r="N545" s="29" t="n">
        <v>20.7875</v>
      </c>
      <c r="O545" s="30" t="n">
        <v>20.7875</v>
      </c>
      <c r="P545" s="30" t="n">
        <v>19.8225</v>
      </c>
      <c r="Q545" s="30" t="n">
        <v>20.2675</v>
      </c>
      <c r="R545" s="31" t="n">
        <v>-0.025</v>
      </c>
    </row>
    <row r="546">
      <c r="A546" s="11" t="n">
        <v>44749</v>
      </c>
      <c r="B546" s="5" t="inlineStr">
        <is>
          <t>Thursday</t>
        </is>
      </c>
      <c r="C546" s="10" t="n">
        <v>44743</v>
      </c>
      <c r="D546" s="5" t="inlineStr">
        <is>
          <t>Q2FY23</t>
        </is>
      </c>
      <c r="E546" s="18" t="n">
        <v>0.0341</v>
      </c>
      <c r="F546" s="8" t="n">
        <v>2565.587</v>
      </c>
      <c r="G546" s="9" t="n">
        <v>2912902</v>
      </c>
      <c r="H546" s="18" t="n">
        <v>0</v>
      </c>
      <c r="I546" s="8" t="n">
        <v>0</v>
      </c>
      <c r="J546" s="9" t="n">
        <v>0</v>
      </c>
      <c r="K546" s="18" t="n">
        <v>0.0341</v>
      </c>
      <c r="L546" s="8" t="n">
        <v>2565.587</v>
      </c>
      <c r="M546" s="9" t="n">
        <v>2912902</v>
      </c>
      <c r="N546" s="29" t="n">
        <v>20.2675</v>
      </c>
      <c r="O546" s="30" t="n">
        <v>20.2675</v>
      </c>
      <c r="P546" s="30" t="n">
        <v>19.0125</v>
      </c>
      <c r="Q546" s="30" t="n">
        <v>19.2025</v>
      </c>
      <c r="R546" s="31" t="n">
        <v>-0.0525</v>
      </c>
    </row>
    <row r="547">
      <c r="A547" s="11" t="n">
        <v>44750</v>
      </c>
      <c r="B547" s="5" t="inlineStr">
        <is>
          <t>Friday</t>
        </is>
      </c>
      <c r="C547" s="10" t="n">
        <v>44743</v>
      </c>
      <c r="D547" s="5" t="inlineStr">
        <is>
          <t>Q2FY23</t>
        </is>
      </c>
      <c r="E547" s="18" t="n">
        <v>0.0684</v>
      </c>
      <c r="F547" s="8" t="n">
        <v>2226.7713</v>
      </c>
      <c r="G547" s="9" t="n">
        <v>2454639</v>
      </c>
      <c r="H547" s="18" t="n">
        <v>0</v>
      </c>
      <c r="I547" s="8" t="n">
        <v>0</v>
      </c>
      <c r="J547" s="9" t="n">
        <v>0</v>
      </c>
      <c r="K547" s="18" t="n">
        <v>0.0684</v>
      </c>
      <c r="L547" s="8" t="n">
        <v>2226.7713</v>
      </c>
      <c r="M547" s="9" t="n">
        <v>2454639</v>
      </c>
      <c r="N547" s="29" t="n">
        <v>19.2025</v>
      </c>
      <c r="O547" s="30" t="n">
        <v>19.2025</v>
      </c>
      <c r="P547" s="30" t="n">
        <v>18.22</v>
      </c>
      <c r="Q547" s="30" t="n">
        <v>18.395</v>
      </c>
      <c r="R547" s="31" t="n">
        <v>-0.0421</v>
      </c>
    </row>
    <row r="548">
      <c r="A548" s="11" t="n">
        <v>44753</v>
      </c>
      <c r="B548" s="5" t="inlineStr">
        <is>
          <t>Monday</t>
        </is>
      </c>
      <c r="C548" s="10" t="n">
        <v>44743</v>
      </c>
      <c r="D548" s="5" t="inlineStr">
        <is>
          <t>Q2FY23</t>
        </is>
      </c>
      <c r="E548" s="18" t="n">
        <v>0.06519999999999999</v>
      </c>
      <c r="F548" s="8" t="n">
        <v>2186.7492</v>
      </c>
      <c r="G548" s="9" t="n">
        <v>2415900</v>
      </c>
      <c r="H548" s="18" t="n">
        <v>0</v>
      </c>
      <c r="I548" s="8" t="n">
        <v>0</v>
      </c>
      <c r="J548" s="9" t="n">
        <v>0</v>
      </c>
      <c r="K548" s="18" t="n">
        <v>0.06519999999999999</v>
      </c>
      <c r="L548" s="8" t="n">
        <v>2186.7492</v>
      </c>
      <c r="M548" s="9" t="n">
        <v>2415900</v>
      </c>
      <c r="N548" s="29" t="n">
        <v>18.395</v>
      </c>
      <c r="O548" s="30" t="n">
        <v>19.215</v>
      </c>
      <c r="P548" s="30" t="n">
        <v>16.6475</v>
      </c>
      <c r="Q548" s="30" t="n">
        <v>18.3675</v>
      </c>
      <c r="R548" s="31" t="n">
        <v>-0.0015</v>
      </c>
    </row>
    <row r="549">
      <c r="A549" s="11" t="n">
        <v>44754</v>
      </c>
      <c r="B549" s="5" t="inlineStr">
        <is>
          <t>Tuesday</t>
        </is>
      </c>
      <c r="C549" s="10" t="n">
        <v>44743</v>
      </c>
      <c r="D549" s="5" t="inlineStr">
        <is>
          <t>Q2FY23</t>
        </is>
      </c>
      <c r="E549" s="18" t="n">
        <v>0.0529</v>
      </c>
      <c r="F549" s="8" t="n">
        <v>2439.4731</v>
      </c>
      <c r="G549" s="9" t="n">
        <v>2693993</v>
      </c>
      <c r="H549" s="18" t="n">
        <v>0</v>
      </c>
      <c r="I549" s="8" t="n">
        <v>0</v>
      </c>
      <c r="J549" s="9" t="n">
        <v>0</v>
      </c>
      <c r="K549" s="18" t="n">
        <v>0.0529</v>
      </c>
      <c r="L549" s="8" t="n">
        <v>2439.4731</v>
      </c>
      <c r="M549" s="9" t="n">
        <v>2693993</v>
      </c>
      <c r="N549" s="29" t="n">
        <v>18.3675</v>
      </c>
      <c r="O549" s="30" t="n">
        <v>18.6375</v>
      </c>
      <c r="P549" s="30" t="n">
        <v>17.3</v>
      </c>
      <c r="Q549" s="30" t="n">
        <v>18.5475</v>
      </c>
      <c r="R549" s="31" t="n">
        <v>0.0098</v>
      </c>
    </row>
    <row r="550">
      <c r="A550" s="11" t="n">
        <v>44755</v>
      </c>
      <c r="B550" s="5" t="inlineStr">
        <is>
          <t>Wednesday</t>
        </is>
      </c>
      <c r="C550" s="10" t="n">
        <v>44743</v>
      </c>
      <c r="D550" s="5" t="inlineStr">
        <is>
          <t>Q2FY23</t>
        </is>
      </c>
      <c r="E550" s="18" t="n">
        <v>0.0415</v>
      </c>
      <c r="F550" s="8" t="n">
        <v>2488.5187</v>
      </c>
      <c r="G550" s="9" t="n">
        <v>2762521</v>
      </c>
      <c r="H550" s="18" t="n">
        <v>0</v>
      </c>
      <c r="I550" s="8" t="n">
        <v>0</v>
      </c>
      <c r="J550" s="9" t="n">
        <v>0</v>
      </c>
      <c r="K550" s="18" t="n">
        <v>0.0415</v>
      </c>
      <c r="L550" s="8" t="n">
        <v>2488.5187</v>
      </c>
      <c r="M550" s="9" t="n">
        <v>2762521</v>
      </c>
      <c r="N550" s="29" t="n">
        <v>18.5475</v>
      </c>
      <c r="O550" s="30" t="n">
        <v>18.7625</v>
      </c>
      <c r="P550" s="30" t="n">
        <v>17.735</v>
      </c>
      <c r="Q550" s="30" t="n">
        <v>18.52</v>
      </c>
      <c r="R550" s="31" t="n">
        <v>-0.0015</v>
      </c>
    </row>
    <row r="551">
      <c r="A551" s="11" t="n">
        <v>44756</v>
      </c>
      <c r="B551" s="5" t="inlineStr">
        <is>
          <t>Thursday</t>
        </is>
      </c>
      <c r="C551" s="10" t="n">
        <v>44743</v>
      </c>
      <c r="D551" s="5" t="inlineStr">
        <is>
          <t>Q2FY23</t>
        </is>
      </c>
      <c r="E551" s="18" t="n">
        <v>0.0343</v>
      </c>
      <c r="F551" s="8" t="n">
        <v>2682.8356</v>
      </c>
      <c r="G551" s="9" t="n">
        <v>3064204</v>
      </c>
      <c r="H551" s="18" t="n">
        <v>0</v>
      </c>
      <c r="I551" s="8" t="n">
        <v>0</v>
      </c>
      <c r="J551" s="9" t="n">
        <v>0</v>
      </c>
      <c r="K551" s="18" t="n">
        <v>0.0343</v>
      </c>
      <c r="L551" s="8" t="n">
        <v>2682.8356</v>
      </c>
      <c r="M551" s="9" t="n">
        <v>3064204</v>
      </c>
      <c r="N551" s="29" t="n">
        <v>18.52</v>
      </c>
      <c r="O551" s="30" t="n">
        <v>18.69</v>
      </c>
      <c r="P551" s="30" t="n">
        <v>17.75</v>
      </c>
      <c r="Q551" s="30" t="n">
        <v>18.34</v>
      </c>
      <c r="R551" s="31" t="n">
        <v>-0.0097</v>
      </c>
    </row>
    <row r="552">
      <c r="A552" s="11" t="n">
        <v>44757</v>
      </c>
      <c r="B552" s="5" t="inlineStr">
        <is>
          <t>Friday</t>
        </is>
      </c>
      <c r="C552" s="10" t="n">
        <v>44743</v>
      </c>
      <c r="D552" s="5" t="inlineStr">
        <is>
          <t>Q2FY23</t>
        </is>
      </c>
      <c r="E552" s="18" t="n">
        <v>0.0515</v>
      </c>
      <c r="F552" s="8" t="n">
        <v>2230.9695</v>
      </c>
      <c r="G552" s="9" t="n">
        <v>2480397</v>
      </c>
      <c r="H552" s="18" t="n">
        <v>0</v>
      </c>
      <c r="I552" s="8" t="n">
        <v>0</v>
      </c>
      <c r="J552" s="9" t="n">
        <v>0</v>
      </c>
      <c r="K552" s="18" t="n">
        <v>0.0515</v>
      </c>
      <c r="L552" s="8" t="n">
        <v>2230.9695</v>
      </c>
      <c r="M552" s="9" t="n">
        <v>2480397</v>
      </c>
      <c r="N552" s="29" t="n">
        <v>18.34</v>
      </c>
      <c r="O552" s="30" t="n">
        <v>18.34</v>
      </c>
      <c r="P552" s="30" t="n">
        <v>17.53</v>
      </c>
      <c r="Q552" s="30" t="n">
        <v>17.5975</v>
      </c>
      <c r="R552" s="31" t="n">
        <v>-0.0405</v>
      </c>
    </row>
    <row r="553">
      <c r="A553" s="11" t="n">
        <v>44760</v>
      </c>
      <c r="B553" s="5" t="inlineStr">
        <is>
          <t>Monday</t>
        </is>
      </c>
      <c r="C553" s="10" t="n">
        <v>44743</v>
      </c>
      <c r="D553" s="5" t="inlineStr">
        <is>
          <t>Q2FY23</t>
        </is>
      </c>
      <c r="E553" s="18" t="n">
        <v>0.0445</v>
      </c>
      <c r="F553" s="8" t="n">
        <v>2213.2344</v>
      </c>
      <c r="G553" s="9" t="n">
        <v>2447960</v>
      </c>
      <c r="H553" s="18" t="n">
        <v>0</v>
      </c>
      <c r="I553" s="8" t="n">
        <v>0</v>
      </c>
      <c r="J553" s="9" t="n">
        <v>0</v>
      </c>
      <c r="K553" s="18" t="n">
        <v>0.0445</v>
      </c>
      <c r="L553" s="8" t="n">
        <v>2213.2344</v>
      </c>
      <c r="M553" s="9" t="n">
        <v>2447960</v>
      </c>
      <c r="N553" s="29" t="n">
        <v>17.5975</v>
      </c>
      <c r="O553" s="30" t="n">
        <v>18.1825</v>
      </c>
      <c r="P553" s="30" t="n">
        <v>16.47</v>
      </c>
      <c r="Q553" s="30" t="n">
        <v>17.16</v>
      </c>
      <c r="R553" s="31" t="n">
        <v>-0.0249</v>
      </c>
    </row>
    <row r="554">
      <c r="A554" s="11" t="n">
        <v>44761</v>
      </c>
      <c r="B554" s="5" t="inlineStr">
        <is>
          <t>Tuesday</t>
        </is>
      </c>
      <c r="C554" s="10" t="n">
        <v>44743</v>
      </c>
      <c r="D554" s="5" t="inlineStr">
        <is>
          <t>Q2FY23</t>
        </is>
      </c>
      <c r="E554" s="18" t="n">
        <v>0.0438</v>
      </c>
      <c r="F554" s="8" t="n">
        <v>2323.7763</v>
      </c>
      <c r="G554" s="9" t="n">
        <v>2573574</v>
      </c>
      <c r="H554" s="18" t="n">
        <v>0</v>
      </c>
      <c r="I554" s="8" t="n">
        <v>0</v>
      </c>
      <c r="J554" s="9" t="n">
        <v>0</v>
      </c>
      <c r="K554" s="18" t="n">
        <v>0.0438</v>
      </c>
      <c r="L554" s="8" t="n">
        <v>2323.7763</v>
      </c>
      <c r="M554" s="9" t="n">
        <v>2573574</v>
      </c>
      <c r="N554" s="29" t="n">
        <v>17.16</v>
      </c>
      <c r="O554" s="30" t="n">
        <v>17.6675</v>
      </c>
      <c r="P554" s="30" t="n">
        <v>16.3525</v>
      </c>
      <c r="Q554" s="30" t="n">
        <v>17.2025</v>
      </c>
      <c r="R554" s="31" t="n">
        <v>0.0025</v>
      </c>
    </row>
    <row r="555">
      <c r="A555" s="11" t="n">
        <v>44762</v>
      </c>
      <c r="B555" s="5" t="inlineStr">
        <is>
          <t>Wednesday</t>
        </is>
      </c>
      <c r="C555" s="10" t="n">
        <v>44743</v>
      </c>
      <c r="D555" s="5" t="inlineStr">
        <is>
          <t>Q2FY23</t>
        </is>
      </c>
      <c r="E555" s="18" t="n">
        <v>0.0379</v>
      </c>
      <c r="F555" s="8" t="n">
        <v>2499.532</v>
      </c>
      <c r="G555" s="9" t="n">
        <v>2869839</v>
      </c>
      <c r="H555" s="18" t="n">
        <v>0</v>
      </c>
      <c r="I555" s="8" t="n">
        <v>0</v>
      </c>
      <c r="J555" s="9" t="n">
        <v>0</v>
      </c>
      <c r="K555" s="18" t="n">
        <v>0.0379</v>
      </c>
      <c r="L555" s="8" t="n">
        <v>2499.532</v>
      </c>
      <c r="M555" s="9" t="n">
        <v>2869839</v>
      </c>
      <c r="N555" s="29" t="n">
        <v>17.2025</v>
      </c>
      <c r="O555" s="30" t="n">
        <v>17.2725</v>
      </c>
      <c r="P555" s="30" t="n">
        <v>15.6575</v>
      </c>
      <c r="Q555" s="30" t="n">
        <v>16.8225</v>
      </c>
      <c r="R555" s="31" t="n">
        <v>-0.0221</v>
      </c>
    </row>
    <row r="556">
      <c r="A556" s="11" t="n">
        <v>44763</v>
      </c>
      <c r="B556" s="5" t="inlineStr">
        <is>
          <t>Thursday</t>
        </is>
      </c>
      <c r="C556" s="10" t="n">
        <v>44743</v>
      </c>
      <c r="D556" s="5" t="inlineStr">
        <is>
          <t>Q2FY23</t>
        </is>
      </c>
      <c r="E556" s="18" t="n">
        <v>0.0377</v>
      </c>
      <c r="F556" s="8" t="n">
        <v>2556.2685</v>
      </c>
      <c r="G556" s="9" t="n">
        <v>2961948</v>
      </c>
      <c r="H556" s="18" t="n">
        <v>0</v>
      </c>
      <c r="I556" s="8" t="n">
        <v>0</v>
      </c>
      <c r="J556" s="9" t="n">
        <v>0</v>
      </c>
      <c r="K556" s="18" t="n">
        <v>0.0377</v>
      </c>
      <c r="L556" s="8" t="n">
        <v>2556.2685</v>
      </c>
      <c r="M556" s="9" t="n">
        <v>2961948</v>
      </c>
      <c r="N556" s="29" t="n">
        <v>16.8225</v>
      </c>
      <c r="O556" s="30" t="n">
        <v>17.2075</v>
      </c>
      <c r="P556" s="30" t="n">
        <v>15.9725</v>
      </c>
      <c r="Q556" s="30" t="n">
        <v>16.8575</v>
      </c>
      <c r="R556" s="31" t="n">
        <v>0.0021</v>
      </c>
    </row>
    <row r="557">
      <c r="A557" s="11" t="n">
        <v>44764</v>
      </c>
      <c r="B557" s="5" t="inlineStr">
        <is>
          <t>Friday</t>
        </is>
      </c>
      <c r="C557" s="10" t="n">
        <v>44743</v>
      </c>
      <c r="D557" s="5" t="inlineStr">
        <is>
          <t>Q2FY23</t>
        </is>
      </c>
      <c r="E557" s="18" t="n">
        <v>0.0487</v>
      </c>
      <c r="F557" s="8" t="n">
        <v>2133.1792</v>
      </c>
      <c r="G557" s="9" t="n">
        <v>2333314</v>
      </c>
      <c r="H557" s="18" t="n">
        <v>0</v>
      </c>
      <c r="I557" s="8" t="n">
        <v>0</v>
      </c>
      <c r="J557" s="9" t="n">
        <v>0</v>
      </c>
      <c r="K557" s="18" t="n">
        <v>0.0487</v>
      </c>
      <c r="L557" s="8" t="n">
        <v>2133.1792</v>
      </c>
      <c r="M557" s="9" t="n">
        <v>2333314</v>
      </c>
      <c r="N557" s="29" t="n">
        <v>16.8575</v>
      </c>
      <c r="O557" s="30" t="n">
        <v>16.9625</v>
      </c>
      <c r="P557" s="30" t="n">
        <v>16.1625</v>
      </c>
      <c r="Q557" s="30" t="n">
        <v>16.65</v>
      </c>
      <c r="R557" s="31" t="n">
        <v>-0.0123</v>
      </c>
    </row>
    <row r="558">
      <c r="A558" s="11" t="n">
        <v>44767</v>
      </c>
      <c r="B558" s="5" t="inlineStr">
        <is>
          <t>Monday</t>
        </is>
      </c>
      <c r="C558" s="10" t="n">
        <v>44743</v>
      </c>
      <c r="D558" s="5" t="inlineStr">
        <is>
          <t>Q2FY23</t>
        </is>
      </c>
      <c r="E558" s="18" t="n">
        <v>0.0427</v>
      </c>
      <c r="F558" s="8" t="n">
        <v>2192.3625</v>
      </c>
      <c r="G558" s="9" t="n">
        <v>2435996</v>
      </c>
      <c r="H558" s="18" t="n">
        <v>0</v>
      </c>
      <c r="I558" s="8" t="n">
        <v>0</v>
      </c>
      <c r="J558" s="9" t="n">
        <v>0</v>
      </c>
      <c r="K558" s="18" t="n">
        <v>0.0427</v>
      </c>
      <c r="L558" s="8" t="n">
        <v>2192.3625</v>
      </c>
      <c r="M558" s="9" t="n">
        <v>2435996</v>
      </c>
      <c r="N558" s="29" t="n">
        <v>16.65</v>
      </c>
      <c r="O558" s="30" t="n">
        <v>17.9075</v>
      </c>
      <c r="P558" s="30" t="n">
        <v>16.1775</v>
      </c>
      <c r="Q558" s="30" t="n">
        <v>17.68</v>
      </c>
      <c r="R558" s="31" t="n">
        <v>0.0619</v>
      </c>
    </row>
    <row r="559">
      <c r="A559" s="11" t="n">
        <v>44768</v>
      </c>
      <c r="B559" s="5" t="inlineStr">
        <is>
          <t>Tuesday</t>
        </is>
      </c>
      <c r="C559" s="10" t="n">
        <v>44743</v>
      </c>
      <c r="D559" s="5" t="inlineStr">
        <is>
          <t>Q2FY23</t>
        </is>
      </c>
      <c r="E559" s="18" t="n">
        <v>0.0454</v>
      </c>
      <c r="F559" s="8" t="n">
        <v>2495.4401</v>
      </c>
      <c r="G559" s="9" t="n">
        <v>2738556</v>
      </c>
      <c r="H559" s="18" t="n">
        <v>0</v>
      </c>
      <c r="I559" s="8" t="n">
        <v>0</v>
      </c>
      <c r="J559" s="9" t="n">
        <v>0</v>
      </c>
      <c r="K559" s="18" t="n">
        <v>0.0454</v>
      </c>
      <c r="L559" s="8" t="n">
        <v>2495.4401</v>
      </c>
      <c r="M559" s="9" t="n">
        <v>2738556</v>
      </c>
      <c r="N559" s="29" t="n">
        <v>17.68</v>
      </c>
      <c r="O559" s="30" t="n">
        <v>18.2675</v>
      </c>
      <c r="P559" s="30" t="n">
        <v>17.355</v>
      </c>
      <c r="Q559" s="30" t="n">
        <v>18.17</v>
      </c>
      <c r="R559" s="31" t="n">
        <v>0.0277</v>
      </c>
    </row>
    <row r="560">
      <c r="A560" s="11" t="n">
        <v>44769</v>
      </c>
      <c r="B560" s="5" t="inlineStr">
        <is>
          <t>Wednesday</t>
        </is>
      </c>
      <c r="C560" s="10" t="n">
        <v>44743</v>
      </c>
      <c r="D560" s="5" t="inlineStr">
        <is>
          <t>Q2FY23</t>
        </is>
      </c>
      <c r="E560" s="18" t="n">
        <v>0.0401</v>
      </c>
      <c r="F560" s="8" t="n">
        <v>2419.9915</v>
      </c>
      <c r="G560" s="9" t="n">
        <v>2615448</v>
      </c>
      <c r="H560" s="18" t="n">
        <v>0</v>
      </c>
      <c r="I560" s="8" t="n">
        <v>0</v>
      </c>
      <c r="J560" s="9" t="n">
        <v>0</v>
      </c>
      <c r="K560" s="18" t="n">
        <v>0.0401</v>
      </c>
      <c r="L560" s="8" t="n">
        <v>2419.9915</v>
      </c>
      <c r="M560" s="9" t="n">
        <v>2615448</v>
      </c>
      <c r="N560" s="29" t="n">
        <v>18.17</v>
      </c>
      <c r="O560" s="30" t="n">
        <v>18.635</v>
      </c>
      <c r="P560" s="30" t="n">
        <v>17.7525</v>
      </c>
      <c r="Q560" s="30" t="n">
        <v>18.13</v>
      </c>
      <c r="R560" s="31" t="n">
        <v>-0.0022</v>
      </c>
    </row>
    <row r="561">
      <c r="A561" s="11" t="n">
        <v>44770</v>
      </c>
      <c r="B561" s="5" t="inlineStr">
        <is>
          <t>Thursday</t>
        </is>
      </c>
      <c r="C561" s="10" t="n">
        <v>44743</v>
      </c>
      <c r="D561" s="5" t="inlineStr">
        <is>
          <t>Q2FY23</t>
        </is>
      </c>
      <c r="E561" s="18" t="n">
        <v>0.0398</v>
      </c>
      <c r="F561" s="8" t="n">
        <v>2732.912</v>
      </c>
      <c r="G561" s="9" t="n">
        <v>3100028</v>
      </c>
      <c r="H561" s="18" t="n">
        <v>0</v>
      </c>
      <c r="I561" s="8" t="n">
        <v>0</v>
      </c>
      <c r="J561" s="9" t="n">
        <v>0</v>
      </c>
      <c r="K561" s="18" t="n">
        <v>0.0398</v>
      </c>
      <c r="L561" s="8" t="n">
        <v>2732.912</v>
      </c>
      <c r="M561" s="9" t="n">
        <v>3100028</v>
      </c>
      <c r="N561" s="29" t="n">
        <v>18.13</v>
      </c>
      <c r="O561" s="30" t="n">
        <v>18.13</v>
      </c>
      <c r="P561" s="30" t="n">
        <v>16.8375</v>
      </c>
      <c r="Q561" s="30" t="n">
        <v>17.0125</v>
      </c>
      <c r="R561" s="31" t="n">
        <v>-0.0616</v>
      </c>
    </row>
    <row r="562">
      <c r="A562" s="11" t="n">
        <v>44771</v>
      </c>
      <c r="B562" s="5" t="inlineStr">
        <is>
          <t>Friday</t>
        </is>
      </c>
      <c r="C562" s="10" t="n">
        <v>44743</v>
      </c>
      <c r="D562" s="5" t="inlineStr">
        <is>
          <t>Q2FY23</t>
        </is>
      </c>
      <c r="E562" s="18" t="n">
        <v>0.0514</v>
      </c>
      <c r="F562" s="8" t="n">
        <v>1878.8319</v>
      </c>
      <c r="G562" s="9" t="n">
        <v>2328364</v>
      </c>
      <c r="H562" s="18" t="n">
        <v>0</v>
      </c>
      <c r="I562" s="8" t="n">
        <v>0</v>
      </c>
      <c r="J562" s="9" t="n">
        <v>0</v>
      </c>
      <c r="K562" s="18" t="n">
        <v>0.0514</v>
      </c>
      <c r="L562" s="8" t="n">
        <v>1878.8319</v>
      </c>
      <c r="M562" s="9" t="n">
        <v>2328364</v>
      </c>
      <c r="N562" s="29" t="n">
        <v>17.0125</v>
      </c>
      <c r="O562" s="30" t="n">
        <v>18.645</v>
      </c>
      <c r="P562" s="30" t="n">
        <v>16.49</v>
      </c>
      <c r="Q562" s="30" t="n">
        <v>16.55</v>
      </c>
      <c r="R562" s="31" t="n">
        <v>-0.0272</v>
      </c>
    </row>
    <row r="563">
      <c r="A563" s="11" t="n">
        <v>44774</v>
      </c>
      <c r="B563" s="5" t="inlineStr">
        <is>
          <t>Monday</t>
        </is>
      </c>
      <c r="C563" s="10" t="n">
        <v>44774</v>
      </c>
      <c r="D563" s="5" t="inlineStr">
        <is>
          <t>Q2FY23</t>
        </is>
      </c>
      <c r="E563" s="18" t="n">
        <v>0.0528</v>
      </c>
      <c r="F563" s="8" t="n">
        <v>2125.2511</v>
      </c>
      <c r="G563" s="9" t="n">
        <v>2616310</v>
      </c>
      <c r="H563" s="18" t="n">
        <v>0</v>
      </c>
      <c r="I563" s="8" t="n">
        <v>0</v>
      </c>
      <c r="J563" s="9" t="n">
        <v>0</v>
      </c>
      <c r="K563" s="18" t="n">
        <v>0.0528</v>
      </c>
      <c r="L563" s="8" t="n">
        <v>2125.2511</v>
      </c>
      <c r="M563" s="9" t="n">
        <v>2616310</v>
      </c>
      <c r="N563" s="29" t="n">
        <v>16.55</v>
      </c>
      <c r="O563" s="30" t="n">
        <v>17.625</v>
      </c>
      <c r="P563" s="30" t="n">
        <v>15.8925</v>
      </c>
      <c r="Q563" s="30" t="n">
        <v>17.485</v>
      </c>
      <c r="R563" s="31" t="n">
        <v>0.0565</v>
      </c>
    </row>
    <row r="564">
      <c r="A564" s="11" t="n">
        <v>44775</v>
      </c>
      <c r="B564" s="5" t="inlineStr">
        <is>
          <t>Tuesday</t>
        </is>
      </c>
      <c r="C564" s="10" t="n">
        <v>44774</v>
      </c>
      <c r="D564" s="5" t="inlineStr">
        <is>
          <t>Q2FY23</t>
        </is>
      </c>
      <c r="E564" s="18" t="n">
        <v>0.0497</v>
      </c>
      <c r="F564" s="8" t="n">
        <v>2327.436</v>
      </c>
      <c r="G564" s="9" t="n">
        <v>2726021</v>
      </c>
      <c r="H564" s="18" t="n">
        <v>0</v>
      </c>
      <c r="I564" s="8" t="n">
        <v>0</v>
      </c>
      <c r="J564" s="9" t="n">
        <v>0</v>
      </c>
      <c r="K564" s="18" t="n">
        <v>0.0497</v>
      </c>
      <c r="L564" s="8" t="n">
        <v>2327.436</v>
      </c>
      <c r="M564" s="9" t="n">
        <v>2726021</v>
      </c>
      <c r="N564" s="29" t="n">
        <v>17.485</v>
      </c>
      <c r="O564" s="30" t="n">
        <v>18.755</v>
      </c>
      <c r="P564" s="30" t="n">
        <v>17.485</v>
      </c>
      <c r="Q564" s="30" t="n">
        <v>18.53</v>
      </c>
      <c r="R564" s="31" t="n">
        <v>0.0598</v>
      </c>
    </row>
    <row r="565">
      <c r="A565" s="11" t="n">
        <v>44776</v>
      </c>
      <c r="B565" s="5" t="inlineStr">
        <is>
          <t>Wednesday</t>
        </is>
      </c>
      <c r="C565" s="10" t="n">
        <v>44774</v>
      </c>
      <c r="D565" s="5" t="inlineStr">
        <is>
          <t>Q2FY23</t>
        </is>
      </c>
      <c r="E565" s="18" t="n">
        <v>0.0446</v>
      </c>
      <c r="F565" s="8" t="n">
        <v>2448.0734</v>
      </c>
      <c r="G565" s="9" t="n">
        <v>2736197</v>
      </c>
      <c r="H565" s="18" t="n">
        <v>0</v>
      </c>
      <c r="I565" s="8" t="n">
        <v>0</v>
      </c>
      <c r="J565" s="9" t="n">
        <v>0</v>
      </c>
      <c r="K565" s="18" t="n">
        <v>0.0446</v>
      </c>
      <c r="L565" s="8" t="n">
        <v>2448.0734</v>
      </c>
      <c r="M565" s="9" t="n">
        <v>2736197</v>
      </c>
      <c r="N565" s="29" t="n">
        <v>18.53</v>
      </c>
      <c r="O565" s="30" t="n">
        <v>19.1725</v>
      </c>
      <c r="P565" s="30" t="n">
        <v>17.95</v>
      </c>
      <c r="Q565" s="30" t="n">
        <v>18.45</v>
      </c>
      <c r="R565" s="31" t="n">
        <v>-0.0043</v>
      </c>
    </row>
    <row r="566">
      <c r="A566" s="11" t="n">
        <v>44777</v>
      </c>
      <c r="B566" s="5" t="inlineStr">
        <is>
          <t>Thursday</t>
        </is>
      </c>
      <c r="C566" s="10" t="n">
        <v>44774</v>
      </c>
      <c r="D566" s="5" t="inlineStr">
        <is>
          <t>Q2FY23</t>
        </is>
      </c>
      <c r="E566" s="18" t="n">
        <v>0.0401</v>
      </c>
      <c r="F566" s="8" t="n">
        <v>2396.6398</v>
      </c>
      <c r="G566" s="9" t="n">
        <v>2601633</v>
      </c>
      <c r="H566" s="18" t="n">
        <v>0</v>
      </c>
      <c r="I566" s="8" t="n">
        <v>0</v>
      </c>
      <c r="J566" s="9" t="n">
        <v>0</v>
      </c>
      <c r="K566" s="18" t="n">
        <v>0.0401</v>
      </c>
      <c r="L566" s="8" t="n">
        <v>2396.6398</v>
      </c>
      <c r="M566" s="9" t="n">
        <v>2601633</v>
      </c>
      <c r="N566" s="29" t="n">
        <v>18.45</v>
      </c>
      <c r="O566" s="30" t="n">
        <v>21.06</v>
      </c>
      <c r="P566" s="30" t="n">
        <v>17.625</v>
      </c>
      <c r="Q566" s="30" t="n">
        <v>19.2575</v>
      </c>
      <c r="R566" s="31" t="n">
        <v>0.0438</v>
      </c>
    </row>
    <row r="567">
      <c r="A567" s="11" t="n">
        <v>44778</v>
      </c>
      <c r="B567" s="5" t="inlineStr">
        <is>
          <t>Friday</t>
        </is>
      </c>
      <c r="C567" s="10" t="n">
        <v>44774</v>
      </c>
      <c r="D567" s="5" t="inlineStr">
        <is>
          <t>Q2FY23</t>
        </is>
      </c>
      <c r="E567" s="18" t="n">
        <v>0.0605</v>
      </c>
      <c r="F567" s="8" t="n">
        <v>2090.5918</v>
      </c>
      <c r="G567" s="9" t="n">
        <v>2586902</v>
      </c>
      <c r="H567" s="18" t="n">
        <v>0</v>
      </c>
      <c r="I567" s="8" t="n">
        <v>0</v>
      </c>
      <c r="J567" s="9" t="n">
        <v>0</v>
      </c>
      <c r="K567" s="18" t="n">
        <v>0.0605</v>
      </c>
      <c r="L567" s="8" t="n">
        <v>2090.5918</v>
      </c>
      <c r="M567" s="9" t="n">
        <v>2586902</v>
      </c>
      <c r="N567" s="29" t="n">
        <v>19.2575</v>
      </c>
      <c r="O567" s="30" t="n">
        <v>19.39</v>
      </c>
      <c r="P567" s="30" t="n">
        <v>18.0075</v>
      </c>
      <c r="Q567" s="30" t="n">
        <v>18.915</v>
      </c>
      <c r="R567" s="31" t="n">
        <v>-0.0178</v>
      </c>
    </row>
    <row r="568">
      <c r="A568" s="11" t="n">
        <v>44781</v>
      </c>
      <c r="B568" s="5" t="inlineStr">
        <is>
          <t>Monday</t>
        </is>
      </c>
      <c r="C568" s="10" t="n">
        <v>44774</v>
      </c>
      <c r="D568" s="5" t="inlineStr">
        <is>
          <t>Q2FY23</t>
        </is>
      </c>
      <c r="E568" s="18" t="n">
        <v>0.0419</v>
      </c>
      <c r="F568" s="8" t="n">
        <v>2184.8013</v>
      </c>
      <c r="G568" s="9" t="n">
        <v>2677513</v>
      </c>
      <c r="H568" s="18" t="n">
        <v>0</v>
      </c>
      <c r="I568" s="8" t="n">
        <v>0</v>
      </c>
      <c r="J568" s="9" t="n">
        <v>0</v>
      </c>
      <c r="K568" s="18" t="n">
        <v>0.0419</v>
      </c>
      <c r="L568" s="8" t="n">
        <v>2184.8013</v>
      </c>
      <c r="M568" s="9" t="n">
        <v>2677513</v>
      </c>
      <c r="N568" s="29" t="n">
        <v>18.915</v>
      </c>
      <c r="O568" s="30" t="n">
        <v>20.18</v>
      </c>
      <c r="P568" s="30" t="n">
        <v>17.78</v>
      </c>
      <c r="Q568" s="30" t="n">
        <v>19.3025</v>
      </c>
      <c r="R568" s="31" t="n">
        <v>0.0205</v>
      </c>
    </row>
    <row r="569">
      <c r="A569" s="11" t="n">
        <v>44783</v>
      </c>
      <c r="B569" s="5" t="inlineStr">
        <is>
          <t>Wednesday</t>
        </is>
      </c>
      <c r="C569" s="10" t="n">
        <v>44774</v>
      </c>
      <c r="D569" s="5" t="inlineStr">
        <is>
          <t>Q2FY23</t>
        </is>
      </c>
      <c r="E569" s="18" t="n">
        <v>0.0294</v>
      </c>
      <c r="F569" s="8" t="n">
        <v>2110.6661</v>
      </c>
      <c r="G569" s="9" t="n">
        <v>2387399</v>
      </c>
      <c r="H569" s="18" t="n">
        <v>0</v>
      </c>
      <c r="I569" s="8" t="n">
        <v>0</v>
      </c>
      <c r="J569" s="9" t="n">
        <v>0</v>
      </c>
      <c r="K569" s="18" t="n">
        <v>0.0294</v>
      </c>
      <c r="L569" s="8" t="n">
        <v>2110.6661</v>
      </c>
      <c r="M569" s="9" t="n">
        <v>2387399</v>
      </c>
      <c r="N569" s="29" t="n">
        <v>19.3025</v>
      </c>
      <c r="O569" s="30" t="n">
        <v>20.77</v>
      </c>
      <c r="P569" s="30" t="n">
        <v>18.8575</v>
      </c>
      <c r="Q569" s="30" t="n">
        <v>19.5875</v>
      </c>
      <c r="R569" s="31" t="n">
        <v>0.0148</v>
      </c>
    </row>
    <row r="570">
      <c r="A570" s="11" t="n">
        <v>44784</v>
      </c>
      <c r="B570" s="5" t="inlineStr">
        <is>
          <t>Thursday</t>
        </is>
      </c>
      <c r="C570" s="10" t="n">
        <v>44774</v>
      </c>
      <c r="D570" s="5" t="inlineStr">
        <is>
          <t>Q2FY23</t>
        </is>
      </c>
      <c r="E570" s="18" t="n">
        <v>0.0327</v>
      </c>
      <c r="F570" s="8" t="n">
        <v>2512.4679</v>
      </c>
      <c r="G570" s="9" t="n">
        <v>2804536</v>
      </c>
      <c r="H570" s="18" t="n">
        <v>0</v>
      </c>
      <c r="I570" s="8" t="n">
        <v>0</v>
      </c>
      <c r="J570" s="9" t="n">
        <v>0</v>
      </c>
      <c r="K570" s="18" t="n">
        <v>0.0327</v>
      </c>
      <c r="L570" s="8" t="n">
        <v>2512.4679</v>
      </c>
      <c r="M570" s="9" t="n">
        <v>2804536</v>
      </c>
      <c r="N570" s="29" t="n">
        <v>19.5875</v>
      </c>
      <c r="O570" s="30" t="n">
        <v>19.5875</v>
      </c>
      <c r="P570" s="30" t="n">
        <v>18.2</v>
      </c>
      <c r="Q570" s="30" t="n">
        <v>18.355</v>
      </c>
      <c r="R570" s="31" t="n">
        <v>-0.0629</v>
      </c>
    </row>
    <row r="571">
      <c r="A571" s="11" t="n">
        <v>44785</v>
      </c>
      <c r="B571" s="5" t="inlineStr">
        <is>
          <t>Friday</t>
        </is>
      </c>
      <c r="C571" s="10" t="n">
        <v>44774</v>
      </c>
      <c r="D571" s="5" t="inlineStr">
        <is>
          <t>Q2FY23</t>
        </is>
      </c>
      <c r="E571" s="18" t="n">
        <v>0.0526</v>
      </c>
      <c r="F571" s="8" t="n">
        <v>2197.5867</v>
      </c>
      <c r="G571" s="9" t="n">
        <v>2665817</v>
      </c>
      <c r="H571" s="18" t="n">
        <v>0</v>
      </c>
      <c r="I571" s="8" t="n">
        <v>0</v>
      </c>
      <c r="J571" s="9" t="n">
        <v>0</v>
      </c>
      <c r="K571" s="18" t="n">
        <v>0.0526</v>
      </c>
      <c r="L571" s="8" t="n">
        <v>2197.5867</v>
      </c>
      <c r="M571" s="9" t="n">
        <v>2665817</v>
      </c>
      <c r="N571" s="29" t="n">
        <v>18.355</v>
      </c>
      <c r="O571" s="30" t="n">
        <v>18.525</v>
      </c>
      <c r="P571" s="30" t="n">
        <v>17.41</v>
      </c>
      <c r="Q571" s="30" t="n">
        <v>17.6075</v>
      </c>
      <c r="R571" s="31" t="n">
        <v>-0.0407</v>
      </c>
    </row>
    <row r="572">
      <c r="A572" s="11" t="n">
        <v>44789</v>
      </c>
      <c r="B572" s="5" t="inlineStr">
        <is>
          <t>Tuesday</t>
        </is>
      </c>
      <c r="C572" s="10" t="n">
        <v>44774</v>
      </c>
      <c r="D572" s="5" t="inlineStr">
        <is>
          <t>Q2FY23</t>
        </is>
      </c>
      <c r="E572" s="18" t="n">
        <v>0.0361</v>
      </c>
      <c r="F572" s="8" t="n">
        <v>2221.3236</v>
      </c>
      <c r="G572" s="9" t="n">
        <v>2706616</v>
      </c>
      <c r="H572" s="18" t="n">
        <v>0</v>
      </c>
      <c r="I572" s="8" t="n">
        <v>0</v>
      </c>
      <c r="J572" s="9" t="n">
        <v>0</v>
      </c>
      <c r="K572" s="18" t="n">
        <v>0.0361</v>
      </c>
      <c r="L572" s="8" t="n">
        <v>2221.3236</v>
      </c>
      <c r="M572" s="9" t="n">
        <v>2706616</v>
      </c>
      <c r="N572" s="29" t="n">
        <v>17.6075</v>
      </c>
      <c r="O572" s="30" t="n">
        <v>18.355</v>
      </c>
      <c r="P572" s="30" t="n">
        <v>17.005</v>
      </c>
      <c r="Q572" s="30" t="n">
        <v>17.685</v>
      </c>
      <c r="R572" s="31" t="n">
        <v>0.0044</v>
      </c>
    </row>
    <row r="573">
      <c r="A573" s="11" t="n">
        <v>44790</v>
      </c>
      <c r="B573" s="5" t="inlineStr">
        <is>
          <t>Wednesday</t>
        </is>
      </c>
      <c r="C573" s="10" t="n">
        <v>44774</v>
      </c>
      <c r="D573" s="5" t="inlineStr">
        <is>
          <t>Q2FY23</t>
        </is>
      </c>
      <c r="E573" s="18" t="n">
        <v>0.0355</v>
      </c>
      <c r="F573" s="8" t="n">
        <v>2269.7664</v>
      </c>
      <c r="G573" s="9" t="n">
        <v>2757374</v>
      </c>
      <c r="H573" s="18" t="n">
        <v>0</v>
      </c>
      <c r="I573" s="8" t="n">
        <v>0</v>
      </c>
      <c r="J573" s="9" t="n">
        <v>0</v>
      </c>
      <c r="K573" s="18" t="n">
        <v>0.0355</v>
      </c>
      <c r="L573" s="8" t="n">
        <v>2269.7664</v>
      </c>
      <c r="M573" s="9" t="n">
        <v>2757374</v>
      </c>
      <c r="N573" s="29" t="n">
        <v>17.685</v>
      </c>
      <c r="O573" s="30" t="n">
        <v>17.7875</v>
      </c>
      <c r="P573" s="30" t="n">
        <v>16.5475</v>
      </c>
      <c r="Q573" s="30" t="n">
        <v>17.6775</v>
      </c>
      <c r="R573" s="31" t="n">
        <v>-0.0004</v>
      </c>
    </row>
    <row r="574">
      <c r="A574" s="11" t="n">
        <v>44791</v>
      </c>
      <c r="B574" s="5" t="inlineStr">
        <is>
          <t>Thursday</t>
        </is>
      </c>
      <c r="C574" s="10" t="n">
        <v>44774</v>
      </c>
      <c r="D574" s="5" t="inlineStr">
        <is>
          <t>Q2FY23</t>
        </is>
      </c>
      <c r="E574" s="18" t="n">
        <v>0.0376</v>
      </c>
      <c r="F574" s="8" t="n">
        <v>2428.934</v>
      </c>
      <c r="G574" s="9" t="n">
        <v>2749991</v>
      </c>
      <c r="H574" s="18" t="n">
        <v>0</v>
      </c>
      <c r="I574" s="8" t="n">
        <v>0</v>
      </c>
      <c r="J574" s="9" t="n">
        <v>0</v>
      </c>
      <c r="K574" s="18" t="n">
        <v>0.0376</v>
      </c>
      <c r="L574" s="8" t="n">
        <v>2428.934</v>
      </c>
      <c r="M574" s="9" t="n">
        <v>2749991</v>
      </c>
      <c r="N574" s="29" t="n">
        <v>17.6775</v>
      </c>
      <c r="O574" s="30" t="n">
        <v>18.44</v>
      </c>
      <c r="P574" s="30" t="n">
        <v>16.715</v>
      </c>
      <c r="Q574" s="30" t="n">
        <v>17.35</v>
      </c>
      <c r="R574" s="31" t="n">
        <v>-0.0185</v>
      </c>
    </row>
    <row r="575">
      <c r="A575" s="11" t="n">
        <v>44792</v>
      </c>
      <c r="B575" s="5" t="inlineStr">
        <is>
          <t>Friday</t>
        </is>
      </c>
      <c r="C575" s="10" t="n">
        <v>44774</v>
      </c>
      <c r="D575" s="5" t="inlineStr">
        <is>
          <t>Q2FY23</t>
        </is>
      </c>
      <c r="E575" s="18" t="n">
        <v>0.0561</v>
      </c>
      <c r="F575" s="8" t="n">
        <v>2123.0111</v>
      </c>
      <c r="G575" s="9" t="n">
        <v>2581677</v>
      </c>
      <c r="H575" s="18" t="n">
        <v>0</v>
      </c>
      <c r="I575" s="8" t="n">
        <v>0</v>
      </c>
      <c r="J575" s="9" t="n">
        <v>0</v>
      </c>
      <c r="K575" s="18" t="n">
        <v>0.0561</v>
      </c>
      <c r="L575" s="8" t="n">
        <v>2123.0111</v>
      </c>
      <c r="M575" s="9" t="n">
        <v>2581677</v>
      </c>
      <c r="N575" s="29" t="n">
        <v>17.35</v>
      </c>
      <c r="O575" s="30" t="n">
        <v>18.5675</v>
      </c>
      <c r="P575" s="30" t="n">
        <v>16.875</v>
      </c>
      <c r="Q575" s="30" t="n">
        <v>18.285</v>
      </c>
      <c r="R575" s="31" t="n">
        <v>0.0539</v>
      </c>
    </row>
    <row r="576">
      <c r="A576" s="11" t="n">
        <v>44795</v>
      </c>
      <c r="B576" s="5" t="inlineStr">
        <is>
          <t>Monday</t>
        </is>
      </c>
      <c r="C576" s="10" t="n">
        <v>44774</v>
      </c>
      <c r="D576" s="5" t="inlineStr">
        <is>
          <t>Q2FY23</t>
        </is>
      </c>
      <c r="E576" s="18" t="n">
        <v>0.0529</v>
      </c>
      <c r="F576" s="8" t="n">
        <v>2252.4699</v>
      </c>
      <c r="G576" s="9" t="n">
        <v>2596948</v>
      </c>
      <c r="H576" s="18" t="n">
        <v>0</v>
      </c>
      <c r="I576" s="8" t="n">
        <v>0</v>
      </c>
      <c r="J576" s="9" t="n">
        <v>0</v>
      </c>
      <c r="K576" s="18" t="n">
        <v>0.0529</v>
      </c>
      <c r="L576" s="8" t="n">
        <v>2252.4699</v>
      </c>
      <c r="M576" s="9" t="n">
        <v>2596948</v>
      </c>
      <c r="N576" s="29" t="n">
        <v>18.285</v>
      </c>
      <c r="O576" s="30" t="n">
        <v>19.295</v>
      </c>
      <c r="P576" s="30" t="n">
        <v>17.2</v>
      </c>
      <c r="Q576" s="30" t="n">
        <v>19.0375</v>
      </c>
      <c r="R576" s="31" t="n">
        <v>0.0412</v>
      </c>
    </row>
    <row r="577">
      <c r="A577" s="11" t="n">
        <v>44796</v>
      </c>
      <c r="B577" s="5" t="inlineStr">
        <is>
          <t>Tuesday</t>
        </is>
      </c>
      <c r="C577" s="10" t="n">
        <v>44774</v>
      </c>
      <c r="D577" s="5" t="inlineStr">
        <is>
          <t>Q2FY23</t>
        </is>
      </c>
      <c r="E577" s="18" t="n">
        <v>0.0399</v>
      </c>
      <c r="F577" s="8" t="n">
        <v>2281.8985</v>
      </c>
      <c r="G577" s="9" t="n">
        <v>2523387</v>
      </c>
      <c r="H577" s="18" t="n">
        <v>0</v>
      </c>
      <c r="I577" s="8" t="n">
        <v>0</v>
      </c>
      <c r="J577" s="9" t="n">
        <v>0</v>
      </c>
      <c r="K577" s="18" t="n">
        <v>0.0399</v>
      </c>
      <c r="L577" s="8" t="n">
        <v>2281.8985</v>
      </c>
      <c r="M577" s="9" t="n">
        <v>2523387</v>
      </c>
      <c r="N577" s="29" t="n">
        <v>19.0375</v>
      </c>
      <c r="O577" s="30" t="n">
        <v>19.59</v>
      </c>
      <c r="P577" s="30" t="n">
        <v>18.1775</v>
      </c>
      <c r="Q577" s="30" t="n">
        <v>19.05</v>
      </c>
      <c r="R577" s="31" t="n">
        <v>0.0007</v>
      </c>
    </row>
    <row r="578">
      <c r="A578" s="11" t="n">
        <v>44797</v>
      </c>
      <c r="B578" s="5" t="inlineStr">
        <is>
          <t>Wednesday</t>
        </is>
      </c>
      <c r="C578" s="10" t="n">
        <v>44774</v>
      </c>
      <c r="D578" s="5" t="inlineStr">
        <is>
          <t>Q2FY23</t>
        </is>
      </c>
      <c r="E578" s="18" t="n">
        <v>0.0337</v>
      </c>
      <c r="F578" s="8" t="n">
        <v>2315.0284</v>
      </c>
      <c r="G578" s="9" t="n">
        <v>2539720</v>
      </c>
      <c r="H578" s="18" t="n">
        <v>0</v>
      </c>
      <c r="I578" s="8" t="n">
        <v>0</v>
      </c>
      <c r="J578" s="9" t="n">
        <v>0</v>
      </c>
      <c r="K578" s="18" t="n">
        <v>0.0337</v>
      </c>
      <c r="L578" s="8" t="n">
        <v>2315.0284</v>
      </c>
      <c r="M578" s="9" t="n">
        <v>2539720</v>
      </c>
      <c r="N578" s="29" t="n">
        <v>19.05</v>
      </c>
      <c r="O578" s="30" t="n">
        <v>19.3425</v>
      </c>
      <c r="P578" s="30" t="n">
        <v>17.9875</v>
      </c>
      <c r="Q578" s="30" t="n">
        <v>18.43</v>
      </c>
      <c r="R578" s="31" t="n">
        <v>-0.0325</v>
      </c>
    </row>
    <row r="579">
      <c r="A579" s="11" t="n">
        <v>44798</v>
      </c>
      <c r="B579" s="5" t="inlineStr">
        <is>
          <t>Thursday</t>
        </is>
      </c>
      <c r="C579" s="10" t="n">
        <v>44774</v>
      </c>
      <c r="D579" s="5" t="inlineStr">
        <is>
          <t>Q2FY23</t>
        </is>
      </c>
      <c r="E579" s="18" t="n">
        <v>0.0268</v>
      </c>
      <c r="F579" s="8" t="n">
        <v>2426.9493</v>
      </c>
      <c r="G579" s="9" t="n">
        <v>2500662</v>
      </c>
      <c r="H579" s="18" t="n">
        <v>0</v>
      </c>
      <c r="I579" s="8" t="n">
        <v>0</v>
      </c>
      <c r="J579" s="9" t="n">
        <v>0</v>
      </c>
      <c r="K579" s="18" t="n">
        <v>0.0268</v>
      </c>
      <c r="L579" s="8" t="n">
        <v>2426.9493</v>
      </c>
      <c r="M579" s="9" t="n">
        <v>2500662</v>
      </c>
      <c r="N579" s="29" t="n">
        <v>18.43</v>
      </c>
      <c r="O579" s="30" t="n">
        <v>20.215</v>
      </c>
      <c r="P579" s="30" t="n">
        <v>17.275</v>
      </c>
      <c r="Q579" s="30" t="n">
        <v>19.57</v>
      </c>
      <c r="R579" s="31" t="n">
        <v>0.0619</v>
      </c>
    </row>
    <row r="580">
      <c r="A580" s="11" t="n">
        <v>44799</v>
      </c>
      <c r="B580" s="5" t="inlineStr">
        <is>
          <t>Friday</t>
        </is>
      </c>
      <c r="C580" s="10" t="n">
        <v>44774</v>
      </c>
      <c r="D580" s="5" t="inlineStr">
        <is>
          <t>Q2FY23</t>
        </is>
      </c>
      <c r="E580" s="18" t="n">
        <v>0.0537</v>
      </c>
      <c r="F580" s="8" t="n">
        <v>2089.6495</v>
      </c>
      <c r="G580" s="9" t="n">
        <v>2449688</v>
      </c>
      <c r="H580" s="18" t="n">
        <v>0</v>
      </c>
      <c r="I580" s="8" t="n">
        <v>0</v>
      </c>
      <c r="J580" s="9" t="n">
        <v>0</v>
      </c>
      <c r="K580" s="18" t="n">
        <v>0.0537</v>
      </c>
      <c r="L580" s="8" t="n">
        <v>2089.6495</v>
      </c>
      <c r="M580" s="9" t="n">
        <v>2449688</v>
      </c>
      <c r="N580" s="29" t="n">
        <v>19.57</v>
      </c>
      <c r="O580" s="30" t="n">
        <v>19.57</v>
      </c>
      <c r="P580" s="30" t="n">
        <v>15.825</v>
      </c>
      <c r="Q580" s="30" t="n">
        <v>18.215</v>
      </c>
      <c r="R580" s="31" t="n">
        <v>-0.0692</v>
      </c>
    </row>
    <row r="581">
      <c r="A581" s="11" t="n">
        <v>44802</v>
      </c>
      <c r="B581" s="5" t="inlineStr">
        <is>
          <t>Monday</t>
        </is>
      </c>
      <c r="C581" s="10" t="n">
        <v>44774</v>
      </c>
      <c r="D581" s="5" t="inlineStr">
        <is>
          <t>Q2FY23</t>
        </is>
      </c>
      <c r="E581" s="18" t="n">
        <v>0.0593</v>
      </c>
      <c r="F581" s="8" t="n">
        <v>2139.6071</v>
      </c>
      <c r="G581" s="9" t="n">
        <v>2541788</v>
      </c>
      <c r="H581" s="18" t="n">
        <v>0</v>
      </c>
      <c r="I581" s="8" t="n">
        <v>0</v>
      </c>
      <c r="J581" s="9" t="n">
        <v>0</v>
      </c>
      <c r="K581" s="18" t="n">
        <v>0.0593</v>
      </c>
      <c r="L581" s="8" t="n">
        <v>2139.6071</v>
      </c>
      <c r="M581" s="9" t="n">
        <v>2541788</v>
      </c>
      <c r="N581" s="29" t="n">
        <v>18.215</v>
      </c>
      <c r="O581" s="30" t="n">
        <v>21.205</v>
      </c>
      <c r="P581" s="30" t="n">
        <v>18.215</v>
      </c>
      <c r="Q581" s="30" t="n">
        <v>19.8225</v>
      </c>
      <c r="R581" s="31" t="n">
        <v>0.0883</v>
      </c>
    </row>
    <row r="582">
      <c r="A582" s="11" t="n">
        <v>44803</v>
      </c>
      <c r="B582" s="5" t="inlineStr">
        <is>
          <t>Tuesday</t>
        </is>
      </c>
      <c r="C582" s="10" t="n">
        <v>44774</v>
      </c>
      <c r="D582" s="5" t="inlineStr">
        <is>
          <t>Q2FY23</t>
        </is>
      </c>
      <c r="E582" s="18" t="n">
        <v>0.0428</v>
      </c>
      <c r="F582" s="8" t="n">
        <v>2247.7166</v>
      </c>
      <c r="G582" s="9" t="n">
        <v>2630937</v>
      </c>
      <c r="H582" s="18" t="n">
        <v>0</v>
      </c>
      <c r="I582" s="8" t="n">
        <v>0</v>
      </c>
      <c r="J582" s="9" t="n">
        <v>0</v>
      </c>
      <c r="K582" s="18" t="n">
        <v>0.0428</v>
      </c>
      <c r="L582" s="8" t="n">
        <v>2247.7166</v>
      </c>
      <c r="M582" s="9" t="n">
        <v>2630937</v>
      </c>
      <c r="N582" s="29" t="n">
        <v>19.8225</v>
      </c>
      <c r="O582" s="30" t="n">
        <v>19.8225</v>
      </c>
      <c r="P582" s="30" t="n">
        <v>17.2575</v>
      </c>
      <c r="Q582" s="30" t="n">
        <v>18.7</v>
      </c>
      <c r="R582" s="31" t="n">
        <v>-0.0566</v>
      </c>
    </row>
    <row r="583">
      <c r="A583" s="11" t="n">
        <v>44805</v>
      </c>
      <c r="B583" s="5" t="inlineStr">
        <is>
          <t>Thursday</t>
        </is>
      </c>
      <c r="C583" s="10" t="n">
        <v>44805</v>
      </c>
      <c r="D583" s="5" t="inlineStr">
        <is>
          <t>Q2FY23</t>
        </is>
      </c>
      <c r="E583" s="18" t="n">
        <v>0.03</v>
      </c>
      <c r="F583" s="8" t="n">
        <v>2468.3388</v>
      </c>
      <c r="G583" s="9" t="n">
        <v>2643760</v>
      </c>
      <c r="H583" s="18" t="n">
        <v>0</v>
      </c>
      <c r="I583" s="8" t="n">
        <v>0</v>
      </c>
      <c r="J583" s="9" t="n">
        <v>0</v>
      </c>
      <c r="K583" s="18" t="n">
        <v>0.03</v>
      </c>
      <c r="L583" s="8" t="n">
        <v>2468.3388</v>
      </c>
      <c r="M583" s="9" t="n">
        <v>2643760</v>
      </c>
      <c r="N583" s="29" t="n">
        <v>18.7</v>
      </c>
      <c r="O583" s="30" t="n">
        <v>20.9875</v>
      </c>
      <c r="P583" s="30" t="n">
        <v>18.105</v>
      </c>
      <c r="Q583" s="30" t="n">
        <v>19.8725</v>
      </c>
      <c r="R583" s="31" t="n">
        <v>0.06270000000000001</v>
      </c>
    </row>
    <row r="584">
      <c r="A584" s="11" t="n">
        <v>44806</v>
      </c>
      <c r="B584" s="5" t="inlineStr">
        <is>
          <t>Friday</t>
        </is>
      </c>
      <c r="C584" s="10" t="n">
        <v>44805</v>
      </c>
      <c r="D584" s="5" t="inlineStr">
        <is>
          <t>Q2FY23</t>
        </is>
      </c>
      <c r="E584" s="18" t="n">
        <v>0.0458</v>
      </c>
      <c r="F584" s="8" t="n">
        <v>2203.4176</v>
      </c>
      <c r="G584" s="9" t="n">
        <v>2466814</v>
      </c>
      <c r="H584" s="18" t="n">
        <v>0</v>
      </c>
      <c r="I584" s="8" t="n">
        <v>0</v>
      </c>
      <c r="J584" s="9" t="n">
        <v>0</v>
      </c>
      <c r="K584" s="18" t="n">
        <v>0.0458</v>
      </c>
      <c r="L584" s="8" t="n">
        <v>2203.4176</v>
      </c>
      <c r="M584" s="9" t="n">
        <v>2466814</v>
      </c>
      <c r="N584" s="29" t="n">
        <v>19.8725</v>
      </c>
      <c r="O584" s="30" t="n">
        <v>20.1425</v>
      </c>
      <c r="P584" s="30" t="n">
        <v>17.4025</v>
      </c>
      <c r="Q584" s="30" t="n">
        <v>19.55</v>
      </c>
      <c r="R584" s="31" t="n">
        <v>-0.0162</v>
      </c>
    </row>
    <row r="585">
      <c r="A585" s="11" t="n">
        <v>44809</v>
      </c>
      <c r="B585" s="5" t="inlineStr">
        <is>
          <t>Monday</t>
        </is>
      </c>
      <c r="C585" s="10" t="n">
        <v>44805</v>
      </c>
      <c r="D585" s="5" t="inlineStr">
        <is>
          <t>Q2FY23</t>
        </is>
      </c>
      <c r="E585" s="18" t="n">
        <v>0.0393</v>
      </c>
      <c r="F585" s="8" t="n">
        <v>2169.5896</v>
      </c>
      <c r="G585" s="9" t="n">
        <v>2551449</v>
      </c>
      <c r="H585" s="18" t="n">
        <v>0</v>
      </c>
      <c r="I585" s="8" t="n">
        <v>0</v>
      </c>
      <c r="J585" s="9" t="n">
        <v>0</v>
      </c>
      <c r="K585" s="18" t="n">
        <v>0.0393</v>
      </c>
      <c r="L585" s="8" t="n">
        <v>2169.5896</v>
      </c>
      <c r="M585" s="9" t="n">
        <v>2551449</v>
      </c>
      <c r="N585" s="29" t="n">
        <v>19.55</v>
      </c>
      <c r="O585" s="30" t="n">
        <v>20.29</v>
      </c>
      <c r="P585" s="30" t="n">
        <v>19.45</v>
      </c>
      <c r="Q585" s="30" t="n">
        <v>19.6625</v>
      </c>
      <c r="R585" s="31" t="n">
        <v>0.0058</v>
      </c>
    </row>
    <row r="586">
      <c r="A586" s="11" t="n">
        <v>44810</v>
      </c>
      <c r="B586" s="5" t="inlineStr">
        <is>
          <t>Tuesday</t>
        </is>
      </c>
      <c r="C586" s="10" t="n">
        <v>44805</v>
      </c>
      <c r="D586" s="5" t="inlineStr">
        <is>
          <t>Q2FY23</t>
        </is>
      </c>
      <c r="E586" s="18" t="n">
        <v>0.0465</v>
      </c>
      <c r="F586" s="8" t="n">
        <v>2232.1743</v>
      </c>
      <c r="G586" s="9" t="n">
        <v>2606346</v>
      </c>
      <c r="H586" s="18" t="n">
        <v>0</v>
      </c>
      <c r="I586" s="8" t="n">
        <v>0</v>
      </c>
      <c r="J586" s="9" t="n">
        <v>0</v>
      </c>
      <c r="K586" s="18" t="n">
        <v>0.0465</v>
      </c>
      <c r="L586" s="8" t="n">
        <v>2232.1743</v>
      </c>
      <c r="M586" s="9" t="n">
        <v>2606346</v>
      </c>
      <c r="N586" s="29" t="n">
        <v>19.6625</v>
      </c>
      <c r="O586" s="30" t="n">
        <v>20</v>
      </c>
      <c r="P586" s="30" t="n">
        <v>18.645</v>
      </c>
      <c r="Q586" s="30" t="n">
        <v>19.525</v>
      </c>
      <c r="R586" s="31" t="n">
        <v>-0.007</v>
      </c>
    </row>
    <row r="587">
      <c r="A587" s="11" t="n">
        <v>44811</v>
      </c>
      <c r="B587" s="5" t="inlineStr">
        <is>
          <t>Wednesday</t>
        </is>
      </c>
      <c r="C587" s="10" t="n">
        <v>44805</v>
      </c>
      <c r="D587" s="5" t="inlineStr">
        <is>
          <t>Q2FY23</t>
        </is>
      </c>
      <c r="E587" s="18" t="n">
        <v>0.0398</v>
      </c>
      <c r="F587" s="8" t="n">
        <v>2256.4515</v>
      </c>
      <c r="G587" s="9" t="n">
        <v>2489801</v>
      </c>
      <c r="H587" s="18" t="n">
        <v>0</v>
      </c>
      <c r="I587" s="8" t="n">
        <v>0</v>
      </c>
      <c r="J587" s="9" t="n">
        <v>0</v>
      </c>
      <c r="K587" s="18" t="n">
        <v>0.0398</v>
      </c>
      <c r="L587" s="8" t="n">
        <v>2256.4515</v>
      </c>
      <c r="M587" s="9" t="n">
        <v>2489801</v>
      </c>
      <c r="N587" s="29" t="n">
        <v>19.525</v>
      </c>
      <c r="O587" s="30" t="n">
        <v>20.175</v>
      </c>
      <c r="P587" s="30" t="n">
        <v>18.2775</v>
      </c>
      <c r="Q587" s="30" t="n">
        <v>19.3675</v>
      </c>
      <c r="R587" s="31" t="n">
        <v>-0.0081</v>
      </c>
    </row>
    <row r="588">
      <c r="A588" s="11" t="n">
        <v>44812</v>
      </c>
      <c r="B588" s="5" t="inlineStr">
        <is>
          <t>Thursday</t>
        </is>
      </c>
      <c r="C588" s="10" t="n">
        <v>44805</v>
      </c>
      <c r="D588" s="5" t="inlineStr">
        <is>
          <t>Q2FY23</t>
        </is>
      </c>
      <c r="E588" s="18" t="n">
        <v>0.0473</v>
      </c>
      <c r="F588" s="8" t="n">
        <v>2337.9854</v>
      </c>
      <c r="G588" s="9" t="n">
        <v>2730455</v>
      </c>
      <c r="H588" s="18" t="n">
        <v>0</v>
      </c>
      <c r="I588" s="8" t="n">
        <v>0</v>
      </c>
      <c r="J588" s="9" t="n">
        <v>0</v>
      </c>
      <c r="K588" s="18" t="n">
        <v>0.0473</v>
      </c>
      <c r="L588" s="8" t="n">
        <v>2337.9854</v>
      </c>
      <c r="M588" s="9" t="n">
        <v>2730455</v>
      </c>
      <c r="N588" s="29" t="n">
        <v>19.3675</v>
      </c>
      <c r="O588" s="30" t="n">
        <v>19.3675</v>
      </c>
      <c r="P588" s="30" t="n">
        <v>17.3025</v>
      </c>
      <c r="Q588" s="30" t="n">
        <v>18.305</v>
      </c>
      <c r="R588" s="31" t="n">
        <v>-0.0549</v>
      </c>
    </row>
    <row r="589">
      <c r="A589" s="11" t="n">
        <v>44813</v>
      </c>
      <c r="B589" s="5" t="inlineStr">
        <is>
          <t>Friday</t>
        </is>
      </c>
      <c r="C589" s="10" t="n">
        <v>44805</v>
      </c>
      <c r="D589" s="5" t="inlineStr">
        <is>
          <t>Q2FY23</t>
        </is>
      </c>
      <c r="E589" s="18" t="n">
        <v>0.0688</v>
      </c>
      <c r="F589" s="8" t="n">
        <v>1863.6876</v>
      </c>
      <c r="G589" s="9" t="n">
        <v>2059283</v>
      </c>
      <c r="H589" s="18" t="n">
        <v>0</v>
      </c>
      <c r="I589" s="8" t="n">
        <v>0</v>
      </c>
      <c r="J589" s="9" t="n">
        <v>0</v>
      </c>
      <c r="K589" s="18" t="n">
        <v>0.0688</v>
      </c>
      <c r="L589" s="8" t="n">
        <v>1863.6876</v>
      </c>
      <c r="M589" s="9" t="n">
        <v>2059283</v>
      </c>
      <c r="N589" s="29" t="n">
        <v>18.305</v>
      </c>
      <c r="O589" s="30" t="n">
        <v>18.51</v>
      </c>
      <c r="P589" s="30" t="n">
        <v>16.545</v>
      </c>
      <c r="Q589" s="30" t="n">
        <v>17.7175</v>
      </c>
      <c r="R589" s="31" t="n">
        <v>-0.0321</v>
      </c>
    </row>
    <row r="590">
      <c r="A590" s="11" t="n">
        <v>44816</v>
      </c>
      <c r="B590" s="5" t="inlineStr">
        <is>
          <t>Monday</t>
        </is>
      </c>
      <c r="C590" s="10" t="n">
        <v>44805</v>
      </c>
      <c r="D590" s="5" t="inlineStr">
        <is>
          <t>Q2FY23</t>
        </is>
      </c>
      <c r="E590" s="18" t="n">
        <v>0.055</v>
      </c>
      <c r="F590" s="8" t="n">
        <v>1750.5353</v>
      </c>
      <c r="G590" s="9" t="n">
        <v>1922393</v>
      </c>
      <c r="H590" s="18" t="n">
        <v>0</v>
      </c>
      <c r="I590" s="8" t="n">
        <v>0</v>
      </c>
      <c r="J590" s="9" t="n">
        <v>0</v>
      </c>
      <c r="K590" s="18" t="n">
        <v>0.055</v>
      </c>
      <c r="L590" s="8" t="n">
        <v>1750.5353</v>
      </c>
      <c r="M590" s="9" t="n">
        <v>1922393</v>
      </c>
      <c r="N590" s="29" t="n">
        <v>17.7175</v>
      </c>
      <c r="O590" s="30" t="n">
        <v>18.3825</v>
      </c>
      <c r="P590" s="30" t="n">
        <v>16.3925</v>
      </c>
      <c r="Q590" s="30" t="n">
        <v>17.9375</v>
      </c>
      <c r="R590" s="31" t="n">
        <v>0.0124</v>
      </c>
    </row>
    <row r="591">
      <c r="A591" s="11" t="n">
        <v>44817</v>
      </c>
      <c r="B591" s="5" t="inlineStr">
        <is>
          <t>Tuesday</t>
        </is>
      </c>
      <c r="C591" s="10" t="n">
        <v>44805</v>
      </c>
      <c r="D591" s="5" t="inlineStr">
        <is>
          <t>Q2FY23</t>
        </is>
      </c>
      <c r="E591" s="18" t="n">
        <v>0.0711</v>
      </c>
      <c r="F591" s="8" t="n">
        <v>2131.5089</v>
      </c>
      <c r="G591" s="9" t="n">
        <v>2461762</v>
      </c>
      <c r="H591" s="18" t="n">
        <v>0</v>
      </c>
      <c r="I591" s="8" t="n">
        <v>0</v>
      </c>
      <c r="J591" s="9" t="n">
        <v>0</v>
      </c>
      <c r="K591" s="18" t="n">
        <v>0.0711</v>
      </c>
      <c r="L591" s="8" t="n">
        <v>2131.5089</v>
      </c>
      <c r="M591" s="9" t="n">
        <v>2461762</v>
      </c>
      <c r="N591" s="29" t="n">
        <v>17.9375</v>
      </c>
      <c r="O591" s="30" t="n">
        <v>17.9375</v>
      </c>
      <c r="P591" s="30" t="n">
        <v>16.8575</v>
      </c>
      <c r="Q591" s="30" t="n">
        <v>17.47</v>
      </c>
      <c r="R591" s="31" t="n">
        <v>-0.0261</v>
      </c>
    </row>
    <row r="592">
      <c r="A592" s="11" t="n">
        <v>44818</v>
      </c>
      <c r="B592" s="5" t="inlineStr">
        <is>
          <t>Wednesday</t>
        </is>
      </c>
      <c r="C592" s="10" t="n">
        <v>44805</v>
      </c>
      <c r="D592" s="5" t="inlineStr">
        <is>
          <t>Q2FY23</t>
        </is>
      </c>
      <c r="E592" s="18" t="n">
        <v>0.0487</v>
      </c>
      <c r="F592" s="8" t="n">
        <v>2484.6437</v>
      </c>
      <c r="G592" s="9" t="n">
        <v>2823406</v>
      </c>
      <c r="H592" s="18" t="n">
        <v>0</v>
      </c>
      <c r="I592" s="8" t="n">
        <v>0</v>
      </c>
      <c r="J592" s="9" t="n">
        <v>0</v>
      </c>
      <c r="K592" s="18" t="n">
        <v>0.0487</v>
      </c>
      <c r="L592" s="8" t="n">
        <v>2484.6437</v>
      </c>
      <c r="M592" s="9" t="n">
        <v>2823406</v>
      </c>
      <c r="N592" s="29" t="n">
        <v>17.47</v>
      </c>
      <c r="O592" s="30" t="n">
        <v>18.565</v>
      </c>
      <c r="P592" s="30" t="n">
        <v>17.26</v>
      </c>
      <c r="Q592" s="30" t="n">
        <v>18.2775</v>
      </c>
      <c r="R592" s="31" t="n">
        <v>0.0462</v>
      </c>
    </row>
    <row r="593">
      <c r="A593" s="11" t="n">
        <v>44819</v>
      </c>
      <c r="B593" s="5" t="inlineStr">
        <is>
          <t>Thursday</t>
        </is>
      </c>
      <c r="C593" s="10" t="n">
        <v>44805</v>
      </c>
      <c r="D593" s="5" t="inlineStr">
        <is>
          <t>Q2FY23</t>
        </is>
      </c>
      <c r="E593" s="18" t="n">
        <v>0.0328</v>
      </c>
      <c r="F593" s="8" t="n">
        <v>2543.3283</v>
      </c>
      <c r="G593" s="9" t="n">
        <v>2788888</v>
      </c>
      <c r="H593" s="18" t="n">
        <v>0</v>
      </c>
      <c r="I593" s="8" t="n">
        <v>0</v>
      </c>
      <c r="J593" s="9" t="n">
        <v>0</v>
      </c>
      <c r="K593" s="18" t="n">
        <v>0.0328</v>
      </c>
      <c r="L593" s="8" t="n">
        <v>2543.3283</v>
      </c>
      <c r="M593" s="9" t="n">
        <v>2788888</v>
      </c>
      <c r="N593" s="29" t="n">
        <v>18.2775</v>
      </c>
      <c r="O593" s="30" t="n">
        <v>19.215</v>
      </c>
      <c r="P593" s="30" t="n">
        <v>16.78</v>
      </c>
      <c r="Q593" s="30" t="n">
        <v>18.3925</v>
      </c>
      <c r="R593" s="31" t="n">
        <v>0.0063</v>
      </c>
    </row>
    <row r="594">
      <c r="A594" s="11" t="n">
        <v>44820</v>
      </c>
      <c r="B594" s="5" t="inlineStr">
        <is>
          <t>Friday</t>
        </is>
      </c>
      <c r="C594" s="10" t="n">
        <v>44805</v>
      </c>
      <c r="D594" s="5" t="inlineStr">
        <is>
          <t>Q2FY23</t>
        </is>
      </c>
      <c r="E594" s="18" t="n">
        <v>0.0687</v>
      </c>
      <c r="F594" s="8" t="n">
        <v>1875.8115</v>
      </c>
      <c r="G594" s="9" t="n">
        <v>1934346</v>
      </c>
      <c r="H594" s="18" t="n">
        <v>0</v>
      </c>
      <c r="I594" s="8" t="n">
        <v>0</v>
      </c>
      <c r="J594" s="9" t="n">
        <v>0</v>
      </c>
      <c r="K594" s="18" t="n">
        <v>0.0687</v>
      </c>
      <c r="L594" s="8" t="n">
        <v>1875.8115</v>
      </c>
      <c r="M594" s="9" t="n">
        <v>1934346</v>
      </c>
      <c r="N594" s="29" t="n">
        <v>18.3925</v>
      </c>
      <c r="O594" s="30" t="n">
        <v>20.2425</v>
      </c>
      <c r="P594" s="30" t="n">
        <v>18.3</v>
      </c>
      <c r="Q594" s="30" t="n">
        <v>19.8225</v>
      </c>
      <c r="R594" s="31" t="n">
        <v>0.07770000000000001</v>
      </c>
    </row>
    <row r="595">
      <c r="A595" s="11" t="n">
        <v>44823</v>
      </c>
      <c r="B595" s="5" t="inlineStr">
        <is>
          <t>Monday</t>
        </is>
      </c>
      <c r="C595" s="10" t="n">
        <v>44805</v>
      </c>
      <c r="D595" s="5" t="inlineStr">
        <is>
          <t>Q2FY23</t>
        </is>
      </c>
      <c r="E595" s="18" t="n">
        <v>0.053</v>
      </c>
      <c r="F595" s="8" t="n">
        <v>2077.4173</v>
      </c>
      <c r="G595" s="9" t="n">
        <v>2096977</v>
      </c>
      <c r="H595" s="18" t="n">
        <v>0</v>
      </c>
      <c r="I595" s="8" t="n">
        <v>0</v>
      </c>
      <c r="J595" s="9" t="n">
        <v>0</v>
      </c>
      <c r="K595" s="18" t="n">
        <v>0.053</v>
      </c>
      <c r="L595" s="8" t="n">
        <v>2077.4173</v>
      </c>
      <c r="M595" s="9" t="n">
        <v>2096977</v>
      </c>
      <c r="N595" s="29" t="n">
        <v>19.8225</v>
      </c>
      <c r="O595" s="30" t="n">
        <v>21.205</v>
      </c>
      <c r="P595" s="30" t="n">
        <v>16.4725</v>
      </c>
      <c r="Q595" s="30" t="n">
        <v>19.94</v>
      </c>
      <c r="R595" s="31" t="n">
        <v>0.0059</v>
      </c>
    </row>
    <row r="596">
      <c r="A596" s="11" t="n">
        <v>44824</v>
      </c>
      <c r="B596" s="5" t="inlineStr">
        <is>
          <t>Tuesday</t>
        </is>
      </c>
      <c r="C596" s="10" t="n">
        <v>44805</v>
      </c>
      <c r="D596" s="5" t="inlineStr">
        <is>
          <t>Q2FY23</t>
        </is>
      </c>
      <c r="E596" s="18" t="n">
        <v>0.0452</v>
      </c>
      <c r="F596" s="8" t="n">
        <v>2182.1444</v>
      </c>
      <c r="G596" s="9" t="n">
        <v>2255587</v>
      </c>
      <c r="H596" s="18" t="n">
        <v>0</v>
      </c>
      <c r="I596" s="8" t="n">
        <v>0</v>
      </c>
      <c r="J596" s="9" t="n">
        <v>0</v>
      </c>
      <c r="K596" s="18" t="n">
        <v>0.0452</v>
      </c>
      <c r="L596" s="8" t="n">
        <v>2182.1444</v>
      </c>
      <c r="M596" s="9" t="n">
        <v>2255587</v>
      </c>
      <c r="N596" s="29" t="n">
        <v>19.94</v>
      </c>
      <c r="O596" s="30" t="n">
        <v>19.94</v>
      </c>
      <c r="P596" s="30" t="n">
        <v>18.1125</v>
      </c>
      <c r="Q596" s="30" t="n">
        <v>18.7975</v>
      </c>
      <c r="R596" s="31" t="n">
        <v>-0.0573</v>
      </c>
    </row>
    <row r="597">
      <c r="A597" s="11" t="n">
        <v>44825</v>
      </c>
      <c r="B597" s="5" t="inlineStr">
        <is>
          <t>Wednesday</t>
        </is>
      </c>
      <c r="C597" s="10" t="n">
        <v>44805</v>
      </c>
      <c r="D597" s="5" t="inlineStr">
        <is>
          <t>Q2FY23</t>
        </is>
      </c>
      <c r="E597" s="18" t="n">
        <v>0.039</v>
      </c>
      <c r="F597" s="8" t="n">
        <v>2189.2511</v>
      </c>
      <c r="G597" s="9" t="n">
        <v>2221008</v>
      </c>
      <c r="H597" s="18" t="n">
        <v>0</v>
      </c>
      <c r="I597" s="8" t="n">
        <v>0</v>
      </c>
      <c r="J597" s="9" t="n">
        <v>0</v>
      </c>
      <c r="K597" s="18" t="n">
        <v>0.039</v>
      </c>
      <c r="L597" s="8" t="n">
        <v>2189.2511</v>
      </c>
      <c r="M597" s="9" t="n">
        <v>2221008</v>
      </c>
      <c r="N597" s="29" t="n">
        <v>18.7975</v>
      </c>
      <c r="O597" s="30" t="n">
        <v>20.29</v>
      </c>
      <c r="P597" s="30" t="n">
        <v>18.305</v>
      </c>
      <c r="Q597" s="30" t="n">
        <v>19.325</v>
      </c>
      <c r="R597" s="31" t="n">
        <v>0.0281</v>
      </c>
    </row>
    <row r="598">
      <c r="A598" s="11" t="n">
        <v>44826</v>
      </c>
      <c r="B598" s="5" t="inlineStr">
        <is>
          <t>Thursday</t>
        </is>
      </c>
      <c r="C598" s="10" t="n">
        <v>44805</v>
      </c>
      <c r="D598" s="5" t="inlineStr">
        <is>
          <t>Q2FY23</t>
        </is>
      </c>
      <c r="E598" s="18" t="n">
        <v>0.0298</v>
      </c>
      <c r="F598" s="8" t="n">
        <v>2420.453</v>
      </c>
      <c r="G598" s="9" t="n">
        <v>2489320</v>
      </c>
      <c r="H598" s="18" t="n">
        <v>0</v>
      </c>
      <c r="I598" s="8" t="n">
        <v>0</v>
      </c>
      <c r="J598" s="9" t="n">
        <v>0</v>
      </c>
      <c r="K598" s="18" t="n">
        <v>0.0298</v>
      </c>
      <c r="L598" s="8" t="n">
        <v>2420.453</v>
      </c>
      <c r="M598" s="9" t="n">
        <v>2489320</v>
      </c>
      <c r="N598" s="29" t="n">
        <v>19.325</v>
      </c>
      <c r="O598" s="30" t="n">
        <v>20.1375</v>
      </c>
      <c r="P598" s="30" t="n">
        <v>17.4075</v>
      </c>
      <c r="Q598" s="30" t="n">
        <v>18.815</v>
      </c>
      <c r="R598" s="31" t="n">
        <v>-0.0264</v>
      </c>
    </row>
    <row r="599">
      <c r="A599" s="11" t="n">
        <v>44827</v>
      </c>
      <c r="B599" s="5" t="inlineStr">
        <is>
          <t>Friday</t>
        </is>
      </c>
      <c r="C599" s="10" t="n">
        <v>44805</v>
      </c>
      <c r="D599" s="5" t="inlineStr">
        <is>
          <t>Q2FY23</t>
        </is>
      </c>
      <c r="E599" s="18" t="n">
        <v>0.061</v>
      </c>
      <c r="F599" s="8" t="n">
        <v>1979.4554</v>
      </c>
      <c r="G599" s="9" t="n">
        <v>2006503</v>
      </c>
      <c r="H599" s="18" t="n">
        <v>0</v>
      </c>
      <c r="I599" s="8" t="n">
        <v>0</v>
      </c>
      <c r="J599" s="9" t="n">
        <v>0</v>
      </c>
      <c r="K599" s="18" t="n">
        <v>0.061</v>
      </c>
      <c r="L599" s="8" t="n">
        <v>1979.4554</v>
      </c>
      <c r="M599" s="9" t="n">
        <v>2006503</v>
      </c>
      <c r="N599" s="29" t="n">
        <v>18.815</v>
      </c>
      <c r="O599" s="30" t="n">
        <v>20.8125</v>
      </c>
      <c r="P599" s="30" t="n">
        <v>17.345</v>
      </c>
      <c r="Q599" s="30" t="n">
        <v>20.5925</v>
      </c>
      <c r="R599" s="31" t="n">
        <v>0.0945</v>
      </c>
    </row>
    <row r="600">
      <c r="A600" s="11" t="n">
        <v>44830</v>
      </c>
      <c r="B600" s="5" t="inlineStr">
        <is>
          <t>Monday</t>
        </is>
      </c>
      <c r="C600" s="10" t="n">
        <v>44805</v>
      </c>
      <c r="D600" s="5" t="inlineStr">
        <is>
          <t>Q2FY23</t>
        </is>
      </c>
      <c r="E600" s="18" t="n">
        <v>0.0476</v>
      </c>
      <c r="F600" s="8" t="n">
        <v>2068.8565</v>
      </c>
      <c r="G600" s="9" t="n">
        <v>2102569</v>
      </c>
      <c r="H600" s="18" t="n">
        <v>0</v>
      </c>
      <c r="I600" s="8" t="n">
        <v>0</v>
      </c>
      <c r="J600" s="9" t="n">
        <v>0</v>
      </c>
      <c r="K600" s="18" t="n">
        <v>0.0476</v>
      </c>
      <c r="L600" s="8" t="n">
        <v>2068.8565</v>
      </c>
      <c r="M600" s="9" t="n">
        <v>2102569</v>
      </c>
      <c r="N600" s="29" t="n">
        <v>20.5925</v>
      </c>
      <c r="O600" s="30" t="n">
        <v>22.8975</v>
      </c>
      <c r="P600" s="30" t="n">
        <v>18.805</v>
      </c>
      <c r="Q600" s="30" t="n">
        <v>21.8925</v>
      </c>
      <c r="R600" s="31" t="n">
        <v>0.0631</v>
      </c>
    </row>
    <row r="601">
      <c r="A601" s="11" t="n">
        <v>44831</v>
      </c>
      <c r="B601" s="5" t="inlineStr">
        <is>
          <t>Tuesday</t>
        </is>
      </c>
      <c r="C601" s="10" t="n">
        <v>44805</v>
      </c>
      <c r="D601" s="5" t="inlineStr">
        <is>
          <t>Q2FY23</t>
        </is>
      </c>
      <c r="E601" s="18" t="n">
        <v>0.0552</v>
      </c>
      <c r="F601" s="8" t="n">
        <v>2159.4804</v>
      </c>
      <c r="G601" s="9" t="n">
        <v>2199942</v>
      </c>
      <c r="H601" s="18" t="n">
        <v>0</v>
      </c>
      <c r="I601" s="8" t="n">
        <v>0</v>
      </c>
      <c r="J601" s="9" t="n">
        <v>0</v>
      </c>
      <c r="K601" s="18" t="n">
        <v>0.0552</v>
      </c>
      <c r="L601" s="8" t="n">
        <v>2159.4804</v>
      </c>
      <c r="M601" s="9" t="n">
        <v>2199942</v>
      </c>
      <c r="N601" s="29" t="n">
        <v>21.8925</v>
      </c>
      <c r="O601" s="30" t="n">
        <v>22.2925</v>
      </c>
      <c r="P601" s="30" t="n">
        <v>20.7875</v>
      </c>
      <c r="Q601" s="30" t="n">
        <v>21.5675</v>
      </c>
      <c r="R601" s="31" t="n">
        <v>-0.0148</v>
      </c>
    </row>
    <row r="602">
      <c r="A602" s="11" t="n">
        <v>44832</v>
      </c>
      <c r="B602" s="5" t="inlineStr">
        <is>
          <t>Wednesday</t>
        </is>
      </c>
      <c r="C602" s="10" t="n">
        <v>44805</v>
      </c>
      <c r="D602" s="5" t="inlineStr">
        <is>
          <t>Q2FY23</t>
        </is>
      </c>
      <c r="E602" s="18" t="n">
        <v>0.0358</v>
      </c>
      <c r="F602" s="8" t="n">
        <v>2023.5774</v>
      </c>
      <c r="G602" s="9" t="n">
        <v>2139650</v>
      </c>
      <c r="H602" s="18" t="n">
        <v>0</v>
      </c>
      <c r="I602" s="8" t="n">
        <v>0</v>
      </c>
      <c r="J602" s="9" t="n">
        <v>0</v>
      </c>
      <c r="K602" s="18" t="n">
        <v>0.0358</v>
      </c>
      <c r="L602" s="8" t="n">
        <v>2023.5774</v>
      </c>
      <c r="M602" s="9" t="n">
        <v>2139650</v>
      </c>
      <c r="N602" s="29" t="n">
        <v>21.5675</v>
      </c>
      <c r="O602" s="30" t="n">
        <v>22.3625</v>
      </c>
      <c r="P602" s="30" t="n">
        <v>21.49</v>
      </c>
      <c r="Q602" s="30" t="n">
        <v>22.095</v>
      </c>
      <c r="R602" s="31" t="n">
        <v>0.0245</v>
      </c>
    </row>
    <row r="603">
      <c r="A603" s="11" t="n">
        <v>44833</v>
      </c>
      <c r="B603" s="5" t="inlineStr">
        <is>
          <t>Thursday</t>
        </is>
      </c>
      <c r="C603" s="10" t="n">
        <v>44805</v>
      </c>
      <c r="D603" s="5" t="inlineStr">
        <is>
          <t>Q2FY23</t>
        </is>
      </c>
      <c r="E603" s="18" t="n">
        <v>0.0271</v>
      </c>
      <c r="F603" s="8" t="n">
        <v>2399.2559</v>
      </c>
      <c r="G603" s="9" t="n">
        <v>2483077</v>
      </c>
      <c r="H603" s="18" t="n">
        <v>0</v>
      </c>
      <c r="I603" s="8" t="n">
        <v>0</v>
      </c>
      <c r="J603" s="9" t="n">
        <v>0</v>
      </c>
      <c r="K603" s="18" t="n">
        <v>0.0271</v>
      </c>
      <c r="L603" s="8" t="n">
        <v>2399.2559</v>
      </c>
      <c r="M603" s="9" t="n">
        <v>2483077</v>
      </c>
      <c r="N603" s="29" t="n">
        <v>22.095</v>
      </c>
      <c r="O603" s="30" t="n">
        <v>22.2875</v>
      </c>
      <c r="P603" s="30" t="n">
        <v>21.065</v>
      </c>
      <c r="Q603" s="30" t="n">
        <v>21.3025</v>
      </c>
      <c r="R603" s="31" t="n">
        <v>-0.0359</v>
      </c>
    </row>
    <row r="604">
      <c r="A604" s="11" t="n">
        <v>44834</v>
      </c>
      <c r="B604" s="5" t="inlineStr">
        <is>
          <t>Friday</t>
        </is>
      </c>
      <c r="C604" s="10" t="n">
        <v>44805</v>
      </c>
      <c r="D604" s="5" t="inlineStr">
        <is>
          <t>Q2FY23</t>
        </is>
      </c>
      <c r="E604" s="18" t="n">
        <v>0.0704</v>
      </c>
      <c r="F604" s="8" t="n">
        <v>1505.1346</v>
      </c>
      <c r="G604" s="9" t="n">
        <v>1524984</v>
      </c>
      <c r="H604" s="18" t="n">
        <v>0</v>
      </c>
      <c r="I604" s="8" t="n">
        <v>0</v>
      </c>
      <c r="J604" s="9" t="n">
        <v>0</v>
      </c>
      <c r="K604" s="18" t="n">
        <v>0.0704</v>
      </c>
      <c r="L604" s="8" t="n">
        <v>1505.1346</v>
      </c>
      <c r="M604" s="9" t="n">
        <v>1524984</v>
      </c>
      <c r="N604" s="29" t="n">
        <v>21.3025</v>
      </c>
      <c r="O604" s="30" t="n">
        <v>21.9875</v>
      </c>
      <c r="P604" s="30" t="n">
        <v>19.6975</v>
      </c>
      <c r="Q604" s="30" t="n">
        <v>19.9675</v>
      </c>
      <c r="R604" s="31" t="n">
        <v>-0.06270000000000001</v>
      </c>
    </row>
    <row r="605">
      <c r="A605" s="11" t="n">
        <v>44837</v>
      </c>
      <c r="B605" s="5" t="inlineStr">
        <is>
          <t>Monday</t>
        </is>
      </c>
      <c r="C605" s="10" t="n">
        <v>44835</v>
      </c>
      <c r="D605" s="5" t="inlineStr">
        <is>
          <t>Q3FY23</t>
        </is>
      </c>
      <c r="E605" s="18" t="n">
        <v>0.0569</v>
      </c>
      <c r="F605" s="8" t="n">
        <v>1286.5453</v>
      </c>
      <c r="G605" s="9" t="n">
        <v>1304766</v>
      </c>
      <c r="H605" s="18" t="n">
        <v>0</v>
      </c>
      <c r="I605" s="8" t="n">
        <v>0</v>
      </c>
      <c r="J605" s="9" t="n">
        <v>0</v>
      </c>
      <c r="K605" s="18" t="n">
        <v>0.0569</v>
      </c>
      <c r="L605" s="8" t="n">
        <v>1286.5453</v>
      </c>
      <c r="M605" s="9" t="n">
        <v>1304766</v>
      </c>
      <c r="N605" s="29" t="n">
        <v>19.9675</v>
      </c>
      <c r="O605" s="30" t="n">
        <v>21.68</v>
      </c>
      <c r="P605" s="30" t="n">
        <v>19.9675</v>
      </c>
      <c r="Q605" s="30" t="n">
        <v>21.365</v>
      </c>
      <c r="R605" s="31" t="n">
        <v>0.07000000000000001</v>
      </c>
    </row>
    <row r="606">
      <c r="A606" s="11" t="n">
        <v>44838</v>
      </c>
      <c r="B606" s="5" t="inlineStr">
        <is>
          <t>Tuesday</t>
        </is>
      </c>
      <c r="C606" s="10" t="n">
        <v>44835</v>
      </c>
      <c r="D606" s="5" t="inlineStr">
        <is>
          <t>Q3FY23</t>
        </is>
      </c>
      <c r="E606" s="18" t="n">
        <v>0.0796</v>
      </c>
      <c r="F606" s="8" t="n">
        <v>2286.8032</v>
      </c>
      <c r="G606" s="9" t="n">
        <v>2312485</v>
      </c>
      <c r="H606" s="18" t="n">
        <v>0</v>
      </c>
      <c r="I606" s="8" t="n">
        <v>0</v>
      </c>
      <c r="J606" s="9" t="n">
        <v>0</v>
      </c>
      <c r="K606" s="18" t="n">
        <v>0.0796</v>
      </c>
      <c r="L606" s="8" t="n">
        <v>2286.8032</v>
      </c>
      <c r="M606" s="9" t="n">
        <v>2312485</v>
      </c>
      <c r="N606" s="29" t="n">
        <v>21.365</v>
      </c>
      <c r="O606" s="30" t="n">
        <v>21.365</v>
      </c>
      <c r="P606" s="30" t="n">
        <v>19.4475</v>
      </c>
      <c r="Q606" s="30" t="n">
        <v>19.57</v>
      </c>
      <c r="R606" s="31" t="n">
        <v>-0.08400000000000001</v>
      </c>
    </row>
    <row r="607">
      <c r="A607" s="11" t="n">
        <v>44840</v>
      </c>
      <c r="B607" s="5" t="inlineStr">
        <is>
          <t>Thursday</t>
        </is>
      </c>
      <c r="C607" s="10" t="n">
        <v>44835</v>
      </c>
      <c r="D607" s="5" t="inlineStr">
        <is>
          <t>Q3FY23</t>
        </is>
      </c>
      <c r="E607" s="18" t="n">
        <v>0.0281</v>
      </c>
      <c r="F607" s="8" t="n">
        <v>2569.6388</v>
      </c>
      <c r="G607" s="9" t="n">
        <v>2648632</v>
      </c>
      <c r="H607" s="18" t="n">
        <v>0</v>
      </c>
      <c r="I607" s="8" t="n">
        <v>0</v>
      </c>
      <c r="J607" s="9" t="n">
        <v>0</v>
      </c>
      <c r="K607" s="18" t="n">
        <v>0.0281</v>
      </c>
      <c r="L607" s="8" t="n">
        <v>2569.6388</v>
      </c>
      <c r="M607" s="9" t="n">
        <v>2648632</v>
      </c>
      <c r="N607" s="29" t="n">
        <v>19.57</v>
      </c>
      <c r="O607" s="30" t="n">
        <v>20.02</v>
      </c>
      <c r="P607" s="30" t="n">
        <v>18.585</v>
      </c>
      <c r="Q607" s="30" t="n">
        <v>19.315</v>
      </c>
      <c r="R607" s="31" t="n">
        <v>-0.013</v>
      </c>
    </row>
    <row r="608">
      <c r="A608" s="11" t="n">
        <v>44841</v>
      </c>
      <c r="B608" s="5" t="inlineStr">
        <is>
          <t>Friday</t>
        </is>
      </c>
      <c r="C608" s="10" t="n">
        <v>44835</v>
      </c>
      <c r="D608" s="5" t="inlineStr">
        <is>
          <t>Q3FY23</t>
        </is>
      </c>
      <c r="E608" s="18" t="n">
        <v>0.07049999999999999</v>
      </c>
      <c r="F608" s="8" t="n">
        <v>1314.3759</v>
      </c>
      <c r="G608" s="9" t="n">
        <v>1332292</v>
      </c>
      <c r="H608" s="18" t="n">
        <v>0</v>
      </c>
      <c r="I608" s="8" t="n">
        <v>0</v>
      </c>
      <c r="J608" s="9" t="n">
        <v>0</v>
      </c>
      <c r="K608" s="18" t="n">
        <v>0.07049999999999999</v>
      </c>
      <c r="L608" s="8" t="n">
        <v>1314.3759</v>
      </c>
      <c r="M608" s="9" t="n">
        <v>1332292</v>
      </c>
      <c r="N608" s="29" t="n">
        <v>19.315</v>
      </c>
      <c r="O608" s="30" t="n">
        <v>19.725</v>
      </c>
      <c r="P608" s="30" t="n">
        <v>18.6875</v>
      </c>
      <c r="Q608" s="30" t="n">
        <v>18.8125</v>
      </c>
      <c r="R608" s="31" t="n">
        <v>-0.026</v>
      </c>
    </row>
    <row r="609">
      <c r="A609" s="11" t="n">
        <v>44844</v>
      </c>
      <c r="B609" s="5" t="inlineStr">
        <is>
          <t>Monday</t>
        </is>
      </c>
      <c r="C609" s="10" t="n">
        <v>44835</v>
      </c>
      <c r="D609" s="5" t="inlineStr">
        <is>
          <t>Q3FY23</t>
        </is>
      </c>
      <c r="E609" s="18" t="n">
        <v>0.0717</v>
      </c>
      <c r="F609" s="8" t="n">
        <v>2012.0177</v>
      </c>
      <c r="G609" s="9" t="n">
        <v>2036493</v>
      </c>
      <c r="H609" s="18" t="n">
        <v>0</v>
      </c>
      <c r="I609" s="8" t="n">
        <v>0</v>
      </c>
      <c r="J609" s="9" t="n">
        <v>0</v>
      </c>
      <c r="K609" s="18" t="n">
        <v>0.0717</v>
      </c>
      <c r="L609" s="8" t="n">
        <v>2012.0177</v>
      </c>
      <c r="M609" s="9" t="n">
        <v>2036493</v>
      </c>
      <c r="N609" s="29" t="n">
        <v>18.8125</v>
      </c>
      <c r="O609" s="30" t="n">
        <v>20.34</v>
      </c>
      <c r="P609" s="30" t="n">
        <v>18.8125</v>
      </c>
      <c r="Q609" s="30" t="n">
        <v>19.6225</v>
      </c>
      <c r="R609" s="31" t="n">
        <v>0.0431</v>
      </c>
    </row>
    <row r="610">
      <c r="A610" s="11" t="n">
        <v>44845</v>
      </c>
      <c r="B610" s="5" t="inlineStr">
        <is>
          <t>Tuesday</t>
        </is>
      </c>
      <c r="C610" s="10" t="n">
        <v>44835</v>
      </c>
      <c r="D610" s="5" t="inlineStr">
        <is>
          <t>Q3FY23</t>
        </is>
      </c>
      <c r="E610" s="18" t="n">
        <v>0.0576</v>
      </c>
      <c r="F610" s="8" t="n">
        <v>2175.5744</v>
      </c>
      <c r="G610" s="9" t="n">
        <v>2214812</v>
      </c>
      <c r="H610" s="18" t="n">
        <v>0</v>
      </c>
      <c r="I610" s="8" t="n">
        <v>0</v>
      </c>
      <c r="J610" s="9" t="n">
        <v>0</v>
      </c>
      <c r="K610" s="18" t="n">
        <v>0.0576</v>
      </c>
      <c r="L610" s="8" t="n">
        <v>2175.5744</v>
      </c>
      <c r="M610" s="9" t="n">
        <v>2214812</v>
      </c>
      <c r="N610" s="29" t="n">
        <v>19.6225</v>
      </c>
      <c r="O610" s="30" t="n">
        <v>20.8175</v>
      </c>
      <c r="P610" s="30" t="n">
        <v>19.09</v>
      </c>
      <c r="Q610" s="30" t="n">
        <v>20.49</v>
      </c>
      <c r="R610" s="31" t="n">
        <v>0.0442</v>
      </c>
    </row>
    <row r="611">
      <c r="A611" s="11" t="n">
        <v>44846</v>
      </c>
      <c r="B611" s="5" t="inlineStr">
        <is>
          <t>Wednesday</t>
        </is>
      </c>
      <c r="C611" s="10" t="n">
        <v>44835</v>
      </c>
      <c r="D611" s="5" t="inlineStr">
        <is>
          <t>Q3FY23</t>
        </is>
      </c>
      <c r="E611" s="18" t="n">
        <v>0.0483</v>
      </c>
      <c r="F611" s="8" t="n">
        <v>2204.6563</v>
      </c>
      <c r="G611" s="9" t="n">
        <v>2242189</v>
      </c>
      <c r="H611" s="18" t="n">
        <v>0</v>
      </c>
      <c r="I611" s="8" t="n">
        <v>0</v>
      </c>
      <c r="J611" s="9" t="n">
        <v>0</v>
      </c>
      <c r="K611" s="18" t="n">
        <v>0.0483</v>
      </c>
      <c r="L611" s="8" t="n">
        <v>2204.6563</v>
      </c>
      <c r="M611" s="9" t="n">
        <v>2242189</v>
      </c>
      <c r="N611" s="29" t="n">
        <v>20.49</v>
      </c>
      <c r="O611" s="30" t="n">
        <v>20.885</v>
      </c>
      <c r="P611" s="30" t="n">
        <v>19.885</v>
      </c>
      <c r="Q611" s="30" t="n">
        <v>20.175</v>
      </c>
      <c r="R611" s="31" t="n">
        <v>-0.0154</v>
      </c>
    </row>
    <row r="612">
      <c r="A612" s="11" t="n">
        <v>44847</v>
      </c>
      <c r="B612" s="5" t="inlineStr">
        <is>
          <t>Thursday</t>
        </is>
      </c>
      <c r="C612" s="10" t="n">
        <v>44835</v>
      </c>
      <c r="D612" s="5" t="inlineStr">
        <is>
          <t>Q3FY23</t>
        </is>
      </c>
      <c r="E612" s="18" t="n">
        <v>0.0257</v>
      </c>
      <c r="F612" s="8" t="n">
        <v>2295.289</v>
      </c>
      <c r="G612" s="9" t="n">
        <v>2367839</v>
      </c>
      <c r="H612" s="18" t="n">
        <v>0</v>
      </c>
      <c r="I612" s="8" t="n">
        <v>0</v>
      </c>
      <c r="J612" s="9" t="n">
        <v>0</v>
      </c>
      <c r="K612" s="18" t="n">
        <v>0.0257</v>
      </c>
      <c r="L612" s="8" t="n">
        <v>2295.289</v>
      </c>
      <c r="M612" s="9" t="n">
        <v>2367839</v>
      </c>
      <c r="N612" s="29" t="n">
        <v>20.175</v>
      </c>
      <c r="O612" s="30" t="n">
        <v>20.9425</v>
      </c>
      <c r="P612" s="30" t="n">
        <v>18.4025</v>
      </c>
      <c r="Q612" s="30" t="n">
        <v>20.29</v>
      </c>
      <c r="R612" s="31" t="n">
        <v>0.0057</v>
      </c>
    </row>
    <row r="613">
      <c r="A613" s="11" t="n">
        <v>44848</v>
      </c>
      <c r="B613" s="5" t="inlineStr">
        <is>
          <t>Friday</t>
        </is>
      </c>
      <c r="C613" s="10" t="n">
        <v>44835</v>
      </c>
      <c r="D613" s="5" t="inlineStr">
        <is>
          <t>Q3FY23</t>
        </is>
      </c>
      <c r="E613" s="18" t="n">
        <v>0.0578</v>
      </c>
      <c r="F613" s="8" t="n">
        <v>2027.7562</v>
      </c>
      <c r="G613" s="9" t="n">
        <v>2052097</v>
      </c>
      <c r="H613" s="18" t="n">
        <v>0</v>
      </c>
      <c r="I613" s="8" t="n">
        <v>0</v>
      </c>
      <c r="J613" s="9" t="n">
        <v>0</v>
      </c>
      <c r="K613" s="18" t="n">
        <v>0.0578</v>
      </c>
      <c r="L613" s="8" t="n">
        <v>2027.7562</v>
      </c>
      <c r="M613" s="9" t="n">
        <v>2052097</v>
      </c>
      <c r="N613" s="29" t="n">
        <v>20.29</v>
      </c>
      <c r="O613" s="30" t="n">
        <v>20.63</v>
      </c>
      <c r="P613" s="30" t="n">
        <v>18.075</v>
      </c>
      <c r="Q613" s="30" t="n">
        <v>18.2575</v>
      </c>
      <c r="R613" s="31" t="n">
        <v>-0.1002</v>
      </c>
    </row>
    <row r="614">
      <c r="A614" s="11" t="n">
        <v>44851</v>
      </c>
      <c r="B614" s="5" t="inlineStr">
        <is>
          <t>Monday</t>
        </is>
      </c>
      <c r="C614" s="10" t="n">
        <v>44835</v>
      </c>
      <c r="D614" s="5" t="inlineStr">
        <is>
          <t>Q3FY23</t>
        </is>
      </c>
      <c r="E614" s="18" t="n">
        <v>0.0528</v>
      </c>
      <c r="F614" s="8" t="n">
        <v>2082.5414</v>
      </c>
      <c r="G614" s="9" t="n">
        <v>2110961</v>
      </c>
      <c r="H614" s="18" t="n">
        <v>0</v>
      </c>
      <c r="I614" s="8" t="n">
        <v>0</v>
      </c>
      <c r="J614" s="9" t="n">
        <v>0</v>
      </c>
      <c r="K614" s="18" t="n">
        <v>0.0528</v>
      </c>
      <c r="L614" s="8" t="n">
        <v>2082.5414</v>
      </c>
      <c r="M614" s="9" t="n">
        <v>2110961</v>
      </c>
      <c r="N614" s="29" t="n">
        <v>18.2575</v>
      </c>
      <c r="O614" s="30" t="n">
        <v>19.0775</v>
      </c>
      <c r="P614" s="30" t="n">
        <v>18.2575</v>
      </c>
      <c r="Q614" s="30" t="n">
        <v>18.4175</v>
      </c>
      <c r="R614" s="31" t="n">
        <v>0.008800000000000001</v>
      </c>
    </row>
    <row r="615">
      <c r="A615" s="11" t="n">
        <v>44852</v>
      </c>
      <c r="B615" s="5" t="inlineStr">
        <is>
          <t>Tuesday</t>
        </is>
      </c>
      <c r="C615" s="10" t="n">
        <v>44835</v>
      </c>
      <c r="D615" s="5" t="inlineStr">
        <is>
          <t>Q3FY23</t>
        </is>
      </c>
      <c r="E615" s="18" t="n">
        <v>0.0485</v>
      </c>
      <c r="F615" s="8" t="n">
        <v>2181.4911</v>
      </c>
      <c r="G615" s="9" t="n">
        <v>2213004</v>
      </c>
      <c r="H615" s="18" t="n">
        <v>0</v>
      </c>
      <c r="I615" s="8" t="n">
        <v>0</v>
      </c>
      <c r="J615" s="9" t="n">
        <v>0</v>
      </c>
      <c r="K615" s="18" t="n">
        <v>0.0485</v>
      </c>
      <c r="L615" s="8" t="n">
        <v>2181.4911</v>
      </c>
      <c r="M615" s="9" t="n">
        <v>2213004</v>
      </c>
      <c r="N615" s="29" t="n">
        <v>18.4175</v>
      </c>
      <c r="O615" s="30" t="n">
        <v>18.4175</v>
      </c>
      <c r="P615" s="30" t="n">
        <v>16.575</v>
      </c>
      <c r="Q615" s="30" t="n">
        <v>17.4525</v>
      </c>
      <c r="R615" s="31" t="n">
        <v>-0.0524</v>
      </c>
    </row>
    <row r="616">
      <c r="A616" s="11" t="n">
        <v>44853</v>
      </c>
      <c r="B616" s="5" t="inlineStr">
        <is>
          <t>Wednesday</t>
        </is>
      </c>
      <c r="C616" s="10" t="n">
        <v>44835</v>
      </c>
      <c r="D616" s="5" t="inlineStr">
        <is>
          <t>Q3FY23</t>
        </is>
      </c>
      <c r="E616" s="18" t="n">
        <v>0.047</v>
      </c>
      <c r="F616" s="8" t="n">
        <v>2231.447</v>
      </c>
      <c r="G616" s="9" t="n">
        <v>2268596</v>
      </c>
      <c r="H616" s="18" t="n">
        <v>0</v>
      </c>
      <c r="I616" s="8" t="n">
        <v>0</v>
      </c>
      <c r="J616" s="9" t="n">
        <v>0</v>
      </c>
      <c r="K616" s="18" t="n">
        <v>0.047</v>
      </c>
      <c r="L616" s="8" t="n">
        <v>2231.447</v>
      </c>
      <c r="M616" s="9" t="n">
        <v>2268596</v>
      </c>
      <c r="N616" s="29" t="n">
        <v>17.4525</v>
      </c>
      <c r="O616" s="30" t="n">
        <v>17.555</v>
      </c>
      <c r="P616" s="30" t="n">
        <v>16.2275</v>
      </c>
      <c r="Q616" s="30" t="n">
        <v>17.4875</v>
      </c>
      <c r="R616" s="31" t="n">
        <v>0.002</v>
      </c>
    </row>
    <row r="617">
      <c r="A617" s="11" t="n">
        <v>44854</v>
      </c>
      <c r="B617" s="5" t="inlineStr">
        <is>
          <t>Thursday</t>
        </is>
      </c>
      <c r="C617" s="10" t="n">
        <v>44835</v>
      </c>
      <c r="D617" s="5" t="inlineStr">
        <is>
          <t>Q3FY23</t>
        </is>
      </c>
      <c r="E617" s="18" t="n">
        <v>0.025</v>
      </c>
      <c r="F617" s="8" t="n">
        <v>2344.3787</v>
      </c>
      <c r="G617" s="9" t="n">
        <v>2405805</v>
      </c>
      <c r="H617" s="18" t="n">
        <v>0</v>
      </c>
      <c r="I617" s="8" t="n">
        <v>0</v>
      </c>
      <c r="J617" s="9" t="n">
        <v>0</v>
      </c>
      <c r="K617" s="18" t="n">
        <v>0.025</v>
      </c>
      <c r="L617" s="8" t="n">
        <v>2344.3787</v>
      </c>
      <c r="M617" s="9" t="n">
        <v>2405805</v>
      </c>
      <c r="N617" s="29" t="n">
        <v>17.4875</v>
      </c>
      <c r="O617" s="30" t="n">
        <v>17.7625</v>
      </c>
      <c r="P617" s="30" t="n">
        <v>15.5675</v>
      </c>
      <c r="Q617" s="30" t="n">
        <v>17.2325</v>
      </c>
      <c r="R617" s="31" t="n">
        <v>-0.0146</v>
      </c>
    </row>
    <row r="618">
      <c r="A618" s="11" t="n">
        <v>44855</v>
      </c>
      <c r="B618" s="5" t="inlineStr">
        <is>
          <t>Friday</t>
        </is>
      </c>
      <c r="C618" s="10" t="n">
        <v>44835</v>
      </c>
      <c r="D618" s="5" t="inlineStr">
        <is>
          <t>Q3FY23</t>
        </is>
      </c>
      <c r="E618" s="18" t="n">
        <v>0.06759999999999999</v>
      </c>
      <c r="F618" s="8" t="n">
        <v>2170.943</v>
      </c>
      <c r="G618" s="9" t="n">
        <v>2204406</v>
      </c>
      <c r="H618" s="18" t="n">
        <v>0</v>
      </c>
      <c r="I618" s="8" t="n">
        <v>0</v>
      </c>
      <c r="J618" s="9" t="n">
        <v>0</v>
      </c>
      <c r="K618" s="18" t="n">
        <v>0.06759999999999999</v>
      </c>
      <c r="L618" s="8" t="n">
        <v>2170.943</v>
      </c>
      <c r="M618" s="9" t="n">
        <v>2204406</v>
      </c>
      <c r="N618" s="29" t="n">
        <v>17.2325</v>
      </c>
      <c r="O618" s="30" t="n">
        <v>17.4275</v>
      </c>
      <c r="P618" s="30" t="n">
        <v>16.585</v>
      </c>
      <c r="Q618" s="30" t="n">
        <v>17.28</v>
      </c>
      <c r="R618" s="31" t="n">
        <v>0.0028</v>
      </c>
    </row>
    <row r="619">
      <c r="A619" s="11" t="n">
        <v>44858</v>
      </c>
      <c r="B619" s="5" t="inlineStr">
        <is>
          <t>Monday</t>
        </is>
      </c>
      <c r="C619" s="10" t="n">
        <v>44835</v>
      </c>
      <c r="D619" s="5" t="inlineStr">
        <is>
          <t>Q3FY23</t>
        </is>
      </c>
      <c r="E619" s="18" t="n">
        <v>0.0017</v>
      </c>
      <c r="F619" s="8" t="n">
        <v>55.7236</v>
      </c>
      <c r="G619" s="9" t="n">
        <v>55885</v>
      </c>
      <c r="H619" s="18" t="n">
        <v>0</v>
      </c>
      <c r="I619" s="8" t="n">
        <v>0</v>
      </c>
      <c r="J619" s="9" t="n">
        <v>0</v>
      </c>
      <c r="K619" s="18" t="n">
        <v>0.0017</v>
      </c>
      <c r="L619" s="8" t="n">
        <v>55.7236</v>
      </c>
      <c r="M619" s="9" t="n">
        <v>55885</v>
      </c>
      <c r="N619" s="29" t="n">
        <v>17.28</v>
      </c>
      <c r="O619" s="30" t="n">
        <v>17.6725</v>
      </c>
      <c r="P619" s="30" t="n">
        <v>17.07</v>
      </c>
      <c r="Q619" s="30" t="n">
        <v>17.4225</v>
      </c>
      <c r="R619" s="31" t="n">
        <v>0.008200000000000001</v>
      </c>
    </row>
    <row r="620">
      <c r="A620" s="11" t="n">
        <v>44859</v>
      </c>
      <c r="B620" s="5" t="inlineStr">
        <is>
          <t>Tuesday</t>
        </is>
      </c>
      <c r="C620" s="10" t="n">
        <v>44835</v>
      </c>
      <c r="D620" s="5" t="inlineStr">
        <is>
          <t>Q3FY23</t>
        </is>
      </c>
      <c r="E620" s="18" t="n">
        <v>0.0459</v>
      </c>
      <c r="F620" s="8" t="n">
        <v>2084.2579</v>
      </c>
      <c r="G620" s="9" t="n">
        <v>2113205</v>
      </c>
      <c r="H620" s="18" t="n">
        <v>0</v>
      </c>
      <c r="I620" s="8" t="n">
        <v>0</v>
      </c>
      <c r="J620" s="9" t="n">
        <v>0</v>
      </c>
      <c r="K620" s="18" t="n">
        <v>0.0459</v>
      </c>
      <c r="L620" s="8" t="n">
        <v>2084.2579</v>
      </c>
      <c r="M620" s="9" t="n">
        <v>2113205</v>
      </c>
      <c r="N620" s="29" t="n">
        <v>17.4225</v>
      </c>
      <c r="O620" s="30" t="n">
        <v>17.6175</v>
      </c>
      <c r="P620" s="30" t="n">
        <v>16.49</v>
      </c>
      <c r="Q620" s="30" t="n">
        <v>16.88</v>
      </c>
      <c r="R620" s="31" t="n">
        <v>-0.0311</v>
      </c>
    </row>
    <row r="621">
      <c r="A621" s="11" t="n">
        <v>44861</v>
      </c>
      <c r="B621" s="5" t="inlineStr">
        <is>
          <t>Thursday</t>
        </is>
      </c>
      <c r="C621" s="10" t="n">
        <v>44835</v>
      </c>
      <c r="D621" s="5" t="inlineStr">
        <is>
          <t>Q3FY23</t>
        </is>
      </c>
      <c r="E621" s="18" t="n">
        <v>0.0257</v>
      </c>
      <c r="F621" s="8" t="n">
        <v>2414.7369</v>
      </c>
      <c r="G621" s="9" t="n">
        <v>2500120</v>
      </c>
      <c r="H621" s="18" t="n">
        <v>0</v>
      </c>
      <c r="I621" s="8" t="n">
        <v>0</v>
      </c>
      <c r="J621" s="9" t="n">
        <v>0</v>
      </c>
      <c r="K621" s="18" t="n">
        <v>0.0257</v>
      </c>
      <c r="L621" s="8" t="n">
        <v>2414.7369</v>
      </c>
      <c r="M621" s="9" t="n">
        <v>2500120</v>
      </c>
      <c r="N621" s="29" t="n">
        <v>16.88</v>
      </c>
      <c r="O621" s="30" t="n">
        <v>17.07</v>
      </c>
      <c r="P621" s="30" t="n">
        <v>14.79</v>
      </c>
      <c r="Q621" s="30" t="n">
        <v>16.5975</v>
      </c>
      <c r="R621" s="31" t="n">
        <v>-0.0167</v>
      </c>
    </row>
    <row r="622">
      <c r="A622" s="11" t="n">
        <v>44862</v>
      </c>
      <c r="B622" s="5" t="inlineStr">
        <is>
          <t>Friday</t>
        </is>
      </c>
      <c r="C622" s="10" t="n">
        <v>44835</v>
      </c>
      <c r="D622" s="5" t="inlineStr">
        <is>
          <t>Q3FY23</t>
        </is>
      </c>
      <c r="E622" s="18" t="n">
        <v>0.0573</v>
      </c>
      <c r="F622" s="8" t="n">
        <v>1821.9109</v>
      </c>
      <c r="G622" s="9" t="n">
        <v>1900924</v>
      </c>
      <c r="H622" s="18" t="n">
        <v>0</v>
      </c>
      <c r="I622" s="8" t="n">
        <v>0</v>
      </c>
      <c r="J622" s="9" t="n">
        <v>0</v>
      </c>
      <c r="K622" s="18" t="n">
        <v>0.0573</v>
      </c>
      <c r="L622" s="8" t="n">
        <v>1821.9109</v>
      </c>
      <c r="M622" s="9" t="n">
        <v>1900924</v>
      </c>
      <c r="N622" s="29" t="n">
        <v>16.5975</v>
      </c>
      <c r="O622" s="30" t="n">
        <v>17.0375</v>
      </c>
      <c r="P622" s="30" t="n">
        <v>15.8475</v>
      </c>
      <c r="Q622" s="30" t="n">
        <v>15.9225</v>
      </c>
      <c r="R622" s="31" t="n">
        <v>-0.0407</v>
      </c>
    </row>
    <row r="623">
      <c r="A623" s="11" t="n">
        <v>44865</v>
      </c>
      <c r="B623" s="5" t="inlineStr">
        <is>
          <t>Monday</t>
        </is>
      </c>
      <c r="C623" s="10" t="n">
        <v>44835</v>
      </c>
      <c r="D623" s="5" t="inlineStr">
        <is>
          <t>Q3FY23</t>
        </is>
      </c>
      <c r="E623" s="18" t="n">
        <v>0.0548</v>
      </c>
      <c r="F623" s="8" t="n">
        <v>1983.3845</v>
      </c>
      <c r="G623" s="9" t="n">
        <v>2140248</v>
      </c>
      <c r="H623" s="18" t="n">
        <v>0</v>
      </c>
      <c r="I623" s="8" t="n">
        <v>0</v>
      </c>
      <c r="J623" s="9" t="n">
        <v>0</v>
      </c>
      <c r="K623" s="18" t="n">
        <v>0.0548</v>
      </c>
      <c r="L623" s="8" t="n">
        <v>1983.3845</v>
      </c>
      <c r="M623" s="9" t="n">
        <v>2140248</v>
      </c>
      <c r="N623" s="29" t="n">
        <v>15.9225</v>
      </c>
      <c r="O623" s="30" t="n">
        <v>16.63</v>
      </c>
      <c r="P623" s="30" t="n">
        <v>15.07</v>
      </c>
      <c r="Q623" s="30" t="n">
        <v>15.8025</v>
      </c>
      <c r="R623" s="31" t="n">
        <v>-0.0075</v>
      </c>
    </row>
    <row r="624">
      <c r="A624" s="11" t="n">
        <v>44866</v>
      </c>
      <c r="B624" s="5" t="inlineStr">
        <is>
          <t>Tuesday</t>
        </is>
      </c>
      <c r="C624" s="10" t="n">
        <v>44866</v>
      </c>
      <c r="D624" s="5" t="inlineStr">
        <is>
          <t>Q3FY23</t>
        </is>
      </c>
      <c r="E624" s="18" t="n">
        <v>0.0549</v>
      </c>
      <c r="F624" s="8" t="n">
        <v>2118.0976</v>
      </c>
      <c r="G624" s="9" t="n">
        <v>2367985</v>
      </c>
      <c r="H624" s="18" t="n">
        <v>0</v>
      </c>
      <c r="I624" s="8" t="n">
        <v>0</v>
      </c>
      <c r="J624" s="9" t="n">
        <v>0</v>
      </c>
      <c r="K624" s="18" t="n">
        <v>0.0549</v>
      </c>
      <c r="L624" s="8" t="n">
        <v>2118.0976</v>
      </c>
      <c r="M624" s="9" t="n">
        <v>2367985</v>
      </c>
      <c r="N624" s="29" t="n">
        <v>15.8025</v>
      </c>
      <c r="O624" s="30" t="n">
        <v>16.2025</v>
      </c>
      <c r="P624" s="30" t="n">
        <v>15.1075</v>
      </c>
      <c r="Q624" s="30" t="n">
        <v>16.13</v>
      </c>
      <c r="R624" s="31" t="n">
        <v>0.0207</v>
      </c>
    </row>
    <row r="625">
      <c r="A625" s="11" t="n">
        <v>44867</v>
      </c>
      <c r="B625" s="5" t="inlineStr">
        <is>
          <t>Wednesday</t>
        </is>
      </c>
      <c r="C625" s="10" t="n">
        <v>44866</v>
      </c>
      <c r="D625" s="5" t="inlineStr">
        <is>
          <t>Q3FY23</t>
        </is>
      </c>
      <c r="E625" s="18" t="n">
        <v>0.0512</v>
      </c>
      <c r="F625" s="8" t="n">
        <v>2138.8599</v>
      </c>
      <c r="G625" s="9" t="n">
        <v>2320455</v>
      </c>
      <c r="H625" s="18" t="n">
        <v>0</v>
      </c>
      <c r="I625" s="8" t="n">
        <v>0</v>
      </c>
      <c r="J625" s="9" t="n">
        <v>0</v>
      </c>
      <c r="K625" s="18" t="n">
        <v>0.0512</v>
      </c>
      <c r="L625" s="8" t="n">
        <v>2138.8599</v>
      </c>
      <c r="M625" s="9" t="n">
        <v>2320455</v>
      </c>
      <c r="N625" s="29" t="n">
        <v>16.13</v>
      </c>
      <c r="O625" s="30" t="n">
        <v>16.855</v>
      </c>
      <c r="P625" s="30" t="n">
        <v>14.68</v>
      </c>
      <c r="Q625" s="30" t="n">
        <v>16.6625</v>
      </c>
      <c r="R625" s="31" t="n">
        <v>0.033</v>
      </c>
    </row>
    <row r="626">
      <c r="A626" s="11" t="n">
        <v>44868</v>
      </c>
      <c r="B626" s="5" t="inlineStr">
        <is>
          <t>Thursday</t>
        </is>
      </c>
      <c r="C626" s="10" t="n">
        <v>44866</v>
      </c>
      <c r="D626" s="5" t="inlineStr">
        <is>
          <t>Q3FY23</t>
        </is>
      </c>
      <c r="E626" s="18" t="n">
        <v>0.0248</v>
      </c>
      <c r="F626" s="8" t="n">
        <v>2196.806</v>
      </c>
      <c r="G626" s="9" t="n">
        <v>2252291</v>
      </c>
      <c r="H626" s="18" t="n">
        <v>0</v>
      </c>
      <c r="I626" s="8" t="n">
        <v>0</v>
      </c>
      <c r="J626" s="9" t="n">
        <v>0</v>
      </c>
      <c r="K626" s="18" t="n">
        <v>0.0248</v>
      </c>
      <c r="L626" s="8" t="n">
        <v>2196.806</v>
      </c>
      <c r="M626" s="9" t="n">
        <v>2252291</v>
      </c>
      <c r="N626" s="29" t="n">
        <v>16.6625</v>
      </c>
      <c r="O626" s="30" t="n">
        <v>16.7325</v>
      </c>
      <c r="P626" s="30" t="n">
        <v>14.985</v>
      </c>
      <c r="Q626" s="30" t="n">
        <v>15.9425</v>
      </c>
      <c r="R626" s="31" t="n">
        <v>-0.0432</v>
      </c>
    </row>
    <row r="627">
      <c r="A627" s="11" t="n">
        <v>44869</v>
      </c>
      <c r="B627" s="5" t="inlineStr">
        <is>
          <t>Friday</t>
        </is>
      </c>
      <c r="C627" s="10" t="n">
        <v>44866</v>
      </c>
      <c r="D627" s="5" t="inlineStr">
        <is>
          <t>Q3FY23</t>
        </is>
      </c>
      <c r="E627" s="18" t="n">
        <v>0.0549</v>
      </c>
      <c r="F627" s="8" t="n">
        <v>1978.0704</v>
      </c>
      <c r="G627" s="9" t="n">
        <v>2061929</v>
      </c>
      <c r="H627" s="18" t="n">
        <v>0</v>
      </c>
      <c r="I627" s="8" t="n">
        <v>0</v>
      </c>
      <c r="J627" s="9" t="n">
        <v>0</v>
      </c>
      <c r="K627" s="18" t="n">
        <v>0.0549</v>
      </c>
      <c r="L627" s="8" t="n">
        <v>1978.0704</v>
      </c>
      <c r="M627" s="9" t="n">
        <v>2061929</v>
      </c>
      <c r="N627" s="29" t="n">
        <v>15.9425</v>
      </c>
      <c r="O627" s="30" t="n">
        <v>16.2075</v>
      </c>
      <c r="P627" s="30" t="n">
        <v>15.4825</v>
      </c>
      <c r="Q627" s="30" t="n">
        <v>15.655</v>
      </c>
      <c r="R627" s="31" t="n">
        <v>-0.018</v>
      </c>
    </row>
    <row r="628">
      <c r="A628" s="11" t="n">
        <v>44872</v>
      </c>
      <c r="B628" s="5" t="inlineStr">
        <is>
          <t>Monday</t>
        </is>
      </c>
      <c r="C628" s="10" t="n">
        <v>44866</v>
      </c>
      <c r="D628" s="5" t="inlineStr">
        <is>
          <t>Q3FY23</t>
        </is>
      </c>
      <c r="E628" s="18" t="n">
        <v>0.0504</v>
      </c>
      <c r="F628" s="8" t="n">
        <v>2051.7136</v>
      </c>
      <c r="G628" s="9" t="n">
        <v>2244962</v>
      </c>
      <c r="H628" s="18" t="n">
        <v>0</v>
      </c>
      <c r="I628" s="8" t="n">
        <v>0</v>
      </c>
      <c r="J628" s="9" t="n">
        <v>0</v>
      </c>
      <c r="K628" s="18" t="n">
        <v>0.0504</v>
      </c>
      <c r="L628" s="8" t="n">
        <v>2051.7136</v>
      </c>
      <c r="M628" s="9" t="n">
        <v>2244962</v>
      </c>
      <c r="N628" s="29" t="n">
        <v>15.655</v>
      </c>
      <c r="O628" s="30" t="n">
        <v>16.355</v>
      </c>
      <c r="P628" s="30" t="n">
        <v>15.2775</v>
      </c>
      <c r="Q628" s="30" t="n">
        <v>15.585</v>
      </c>
      <c r="R628" s="31" t="n">
        <v>-0.0045</v>
      </c>
    </row>
    <row r="629">
      <c r="A629" s="11" t="n">
        <v>44874</v>
      </c>
      <c r="B629" s="5" t="inlineStr">
        <is>
          <t>Wednesday</t>
        </is>
      </c>
      <c r="C629" s="10" t="n">
        <v>44866</v>
      </c>
      <c r="D629" s="5" t="inlineStr">
        <is>
          <t>Q3FY23</t>
        </is>
      </c>
      <c r="E629" s="18" t="n">
        <v>0.0494</v>
      </c>
      <c r="F629" s="8" t="n">
        <v>2123.8806</v>
      </c>
      <c r="G629" s="9" t="n">
        <v>2253483</v>
      </c>
      <c r="H629" s="18" t="n">
        <v>0</v>
      </c>
      <c r="I629" s="8" t="n">
        <v>0</v>
      </c>
      <c r="J629" s="9" t="n">
        <v>0</v>
      </c>
      <c r="K629" s="18" t="n">
        <v>0.0494</v>
      </c>
      <c r="L629" s="8" t="n">
        <v>2123.8806</v>
      </c>
      <c r="M629" s="9" t="n">
        <v>2253483</v>
      </c>
      <c r="N629" s="29" t="n">
        <v>15.585</v>
      </c>
      <c r="O629" s="30" t="n">
        <v>16.0675</v>
      </c>
      <c r="P629" s="30" t="n">
        <v>15.0175</v>
      </c>
      <c r="Q629" s="30" t="n">
        <v>15.915</v>
      </c>
      <c r="R629" s="31" t="n">
        <v>0.0212</v>
      </c>
    </row>
    <row r="630">
      <c r="A630" s="11" t="n">
        <v>44875</v>
      </c>
      <c r="B630" s="5" t="inlineStr">
        <is>
          <t>Thursday</t>
        </is>
      </c>
      <c r="C630" s="10" t="n">
        <v>44866</v>
      </c>
      <c r="D630" s="5" t="inlineStr">
        <is>
          <t>Q3FY23</t>
        </is>
      </c>
      <c r="E630" s="18" t="n">
        <v>0.0238</v>
      </c>
      <c r="F630" s="8" t="n">
        <v>2240.7371</v>
      </c>
      <c r="G630" s="9" t="n">
        <v>2272162</v>
      </c>
      <c r="H630" s="18" t="n">
        <v>0</v>
      </c>
      <c r="I630" s="8" t="n">
        <v>0</v>
      </c>
      <c r="J630" s="9" t="n">
        <v>0</v>
      </c>
      <c r="K630" s="18" t="n">
        <v>0.0238</v>
      </c>
      <c r="L630" s="8" t="n">
        <v>2240.7371</v>
      </c>
      <c r="M630" s="9" t="n">
        <v>2272162</v>
      </c>
      <c r="N630" s="29" t="n">
        <v>15.915</v>
      </c>
      <c r="O630" s="30" t="n">
        <v>16.2925</v>
      </c>
      <c r="P630" s="30" t="n">
        <v>15.4925</v>
      </c>
      <c r="Q630" s="30" t="n">
        <v>15.5675</v>
      </c>
      <c r="R630" s="31" t="n">
        <v>-0.0218</v>
      </c>
    </row>
    <row r="631">
      <c r="A631" s="11" t="n">
        <v>44876</v>
      </c>
      <c r="B631" s="5" t="inlineStr">
        <is>
          <t>Friday</t>
        </is>
      </c>
      <c r="C631" s="10" t="n">
        <v>44866</v>
      </c>
      <c r="D631" s="5" t="inlineStr">
        <is>
          <t>Q3FY23</t>
        </is>
      </c>
      <c r="E631" s="18" t="n">
        <v>0.0609</v>
      </c>
      <c r="F631" s="8" t="n">
        <v>2074.6065</v>
      </c>
      <c r="G631" s="9" t="n">
        <v>2435783</v>
      </c>
      <c r="H631" s="18" t="n">
        <v>0</v>
      </c>
      <c r="I631" s="8" t="n">
        <v>0</v>
      </c>
      <c r="J631" s="9" t="n">
        <v>0</v>
      </c>
      <c r="K631" s="18" t="n">
        <v>0.0609</v>
      </c>
      <c r="L631" s="8" t="n">
        <v>2074.6065</v>
      </c>
      <c r="M631" s="9" t="n">
        <v>2435783</v>
      </c>
      <c r="N631" s="29" t="n">
        <v>15.5675</v>
      </c>
      <c r="O631" s="30" t="n">
        <v>15.5675</v>
      </c>
      <c r="P631" s="30" t="n">
        <v>14.2775</v>
      </c>
      <c r="Q631" s="30" t="n">
        <v>14.405</v>
      </c>
      <c r="R631" s="31" t="n">
        <v>-0.0747</v>
      </c>
    </row>
    <row r="632">
      <c r="A632" s="11" t="n">
        <v>44879</v>
      </c>
      <c r="B632" s="5" t="inlineStr">
        <is>
          <t>Monday</t>
        </is>
      </c>
      <c r="C632" s="10" t="n">
        <v>44866</v>
      </c>
      <c r="D632" s="5" t="inlineStr">
        <is>
          <t>Q3FY23</t>
        </is>
      </c>
      <c r="E632" s="18" t="n">
        <v>0.0491</v>
      </c>
      <c r="F632" s="8" t="n">
        <v>2064.3423</v>
      </c>
      <c r="G632" s="9" t="n">
        <v>2214896</v>
      </c>
      <c r="H632" s="18" t="n">
        <v>0</v>
      </c>
      <c r="I632" s="8" t="n">
        <v>0</v>
      </c>
      <c r="J632" s="9" t="n">
        <v>0</v>
      </c>
      <c r="K632" s="18" t="n">
        <v>0.0491</v>
      </c>
      <c r="L632" s="8" t="n">
        <v>2064.3423</v>
      </c>
      <c r="M632" s="9" t="n">
        <v>2214896</v>
      </c>
      <c r="N632" s="29" t="n">
        <v>14.405</v>
      </c>
      <c r="O632" s="30" t="n">
        <v>15.27</v>
      </c>
      <c r="P632" s="30" t="n">
        <v>12.555</v>
      </c>
      <c r="Q632" s="30" t="n">
        <v>14.91</v>
      </c>
      <c r="R632" s="31" t="n">
        <v>0.0351</v>
      </c>
    </row>
    <row r="633">
      <c r="A633" s="11" t="n">
        <v>44880</v>
      </c>
      <c r="B633" s="5" t="inlineStr">
        <is>
          <t>Tuesday</t>
        </is>
      </c>
      <c r="C633" s="10" t="n">
        <v>44866</v>
      </c>
      <c r="D633" s="5" t="inlineStr">
        <is>
          <t>Q3FY23</t>
        </is>
      </c>
      <c r="E633" s="18" t="n">
        <v>0.0441</v>
      </c>
      <c r="F633" s="8" t="n">
        <v>2116.4081</v>
      </c>
      <c r="G633" s="9" t="n">
        <v>2224429</v>
      </c>
      <c r="H633" s="18" t="n">
        <v>0</v>
      </c>
      <c r="I633" s="8" t="n">
        <v>0</v>
      </c>
      <c r="J633" s="9" t="n">
        <v>0</v>
      </c>
      <c r="K633" s="18" t="n">
        <v>0.0441</v>
      </c>
      <c r="L633" s="8" t="n">
        <v>2116.4081</v>
      </c>
      <c r="M633" s="9" t="n">
        <v>2224429</v>
      </c>
      <c r="N633" s="29" t="n">
        <v>14.91</v>
      </c>
      <c r="O633" s="30" t="n">
        <v>15.015</v>
      </c>
      <c r="P633" s="30" t="n">
        <v>13.8275</v>
      </c>
      <c r="Q633" s="30" t="n">
        <v>14.635</v>
      </c>
      <c r="R633" s="31" t="n">
        <v>-0.0184</v>
      </c>
    </row>
    <row r="634">
      <c r="A634" s="11" t="n">
        <v>44881</v>
      </c>
      <c r="B634" s="5" t="inlineStr">
        <is>
          <t>Wednesday</t>
        </is>
      </c>
      <c r="C634" s="10" t="n">
        <v>44866</v>
      </c>
      <c r="D634" s="5" t="inlineStr">
        <is>
          <t>Q3FY23</t>
        </is>
      </c>
      <c r="E634" s="18" t="n">
        <v>0.0422</v>
      </c>
      <c r="F634" s="8" t="n">
        <v>2124.2763</v>
      </c>
      <c r="G634" s="9" t="n">
        <v>2216213</v>
      </c>
      <c r="H634" s="18" t="n">
        <v>0</v>
      </c>
      <c r="I634" s="8" t="n">
        <v>0</v>
      </c>
      <c r="J634" s="9" t="n">
        <v>0</v>
      </c>
      <c r="K634" s="18" t="n">
        <v>0.0422</v>
      </c>
      <c r="L634" s="8" t="n">
        <v>2124.2763</v>
      </c>
      <c r="M634" s="9" t="n">
        <v>2216213</v>
      </c>
      <c r="N634" s="29" t="n">
        <v>14.635</v>
      </c>
      <c r="O634" s="30" t="n">
        <v>15.5325</v>
      </c>
      <c r="P634" s="30" t="n">
        <v>13.9275</v>
      </c>
      <c r="Q634" s="30" t="n">
        <v>15.1</v>
      </c>
      <c r="R634" s="31" t="n">
        <v>0.0318</v>
      </c>
    </row>
    <row r="635">
      <c r="A635" s="11" t="n">
        <v>44882</v>
      </c>
      <c r="B635" s="5" t="inlineStr">
        <is>
          <t>Thursday</t>
        </is>
      </c>
      <c r="C635" s="10" t="n">
        <v>44866</v>
      </c>
      <c r="D635" s="5" t="inlineStr">
        <is>
          <t>Q3FY23</t>
        </is>
      </c>
      <c r="E635" s="18" t="n">
        <v>0.0241</v>
      </c>
      <c r="F635" s="8" t="n">
        <v>2256.8231</v>
      </c>
      <c r="G635" s="9" t="n">
        <v>2313800</v>
      </c>
      <c r="H635" s="18" t="n">
        <v>0</v>
      </c>
      <c r="I635" s="8" t="n">
        <v>0</v>
      </c>
      <c r="J635" s="9" t="n">
        <v>0</v>
      </c>
      <c r="K635" s="18" t="n">
        <v>0.0241</v>
      </c>
      <c r="L635" s="8" t="n">
        <v>2256.8231</v>
      </c>
      <c r="M635" s="9" t="n">
        <v>2313800</v>
      </c>
      <c r="N635" s="29" t="n">
        <v>15.1</v>
      </c>
      <c r="O635" s="30" t="n">
        <v>16.2625</v>
      </c>
      <c r="P635" s="30" t="n">
        <v>13.09</v>
      </c>
      <c r="Q635" s="30" t="n">
        <v>14.8775</v>
      </c>
      <c r="R635" s="31" t="n">
        <v>-0.0147</v>
      </c>
    </row>
    <row r="636">
      <c r="A636" s="11" t="n">
        <v>44883</v>
      </c>
      <c r="B636" s="5" t="inlineStr">
        <is>
          <t>Friday</t>
        </is>
      </c>
      <c r="C636" s="10" t="n">
        <v>44866</v>
      </c>
      <c r="D636" s="5" t="inlineStr">
        <is>
          <t>Q3FY23</t>
        </is>
      </c>
      <c r="E636" s="18" t="n">
        <v>0.0553</v>
      </c>
      <c r="F636" s="8" t="n">
        <v>1583.162</v>
      </c>
      <c r="G636" s="9" t="n">
        <v>1751793</v>
      </c>
      <c r="H636" s="18" t="n">
        <v>0</v>
      </c>
      <c r="I636" s="8" t="n">
        <v>0</v>
      </c>
      <c r="J636" s="9" t="n">
        <v>0</v>
      </c>
      <c r="K636" s="18" t="n">
        <v>0.0553</v>
      </c>
      <c r="L636" s="8" t="n">
        <v>1583.162</v>
      </c>
      <c r="M636" s="9" t="n">
        <v>1751793</v>
      </c>
      <c r="N636" s="29" t="n">
        <v>14.8775</v>
      </c>
      <c r="O636" s="30" t="n">
        <v>15.6925</v>
      </c>
      <c r="P636" s="30" t="n">
        <v>13.86</v>
      </c>
      <c r="Q636" s="30" t="n">
        <v>14.39</v>
      </c>
      <c r="R636" s="31" t="n">
        <v>-0.0328</v>
      </c>
    </row>
    <row r="637">
      <c r="A637" s="11" t="n">
        <v>44886</v>
      </c>
      <c r="B637" s="5" t="inlineStr">
        <is>
          <t>Monday</t>
        </is>
      </c>
      <c r="C637" s="10" t="n">
        <v>44866</v>
      </c>
      <c r="D637" s="5" t="inlineStr">
        <is>
          <t>Q3FY23</t>
        </is>
      </c>
      <c r="E637" s="18" t="n">
        <v>0.0472</v>
      </c>
      <c r="F637" s="8" t="n">
        <v>1877.6069</v>
      </c>
      <c r="G637" s="9" t="n">
        <v>1941752</v>
      </c>
      <c r="H637" s="18" t="n">
        <v>0</v>
      </c>
      <c r="I637" s="8" t="n">
        <v>0</v>
      </c>
      <c r="J637" s="9" t="n">
        <v>0</v>
      </c>
      <c r="K637" s="18" t="n">
        <v>0.0472</v>
      </c>
      <c r="L637" s="8" t="n">
        <v>1877.6069</v>
      </c>
      <c r="M637" s="9" t="n">
        <v>1941752</v>
      </c>
      <c r="N637" s="29" t="n">
        <v>14.39</v>
      </c>
      <c r="O637" s="30" t="n">
        <v>15.5475</v>
      </c>
      <c r="P637" s="30" t="n">
        <v>13.3625</v>
      </c>
      <c r="Q637" s="30" t="n">
        <v>14.7975</v>
      </c>
      <c r="R637" s="31" t="n">
        <v>0.0283</v>
      </c>
    </row>
    <row r="638">
      <c r="A638" s="11" t="n">
        <v>44887</v>
      </c>
      <c r="B638" s="5" t="inlineStr">
        <is>
          <t>Tuesday</t>
        </is>
      </c>
      <c r="C638" s="10" t="n">
        <v>44866</v>
      </c>
      <c r="D638" s="5" t="inlineStr">
        <is>
          <t>Q3FY23</t>
        </is>
      </c>
      <c r="E638" s="18" t="n">
        <v>0.0382</v>
      </c>
      <c r="F638" s="8" t="n">
        <v>2112.6619</v>
      </c>
      <c r="G638" s="9" t="n">
        <v>2151268</v>
      </c>
      <c r="H638" s="18" t="n">
        <v>0</v>
      </c>
      <c r="I638" s="8" t="n">
        <v>0</v>
      </c>
      <c r="J638" s="9" t="n">
        <v>0</v>
      </c>
      <c r="K638" s="18" t="n">
        <v>0.0382</v>
      </c>
      <c r="L638" s="8" t="n">
        <v>2112.6619</v>
      </c>
      <c r="M638" s="9" t="n">
        <v>2151268</v>
      </c>
      <c r="N638" s="29" t="n">
        <v>14.7975</v>
      </c>
      <c r="O638" s="30" t="n">
        <v>16.2725</v>
      </c>
      <c r="P638" s="30" t="n">
        <v>13.32</v>
      </c>
      <c r="Q638" s="30" t="n">
        <v>13.8425</v>
      </c>
      <c r="R638" s="31" t="n">
        <v>-0.0645</v>
      </c>
    </row>
    <row r="639">
      <c r="A639" s="11" t="n">
        <v>44888</v>
      </c>
      <c r="B639" s="5" t="inlineStr">
        <is>
          <t>Wednesday</t>
        </is>
      </c>
      <c r="C639" s="10" t="n">
        <v>44866</v>
      </c>
      <c r="D639" s="5" t="inlineStr">
        <is>
          <t>Q3FY23</t>
        </is>
      </c>
      <c r="E639" s="18" t="n">
        <v>0.0249</v>
      </c>
      <c r="F639" s="8" t="n">
        <v>2127.3844</v>
      </c>
      <c r="G639" s="9" t="n">
        <v>2200199</v>
      </c>
      <c r="H639" s="18" t="n">
        <v>0</v>
      </c>
      <c r="I639" s="8" t="n">
        <v>0</v>
      </c>
      <c r="J639" s="9" t="n">
        <v>0</v>
      </c>
      <c r="K639" s="18" t="n">
        <v>0.0249</v>
      </c>
      <c r="L639" s="8" t="n">
        <v>2127.3844</v>
      </c>
      <c r="M639" s="9" t="n">
        <v>2200199</v>
      </c>
      <c r="N639" s="29" t="n">
        <v>13.8425</v>
      </c>
      <c r="O639" s="30" t="n">
        <v>14.3275</v>
      </c>
      <c r="P639" s="30" t="n">
        <v>11.875</v>
      </c>
      <c r="Q639" s="30" t="n">
        <v>14.0425</v>
      </c>
      <c r="R639" s="31" t="n">
        <v>0.0144</v>
      </c>
    </row>
    <row r="640">
      <c r="A640" s="11" t="n">
        <v>44889</v>
      </c>
      <c r="B640" s="5" t="inlineStr">
        <is>
          <t>Thursday</t>
        </is>
      </c>
      <c r="C640" s="10" t="n">
        <v>44866</v>
      </c>
      <c r="D640" s="5" t="inlineStr">
        <is>
          <t>Q3FY23</t>
        </is>
      </c>
      <c r="E640" s="18" t="n">
        <v>0.0245</v>
      </c>
      <c r="F640" s="8" t="n">
        <v>2208.353</v>
      </c>
      <c r="G640" s="9" t="n">
        <v>2277580</v>
      </c>
      <c r="H640" s="18" t="n">
        <v>0</v>
      </c>
      <c r="I640" s="8" t="n">
        <v>0</v>
      </c>
      <c r="J640" s="9" t="n">
        <v>0</v>
      </c>
      <c r="K640" s="18" t="n">
        <v>0.0245</v>
      </c>
      <c r="L640" s="8" t="n">
        <v>2208.353</v>
      </c>
      <c r="M640" s="9" t="n">
        <v>2277580</v>
      </c>
      <c r="N640" s="29" t="n">
        <v>14.0425</v>
      </c>
      <c r="O640" s="30" t="n">
        <v>14.0425</v>
      </c>
      <c r="P640" s="30" t="n">
        <v>12.9975</v>
      </c>
      <c r="Q640" s="30" t="n">
        <v>13.4775</v>
      </c>
      <c r="R640" s="31" t="n">
        <v>-0.0402</v>
      </c>
    </row>
    <row r="641">
      <c r="A641" s="11" t="n">
        <v>44890</v>
      </c>
      <c r="B641" s="5" t="inlineStr">
        <is>
          <t>Friday</t>
        </is>
      </c>
      <c r="C641" s="10" t="n">
        <v>44866</v>
      </c>
      <c r="D641" s="5" t="inlineStr">
        <is>
          <t>Q3FY23</t>
        </is>
      </c>
      <c r="E641" s="18" t="n">
        <v>0.0434</v>
      </c>
      <c r="F641" s="8" t="n">
        <v>2053.9431</v>
      </c>
      <c r="G641" s="9" t="n">
        <v>2300681</v>
      </c>
      <c r="H641" s="18" t="n">
        <v>0</v>
      </c>
      <c r="I641" s="8" t="n">
        <v>0</v>
      </c>
      <c r="J641" s="9" t="n">
        <v>0</v>
      </c>
      <c r="K641" s="18" t="n">
        <v>0.0434</v>
      </c>
      <c r="L641" s="8" t="n">
        <v>2053.9431</v>
      </c>
      <c r="M641" s="9" t="n">
        <v>2300681</v>
      </c>
      <c r="N641" s="29" t="n">
        <v>13.4775</v>
      </c>
      <c r="O641" s="30" t="n">
        <v>15.7725</v>
      </c>
      <c r="P641" s="30" t="n">
        <v>12.7725</v>
      </c>
      <c r="Q641" s="30" t="n">
        <v>13.3325</v>
      </c>
      <c r="R641" s="31" t="n">
        <v>-0.0108</v>
      </c>
    </row>
    <row r="642">
      <c r="A642" s="11" t="n">
        <v>44893</v>
      </c>
      <c r="B642" s="5" t="inlineStr">
        <is>
          <t>Monday</t>
        </is>
      </c>
      <c r="C642" s="10" t="n">
        <v>44866</v>
      </c>
      <c r="D642" s="5" t="inlineStr">
        <is>
          <t>Q3FY23</t>
        </is>
      </c>
      <c r="E642" s="18" t="n">
        <v>0.0392</v>
      </c>
      <c r="F642" s="8" t="n">
        <v>1950.7839</v>
      </c>
      <c r="G642" s="9" t="n">
        <v>2120385</v>
      </c>
      <c r="H642" s="18" t="n">
        <v>0</v>
      </c>
      <c r="I642" s="8" t="n">
        <v>0</v>
      </c>
      <c r="J642" s="9" t="n">
        <v>0</v>
      </c>
      <c r="K642" s="18" t="n">
        <v>0.0392</v>
      </c>
      <c r="L642" s="8" t="n">
        <v>1950.7839</v>
      </c>
      <c r="M642" s="9" t="n">
        <v>2120385</v>
      </c>
      <c r="N642" s="29" t="n">
        <v>13.3325</v>
      </c>
      <c r="O642" s="30" t="n">
        <v>14.0575</v>
      </c>
      <c r="P642" s="30" t="n">
        <v>12.41</v>
      </c>
      <c r="Q642" s="30" t="n">
        <v>13.565</v>
      </c>
      <c r="R642" s="31" t="n">
        <v>0.0174</v>
      </c>
    </row>
    <row r="643">
      <c r="A643" s="11" t="n">
        <v>44894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 t="n">
        <v>0.0361</v>
      </c>
      <c r="F643" s="8" t="n">
        <v>2074.2337</v>
      </c>
      <c r="G643" s="9" t="n">
        <v>2195865</v>
      </c>
      <c r="H643" s="18" t="n">
        <v>0</v>
      </c>
      <c r="I643" s="8" t="n">
        <v>0</v>
      </c>
      <c r="J643" s="9" t="n">
        <v>0</v>
      </c>
      <c r="K643" s="18" t="n">
        <v>0.0361</v>
      </c>
      <c r="L643" s="8" t="n">
        <v>2074.2337</v>
      </c>
      <c r="M643" s="9" t="n">
        <v>2195865</v>
      </c>
      <c r="N643" s="29" t="n">
        <v>13.565</v>
      </c>
      <c r="O643" s="30" t="n">
        <v>14.62</v>
      </c>
      <c r="P643" s="30" t="n">
        <v>12.4075</v>
      </c>
      <c r="Q643" s="30" t="n">
        <v>13.615</v>
      </c>
      <c r="R643" s="31" t="n">
        <v>0.0037</v>
      </c>
    </row>
    <row r="644">
      <c r="A644" s="11" t="n">
        <v>44895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 t="n">
        <v>0.0376</v>
      </c>
      <c r="F644" s="8" t="n">
        <v>2028.164</v>
      </c>
      <c r="G644" s="9" t="n">
        <v>2137143</v>
      </c>
      <c r="H644" s="18" t="n">
        <v>0</v>
      </c>
      <c r="I644" s="8" t="n">
        <v>0</v>
      </c>
      <c r="J644" s="9" t="n">
        <v>0</v>
      </c>
      <c r="K644" s="18" t="n">
        <v>0.0376</v>
      </c>
      <c r="L644" s="8" t="n">
        <v>2028.164</v>
      </c>
      <c r="M644" s="9" t="n">
        <v>2137143</v>
      </c>
      <c r="N644" s="29" t="n">
        <v>13.615</v>
      </c>
      <c r="O644" s="30" t="n">
        <v>14.05</v>
      </c>
      <c r="P644" s="30" t="n">
        <v>12.7525</v>
      </c>
      <c r="Q644" s="30" t="n">
        <v>13.8075</v>
      </c>
      <c r="R644" s="31" t="n">
        <v>0.0141</v>
      </c>
    </row>
    <row r="645">
      <c r="A645" s="11" t="n">
        <v>44896</v>
      </c>
      <c r="B645" s="5" t="inlineStr">
        <is>
          <t>Thursday</t>
        </is>
      </c>
      <c r="C645" s="10" t="n">
        <v>44896</v>
      </c>
      <c r="D645" s="5" t="inlineStr">
        <is>
          <t>Q3FY23</t>
        </is>
      </c>
      <c r="E645" s="18" t="n">
        <v>0.0236</v>
      </c>
      <c r="F645" s="8" t="n">
        <v>2212.7735</v>
      </c>
      <c r="G645" s="9" t="n">
        <v>2274173</v>
      </c>
      <c r="H645" s="18" t="n">
        <v>0</v>
      </c>
      <c r="I645" s="8" t="n">
        <v>0</v>
      </c>
      <c r="J645" s="9" t="n">
        <v>0</v>
      </c>
      <c r="K645" s="18" t="n">
        <v>0.0236</v>
      </c>
      <c r="L645" s="8" t="n">
        <v>2212.7735</v>
      </c>
      <c r="M645" s="9" t="n">
        <v>2274173</v>
      </c>
      <c r="N645" s="29" t="n">
        <v>13.8075</v>
      </c>
      <c r="O645" s="30" t="n">
        <v>14.23</v>
      </c>
      <c r="P645" s="30" t="n">
        <v>12.985</v>
      </c>
      <c r="Q645" s="30" t="n">
        <v>13.36</v>
      </c>
      <c r="R645" s="31" t="n">
        <v>-0.0324</v>
      </c>
    </row>
    <row r="646">
      <c r="A646" s="11" t="n">
        <v>44897</v>
      </c>
      <c r="B646" s="5" t="inlineStr">
        <is>
          <t>Friday</t>
        </is>
      </c>
      <c r="C646" s="10" t="n">
        <v>44896</v>
      </c>
      <c r="D646" s="5" t="inlineStr">
        <is>
          <t>Q3FY23</t>
        </is>
      </c>
      <c r="E646" s="18" t="n">
        <v>0.0366</v>
      </c>
      <c r="F646" s="8" t="n">
        <v>1185.8486</v>
      </c>
      <c r="G646" s="9" t="n">
        <v>1241921</v>
      </c>
      <c r="H646" s="18" t="n">
        <v>0</v>
      </c>
      <c r="I646" s="8" t="n">
        <v>0</v>
      </c>
      <c r="J646" s="9" t="n">
        <v>0</v>
      </c>
      <c r="K646" s="18" t="n">
        <v>0.0366</v>
      </c>
      <c r="L646" s="8" t="n">
        <v>1185.8486</v>
      </c>
      <c r="M646" s="9" t="n">
        <v>1241921</v>
      </c>
      <c r="N646" s="29" t="n">
        <v>13.36</v>
      </c>
      <c r="O646" s="30" t="n">
        <v>14.0925</v>
      </c>
      <c r="P646" s="30" t="n">
        <v>12.96</v>
      </c>
      <c r="Q646" s="30" t="n">
        <v>13.45</v>
      </c>
      <c r="R646" s="31" t="n">
        <v>0.0067</v>
      </c>
    </row>
    <row r="647">
      <c r="A647" s="11" t="n">
        <v>44900</v>
      </c>
      <c r="B647" s="5" t="inlineStr">
        <is>
          <t>Monday</t>
        </is>
      </c>
      <c r="C647" s="10" t="n">
        <v>44896</v>
      </c>
      <c r="D647" s="5" t="inlineStr">
        <is>
          <t>Q3FY23</t>
        </is>
      </c>
      <c r="E647" s="18" t="n">
        <v>0.0432</v>
      </c>
      <c r="F647" s="8" t="n">
        <v>2022.8873</v>
      </c>
      <c r="G647" s="9" t="n">
        <v>2106721</v>
      </c>
      <c r="H647" s="18" t="n">
        <v>0</v>
      </c>
      <c r="I647" s="8" t="n">
        <v>0.0005</v>
      </c>
      <c r="J647" s="9" t="n">
        <v>1</v>
      </c>
      <c r="K647" s="18" t="n">
        <v>0.0432</v>
      </c>
      <c r="L647" s="8" t="n">
        <v>2022.8878</v>
      </c>
      <c r="M647" s="9" t="n">
        <v>2106722</v>
      </c>
      <c r="N647" s="29" t="n">
        <v>13.45</v>
      </c>
      <c r="O647" s="30" t="n">
        <v>14.4175</v>
      </c>
      <c r="P647" s="30" t="n">
        <v>13.45</v>
      </c>
      <c r="Q647" s="30" t="n">
        <v>13.7325</v>
      </c>
      <c r="R647" s="31" t="n">
        <v>0.021</v>
      </c>
    </row>
    <row r="648">
      <c r="A648" s="11" t="n">
        <v>44901</v>
      </c>
      <c r="B648" s="5" t="inlineStr">
        <is>
          <t>Tuesday</t>
        </is>
      </c>
      <c r="C648" s="10" t="n">
        <v>44896</v>
      </c>
      <c r="D648" s="5" t="inlineStr">
        <is>
          <t>Q3FY23</t>
        </is>
      </c>
      <c r="E648" s="18" t="n">
        <v>0.0293</v>
      </c>
      <c r="F648" s="8" t="n">
        <v>2085.6966</v>
      </c>
      <c r="G648" s="9" t="n">
        <v>2209887</v>
      </c>
      <c r="H648" s="18" t="n">
        <v>0</v>
      </c>
      <c r="I648" s="8" t="n">
        <v>0</v>
      </c>
      <c r="J648" s="9" t="n">
        <v>0</v>
      </c>
      <c r="K648" s="18" t="n">
        <v>0.0293</v>
      </c>
      <c r="L648" s="8" t="n">
        <v>2085.6966</v>
      </c>
      <c r="M648" s="9" t="n">
        <v>2209887</v>
      </c>
      <c r="N648" s="29" t="n">
        <v>13.7325</v>
      </c>
      <c r="O648" s="30" t="n">
        <v>14.2525</v>
      </c>
      <c r="P648" s="30" t="n">
        <v>12.18</v>
      </c>
      <c r="Q648" s="30" t="n">
        <v>14.0425</v>
      </c>
      <c r="R648" s="31" t="n">
        <v>0.0226</v>
      </c>
    </row>
    <row r="649">
      <c r="A649" s="11" t="n">
        <v>44902</v>
      </c>
      <c r="B649" s="5" t="inlineStr">
        <is>
          <t>Wednesday</t>
        </is>
      </c>
      <c r="C649" s="10" t="n">
        <v>44896</v>
      </c>
      <c r="D649" s="5" t="inlineStr">
        <is>
          <t>Q3FY23</t>
        </is>
      </c>
      <c r="E649" s="18" t="n">
        <v>0.03</v>
      </c>
      <c r="F649" s="8" t="n">
        <v>2145.8132</v>
      </c>
      <c r="G649" s="9" t="n">
        <v>2219129</v>
      </c>
      <c r="H649" s="18" t="n">
        <v>0</v>
      </c>
      <c r="I649" s="8" t="n">
        <v>0</v>
      </c>
      <c r="J649" s="9" t="n">
        <v>0</v>
      </c>
      <c r="K649" s="18" t="n">
        <v>0.03</v>
      </c>
      <c r="L649" s="8" t="n">
        <v>2145.8132</v>
      </c>
      <c r="M649" s="9" t="n">
        <v>2219129</v>
      </c>
      <c r="N649" s="29" t="n">
        <v>14.0425</v>
      </c>
      <c r="O649" s="30" t="n">
        <v>14.4625</v>
      </c>
      <c r="P649" s="30" t="n">
        <v>13.795</v>
      </c>
      <c r="Q649" s="30" t="n">
        <v>14.0775</v>
      </c>
      <c r="R649" s="31" t="n">
        <v>0.0025</v>
      </c>
    </row>
    <row r="650">
      <c r="A650" s="11" t="n">
        <v>44903</v>
      </c>
      <c r="B650" s="5" t="inlineStr">
        <is>
          <t>Thursday</t>
        </is>
      </c>
      <c r="C650" s="10" t="n">
        <v>44896</v>
      </c>
      <c r="D650" s="5" t="inlineStr">
        <is>
          <t>Q3FY23</t>
        </is>
      </c>
      <c r="E650" s="18" t="n">
        <v>0.0258</v>
      </c>
      <c r="F650" s="8" t="n">
        <v>2278.7762</v>
      </c>
      <c r="G650" s="9" t="n">
        <v>2370921</v>
      </c>
      <c r="H650" s="18" t="n">
        <v>0</v>
      </c>
      <c r="I650" s="8" t="n">
        <v>0</v>
      </c>
      <c r="J650" s="9" t="n">
        <v>0</v>
      </c>
      <c r="K650" s="18" t="n">
        <v>0.0258</v>
      </c>
      <c r="L650" s="8" t="n">
        <v>2278.7762</v>
      </c>
      <c r="M650" s="9" t="n">
        <v>2370921</v>
      </c>
      <c r="N650" s="29" t="n">
        <v>14.0775</v>
      </c>
      <c r="O650" s="30" t="n">
        <v>14.89</v>
      </c>
      <c r="P650" s="30" t="n">
        <v>13.26</v>
      </c>
      <c r="Q650" s="30" t="n">
        <v>13.3975</v>
      </c>
      <c r="R650" s="31" t="n">
        <v>-0.0483</v>
      </c>
    </row>
    <row r="651">
      <c r="A651" s="11" t="n">
        <v>44904</v>
      </c>
      <c r="B651" s="5" t="inlineStr">
        <is>
          <t>Friday</t>
        </is>
      </c>
      <c r="C651" s="10" t="n">
        <v>44896</v>
      </c>
      <c r="D651" s="5" t="inlineStr">
        <is>
          <t>Q3FY23</t>
        </is>
      </c>
      <c r="E651" s="18" t="n">
        <v>0.034</v>
      </c>
      <c r="F651" s="8" t="n">
        <v>1751.134</v>
      </c>
      <c r="G651" s="9" t="n">
        <v>1807471</v>
      </c>
      <c r="H651" s="18" t="n">
        <v>0</v>
      </c>
      <c r="I651" s="8" t="n">
        <v>0</v>
      </c>
      <c r="J651" s="9" t="n">
        <v>0</v>
      </c>
      <c r="K651" s="18" t="n">
        <v>0.034</v>
      </c>
      <c r="L651" s="8" t="n">
        <v>1751.134</v>
      </c>
      <c r="M651" s="9" t="n">
        <v>1807471</v>
      </c>
      <c r="N651" s="29" t="n">
        <v>13.3975</v>
      </c>
      <c r="O651" s="30" t="n">
        <v>13.9625</v>
      </c>
      <c r="P651" s="30" t="n">
        <v>11.9125</v>
      </c>
      <c r="Q651" s="30" t="n">
        <v>13.4775</v>
      </c>
      <c r="R651" s="31" t="n">
        <v>0.006</v>
      </c>
    </row>
    <row r="652">
      <c r="A652" s="11" t="n">
        <v>44907</v>
      </c>
      <c r="B652" s="5" t="inlineStr">
        <is>
          <t>Monday</t>
        </is>
      </c>
      <c r="C652" s="10" t="n">
        <v>44896</v>
      </c>
      <c r="D652" s="5" t="inlineStr">
        <is>
          <t>Q3FY23</t>
        </is>
      </c>
      <c r="E652" s="18" t="n">
        <v>0.0333</v>
      </c>
      <c r="F652" s="8" t="n">
        <v>2025.6369</v>
      </c>
      <c r="G652" s="9" t="n">
        <v>2137291</v>
      </c>
      <c r="H652" s="18" t="n">
        <v>0</v>
      </c>
      <c r="I652" s="8" t="n">
        <v>0</v>
      </c>
      <c r="J652" s="9" t="n">
        <v>0</v>
      </c>
      <c r="K652" s="18" t="n">
        <v>0.0333</v>
      </c>
      <c r="L652" s="8" t="n">
        <v>2025.6369</v>
      </c>
      <c r="M652" s="9" t="n">
        <v>2137291</v>
      </c>
      <c r="N652" s="29" t="n">
        <v>13.4775</v>
      </c>
      <c r="O652" s="30" t="n">
        <v>14.15</v>
      </c>
      <c r="P652" s="30" t="n">
        <v>12.5275</v>
      </c>
      <c r="Q652" s="30" t="n">
        <v>13.3175</v>
      </c>
      <c r="R652" s="31" t="n">
        <v>-0.0119</v>
      </c>
    </row>
    <row r="653">
      <c r="A653" s="11" t="n">
        <v>44908</v>
      </c>
      <c r="B653" s="5" t="inlineStr">
        <is>
          <t>Tuesday</t>
        </is>
      </c>
      <c r="C653" s="10" t="n">
        <v>44896</v>
      </c>
      <c r="D653" s="5" t="inlineStr">
        <is>
          <t>Q3FY23</t>
        </is>
      </c>
      <c r="E653" s="18" t="n">
        <v>0.0284</v>
      </c>
      <c r="F653" s="8" t="n">
        <v>2106.1319</v>
      </c>
      <c r="G653" s="9" t="n">
        <v>2174377</v>
      </c>
      <c r="H653" s="18" t="n">
        <v>0</v>
      </c>
      <c r="I653" s="8" t="n">
        <v>0</v>
      </c>
      <c r="J653" s="9" t="n">
        <v>0</v>
      </c>
      <c r="K653" s="18" t="n">
        <v>0.0284</v>
      </c>
      <c r="L653" s="8" t="n">
        <v>2106.1319</v>
      </c>
      <c r="M653" s="9" t="n">
        <v>2174377</v>
      </c>
      <c r="N653" s="29" t="n">
        <v>13.3175</v>
      </c>
      <c r="O653" s="30" t="n">
        <v>13.5775</v>
      </c>
      <c r="P653" s="30" t="n">
        <v>11.4325</v>
      </c>
      <c r="Q653" s="30" t="n">
        <v>12.8825</v>
      </c>
      <c r="R653" s="31" t="n">
        <v>-0.0327</v>
      </c>
    </row>
    <row r="654">
      <c r="A654" s="11" t="n">
        <v>44909</v>
      </c>
      <c r="B654" s="5" t="inlineStr">
        <is>
          <t>Wednesday</t>
        </is>
      </c>
      <c r="C654" s="10" t="n">
        <v>44896</v>
      </c>
      <c r="D654" s="5" t="inlineStr">
        <is>
          <t>Q3FY23</t>
        </is>
      </c>
      <c r="E654" s="18" t="n">
        <v>0.026</v>
      </c>
      <c r="F654" s="8" t="n">
        <v>2154.1243</v>
      </c>
      <c r="G654" s="9" t="n">
        <v>2226068</v>
      </c>
      <c r="H654" s="18" t="n">
        <v>0</v>
      </c>
      <c r="I654" s="8" t="n">
        <v>0</v>
      </c>
      <c r="J654" s="9" t="n">
        <v>0</v>
      </c>
      <c r="K654" s="18" t="n">
        <v>0.026</v>
      </c>
      <c r="L654" s="8" t="n">
        <v>2154.1243</v>
      </c>
      <c r="M654" s="9" t="n">
        <v>2226068</v>
      </c>
      <c r="N654" s="29" t="n">
        <v>12.8825</v>
      </c>
      <c r="O654" s="30" t="n">
        <v>13.0825</v>
      </c>
      <c r="P654" s="30" t="n">
        <v>11.5275</v>
      </c>
      <c r="Q654" s="30" t="n">
        <v>12.885</v>
      </c>
      <c r="R654" s="31" t="n">
        <v>0.0002</v>
      </c>
    </row>
    <row r="655">
      <c r="A655" s="11" t="n">
        <v>44910</v>
      </c>
      <c r="B655" s="5" t="inlineStr">
        <is>
          <t>Thursday</t>
        </is>
      </c>
      <c r="C655" s="10" t="n">
        <v>44896</v>
      </c>
      <c r="D655" s="5" t="inlineStr">
        <is>
          <t>Q3FY23</t>
        </is>
      </c>
      <c r="E655" s="18" t="n">
        <v>0.0238</v>
      </c>
      <c r="F655" s="8" t="n">
        <v>2262.7557</v>
      </c>
      <c r="G655" s="9" t="n">
        <v>2296452</v>
      </c>
      <c r="H655" s="18" t="n">
        <v>0</v>
      </c>
      <c r="I655" s="8" t="n">
        <v>0</v>
      </c>
      <c r="J655" s="9" t="n">
        <v>0</v>
      </c>
      <c r="K655" s="18" t="n">
        <v>0.0238</v>
      </c>
      <c r="L655" s="8" t="n">
        <v>2262.7557</v>
      </c>
      <c r="M655" s="9" t="n">
        <v>2296452</v>
      </c>
      <c r="N655" s="29" t="n">
        <v>12.885</v>
      </c>
      <c r="O655" s="30" t="n">
        <v>13.8825</v>
      </c>
      <c r="P655" s="30" t="n">
        <v>12.5875</v>
      </c>
      <c r="Q655" s="30" t="n">
        <v>13.7325</v>
      </c>
      <c r="R655" s="31" t="n">
        <v>0.0658</v>
      </c>
    </row>
    <row r="656">
      <c r="A656" s="11" t="n">
        <v>44911</v>
      </c>
      <c r="B656" s="5" t="inlineStr">
        <is>
          <t>Friday</t>
        </is>
      </c>
      <c r="C656" s="10" t="n">
        <v>44896</v>
      </c>
      <c r="D656" s="5" t="inlineStr">
        <is>
          <t>Q3FY23</t>
        </is>
      </c>
      <c r="E656" s="18" t="n">
        <v>0.0416</v>
      </c>
      <c r="F656" s="8" t="n">
        <v>1551.8055</v>
      </c>
      <c r="G656" s="9" t="n">
        <v>1512771</v>
      </c>
      <c r="H656" s="18" t="n">
        <v>0</v>
      </c>
      <c r="I656" s="8" t="n">
        <v>0</v>
      </c>
      <c r="J656" s="9" t="n">
        <v>0</v>
      </c>
      <c r="K656" s="18" t="n">
        <v>0.0416</v>
      </c>
      <c r="L656" s="8" t="n">
        <v>1551.8055</v>
      </c>
      <c r="M656" s="9" t="n">
        <v>1512771</v>
      </c>
      <c r="N656" s="29" t="n">
        <v>13.7325</v>
      </c>
      <c r="O656" s="30" t="n">
        <v>14.22</v>
      </c>
      <c r="P656" s="30" t="n">
        <v>12.4925</v>
      </c>
      <c r="Q656" s="30" t="n">
        <v>14.07</v>
      </c>
      <c r="R656" s="31" t="n">
        <v>0.0246</v>
      </c>
    </row>
    <row r="657">
      <c r="A657" s="11" t="n">
        <v>44914</v>
      </c>
      <c r="B657" s="5" t="inlineStr">
        <is>
          <t>Monday</t>
        </is>
      </c>
      <c r="C657" s="10" t="n">
        <v>44896</v>
      </c>
      <c r="D657" s="5" t="inlineStr">
        <is>
          <t>Q3FY23</t>
        </is>
      </c>
      <c r="E657" s="18" t="n">
        <v>0.0405</v>
      </c>
      <c r="F657" s="8" t="n">
        <v>2007.0314</v>
      </c>
      <c r="G657" s="9" t="n">
        <v>1969162</v>
      </c>
      <c r="H657" s="18" t="n">
        <v>0</v>
      </c>
      <c r="I657" s="8" t="n">
        <v>0</v>
      </c>
      <c r="J657" s="9" t="n">
        <v>0</v>
      </c>
      <c r="K657" s="18" t="n">
        <v>0.0405</v>
      </c>
      <c r="L657" s="8" t="n">
        <v>2007.0314</v>
      </c>
      <c r="M657" s="9" t="n">
        <v>1969162</v>
      </c>
      <c r="N657" s="29" t="n">
        <v>14.07</v>
      </c>
      <c r="O657" s="30" t="n">
        <v>14.4875</v>
      </c>
      <c r="P657" s="30" t="n">
        <v>13.5</v>
      </c>
      <c r="Q657" s="30" t="n">
        <v>13.5525</v>
      </c>
      <c r="R657" s="31" t="n">
        <v>-0.0368</v>
      </c>
    </row>
    <row r="658">
      <c r="A658" s="11" t="n">
        <v>44915</v>
      </c>
      <c r="B658" s="5" t="inlineStr">
        <is>
          <t>Tuesday</t>
        </is>
      </c>
      <c r="C658" s="10" t="n">
        <v>44896</v>
      </c>
      <c r="D658" s="5" t="inlineStr">
        <is>
          <t>Q3FY23</t>
        </is>
      </c>
      <c r="E658" s="18" t="n">
        <v>0.0379</v>
      </c>
      <c r="F658" s="8" t="n">
        <v>2084.7882</v>
      </c>
      <c r="G658" s="9" t="n">
        <v>2040302</v>
      </c>
      <c r="H658" s="18" t="n">
        <v>0</v>
      </c>
      <c r="I658" s="8" t="n">
        <v>0</v>
      </c>
      <c r="J658" s="9" t="n">
        <v>0</v>
      </c>
      <c r="K658" s="18" t="n">
        <v>0.0379</v>
      </c>
      <c r="L658" s="8" t="n">
        <v>2084.7882</v>
      </c>
      <c r="M658" s="9" t="n">
        <v>2040302</v>
      </c>
      <c r="N658" s="29" t="n">
        <v>13.5525</v>
      </c>
      <c r="O658" s="30" t="n">
        <v>14.9225</v>
      </c>
      <c r="P658" s="30" t="n">
        <v>13.04</v>
      </c>
      <c r="Q658" s="30" t="n">
        <v>13.78</v>
      </c>
      <c r="R658" s="31" t="n">
        <v>0.0168</v>
      </c>
    </row>
    <row r="659">
      <c r="A659" s="11" t="n">
        <v>44916</v>
      </c>
      <c r="B659" s="5" t="inlineStr">
        <is>
          <t>Wednesday</t>
        </is>
      </c>
      <c r="C659" s="10" t="n">
        <v>44896</v>
      </c>
      <c r="D659" s="5" t="inlineStr">
        <is>
          <t>Q3FY23</t>
        </is>
      </c>
      <c r="E659" s="18" t="n">
        <v>0.0253</v>
      </c>
      <c r="F659" s="8" t="n">
        <v>2063.7021</v>
      </c>
      <c r="G659" s="9" t="n">
        <v>2014477</v>
      </c>
      <c r="H659" s="18" t="n">
        <v>0</v>
      </c>
      <c r="I659" s="8" t="n">
        <v>0</v>
      </c>
      <c r="J659" s="9" t="n">
        <v>0</v>
      </c>
      <c r="K659" s="18" t="n">
        <v>0.0253</v>
      </c>
      <c r="L659" s="8" t="n">
        <v>2063.7021</v>
      </c>
      <c r="M659" s="9" t="n">
        <v>2014477</v>
      </c>
      <c r="N659" s="29" t="n">
        <v>13.78</v>
      </c>
      <c r="O659" s="30" t="n">
        <v>16.01</v>
      </c>
      <c r="P659" s="30" t="n">
        <v>12.4625</v>
      </c>
      <c r="Q659" s="30" t="n">
        <v>15.5625</v>
      </c>
      <c r="R659" s="31" t="n">
        <v>0.1294</v>
      </c>
    </row>
    <row r="660">
      <c r="A660" s="11" t="n">
        <v>44917</v>
      </c>
      <c r="B660" s="5" t="inlineStr">
        <is>
          <t>Thursday</t>
        </is>
      </c>
      <c r="C660" s="10" t="n">
        <v>44896</v>
      </c>
      <c r="D660" s="5" t="inlineStr">
        <is>
          <t>Q3FY23</t>
        </is>
      </c>
      <c r="E660" s="18" t="n">
        <v>0.0237</v>
      </c>
      <c r="F660" s="8" t="n">
        <v>2155.715</v>
      </c>
      <c r="G660" s="9" t="n">
        <v>2221950</v>
      </c>
      <c r="H660" s="18" t="n">
        <v>0</v>
      </c>
      <c r="I660" s="8" t="n">
        <v>0</v>
      </c>
      <c r="J660" s="9" t="n">
        <v>0</v>
      </c>
      <c r="K660" s="18" t="n">
        <v>0.0237</v>
      </c>
      <c r="L660" s="8" t="n">
        <v>2155.715</v>
      </c>
      <c r="M660" s="9" t="n">
        <v>2221950</v>
      </c>
      <c r="N660" s="29" t="n">
        <v>15.5625</v>
      </c>
      <c r="O660" s="30" t="n">
        <v>16.3</v>
      </c>
      <c r="P660" s="30" t="n">
        <v>14.44</v>
      </c>
      <c r="Q660" s="30" t="n">
        <v>15.1875</v>
      </c>
      <c r="R660" s="31" t="n">
        <v>-0.0241</v>
      </c>
    </row>
    <row r="661">
      <c r="A661" s="11" t="n">
        <v>44918</v>
      </c>
      <c r="B661" s="5" t="inlineStr">
        <is>
          <t>Friday</t>
        </is>
      </c>
      <c r="C661" s="10" t="n">
        <v>44896</v>
      </c>
      <c r="D661" s="5" t="inlineStr">
        <is>
          <t>Q3FY23</t>
        </is>
      </c>
      <c r="E661" s="18" t="n">
        <v>0.038</v>
      </c>
      <c r="F661" s="8" t="n">
        <v>1695.1566</v>
      </c>
      <c r="G661" s="9" t="n">
        <v>1650779</v>
      </c>
      <c r="H661" s="18" t="n">
        <v>0</v>
      </c>
      <c r="I661" s="8" t="n">
        <v>0</v>
      </c>
      <c r="J661" s="9" t="n">
        <v>0</v>
      </c>
      <c r="K661" s="18" t="n">
        <v>0.038</v>
      </c>
      <c r="L661" s="8" t="n">
        <v>1695.1566</v>
      </c>
      <c r="M661" s="9" t="n">
        <v>1650779</v>
      </c>
      <c r="N661" s="29" t="n">
        <v>15.1875</v>
      </c>
      <c r="O661" s="30" t="n">
        <v>16.48</v>
      </c>
      <c r="P661" s="30" t="n">
        <v>14.4825</v>
      </c>
      <c r="Q661" s="30" t="n">
        <v>16.16</v>
      </c>
      <c r="R661" s="31" t="n">
        <v>0.064</v>
      </c>
    </row>
    <row r="662">
      <c r="A662" s="11" t="n">
        <v>44921</v>
      </c>
      <c r="B662" s="5" t="inlineStr">
        <is>
          <t>Monday</t>
        </is>
      </c>
      <c r="C662" s="10" t="n">
        <v>44896</v>
      </c>
      <c r="D662" s="5" t="inlineStr">
        <is>
          <t>Q3FY23</t>
        </is>
      </c>
      <c r="E662" s="18" t="n">
        <v>0.0298</v>
      </c>
      <c r="F662" s="8" t="n">
        <v>1969.8325</v>
      </c>
      <c r="G662" s="9" t="n">
        <v>1959327</v>
      </c>
      <c r="H662" s="18" t="n">
        <v>0</v>
      </c>
      <c r="I662" s="8" t="n">
        <v>0</v>
      </c>
      <c r="J662" s="9" t="n">
        <v>0</v>
      </c>
      <c r="K662" s="18" t="n">
        <v>0.0298</v>
      </c>
      <c r="L662" s="8" t="n">
        <v>1969.8325</v>
      </c>
      <c r="M662" s="9" t="n">
        <v>1959327</v>
      </c>
      <c r="N662" s="29" t="n">
        <v>16.16</v>
      </c>
      <c r="O662" s="30" t="n">
        <v>17.23</v>
      </c>
      <c r="P662" s="30" t="n">
        <v>14.3075</v>
      </c>
      <c r="Q662" s="30" t="n">
        <v>15.9325</v>
      </c>
      <c r="R662" s="31" t="n">
        <v>-0.0141</v>
      </c>
    </row>
    <row r="663">
      <c r="A663" s="11" t="n">
        <v>44922</v>
      </c>
      <c r="B663" s="5" t="inlineStr">
        <is>
          <t>Tuesday</t>
        </is>
      </c>
      <c r="C663" s="10" t="n">
        <v>44896</v>
      </c>
      <c r="D663" s="5" t="inlineStr">
        <is>
          <t>Q3FY23</t>
        </is>
      </c>
      <c r="E663" s="18" t="n">
        <v>0.0253</v>
      </c>
      <c r="F663" s="8" t="n">
        <v>2039.4235</v>
      </c>
      <c r="G663" s="9" t="n">
        <v>2049491</v>
      </c>
      <c r="H663" s="18" t="n">
        <v>0</v>
      </c>
      <c r="I663" s="8" t="n">
        <v>0</v>
      </c>
      <c r="J663" s="9" t="n">
        <v>0</v>
      </c>
      <c r="K663" s="18" t="n">
        <v>0.0253</v>
      </c>
      <c r="L663" s="8" t="n">
        <v>2039.4235</v>
      </c>
      <c r="M663" s="9" t="n">
        <v>2049491</v>
      </c>
      <c r="N663" s="29" t="n">
        <v>15.9325</v>
      </c>
      <c r="O663" s="30" t="n">
        <v>16.1325</v>
      </c>
      <c r="P663" s="30" t="n">
        <v>14.925</v>
      </c>
      <c r="Q663" s="30" t="n">
        <v>15.29</v>
      </c>
      <c r="R663" s="31" t="n">
        <v>-0.0403</v>
      </c>
    </row>
    <row r="664">
      <c r="A664" s="11" t="n">
        <v>44923</v>
      </c>
      <c r="B664" s="5" t="inlineStr">
        <is>
          <t>Wednesday</t>
        </is>
      </c>
      <c r="C664" s="10" t="n">
        <v>44896</v>
      </c>
      <c r="D664" s="5" t="inlineStr">
        <is>
          <t>Q3FY23</t>
        </is>
      </c>
      <c r="E664" s="18" t="n">
        <v>0.0157</v>
      </c>
      <c r="F664" s="8" t="n">
        <v>1467.2127</v>
      </c>
      <c r="G664" s="9" t="n">
        <v>1447628</v>
      </c>
      <c r="H664" s="18" t="n">
        <v>0</v>
      </c>
      <c r="I664" s="8" t="n">
        <v>0</v>
      </c>
      <c r="J664" s="9" t="n">
        <v>0</v>
      </c>
      <c r="K664" s="18" t="n">
        <v>0.0157</v>
      </c>
      <c r="L664" s="8" t="n">
        <v>1467.2127</v>
      </c>
      <c r="M664" s="9" t="n">
        <v>1447628</v>
      </c>
      <c r="N664" s="29" t="n">
        <v>15.29</v>
      </c>
      <c r="O664" s="30" t="n">
        <v>15.6475</v>
      </c>
      <c r="P664" s="30" t="n">
        <v>15.2725</v>
      </c>
      <c r="Q664" s="30" t="n">
        <v>15.395</v>
      </c>
      <c r="R664" s="31" t="n">
        <v>0.0069</v>
      </c>
    </row>
    <row r="665">
      <c r="A665" s="11" t="n">
        <v>44924</v>
      </c>
      <c r="B665" s="5" t="inlineStr">
        <is>
          <t>Thursday</t>
        </is>
      </c>
      <c r="C665" s="10" t="n">
        <v>44896</v>
      </c>
      <c r="D665" s="5" t="inlineStr">
        <is>
          <t>Q3FY23</t>
        </is>
      </c>
      <c r="E665" s="18" t="n">
        <v>0.0138</v>
      </c>
      <c r="F665" s="8" t="n">
        <v>1607.1692</v>
      </c>
      <c r="G665" s="9" t="n">
        <v>1630816</v>
      </c>
      <c r="H665" s="18" t="n">
        <v>0</v>
      </c>
      <c r="I665" s="8" t="n">
        <v>0</v>
      </c>
      <c r="J665" s="9" t="n">
        <v>0</v>
      </c>
      <c r="K665" s="18" t="n">
        <v>0.0138</v>
      </c>
      <c r="L665" s="8" t="n">
        <v>1607.1692</v>
      </c>
      <c r="M665" s="9" t="n">
        <v>1630816</v>
      </c>
      <c r="N665" s="29" t="n">
        <v>15.395</v>
      </c>
      <c r="O665" s="30" t="n">
        <v>15.77</v>
      </c>
      <c r="P665" s="30" t="n">
        <v>14.71</v>
      </c>
      <c r="Q665" s="30" t="n">
        <v>14.8125</v>
      </c>
      <c r="R665" s="31" t="n">
        <v>-0.0378</v>
      </c>
    </row>
    <row r="666">
      <c r="A666" s="11" t="n">
        <v>44925</v>
      </c>
      <c r="B666" s="5" t="inlineStr">
        <is>
          <t>Friday</t>
        </is>
      </c>
      <c r="C666" s="10" t="n">
        <v>44896</v>
      </c>
      <c r="D666" s="5" t="inlineStr">
        <is>
          <t>Q3FY23</t>
        </is>
      </c>
      <c r="E666" s="18" t="n">
        <v>0.0061</v>
      </c>
      <c r="F666" s="8" t="n">
        <v>10.6664</v>
      </c>
      <c r="G666" s="9" t="n">
        <v>10389</v>
      </c>
      <c r="H666" s="18" t="n">
        <v>0</v>
      </c>
      <c r="I666" s="8" t="n">
        <v>0</v>
      </c>
      <c r="J666" s="9" t="n">
        <v>0</v>
      </c>
      <c r="K666" s="18" t="n">
        <v>0.0061</v>
      </c>
      <c r="L666" s="8" t="n">
        <v>10.6664</v>
      </c>
      <c r="M666" s="9" t="n">
        <v>10389</v>
      </c>
      <c r="N666" s="29" t="n">
        <v>14.8125</v>
      </c>
      <c r="O666" s="30" t="n">
        <v>15.115</v>
      </c>
      <c r="P666" s="30" t="n">
        <v>14.2825</v>
      </c>
      <c r="Q666" s="30" t="n">
        <v>14.8675</v>
      </c>
      <c r="R666" s="31" t="n">
        <v>0.0037</v>
      </c>
    </row>
    <row r="667">
      <c r="A667" s="11" t="n">
        <v>44928</v>
      </c>
      <c r="B667" s="5" t="inlineStr">
        <is>
          <t>Monday</t>
        </is>
      </c>
      <c r="C667" s="10" t="n">
        <v>44927</v>
      </c>
      <c r="D667" s="5" t="inlineStr">
        <is>
          <t>Q4FY23</t>
        </is>
      </c>
      <c r="E667" s="18" t="n">
        <v>0.0131</v>
      </c>
      <c r="F667" s="8" t="n">
        <v>453.091</v>
      </c>
      <c r="G667" s="9" t="n">
        <v>438434</v>
      </c>
      <c r="H667" s="18" t="n">
        <v>0</v>
      </c>
      <c r="I667" s="8" t="n">
        <v>0</v>
      </c>
      <c r="J667" s="9" t="n">
        <v>0</v>
      </c>
      <c r="K667" s="18" t="n">
        <v>0.0131</v>
      </c>
      <c r="L667" s="8" t="n">
        <v>453.091</v>
      </c>
      <c r="M667" s="9" t="n">
        <v>438434</v>
      </c>
      <c r="N667" s="29" t="n">
        <v>14.8675</v>
      </c>
      <c r="O667" s="30" t="n">
        <v>15.4525</v>
      </c>
      <c r="P667" s="30" t="n">
        <v>14.5675</v>
      </c>
      <c r="Q667" s="30" t="n">
        <v>14.685</v>
      </c>
      <c r="R667" s="31" t="n">
        <v>-0.0123</v>
      </c>
    </row>
    <row r="668">
      <c r="A668" s="11" t="n">
        <v>44929</v>
      </c>
      <c r="B668" s="5" t="inlineStr">
        <is>
          <t>Tuesday</t>
        </is>
      </c>
      <c r="C668" s="10" t="n">
        <v>44927</v>
      </c>
      <c r="D668" s="5" t="inlineStr">
        <is>
          <t>Q4FY23</t>
        </is>
      </c>
      <c r="E668" s="18" t="n">
        <v>0.0059</v>
      </c>
      <c r="F668" s="8" t="n">
        <v>30.7172</v>
      </c>
      <c r="G668" s="9" t="n">
        <v>32059</v>
      </c>
      <c r="H668" s="18" t="n">
        <v>0</v>
      </c>
      <c r="I668" s="8" t="n">
        <v>0</v>
      </c>
      <c r="J668" s="9" t="n">
        <v>0</v>
      </c>
      <c r="K668" s="18" t="n">
        <v>0.0059</v>
      </c>
      <c r="L668" s="8" t="n">
        <v>30.7172</v>
      </c>
      <c r="M668" s="9" t="n">
        <v>32059</v>
      </c>
      <c r="N668" s="29" t="n">
        <v>14.685</v>
      </c>
      <c r="O668" s="30" t="n">
        <v>14.99</v>
      </c>
      <c r="P668" s="30" t="n">
        <v>14.305</v>
      </c>
      <c r="Q668" s="30" t="n">
        <v>14.385</v>
      </c>
      <c r="R668" s="31" t="n">
        <v>-0.0204</v>
      </c>
    </row>
    <row r="669">
      <c r="A669" s="11" t="n">
        <v>44930</v>
      </c>
      <c r="B669" s="5" t="inlineStr">
        <is>
          <t>Wednesday</t>
        </is>
      </c>
      <c r="C669" s="10" t="n">
        <v>44927</v>
      </c>
      <c r="D669" s="5" t="inlineStr">
        <is>
          <t>Q4FY23</t>
        </is>
      </c>
      <c r="E669" s="18" t="n">
        <v>0.0076</v>
      </c>
      <c r="F669" s="8" t="n">
        <v>54.8101</v>
      </c>
      <c r="G669" s="9" t="n">
        <v>57433</v>
      </c>
      <c r="H669" s="18" t="n">
        <v>0</v>
      </c>
      <c r="I669" s="8" t="n">
        <v>0</v>
      </c>
      <c r="J669" s="9" t="n">
        <v>0</v>
      </c>
      <c r="K669" s="18" t="n">
        <v>0.0076</v>
      </c>
      <c r="L669" s="8" t="n">
        <v>54.8101</v>
      </c>
      <c r="M669" s="9" t="n">
        <v>57433</v>
      </c>
      <c r="N669" s="29" t="n">
        <v>14.385</v>
      </c>
      <c r="O669" s="30" t="n">
        <v>15.6825</v>
      </c>
      <c r="P669" s="30" t="n">
        <v>14.33</v>
      </c>
      <c r="Q669" s="30" t="n">
        <v>15.1975</v>
      </c>
      <c r="R669" s="31" t="n">
        <v>0.0565</v>
      </c>
    </row>
    <row r="670">
      <c r="A670" s="11" t="n">
        <v>44931</v>
      </c>
      <c r="B670" s="5" t="inlineStr">
        <is>
          <t>Thursday</t>
        </is>
      </c>
      <c r="C670" s="10" t="n">
        <v>44927</v>
      </c>
      <c r="D670" s="5" t="inlineStr">
        <is>
          <t>Q4FY23</t>
        </is>
      </c>
      <c r="E670" s="18" t="n">
        <v>0.0027</v>
      </c>
      <c r="F670" s="8" t="n">
        <v>75.3</v>
      </c>
      <c r="G670" s="9" t="n">
        <v>75594</v>
      </c>
      <c r="H670" s="18" t="n">
        <v>0</v>
      </c>
      <c r="I670" s="8" t="n">
        <v>0</v>
      </c>
      <c r="J670" s="9" t="n">
        <v>0</v>
      </c>
      <c r="K670" s="18" t="n">
        <v>0.0027</v>
      </c>
      <c r="L670" s="8" t="n">
        <v>75.3</v>
      </c>
      <c r="M670" s="9" t="n">
        <v>75594</v>
      </c>
      <c r="N670" s="29" t="n">
        <v>15.1975</v>
      </c>
      <c r="O670" s="30" t="n">
        <v>15.6</v>
      </c>
      <c r="P670" s="30" t="n">
        <v>14.8125</v>
      </c>
      <c r="Q670" s="30" t="n">
        <v>14.9825</v>
      </c>
      <c r="R670" s="31" t="n">
        <v>-0.0141</v>
      </c>
    </row>
    <row r="671">
      <c r="A671" s="11" t="n">
        <v>44932</v>
      </c>
      <c r="B671" s="5" t="inlineStr">
        <is>
          <t>Friday</t>
        </is>
      </c>
      <c r="C671" s="10" t="n">
        <v>44927</v>
      </c>
      <c r="D671" s="5" t="inlineStr">
        <is>
          <t>Q4FY23</t>
        </is>
      </c>
      <c r="E671" s="18" t="n">
        <v>0.0115</v>
      </c>
      <c r="F671" s="8" t="n">
        <v>122.352</v>
      </c>
      <c r="G671" s="9" t="n">
        <v>119512</v>
      </c>
      <c r="H671" s="18" t="n">
        <v>0</v>
      </c>
      <c r="I671" s="8" t="n">
        <v>0</v>
      </c>
      <c r="J671" s="9" t="n">
        <v>0</v>
      </c>
      <c r="K671" s="18" t="n">
        <v>0.0115</v>
      </c>
      <c r="L671" s="8" t="n">
        <v>122.352</v>
      </c>
      <c r="M671" s="9" t="n">
        <v>119512</v>
      </c>
      <c r="N671" s="29" t="n">
        <v>14.9825</v>
      </c>
      <c r="O671" s="30" t="n">
        <v>15.4375</v>
      </c>
      <c r="P671" s="30" t="n">
        <v>14.6225</v>
      </c>
      <c r="Q671" s="30" t="n">
        <v>15.025</v>
      </c>
      <c r="R671" s="31" t="n">
        <v>0.0028</v>
      </c>
    </row>
    <row r="672">
      <c r="A672" s="11" t="n">
        <v>44935</v>
      </c>
      <c r="B672" s="5" t="inlineStr">
        <is>
          <t>Monday</t>
        </is>
      </c>
      <c r="C672" s="10" t="n">
        <v>44927</v>
      </c>
      <c r="D672" s="5" t="inlineStr">
        <is>
          <t>Q4FY23</t>
        </is>
      </c>
      <c r="E672" s="18" t="n">
        <v>0.0149</v>
      </c>
      <c r="F672" s="8" t="n">
        <v>158.0785</v>
      </c>
      <c r="G672" s="9" t="n">
        <v>155477</v>
      </c>
      <c r="H672" s="18" t="n">
        <v>0</v>
      </c>
      <c r="I672" s="8" t="n">
        <v>0</v>
      </c>
      <c r="J672" s="9" t="n">
        <v>0</v>
      </c>
      <c r="K672" s="18" t="n">
        <v>0.0149</v>
      </c>
      <c r="L672" s="8" t="n">
        <v>158.0785</v>
      </c>
      <c r="M672" s="9" t="n">
        <v>155477</v>
      </c>
      <c r="N672" s="29" t="n">
        <v>15.025</v>
      </c>
      <c r="O672" s="30" t="n">
        <v>15.3775</v>
      </c>
      <c r="P672" s="30" t="n">
        <v>14.53</v>
      </c>
      <c r="Q672" s="30" t="n">
        <v>14.6525</v>
      </c>
      <c r="R672" s="31" t="n">
        <v>-0.0248</v>
      </c>
    </row>
    <row r="673">
      <c r="A673" s="11" t="n">
        <v>44936</v>
      </c>
      <c r="B673" s="5" t="inlineStr">
        <is>
          <t>Tuesday</t>
        </is>
      </c>
      <c r="C673" s="10" t="n">
        <v>44927</v>
      </c>
      <c r="D673" s="5" t="inlineStr">
        <is>
          <t>Q4FY23</t>
        </is>
      </c>
      <c r="E673" s="18" t="n">
        <v>0.009299999999999999</v>
      </c>
      <c r="F673" s="8" t="n">
        <v>83.4903</v>
      </c>
      <c r="G673" s="9" t="n">
        <v>84651</v>
      </c>
      <c r="H673" s="18" t="n">
        <v>0</v>
      </c>
      <c r="I673" s="8" t="n">
        <v>0</v>
      </c>
      <c r="J673" s="9" t="n">
        <v>0</v>
      </c>
      <c r="K673" s="18" t="n">
        <v>0.009299999999999999</v>
      </c>
      <c r="L673" s="8" t="n">
        <v>83.4903</v>
      </c>
      <c r="M673" s="9" t="n">
        <v>84651</v>
      </c>
      <c r="N673" s="29" t="n">
        <v>14.6525</v>
      </c>
      <c r="O673" s="30" t="n">
        <v>15.935</v>
      </c>
      <c r="P673" s="30" t="n">
        <v>14.5625</v>
      </c>
      <c r="Q673" s="30" t="n">
        <v>15.51</v>
      </c>
      <c r="R673" s="31" t="n">
        <v>0.0585</v>
      </c>
    </row>
    <row r="674">
      <c r="A674" s="11" t="n">
        <v>44937</v>
      </c>
      <c r="B674" s="5" t="inlineStr">
        <is>
          <t>Wednesday</t>
        </is>
      </c>
      <c r="C674" s="10" t="n">
        <v>44927</v>
      </c>
      <c r="D674" s="5" t="inlineStr">
        <is>
          <t>Q4FY23</t>
        </is>
      </c>
      <c r="E674" s="18" t="n">
        <v>0.0077</v>
      </c>
      <c r="F674" s="8" t="n">
        <v>89.6127</v>
      </c>
      <c r="G674" s="9" t="n">
        <v>90205</v>
      </c>
      <c r="H674" s="18" t="n">
        <v>0</v>
      </c>
      <c r="I674" s="8" t="n">
        <v>0</v>
      </c>
      <c r="J674" s="9" t="n">
        <v>0</v>
      </c>
      <c r="K674" s="18" t="n">
        <v>0.0077</v>
      </c>
      <c r="L674" s="8" t="n">
        <v>89.6127</v>
      </c>
      <c r="M674" s="9" t="n">
        <v>90205</v>
      </c>
      <c r="N674" s="29" t="n">
        <v>15.51</v>
      </c>
      <c r="O674" s="30" t="n">
        <v>16.225</v>
      </c>
      <c r="P674" s="30" t="n">
        <v>15.115</v>
      </c>
      <c r="Q674" s="30" t="n">
        <v>15.435</v>
      </c>
      <c r="R674" s="31" t="n">
        <v>-0.0048</v>
      </c>
    </row>
    <row r="675">
      <c r="A675" s="11" t="n">
        <v>44938</v>
      </c>
      <c r="B675" s="5" t="inlineStr">
        <is>
          <t>Thursday</t>
        </is>
      </c>
      <c r="C675" s="10" t="n">
        <v>44927</v>
      </c>
      <c r="D675" s="5" t="inlineStr">
        <is>
          <t>Q4FY23</t>
        </is>
      </c>
      <c r="E675" s="18" t="n">
        <v>0.004</v>
      </c>
      <c r="F675" s="8" t="n">
        <v>89.5459</v>
      </c>
      <c r="G675" s="9" t="n">
        <v>92622</v>
      </c>
      <c r="H675" s="18" t="n">
        <v>0</v>
      </c>
      <c r="I675" s="8" t="n">
        <v>0</v>
      </c>
      <c r="J675" s="9" t="n">
        <v>0</v>
      </c>
      <c r="K675" s="18" t="n">
        <v>0.004</v>
      </c>
      <c r="L675" s="8" t="n">
        <v>89.5459</v>
      </c>
      <c r="M675" s="9" t="n">
        <v>92622</v>
      </c>
      <c r="N675" s="29" t="n">
        <v>15.435</v>
      </c>
      <c r="O675" s="30" t="n">
        <v>16.0425</v>
      </c>
      <c r="P675" s="30" t="n">
        <v>14.4175</v>
      </c>
      <c r="Q675" s="30" t="n">
        <v>15.275</v>
      </c>
      <c r="R675" s="31" t="n">
        <v>-0.0104</v>
      </c>
    </row>
    <row r="676">
      <c r="A676" s="11" t="n">
        <v>44939</v>
      </c>
      <c r="B676" s="5" t="inlineStr">
        <is>
          <t>Friday</t>
        </is>
      </c>
      <c r="C676" s="10" t="n">
        <v>44927</v>
      </c>
      <c r="D676" s="5" t="inlineStr">
        <is>
          <t>Q4FY23</t>
        </is>
      </c>
      <c r="E676" s="18" t="n">
        <v>0.0109</v>
      </c>
      <c r="F676" s="8" t="n">
        <v>88.0873</v>
      </c>
      <c r="G676" s="9" t="n">
        <v>86337</v>
      </c>
      <c r="H676" s="18" t="n">
        <v>0</v>
      </c>
      <c r="I676" s="8" t="n">
        <v>0</v>
      </c>
      <c r="J676" s="9" t="n">
        <v>0</v>
      </c>
      <c r="K676" s="18" t="n">
        <v>0.0109</v>
      </c>
      <c r="L676" s="8" t="n">
        <v>88.0873</v>
      </c>
      <c r="M676" s="9" t="n">
        <v>86337</v>
      </c>
      <c r="N676" s="29" t="n">
        <v>15.275</v>
      </c>
      <c r="O676" s="30" t="n">
        <v>15.6025</v>
      </c>
      <c r="P676" s="30" t="n">
        <v>14.395</v>
      </c>
      <c r="Q676" s="30" t="n">
        <v>14.46</v>
      </c>
      <c r="R676" s="31" t="n">
        <v>-0.0534</v>
      </c>
    </row>
    <row r="677">
      <c r="A677" s="11" t="n">
        <v>44942</v>
      </c>
      <c r="B677" s="5" t="inlineStr">
        <is>
          <t>Monday</t>
        </is>
      </c>
      <c r="C677" s="10" t="n">
        <v>44927</v>
      </c>
      <c r="D677" s="5" t="inlineStr">
        <is>
          <t>Q4FY23</t>
        </is>
      </c>
      <c r="E677" s="18" t="n">
        <v>0.0081</v>
      </c>
      <c r="F677" s="8" t="n">
        <v>67.3734</v>
      </c>
      <c r="G677" s="9" t="n">
        <v>65594</v>
      </c>
      <c r="H677" s="18" t="n">
        <v>0</v>
      </c>
      <c r="I677" s="8" t="n">
        <v>0</v>
      </c>
      <c r="J677" s="9" t="n">
        <v>0</v>
      </c>
      <c r="K677" s="18" t="n">
        <v>0.0081</v>
      </c>
      <c r="L677" s="8" t="n">
        <v>67.3734</v>
      </c>
      <c r="M677" s="9" t="n">
        <v>65594</v>
      </c>
      <c r="N677" s="29" t="n">
        <v>14.46</v>
      </c>
      <c r="O677" s="30" t="n">
        <v>15.3625</v>
      </c>
      <c r="P677" s="30" t="n">
        <v>14.46</v>
      </c>
      <c r="Q677" s="30" t="n">
        <v>15.0225</v>
      </c>
      <c r="R677" s="31" t="n">
        <v>0.0389</v>
      </c>
    </row>
    <row r="678">
      <c r="A678" s="11" t="n">
        <v>44943</v>
      </c>
      <c r="B678" s="5" t="inlineStr">
        <is>
          <t>Tuesday</t>
        </is>
      </c>
      <c r="C678" s="10" t="n">
        <v>44927</v>
      </c>
      <c r="D678" s="5" t="inlineStr">
        <is>
          <t>Q4FY23</t>
        </is>
      </c>
      <c r="E678" s="18" t="n">
        <v>0.008500000000000001</v>
      </c>
      <c r="F678" s="8" t="n">
        <v>68.34310000000001</v>
      </c>
      <c r="G678" s="9" t="n">
        <v>66686</v>
      </c>
      <c r="H678" s="18" t="n">
        <v>0</v>
      </c>
      <c r="I678" s="8" t="n">
        <v>0</v>
      </c>
      <c r="J678" s="9" t="n">
        <v>0</v>
      </c>
      <c r="K678" s="18" t="n">
        <v>0.008500000000000001</v>
      </c>
      <c r="L678" s="8" t="n">
        <v>68.34310000000001</v>
      </c>
      <c r="M678" s="9" t="n">
        <v>66686</v>
      </c>
      <c r="N678" s="29" t="n">
        <v>15.0225</v>
      </c>
      <c r="O678" s="30" t="n">
        <v>15.31</v>
      </c>
      <c r="P678" s="30" t="n">
        <v>13.84</v>
      </c>
      <c r="Q678" s="30" t="n">
        <v>14.59</v>
      </c>
      <c r="R678" s="31" t="n">
        <v>-0.0288</v>
      </c>
    </row>
    <row r="679">
      <c r="A679" s="11" t="n">
        <v>44944</v>
      </c>
      <c r="B679" s="5" t="inlineStr">
        <is>
          <t>Wednesday</t>
        </is>
      </c>
      <c r="C679" s="10" t="n">
        <v>44927</v>
      </c>
      <c r="D679" s="5" t="inlineStr">
        <is>
          <t>Q4FY23</t>
        </is>
      </c>
      <c r="E679" s="18" t="n">
        <v>0.0077</v>
      </c>
      <c r="F679" s="8" t="n">
        <v>66.384</v>
      </c>
      <c r="G679" s="9" t="n">
        <v>64808</v>
      </c>
      <c r="H679" s="18" t="n">
        <v>0</v>
      </c>
      <c r="I679" s="8" t="n">
        <v>0</v>
      </c>
      <c r="J679" s="9" t="n">
        <v>0</v>
      </c>
      <c r="K679" s="18" t="n">
        <v>0.0077</v>
      </c>
      <c r="L679" s="8" t="n">
        <v>66.384</v>
      </c>
      <c r="M679" s="9" t="n">
        <v>64808</v>
      </c>
      <c r="N679" s="29" t="n">
        <v>14.59</v>
      </c>
      <c r="O679" s="30" t="n">
        <v>14.75</v>
      </c>
      <c r="P679" s="30" t="n">
        <v>12.4725</v>
      </c>
      <c r="Q679" s="30" t="n">
        <v>14.3725</v>
      </c>
      <c r="R679" s="31" t="n">
        <v>-0.0149</v>
      </c>
    </row>
    <row r="680">
      <c r="A680" s="11" t="n">
        <v>44945</v>
      </c>
      <c r="B680" s="5" t="inlineStr">
        <is>
          <t>Thursday</t>
        </is>
      </c>
      <c r="C680" s="10" t="n">
        <v>44927</v>
      </c>
      <c r="D680" s="5" t="inlineStr">
        <is>
          <t>Q4FY23</t>
        </is>
      </c>
      <c r="E680" s="18" t="n">
        <v>0.0023</v>
      </c>
      <c r="F680" s="8" t="n">
        <v>58.24</v>
      </c>
      <c r="G680" s="9" t="n">
        <v>62667</v>
      </c>
      <c r="H680" s="18" t="n">
        <v>0</v>
      </c>
      <c r="I680" s="8" t="n">
        <v>0</v>
      </c>
      <c r="J680" s="9" t="n">
        <v>0</v>
      </c>
      <c r="K680" s="18" t="n">
        <v>0.0023</v>
      </c>
      <c r="L680" s="8" t="n">
        <v>58.24</v>
      </c>
      <c r="M680" s="9" t="n">
        <v>62667</v>
      </c>
      <c r="N680" s="29" t="n">
        <v>14.3725</v>
      </c>
      <c r="O680" s="30" t="n">
        <v>14.8325</v>
      </c>
      <c r="P680" s="30" t="n">
        <v>13.8925</v>
      </c>
      <c r="Q680" s="30" t="n">
        <v>13.96</v>
      </c>
      <c r="R680" s="31" t="n">
        <v>-0.0287</v>
      </c>
    </row>
    <row r="681">
      <c r="A681" s="11" t="n">
        <v>44946</v>
      </c>
      <c r="B681" s="5" t="inlineStr">
        <is>
          <t>Friday</t>
        </is>
      </c>
      <c r="C681" s="10" t="n">
        <v>44927</v>
      </c>
      <c r="D681" s="5" t="inlineStr">
        <is>
          <t>Q4FY23</t>
        </is>
      </c>
      <c r="E681" s="18" t="n">
        <v>0.0072</v>
      </c>
      <c r="F681" s="8" t="n">
        <v>69.0787</v>
      </c>
      <c r="G681" s="9" t="n">
        <v>67576</v>
      </c>
      <c r="H681" s="18" t="n">
        <v>0</v>
      </c>
      <c r="I681" s="8" t="n">
        <v>0</v>
      </c>
      <c r="J681" s="9" t="n">
        <v>0</v>
      </c>
      <c r="K681" s="18" t="n">
        <v>0.0072</v>
      </c>
      <c r="L681" s="8" t="n">
        <v>69.0787</v>
      </c>
      <c r="M681" s="9" t="n">
        <v>67576</v>
      </c>
      <c r="N681" s="29" t="n">
        <v>13.96</v>
      </c>
      <c r="O681" s="30" t="n">
        <v>14.185</v>
      </c>
      <c r="P681" s="30" t="n">
        <v>11.6425</v>
      </c>
      <c r="Q681" s="30" t="n">
        <v>13.7875</v>
      </c>
      <c r="R681" s="31" t="n">
        <v>-0.0124</v>
      </c>
    </row>
    <row r="682">
      <c r="A682" s="11" t="n">
        <v>44949</v>
      </c>
      <c r="B682" s="5" t="inlineStr">
        <is>
          <t>Monday</t>
        </is>
      </c>
      <c r="C682" s="10" t="n">
        <v>44927</v>
      </c>
      <c r="D682" s="5" t="inlineStr">
        <is>
          <t>Q4FY23</t>
        </is>
      </c>
      <c r="E682" s="18" t="n">
        <v>0.0064</v>
      </c>
      <c r="F682" s="8" t="n">
        <v>68.96939999999999</v>
      </c>
      <c r="G682" s="9" t="n">
        <v>67569</v>
      </c>
      <c r="H682" s="18" t="n">
        <v>0</v>
      </c>
      <c r="I682" s="8" t="n">
        <v>0</v>
      </c>
      <c r="J682" s="9" t="n">
        <v>0</v>
      </c>
      <c r="K682" s="18" t="n">
        <v>0.0064</v>
      </c>
      <c r="L682" s="8" t="n">
        <v>68.96939999999999</v>
      </c>
      <c r="M682" s="9" t="n">
        <v>67569</v>
      </c>
      <c r="N682" s="29" t="n">
        <v>13.7875</v>
      </c>
      <c r="O682" s="30" t="n">
        <v>14.26</v>
      </c>
      <c r="P682" s="30" t="n">
        <v>13.48</v>
      </c>
      <c r="Q682" s="30" t="n">
        <v>13.6175</v>
      </c>
      <c r="R682" s="31" t="n">
        <v>-0.0123</v>
      </c>
    </row>
    <row r="683">
      <c r="A683" s="11" t="n">
        <v>44950</v>
      </c>
      <c r="B683" s="5" t="inlineStr">
        <is>
          <t>Tuesday</t>
        </is>
      </c>
      <c r="C683" s="10" t="n">
        <v>44927</v>
      </c>
      <c r="D683" s="5" t="inlineStr">
        <is>
          <t>Q4FY23</t>
        </is>
      </c>
      <c r="E683" s="18" t="n">
        <v>0.0043</v>
      </c>
      <c r="F683" s="8" t="n">
        <v>83.20310000000001</v>
      </c>
      <c r="G683" s="9" t="n">
        <v>82085</v>
      </c>
      <c r="H683" s="18" t="n">
        <v>0</v>
      </c>
      <c r="I683" s="8" t="n">
        <v>0</v>
      </c>
      <c r="J683" s="9" t="n">
        <v>0</v>
      </c>
      <c r="K683" s="18" t="n">
        <v>0.0043</v>
      </c>
      <c r="L683" s="8" t="n">
        <v>83.20310000000001</v>
      </c>
      <c r="M683" s="9" t="n">
        <v>82085</v>
      </c>
      <c r="N683" s="29" t="n">
        <v>13.6175</v>
      </c>
      <c r="O683" s="30" t="n">
        <v>13.81</v>
      </c>
      <c r="P683" s="30" t="n">
        <v>13.3</v>
      </c>
      <c r="Q683" s="30" t="n">
        <v>13.6575</v>
      </c>
      <c r="R683" s="31" t="n">
        <v>0.0029</v>
      </c>
    </row>
    <row r="684">
      <c r="A684" s="11" t="n">
        <v>44951</v>
      </c>
      <c r="B684" s="5" t="inlineStr">
        <is>
          <t>Wednesday</t>
        </is>
      </c>
      <c r="C684" s="10" t="n">
        <v>44927</v>
      </c>
      <c r="D684" s="5" t="inlineStr">
        <is>
          <t>Q4FY23</t>
        </is>
      </c>
      <c r="E684" s="18" t="n">
        <v>0.0026</v>
      </c>
      <c r="F684" s="8" t="n">
        <v>82.949</v>
      </c>
      <c r="G684" s="9" t="n">
        <v>84019</v>
      </c>
      <c r="H684" s="18" t="n">
        <v>0</v>
      </c>
      <c r="I684" s="8" t="n">
        <v>0</v>
      </c>
      <c r="J684" s="9" t="n">
        <v>0</v>
      </c>
      <c r="K684" s="18" t="n">
        <v>0.0026</v>
      </c>
      <c r="L684" s="8" t="n">
        <v>82.949</v>
      </c>
      <c r="M684" s="9" t="n">
        <v>84019</v>
      </c>
      <c r="N684" s="29" t="n">
        <v>13.6575</v>
      </c>
      <c r="O684" s="30" t="n">
        <v>15.4225</v>
      </c>
      <c r="P684" s="30" t="n">
        <v>13.5175</v>
      </c>
      <c r="Q684" s="30" t="n">
        <v>14.655</v>
      </c>
      <c r="R684" s="31" t="n">
        <v>0.073</v>
      </c>
    </row>
    <row r="685">
      <c r="A685" s="11" t="n">
        <v>44953</v>
      </c>
      <c r="B685" s="5" t="inlineStr">
        <is>
          <t>Friday</t>
        </is>
      </c>
      <c r="C685" s="10" t="n">
        <v>44927</v>
      </c>
      <c r="D685" s="5" t="inlineStr">
        <is>
          <t>Q4FY23</t>
        </is>
      </c>
      <c r="E685" s="18" t="n">
        <v>0.012</v>
      </c>
      <c r="F685" s="8" t="n">
        <v>23.2261</v>
      </c>
      <c r="G685" s="9" t="n">
        <v>22926</v>
      </c>
      <c r="H685" s="18" t="n">
        <v>0</v>
      </c>
      <c r="I685" s="8" t="n">
        <v>0</v>
      </c>
      <c r="J685" s="9" t="n">
        <v>0</v>
      </c>
      <c r="K685" s="18" t="n">
        <v>0.012</v>
      </c>
      <c r="L685" s="8" t="n">
        <v>23.2261</v>
      </c>
      <c r="M685" s="9" t="n">
        <v>22926</v>
      </c>
      <c r="N685" s="29" t="n">
        <v>14.655</v>
      </c>
      <c r="O685" s="30" t="n">
        <v>18.0125</v>
      </c>
      <c r="P685" s="30" t="n">
        <v>14.5825</v>
      </c>
      <c r="Q685" s="30" t="n">
        <v>17.32</v>
      </c>
      <c r="R685" s="31" t="n">
        <v>0.1818</v>
      </c>
    </row>
    <row r="686">
      <c r="A686" s="11" t="n">
        <v>44956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 t="n">
        <v>0.013</v>
      </c>
      <c r="F686" s="8" t="n">
        <v>77.5274</v>
      </c>
      <c r="G686" s="9" t="n">
        <v>76860</v>
      </c>
      <c r="H686" s="18" t="n">
        <v>0</v>
      </c>
      <c r="I686" s="8" t="n">
        <v>0</v>
      </c>
      <c r="J686" s="9" t="n">
        <v>0</v>
      </c>
      <c r="K686" s="18" t="n">
        <v>0.013</v>
      </c>
      <c r="L686" s="8" t="n">
        <v>77.5274</v>
      </c>
      <c r="M686" s="9" t="n">
        <v>76860</v>
      </c>
      <c r="N686" s="29" t="n">
        <v>17.32</v>
      </c>
      <c r="O686" s="30" t="n">
        <v>19.39</v>
      </c>
      <c r="P686" s="30" t="n">
        <v>17.29</v>
      </c>
      <c r="Q686" s="30" t="n">
        <v>17.71</v>
      </c>
      <c r="R686" s="31" t="n">
        <v>0.0225</v>
      </c>
    </row>
    <row r="687">
      <c r="A687" s="11" t="n">
        <v>44957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 t="n">
        <v>0.0113</v>
      </c>
      <c r="F687" s="8" t="n">
        <v>86.9824</v>
      </c>
      <c r="G687" s="9" t="n">
        <v>86038</v>
      </c>
      <c r="H687" s="18" t="n">
        <v>0</v>
      </c>
      <c r="I687" s="8" t="n">
        <v>0</v>
      </c>
      <c r="J687" s="9" t="n">
        <v>0</v>
      </c>
      <c r="K687" s="18" t="n">
        <v>0.0113</v>
      </c>
      <c r="L687" s="8" t="n">
        <v>86.9824</v>
      </c>
      <c r="M687" s="9" t="n">
        <v>86038</v>
      </c>
      <c r="N687" s="29" t="n">
        <v>17.71</v>
      </c>
      <c r="O687" s="30" t="n">
        <v>18.3675</v>
      </c>
      <c r="P687" s="30" t="n">
        <v>16.565</v>
      </c>
      <c r="Q687" s="30" t="n">
        <v>16.875</v>
      </c>
      <c r="R687" s="31" t="n">
        <v>-0.0471</v>
      </c>
    </row>
    <row r="688">
      <c r="A688" s="11" t="n">
        <v>44958</v>
      </c>
      <c r="B688" s="5" t="inlineStr">
        <is>
          <t>Wednesday</t>
        </is>
      </c>
      <c r="C688" s="10" t="n">
        <v>44958</v>
      </c>
      <c r="D688" s="5" t="inlineStr">
        <is>
          <t>Q4FY23</t>
        </is>
      </c>
      <c r="E688" s="18" t="n">
        <v>0.0112</v>
      </c>
      <c r="F688" s="8" t="n">
        <v>41.3762</v>
      </c>
      <c r="G688" s="9" t="n">
        <v>41046</v>
      </c>
      <c r="H688" s="18" t="n">
        <v>0</v>
      </c>
      <c r="I688" s="8" t="n">
        <v>0</v>
      </c>
      <c r="J688" s="9" t="n">
        <v>0</v>
      </c>
      <c r="K688" s="18" t="n">
        <v>0.0112</v>
      </c>
      <c r="L688" s="8" t="n">
        <v>41.3762</v>
      </c>
      <c r="M688" s="9" t="n">
        <v>41046</v>
      </c>
      <c r="N688" s="29" t="n">
        <v>16.875</v>
      </c>
      <c r="O688" s="30" t="n">
        <v>18.54</v>
      </c>
      <c r="P688" s="30" t="n">
        <v>14.8475</v>
      </c>
      <c r="Q688" s="30" t="n">
        <v>16.78</v>
      </c>
      <c r="R688" s="31" t="n">
        <v>-0.0056</v>
      </c>
    </row>
    <row r="689">
      <c r="A689" s="11" t="n">
        <v>44959</v>
      </c>
      <c r="B689" s="5" t="inlineStr">
        <is>
          <t>Thursday</t>
        </is>
      </c>
      <c r="C689" s="10" t="n">
        <v>44958</v>
      </c>
      <c r="D689" s="5" t="inlineStr">
        <is>
          <t>Q4FY23</t>
        </is>
      </c>
      <c r="E689" s="18" t="n">
        <v>0.0037</v>
      </c>
      <c r="F689" s="8" t="n">
        <v>79.4205</v>
      </c>
      <c r="G689" s="9" t="n">
        <v>82819</v>
      </c>
      <c r="H689" s="18" t="n">
        <v>0</v>
      </c>
      <c r="I689" s="8" t="n">
        <v>0</v>
      </c>
      <c r="J689" s="9" t="n">
        <v>0</v>
      </c>
      <c r="K689" s="18" t="n">
        <v>0.0037</v>
      </c>
      <c r="L689" s="8" t="n">
        <v>79.4205</v>
      </c>
      <c r="M689" s="9" t="n">
        <v>82819</v>
      </c>
      <c r="N689" s="29" t="n">
        <v>16.78</v>
      </c>
      <c r="O689" s="30" t="n">
        <v>17.7675</v>
      </c>
      <c r="P689" s="30" t="n">
        <v>15.5075</v>
      </c>
      <c r="Q689" s="30" t="n">
        <v>15.7325</v>
      </c>
      <c r="R689" s="31" t="n">
        <v>-0.0624</v>
      </c>
    </row>
    <row r="690">
      <c r="A690" s="11" t="n">
        <v>44960</v>
      </c>
      <c r="B690" s="5" t="inlineStr">
        <is>
          <t>Friday</t>
        </is>
      </c>
      <c r="C690" s="10" t="n">
        <v>44958</v>
      </c>
      <c r="D690" s="5" t="inlineStr">
        <is>
          <t>Q4FY23</t>
        </is>
      </c>
      <c r="E690" s="18" t="n">
        <v>0.0127</v>
      </c>
      <c r="F690" s="8" t="n">
        <v>83.9931</v>
      </c>
      <c r="G690" s="9" t="n">
        <v>83879</v>
      </c>
      <c r="H690" s="18" t="n">
        <v>0</v>
      </c>
      <c r="I690" s="8" t="n">
        <v>0</v>
      </c>
      <c r="J690" s="9" t="n">
        <v>0</v>
      </c>
      <c r="K690" s="18" t="n">
        <v>0.0127</v>
      </c>
      <c r="L690" s="8" t="n">
        <v>83.9931</v>
      </c>
      <c r="M690" s="9" t="n">
        <v>83879</v>
      </c>
      <c r="N690" s="29" t="n">
        <v>15.7325</v>
      </c>
      <c r="O690" s="30" t="n">
        <v>15.7575</v>
      </c>
      <c r="P690" s="30" t="n">
        <v>14.27</v>
      </c>
      <c r="Q690" s="30" t="n">
        <v>14.3975</v>
      </c>
      <c r="R690" s="31" t="n">
        <v>-0.0849</v>
      </c>
    </row>
    <row r="691">
      <c r="A691" s="11" t="n">
        <v>44963</v>
      </c>
      <c r="B691" s="5" t="inlineStr">
        <is>
          <t>Monday</t>
        </is>
      </c>
      <c r="C691" s="10" t="n">
        <v>44958</v>
      </c>
      <c r="D691" s="5" t="inlineStr">
        <is>
          <t>Q4FY23</t>
        </is>
      </c>
      <c r="E691" s="18" t="n">
        <v>0.0081</v>
      </c>
      <c r="F691" s="8" t="n">
        <v>86.6206</v>
      </c>
      <c r="G691" s="9" t="n">
        <v>87049</v>
      </c>
      <c r="H691" s="18" t="n">
        <v>0</v>
      </c>
      <c r="I691" s="8" t="n">
        <v>0</v>
      </c>
      <c r="J691" s="9" t="n">
        <v>0</v>
      </c>
      <c r="K691" s="18" t="n">
        <v>0.0081</v>
      </c>
      <c r="L691" s="8" t="n">
        <v>86.6206</v>
      </c>
      <c r="M691" s="9" t="n">
        <v>87049</v>
      </c>
      <c r="N691" s="29" t="n">
        <v>14.3975</v>
      </c>
      <c r="O691" s="30" t="n">
        <v>15.205</v>
      </c>
      <c r="P691" s="30" t="n">
        <v>14.185</v>
      </c>
      <c r="Q691" s="30" t="n">
        <v>14.6875</v>
      </c>
      <c r="R691" s="31" t="n">
        <v>0.0201</v>
      </c>
    </row>
    <row r="692">
      <c r="A692" s="11" t="n">
        <v>44964</v>
      </c>
      <c r="B692" s="5" t="inlineStr">
        <is>
          <t>Tuesday</t>
        </is>
      </c>
      <c r="C692" s="10" t="n">
        <v>44958</v>
      </c>
      <c r="D692" s="5" t="inlineStr">
        <is>
          <t>Q4FY23</t>
        </is>
      </c>
      <c r="E692" s="18" t="n">
        <v>0.0054</v>
      </c>
      <c r="F692" s="8" t="n">
        <v>82.4906</v>
      </c>
      <c r="G692" s="9" t="n">
        <v>82777</v>
      </c>
      <c r="H692" s="18" t="n">
        <v>0</v>
      </c>
      <c r="I692" s="8" t="n">
        <v>0</v>
      </c>
      <c r="J692" s="9" t="n">
        <v>0</v>
      </c>
      <c r="K692" s="18" t="n">
        <v>0.0054</v>
      </c>
      <c r="L692" s="8" t="n">
        <v>82.4906</v>
      </c>
      <c r="M692" s="9" t="n">
        <v>82777</v>
      </c>
      <c r="N692" s="29" t="n">
        <v>14.6875</v>
      </c>
      <c r="O692" s="30" t="n">
        <v>14.875</v>
      </c>
      <c r="P692" s="30" t="n">
        <v>13.665</v>
      </c>
      <c r="Q692" s="30" t="n">
        <v>14.125</v>
      </c>
      <c r="R692" s="31" t="n">
        <v>-0.0383</v>
      </c>
    </row>
    <row r="693">
      <c r="A693" s="11" t="n">
        <v>44965</v>
      </c>
      <c r="B693" s="5" t="inlineStr">
        <is>
          <t>Wednesday</t>
        </is>
      </c>
      <c r="C693" s="10" t="n">
        <v>44958</v>
      </c>
      <c r="D693" s="5" t="inlineStr">
        <is>
          <t>Q4FY23</t>
        </is>
      </c>
      <c r="E693" s="18" t="n">
        <v>0.0089</v>
      </c>
      <c r="F693" s="8" t="n">
        <v>81.66200000000001</v>
      </c>
      <c r="G693" s="9" t="n">
        <v>84900</v>
      </c>
      <c r="H693" s="18" t="n">
        <v>0</v>
      </c>
      <c r="I693" s="8" t="n">
        <v>0</v>
      </c>
      <c r="J693" s="9" t="n">
        <v>0</v>
      </c>
      <c r="K693" s="18" t="n">
        <v>0.0089</v>
      </c>
      <c r="L693" s="8" t="n">
        <v>81.66200000000001</v>
      </c>
      <c r="M693" s="9" t="n">
        <v>84900</v>
      </c>
      <c r="N693" s="29" t="n">
        <v>14.125</v>
      </c>
      <c r="O693" s="30" t="n">
        <v>14.2475</v>
      </c>
      <c r="P693" s="30" t="n">
        <v>13.535</v>
      </c>
      <c r="Q693" s="30" t="n">
        <v>13.595</v>
      </c>
      <c r="R693" s="31" t="n">
        <v>-0.0375</v>
      </c>
    </row>
    <row r="694">
      <c r="A694" s="11" t="n">
        <v>44966</v>
      </c>
      <c r="B694" s="5" t="inlineStr">
        <is>
          <t>Thursday</t>
        </is>
      </c>
      <c r="C694" s="10" t="n">
        <v>44958</v>
      </c>
      <c r="D694" s="5" t="inlineStr">
        <is>
          <t>Q4FY23</t>
        </is>
      </c>
      <c r="E694" s="18" t="n">
        <v>0.0025</v>
      </c>
      <c r="F694" s="8" t="n">
        <v>75.9851</v>
      </c>
      <c r="G694" s="9" t="n">
        <v>82108</v>
      </c>
      <c r="H694" s="18" t="n">
        <v>0</v>
      </c>
      <c r="I694" s="8" t="n">
        <v>0</v>
      </c>
      <c r="J694" s="9" t="n">
        <v>0</v>
      </c>
      <c r="K694" s="18" t="n">
        <v>0.0025</v>
      </c>
      <c r="L694" s="8" t="n">
        <v>75.9851</v>
      </c>
      <c r="M694" s="9" t="n">
        <v>82108</v>
      </c>
      <c r="N694" s="29" t="n">
        <v>13.595</v>
      </c>
      <c r="O694" s="30" t="n">
        <v>13.815</v>
      </c>
      <c r="P694" s="30" t="n">
        <v>12.0625</v>
      </c>
      <c r="Q694" s="30" t="n">
        <v>13.04</v>
      </c>
      <c r="R694" s="31" t="n">
        <v>-0.0408</v>
      </c>
    </row>
    <row r="695">
      <c r="A695" s="11" t="n">
        <v>44967</v>
      </c>
      <c r="B695" s="5" t="inlineStr">
        <is>
          <t>Friday</t>
        </is>
      </c>
      <c r="C695" s="10" t="n">
        <v>44958</v>
      </c>
      <c r="D695" s="5" t="inlineStr">
        <is>
          <t>Q4FY23</t>
        </is>
      </c>
      <c r="E695" s="18" t="n">
        <v>0.0074</v>
      </c>
      <c r="F695" s="8" t="n">
        <v>83.37430000000001</v>
      </c>
      <c r="G695" s="9" t="n">
        <v>83645</v>
      </c>
      <c r="H695" s="18" t="n">
        <v>0</v>
      </c>
      <c r="I695" s="8" t="n">
        <v>0</v>
      </c>
      <c r="J695" s="9" t="n">
        <v>0</v>
      </c>
      <c r="K695" s="18" t="n">
        <v>0.0074</v>
      </c>
      <c r="L695" s="8" t="n">
        <v>83.37430000000001</v>
      </c>
      <c r="M695" s="9" t="n">
        <v>83645</v>
      </c>
      <c r="N695" s="29" t="n">
        <v>13.04</v>
      </c>
      <c r="O695" s="30" t="n">
        <v>13.2775</v>
      </c>
      <c r="P695" s="30" t="n">
        <v>12.2075</v>
      </c>
      <c r="Q695" s="30" t="n">
        <v>12.745</v>
      </c>
      <c r="R695" s="31" t="n">
        <v>-0.0226</v>
      </c>
    </row>
    <row r="696">
      <c r="A696" s="11" t="n">
        <v>44970</v>
      </c>
      <c r="B696" s="5" t="inlineStr">
        <is>
          <t>Monday</t>
        </is>
      </c>
      <c r="C696" s="10" t="n">
        <v>44958</v>
      </c>
      <c r="D696" s="5" t="inlineStr">
        <is>
          <t>Q4FY23</t>
        </is>
      </c>
      <c r="E696" s="18" t="n">
        <v>0.0065</v>
      </c>
      <c r="F696" s="8" t="n">
        <v>81.5321</v>
      </c>
      <c r="G696" s="9" t="n">
        <v>81955</v>
      </c>
      <c r="H696" s="18" t="n">
        <v>0</v>
      </c>
      <c r="I696" s="8" t="n">
        <v>0</v>
      </c>
      <c r="J696" s="9" t="n">
        <v>0</v>
      </c>
      <c r="K696" s="18" t="n">
        <v>0.0065</v>
      </c>
      <c r="L696" s="8" t="n">
        <v>81.5321</v>
      </c>
      <c r="M696" s="9" t="n">
        <v>81955</v>
      </c>
      <c r="N696" s="29" t="n">
        <v>12.745</v>
      </c>
      <c r="O696" s="30" t="n">
        <v>14.095</v>
      </c>
      <c r="P696" s="30" t="n">
        <v>11.83</v>
      </c>
      <c r="Q696" s="30" t="n">
        <v>13.68</v>
      </c>
      <c r="R696" s="31" t="n">
        <v>0.07340000000000001</v>
      </c>
    </row>
    <row r="697">
      <c r="A697" s="11" t="n">
        <v>44971</v>
      </c>
      <c r="B697" s="5" t="inlineStr">
        <is>
          <t>Tuesday</t>
        </is>
      </c>
      <c r="C697" s="10" t="n">
        <v>44958</v>
      </c>
      <c r="D697" s="5" t="inlineStr">
        <is>
          <t>Q4FY23</t>
        </is>
      </c>
      <c r="E697" s="18" t="n">
        <v>0.0091</v>
      </c>
      <c r="F697" s="8" t="n">
        <v>76.80419999999999</v>
      </c>
      <c r="G697" s="9" t="n">
        <v>77727</v>
      </c>
      <c r="H697" s="18" t="n">
        <v>0</v>
      </c>
      <c r="I697" s="8" t="n">
        <v>0</v>
      </c>
      <c r="J697" s="9" t="n">
        <v>0</v>
      </c>
      <c r="K697" s="18" t="n">
        <v>0.0091</v>
      </c>
      <c r="L697" s="8" t="n">
        <v>76.80419999999999</v>
      </c>
      <c r="M697" s="9" t="n">
        <v>77727</v>
      </c>
      <c r="N697" s="29" t="n">
        <v>13.68</v>
      </c>
      <c r="O697" s="30" t="n">
        <v>13.68</v>
      </c>
      <c r="P697" s="30" t="n">
        <v>12.4525</v>
      </c>
      <c r="Q697" s="30" t="n">
        <v>13.4525</v>
      </c>
      <c r="R697" s="31" t="n">
        <v>-0.0166</v>
      </c>
    </row>
    <row r="698">
      <c r="A698" s="11" t="n">
        <v>44972</v>
      </c>
      <c r="B698" s="5" t="inlineStr">
        <is>
          <t>Wednesday</t>
        </is>
      </c>
      <c r="C698" s="10" t="n">
        <v>44958</v>
      </c>
      <c r="D698" s="5" t="inlineStr">
        <is>
          <t>Q4FY23</t>
        </is>
      </c>
      <c r="E698" s="18" t="n">
        <v>0.0058</v>
      </c>
      <c r="F698" s="8" t="n">
        <v>79.128</v>
      </c>
      <c r="G698" s="9" t="n">
        <v>83282</v>
      </c>
      <c r="H698" s="18" t="n">
        <v>0</v>
      </c>
      <c r="I698" s="8" t="n">
        <v>0</v>
      </c>
      <c r="J698" s="9" t="n">
        <v>0</v>
      </c>
      <c r="K698" s="18" t="n">
        <v>0.0058</v>
      </c>
      <c r="L698" s="8" t="n">
        <v>79.128</v>
      </c>
      <c r="M698" s="9" t="n">
        <v>83282</v>
      </c>
      <c r="N698" s="29" t="n">
        <v>13.4525</v>
      </c>
      <c r="O698" s="30" t="n">
        <v>13.4525</v>
      </c>
      <c r="P698" s="30" t="n">
        <v>11.28</v>
      </c>
      <c r="Q698" s="30" t="n">
        <v>12.86</v>
      </c>
      <c r="R698" s="31" t="n">
        <v>-0.044</v>
      </c>
    </row>
    <row r="699">
      <c r="A699" s="11" t="n">
        <v>44973</v>
      </c>
      <c r="B699" s="5" t="inlineStr">
        <is>
          <t>Thursday</t>
        </is>
      </c>
      <c r="C699" s="10" t="n">
        <v>44958</v>
      </c>
      <c r="D699" s="5" t="inlineStr">
        <is>
          <t>Q4FY23</t>
        </is>
      </c>
      <c r="E699" s="18" t="n">
        <v>0.0019</v>
      </c>
      <c r="F699" s="8" t="n">
        <v>59.4318</v>
      </c>
      <c r="G699" s="9" t="n">
        <v>61680</v>
      </c>
      <c r="H699" s="18" t="n">
        <v>0</v>
      </c>
      <c r="I699" s="8" t="n">
        <v>0</v>
      </c>
      <c r="J699" s="9" t="n">
        <v>0</v>
      </c>
      <c r="K699" s="18" t="n">
        <v>0.0019</v>
      </c>
      <c r="L699" s="8" t="n">
        <v>59.4318</v>
      </c>
      <c r="M699" s="9" t="n">
        <v>61680</v>
      </c>
      <c r="N699" s="29" t="n">
        <v>12.86</v>
      </c>
      <c r="O699" s="30" t="n">
        <v>13.1625</v>
      </c>
      <c r="P699" s="30" t="n">
        <v>10.1725</v>
      </c>
      <c r="Q699" s="30" t="n">
        <v>12.89</v>
      </c>
      <c r="R699" s="31" t="n">
        <v>0.0023</v>
      </c>
    </row>
    <row r="700">
      <c r="A700" s="11" t="n">
        <v>44974</v>
      </c>
      <c r="B700" s="5" t="inlineStr">
        <is>
          <t>Friday</t>
        </is>
      </c>
      <c r="C700" s="10" t="n">
        <v>44958</v>
      </c>
      <c r="D700" s="5" t="inlineStr">
        <is>
          <t>Q4FY23</t>
        </is>
      </c>
      <c r="E700" s="18" t="n">
        <v>0.008399999999999999</v>
      </c>
      <c r="F700" s="8" t="n">
        <v>62.5081</v>
      </c>
      <c r="G700" s="9" t="n">
        <v>64894</v>
      </c>
      <c r="H700" s="18" t="n">
        <v>0</v>
      </c>
      <c r="I700" s="8" t="n">
        <v>0</v>
      </c>
      <c r="J700" s="9" t="n">
        <v>0</v>
      </c>
      <c r="K700" s="18" t="n">
        <v>0.008399999999999999</v>
      </c>
      <c r="L700" s="8" t="n">
        <v>62.5081</v>
      </c>
      <c r="M700" s="9" t="n">
        <v>64894</v>
      </c>
      <c r="N700" s="29" t="n">
        <v>12.89</v>
      </c>
      <c r="O700" s="30" t="n">
        <v>13.52</v>
      </c>
      <c r="P700" s="30" t="n">
        <v>10.8025</v>
      </c>
      <c r="Q700" s="30" t="n">
        <v>13.085</v>
      </c>
      <c r="R700" s="31" t="n">
        <v>0.0151</v>
      </c>
    </row>
    <row r="701">
      <c r="A701" s="11" t="n">
        <v>44977</v>
      </c>
      <c r="B701" s="5" t="inlineStr">
        <is>
          <t>Monday</t>
        </is>
      </c>
      <c r="C701" s="10" t="n">
        <v>44958</v>
      </c>
      <c r="D701" s="5" t="inlineStr">
        <is>
          <t>Q4FY23</t>
        </is>
      </c>
      <c r="E701" s="18" t="n">
        <v>0.0059</v>
      </c>
      <c r="F701" s="8" t="n">
        <v>59.842</v>
      </c>
      <c r="G701" s="9" t="n">
        <v>64269</v>
      </c>
      <c r="H701" s="18" t="n">
        <v>0</v>
      </c>
      <c r="I701" s="8" t="n">
        <v>0</v>
      </c>
      <c r="J701" s="9" t="n">
        <v>0</v>
      </c>
      <c r="K701" s="18" t="n">
        <v>0.0059</v>
      </c>
      <c r="L701" s="8" t="n">
        <v>59.842</v>
      </c>
      <c r="M701" s="9" t="n">
        <v>64269</v>
      </c>
      <c r="N701" s="29" t="n">
        <v>13.085</v>
      </c>
      <c r="O701" s="30" t="n">
        <v>13.7075</v>
      </c>
      <c r="P701" s="30" t="n">
        <v>10.9225</v>
      </c>
      <c r="Q701" s="30" t="n">
        <v>13.3825</v>
      </c>
      <c r="R701" s="31" t="n">
        <v>0.0227</v>
      </c>
    </row>
    <row r="702">
      <c r="A702" s="11" t="n">
        <v>44978</v>
      </c>
      <c r="B702" s="5" t="inlineStr">
        <is>
          <t>Tuesday</t>
        </is>
      </c>
      <c r="C702" s="10" t="n">
        <v>44958</v>
      </c>
      <c r="D702" s="5" t="inlineStr">
        <is>
          <t>Q4FY23</t>
        </is>
      </c>
      <c r="E702" s="18" t="n">
        <v>0.0071</v>
      </c>
      <c r="F702" s="8" t="n">
        <v>59.3509</v>
      </c>
      <c r="G702" s="9" t="n">
        <v>62742</v>
      </c>
      <c r="H702" s="18" t="n">
        <v>0</v>
      </c>
      <c r="I702" s="8" t="n">
        <v>0</v>
      </c>
      <c r="J702" s="9" t="n">
        <v>0</v>
      </c>
      <c r="K702" s="18" t="n">
        <v>0.0071</v>
      </c>
      <c r="L702" s="8" t="n">
        <v>59.3509</v>
      </c>
      <c r="M702" s="9" t="n">
        <v>62742</v>
      </c>
      <c r="N702" s="29" t="n">
        <v>13.3825</v>
      </c>
      <c r="O702" s="30" t="n">
        <v>14.295</v>
      </c>
      <c r="P702" s="30" t="n">
        <v>13.3825</v>
      </c>
      <c r="Q702" s="30" t="n">
        <v>14.0075</v>
      </c>
      <c r="R702" s="31" t="n">
        <v>0.0467</v>
      </c>
    </row>
    <row r="703">
      <c r="A703" s="11" t="n">
        <v>44979</v>
      </c>
      <c r="B703" s="5" t="inlineStr">
        <is>
          <t>Wednesday</t>
        </is>
      </c>
      <c r="C703" s="10" t="n">
        <v>44958</v>
      </c>
      <c r="D703" s="5" t="inlineStr">
        <is>
          <t>Q4FY23</t>
        </is>
      </c>
      <c r="E703" s="18" t="n">
        <v>0.0123</v>
      </c>
      <c r="F703" s="8" t="n">
        <v>61.0433</v>
      </c>
      <c r="G703" s="9" t="n">
        <v>64184</v>
      </c>
      <c r="H703" s="18" t="n">
        <v>0</v>
      </c>
      <c r="I703" s="8" t="n">
        <v>0</v>
      </c>
      <c r="J703" s="9" t="n">
        <v>0</v>
      </c>
      <c r="K703" s="18" t="n">
        <v>0.0123</v>
      </c>
      <c r="L703" s="8" t="n">
        <v>61.0433</v>
      </c>
      <c r="M703" s="9" t="n">
        <v>64184</v>
      </c>
      <c r="N703" s="29" t="n">
        <v>14.0075</v>
      </c>
      <c r="O703" s="30" t="n">
        <v>15.915</v>
      </c>
      <c r="P703" s="30" t="n">
        <v>12.3775</v>
      </c>
      <c r="Q703" s="30" t="n">
        <v>15.5875</v>
      </c>
      <c r="R703" s="31" t="n">
        <v>0.1128</v>
      </c>
    </row>
    <row r="704">
      <c r="A704" s="11" t="n">
        <v>44980</v>
      </c>
      <c r="B704" s="5" t="inlineStr">
        <is>
          <t>Thursday</t>
        </is>
      </c>
      <c r="C704" s="10" t="n">
        <v>44958</v>
      </c>
      <c r="D704" s="5" t="inlineStr">
        <is>
          <t>Q4FY23</t>
        </is>
      </c>
      <c r="E704" s="18" t="n">
        <v>0.0023</v>
      </c>
      <c r="F704" s="8" t="n">
        <v>58.2629</v>
      </c>
      <c r="G704" s="9" t="n">
        <v>62260</v>
      </c>
      <c r="H704" s="18" t="n">
        <v>0</v>
      </c>
      <c r="I704" s="8" t="n">
        <v>0</v>
      </c>
      <c r="J704" s="9" t="n">
        <v>0</v>
      </c>
      <c r="K704" s="18" t="n">
        <v>0.0023</v>
      </c>
      <c r="L704" s="8" t="n">
        <v>58.2629</v>
      </c>
      <c r="M704" s="9" t="n">
        <v>62260</v>
      </c>
      <c r="N704" s="29" t="n">
        <v>15.5875</v>
      </c>
      <c r="O704" s="30" t="n">
        <v>16.01</v>
      </c>
      <c r="P704" s="30" t="n">
        <v>14.5175</v>
      </c>
      <c r="Q704" s="30" t="n">
        <v>15.075</v>
      </c>
      <c r="R704" s="31" t="n">
        <v>-0.0329</v>
      </c>
    </row>
    <row r="705">
      <c r="A705" s="11" t="n">
        <v>44981</v>
      </c>
      <c r="B705" s="5" t="inlineStr">
        <is>
          <t>Friday</t>
        </is>
      </c>
      <c r="C705" s="10" t="n">
        <v>44958</v>
      </c>
      <c r="D705" s="5" t="inlineStr">
        <is>
          <t>Q4FY23</t>
        </is>
      </c>
      <c r="E705" s="18" t="n">
        <v>0.0067</v>
      </c>
      <c r="F705" s="8" t="n">
        <v>62.1607</v>
      </c>
      <c r="G705" s="9" t="n">
        <v>62789</v>
      </c>
      <c r="H705" s="18" t="n">
        <v>0</v>
      </c>
      <c r="I705" s="8" t="n">
        <v>0</v>
      </c>
      <c r="J705" s="9" t="n">
        <v>0</v>
      </c>
      <c r="K705" s="18" t="n">
        <v>0.0067</v>
      </c>
      <c r="L705" s="8" t="n">
        <v>62.1607</v>
      </c>
      <c r="M705" s="9" t="n">
        <v>62789</v>
      </c>
      <c r="N705" s="29" t="n">
        <v>15.075</v>
      </c>
      <c r="O705" s="30" t="n">
        <v>15.1425</v>
      </c>
      <c r="P705" s="30" t="n">
        <v>14.0075</v>
      </c>
      <c r="Q705" s="30" t="n">
        <v>14.185</v>
      </c>
      <c r="R705" s="31" t="n">
        <v>-0.059</v>
      </c>
    </row>
    <row r="706">
      <c r="A706" s="11" t="n">
        <v>44984</v>
      </c>
      <c r="B706" s="5" t="inlineStr">
        <is>
          <t>Monday</t>
        </is>
      </c>
      <c r="C706" s="10" t="n">
        <v>44958</v>
      </c>
      <c r="D706" s="5" t="inlineStr">
        <is>
          <t>Q4FY23</t>
        </is>
      </c>
      <c r="E706" s="18" t="n">
        <v>0.0067</v>
      </c>
      <c r="F706" s="8" t="n">
        <v>64.2007</v>
      </c>
      <c r="G706" s="9" t="n">
        <v>64691</v>
      </c>
      <c r="H706" s="18" t="n">
        <v>0</v>
      </c>
      <c r="I706" s="8" t="n">
        <v>0</v>
      </c>
      <c r="J706" s="9" t="n">
        <v>0</v>
      </c>
      <c r="K706" s="18" t="n">
        <v>0.0067</v>
      </c>
      <c r="L706" s="8" t="n">
        <v>64.2007</v>
      </c>
      <c r="M706" s="9" t="n">
        <v>64691</v>
      </c>
      <c r="N706" s="29" t="n">
        <v>14.185</v>
      </c>
      <c r="O706" s="30" t="n">
        <v>15.0975</v>
      </c>
      <c r="P706" s="30" t="n">
        <v>13.75</v>
      </c>
      <c r="Q706" s="30" t="n">
        <v>13.875</v>
      </c>
      <c r="R706" s="31" t="n">
        <v>-0.0219</v>
      </c>
    </row>
    <row r="707">
      <c r="A707" s="11" t="n">
        <v>44985</v>
      </c>
      <c r="B707" s="5" t="inlineStr">
        <is>
          <t>Tuesday</t>
        </is>
      </c>
      <c r="C707" s="10" t="n">
        <v>44958</v>
      </c>
      <c r="D707" s="5" t="inlineStr">
        <is>
          <t>Q4FY23</t>
        </is>
      </c>
      <c r="E707" s="18" t="n">
        <v>0.0058</v>
      </c>
      <c r="F707" s="8" t="n">
        <v>64.2397</v>
      </c>
      <c r="G707" s="9" t="n">
        <v>64730</v>
      </c>
      <c r="H707" s="18" t="n">
        <v>0</v>
      </c>
      <c r="I707" s="8" t="n">
        <v>0</v>
      </c>
      <c r="J707" s="9" t="n">
        <v>0</v>
      </c>
      <c r="K707" s="18" t="n">
        <v>0.0058</v>
      </c>
      <c r="L707" s="8" t="n">
        <v>64.2397</v>
      </c>
      <c r="M707" s="9" t="n">
        <v>64730</v>
      </c>
      <c r="N707" s="29" t="n">
        <v>13.875</v>
      </c>
      <c r="O707" s="30" t="n">
        <v>14.5675</v>
      </c>
      <c r="P707" s="30" t="n">
        <v>13.5</v>
      </c>
      <c r="Q707" s="30" t="n">
        <v>14.02</v>
      </c>
      <c r="R707" s="31" t="n">
        <v>0.0105</v>
      </c>
    </row>
    <row r="708">
      <c r="A708" s="11" t="n">
        <v>44986</v>
      </c>
      <c r="B708" s="5" t="inlineStr">
        <is>
          <t>Wednesday</t>
        </is>
      </c>
      <c r="C708" s="10" t="n">
        <v>44986</v>
      </c>
      <c r="D708" s="5" t="inlineStr">
        <is>
          <t>Q4FY23</t>
        </is>
      </c>
      <c r="E708" s="18" t="n">
        <v>0.0055</v>
      </c>
      <c r="F708" s="8" t="n">
        <v>41.3258</v>
      </c>
      <c r="G708" s="9" t="n">
        <v>41856</v>
      </c>
      <c r="H708" s="18" t="n">
        <v>0</v>
      </c>
      <c r="I708" s="8" t="n">
        <v>0</v>
      </c>
      <c r="J708" s="9" t="n">
        <v>0</v>
      </c>
      <c r="K708" s="18" t="n">
        <v>0.0055</v>
      </c>
      <c r="L708" s="8" t="n">
        <v>41.3258</v>
      </c>
      <c r="M708" s="9" t="n">
        <v>41856</v>
      </c>
      <c r="N708" s="29" t="n">
        <v>14.02</v>
      </c>
      <c r="O708" s="30" t="n">
        <v>14.02</v>
      </c>
      <c r="P708" s="30" t="n">
        <v>12.275</v>
      </c>
      <c r="Q708" s="30" t="n">
        <v>12.995</v>
      </c>
      <c r="R708" s="31" t="n">
        <v>-0.0731</v>
      </c>
    </row>
    <row r="709">
      <c r="A709" s="11" t="n">
        <v>44987</v>
      </c>
      <c r="B709" s="5" t="inlineStr">
        <is>
          <t>Thursday</t>
        </is>
      </c>
      <c r="C709" s="10" t="n">
        <v>44986</v>
      </c>
      <c r="D709" s="5" t="inlineStr">
        <is>
          <t>Q4FY23</t>
        </is>
      </c>
      <c r="E709" s="18" t="n">
        <v>0.0013</v>
      </c>
      <c r="F709" s="8" t="n">
        <v>38.5632</v>
      </c>
      <c r="G709" s="9" t="n">
        <v>41811</v>
      </c>
      <c r="H709" s="18" t="n">
        <v>0</v>
      </c>
      <c r="I709" s="8" t="n">
        <v>0</v>
      </c>
      <c r="J709" s="9" t="n">
        <v>0</v>
      </c>
      <c r="K709" s="18" t="n">
        <v>0.0013</v>
      </c>
      <c r="L709" s="8" t="n">
        <v>38.5632</v>
      </c>
      <c r="M709" s="9" t="n">
        <v>41811</v>
      </c>
      <c r="N709" s="29" t="n">
        <v>12.995</v>
      </c>
      <c r="O709" s="30" t="n">
        <v>13.55</v>
      </c>
      <c r="P709" s="30" t="n">
        <v>11.1</v>
      </c>
      <c r="Q709" s="30" t="n">
        <v>12.97</v>
      </c>
      <c r="R709" s="31" t="n">
        <v>-0.0019</v>
      </c>
    </row>
    <row r="710">
      <c r="A710" s="11" t="n">
        <v>44988</v>
      </c>
      <c r="B710" s="5" t="inlineStr">
        <is>
          <t>Friday</t>
        </is>
      </c>
      <c r="C710" s="10" t="n">
        <v>44986</v>
      </c>
      <c r="D710" s="5" t="inlineStr">
        <is>
          <t>Q4FY23</t>
        </is>
      </c>
      <c r="E710" s="18" t="n">
        <v>0.0025</v>
      </c>
      <c r="F710" s="8" t="n">
        <v>73.6764</v>
      </c>
      <c r="G710" s="9" t="n">
        <v>75014</v>
      </c>
      <c r="H710" s="18" t="n">
        <v>0</v>
      </c>
      <c r="I710" s="8" t="n">
        <v>0</v>
      </c>
      <c r="J710" s="9" t="n">
        <v>0</v>
      </c>
      <c r="K710" s="18" t="n">
        <v>0.0025</v>
      </c>
      <c r="L710" s="8" t="n">
        <v>73.6764</v>
      </c>
      <c r="M710" s="9" t="n">
        <v>75014</v>
      </c>
      <c r="N710" s="29" t="n">
        <v>12.97</v>
      </c>
      <c r="O710" s="30" t="n">
        <v>12.97</v>
      </c>
      <c r="P710" s="30" t="n">
        <v>11.98</v>
      </c>
      <c r="Q710" s="30" t="n">
        <v>12.18</v>
      </c>
      <c r="R710" s="31" t="n">
        <v>-0.0609</v>
      </c>
    </row>
    <row r="711">
      <c r="A711" s="11" t="n">
        <v>44991</v>
      </c>
      <c r="B711" s="5" t="inlineStr">
        <is>
          <t>Monday</t>
        </is>
      </c>
      <c r="C711" s="10" t="n">
        <v>44986</v>
      </c>
      <c r="D711" s="5" t="inlineStr">
        <is>
          <t>Q4FY23</t>
        </is>
      </c>
      <c r="E711" s="18" t="n">
        <v>0.0017</v>
      </c>
      <c r="F711" s="8" t="n">
        <v>41.0361</v>
      </c>
      <c r="G711" s="9" t="n">
        <v>41910</v>
      </c>
      <c r="H711" s="18" t="n">
        <v>0</v>
      </c>
      <c r="I711" s="8" t="n">
        <v>0</v>
      </c>
      <c r="J711" s="9" t="n">
        <v>0</v>
      </c>
      <c r="K711" s="18" t="n">
        <v>0.0017</v>
      </c>
      <c r="L711" s="8" t="n">
        <v>41.0361</v>
      </c>
      <c r="M711" s="9" t="n">
        <v>41910</v>
      </c>
      <c r="N711" s="29" t="n">
        <v>12.18</v>
      </c>
      <c r="O711" s="30" t="n">
        <v>12.4725</v>
      </c>
      <c r="P711" s="30" t="n">
        <v>11.8375</v>
      </c>
      <c r="Q711" s="30" t="n">
        <v>12.2675</v>
      </c>
      <c r="R711" s="31" t="n">
        <v>0.0072</v>
      </c>
    </row>
    <row r="712">
      <c r="A712" s="11" t="n">
        <v>44993</v>
      </c>
      <c r="B712" s="5" t="inlineStr">
        <is>
          <t>Wednesday</t>
        </is>
      </c>
      <c r="C712" s="10" t="n">
        <v>44986</v>
      </c>
      <c r="D712" s="5" t="inlineStr">
        <is>
          <t>Q4FY23</t>
        </is>
      </c>
      <c r="E712" s="18" t="n">
        <v>0.0012</v>
      </c>
      <c r="F712" s="8" t="n">
        <v>59.4986</v>
      </c>
      <c r="G712" s="9" t="n">
        <v>60719</v>
      </c>
      <c r="H712" s="18" t="n">
        <v>0</v>
      </c>
      <c r="I712" s="8" t="n">
        <v>0</v>
      </c>
      <c r="J712" s="9" t="n">
        <v>0</v>
      </c>
      <c r="K712" s="18" t="n">
        <v>0.0012</v>
      </c>
      <c r="L712" s="8" t="n">
        <v>59.4986</v>
      </c>
      <c r="M712" s="9" t="n">
        <v>60719</v>
      </c>
      <c r="N712" s="29" t="n">
        <v>12.2675</v>
      </c>
      <c r="O712" s="30" t="n">
        <v>12.8475</v>
      </c>
      <c r="P712" s="30" t="n">
        <v>11.8975</v>
      </c>
      <c r="Q712" s="30" t="n">
        <v>12.45</v>
      </c>
      <c r="R712" s="31" t="n">
        <v>0.0149</v>
      </c>
    </row>
    <row r="713">
      <c r="A713" s="11" t="n">
        <v>44994</v>
      </c>
      <c r="B713" s="5" t="inlineStr">
        <is>
          <t>Thursday</t>
        </is>
      </c>
      <c r="C713" s="10" t="n">
        <v>44986</v>
      </c>
      <c r="D713" s="5" t="inlineStr">
        <is>
          <t>Q4FY23</t>
        </is>
      </c>
      <c r="E713" s="18" t="n">
        <v>0.0032</v>
      </c>
      <c r="F713" s="8" t="n">
        <v>59.2745</v>
      </c>
      <c r="G713" s="9" t="n">
        <v>62306</v>
      </c>
      <c r="H713" s="18" t="n">
        <v>0</v>
      </c>
      <c r="I713" s="8" t="n">
        <v>0</v>
      </c>
      <c r="J713" s="9" t="n">
        <v>0</v>
      </c>
      <c r="K713" s="18" t="n">
        <v>0.0032</v>
      </c>
      <c r="L713" s="8" t="n">
        <v>59.2745</v>
      </c>
      <c r="M713" s="9" t="n">
        <v>62306</v>
      </c>
      <c r="N713" s="29" t="n">
        <v>12.45</v>
      </c>
      <c r="O713" s="30" t="n">
        <v>12.8425</v>
      </c>
      <c r="P713" s="30" t="n">
        <v>11.78</v>
      </c>
      <c r="Q713" s="30" t="n">
        <v>12.725</v>
      </c>
      <c r="R713" s="31" t="n">
        <v>0.0221</v>
      </c>
    </row>
    <row r="714">
      <c r="A714" s="11" t="n">
        <v>44995</v>
      </c>
      <c r="B714" s="5" t="inlineStr">
        <is>
          <t>Friday</t>
        </is>
      </c>
      <c r="C714" s="10" t="n">
        <v>44986</v>
      </c>
      <c r="D714" s="5" t="inlineStr">
        <is>
          <t>Q4FY23</t>
        </is>
      </c>
      <c r="E714" s="18" t="n">
        <v>0.0031</v>
      </c>
      <c r="F714" s="8" t="n">
        <v>59.5262</v>
      </c>
      <c r="G714" s="9" t="n">
        <v>60703</v>
      </c>
      <c r="H714" s="18" t="n">
        <v>0</v>
      </c>
      <c r="I714" s="8" t="n">
        <v>0</v>
      </c>
      <c r="J714" s="9" t="n">
        <v>0</v>
      </c>
      <c r="K714" s="18" t="n">
        <v>0.0031</v>
      </c>
      <c r="L714" s="8" t="n">
        <v>59.5262</v>
      </c>
      <c r="M714" s="9" t="n">
        <v>60703</v>
      </c>
      <c r="N714" s="29" t="n">
        <v>12.725</v>
      </c>
      <c r="O714" s="30" t="n">
        <v>13.8175</v>
      </c>
      <c r="P714" s="30" t="n">
        <v>12.725</v>
      </c>
      <c r="Q714" s="30" t="n">
        <v>13.4125</v>
      </c>
      <c r="R714" s="31" t="n">
        <v>0.054</v>
      </c>
    </row>
    <row r="715">
      <c r="A715" s="11" t="n">
        <v>44998</v>
      </c>
      <c r="B715" s="5" t="inlineStr">
        <is>
          <t>Monday</t>
        </is>
      </c>
      <c r="C715" s="10" t="n">
        <v>44986</v>
      </c>
      <c r="D715" s="5" t="inlineStr">
        <is>
          <t>Q4FY23</t>
        </is>
      </c>
      <c r="E715" s="18" t="n">
        <v>0.003</v>
      </c>
      <c r="F715" s="8" t="n">
        <v>61.886</v>
      </c>
      <c r="G715" s="9" t="n">
        <v>62694</v>
      </c>
      <c r="H715" s="18" t="n">
        <v>0</v>
      </c>
      <c r="I715" s="8" t="n">
        <v>0</v>
      </c>
      <c r="J715" s="9" t="n">
        <v>0</v>
      </c>
      <c r="K715" s="18" t="n">
        <v>0.003</v>
      </c>
      <c r="L715" s="8" t="n">
        <v>61.886</v>
      </c>
      <c r="M715" s="9" t="n">
        <v>62694</v>
      </c>
      <c r="N715" s="29" t="n">
        <v>13.4125</v>
      </c>
      <c r="O715" s="30" t="n">
        <v>16.4275</v>
      </c>
      <c r="P715" s="30" t="n">
        <v>13.4125</v>
      </c>
      <c r="Q715" s="30" t="n">
        <v>16.215</v>
      </c>
      <c r="R715" s="31" t="n">
        <v>0.2089</v>
      </c>
    </row>
    <row r="716">
      <c r="A716" s="11" t="n">
        <v>44999</v>
      </c>
      <c r="B716" s="5" t="inlineStr">
        <is>
          <t>Tuesday</t>
        </is>
      </c>
      <c r="C716" s="10" t="n">
        <v>44986</v>
      </c>
      <c r="D716" s="5" t="inlineStr">
        <is>
          <t>Q4FY23</t>
        </is>
      </c>
      <c r="E716" s="18" t="n">
        <v>0.0035</v>
      </c>
      <c r="F716" s="8" t="n">
        <v>62.5788</v>
      </c>
      <c r="G716" s="9" t="n">
        <v>63375</v>
      </c>
      <c r="H716" s="18" t="n">
        <v>0</v>
      </c>
      <c r="I716" s="8" t="n">
        <v>0</v>
      </c>
      <c r="J716" s="9" t="n">
        <v>0</v>
      </c>
      <c r="K716" s="18" t="n">
        <v>0.0035</v>
      </c>
      <c r="L716" s="8" t="n">
        <v>62.5788</v>
      </c>
      <c r="M716" s="9" t="n">
        <v>63375</v>
      </c>
      <c r="N716" s="29" t="n">
        <v>16.215</v>
      </c>
      <c r="O716" s="30" t="n">
        <v>16.6425</v>
      </c>
      <c r="P716" s="30" t="n">
        <v>15.0025</v>
      </c>
      <c r="Q716" s="30" t="n">
        <v>16.2175</v>
      </c>
      <c r="R716" s="31" t="n">
        <v>0.0002</v>
      </c>
    </row>
    <row r="717">
      <c r="A717" s="11" t="n">
        <v>45000</v>
      </c>
      <c r="B717" s="5" t="inlineStr">
        <is>
          <t>Wednesday</t>
        </is>
      </c>
      <c r="C717" s="10" t="n">
        <v>44986</v>
      </c>
      <c r="D717" s="5" t="inlineStr">
        <is>
          <t>Q4FY23</t>
        </is>
      </c>
      <c r="E717" s="18" t="n">
        <v>0.0026</v>
      </c>
      <c r="F717" s="8" t="n">
        <v>61.567</v>
      </c>
      <c r="G717" s="9" t="n">
        <v>62500</v>
      </c>
      <c r="H717" s="18" t="n">
        <v>0</v>
      </c>
      <c r="I717" s="8" t="n">
        <v>0</v>
      </c>
      <c r="J717" s="9" t="n">
        <v>0</v>
      </c>
      <c r="K717" s="18" t="n">
        <v>0.0026</v>
      </c>
      <c r="L717" s="8" t="n">
        <v>61.567</v>
      </c>
      <c r="M717" s="9" t="n">
        <v>62500</v>
      </c>
      <c r="N717" s="29" t="n">
        <v>16.2175</v>
      </c>
      <c r="O717" s="30" t="n">
        <v>16.505</v>
      </c>
      <c r="P717" s="30" t="n">
        <v>14.5175</v>
      </c>
      <c r="Q717" s="30" t="n">
        <v>16.295</v>
      </c>
      <c r="R717" s="31" t="n">
        <v>0.0048</v>
      </c>
    </row>
    <row r="718">
      <c r="A718" s="11" t="n">
        <v>45001</v>
      </c>
      <c r="B718" s="5" t="inlineStr">
        <is>
          <t>Thursday</t>
        </is>
      </c>
      <c r="C718" s="10" t="n">
        <v>44986</v>
      </c>
      <c r="D718" s="5" t="inlineStr">
        <is>
          <t>Q4FY23</t>
        </is>
      </c>
      <c r="E718" s="18" t="n">
        <v>0.005</v>
      </c>
      <c r="F718" s="8" t="n">
        <v>60.1245</v>
      </c>
      <c r="G718" s="9" t="n">
        <v>63504</v>
      </c>
      <c r="H718" s="18" t="n">
        <v>0</v>
      </c>
      <c r="I718" s="8" t="n">
        <v>0</v>
      </c>
      <c r="J718" s="9" t="n">
        <v>0</v>
      </c>
      <c r="K718" s="18" t="n">
        <v>0.005</v>
      </c>
      <c r="L718" s="8" t="n">
        <v>60.1245</v>
      </c>
      <c r="M718" s="9" t="n">
        <v>63504</v>
      </c>
      <c r="N718" s="29" t="n">
        <v>16.295</v>
      </c>
      <c r="O718" s="30" t="n">
        <v>17.355</v>
      </c>
      <c r="P718" s="30" t="n">
        <v>13.95</v>
      </c>
      <c r="Q718" s="30" t="n">
        <v>16.2175</v>
      </c>
      <c r="R718" s="31" t="n">
        <v>-0.0048</v>
      </c>
    </row>
    <row r="719">
      <c r="A719" s="11" t="n">
        <v>45002</v>
      </c>
      <c r="B719" s="5" t="inlineStr">
        <is>
          <t>Friday</t>
        </is>
      </c>
      <c r="C719" s="10" t="n">
        <v>44986</v>
      </c>
      <c r="D719" s="5" t="inlineStr">
        <is>
          <t>Q4FY23</t>
        </is>
      </c>
      <c r="E719" s="18" t="n">
        <v>0.003</v>
      </c>
      <c r="F719" s="8" t="n">
        <v>61.7393</v>
      </c>
      <c r="G719" s="9" t="n">
        <v>62739</v>
      </c>
      <c r="H719" s="18" t="n">
        <v>0</v>
      </c>
      <c r="I719" s="8" t="n">
        <v>0</v>
      </c>
      <c r="J719" s="9" t="n">
        <v>0</v>
      </c>
      <c r="K719" s="18" t="n">
        <v>0.003</v>
      </c>
      <c r="L719" s="8" t="n">
        <v>61.7393</v>
      </c>
      <c r="M719" s="9" t="n">
        <v>62739</v>
      </c>
      <c r="N719" s="29" t="n">
        <v>16.2175</v>
      </c>
      <c r="O719" s="30" t="n">
        <v>16.2175</v>
      </c>
      <c r="P719" s="30" t="n">
        <v>14.6</v>
      </c>
      <c r="Q719" s="30" t="n">
        <v>14.7675</v>
      </c>
      <c r="R719" s="31" t="n">
        <v>-0.08939999999999999</v>
      </c>
    </row>
    <row r="720">
      <c r="A720" s="11" t="n">
        <v>45005</v>
      </c>
      <c r="B720" s="5" t="inlineStr">
        <is>
          <t>Monday</t>
        </is>
      </c>
      <c r="C720" s="10" t="n">
        <v>44986</v>
      </c>
      <c r="D720" s="5" t="inlineStr">
        <is>
          <t>Q4FY23</t>
        </is>
      </c>
      <c r="E720" s="18" t="n">
        <v>0.0022</v>
      </c>
      <c r="F720" s="8" t="n">
        <v>60.0984</v>
      </c>
      <c r="G720" s="9" t="n">
        <v>61209</v>
      </c>
      <c r="H720" s="18" t="n">
        <v>0</v>
      </c>
      <c r="I720" s="8" t="n">
        <v>0</v>
      </c>
      <c r="J720" s="9" t="n">
        <v>0</v>
      </c>
      <c r="K720" s="18" t="n">
        <v>0.0022</v>
      </c>
      <c r="L720" s="8" t="n">
        <v>60.0984</v>
      </c>
      <c r="M720" s="9" t="n">
        <v>61209</v>
      </c>
      <c r="N720" s="29" t="n">
        <v>14.7675</v>
      </c>
      <c r="O720" s="30" t="n">
        <v>17.22</v>
      </c>
      <c r="P720" s="30" t="n">
        <v>14.52</v>
      </c>
      <c r="Q720" s="30" t="n">
        <v>16.0075</v>
      </c>
      <c r="R720" s="31" t="n">
        <v>0.08400000000000001</v>
      </c>
    </row>
    <row r="721">
      <c r="A721" s="11" t="n">
        <v>45006</v>
      </c>
      <c r="B721" s="5" t="inlineStr">
        <is>
          <t>Tuesday</t>
        </is>
      </c>
      <c r="C721" s="10" t="n">
        <v>44986</v>
      </c>
      <c r="D721" s="5" t="inlineStr">
        <is>
          <t>Q4FY23</t>
        </is>
      </c>
      <c r="E721" s="18" t="n">
        <v>0.0017</v>
      </c>
      <c r="F721" s="8" t="n">
        <v>59.2154</v>
      </c>
      <c r="G721" s="9" t="n">
        <v>60395</v>
      </c>
      <c r="H721" s="18" t="n">
        <v>0</v>
      </c>
      <c r="I721" s="8" t="n">
        <v>0</v>
      </c>
      <c r="J721" s="9" t="n">
        <v>0</v>
      </c>
      <c r="K721" s="18" t="n">
        <v>0.0017</v>
      </c>
      <c r="L721" s="8" t="n">
        <v>59.2154</v>
      </c>
      <c r="M721" s="9" t="n">
        <v>60395</v>
      </c>
      <c r="N721" s="29" t="n">
        <v>16.0075</v>
      </c>
      <c r="O721" s="30" t="n">
        <v>16.035</v>
      </c>
      <c r="P721" s="30" t="n">
        <v>14.0825</v>
      </c>
      <c r="Q721" s="30" t="n">
        <v>15.0825</v>
      </c>
      <c r="R721" s="31" t="n">
        <v>-0.0578</v>
      </c>
    </row>
    <row r="722">
      <c r="A722" s="11" t="n">
        <v>45007</v>
      </c>
      <c r="B722" s="5" t="inlineStr">
        <is>
          <t>Wednesday</t>
        </is>
      </c>
      <c r="C722" s="10" t="n">
        <v>44986</v>
      </c>
      <c r="D722" s="5" t="inlineStr">
        <is>
          <t>Q4FY23</t>
        </is>
      </c>
      <c r="E722" s="18" t="n">
        <v>0.0019</v>
      </c>
      <c r="F722" s="8" t="n">
        <v>60.9393</v>
      </c>
      <c r="G722" s="9" t="n">
        <v>62438</v>
      </c>
      <c r="H722" s="18" t="n">
        <v>0</v>
      </c>
      <c r="I722" s="8" t="n">
        <v>0</v>
      </c>
      <c r="J722" s="9" t="n">
        <v>0</v>
      </c>
      <c r="K722" s="18" t="n">
        <v>0.0019</v>
      </c>
      <c r="L722" s="8" t="n">
        <v>60.9393</v>
      </c>
      <c r="M722" s="9" t="n">
        <v>62438</v>
      </c>
      <c r="N722" s="29" t="n">
        <v>15.0825</v>
      </c>
      <c r="O722" s="30" t="n">
        <v>15.0925</v>
      </c>
      <c r="P722" s="30" t="n">
        <v>14.2425</v>
      </c>
      <c r="Q722" s="30" t="n">
        <v>14.8075</v>
      </c>
      <c r="R722" s="31" t="n">
        <v>-0.0182</v>
      </c>
    </row>
    <row r="723">
      <c r="A723" s="11" t="n">
        <v>45008</v>
      </c>
      <c r="B723" s="5" t="inlineStr">
        <is>
          <t>Thursday</t>
        </is>
      </c>
      <c r="C723" s="10" t="n">
        <v>44986</v>
      </c>
      <c r="D723" s="5" t="inlineStr">
        <is>
          <t>Q4FY23</t>
        </is>
      </c>
      <c r="E723" s="18" t="n">
        <v>0.0017</v>
      </c>
      <c r="F723" s="8" t="n">
        <v>47.339</v>
      </c>
      <c r="G723" s="9" t="n">
        <v>50229</v>
      </c>
      <c r="H723" s="18" t="n">
        <v>0</v>
      </c>
      <c r="I723" s="8" t="n">
        <v>0</v>
      </c>
      <c r="J723" s="9" t="n">
        <v>0</v>
      </c>
      <c r="K723" s="18" t="n">
        <v>0.0017</v>
      </c>
      <c r="L723" s="8" t="n">
        <v>47.339</v>
      </c>
      <c r="M723" s="9" t="n">
        <v>50229</v>
      </c>
      <c r="N723" s="29" t="n">
        <v>14.8075</v>
      </c>
      <c r="O723" s="30" t="n">
        <v>15.0575</v>
      </c>
      <c r="P723" s="30" t="n">
        <v>13.9025</v>
      </c>
      <c r="Q723" s="30" t="n">
        <v>14.49</v>
      </c>
      <c r="R723" s="31" t="n">
        <v>-0.0214</v>
      </c>
    </row>
    <row r="724">
      <c r="A724" s="11" t="n">
        <v>45009</v>
      </c>
      <c r="B724" s="5" t="inlineStr">
        <is>
          <t>Friday</t>
        </is>
      </c>
      <c r="C724" s="10" t="n">
        <v>44986</v>
      </c>
      <c r="D724" s="5" t="inlineStr">
        <is>
          <t>Q4FY23</t>
        </is>
      </c>
      <c r="E724" s="18" t="n">
        <v>0.0024</v>
      </c>
      <c r="F724" s="8" t="n">
        <v>60.6406</v>
      </c>
      <c r="G724" s="9" t="n">
        <v>61264</v>
      </c>
      <c r="H724" s="18" t="n">
        <v>0</v>
      </c>
      <c r="I724" s="8" t="n">
        <v>0</v>
      </c>
      <c r="J724" s="9" t="n">
        <v>0</v>
      </c>
      <c r="K724" s="18" t="n">
        <v>0.0024</v>
      </c>
      <c r="L724" s="8" t="n">
        <v>60.6406</v>
      </c>
      <c r="M724" s="9" t="n">
        <v>61264</v>
      </c>
      <c r="N724" s="29" t="n">
        <v>14.49</v>
      </c>
      <c r="O724" s="30" t="n">
        <v>15.43</v>
      </c>
      <c r="P724" s="30" t="n">
        <v>14.2025</v>
      </c>
      <c r="Q724" s="30" t="n">
        <v>15.24</v>
      </c>
      <c r="R724" s="31" t="n">
        <v>0.0518</v>
      </c>
    </row>
    <row r="725">
      <c r="A725" s="11" t="n">
        <v>45012</v>
      </c>
      <c r="B725" s="5" t="inlineStr">
        <is>
          <t>Monday</t>
        </is>
      </c>
      <c r="C725" s="10" t="n">
        <v>44986</v>
      </c>
      <c r="D725" s="5" t="inlineStr">
        <is>
          <t>Q4FY23</t>
        </is>
      </c>
      <c r="E725" s="18" t="n">
        <v>0.002</v>
      </c>
      <c r="F725" s="8" t="n">
        <v>60.524</v>
      </c>
      <c r="G725" s="9" t="n">
        <v>60883</v>
      </c>
      <c r="H725" s="18" t="n">
        <v>0</v>
      </c>
      <c r="I725" s="8" t="n">
        <v>0</v>
      </c>
      <c r="J725" s="9" t="n">
        <v>0</v>
      </c>
      <c r="K725" s="18" t="n">
        <v>0.002</v>
      </c>
      <c r="L725" s="8" t="n">
        <v>60.524</v>
      </c>
      <c r="M725" s="9" t="n">
        <v>60883</v>
      </c>
      <c r="N725" s="29" t="n">
        <v>15.24</v>
      </c>
      <c r="O725" s="30" t="n">
        <v>16.0925</v>
      </c>
      <c r="P725" s="30" t="n">
        <v>15.0975</v>
      </c>
      <c r="Q725" s="30" t="n">
        <v>15.445</v>
      </c>
      <c r="R725" s="31" t="n">
        <v>0.0135</v>
      </c>
    </row>
    <row r="726">
      <c r="A726" s="11" t="n">
        <v>45013</v>
      </c>
      <c r="B726" s="5" t="inlineStr">
        <is>
          <t>Tuesday</t>
        </is>
      </c>
      <c r="C726" s="10" t="n">
        <v>44986</v>
      </c>
      <c r="D726" s="5" t="inlineStr">
        <is>
          <t>Q4FY23</t>
        </is>
      </c>
      <c r="E726" s="18" t="n">
        <v>0.0014</v>
      </c>
      <c r="F726" s="8" t="n">
        <v>60.3921</v>
      </c>
      <c r="G726" s="9" t="n">
        <v>60804</v>
      </c>
      <c r="H726" s="18" t="n">
        <v>0</v>
      </c>
      <c r="I726" s="8" t="n">
        <v>0</v>
      </c>
      <c r="J726" s="9" t="n">
        <v>0</v>
      </c>
      <c r="K726" s="18" t="n">
        <v>0.0014</v>
      </c>
      <c r="L726" s="8" t="n">
        <v>60.3921</v>
      </c>
      <c r="M726" s="9" t="n">
        <v>60804</v>
      </c>
      <c r="N726" s="29" t="n">
        <v>15.445</v>
      </c>
      <c r="O726" s="30" t="n">
        <v>15.6075</v>
      </c>
      <c r="P726" s="30" t="n">
        <v>14.865</v>
      </c>
      <c r="Q726" s="30" t="n">
        <v>15.1</v>
      </c>
      <c r="R726" s="31" t="n">
        <v>-0.0223</v>
      </c>
    </row>
    <row r="727">
      <c r="A727" s="11" t="n">
        <v>45014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 t="n">
        <v>0.0013</v>
      </c>
      <c r="F727" s="8" t="n">
        <v>60.3008</v>
      </c>
      <c r="G727" s="9" t="n">
        <v>60832</v>
      </c>
      <c r="H727" s="18" t="n">
        <v>0</v>
      </c>
      <c r="I727" s="8" t="n">
        <v>0</v>
      </c>
      <c r="J727" s="9" t="n">
        <v>0</v>
      </c>
      <c r="K727" s="18" t="n">
        <v>0.0013</v>
      </c>
      <c r="L727" s="8" t="n">
        <v>60.3008</v>
      </c>
      <c r="M727" s="9" t="n">
        <v>60832</v>
      </c>
      <c r="N727" s="29" t="n">
        <v>15.1</v>
      </c>
      <c r="O727" s="30" t="n">
        <v>15.1</v>
      </c>
      <c r="P727" s="30" t="n">
        <v>13.32</v>
      </c>
      <c r="Q727" s="30" t="n">
        <v>13.6275</v>
      </c>
      <c r="R727" s="31" t="n">
        <v>-0.0975</v>
      </c>
    </row>
    <row r="728">
      <c r="A728" s="11" t="n">
        <v>45016</v>
      </c>
      <c r="B728" s="5" t="inlineStr">
        <is>
          <t>Friday</t>
        </is>
      </c>
      <c r="C728" s="10" t="n">
        <v>44986</v>
      </c>
      <c r="D728" s="5" t="inlineStr">
        <is>
          <t>Q4FY23</t>
        </is>
      </c>
      <c r="E728" s="18" t="n">
        <v>0.0001</v>
      </c>
      <c r="F728" s="8" t="n">
        <v>0.0585</v>
      </c>
      <c r="G728" s="9" t="n">
        <v>64</v>
      </c>
      <c r="H728" s="18" t="n">
        <v>0</v>
      </c>
      <c r="I728" s="8" t="n">
        <v>0</v>
      </c>
      <c r="J728" s="9" t="n">
        <v>0</v>
      </c>
      <c r="K728" s="18" t="n">
        <v>0.0001</v>
      </c>
      <c r="L728" s="8" t="n">
        <v>0.0585</v>
      </c>
      <c r="M728" s="9" t="n">
        <v>64</v>
      </c>
      <c r="N728" s="29" t="n">
        <v>13.6275</v>
      </c>
      <c r="O728" s="30" t="n">
        <v>13.6275</v>
      </c>
      <c r="P728" s="30" t="n">
        <v>12.0725</v>
      </c>
      <c r="Q728" s="30" t="n">
        <v>12.935</v>
      </c>
      <c r="R728" s="31" t="n">
        <v>-0.0508</v>
      </c>
    </row>
    <row r="729">
      <c r="A729" s="11" t="n">
        <v>45035</v>
      </c>
      <c r="B729" s="5" t="inlineStr">
        <is>
          <t>Wednesday</t>
        </is>
      </c>
      <c r="C729" s="10" t="n">
        <v>45017</v>
      </c>
      <c r="D729" s="5" t="inlineStr">
        <is>
          <t>Q1FY24</t>
        </is>
      </c>
      <c r="E729" s="18" t="n">
        <v>0</v>
      </c>
      <c r="F729" s="8" t="n">
        <v>0.0009</v>
      </c>
      <c r="G729" s="9" t="n">
        <v>1</v>
      </c>
      <c r="H729" s="18" t="n">
        <v>0</v>
      </c>
      <c r="I729" s="8" t="n">
        <v>0</v>
      </c>
      <c r="J729" s="9" t="n">
        <v>0</v>
      </c>
      <c r="K729" s="18" t="n">
        <v>0</v>
      </c>
      <c r="L729" s="8" t="n">
        <v>0.0009</v>
      </c>
      <c r="M729" s="9" t="n">
        <v>1</v>
      </c>
      <c r="N729" s="29" t="n">
        <v>12.075</v>
      </c>
      <c r="O729" s="30" t="n">
        <v>12.47</v>
      </c>
      <c r="P729" s="30" t="n">
        <v>11.1075</v>
      </c>
      <c r="Q729" s="30" t="n">
        <v>12.1525</v>
      </c>
      <c r="R729" s="31" t="n">
        <v>0.0064</v>
      </c>
    </row>
    <row r="730">
      <c r="A730" s="11" t="n">
        <v>45036</v>
      </c>
      <c r="B730" s="5" t="inlineStr">
        <is>
          <t>Thursday</t>
        </is>
      </c>
      <c r="C730" s="10" t="n">
        <v>45017</v>
      </c>
      <c r="D730" s="5" t="inlineStr">
        <is>
          <t>Q1FY24</t>
        </is>
      </c>
      <c r="E730" s="18" t="n">
        <v>0</v>
      </c>
      <c r="F730" s="8" t="n">
        <v>0.0009</v>
      </c>
      <c r="G730" s="9" t="n">
        <v>1</v>
      </c>
      <c r="H730" s="18" t="n">
        <v>0</v>
      </c>
      <c r="I730" s="8" t="n">
        <v>0</v>
      </c>
      <c r="J730" s="9" t="n">
        <v>0</v>
      </c>
      <c r="K730" s="18" t="n">
        <v>0</v>
      </c>
      <c r="L730" s="8" t="n">
        <v>0.0009</v>
      </c>
      <c r="M730" s="9" t="n">
        <v>1</v>
      </c>
      <c r="N730" s="29" t="n">
        <v>12.1525</v>
      </c>
      <c r="O730" s="30" t="n">
        <v>12.3975</v>
      </c>
      <c r="P730" s="30" t="n">
        <v>11.58</v>
      </c>
      <c r="Q730" s="30" t="n">
        <v>11.94</v>
      </c>
      <c r="R730" s="31" t="n">
        <v>-0.0175</v>
      </c>
    </row>
    <row r="731">
      <c r="A731" s="11" t="n">
        <v>45041</v>
      </c>
      <c r="B731" s="5" t="inlineStr">
        <is>
          <t>Tuesday</t>
        </is>
      </c>
      <c r="C731" s="10" t="n">
        <v>45017</v>
      </c>
      <c r="D731" s="5" t="inlineStr">
        <is>
          <t>Q1FY24</t>
        </is>
      </c>
      <c r="E731" s="18" t="n">
        <v>0</v>
      </c>
      <c r="F731" s="8" t="n">
        <v>0.0019</v>
      </c>
      <c r="G731" s="9" t="n">
        <v>2</v>
      </c>
      <c r="H731" s="18" t="n">
        <v>0</v>
      </c>
      <c r="I731" s="8" t="n">
        <v>0</v>
      </c>
      <c r="J731" s="9" t="n">
        <v>0</v>
      </c>
      <c r="K731" s="18" t="n">
        <v>0</v>
      </c>
      <c r="L731" s="8" t="n">
        <v>0.0019</v>
      </c>
      <c r="M731" s="9" t="n">
        <v>2</v>
      </c>
      <c r="N731" s="29" t="n">
        <v>11.6675</v>
      </c>
      <c r="O731" s="30" t="n">
        <v>11.8125</v>
      </c>
      <c r="P731" s="30" t="n">
        <v>11.425</v>
      </c>
      <c r="Q731" s="30" t="n">
        <v>11.52</v>
      </c>
      <c r="R731" s="31" t="n">
        <v>-0.0126</v>
      </c>
    </row>
    <row r="732">
      <c r="A732" s="11" t="n">
        <v>45042</v>
      </c>
      <c r="B732" s="5" t="inlineStr">
        <is>
          <t>Wednesday</t>
        </is>
      </c>
      <c r="C732" s="10" t="n">
        <v>45017</v>
      </c>
      <c r="D732" s="5" t="inlineStr">
        <is>
          <t>Q1FY24</t>
        </is>
      </c>
      <c r="E732" s="18" t="n">
        <v>0</v>
      </c>
      <c r="F732" s="8" t="n">
        <v>0.0028</v>
      </c>
      <c r="G732" s="9" t="n">
        <v>3</v>
      </c>
      <c r="H732" s="18" t="n">
        <v>0</v>
      </c>
      <c r="I732" s="8" t="n">
        <v>0</v>
      </c>
      <c r="J732" s="9" t="n">
        <v>0</v>
      </c>
      <c r="K732" s="18" t="n">
        <v>0</v>
      </c>
      <c r="L732" s="8" t="n">
        <v>0.0028</v>
      </c>
      <c r="M732" s="9" t="n">
        <v>3</v>
      </c>
      <c r="N732" s="29" t="n">
        <v>11.52</v>
      </c>
      <c r="O732" s="30" t="n">
        <v>11.8975</v>
      </c>
      <c r="P732" s="30" t="n">
        <v>11.2975</v>
      </c>
      <c r="Q732" s="30" t="n">
        <v>11.6525</v>
      </c>
      <c r="R732" s="31" t="n">
        <v>0.0115</v>
      </c>
    </row>
    <row r="733">
      <c r="A733" s="11" t="n">
        <v>45043</v>
      </c>
      <c r="B733" s="5" t="inlineStr">
        <is>
          <t>Thursday</t>
        </is>
      </c>
      <c r="C733" s="10" t="n">
        <v>45017</v>
      </c>
      <c r="D733" s="5" t="inlineStr">
        <is>
          <t>Q1FY24</t>
        </is>
      </c>
      <c r="E733" s="18" t="n">
        <v>0</v>
      </c>
      <c r="F733" s="8" t="n">
        <v>0.0009</v>
      </c>
      <c r="G733" s="9" t="n">
        <v>1</v>
      </c>
      <c r="H733" s="18" t="n">
        <v>0</v>
      </c>
      <c r="I733" s="8" t="n">
        <v>0</v>
      </c>
      <c r="J733" s="9" t="n">
        <v>0</v>
      </c>
      <c r="K733" s="18" t="n">
        <v>0</v>
      </c>
      <c r="L733" s="8" t="n">
        <v>0.0009</v>
      </c>
      <c r="M733" s="9" t="n">
        <v>1</v>
      </c>
      <c r="N733" s="29" t="n">
        <v>11.6525</v>
      </c>
      <c r="O733" s="30" t="n">
        <v>12.02</v>
      </c>
      <c r="P733" s="30" t="n">
        <v>10.96</v>
      </c>
      <c r="Q733" s="30" t="n">
        <v>11.425</v>
      </c>
      <c r="R733" s="31" t="n">
        <v>-0.0195</v>
      </c>
    </row>
    <row r="734">
      <c r="A734" s="11" t="n">
        <v>45051</v>
      </c>
      <c r="B734" s="5" t="inlineStr">
        <is>
          <t>Friday</t>
        </is>
      </c>
      <c r="C734" s="10" t="n">
        <v>45047</v>
      </c>
      <c r="D734" s="5" t="inlineStr">
        <is>
          <t>Q1FY24</t>
        </is>
      </c>
      <c r="E734" s="18" t="n">
        <v>0</v>
      </c>
      <c r="F734" s="8" t="n">
        <v>0.002</v>
      </c>
      <c r="G734" s="9" t="n">
        <v>2</v>
      </c>
      <c r="H734" s="18" t="n">
        <v>0</v>
      </c>
      <c r="I734" s="8" t="n">
        <v>0</v>
      </c>
      <c r="J734" s="9" t="n">
        <v>0</v>
      </c>
      <c r="K734" s="18" t="n">
        <v>0</v>
      </c>
      <c r="L734" s="8" t="n">
        <v>0.002</v>
      </c>
      <c r="M734" s="9" t="n">
        <v>2</v>
      </c>
      <c r="N734" s="29" t="n">
        <v>11.7325</v>
      </c>
      <c r="O734" s="30" t="n">
        <v>12.375</v>
      </c>
      <c r="P734" s="30" t="n">
        <v>11.53</v>
      </c>
      <c r="Q734" s="30" t="n">
        <v>12.295</v>
      </c>
      <c r="R734" s="31" t="n">
        <v>0.0479</v>
      </c>
    </row>
    <row r="735">
      <c r="A735" s="11" t="n">
        <v>45054</v>
      </c>
      <c r="B735" s="5" t="inlineStr">
        <is>
          <t>Monday</t>
        </is>
      </c>
      <c r="C735" s="10" t="n">
        <v>45047</v>
      </c>
      <c r="D735" s="5" t="inlineStr">
        <is>
          <t>Q1FY24</t>
        </is>
      </c>
      <c r="E735" s="18" t="n">
        <v>0</v>
      </c>
      <c r="F735" s="8" t="n">
        <v>0</v>
      </c>
      <c r="G735" s="9" t="n">
        <v>0</v>
      </c>
      <c r="H735" s="18" t="n">
        <v>0</v>
      </c>
      <c r="I735" s="8" t="n">
        <v>0</v>
      </c>
      <c r="J735" s="9" t="n">
        <v>0</v>
      </c>
      <c r="K735" s="18" t="n">
        <v>0</v>
      </c>
      <c r="L735" s="8" t="n">
        <v>0</v>
      </c>
      <c r="M735" s="9" t="n">
        <v>0</v>
      </c>
      <c r="N735" s="29" t="n">
        <v>12.295</v>
      </c>
      <c r="O735" s="30" t="n">
        <v>12.91</v>
      </c>
      <c r="P735" s="30" t="n">
        <v>11.7225</v>
      </c>
      <c r="Q735" s="30" t="n">
        <v>12.635</v>
      </c>
      <c r="R735" s="31" t="n">
        <v>0.0277</v>
      </c>
    </row>
    <row r="736">
      <c r="A736" s="11" t="n">
        <v>45055</v>
      </c>
      <c r="B736" s="5" t="inlineStr">
        <is>
          <t>Tuesday</t>
        </is>
      </c>
      <c r="C736" s="10" t="n">
        <v>45047</v>
      </c>
      <c r="D736" s="5" t="inlineStr">
        <is>
          <t>Q1FY24</t>
        </is>
      </c>
      <c r="E736" s="18" t="n">
        <v>0</v>
      </c>
      <c r="F736" s="8" t="n">
        <v>0</v>
      </c>
      <c r="G736" s="9" t="n">
        <v>0</v>
      </c>
      <c r="H736" s="18" t="n">
        <v>0</v>
      </c>
      <c r="I736" s="8" t="n">
        <v>0</v>
      </c>
      <c r="J736" s="9" t="n">
        <v>0</v>
      </c>
      <c r="K736" s="18" t="n">
        <v>0</v>
      </c>
      <c r="L736" s="8" t="n">
        <v>0</v>
      </c>
      <c r="M736" s="9" t="n">
        <v>0</v>
      </c>
      <c r="N736" s="29" t="n">
        <v>12.635</v>
      </c>
      <c r="O736" s="30" t="n">
        <v>12.815</v>
      </c>
      <c r="P736" s="30" t="n">
        <v>11.6575</v>
      </c>
      <c r="Q736" s="30" t="n">
        <v>12.6775</v>
      </c>
      <c r="R736" s="31" t="n">
        <v>0.0034</v>
      </c>
    </row>
    <row r="737">
      <c r="A737" s="11" t="n">
        <v>45056</v>
      </c>
      <c r="B737" s="5" t="inlineStr">
        <is>
          <t>Wednesday</t>
        </is>
      </c>
      <c r="C737" s="10" t="n">
        <v>45047</v>
      </c>
      <c r="D737" s="5" t="inlineStr">
        <is>
          <t>Q1FY24</t>
        </is>
      </c>
      <c r="E737" s="18" t="n">
        <v>0</v>
      </c>
      <c r="F737" s="8" t="n">
        <v>0</v>
      </c>
      <c r="G737" s="9" t="n">
        <v>0</v>
      </c>
      <c r="H737" s="18" t="n">
        <v>0</v>
      </c>
      <c r="I737" s="8" t="n">
        <v>0</v>
      </c>
      <c r="J737" s="9" t="n">
        <v>0</v>
      </c>
      <c r="K737" s="18" t="n">
        <v>0</v>
      </c>
      <c r="L737" s="8" t="n">
        <v>0</v>
      </c>
      <c r="M737" s="9" t="n">
        <v>0</v>
      </c>
      <c r="N737" s="29" t="n">
        <v>12.6775</v>
      </c>
      <c r="O737" s="30" t="n">
        <v>13.2975</v>
      </c>
      <c r="P737" s="30" t="n">
        <v>11.5425</v>
      </c>
      <c r="Q737" s="30" t="n">
        <v>13.0825</v>
      </c>
      <c r="R737" s="31" t="n">
        <v>0.0319</v>
      </c>
    </row>
    <row r="738">
      <c r="A738" s="11" t="n">
        <v>45057</v>
      </c>
      <c r="B738" s="5" t="inlineStr">
        <is>
          <t>Thursday</t>
        </is>
      </c>
      <c r="C738" s="10" t="n">
        <v>45047</v>
      </c>
      <c r="D738" s="5" t="inlineStr">
        <is>
          <t>Q1FY24</t>
        </is>
      </c>
      <c r="E738" s="18" t="n">
        <v>0</v>
      </c>
      <c r="F738" s="8" t="n">
        <v>0.003</v>
      </c>
      <c r="G738" s="9" t="n">
        <v>3</v>
      </c>
      <c r="H738" s="18" t="n">
        <v>0</v>
      </c>
      <c r="I738" s="8" t="n">
        <v>0</v>
      </c>
      <c r="J738" s="9" t="n">
        <v>0</v>
      </c>
      <c r="K738" s="18" t="n">
        <v>0</v>
      </c>
      <c r="L738" s="8" t="n">
        <v>0.003</v>
      </c>
      <c r="M738" s="9" t="n">
        <v>3</v>
      </c>
      <c r="N738" s="29" t="n">
        <v>13.0825</v>
      </c>
      <c r="O738" s="30" t="n">
        <v>13.74</v>
      </c>
      <c r="P738" s="30" t="n">
        <v>12.815</v>
      </c>
      <c r="Q738" s="30" t="n">
        <v>13.215</v>
      </c>
      <c r="R738" s="31" t="n">
        <v>0.0101</v>
      </c>
    </row>
    <row r="739">
      <c r="A739" s="11" t="n">
        <v>45058</v>
      </c>
      <c r="B739" s="5" t="inlineStr">
        <is>
          <t>Friday</t>
        </is>
      </c>
      <c r="C739" s="10" t="n">
        <v>45047</v>
      </c>
      <c r="D739" s="5" t="inlineStr">
        <is>
          <t>Q1FY24</t>
        </is>
      </c>
      <c r="E739" s="18" t="n">
        <v>0</v>
      </c>
      <c r="F739" s="8" t="n">
        <v>0.001</v>
      </c>
      <c r="G739" s="9" t="n">
        <v>1</v>
      </c>
      <c r="H739" s="18" t="n">
        <v>0</v>
      </c>
      <c r="I739" s="8" t="n">
        <v>0</v>
      </c>
      <c r="J739" s="9" t="n">
        <v>0</v>
      </c>
      <c r="K739" s="18" t="n">
        <v>0</v>
      </c>
      <c r="L739" s="8" t="n">
        <v>0.001</v>
      </c>
      <c r="M739" s="9" t="n">
        <v>1</v>
      </c>
      <c r="N739" s="29" t="n">
        <v>13.215</v>
      </c>
      <c r="O739" s="30" t="n">
        <v>13.51</v>
      </c>
      <c r="P739" s="30" t="n">
        <v>12.7375</v>
      </c>
      <c r="Q739" s="30" t="n">
        <v>12.8525</v>
      </c>
      <c r="R739" s="31" t="n">
        <v>-0.0274</v>
      </c>
    </row>
    <row r="740">
      <c r="A740" s="11" t="n">
        <v>45061</v>
      </c>
      <c r="B740" s="5" t="inlineStr">
        <is>
          <t>Monday</t>
        </is>
      </c>
      <c r="C740" s="10" t="n">
        <v>45047</v>
      </c>
      <c r="D740" s="5" t="inlineStr">
        <is>
          <t>Q1FY24</t>
        </is>
      </c>
      <c r="E740" s="18" t="n">
        <v>0.0005999999999999999</v>
      </c>
      <c r="F740" s="8" t="n">
        <v>0.2279</v>
      </c>
      <c r="G740" s="9" t="n">
        <v>347</v>
      </c>
      <c r="H740" s="18" t="n">
        <v>0</v>
      </c>
      <c r="I740" s="8" t="n">
        <v>0</v>
      </c>
      <c r="J740" s="9" t="n">
        <v>0</v>
      </c>
      <c r="K740" s="18" t="n">
        <v>0.0005999999999999999</v>
      </c>
      <c r="L740" s="8" t="n">
        <v>0.2279</v>
      </c>
      <c r="M740" s="9" t="n">
        <v>347</v>
      </c>
      <c r="N740" s="29" t="n">
        <v>12.8525</v>
      </c>
      <c r="O740" s="30" t="n">
        <v>13.615</v>
      </c>
      <c r="P740" s="30" t="n">
        <v>12.5375</v>
      </c>
      <c r="Q740" s="30" t="n">
        <v>13.1725</v>
      </c>
      <c r="R740" s="31" t="n">
        <v>0.0249</v>
      </c>
    </row>
    <row r="741">
      <c r="A741" s="11" t="n">
        <v>45062</v>
      </c>
      <c r="B741" s="5" t="inlineStr">
        <is>
          <t>Tuesday</t>
        </is>
      </c>
      <c r="C741" s="10" t="n">
        <v>45047</v>
      </c>
      <c r="D741" s="5" t="inlineStr">
        <is>
          <t>Q1FY24</t>
        </is>
      </c>
      <c r="E741" s="18" t="n">
        <v>0.0005</v>
      </c>
      <c r="F741" s="8" t="n">
        <v>0.3196</v>
      </c>
      <c r="G741" s="9" t="n">
        <v>503</v>
      </c>
      <c r="H741" s="18" t="n">
        <v>0</v>
      </c>
      <c r="I741" s="8" t="n">
        <v>0</v>
      </c>
      <c r="J741" s="9" t="n">
        <v>0</v>
      </c>
      <c r="K741" s="18" t="n">
        <v>0.0005</v>
      </c>
      <c r="L741" s="8" t="n">
        <v>0.3196</v>
      </c>
      <c r="M741" s="9" t="n">
        <v>503</v>
      </c>
      <c r="N741" s="29" t="n">
        <v>13.1725</v>
      </c>
      <c r="O741" s="30" t="n">
        <v>13.485</v>
      </c>
      <c r="P741" s="30" t="n">
        <v>11.71</v>
      </c>
      <c r="Q741" s="30" t="n">
        <v>13.2925</v>
      </c>
      <c r="R741" s="31" t="n">
        <v>0.0091</v>
      </c>
    </row>
    <row r="742">
      <c r="A742" s="11" t="n">
        <v>45063</v>
      </c>
      <c r="B742" s="5" t="inlineStr">
        <is>
          <t>Wednesday</t>
        </is>
      </c>
      <c r="C742" s="10" t="n">
        <v>45047</v>
      </c>
      <c r="D742" s="5" t="inlineStr">
        <is>
          <t>Q1FY24</t>
        </is>
      </c>
      <c r="E742" s="18" t="n">
        <v>0.0012</v>
      </c>
      <c r="F742" s="8" t="n">
        <v>0.7053</v>
      </c>
      <c r="G742" s="9" t="n">
        <v>1127</v>
      </c>
      <c r="H742" s="18" t="n">
        <v>0</v>
      </c>
      <c r="I742" s="8" t="n">
        <v>0</v>
      </c>
      <c r="J742" s="9" t="n">
        <v>0</v>
      </c>
      <c r="K742" s="18" t="n">
        <v>0.0012</v>
      </c>
      <c r="L742" s="8" t="n">
        <v>0.7053</v>
      </c>
      <c r="M742" s="9" t="n">
        <v>1127</v>
      </c>
      <c r="N742" s="29" t="n">
        <v>13.2925</v>
      </c>
      <c r="O742" s="30" t="n">
        <v>13.58</v>
      </c>
      <c r="P742" s="30" t="n">
        <v>11.895</v>
      </c>
      <c r="Q742" s="30" t="n">
        <v>13.105</v>
      </c>
      <c r="R742" s="31" t="n">
        <v>-0.0141</v>
      </c>
    </row>
    <row r="743">
      <c r="A743" s="11" t="n">
        <v>45064</v>
      </c>
      <c r="B743" s="5" t="inlineStr">
        <is>
          <t>Thursday</t>
        </is>
      </c>
      <c r="C743" s="10" t="n">
        <v>45047</v>
      </c>
      <c r="D743" s="5" t="inlineStr">
        <is>
          <t>Q1FY24</t>
        </is>
      </c>
      <c r="E743" s="18" t="n">
        <v>0.0015</v>
      </c>
      <c r="F743" s="8" t="n">
        <v>0.9351</v>
      </c>
      <c r="G743" s="9" t="n">
        <v>1505</v>
      </c>
      <c r="H743" s="18" t="n">
        <v>0</v>
      </c>
      <c r="I743" s="8" t="n">
        <v>0</v>
      </c>
      <c r="J743" s="9" t="n">
        <v>0</v>
      </c>
      <c r="K743" s="18" t="n">
        <v>0.0015</v>
      </c>
      <c r="L743" s="8" t="n">
        <v>0.9351</v>
      </c>
      <c r="M743" s="9" t="n">
        <v>1505</v>
      </c>
      <c r="N743" s="29" t="n">
        <v>13.105</v>
      </c>
      <c r="O743" s="30" t="n">
        <v>13.105</v>
      </c>
      <c r="P743" s="30" t="n">
        <v>11.1375</v>
      </c>
      <c r="Q743" s="30" t="n">
        <v>12.795</v>
      </c>
      <c r="R743" s="31" t="n">
        <v>-0.0237</v>
      </c>
    </row>
    <row r="744">
      <c r="A744" s="11" t="n">
        <v>45065</v>
      </c>
      <c r="B744" s="5" t="inlineStr">
        <is>
          <t>Friday</t>
        </is>
      </c>
      <c r="C744" s="10" t="n">
        <v>45047</v>
      </c>
      <c r="D744" s="5" t="inlineStr">
        <is>
          <t>Q1FY24</t>
        </is>
      </c>
      <c r="E744" s="18" t="n">
        <v>0.0046</v>
      </c>
      <c r="F744" s="8" t="n">
        <v>4.9296</v>
      </c>
      <c r="G744" s="9" t="n">
        <v>8001</v>
      </c>
      <c r="H744" s="18" t="n">
        <v>0</v>
      </c>
      <c r="I744" s="8" t="n">
        <v>0</v>
      </c>
      <c r="J744" s="9" t="n">
        <v>0</v>
      </c>
      <c r="K744" s="18" t="n">
        <v>0.0046</v>
      </c>
      <c r="L744" s="8" t="n">
        <v>4.9296</v>
      </c>
      <c r="M744" s="9" t="n">
        <v>8001</v>
      </c>
      <c r="N744" s="29" t="n">
        <v>12.795</v>
      </c>
      <c r="O744" s="30" t="n">
        <v>12.82</v>
      </c>
      <c r="P744" s="30" t="n">
        <v>11.6875</v>
      </c>
      <c r="Q744" s="30" t="n">
        <v>12.3025</v>
      </c>
      <c r="R744" s="31" t="n">
        <v>-0.0385</v>
      </c>
    </row>
    <row r="745">
      <c r="A745" s="11" t="n">
        <v>45068</v>
      </c>
      <c r="B745" s="5" t="inlineStr">
        <is>
          <t>Monday</t>
        </is>
      </c>
      <c r="C745" s="10" t="n">
        <v>45047</v>
      </c>
      <c r="D745" s="5" t="inlineStr">
        <is>
          <t>Q1FY24</t>
        </is>
      </c>
      <c r="E745" s="18" t="n">
        <v>0.0032</v>
      </c>
      <c r="F745" s="8" t="n">
        <v>1.0828</v>
      </c>
      <c r="G745" s="9" t="n">
        <v>1748</v>
      </c>
      <c r="H745" s="18" t="n">
        <v>0</v>
      </c>
      <c r="I745" s="8" t="n">
        <v>0</v>
      </c>
      <c r="J745" s="9" t="n">
        <v>0</v>
      </c>
      <c r="K745" s="18" t="n">
        <v>0.0032</v>
      </c>
      <c r="L745" s="8" t="n">
        <v>1.0828</v>
      </c>
      <c r="M745" s="9" t="n">
        <v>1748</v>
      </c>
      <c r="N745" s="29" t="n">
        <v>12.3025</v>
      </c>
      <c r="O745" s="30" t="n">
        <v>12.82</v>
      </c>
      <c r="P745" s="30" t="n">
        <v>11.555</v>
      </c>
      <c r="Q745" s="30" t="n">
        <v>12.57</v>
      </c>
      <c r="R745" s="31" t="n">
        <v>0.0217</v>
      </c>
    </row>
    <row r="746">
      <c r="A746" s="11" t="n">
        <v>45069</v>
      </c>
      <c r="B746" s="5" t="inlineStr">
        <is>
          <t>Tuesday</t>
        </is>
      </c>
      <c r="C746" s="10" t="n">
        <v>45047</v>
      </c>
      <c r="D746" s="5" t="inlineStr">
        <is>
          <t>Q1FY24</t>
        </is>
      </c>
      <c r="E746" s="18" t="n">
        <v>0.0076</v>
      </c>
      <c r="F746" s="8" t="n">
        <v>2.992</v>
      </c>
      <c r="G746" s="9" t="n">
        <v>4797</v>
      </c>
      <c r="H746" s="18" t="n">
        <v>0</v>
      </c>
      <c r="I746" s="8" t="n">
        <v>0</v>
      </c>
      <c r="J746" s="9" t="n">
        <v>0</v>
      </c>
      <c r="K746" s="18" t="n">
        <v>0.0076</v>
      </c>
      <c r="L746" s="8" t="n">
        <v>2.992</v>
      </c>
      <c r="M746" s="9" t="n">
        <v>4797</v>
      </c>
      <c r="N746" s="29" t="n">
        <v>12.57</v>
      </c>
      <c r="O746" s="30" t="n">
        <v>13.075</v>
      </c>
      <c r="P746" s="30" t="n">
        <v>12.3175</v>
      </c>
      <c r="Q746" s="30" t="n">
        <v>12.605</v>
      </c>
      <c r="R746" s="31" t="n">
        <v>0.0028</v>
      </c>
    </row>
    <row r="747">
      <c r="A747" s="11" t="n">
        <v>45070</v>
      </c>
      <c r="B747" s="5" t="inlineStr">
        <is>
          <t>Wednesday</t>
        </is>
      </c>
      <c r="C747" s="10" t="n">
        <v>45047</v>
      </c>
      <c r="D747" s="5" t="inlineStr">
        <is>
          <t>Q1FY24</t>
        </is>
      </c>
      <c r="E747" s="18" t="n">
        <v>0.0057</v>
      </c>
      <c r="F747" s="8" t="n">
        <v>2.6569</v>
      </c>
      <c r="G747" s="9" t="n">
        <v>4273</v>
      </c>
      <c r="H747" s="18" t="n">
        <v>0</v>
      </c>
      <c r="I747" s="8" t="n">
        <v>0</v>
      </c>
      <c r="J747" s="9" t="n">
        <v>0</v>
      </c>
      <c r="K747" s="18" t="n">
        <v>0.0057</v>
      </c>
      <c r="L747" s="8" t="n">
        <v>2.6569</v>
      </c>
      <c r="M747" s="9" t="n">
        <v>4273</v>
      </c>
      <c r="N747" s="29" t="n">
        <v>12.605</v>
      </c>
      <c r="O747" s="30" t="n">
        <v>13.4375</v>
      </c>
      <c r="P747" s="30" t="n">
        <v>12.41</v>
      </c>
      <c r="Q747" s="30" t="n">
        <v>13.1125</v>
      </c>
      <c r="R747" s="31" t="n">
        <v>0.0403</v>
      </c>
    </row>
    <row r="748">
      <c r="A748" s="11" t="n">
        <v>45071</v>
      </c>
      <c r="B748" s="5" t="inlineStr">
        <is>
          <t>Thursday</t>
        </is>
      </c>
      <c r="C748" s="10" t="n">
        <v>45047</v>
      </c>
      <c r="D748" s="5" t="inlineStr">
        <is>
          <t>Q1FY24</t>
        </is>
      </c>
      <c r="E748" s="18" t="n">
        <v>0.0121</v>
      </c>
      <c r="F748" s="8" t="n">
        <v>6.4082</v>
      </c>
      <c r="G748" s="9" t="n">
        <v>10365</v>
      </c>
      <c r="H748" s="18" t="n">
        <v>0</v>
      </c>
      <c r="I748" s="8" t="n">
        <v>0</v>
      </c>
      <c r="J748" s="9" t="n">
        <v>0</v>
      </c>
      <c r="K748" s="18" t="n">
        <v>0.0121</v>
      </c>
      <c r="L748" s="8" t="n">
        <v>6.4082</v>
      </c>
      <c r="M748" s="9" t="n">
        <v>10365</v>
      </c>
      <c r="N748" s="29" t="n">
        <v>13.1125</v>
      </c>
      <c r="O748" s="30" t="n">
        <v>13.1325</v>
      </c>
      <c r="P748" s="30" t="n">
        <v>8.182499999999999</v>
      </c>
      <c r="Q748" s="30" t="n">
        <v>12.52</v>
      </c>
      <c r="R748" s="31" t="n">
        <v>-0.0452</v>
      </c>
    </row>
    <row r="749">
      <c r="A749" s="11" t="n">
        <v>45072</v>
      </c>
      <c r="B749" s="5" t="inlineStr">
        <is>
          <t>Friday</t>
        </is>
      </c>
      <c r="C749" s="10" t="n">
        <v>45047</v>
      </c>
      <c r="D749" s="5" t="inlineStr">
        <is>
          <t>Q1FY24</t>
        </is>
      </c>
      <c r="E749" s="18" t="n">
        <v>0.1789</v>
      </c>
      <c r="F749" s="8" t="n">
        <v>173.163</v>
      </c>
      <c r="G749" s="9" t="n">
        <v>277883</v>
      </c>
      <c r="H749" s="18" t="n">
        <v>0</v>
      </c>
      <c r="I749" s="8" t="n">
        <v>0</v>
      </c>
      <c r="J749" s="9" t="n">
        <v>0</v>
      </c>
      <c r="K749" s="18" t="n">
        <v>0.1789</v>
      </c>
      <c r="L749" s="8" t="n">
        <v>173.163</v>
      </c>
      <c r="M749" s="9" t="n">
        <v>277883</v>
      </c>
      <c r="N749" s="29" t="n">
        <v>12.52</v>
      </c>
      <c r="O749" s="30" t="n">
        <v>12.8575</v>
      </c>
      <c r="P749" s="30" t="n">
        <v>11.7</v>
      </c>
      <c r="Q749" s="30" t="n">
        <v>11.9</v>
      </c>
      <c r="R749" s="31" t="n">
        <v>-0.0495</v>
      </c>
    </row>
    <row r="750">
      <c r="A750" s="11" t="n">
        <v>45075</v>
      </c>
      <c r="B750" s="5" t="inlineStr">
        <is>
          <t>Monday</t>
        </is>
      </c>
      <c r="C750" s="10" t="n">
        <v>45047</v>
      </c>
      <c r="D750" s="5" t="inlineStr">
        <is>
          <t>Q1FY24</t>
        </is>
      </c>
      <c r="E750" s="18" t="n">
        <v>0.0266</v>
      </c>
      <c r="F750" s="8" t="n">
        <v>7.0115</v>
      </c>
      <c r="G750" s="9" t="n">
        <v>11096</v>
      </c>
      <c r="H750" s="18" t="n">
        <v>0</v>
      </c>
      <c r="I750" s="8" t="n">
        <v>0</v>
      </c>
      <c r="J750" s="9" t="n">
        <v>0</v>
      </c>
      <c r="K750" s="18" t="n">
        <v>0.0266</v>
      </c>
      <c r="L750" s="8" t="n">
        <v>7.0115</v>
      </c>
      <c r="M750" s="9" t="n">
        <v>11096</v>
      </c>
      <c r="N750" s="29" t="n">
        <v>11.9</v>
      </c>
      <c r="O750" s="30" t="n">
        <v>12.4925</v>
      </c>
      <c r="P750" s="30" t="n">
        <v>8.807499999999999</v>
      </c>
      <c r="Q750" s="30" t="n">
        <v>12.2975</v>
      </c>
      <c r="R750" s="31" t="n">
        <v>0.0334</v>
      </c>
    </row>
    <row r="751">
      <c r="A751" s="11" t="n">
        <v>45076</v>
      </c>
      <c r="B751" s="5" t="inlineStr">
        <is>
          <t>Tuesday</t>
        </is>
      </c>
      <c r="C751" s="10" t="n">
        <v>45047</v>
      </c>
      <c r="D751" s="5" t="inlineStr">
        <is>
          <t>Q1FY24</t>
        </is>
      </c>
      <c r="E751" s="18" t="n">
        <v>0.0169</v>
      </c>
      <c r="F751" s="8" t="n">
        <v>9.0726</v>
      </c>
      <c r="G751" s="9" t="n">
        <v>14328</v>
      </c>
      <c r="H751" s="18" t="n">
        <v>0</v>
      </c>
      <c r="I751" s="8" t="n">
        <v>0</v>
      </c>
      <c r="J751" s="9" t="n">
        <v>0</v>
      </c>
      <c r="K751" s="18" t="n">
        <v>0.0169</v>
      </c>
      <c r="L751" s="8" t="n">
        <v>9.0726</v>
      </c>
      <c r="M751" s="9" t="n">
        <v>14328</v>
      </c>
      <c r="N751" s="29" t="n">
        <v>12.2975</v>
      </c>
      <c r="O751" s="30" t="n">
        <v>12.38</v>
      </c>
      <c r="P751" s="30" t="n">
        <v>11.7675</v>
      </c>
      <c r="Q751" s="30" t="n">
        <v>12.01</v>
      </c>
      <c r="R751" s="31" t="n">
        <v>-0.0234</v>
      </c>
    </row>
    <row r="752">
      <c r="A752" s="11" t="n">
        <v>45077</v>
      </c>
      <c r="B752" s="5" t="inlineStr">
        <is>
          <t>Wednesday</t>
        </is>
      </c>
      <c r="C752" s="10" t="n">
        <v>45047</v>
      </c>
      <c r="D752" s="5" t="inlineStr">
        <is>
          <t>Q1FY24</t>
        </is>
      </c>
      <c r="E752" s="18" t="n">
        <v>0.0217</v>
      </c>
      <c r="F752" s="8" t="n">
        <v>9.810499999999999</v>
      </c>
      <c r="G752" s="9" t="n">
        <v>15579</v>
      </c>
      <c r="H752" s="18" t="n">
        <v>0</v>
      </c>
      <c r="I752" s="8" t="n">
        <v>0</v>
      </c>
      <c r="J752" s="9" t="n">
        <v>0</v>
      </c>
      <c r="K752" s="18" t="n">
        <v>0.0217</v>
      </c>
      <c r="L752" s="8" t="n">
        <v>9.810499999999999</v>
      </c>
      <c r="M752" s="9" t="n">
        <v>15579</v>
      </c>
      <c r="N752" s="29" t="n">
        <v>12.01</v>
      </c>
      <c r="O752" s="30" t="n">
        <v>12.4675</v>
      </c>
      <c r="P752" s="30" t="n">
        <v>11.58</v>
      </c>
      <c r="Q752" s="30" t="n">
        <v>11.9725</v>
      </c>
      <c r="R752" s="31" t="n">
        <v>-0.0031</v>
      </c>
    </row>
    <row r="753">
      <c r="A753" s="11" t="n">
        <v>45078</v>
      </c>
      <c r="B753" s="5" t="inlineStr">
        <is>
          <t>Thursday</t>
        </is>
      </c>
      <c r="C753" s="10" t="n">
        <v>45078</v>
      </c>
      <c r="D753" s="5" t="inlineStr">
        <is>
          <t>Q1FY24</t>
        </is>
      </c>
      <c r="E753" s="18" t="n">
        <v>0.0233</v>
      </c>
      <c r="F753" s="8" t="n">
        <v>19.4009</v>
      </c>
      <c r="G753" s="9" t="n">
        <v>30835</v>
      </c>
      <c r="H753" s="18" t="n">
        <v>0</v>
      </c>
      <c r="I753" s="8" t="n">
        <v>0</v>
      </c>
      <c r="J753" s="9" t="n">
        <v>0</v>
      </c>
      <c r="K753" s="18" t="n">
        <v>0.0233</v>
      </c>
      <c r="L753" s="8" t="n">
        <v>19.4009</v>
      </c>
      <c r="M753" s="9" t="n">
        <v>30835</v>
      </c>
      <c r="N753" s="29" t="n">
        <v>11.9725</v>
      </c>
      <c r="O753" s="30" t="n">
        <v>11.9725</v>
      </c>
      <c r="P753" s="30" t="n">
        <v>11.22</v>
      </c>
      <c r="Q753" s="30" t="n">
        <v>11.5975</v>
      </c>
      <c r="R753" s="31" t="n">
        <v>-0.0313</v>
      </c>
    </row>
    <row r="754">
      <c r="A754" s="11" t="n">
        <v>45079</v>
      </c>
      <c r="B754" s="5" t="inlineStr">
        <is>
          <t>Friday</t>
        </is>
      </c>
      <c r="C754" s="10" t="n">
        <v>45078</v>
      </c>
      <c r="D754" s="5" t="inlineStr">
        <is>
          <t>Q1FY24</t>
        </is>
      </c>
      <c r="E754" s="18" t="n">
        <v>0.4022</v>
      </c>
      <c r="F754" s="8" t="n">
        <v>692.8714</v>
      </c>
      <c r="G754" s="9" t="n">
        <v>1106719</v>
      </c>
      <c r="H754" s="18" t="n">
        <v>0</v>
      </c>
      <c r="I754" s="8" t="n">
        <v>0</v>
      </c>
      <c r="J754" s="9" t="n">
        <v>0</v>
      </c>
      <c r="K754" s="18" t="n">
        <v>0.4022</v>
      </c>
      <c r="L754" s="8" t="n">
        <v>692.8714</v>
      </c>
      <c r="M754" s="9" t="n">
        <v>1106719</v>
      </c>
      <c r="N754" s="29" t="n">
        <v>11.5975</v>
      </c>
      <c r="O754" s="30" t="n">
        <v>11.735</v>
      </c>
      <c r="P754" s="30" t="n">
        <v>10.86</v>
      </c>
      <c r="Q754" s="30" t="n">
        <v>11.125</v>
      </c>
      <c r="R754" s="31" t="n">
        <v>-0.0407</v>
      </c>
    </row>
    <row r="755">
      <c r="A755" s="11" t="n">
        <v>45082</v>
      </c>
      <c r="B755" s="5" t="inlineStr">
        <is>
          <t>Monday</t>
        </is>
      </c>
      <c r="C755" s="10" t="n">
        <v>45078</v>
      </c>
      <c r="D755" s="5" t="inlineStr">
        <is>
          <t>Q1FY24</t>
        </is>
      </c>
      <c r="E755" s="18" t="n">
        <v>0.0245</v>
      </c>
      <c r="F755" s="8" t="n">
        <v>8.8756</v>
      </c>
      <c r="G755" s="9" t="n">
        <v>14099</v>
      </c>
      <c r="H755" s="18" t="n">
        <v>0</v>
      </c>
      <c r="I755" s="8" t="n">
        <v>0</v>
      </c>
      <c r="J755" s="9" t="n">
        <v>0</v>
      </c>
      <c r="K755" s="18" t="n">
        <v>0.0245</v>
      </c>
      <c r="L755" s="8" t="n">
        <v>8.8756</v>
      </c>
      <c r="M755" s="9" t="n">
        <v>14099</v>
      </c>
      <c r="N755" s="29" t="n">
        <v>11.125</v>
      </c>
      <c r="O755" s="30" t="n">
        <v>11.335</v>
      </c>
      <c r="P755" s="30" t="n">
        <v>10.3225</v>
      </c>
      <c r="Q755" s="30" t="n">
        <v>11.1375</v>
      </c>
      <c r="R755" s="31" t="n">
        <v>0.0011</v>
      </c>
    </row>
    <row r="756">
      <c r="A756" s="11" t="n">
        <v>45083</v>
      </c>
      <c r="B756" s="5" t="inlineStr">
        <is>
          <t>Tuesday</t>
        </is>
      </c>
      <c r="C756" s="10" t="n">
        <v>45078</v>
      </c>
      <c r="D756" s="5" t="inlineStr">
        <is>
          <t>Q1FY24</t>
        </is>
      </c>
      <c r="E756" s="18" t="n">
        <v>0.0237</v>
      </c>
      <c r="F756" s="8" t="n">
        <v>9.563599999999999</v>
      </c>
      <c r="G756" s="9" t="n">
        <v>15196</v>
      </c>
      <c r="H756" s="18" t="n">
        <v>0</v>
      </c>
      <c r="I756" s="8" t="n">
        <v>0</v>
      </c>
      <c r="J756" s="9" t="n">
        <v>0</v>
      </c>
      <c r="K756" s="18" t="n">
        <v>0.0237</v>
      </c>
      <c r="L756" s="8" t="n">
        <v>9.563599999999999</v>
      </c>
      <c r="M756" s="9" t="n">
        <v>15196</v>
      </c>
      <c r="N756" s="29" t="n">
        <v>11.1375</v>
      </c>
      <c r="O756" s="30" t="n">
        <v>11.6175</v>
      </c>
      <c r="P756" s="30" t="n">
        <v>10.465</v>
      </c>
      <c r="Q756" s="30" t="n">
        <v>11.38</v>
      </c>
      <c r="R756" s="31" t="n">
        <v>0.0218</v>
      </c>
    </row>
    <row r="757">
      <c r="A757" s="11" t="n">
        <v>45084</v>
      </c>
      <c r="B757" s="5" t="inlineStr">
        <is>
          <t>Wednesday</t>
        </is>
      </c>
      <c r="C757" s="10" t="n">
        <v>45078</v>
      </c>
      <c r="D757" s="5" t="inlineStr">
        <is>
          <t>Q1FY24</t>
        </is>
      </c>
      <c r="E757" s="18" t="n">
        <v>0.0506</v>
      </c>
      <c r="F757" s="8" t="n">
        <v>27.932</v>
      </c>
      <c r="G757" s="9" t="n">
        <v>44285</v>
      </c>
      <c r="H757" s="18" t="n">
        <v>0</v>
      </c>
      <c r="I757" s="8" t="n">
        <v>0</v>
      </c>
      <c r="J757" s="9" t="n">
        <v>0</v>
      </c>
      <c r="K757" s="18" t="n">
        <v>0.0506</v>
      </c>
      <c r="L757" s="8" t="n">
        <v>27.932</v>
      </c>
      <c r="M757" s="9" t="n">
        <v>44285</v>
      </c>
      <c r="N757" s="29" t="n">
        <v>11.38</v>
      </c>
      <c r="O757" s="30" t="n">
        <v>11.5375</v>
      </c>
      <c r="P757" s="30" t="n">
        <v>9.637499999999999</v>
      </c>
      <c r="Q757" s="30" t="n">
        <v>11.4425</v>
      </c>
      <c r="R757" s="31" t="n">
        <v>0.0055</v>
      </c>
    </row>
    <row r="758">
      <c r="A758" s="11" t="n">
        <v>45085</v>
      </c>
      <c r="B758" s="5" t="inlineStr">
        <is>
          <t>Thursday</t>
        </is>
      </c>
      <c r="C758" s="10" t="n">
        <v>45078</v>
      </c>
      <c r="D758" s="5" t="inlineStr">
        <is>
          <t>Q1FY24</t>
        </is>
      </c>
      <c r="E758" s="18" t="n">
        <v>0.0542</v>
      </c>
      <c r="F758" s="8" t="n">
        <v>50.1381</v>
      </c>
      <c r="G758" s="9" t="n">
        <v>79402</v>
      </c>
      <c r="H758" s="18" t="n">
        <v>0</v>
      </c>
      <c r="I758" s="8" t="n">
        <v>0</v>
      </c>
      <c r="J758" s="9" t="n">
        <v>0</v>
      </c>
      <c r="K758" s="18" t="n">
        <v>0.0542</v>
      </c>
      <c r="L758" s="8" t="n">
        <v>50.1381</v>
      </c>
      <c r="M758" s="9" t="n">
        <v>79402</v>
      </c>
      <c r="N758" s="29" t="n">
        <v>11.4425</v>
      </c>
      <c r="O758" s="30" t="n">
        <v>11.5675</v>
      </c>
      <c r="P758" s="30" t="n">
        <v>10.13</v>
      </c>
      <c r="Q758" s="30" t="n">
        <v>11.2575</v>
      </c>
      <c r="R758" s="31" t="n">
        <v>-0.0162</v>
      </c>
    </row>
    <row r="759">
      <c r="A759" s="11" t="n">
        <v>45086</v>
      </c>
      <c r="B759" s="5" t="inlineStr">
        <is>
          <t>Friday</t>
        </is>
      </c>
      <c r="C759" s="10" t="n">
        <v>45078</v>
      </c>
      <c r="D759" s="5" t="inlineStr">
        <is>
          <t>Q1FY24</t>
        </is>
      </c>
      <c r="E759" s="18" t="n">
        <v>1.1479</v>
      </c>
      <c r="F759" s="8" t="n">
        <v>1729.1708</v>
      </c>
      <c r="G759" s="9" t="n">
        <v>2753393</v>
      </c>
      <c r="H759" s="18" t="n">
        <v>0</v>
      </c>
      <c r="I759" s="8" t="n">
        <v>0</v>
      </c>
      <c r="J759" s="9" t="n">
        <v>0</v>
      </c>
      <c r="K759" s="18" t="n">
        <v>1.1479</v>
      </c>
      <c r="L759" s="8" t="n">
        <v>1729.1708</v>
      </c>
      <c r="M759" s="9" t="n">
        <v>2753393</v>
      </c>
      <c r="N759" s="29" t="n">
        <v>11.2575</v>
      </c>
      <c r="O759" s="30" t="n">
        <v>11.2975</v>
      </c>
      <c r="P759" s="30" t="n">
        <v>10.3075</v>
      </c>
      <c r="Q759" s="30" t="n">
        <v>11.12</v>
      </c>
      <c r="R759" s="31" t="n">
        <v>-0.0122</v>
      </c>
    </row>
    <row r="760">
      <c r="A760" s="11" t="n">
        <v>45089</v>
      </c>
      <c r="B760" s="5" t="inlineStr">
        <is>
          <t>Monday</t>
        </is>
      </c>
      <c r="C760" s="10" t="n">
        <v>45078</v>
      </c>
      <c r="D760" s="5" t="inlineStr">
        <is>
          <t>Q1FY24</t>
        </is>
      </c>
      <c r="E760" s="18" t="n">
        <v>0.046</v>
      </c>
      <c r="F760" s="8" t="n">
        <v>17.376</v>
      </c>
      <c r="G760" s="9" t="n">
        <v>27568</v>
      </c>
      <c r="H760" s="18" t="n">
        <v>0</v>
      </c>
      <c r="I760" s="8" t="n">
        <v>0</v>
      </c>
      <c r="J760" s="9" t="n">
        <v>0</v>
      </c>
      <c r="K760" s="18" t="n">
        <v>0.046</v>
      </c>
      <c r="L760" s="8" t="n">
        <v>17.376</v>
      </c>
      <c r="M760" s="9" t="n">
        <v>27568</v>
      </c>
      <c r="N760" s="29" t="n">
        <v>11.12</v>
      </c>
      <c r="O760" s="30" t="n">
        <v>11.8025</v>
      </c>
      <c r="P760" s="30" t="n">
        <v>10.5825</v>
      </c>
      <c r="Q760" s="30" t="n">
        <v>11.245</v>
      </c>
      <c r="R760" s="31" t="n">
        <v>0.0112</v>
      </c>
    </row>
    <row r="761">
      <c r="A761" s="11" t="n">
        <v>45090</v>
      </c>
      <c r="B761" s="5" t="inlineStr">
        <is>
          <t>Tuesday</t>
        </is>
      </c>
      <c r="C761" s="10" t="n">
        <v>45078</v>
      </c>
      <c r="D761" s="5" t="inlineStr">
        <is>
          <t>Q1FY24</t>
        </is>
      </c>
      <c r="E761" s="18" t="n">
        <v>0.0485</v>
      </c>
      <c r="F761" s="8" t="n">
        <v>22.5055</v>
      </c>
      <c r="G761" s="9" t="n">
        <v>35623</v>
      </c>
      <c r="H761" s="18" t="n">
        <v>0</v>
      </c>
      <c r="I761" s="8" t="n">
        <v>0</v>
      </c>
      <c r="J761" s="9" t="n">
        <v>0</v>
      </c>
      <c r="K761" s="18" t="n">
        <v>0.0485</v>
      </c>
      <c r="L761" s="8" t="n">
        <v>22.5055</v>
      </c>
      <c r="M761" s="9" t="n">
        <v>35623</v>
      </c>
      <c r="N761" s="29" t="n">
        <v>11.245</v>
      </c>
      <c r="O761" s="30" t="n">
        <v>11.25</v>
      </c>
      <c r="P761" s="30" t="n">
        <v>9.99</v>
      </c>
      <c r="Q761" s="30" t="n">
        <v>11.11</v>
      </c>
      <c r="R761" s="31" t="n">
        <v>-0.012</v>
      </c>
    </row>
    <row r="762">
      <c r="A762" s="11" t="n">
        <v>45091</v>
      </c>
      <c r="B762" s="5" t="inlineStr">
        <is>
          <t>Wednesday</t>
        </is>
      </c>
      <c r="C762" s="10" t="n">
        <v>45078</v>
      </c>
      <c r="D762" s="5" t="inlineStr">
        <is>
          <t>Q1FY24</t>
        </is>
      </c>
      <c r="E762" s="18" t="n">
        <v>0.0531</v>
      </c>
      <c r="F762" s="8" t="n">
        <v>32.2652</v>
      </c>
      <c r="G762" s="9" t="n">
        <v>51066</v>
      </c>
      <c r="H762" s="18" t="n">
        <v>0</v>
      </c>
      <c r="I762" s="8" t="n">
        <v>0</v>
      </c>
      <c r="J762" s="9" t="n">
        <v>0</v>
      </c>
      <c r="K762" s="18" t="n">
        <v>0.0531</v>
      </c>
      <c r="L762" s="8" t="n">
        <v>32.2652</v>
      </c>
      <c r="M762" s="9" t="n">
        <v>51066</v>
      </c>
      <c r="N762" s="29" t="n">
        <v>11.11</v>
      </c>
      <c r="O762" s="30" t="n">
        <v>11.3675</v>
      </c>
      <c r="P762" s="30" t="n">
        <v>10.6325</v>
      </c>
      <c r="Q762" s="30" t="n">
        <v>11.1625</v>
      </c>
      <c r="R762" s="31" t="n">
        <v>0.0047</v>
      </c>
    </row>
    <row r="763">
      <c r="A763" s="11" t="n">
        <v>45092</v>
      </c>
      <c r="B763" s="5" t="inlineStr">
        <is>
          <t>Thursday</t>
        </is>
      </c>
      <c r="C763" s="10" t="n">
        <v>45078</v>
      </c>
      <c r="D763" s="5" t="inlineStr">
        <is>
          <t>Q1FY24</t>
        </is>
      </c>
      <c r="E763" s="18" t="n">
        <v>0.1052</v>
      </c>
      <c r="F763" s="8" t="n">
        <v>94.5243</v>
      </c>
      <c r="G763" s="9" t="n">
        <v>149529</v>
      </c>
      <c r="H763" s="18" t="n">
        <v>0</v>
      </c>
      <c r="I763" s="8" t="n">
        <v>0</v>
      </c>
      <c r="J763" s="9" t="n">
        <v>0</v>
      </c>
      <c r="K763" s="18" t="n">
        <v>0.1052</v>
      </c>
      <c r="L763" s="8" t="n">
        <v>94.5243</v>
      </c>
      <c r="M763" s="9" t="n">
        <v>149529</v>
      </c>
      <c r="N763" s="29" t="n">
        <v>11.1625</v>
      </c>
      <c r="O763" s="30" t="n">
        <v>11.37</v>
      </c>
      <c r="P763" s="30" t="n">
        <v>9.692500000000001</v>
      </c>
      <c r="Q763" s="30" t="n">
        <v>11.08</v>
      </c>
      <c r="R763" s="31" t="n">
        <v>-0.0074</v>
      </c>
    </row>
    <row r="764">
      <c r="A764" s="11" t="n">
        <v>45093</v>
      </c>
      <c r="B764" s="5" t="inlineStr">
        <is>
          <t>Friday</t>
        </is>
      </c>
      <c r="C764" s="10" t="n">
        <v>45078</v>
      </c>
      <c r="D764" s="5" t="inlineStr">
        <is>
          <t>Q1FY24</t>
        </is>
      </c>
      <c r="E764" s="18" t="n">
        <v>2.0884</v>
      </c>
      <c r="F764" s="8" t="n">
        <v>3419.1823</v>
      </c>
      <c r="G764" s="9" t="n">
        <v>5403985</v>
      </c>
      <c r="H764" s="18" t="n">
        <v>0</v>
      </c>
      <c r="I764" s="8" t="n">
        <v>0</v>
      </c>
      <c r="J764" s="9" t="n">
        <v>0</v>
      </c>
      <c r="K764" s="18" t="n">
        <v>2.0884</v>
      </c>
      <c r="L764" s="8" t="n">
        <v>3419.1823</v>
      </c>
      <c r="M764" s="9" t="n">
        <v>5403985</v>
      </c>
      <c r="N764" s="29" t="n">
        <v>11.08</v>
      </c>
      <c r="O764" s="30" t="n">
        <v>11.08</v>
      </c>
      <c r="P764" s="30" t="n">
        <v>10.5575</v>
      </c>
      <c r="Q764" s="30" t="n">
        <v>10.84</v>
      </c>
      <c r="R764" s="31" t="n">
        <v>-0.0217</v>
      </c>
    </row>
    <row r="765">
      <c r="A765" s="11" t="n">
        <v>45096</v>
      </c>
      <c r="B765" s="5" t="inlineStr">
        <is>
          <t>Monday</t>
        </is>
      </c>
      <c r="C765" s="10" t="n">
        <v>45078</v>
      </c>
      <c r="D765" s="5" t="inlineStr">
        <is>
          <t>Q1FY24</t>
        </is>
      </c>
      <c r="E765" s="18" t="n">
        <v>0.09379999999999999</v>
      </c>
      <c r="F765" s="8" t="n">
        <v>30.6919</v>
      </c>
      <c r="G765" s="9" t="n">
        <v>48327</v>
      </c>
      <c r="H765" s="18" t="n">
        <v>0</v>
      </c>
      <c r="I765" s="8" t="n">
        <v>0</v>
      </c>
      <c r="J765" s="9" t="n">
        <v>0</v>
      </c>
      <c r="K765" s="18" t="n">
        <v>0.09379999999999999</v>
      </c>
      <c r="L765" s="8" t="n">
        <v>30.6919</v>
      </c>
      <c r="M765" s="9" t="n">
        <v>48327</v>
      </c>
      <c r="N765" s="29" t="n">
        <v>10.84</v>
      </c>
      <c r="O765" s="30" t="n">
        <v>11.4975</v>
      </c>
      <c r="P765" s="30" t="n">
        <v>10.33</v>
      </c>
      <c r="Q765" s="30" t="n">
        <v>11.225</v>
      </c>
      <c r="R765" s="31" t="n">
        <v>0.0355</v>
      </c>
    </row>
    <row r="766">
      <c r="A766" s="11" t="n">
        <v>45097</v>
      </c>
      <c r="B766" s="5" t="inlineStr">
        <is>
          <t>Tuesday</t>
        </is>
      </c>
      <c r="C766" s="10" t="n">
        <v>45078</v>
      </c>
      <c r="D766" s="5" t="inlineStr">
        <is>
          <t>Q1FY24</t>
        </is>
      </c>
      <c r="E766" s="18" t="n">
        <v>0.1041</v>
      </c>
      <c r="F766" s="8" t="n">
        <v>42.3637</v>
      </c>
      <c r="G766" s="9" t="n">
        <v>66945</v>
      </c>
      <c r="H766" s="18" t="n">
        <v>0</v>
      </c>
      <c r="I766" s="8" t="n">
        <v>0</v>
      </c>
      <c r="J766" s="9" t="n">
        <v>0</v>
      </c>
      <c r="K766" s="18" t="n">
        <v>0.1041</v>
      </c>
      <c r="L766" s="8" t="n">
        <v>42.3637</v>
      </c>
      <c r="M766" s="9" t="n">
        <v>66945</v>
      </c>
      <c r="N766" s="29" t="n">
        <v>11.225</v>
      </c>
      <c r="O766" s="30" t="n">
        <v>11.4375</v>
      </c>
      <c r="P766" s="30" t="n">
        <v>10.5675</v>
      </c>
      <c r="Q766" s="30" t="n">
        <v>11.1325</v>
      </c>
      <c r="R766" s="31" t="n">
        <v>-0.008200000000000001</v>
      </c>
    </row>
    <row r="767">
      <c r="A767" s="11" t="n">
        <v>45098</v>
      </c>
      <c r="B767" s="5" t="inlineStr">
        <is>
          <t>Wednesday</t>
        </is>
      </c>
      <c r="C767" s="10" t="n">
        <v>45078</v>
      </c>
      <c r="D767" s="5" t="inlineStr">
        <is>
          <t>Q1FY24</t>
        </is>
      </c>
      <c r="E767" s="18" t="n">
        <v>0.1739</v>
      </c>
      <c r="F767" s="8" t="n">
        <v>85.794</v>
      </c>
      <c r="G767" s="9" t="n">
        <v>135250</v>
      </c>
      <c r="H767" s="18" t="n">
        <v>0</v>
      </c>
      <c r="I767" s="8" t="n">
        <v>0</v>
      </c>
      <c r="J767" s="9" t="n">
        <v>0</v>
      </c>
      <c r="K767" s="18" t="n">
        <v>0.1739</v>
      </c>
      <c r="L767" s="8" t="n">
        <v>85.794</v>
      </c>
      <c r="M767" s="9" t="n">
        <v>135250</v>
      </c>
      <c r="N767" s="29" t="n">
        <v>11.1325</v>
      </c>
      <c r="O767" s="30" t="n">
        <v>11.4325</v>
      </c>
      <c r="P767" s="30" t="n">
        <v>10.77</v>
      </c>
      <c r="Q767" s="30" t="n">
        <v>11.2925</v>
      </c>
      <c r="R767" s="31" t="n">
        <v>0.0144</v>
      </c>
    </row>
    <row r="768">
      <c r="A768" s="11" t="n">
        <v>45099</v>
      </c>
      <c r="B768" s="5" t="inlineStr">
        <is>
          <t>Thursday</t>
        </is>
      </c>
      <c r="C768" s="10" t="n">
        <v>45078</v>
      </c>
      <c r="D768" s="5" t="inlineStr">
        <is>
          <t>Q1FY24</t>
        </is>
      </c>
      <c r="E768" s="18" t="n">
        <v>0.2034</v>
      </c>
      <c r="F768" s="8" t="n">
        <v>143.0271</v>
      </c>
      <c r="G768" s="9" t="n">
        <v>225247</v>
      </c>
      <c r="H768" s="18" t="n">
        <v>0</v>
      </c>
      <c r="I768" s="8" t="n">
        <v>0</v>
      </c>
      <c r="J768" s="9" t="n">
        <v>0</v>
      </c>
      <c r="K768" s="18" t="n">
        <v>0.2034</v>
      </c>
      <c r="L768" s="8" t="n">
        <v>143.0271</v>
      </c>
      <c r="M768" s="9" t="n">
        <v>225247</v>
      </c>
      <c r="N768" s="29" t="n">
        <v>11.2925</v>
      </c>
      <c r="O768" s="30" t="n">
        <v>11.7125</v>
      </c>
      <c r="P768" s="30" t="n">
        <v>10.6925</v>
      </c>
      <c r="Q768" s="30" t="n">
        <v>11.5475</v>
      </c>
      <c r="R768" s="31" t="n">
        <v>0.0226</v>
      </c>
    </row>
    <row r="769">
      <c r="A769" s="11" t="n">
        <v>45100</v>
      </c>
      <c r="B769" s="5" t="inlineStr">
        <is>
          <t>Friday</t>
        </is>
      </c>
      <c r="C769" s="10" t="n">
        <v>45078</v>
      </c>
      <c r="D769" s="5" t="inlineStr">
        <is>
          <t>Q1FY24</t>
        </is>
      </c>
      <c r="E769" s="18" t="n">
        <v>5.2109</v>
      </c>
      <c r="F769" s="8" t="n">
        <v>6065.7615</v>
      </c>
      <c r="G769" s="9" t="n">
        <v>9610703</v>
      </c>
      <c r="H769" s="18" t="n">
        <v>0</v>
      </c>
      <c r="I769" s="8" t="n">
        <v>0</v>
      </c>
      <c r="J769" s="9" t="n">
        <v>0</v>
      </c>
      <c r="K769" s="18" t="n">
        <v>5.2109</v>
      </c>
      <c r="L769" s="8" t="n">
        <v>6065.7615</v>
      </c>
      <c r="M769" s="9" t="n">
        <v>9610703</v>
      </c>
      <c r="N769" s="29" t="n">
        <v>11.5475</v>
      </c>
      <c r="O769" s="30" t="n">
        <v>11.8375</v>
      </c>
      <c r="P769" s="30" t="n">
        <v>11.1425</v>
      </c>
      <c r="Q769" s="30" t="n">
        <v>11.235</v>
      </c>
      <c r="R769" s="31" t="n">
        <v>-0.0271</v>
      </c>
    </row>
    <row r="770">
      <c r="A770" s="11" t="n">
        <v>45103</v>
      </c>
      <c r="B770" s="5" t="inlineStr">
        <is>
          <t>Monday</t>
        </is>
      </c>
      <c r="C770" s="10" t="n">
        <v>45078</v>
      </c>
      <c r="D770" s="5" t="inlineStr">
        <is>
          <t>Q1FY24</t>
        </is>
      </c>
      <c r="E770" s="18" t="n">
        <v>0.1072</v>
      </c>
      <c r="F770" s="8" t="n">
        <v>33.2137</v>
      </c>
      <c r="G770" s="9" t="n">
        <v>52457</v>
      </c>
      <c r="H770" s="18" t="n">
        <v>0</v>
      </c>
      <c r="I770" s="8" t="n">
        <v>0</v>
      </c>
      <c r="J770" s="9" t="n">
        <v>0</v>
      </c>
      <c r="K770" s="18" t="n">
        <v>0.1072</v>
      </c>
      <c r="L770" s="8" t="n">
        <v>33.2137</v>
      </c>
      <c r="M770" s="9" t="n">
        <v>52457</v>
      </c>
      <c r="N770" s="29" t="n">
        <v>11.235</v>
      </c>
      <c r="O770" s="30" t="n">
        <v>11.925</v>
      </c>
      <c r="P770" s="30" t="n">
        <v>11.235</v>
      </c>
      <c r="Q770" s="30" t="n">
        <v>11.395</v>
      </c>
      <c r="R770" s="31" t="n">
        <v>0.0142</v>
      </c>
    </row>
    <row r="771">
      <c r="A771" s="11" t="n">
        <v>45104</v>
      </c>
      <c r="B771" s="5" t="inlineStr">
        <is>
          <t>Tuesday</t>
        </is>
      </c>
      <c r="C771" s="10" t="n">
        <v>45078</v>
      </c>
      <c r="D771" s="5" t="inlineStr">
        <is>
          <t>Q1FY24</t>
        </is>
      </c>
      <c r="E771" s="18" t="n">
        <v>0.0948</v>
      </c>
      <c r="F771" s="8" t="n">
        <v>43.7154</v>
      </c>
      <c r="G771" s="9" t="n">
        <v>69029</v>
      </c>
      <c r="H771" s="18" t="n">
        <v>0</v>
      </c>
      <c r="I771" s="8" t="n">
        <v>0</v>
      </c>
      <c r="J771" s="9" t="n">
        <v>0</v>
      </c>
      <c r="K771" s="18" t="n">
        <v>0.0948</v>
      </c>
      <c r="L771" s="8" t="n">
        <v>43.7154</v>
      </c>
      <c r="M771" s="9" t="n">
        <v>69029</v>
      </c>
      <c r="N771" s="29" t="n">
        <v>11.395</v>
      </c>
      <c r="O771" s="30" t="n">
        <v>11.4225</v>
      </c>
      <c r="P771" s="30" t="n">
        <v>10.6925</v>
      </c>
      <c r="Q771" s="30" t="n">
        <v>10.7775</v>
      </c>
      <c r="R771" s="31" t="n">
        <v>-0.0542</v>
      </c>
    </row>
    <row r="772">
      <c r="A772" s="11" t="n">
        <v>45105</v>
      </c>
      <c r="B772" s="5" t="inlineStr">
        <is>
          <t>Wednesday</t>
        </is>
      </c>
      <c r="C772" s="10" t="n">
        <v>45078</v>
      </c>
      <c r="D772" s="5" t="inlineStr">
        <is>
          <t>Q1FY24</t>
        </is>
      </c>
      <c r="E772" s="18" t="n">
        <v>0.1803</v>
      </c>
      <c r="F772" s="8" t="n">
        <v>106.399</v>
      </c>
      <c r="G772" s="9" t="n">
        <v>166851</v>
      </c>
      <c r="H772" s="18" t="n">
        <v>0</v>
      </c>
      <c r="I772" s="8" t="n">
        <v>0</v>
      </c>
      <c r="J772" s="9" t="n">
        <v>0</v>
      </c>
      <c r="K772" s="18" t="n">
        <v>0.1803</v>
      </c>
      <c r="L772" s="8" t="n">
        <v>106.399</v>
      </c>
      <c r="M772" s="9" t="n">
        <v>166851</v>
      </c>
      <c r="N772" s="29" t="n">
        <v>10.7775</v>
      </c>
      <c r="O772" s="30" t="n">
        <v>11.535</v>
      </c>
      <c r="P772" s="30" t="n">
        <v>10.6525</v>
      </c>
      <c r="Q772" s="30" t="n">
        <v>10.8875</v>
      </c>
      <c r="R772" s="31" t="n">
        <v>0.0102</v>
      </c>
    </row>
    <row r="773">
      <c r="A773" s="11" t="n">
        <v>45107</v>
      </c>
      <c r="B773" s="5" t="inlineStr">
        <is>
          <t>Friday</t>
        </is>
      </c>
      <c r="C773" s="10" t="n">
        <v>45078</v>
      </c>
      <c r="D773" s="5" t="inlineStr">
        <is>
          <t>Q1FY24</t>
        </is>
      </c>
      <c r="E773" s="18" t="n">
        <v>5.3958</v>
      </c>
      <c r="F773" s="8" t="n">
        <v>8280.0034</v>
      </c>
      <c r="G773" s="9" t="n">
        <v>12836569</v>
      </c>
      <c r="H773" s="18" t="n">
        <v>0</v>
      </c>
      <c r="I773" s="8" t="n">
        <v>0</v>
      </c>
      <c r="J773" s="9" t="n">
        <v>0</v>
      </c>
      <c r="K773" s="18" t="n">
        <v>5.3958</v>
      </c>
      <c r="L773" s="8" t="n">
        <v>8280.0034</v>
      </c>
      <c r="M773" s="9" t="n">
        <v>12836569</v>
      </c>
      <c r="N773" s="29" t="n">
        <v>10.8875</v>
      </c>
      <c r="O773" s="30" t="n">
        <v>11.215</v>
      </c>
      <c r="P773" s="30" t="n">
        <v>10.07</v>
      </c>
      <c r="Q773" s="30" t="n">
        <v>10.8</v>
      </c>
      <c r="R773" s="31" t="n">
        <v>-0.008</v>
      </c>
    </row>
    <row r="774">
      <c r="A774" s="11" t="n">
        <v>45110</v>
      </c>
      <c r="B774" s="5" t="inlineStr">
        <is>
          <t>Monday</t>
        </is>
      </c>
      <c r="C774" s="10" t="n">
        <v>45108</v>
      </c>
      <c r="D774" s="5" t="inlineStr">
        <is>
          <t>Q2FY24</t>
        </is>
      </c>
      <c r="E774" s="18" t="n">
        <v>0.1282</v>
      </c>
      <c r="F774" s="8" t="n">
        <v>36.2928</v>
      </c>
      <c r="G774" s="9" t="n">
        <v>55893</v>
      </c>
      <c r="H774" s="18" t="n">
        <v>0</v>
      </c>
      <c r="I774" s="8" t="n">
        <v>0</v>
      </c>
      <c r="J774" s="9" t="n">
        <v>0</v>
      </c>
      <c r="K774" s="18" t="n">
        <v>0.1282</v>
      </c>
      <c r="L774" s="8" t="n">
        <v>36.2928</v>
      </c>
      <c r="M774" s="9" t="n">
        <v>55893</v>
      </c>
      <c r="N774" s="29" t="n">
        <v>10.8</v>
      </c>
      <c r="O774" s="30" t="n">
        <v>12.03</v>
      </c>
      <c r="P774" s="30" t="n">
        <v>10.8</v>
      </c>
      <c r="Q774" s="30" t="n">
        <v>11.54</v>
      </c>
      <c r="R774" s="31" t="n">
        <v>0.06850000000000001</v>
      </c>
    </row>
    <row r="775">
      <c r="A775" s="11" t="n">
        <v>45111</v>
      </c>
      <c r="B775" s="5" t="inlineStr">
        <is>
          <t>Tuesday</t>
        </is>
      </c>
      <c r="C775" s="10" t="n">
        <v>45108</v>
      </c>
      <c r="D775" s="5" t="inlineStr">
        <is>
          <t>Q2FY24</t>
        </is>
      </c>
      <c r="E775" s="18" t="n">
        <v>0.0847</v>
      </c>
      <c r="F775" s="8" t="n">
        <v>30.126</v>
      </c>
      <c r="G775" s="9" t="n">
        <v>46187</v>
      </c>
      <c r="H775" s="18" t="n">
        <v>0</v>
      </c>
      <c r="I775" s="8" t="n">
        <v>0</v>
      </c>
      <c r="J775" s="9" t="n">
        <v>0</v>
      </c>
      <c r="K775" s="18" t="n">
        <v>0.0847</v>
      </c>
      <c r="L775" s="8" t="n">
        <v>30.126</v>
      </c>
      <c r="M775" s="9" t="n">
        <v>46187</v>
      </c>
      <c r="N775" s="29" t="n">
        <v>11.54</v>
      </c>
      <c r="O775" s="30" t="n">
        <v>11.99</v>
      </c>
      <c r="P775" s="30" t="n">
        <v>11.5225</v>
      </c>
      <c r="Q775" s="30" t="n">
        <v>11.7</v>
      </c>
      <c r="R775" s="31" t="n">
        <v>0.0139</v>
      </c>
    </row>
    <row r="776">
      <c r="A776" s="11" t="n">
        <v>45112</v>
      </c>
      <c r="B776" s="5" t="inlineStr">
        <is>
          <t>Wednesday</t>
        </is>
      </c>
      <c r="C776" s="10" t="n">
        <v>45108</v>
      </c>
      <c r="D776" s="5" t="inlineStr">
        <is>
          <t>Q2FY24</t>
        </is>
      </c>
      <c r="E776" s="18" t="n">
        <v>0.1308</v>
      </c>
      <c r="F776" s="8" t="n">
        <v>57.6257</v>
      </c>
      <c r="G776" s="9" t="n">
        <v>87996</v>
      </c>
      <c r="H776" s="18" t="n">
        <v>0</v>
      </c>
      <c r="I776" s="8" t="n">
        <v>0</v>
      </c>
      <c r="J776" s="9" t="n">
        <v>0</v>
      </c>
      <c r="K776" s="18" t="n">
        <v>0.1308</v>
      </c>
      <c r="L776" s="8" t="n">
        <v>57.6257</v>
      </c>
      <c r="M776" s="9" t="n">
        <v>87996</v>
      </c>
      <c r="N776" s="29" t="n">
        <v>11.7</v>
      </c>
      <c r="O776" s="30" t="n">
        <v>12.21</v>
      </c>
      <c r="P776" s="30" t="n">
        <v>11.5675</v>
      </c>
      <c r="Q776" s="30" t="n">
        <v>11.8825</v>
      </c>
      <c r="R776" s="31" t="n">
        <v>0.0156</v>
      </c>
    </row>
    <row r="777">
      <c r="A777" s="11" t="n">
        <v>45113</v>
      </c>
      <c r="B777" s="5" t="inlineStr">
        <is>
          <t>Thursday</t>
        </is>
      </c>
      <c r="C777" s="10" t="n">
        <v>45108</v>
      </c>
      <c r="D777" s="5" t="inlineStr">
        <is>
          <t>Q2FY24</t>
        </is>
      </c>
      <c r="E777" s="18" t="n">
        <v>0.2625</v>
      </c>
      <c r="F777" s="8" t="n">
        <v>193.5466</v>
      </c>
      <c r="G777" s="9" t="n">
        <v>294556</v>
      </c>
      <c r="H777" s="18" t="n">
        <v>0</v>
      </c>
      <c r="I777" s="8" t="n">
        <v>0</v>
      </c>
      <c r="J777" s="9" t="n">
        <v>0</v>
      </c>
      <c r="K777" s="18" t="n">
        <v>0.2625</v>
      </c>
      <c r="L777" s="8" t="n">
        <v>193.5466</v>
      </c>
      <c r="M777" s="9" t="n">
        <v>294556</v>
      </c>
      <c r="N777" s="29" t="n">
        <v>11.8825</v>
      </c>
      <c r="O777" s="30" t="n">
        <v>12.205</v>
      </c>
      <c r="P777" s="30" t="n">
        <v>11.7775</v>
      </c>
      <c r="Q777" s="30" t="n">
        <v>11.84</v>
      </c>
      <c r="R777" s="31" t="n">
        <v>-0.0036</v>
      </c>
    </row>
    <row r="778">
      <c r="A778" s="11" t="n">
        <v>45114</v>
      </c>
      <c r="B778" s="5" t="inlineStr">
        <is>
          <t>Friday</t>
        </is>
      </c>
      <c r="C778" s="10" t="n">
        <v>45108</v>
      </c>
      <c r="D778" s="5" t="inlineStr">
        <is>
          <t>Q2FY24</t>
        </is>
      </c>
      <c r="E778" s="18" t="n">
        <v>9.648999999999999</v>
      </c>
      <c r="F778" s="8" t="n">
        <v>13582.2726</v>
      </c>
      <c r="G778" s="9" t="n">
        <v>20724018</v>
      </c>
      <c r="H778" s="18" t="n">
        <v>0</v>
      </c>
      <c r="I778" s="8" t="n">
        <v>0</v>
      </c>
      <c r="J778" s="9" t="n">
        <v>0</v>
      </c>
      <c r="K778" s="18" t="n">
        <v>9.648999999999999</v>
      </c>
      <c r="L778" s="8" t="n">
        <v>13582.2726</v>
      </c>
      <c r="M778" s="9" t="n">
        <v>20724018</v>
      </c>
      <c r="N778" s="29" t="n">
        <v>11.84</v>
      </c>
      <c r="O778" s="30" t="n">
        <v>12.0725</v>
      </c>
      <c r="P778" s="30" t="n">
        <v>11.08</v>
      </c>
      <c r="Q778" s="30" t="n">
        <v>11.5325</v>
      </c>
      <c r="R778" s="31" t="n">
        <v>-0.026</v>
      </c>
    </row>
    <row r="779">
      <c r="A779" s="11" t="n">
        <v>45117</v>
      </c>
      <c r="B779" s="5" t="inlineStr">
        <is>
          <t>Monday</t>
        </is>
      </c>
      <c r="C779" s="10" t="n">
        <v>45108</v>
      </c>
      <c r="D779" s="5" t="inlineStr">
        <is>
          <t>Q2FY24</t>
        </is>
      </c>
      <c r="E779" s="18" t="n">
        <v>0.273</v>
      </c>
      <c r="F779" s="8" t="n">
        <v>82.34829999999999</v>
      </c>
      <c r="G779" s="9" t="n">
        <v>125471</v>
      </c>
      <c r="H779" s="18" t="n">
        <v>0</v>
      </c>
      <c r="I779" s="8" t="n">
        <v>0</v>
      </c>
      <c r="J779" s="9" t="n">
        <v>0</v>
      </c>
      <c r="K779" s="18" t="n">
        <v>0.273</v>
      </c>
      <c r="L779" s="8" t="n">
        <v>82.34829999999999</v>
      </c>
      <c r="M779" s="9" t="n">
        <v>125471</v>
      </c>
      <c r="N779" s="29" t="n">
        <v>11.5325</v>
      </c>
      <c r="O779" s="30" t="n">
        <v>12.01</v>
      </c>
      <c r="P779" s="30" t="n">
        <v>11.36</v>
      </c>
      <c r="Q779" s="30" t="n">
        <v>11.4625</v>
      </c>
      <c r="R779" s="31" t="n">
        <v>-0.0061</v>
      </c>
    </row>
    <row r="780">
      <c r="A780" s="11" t="n">
        <v>45118</v>
      </c>
      <c r="B780" s="5" t="inlineStr">
        <is>
          <t>Tuesday</t>
        </is>
      </c>
      <c r="C780" s="10" t="n">
        <v>45108</v>
      </c>
      <c r="D780" s="5" t="inlineStr">
        <is>
          <t>Q2FY24</t>
        </is>
      </c>
      <c r="E780" s="18" t="n">
        <v>0.1624</v>
      </c>
      <c r="F780" s="8" t="n">
        <v>62.9222</v>
      </c>
      <c r="G780" s="9" t="n">
        <v>95526</v>
      </c>
      <c r="H780" s="18" t="n">
        <v>0</v>
      </c>
      <c r="I780" s="8" t="n">
        <v>0</v>
      </c>
      <c r="J780" s="9" t="n">
        <v>0</v>
      </c>
      <c r="K780" s="18" t="n">
        <v>0.1624</v>
      </c>
      <c r="L780" s="8" t="n">
        <v>62.9222</v>
      </c>
      <c r="M780" s="9" t="n">
        <v>95526</v>
      </c>
      <c r="N780" s="29" t="n">
        <v>11.4625</v>
      </c>
      <c r="O780" s="30" t="n">
        <v>11.4625</v>
      </c>
      <c r="P780" s="30" t="n">
        <v>10.945</v>
      </c>
      <c r="Q780" s="30" t="n">
        <v>11.0125</v>
      </c>
      <c r="R780" s="31" t="n">
        <v>-0.0393</v>
      </c>
    </row>
    <row r="781">
      <c r="A781" s="11" t="n">
        <v>45119</v>
      </c>
      <c r="B781" s="5" t="inlineStr">
        <is>
          <t>Wednesday</t>
        </is>
      </c>
      <c r="C781" s="10" t="n">
        <v>45108</v>
      </c>
      <c r="D781" s="5" t="inlineStr">
        <is>
          <t>Q2FY24</t>
        </is>
      </c>
      <c r="E781" s="18" t="n">
        <v>0.2512</v>
      </c>
      <c r="F781" s="8" t="n">
        <v>104.7201</v>
      </c>
      <c r="G781" s="9" t="n">
        <v>159309</v>
      </c>
      <c r="H781" s="18" t="n">
        <v>0</v>
      </c>
      <c r="I781" s="8" t="n">
        <v>0</v>
      </c>
      <c r="J781" s="9" t="n">
        <v>0</v>
      </c>
      <c r="K781" s="18" t="n">
        <v>0.2512</v>
      </c>
      <c r="L781" s="8" t="n">
        <v>104.7201</v>
      </c>
      <c r="M781" s="9" t="n">
        <v>159309</v>
      </c>
      <c r="N781" s="29" t="n">
        <v>11.0125</v>
      </c>
      <c r="O781" s="30" t="n">
        <v>11.2</v>
      </c>
      <c r="P781" s="30" t="n">
        <v>10.72</v>
      </c>
      <c r="Q781" s="30" t="n">
        <v>10.935</v>
      </c>
      <c r="R781" s="31" t="n">
        <v>-0.007</v>
      </c>
    </row>
    <row r="782">
      <c r="A782" s="11" t="n">
        <v>45120</v>
      </c>
      <c r="B782" s="5" t="inlineStr">
        <is>
          <t>Thursday</t>
        </is>
      </c>
      <c r="C782" s="10" t="n">
        <v>45108</v>
      </c>
      <c r="D782" s="5" t="inlineStr">
        <is>
          <t>Q2FY24</t>
        </is>
      </c>
      <c r="E782" s="18" t="n">
        <v>0.4423</v>
      </c>
      <c r="F782" s="8" t="n">
        <v>288.9823</v>
      </c>
      <c r="G782" s="9" t="n">
        <v>438747</v>
      </c>
      <c r="H782" s="18" t="n">
        <v>0</v>
      </c>
      <c r="I782" s="8" t="n">
        <v>0</v>
      </c>
      <c r="J782" s="9" t="n">
        <v>0</v>
      </c>
      <c r="K782" s="18" t="n">
        <v>0.4423</v>
      </c>
      <c r="L782" s="8" t="n">
        <v>288.9823</v>
      </c>
      <c r="M782" s="9" t="n">
        <v>438747</v>
      </c>
      <c r="N782" s="29" t="n">
        <v>10.935</v>
      </c>
      <c r="O782" s="30" t="n">
        <v>11.1725</v>
      </c>
      <c r="P782" s="30" t="n">
        <v>10.695</v>
      </c>
      <c r="Q782" s="30" t="n">
        <v>10.9375</v>
      </c>
      <c r="R782" s="31" t="n">
        <v>0.0002</v>
      </c>
    </row>
    <row r="783">
      <c r="A783" s="11" t="n">
        <v>45121</v>
      </c>
      <c r="B783" s="5" t="inlineStr">
        <is>
          <t>Friday</t>
        </is>
      </c>
      <c r="C783" s="10" t="n">
        <v>45108</v>
      </c>
      <c r="D783" s="5" t="inlineStr">
        <is>
          <t>Q2FY24</t>
        </is>
      </c>
      <c r="E783" s="18" t="n">
        <v>11.1837</v>
      </c>
      <c r="F783" s="8" t="n">
        <v>17517.7179</v>
      </c>
      <c r="G783" s="9" t="n">
        <v>26614816</v>
      </c>
      <c r="H783" s="18" t="n">
        <v>0</v>
      </c>
      <c r="I783" s="8" t="n">
        <v>0</v>
      </c>
      <c r="J783" s="9" t="n">
        <v>0</v>
      </c>
      <c r="K783" s="18" t="n">
        <v>11.1837</v>
      </c>
      <c r="L783" s="8" t="n">
        <v>17517.7179</v>
      </c>
      <c r="M783" s="9" t="n">
        <v>26614816</v>
      </c>
      <c r="N783" s="29" t="n">
        <v>10.9375</v>
      </c>
      <c r="O783" s="30" t="n">
        <v>10.9375</v>
      </c>
      <c r="P783" s="30" t="n">
        <v>10.6125</v>
      </c>
      <c r="Q783" s="30" t="n">
        <v>10.6825</v>
      </c>
      <c r="R783" s="31" t="n">
        <v>-0.0233</v>
      </c>
    </row>
    <row r="784">
      <c r="A784" s="11" t="n">
        <v>45124</v>
      </c>
      <c r="B784" s="5" t="inlineStr">
        <is>
          <t>Monday</t>
        </is>
      </c>
      <c r="C784" s="10" t="n">
        <v>45108</v>
      </c>
      <c r="D784" s="5" t="inlineStr">
        <is>
          <t>Q2FY24</t>
        </is>
      </c>
      <c r="E784" s="18" t="n">
        <v>0.4114</v>
      </c>
      <c r="F784" s="8" t="n">
        <v>117.8137</v>
      </c>
      <c r="G784" s="9" t="n">
        <v>177336</v>
      </c>
      <c r="H784" s="18" t="n">
        <v>0</v>
      </c>
      <c r="I784" s="8" t="n">
        <v>0</v>
      </c>
      <c r="J784" s="9" t="n">
        <v>0</v>
      </c>
      <c r="K784" s="18" t="n">
        <v>0.4114</v>
      </c>
      <c r="L784" s="8" t="n">
        <v>117.8137</v>
      </c>
      <c r="M784" s="9" t="n">
        <v>177336</v>
      </c>
      <c r="N784" s="29" t="n">
        <v>10.6825</v>
      </c>
      <c r="O784" s="30" t="n">
        <v>11.3975</v>
      </c>
      <c r="P784" s="30" t="n">
        <v>9.8575</v>
      </c>
      <c r="Q784" s="30" t="n">
        <v>11.315</v>
      </c>
      <c r="R784" s="31" t="n">
        <v>0.0592</v>
      </c>
    </row>
    <row r="785">
      <c r="A785" s="11" t="n">
        <v>45125</v>
      </c>
      <c r="B785" s="5" t="inlineStr">
        <is>
          <t>Tuesday</t>
        </is>
      </c>
      <c r="C785" s="10" t="n">
        <v>45108</v>
      </c>
      <c r="D785" s="5" t="inlineStr">
        <is>
          <t>Q2FY24</t>
        </is>
      </c>
      <c r="E785" s="18" t="n">
        <v>0.2582</v>
      </c>
      <c r="F785" s="8" t="n">
        <v>68.7597</v>
      </c>
      <c r="G785" s="9" t="n">
        <v>102993</v>
      </c>
      <c r="H785" s="18" t="n">
        <v>0</v>
      </c>
      <c r="I785" s="8" t="n">
        <v>0</v>
      </c>
      <c r="J785" s="9" t="n">
        <v>0</v>
      </c>
      <c r="K785" s="18" t="n">
        <v>0.2582</v>
      </c>
      <c r="L785" s="8" t="n">
        <v>68.7597</v>
      </c>
      <c r="M785" s="9" t="n">
        <v>102993</v>
      </c>
      <c r="N785" s="29" t="n">
        <v>11.315</v>
      </c>
      <c r="O785" s="30" t="n">
        <v>12.02</v>
      </c>
      <c r="P785" s="30" t="n">
        <v>11.0675</v>
      </c>
      <c r="Q785" s="30" t="n">
        <v>11.71</v>
      </c>
      <c r="R785" s="31" t="n">
        <v>0.0349</v>
      </c>
    </row>
    <row r="786">
      <c r="A786" s="11" t="n">
        <v>45126</v>
      </c>
      <c r="B786" s="5" t="inlineStr">
        <is>
          <t>Wednesday</t>
        </is>
      </c>
      <c r="C786" s="10" t="n">
        <v>45108</v>
      </c>
      <c r="D786" s="5" t="inlineStr">
        <is>
          <t>Q2FY24</t>
        </is>
      </c>
      <c r="E786" s="18" t="n">
        <v>0.4326</v>
      </c>
      <c r="F786" s="8" t="n">
        <v>140.5356</v>
      </c>
      <c r="G786" s="9" t="n">
        <v>210031</v>
      </c>
      <c r="H786" s="18" t="n">
        <v>0</v>
      </c>
      <c r="I786" s="8" t="n">
        <v>0</v>
      </c>
      <c r="J786" s="9" t="n">
        <v>0</v>
      </c>
      <c r="K786" s="18" t="n">
        <v>0.4326</v>
      </c>
      <c r="L786" s="8" t="n">
        <v>140.5356</v>
      </c>
      <c r="M786" s="9" t="n">
        <v>210031</v>
      </c>
      <c r="N786" s="29" t="n">
        <v>11.71</v>
      </c>
      <c r="O786" s="30" t="n">
        <v>11.9375</v>
      </c>
      <c r="P786" s="30" t="n">
        <v>11.54</v>
      </c>
      <c r="Q786" s="30" t="n">
        <v>11.6</v>
      </c>
      <c r="R786" s="31" t="n">
        <v>-0.0094</v>
      </c>
    </row>
    <row r="787">
      <c r="A787" s="11" t="n">
        <v>45127</v>
      </c>
      <c r="B787" s="5" t="inlineStr">
        <is>
          <t>Thursday</t>
        </is>
      </c>
      <c r="C787" s="10" t="n">
        <v>45108</v>
      </c>
      <c r="D787" s="5" t="inlineStr">
        <is>
          <t>Q2FY24</t>
        </is>
      </c>
      <c r="E787" s="18" t="n">
        <v>0.5794</v>
      </c>
      <c r="F787" s="8" t="n">
        <v>298.4999</v>
      </c>
      <c r="G787" s="9" t="n">
        <v>443777</v>
      </c>
      <c r="H787" s="18" t="n">
        <v>0</v>
      </c>
      <c r="I787" s="8" t="n">
        <v>0</v>
      </c>
      <c r="J787" s="9" t="n">
        <v>0</v>
      </c>
      <c r="K787" s="18" t="n">
        <v>0.5794</v>
      </c>
      <c r="L787" s="8" t="n">
        <v>298.4999</v>
      </c>
      <c r="M787" s="9" t="n">
        <v>443777</v>
      </c>
      <c r="N787" s="29" t="n">
        <v>11.6</v>
      </c>
      <c r="O787" s="30" t="n">
        <v>12.255</v>
      </c>
      <c r="P787" s="30" t="n">
        <v>11.37</v>
      </c>
      <c r="Q787" s="30" t="n">
        <v>11.785</v>
      </c>
      <c r="R787" s="31" t="n">
        <v>0.0159</v>
      </c>
    </row>
    <row r="788">
      <c r="A788" s="11" t="n">
        <v>45128</v>
      </c>
      <c r="B788" s="5" t="inlineStr">
        <is>
          <t>Friday</t>
        </is>
      </c>
      <c r="C788" s="10" t="n">
        <v>45108</v>
      </c>
      <c r="D788" s="5" t="inlineStr">
        <is>
          <t>Q2FY24</t>
        </is>
      </c>
      <c r="E788" s="18" t="n">
        <v>19.1967</v>
      </c>
      <c r="F788" s="8" t="n">
        <v>28011.7581</v>
      </c>
      <c r="G788" s="9" t="n">
        <v>41880523</v>
      </c>
      <c r="H788" s="18" t="n">
        <v>0</v>
      </c>
      <c r="I788" s="8" t="n">
        <v>0</v>
      </c>
      <c r="J788" s="9" t="n">
        <v>0</v>
      </c>
      <c r="K788" s="18" t="n">
        <v>19.1967</v>
      </c>
      <c r="L788" s="8" t="n">
        <v>28011.7581</v>
      </c>
      <c r="M788" s="9" t="n">
        <v>41880523</v>
      </c>
      <c r="N788" s="29" t="n">
        <v>11.785</v>
      </c>
      <c r="O788" s="30" t="n">
        <v>12.0325</v>
      </c>
      <c r="P788" s="30" t="n">
        <v>11.06</v>
      </c>
      <c r="Q788" s="30" t="n">
        <v>11.485</v>
      </c>
      <c r="R788" s="31" t="n">
        <v>-0.0255</v>
      </c>
    </row>
    <row r="789">
      <c r="A789" s="11" t="n">
        <v>45131</v>
      </c>
      <c r="B789" s="5" t="inlineStr">
        <is>
          <t>Monday</t>
        </is>
      </c>
      <c r="C789" s="10" t="n">
        <v>45108</v>
      </c>
      <c r="D789" s="5" t="inlineStr">
        <is>
          <t>Q2FY24</t>
        </is>
      </c>
      <c r="E789" s="18" t="n">
        <v>0.3583</v>
      </c>
      <c r="F789" s="8" t="n">
        <v>91.4538</v>
      </c>
      <c r="G789" s="9" t="n">
        <v>136228</v>
      </c>
      <c r="H789" s="18" t="n">
        <v>0</v>
      </c>
      <c r="I789" s="8" t="n">
        <v>0</v>
      </c>
      <c r="J789" s="9" t="n">
        <v>0</v>
      </c>
      <c r="K789" s="18" t="n">
        <v>0.3583</v>
      </c>
      <c r="L789" s="8" t="n">
        <v>91.4538</v>
      </c>
      <c r="M789" s="9" t="n">
        <v>136228</v>
      </c>
      <c r="N789" s="29" t="n">
        <v>11.485</v>
      </c>
      <c r="O789" s="30" t="n">
        <v>11.995</v>
      </c>
      <c r="P789" s="30" t="n">
        <v>10.5375</v>
      </c>
      <c r="Q789" s="30" t="n">
        <v>11.6525</v>
      </c>
      <c r="R789" s="31" t="n">
        <v>0.0146</v>
      </c>
    </row>
    <row r="790">
      <c r="A790" s="11" t="n">
        <v>45132</v>
      </c>
      <c r="B790" s="5" t="inlineStr">
        <is>
          <t>Tuesday</t>
        </is>
      </c>
      <c r="C790" s="10" t="n">
        <v>45108</v>
      </c>
      <c r="D790" s="5" t="inlineStr">
        <is>
          <t>Q2FY24</t>
        </is>
      </c>
      <c r="E790" s="18" t="n">
        <v>0.3108</v>
      </c>
      <c r="F790" s="8" t="n">
        <v>87.21510000000001</v>
      </c>
      <c r="G790" s="9" t="n">
        <v>130421</v>
      </c>
      <c r="H790" s="18" t="n">
        <v>0</v>
      </c>
      <c r="I790" s="8" t="n">
        <v>0</v>
      </c>
      <c r="J790" s="9" t="n">
        <v>0</v>
      </c>
      <c r="K790" s="18" t="n">
        <v>0.3108</v>
      </c>
      <c r="L790" s="8" t="n">
        <v>87.21510000000001</v>
      </c>
      <c r="M790" s="9" t="n">
        <v>130421</v>
      </c>
      <c r="N790" s="29" t="n">
        <v>11.6525</v>
      </c>
      <c r="O790" s="30" t="n">
        <v>11.6525</v>
      </c>
      <c r="P790" s="30" t="n">
        <v>10.1125</v>
      </c>
      <c r="Q790" s="30" t="n">
        <v>10.2425</v>
      </c>
      <c r="R790" s="31" t="n">
        <v>-0.121</v>
      </c>
    </row>
    <row r="791">
      <c r="A791" s="11" t="n">
        <v>45133</v>
      </c>
      <c r="B791" s="5" t="inlineStr">
        <is>
          <t>Wednesday</t>
        </is>
      </c>
      <c r="C791" s="10" t="n">
        <v>45108</v>
      </c>
      <c r="D791" s="5" t="inlineStr">
        <is>
          <t>Q2FY24</t>
        </is>
      </c>
      <c r="E791" s="18" t="n">
        <v>0.4005</v>
      </c>
      <c r="F791" s="8" t="n">
        <v>142.6707</v>
      </c>
      <c r="G791" s="9" t="n">
        <v>213051</v>
      </c>
      <c r="H791" s="18" t="n">
        <v>0</v>
      </c>
      <c r="I791" s="8" t="n">
        <v>0</v>
      </c>
      <c r="J791" s="9" t="n">
        <v>0</v>
      </c>
      <c r="K791" s="18" t="n">
        <v>0.4005</v>
      </c>
      <c r="L791" s="8" t="n">
        <v>142.6707</v>
      </c>
      <c r="M791" s="9" t="n">
        <v>213051</v>
      </c>
      <c r="N791" s="29" t="n">
        <v>10.2425</v>
      </c>
      <c r="O791" s="30" t="n">
        <v>10.8625</v>
      </c>
      <c r="P791" s="30" t="n">
        <v>10.2175</v>
      </c>
      <c r="Q791" s="30" t="n">
        <v>10.4575</v>
      </c>
      <c r="R791" s="31" t="n">
        <v>0.021</v>
      </c>
    </row>
    <row r="792">
      <c r="A792" s="11" t="n">
        <v>45134</v>
      </c>
      <c r="B792" s="5" t="inlineStr">
        <is>
          <t>Thursday</t>
        </is>
      </c>
      <c r="C792" s="10" t="n">
        <v>45108</v>
      </c>
      <c r="D792" s="5" t="inlineStr">
        <is>
          <t>Q2FY24</t>
        </is>
      </c>
      <c r="E792" s="18" t="n">
        <v>0.6151</v>
      </c>
      <c r="F792" s="8" t="n">
        <v>342.5173</v>
      </c>
      <c r="G792" s="9" t="n">
        <v>512836</v>
      </c>
      <c r="H792" s="18" t="n">
        <v>0</v>
      </c>
      <c r="I792" s="8" t="n">
        <v>0</v>
      </c>
      <c r="J792" s="9" t="n">
        <v>0</v>
      </c>
      <c r="K792" s="18" t="n">
        <v>0.6151</v>
      </c>
      <c r="L792" s="8" t="n">
        <v>342.5173</v>
      </c>
      <c r="M792" s="9" t="n">
        <v>512836</v>
      </c>
      <c r="N792" s="29" t="n">
        <v>10.4575</v>
      </c>
      <c r="O792" s="30" t="n">
        <v>10.9825</v>
      </c>
      <c r="P792" s="30" t="n">
        <v>9.887499999999999</v>
      </c>
      <c r="Q792" s="30" t="n">
        <v>10.5125</v>
      </c>
      <c r="R792" s="31" t="n">
        <v>0.0053</v>
      </c>
    </row>
    <row r="793">
      <c r="A793" s="11" t="n">
        <v>45135</v>
      </c>
      <c r="B793" s="5" t="inlineStr">
        <is>
          <t>Friday</t>
        </is>
      </c>
      <c r="C793" s="10" t="n">
        <v>45108</v>
      </c>
      <c r="D793" s="5" t="inlineStr">
        <is>
          <t>Q2FY24</t>
        </is>
      </c>
      <c r="E793" s="18" t="n">
        <v>17.9212</v>
      </c>
      <c r="F793" s="8" t="n">
        <v>30156.13</v>
      </c>
      <c r="G793" s="9" t="n">
        <v>45615020</v>
      </c>
      <c r="H793" s="18" t="n">
        <v>0</v>
      </c>
      <c r="I793" s="8" t="n">
        <v>0</v>
      </c>
      <c r="J793" s="9" t="n">
        <v>0</v>
      </c>
      <c r="K793" s="18" t="n">
        <v>17.9212</v>
      </c>
      <c r="L793" s="8" t="n">
        <v>30156.13</v>
      </c>
      <c r="M793" s="9" t="n">
        <v>45615020</v>
      </c>
      <c r="N793" s="29" t="n">
        <v>10.5125</v>
      </c>
      <c r="O793" s="30" t="n">
        <v>10.81</v>
      </c>
      <c r="P793" s="30" t="n">
        <v>10.035</v>
      </c>
      <c r="Q793" s="30" t="n">
        <v>10.135</v>
      </c>
      <c r="R793" s="31" t="n">
        <v>-0.0359</v>
      </c>
    </row>
    <row r="794">
      <c r="A794" s="11" t="n">
        <v>45138</v>
      </c>
      <c r="B794" s="5" t="inlineStr">
        <is>
          <t>Monday</t>
        </is>
      </c>
      <c r="C794" s="10" t="n">
        <v>45108</v>
      </c>
      <c r="D794" s="5" t="inlineStr">
        <is>
          <t>Q2FY24</t>
        </is>
      </c>
      <c r="E794" s="18" t="n">
        <v>0.3141</v>
      </c>
      <c r="F794" s="8" t="n">
        <v>87.0446</v>
      </c>
      <c r="G794" s="9" t="n">
        <v>130695</v>
      </c>
      <c r="H794" s="18" t="n">
        <v>0</v>
      </c>
      <c r="I794" s="8" t="n">
        <v>0</v>
      </c>
      <c r="J794" s="9" t="n">
        <v>0</v>
      </c>
      <c r="K794" s="18" t="n">
        <v>0.3141</v>
      </c>
      <c r="L794" s="8" t="n">
        <v>87.0446</v>
      </c>
      <c r="M794" s="9" t="n">
        <v>130695</v>
      </c>
      <c r="N794" s="29" t="n">
        <v>10.135</v>
      </c>
      <c r="O794" s="30" t="n">
        <v>11.1875</v>
      </c>
      <c r="P794" s="30" t="n">
        <v>10.135</v>
      </c>
      <c r="Q794" s="30" t="n">
        <v>10.4125</v>
      </c>
      <c r="R794" s="31" t="n">
        <v>0.0274</v>
      </c>
    </row>
    <row r="795">
      <c r="A795" s="11" t="n">
        <v>45139</v>
      </c>
      <c r="B795" s="5" t="inlineStr">
        <is>
          <t>Tuesday</t>
        </is>
      </c>
      <c r="C795" s="10" t="n">
        <v>45139</v>
      </c>
      <c r="D795" s="5" t="inlineStr">
        <is>
          <t>Q2FY24</t>
        </is>
      </c>
      <c r="E795" s="18" t="n">
        <v>0.3205</v>
      </c>
      <c r="F795" s="8" t="n">
        <v>110.7121</v>
      </c>
      <c r="G795" s="9" t="n">
        <v>165852</v>
      </c>
      <c r="H795" s="18" t="n">
        <v>0</v>
      </c>
      <c r="I795" s="8" t="n">
        <v>0</v>
      </c>
      <c r="J795" s="9" t="n">
        <v>0</v>
      </c>
      <c r="K795" s="18" t="n">
        <v>0.3205</v>
      </c>
      <c r="L795" s="8" t="n">
        <v>110.7121</v>
      </c>
      <c r="M795" s="9" t="n">
        <v>165852</v>
      </c>
      <c r="N795" s="29" t="n">
        <v>10.4125</v>
      </c>
      <c r="O795" s="30" t="n">
        <v>10.7025</v>
      </c>
      <c r="P795" s="30" t="n">
        <v>10.195</v>
      </c>
      <c r="Q795" s="30" t="n">
        <v>10.2825</v>
      </c>
      <c r="R795" s="31" t="n">
        <v>-0.0125</v>
      </c>
    </row>
    <row r="796">
      <c r="A796" s="11" t="n">
        <v>45140</v>
      </c>
      <c r="B796" s="5" t="inlineStr">
        <is>
          <t>Wednesday</t>
        </is>
      </c>
      <c r="C796" s="10" t="n">
        <v>45139</v>
      </c>
      <c r="D796" s="5" t="inlineStr">
        <is>
          <t>Q2FY24</t>
        </is>
      </c>
      <c r="E796" s="18" t="n">
        <v>0.9151</v>
      </c>
      <c r="F796" s="8" t="n">
        <v>347.1633</v>
      </c>
      <c r="G796" s="9" t="n">
        <v>524285</v>
      </c>
      <c r="H796" s="18" t="n">
        <v>0</v>
      </c>
      <c r="I796" s="8" t="n">
        <v>0</v>
      </c>
      <c r="J796" s="9" t="n">
        <v>0</v>
      </c>
      <c r="K796" s="18" t="n">
        <v>0.9151</v>
      </c>
      <c r="L796" s="8" t="n">
        <v>347.1633</v>
      </c>
      <c r="M796" s="9" t="n">
        <v>524285</v>
      </c>
      <c r="N796" s="29" t="n">
        <v>10.2825</v>
      </c>
      <c r="O796" s="30" t="n">
        <v>11.805</v>
      </c>
      <c r="P796" s="30" t="n">
        <v>9.949999999999999</v>
      </c>
      <c r="Q796" s="30" t="n">
        <v>11.2775</v>
      </c>
      <c r="R796" s="31" t="n">
        <v>0.0968</v>
      </c>
    </row>
    <row r="797">
      <c r="A797" s="11" t="n">
        <v>45141</v>
      </c>
      <c r="B797" s="5" t="inlineStr">
        <is>
          <t>Thursday</t>
        </is>
      </c>
      <c r="C797" s="10" t="n">
        <v>45139</v>
      </c>
      <c r="D797" s="5" t="inlineStr">
        <is>
          <t>Q2FY24</t>
        </is>
      </c>
      <c r="E797" s="18" t="n">
        <v>1.2206</v>
      </c>
      <c r="F797" s="8" t="n">
        <v>738.1807</v>
      </c>
      <c r="G797" s="9" t="n">
        <v>1124433</v>
      </c>
      <c r="H797" s="18" t="n">
        <v>0</v>
      </c>
      <c r="I797" s="8" t="n">
        <v>0</v>
      </c>
      <c r="J797" s="9" t="n">
        <v>0</v>
      </c>
      <c r="K797" s="18" t="n">
        <v>1.2206</v>
      </c>
      <c r="L797" s="8" t="n">
        <v>738.1807</v>
      </c>
      <c r="M797" s="9" t="n">
        <v>1124433</v>
      </c>
      <c r="N797" s="29" t="n">
        <v>11.2775</v>
      </c>
      <c r="O797" s="30" t="n">
        <v>11.96</v>
      </c>
      <c r="P797" s="30" t="n">
        <v>10.9825</v>
      </c>
      <c r="Q797" s="30" t="n">
        <v>11.185</v>
      </c>
      <c r="R797" s="31" t="n">
        <v>-0.008200000000000001</v>
      </c>
    </row>
    <row r="798">
      <c r="A798" s="11" t="n">
        <v>45142</v>
      </c>
      <c r="B798" s="5" t="inlineStr">
        <is>
          <t>Friday</t>
        </is>
      </c>
      <c r="C798" s="10" t="n">
        <v>45139</v>
      </c>
      <c r="D798" s="5" t="inlineStr">
        <is>
          <t>Q2FY24</t>
        </is>
      </c>
      <c r="E798" s="18" t="n">
        <v>26.6044</v>
      </c>
      <c r="F798" s="8" t="n">
        <v>44193.5068</v>
      </c>
      <c r="G798" s="9" t="n">
        <v>67336532</v>
      </c>
      <c r="H798" s="18" t="n">
        <v>0</v>
      </c>
      <c r="I798" s="8" t="n">
        <v>0</v>
      </c>
      <c r="J798" s="9" t="n">
        <v>0</v>
      </c>
      <c r="K798" s="18" t="n">
        <v>26.6044</v>
      </c>
      <c r="L798" s="8" t="n">
        <v>44193.5068</v>
      </c>
      <c r="M798" s="9" t="n">
        <v>67336532</v>
      </c>
      <c r="N798" s="29" t="n">
        <v>11.185</v>
      </c>
      <c r="O798" s="30" t="n">
        <v>11.185</v>
      </c>
      <c r="P798" s="30" t="n">
        <v>10.4825</v>
      </c>
      <c r="Q798" s="30" t="n">
        <v>10.5725</v>
      </c>
      <c r="R798" s="31" t="n">
        <v>-0.0548</v>
      </c>
    </row>
    <row r="799">
      <c r="A799" s="11" t="n">
        <v>45145</v>
      </c>
      <c r="B799" s="5" t="inlineStr">
        <is>
          <t>Monday</t>
        </is>
      </c>
      <c r="C799" s="10" t="n">
        <v>45139</v>
      </c>
      <c r="D799" s="5" t="inlineStr">
        <is>
          <t>Q2FY24</t>
        </is>
      </c>
      <c r="E799" s="18" t="n">
        <v>0.5212</v>
      </c>
      <c r="F799" s="8" t="n">
        <v>138.1113</v>
      </c>
      <c r="G799" s="9" t="n">
        <v>208900</v>
      </c>
      <c r="H799" s="18" t="n">
        <v>0</v>
      </c>
      <c r="I799" s="8" t="n">
        <v>0</v>
      </c>
      <c r="J799" s="9" t="n">
        <v>0</v>
      </c>
      <c r="K799" s="18" t="n">
        <v>0.5212</v>
      </c>
      <c r="L799" s="8" t="n">
        <v>138.1113</v>
      </c>
      <c r="M799" s="9" t="n">
        <v>208900</v>
      </c>
      <c r="N799" s="29" t="n">
        <v>10.5725</v>
      </c>
      <c r="O799" s="30" t="n">
        <v>11.4175</v>
      </c>
      <c r="P799" s="30" t="n">
        <v>10.4025</v>
      </c>
      <c r="Q799" s="30" t="n">
        <v>11.1025</v>
      </c>
      <c r="R799" s="31" t="n">
        <v>0.0501</v>
      </c>
    </row>
    <row r="800">
      <c r="A800" s="11" t="n">
        <v>45146</v>
      </c>
      <c r="B800" s="5" t="inlineStr">
        <is>
          <t>Tuesday</t>
        </is>
      </c>
      <c r="C800" s="10" t="n">
        <v>45139</v>
      </c>
      <c r="D800" s="5" t="inlineStr">
        <is>
          <t>Q2FY24</t>
        </is>
      </c>
      <c r="E800" s="18" t="n">
        <v>0.4253</v>
      </c>
      <c r="F800" s="8" t="n">
        <v>135.0085</v>
      </c>
      <c r="G800" s="9" t="n">
        <v>204315</v>
      </c>
      <c r="H800" s="18" t="n">
        <v>0</v>
      </c>
      <c r="I800" s="8" t="n">
        <v>0</v>
      </c>
      <c r="J800" s="9" t="n">
        <v>0</v>
      </c>
      <c r="K800" s="18" t="n">
        <v>0.4253</v>
      </c>
      <c r="L800" s="8" t="n">
        <v>135.0085</v>
      </c>
      <c r="M800" s="9" t="n">
        <v>204315</v>
      </c>
      <c r="N800" s="29" t="n">
        <v>11.1025</v>
      </c>
      <c r="O800" s="30" t="n">
        <v>11.53</v>
      </c>
      <c r="P800" s="30" t="n">
        <v>11.1025</v>
      </c>
      <c r="Q800" s="30" t="n">
        <v>11.325</v>
      </c>
      <c r="R800" s="31" t="n">
        <v>0.02</v>
      </c>
    </row>
    <row r="801">
      <c r="A801" s="11" t="n">
        <v>45147</v>
      </c>
      <c r="B801" s="5" t="inlineStr">
        <is>
          <t>Wednesday</t>
        </is>
      </c>
      <c r="C801" s="10" t="n">
        <v>45139</v>
      </c>
      <c r="D801" s="5" t="inlineStr">
        <is>
          <t>Q2FY24</t>
        </is>
      </c>
      <c r="E801" s="18" t="n">
        <v>0.8071</v>
      </c>
      <c r="F801" s="8" t="n">
        <v>342.1851</v>
      </c>
      <c r="G801" s="9" t="n">
        <v>518952</v>
      </c>
      <c r="H801" s="18" t="n">
        <v>0</v>
      </c>
      <c r="I801" s="8" t="n">
        <v>0</v>
      </c>
      <c r="J801" s="9" t="n">
        <v>0</v>
      </c>
      <c r="K801" s="18" t="n">
        <v>0.8071</v>
      </c>
      <c r="L801" s="8" t="n">
        <v>342.1851</v>
      </c>
      <c r="M801" s="9" t="n">
        <v>518952</v>
      </c>
      <c r="N801" s="29" t="n">
        <v>11.325</v>
      </c>
      <c r="O801" s="30" t="n">
        <v>11.765</v>
      </c>
      <c r="P801" s="30" t="n">
        <v>10.485</v>
      </c>
      <c r="Q801" s="30" t="n">
        <v>11.14</v>
      </c>
      <c r="R801" s="31" t="n">
        <v>-0.0163</v>
      </c>
    </row>
    <row r="802">
      <c r="A802" s="11" t="n">
        <v>45148</v>
      </c>
      <c r="B802" s="5" t="inlineStr">
        <is>
          <t>Thursday</t>
        </is>
      </c>
      <c r="C802" s="10" t="n">
        <v>45139</v>
      </c>
      <c r="D802" s="5" t="inlineStr">
        <is>
          <t>Q2FY24</t>
        </is>
      </c>
      <c r="E802" s="18" t="n">
        <v>1.1057</v>
      </c>
      <c r="F802" s="8" t="n">
        <v>748.6154</v>
      </c>
      <c r="G802" s="9" t="n">
        <v>1135857</v>
      </c>
      <c r="H802" s="18" t="n">
        <v>0</v>
      </c>
      <c r="I802" s="8" t="n">
        <v>0</v>
      </c>
      <c r="J802" s="9" t="n">
        <v>0</v>
      </c>
      <c r="K802" s="18" t="n">
        <v>1.1057</v>
      </c>
      <c r="L802" s="8" t="n">
        <v>748.6154</v>
      </c>
      <c r="M802" s="9" t="n">
        <v>1135857</v>
      </c>
      <c r="N802" s="29" t="n">
        <v>11.14</v>
      </c>
      <c r="O802" s="30" t="n">
        <v>11.91</v>
      </c>
      <c r="P802" s="30" t="n">
        <v>10.6275</v>
      </c>
      <c r="Q802" s="30" t="n">
        <v>11.4</v>
      </c>
      <c r="R802" s="31" t="n">
        <v>0.0233</v>
      </c>
    </row>
    <row r="803">
      <c r="A803" s="11" t="n">
        <v>45149</v>
      </c>
      <c r="B803" s="5" t="inlineStr">
        <is>
          <t>Friday</t>
        </is>
      </c>
      <c r="C803" s="10" t="n">
        <v>45139</v>
      </c>
      <c r="D803" s="5" t="inlineStr">
        <is>
          <t>Q2FY24</t>
        </is>
      </c>
      <c r="E803" s="18" t="n">
        <v>24.1611</v>
      </c>
      <c r="F803" s="8" t="n">
        <v>46469.0178</v>
      </c>
      <c r="G803" s="9" t="n">
        <v>70991167</v>
      </c>
      <c r="H803" s="18" t="n">
        <v>0</v>
      </c>
      <c r="I803" s="8" t="n">
        <v>0</v>
      </c>
      <c r="J803" s="9" t="n">
        <v>0</v>
      </c>
      <c r="K803" s="18" t="n">
        <v>24.1611</v>
      </c>
      <c r="L803" s="8" t="n">
        <v>46469.0178</v>
      </c>
      <c r="M803" s="9" t="n">
        <v>70991167</v>
      </c>
      <c r="N803" s="29" t="n">
        <v>11.4</v>
      </c>
      <c r="O803" s="30" t="n">
        <v>11.865</v>
      </c>
      <c r="P803" s="30" t="n">
        <v>11.355</v>
      </c>
      <c r="Q803" s="30" t="n">
        <v>11.5225</v>
      </c>
      <c r="R803" s="31" t="n">
        <v>0.0107</v>
      </c>
    </row>
    <row r="804">
      <c r="A804" s="11" t="n">
        <v>45152</v>
      </c>
      <c r="B804" s="5" t="inlineStr">
        <is>
          <t>Monday</t>
        </is>
      </c>
      <c r="C804" s="10" t="n">
        <v>45139</v>
      </c>
      <c r="D804" s="5" t="inlineStr">
        <is>
          <t>Q2FY24</t>
        </is>
      </c>
      <c r="E804" s="18" t="n">
        <v>0.4947</v>
      </c>
      <c r="F804" s="8" t="n">
        <v>156.3467</v>
      </c>
      <c r="G804" s="9" t="n">
        <v>238993</v>
      </c>
      <c r="H804" s="18" t="n">
        <v>0</v>
      </c>
      <c r="I804" s="8" t="n">
        <v>0</v>
      </c>
      <c r="J804" s="9" t="n">
        <v>0</v>
      </c>
      <c r="K804" s="18" t="n">
        <v>0.4947</v>
      </c>
      <c r="L804" s="8" t="n">
        <v>156.3467</v>
      </c>
      <c r="M804" s="9" t="n">
        <v>238993</v>
      </c>
      <c r="N804" s="29" t="n">
        <v>11.5225</v>
      </c>
      <c r="O804" s="30" t="n">
        <v>12.755</v>
      </c>
      <c r="P804" s="30" t="n">
        <v>10.4775</v>
      </c>
      <c r="Q804" s="30" t="n">
        <v>11.995</v>
      </c>
      <c r="R804" s="31" t="n">
        <v>0.041</v>
      </c>
    </row>
    <row r="805">
      <c r="A805" s="11" t="n">
        <v>45154</v>
      </c>
      <c r="B805" s="5" t="inlineStr">
        <is>
          <t>Wednesday</t>
        </is>
      </c>
      <c r="C805" s="10" t="n">
        <v>45139</v>
      </c>
      <c r="D805" s="5" t="inlineStr">
        <is>
          <t>Q2FY24</t>
        </is>
      </c>
      <c r="E805" s="18" t="n">
        <v>0.6791</v>
      </c>
      <c r="F805" s="8" t="n">
        <v>297.0936</v>
      </c>
      <c r="G805" s="9" t="n">
        <v>453964</v>
      </c>
      <c r="H805" s="18" t="n">
        <v>0</v>
      </c>
      <c r="I805" s="8" t="n">
        <v>0</v>
      </c>
      <c r="J805" s="9" t="n">
        <v>0</v>
      </c>
      <c r="K805" s="18" t="n">
        <v>0.6791</v>
      </c>
      <c r="L805" s="8" t="n">
        <v>297.0936</v>
      </c>
      <c r="M805" s="9" t="n">
        <v>453964</v>
      </c>
      <c r="N805" s="29" t="n">
        <v>11.995</v>
      </c>
      <c r="O805" s="30" t="n">
        <v>12.6825</v>
      </c>
      <c r="P805" s="30" t="n">
        <v>11.995</v>
      </c>
      <c r="Q805" s="30" t="n">
        <v>12.125</v>
      </c>
      <c r="R805" s="31" t="n">
        <v>0.0108</v>
      </c>
    </row>
    <row r="806">
      <c r="A806" s="11" t="n">
        <v>45155</v>
      </c>
      <c r="B806" s="5" t="inlineStr">
        <is>
          <t>Thursday</t>
        </is>
      </c>
      <c r="C806" s="10" t="n">
        <v>45139</v>
      </c>
      <c r="D806" s="5" t="inlineStr">
        <is>
          <t>Q2FY24</t>
        </is>
      </c>
      <c r="E806" s="18" t="n">
        <v>1.1583</v>
      </c>
      <c r="F806" s="8" t="n">
        <v>938.0467</v>
      </c>
      <c r="G806" s="9" t="n">
        <v>1434047</v>
      </c>
      <c r="H806" s="18" t="n">
        <v>0</v>
      </c>
      <c r="I806" s="8" t="n">
        <v>0</v>
      </c>
      <c r="J806" s="9" t="n">
        <v>0</v>
      </c>
      <c r="K806" s="18" t="n">
        <v>1.1583</v>
      </c>
      <c r="L806" s="8" t="n">
        <v>938.0467</v>
      </c>
      <c r="M806" s="9" t="n">
        <v>1434047</v>
      </c>
      <c r="N806" s="29" t="n">
        <v>12.125</v>
      </c>
      <c r="O806" s="30" t="n">
        <v>12.665</v>
      </c>
      <c r="P806" s="30" t="n">
        <v>12.1125</v>
      </c>
      <c r="Q806" s="30" t="n">
        <v>12.24</v>
      </c>
      <c r="R806" s="31" t="n">
        <v>0.0095</v>
      </c>
    </row>
    <row r="807">
      <c r="A807" s="11" t="n">
        <v>45156</v>
      </c>
      <c r="B807" s="5" t="inlineStr">
        <is>
          <t>Friday</t>
        </is>
      </c>
      <c r="C807" s="10" t="n">
        <v>45139</v>
      </c>
      <c r="D807" s="5" t="inlineStr">
        <is>
          <t>Q2FY24</t>
        </is>
      </c>
      <c r="E807" s="18" t="n">
        <v>28.9664</v>
      </c>
      <c r="F807" s="8" t="n">
        <v>60338.0909</v>
      </c>
      <c r="G807" s="9" t="n">
        <v>92856395</v>
      </c>
      <c r="H807" s="18" t="n">
        <v>0</v>
      </c>
      <c r="I807" s="8" t="n">
        <v>0</v>
      </c>
      <c r="J807" s="9" t="n">
        <v>0</v>
      </c>
      <c r="K807" s="18" t="n">
        <v>28.9664</v>
      </c>
      <c r="L807" s="8" t="n">
        <v>60338.0909</v>
      </c>
      <c r="M807" s="9" t="n">
        <v>92856395</v>
      </c>
      <c r="N807" s="29" t="n">
        <v>12.24</v>
      </c>
      <c r="O807" s="30" t="n">
        <v>12.4925</v>
      </c>
      <c r="P807" s="30" t="n">
        <v>10.7875</v>
      </c>
      <c r="Q807" s="30" t="n">
        <v>12.1425</v>
      </c>
      <c r="R807" s="31" t="n">
        <v>-0.008</v>
      </c>
    </row>
    <row r="808">
      <c r="A808" s="11" t="n">
        <v>45159</v>
      </c>
      <c r="B808" s="5" t="inlineStr">
        <is>
          <t>Monday</t>
        </is>
      </c>
      <c r="C808" s="10" t="n">
        <v>45139</v>
      </c>
      <c r="D808" s="5" t="inlineStr">
        <is>
          <t>Q2FY24</t>
        </is>
      </c>
      <c r="E808" s="18" t="n">
        <v>0.8544</v>
      </c>
      <c r="F808" s="8" t="n">
        <v>268.625</v>
      </c>
      <c r="G808" s="9" t="n">
        <v>411344</v>
      </c>
      <c r="H808" s="18" t="n">
        <v>0</v>
      </c>
      <c r="I808" s="8" t="n">
        <v>0</v>
      </c>
      <c r="J808" s="9" t="n">
        <v>0</v>
      </c>
      <c r="K808" s="18" t="n">
        <v>0.8544</v>
      </c>
      <c r="L808" s="8" t="n">
        <v>268.625</v>
      </c>
      <c r="M808" s="9" t="n">
        <v>411344</v>
      </c>
      <c r="N808" s="29" t="n">
        <v>12.1425</v>
      </c>
      <c r="O808" s="30" t="n">
        <v>12.59</v>
      </c>
      <c r="P808" s="30" t="n">
        <v>11.1725</v>
      </c>
      <c r="Q808" s="30" t="n">
        <v>11.96</v>
      </c>
      <c r="R808" s="31" t="n">
        <v>-0.015</v>
      </c>
    </row>
    <row r="809">
      <c r="A809" s="11" t="n">
        <v>45160</v>
      </c>
      <c r="B809" s="5" t="inlineStr">
        <is>
          <t>Tuesday</t>
        </is>
      </c>
      <c r="C809" s="10" t="n">
        <v>45139</v>
      </c>
      <c r="D809" s="5" t="inlineStr">
        <is>
          <t>Q2FY24</t>
        </is>
      </c>
      <c r="E809" s="18" t="n">
        <v>0.4797</v>
      </c>
      <c r="F809" s="8" t="n">
        <v>205.959</v>
      </c>
      <c r="G809" s="9" t="n">
        <v>315198</v>
      </c>
      <c r="H809" s="18" t="n">
        <v>0</v>
      </c>
      <c r="I809" s="8" t="n">
        <v>0</v>
      </c>
      <c r="J809" s="9" t="n">
        <v>0</v>
      </c>
      <c r="K809" s="18" t="n">
        <v>0.4797</v>
      </c>
      <c r="L809" s="8" t="n">
        <v>205.959</v>
      </c>
      <c r="M809" s="9" t="n">
        <v>315198</v>
      </c>
      <c r="N809" s="29" t="n">
        <v>11.96</v>
      </c>
      <c r="O809" s="30" t="n">
        <v>12.085</v>
      </c>
      <c r="P809" s="30" t="n">
        <v>11.59</v>
      </c>
      <c r="Q809" s="30" t="n">
        <v>11.7475</v>
      </c>
      <c r="R809" s="31" t="n">
        <v>-0.0178</v>
      </c>
    </row>
    <row r="810">
      <c r="A810" s="11" t="n">
        <v>45161</v>
      </c>
      <c r="B810" s="5" t="inlineStr">
        <is>
          <t>Wednesday</t>
        </is>
      </c>
      <c r="C810" s="10" t="n">
        <v>45139</v>
      </c>
      <c r="D810" s="5" t="inlineStr">
        <is>
          <t>Q2FY24</t>
        </is>
      </c>
      <c r="E810" s="18" t="n">
        <v>1.3703</v>
      </c>
      <c r="F810" s="8" t="n">
        <v>763.4198</v>
      </c>
      <c r="G810" s="9" t="n">
        <v>1167283</v>
      </c>
      <c r="H810" s="18" t="n">
        <v>0</v>
      </c>
      <c r="I810" s="8" t="n">
        <v>0</v>
      </c>
      <c r="J810" s="9" t="n">
        <v>0</v>
      </c>
      <c r="K810" s="18" t="n">
        <v>1.3703</v>
      </c>
      <c r="L810" s="8" t="n">
        <v>763.4198</v>
      </c>
      <c r="M810" s="9" t="n">
        <v>1167283</v>
      </c>
      <c r="N810" s="29" t="n">
        <v>11.7475</v>
      </c>
      <c r="O810" s="30" t="n">
        <v>11.885</v>
      </c>
      <c r="P810" s="30" t="n">
        <v>10.3075</v>
      </c>
      <c r="Q810" s="30" t="n">
        <v>11.7275</v>
      </c>
      <c r="R810" s="31" t="n">
        <v>-0.0017</v>
      </c>
    </row>
    <row r="811">
      <c r="A811" s="11" t="n">
        <v>45162</v>
      </c>
      <c r="B811" s="5" t="inlineStr">
        <is>
          <t>Thursday</t>
        </is>
      </c>
      <c r="C811" s="10" t="n">
        <v>45139</v>
      </c>
      <c r="D811" s="5" t="inlineStr">
        <is>
          <t>Q2FY24</t>
        </is>
      </c>
      <c r="E811" s="18" t="n">
        <v>2.4226</v>
      </c>
      <c r="F811" s="8" t="n">
        <v>1998.7761</v>
      </c>
      <c r="G811" s="9" t="n">
        <v>3047343</v>
      </c>
      <c r="H811" s="18" t="n">
        <v>0</v>
      </c>
      <c r="I811" s="8" t="n">
        <v>0</v>
      </c>
      <c r="J811" s="9" t="n">
        <v>0</v>
      </c>
      <c r="K811" s="18" t="n">
        <v>2.4226</v>
      </c>
      <c r="L811" s="8" t="n">
        <v>1998.7761</v>
      </c>
      <c r="M811" s="9" t="n">
        <v>3047343</v>
      </c>
      <c r="N811" s="29" t="n">
        <v>11.7275</v>
      </c>
      <c r="O811" s="30" t="n">
        <v>12.235</v>
      </c>
      <c r="P811" s="30" t="n">
        <v>10.1975</v>
      </c>
      <c r="Q811" s="30" t="n">
        <v>11.7</v>
      </c>
      <c r="R811" s="31" t="n">
        <v>-0.0023</v>
      </c>
    </row>
    <row r="812">
      <c r="A812" s="11" t="n">
        <v>45163</v>
      </c>
      <c r="B812" s="5" t="inlineStr">
        <is>
          <t>Friday</t>
        </is>
      </c>
      <c r="C812" s="10" t="n">
        <v>45139</v>
      </c>
      <c r="D812" s="5" t="inlineStr">
        <is>
          <t>Q2FY24</t>
        </is>
      </c>
      <c r="E812" s="18" t="n">
        <v>38.2366</v>
      </c>
      <c r="F812" s="8" t="n">
        <v>71364.442</v>
      </c>
      <c r="G812" s="9" t="n">
        <v>109848896</v>
      </c>
      <c r="H812" s="18" t="n">
        <v>0</v>
      </c>
      <c r="I812" s="8" t="n">
        <v>0</v>
      </c>
      <c r="J812" s="9" t="n">
        <v>0</v>
      </c>
      <c r="K812" s="18" t="n">
        <v>38.2366</v>
      </c>
      <c r="L812" s="8" t="n">
        <v>71364.442</v>
      </c>
      <c r="M812" s="9" t="n">
        <v>109848896</v>
      </c>
      <c r="N812" s="29" t="n">
        <v>11.7</v>
      </c>
      <c r="O812" s="30" t="n">
        <v>12.2425</v>
      </c>
      <c r="P812" s="30" t="n">
        <v>9.98</v>
      </c>
      <c r="Q812" s="30" t="n">
        <v>12.0825</v>
      </c>
      <c r="R812" s="31" t="n">
        <v>0.0327</v>
      </c>
    </row>
    <row r="813">
      <c r="A813" s="11" t="n">
        <v>45166</v>
      </c>
      <c r="B813" s="5" t="inlineStr">
        <is>
          <t>Monday</t>
        </is>
      </c>
      <c r="C813" s="10" t="n">
        <v>45139</v>
      </c>
      <c r="D813" s="5" t="inlineStr">
        <is>
          <t>Q2FY24</t>
        </is>
      </c>
      <c r="E813" s="18" t="n">
        <v>0.7228</v>
      </c>
      <c r="F813" s="8" t="n">
        <v>231.4989</v>
      </c>
      <c r="G813" s="9" t="n">
        <v>355011</v>
      </c>
      <c r="H813" s="18" t="n">
        <v>0</v>
      </c>
      <c r="I813" s="8" t="n">
        <v>0</v>
      </c>
      <c r="J813" s="9" t="n">
        <v>0</v>
      </c>
      <c r="K813" s="18" t="n">
        <v>0.7228</v>
      </c>
      <c r="L813" s="8" t="n">
        <v>231.4989</v>
      </c>
      <c r="M813" s="9" t="n">
        <v>355011</v>
      </c>
      <c r="N813" s="29" t="n">
        <v>12.0825</v>
      </c>
      <c r="O813" s="30" t="n">
        <v>12.72</v>
      </c>
      <c r="P813" s="30" t="n">
        <v>9.5</v>
      </c>
      <c r="Q813" s="30" t="n">
        <v>12.3975</v>
      </c>
      <c r="R813" s="31" t="n">
        <v>0.0261</v>
      </c>
    </row>
    <row r="814">
      <c r="A814" s="11" t="n">
        <v>45167</v>
      </c>
      <c r="B814" s="5" t="inlineStr">
        <is>
          <t>Tuesday</t>
        </is>
      </c>
      <c r="C814" s="10" t="n">
        <v>45139</v>
      </c>
      <c r="D814" s="5" t="inlineStr">
        <is>
          <t>Q2FY24</t>
        </is>
      </c>
      <c r="E814" s="18" t="n">
        <v>0.7079</v>
      </c>
      <c r="F814" s="8" t="n">
        <v>284.56</v>
      </c>
      <c r="G814" s="9" t="n">
        <v>436191</v>
      </c>
      <c r="H814" s="18" t="n">
        <v>0</v>
      </c>
      <c r="I814" s="8" t="n">
        <v>0</v>
      </c>
      <c r="J814" s="9" t="n">
        <v>0</v>
      </c>
      <c r="K814" s="18" t="n">
        <v>0.7079</v>
      </c>
      <c r="L814" s="8" t="n">
        <v>284.56</v>
      </c>
      <c r="M814" s="9" t="n">
        <v>436191</v>
      </c>
      <c r="N814" s="29" t="n">
        <v>12.3975</v>
      </c>
      <c r="O814" s="30" t="n">
        <v>12.4625</v>
      </c>
      <c r="P814" s="30" t="n">
        <v>10.6475</v>
      </c>
      <c r="Q814" s="30" t="n">
        <v>12.225</v>
      </c>
      <c r="R814" s="31" t="n">
        <v>-0.0139</v>
      </c>
    </row>
    <row r="815">
      <c r="A815" s="11" t="n">
        <v>45168</v>
      </c>
      <c r="B815" s="5" t="inlineStr">
        <is>
          <t>Wednesday</t>
        </is>
      </c>
      <c r="C815" s="10" t="n">
        <v>45139</v>
      </c>
      <c r="D815" s="5" t="inlineStr">
        <is>
          <t>Q2FY24</t>
        </is>
      </c>
      <c r="E815" s="18" t="n">
        <v>1.4931</v>
      </c>
      <c r="F815" s="8" t="n">
        <v>775.9626</v>
      </c>
      <c r="G815" s="9" t="n">
        <v>1187178</v>
      </c>
      <c r="H815" s="18" t="n">
        <v>0</v>
      </c>
      <c r="I815" s="8" t="n">
        <v>0</v>
      </c>
      <c r="J815" s="9" t="n">
        <v>0</v>
      </c>
      <c r="K815" s="18" t="n">
        <v>1.4931</v>
      </c>
      <c r="L815" s="8" t="n">
        <v>775.9626</v>
      </c>
      <c r="M815" s="9" t="n">
        <v>1187178</v>
      </c>
      <c r="N815" s="29" t="n">
        <v>12.225</v>
      </c>
      <c r="O815" s="30" t="n">
        <v>12.2425</v>
      </c>
      <c r="P815" s="30" t="n">
        <v>11.4625</v>
      </c>
      <c r="Q815" s="30" t="n">
        <v>11.8</v>
      </c>
      <c r="R815" s="31" t="n">
        <v>-0.0348</v>
      </c>
    </row>
    <row r="816">
      <c r="A816" s="11" t="n">
        <v>45169</v>
      </c>
      <c r="B816" s="5" t="inlineStr">
        <is>
          <t>Thursday</t>
        </is>
      </c>
      <c r="C816" s="10" t="n">
        <v>45139</v>
      </c>
      <c r="D816" s="5" t="inlineStr">
        <is>
          <t>Q2FY24</t>
        </is>
      </c>
      <c r="E816" s="18" t="n">
        <v>1.9242</v>
      </c>
      <c r="F816" s="8" t="n">
        <v>1386.6558</v>
      </c>
      <c r="G816" s="9" t="n">
        <v>2128261</v>
      </c>
      <c r="H816" s="18" t="n">
        <v>0</v>
      </c>
      <c r="I816" s="8" t="n">
        <v>0</v>
      </c>
      <c r="J816" s="9" t="n">
        <v>0</v>
      </c>
      <c r="K816" s="18" t="n">
        <v>1.9242</v>
      </c>
      <c r="L816" s="8" t="n">
        <v>1386.6558</v>
      </c>
      <c r="M816" s="9" t="n">
        <v>2128261</v>
      </c>
      <c r="N816" s="29" t="n">
        <v>11.8</v>
      </c>
      <c r="O816" s="30" t="n">
        <v>12.28</v>
      </c>
      <c r="P816" s="30" t="n">
        <v>11.76</v>
      </c>
      <c r="Q816" s="30" t="n">
        <v>12.0625</v>
      </c>
      <c r="R816" s="31" t="n">
        <v>0.0222</v>
      </c>
    </row>
    <row r="817">
      <c r="A817" s="11" t="n">
        <v>45170</v>
      </c>
      <c r="B817" s="5" t="inlineStr">
        <is>
          <t>Friday</t>
        </is>
      </c>
      <c r="C817" s="10" t="n">
        <v>45170</v>
      </c>
      <c r="D817" s="5" t="inlineStr">
        <is>
          <t>Q2FY24</t>
        </is>
      </c>
      <c r="E817" s="18" t="n">
        <v>36.677</v>
      </c>
      <c r="F817" s="8" t="n">
        <v>75600.4418</v>
      </c>
      <c r="G817" s="9" t="n">
        <v>115945270</v>
      </c>
      <c r="H817" s="18" t="n">
        <v>0</v>
      </c>
      <c r="I817" s="8" t="n">
        <v>0</v>
      </c>
      <c r="J817" s="9" t="n">
        <v>0</v>
      </c>
      <c r="K817" s="18" t="n">
        <v>36.677</v>
      </c>
      <c r="L817" s="8" t="n">
        <v>75600.4418</v>
      </c>
      <c r="M817" s="9" t="n">
        <v>115945270</v>
      </c>
      <c r="N817" s="29" t="n">
        <v>12.0625</v>
      </c>
      <c r="O817" s="30" t="n">
        <v>12.18</v>
      </c>
      <c r="P817" s="30" t="n">
        <v>10.4075</v>
      </c>
      <c r="Q817" s="30" t="n">
        <v>11.365</v>
      </c>
      <c r="R817" s="31" t="n">
        <v>-0.0578</v>
      </c>
    </row>
    <row r="818">
      <c r="A818" s="11" t="n">
        <v>45173</v>
      </c>
      <c r="B818" s="5" t="inlineStr">
        <is>
          <t>Monday</t>
        </is>
      </c>
      <c r="C818" s="10" t="n">
        <v>45170</v>
      </c>
      <c r="D818" s="5" t="inlineStr">
        <is>
          <t>Q2FY24</t>
        </is>
      </c>
      <c r="E818" s="18" t="n">
        <v>1.1147</v>
      </c>
      <c r="F818" s="8" t="n">
        <v>390.2904</v>
      </c>
      <c r="G818" s="9" t="n">
        <v>594456</v>
      </c>
      <c r="H818" s="18" t="n">
        <v>0</v>
      </c>
      <c r="I818" s="8" t="n">
        <v>0</v>
      </c>
      <c r="J818" s="9" t="n">
        <v>0</v>
      </c>
      <c r="K818" s="18" t="n">
        <v>1.1147</v>
      </c>
      <c r="L818" s="8" t="n">
        <v>390.2904</v>
      </c>
      <c r="M818" s="9" t="n">
        <v>594456</v>
      </c>
      <c r="N818" s="29" t="n">
        <v>11.365</v>
      </c>
      <c r="O818" s="30" t="n">
        <v>11.5425</v>
      </c>
      <c r="P818" s="30" t="n">
        <v>10.86</v>
      </c>
      <c r="Q818" s="30" t="n">
        <v>10.9625</v>
      </c>
      <c r="R818" s="31" t="n">
        <v>-0.0354</v>
      </c>
    </row>
    <row r="819">
      <c r="A819" s="11" t="n">
        <v>45174</v>
      </c>
      <c r="B819" s="5" t="inlineStr">
        <is>
          <t>Tuesday</t>
        </is>
      </c>
      <c r="C819" s="10" t="n">
        <v>45170</v>
      </c>
      <c r="D819" s="5" t="inlineStr">
        <is>
          <t>Q2FY24</t>
        </is>
      </c>
      <c r="E819" s="18" t="n">
        <v>0.8929</v>
      </c>
      <c r="F819" s="8" t="n">
        <v>385.7247</v>
      </c>
      <c r="G819" s="9" t="n">
        <v>586251</v>
      </c>
      <c r="H819" s="18" t="n">
        <v>0</v>
      </c>
      <c r="I819" s="8" t="n">
        <v>0</v>
      </c>
      <c r="J819" s="9" t="n">
        <v>0</v>
      </c>
      <c r="K819" s="18" t="n">
        <v>0.8929</v>
      </c>
      <c r="L819" s="8" t="n">
        <v>385.7247</v>
      </c>
      <c r="M819" s="9" t="n">
        <v>586251</v>
      </c>
      <c r="N819" s="29" t="n">
        <v>10.9625</v>
      </c>
      <c r="O819" s="30" t="n">
        <v>11.085</v>
      </c>
      <c r="P819" s="30" t="n">
        <v>9.365</v>
      </c>
      <c r="Q819" s="30" t="n">
        <v>10.815</v>
      </c>
      <c r="R819" s="31" t="n">
        <v>-0.0135</v>
      </c>
    </row>
    <row r="820">
      <c r="A820" s="11" t="n">
        <v>45175</v>
      </c>
      <c r="B820" s="5" t="inlineStr">
        <is>
          <t>Wednesday</t>
        </is>
      </c>
      <c r="C820" s="10" t="n">
        <v>45170</v>
      </c>
      <c r="D820" s="5" t="inlineStr">
        <is>
          <t>Q2FY24</t>
        </is>
      </c>
      <c r="E820" s="18" t="n">
        <v>1.3896</v>
      </c>
      <c r="F820" s="8" t="n">
        <v>754.3287</v>
      </c>
      <c r="G820" s="9" t="n">
        <v>1146187</v>
      </c>
      <c r="H820" s="18" t="n">
        <v>0</v>
      </c>
      <c r="I820" s="8" t="n">
        <v>0</v>
      </c>
      <c r="J820" s="9" t="n">
        <v>0</v>
      </c>
      <c r="K820" s="18" t="n">
        <v>1.3896</v>
      </c>
      <c r="L820" s="8" t="n">
        <v>754.3287</v>
      </c>
      <c r="M820" s="9" t="n">
        <v>1146187</v>
      </c>
      <c r="N820" s="29" t="n">
        <v>10.815</v>
      </c>
      <c r="O820" s="30" t="n">
        <v>10.975</v>
      </c>
      <c r="P820" s="30" t="n">
        <v>9.805</v>
      </c>
      <c r="Q820" s="30" t="n">
        <v>10.6775</v>
      </c>
      <c r="R820" s="31" t="n">
        <v>-0.0127</v>
      </c>
    </row>
    <row r="821">
      <c r="A821" s="11" t="n">
        <v>45176</v>
      </c>
      <c r="B821" s="5" t="inlineStr">
        <is>
          <t>Thursday</t>
        </is>
      </c>
      <c r="C821" s="10" t="n">
        <v>45170</v>
      </c>
      <c r="D821" s="5" t="inlineStr">
        <is>
          <t>Q2FY24</t>
        </is>
      </c>
      <c r="E821" s="18" t="n">
        <v>4.7078</v>
      </c>
      <c r="F821" s="8" t="n">
        <v>4384.4401</v>
      </c>
      <c r="G821" s="9" t="n">
        <v>6639994</v>
      </c>
      <c r="H821" s="18" t="n">
        <v>0</v>
      </c>
      <c r="I821" s="8" t="n">
        <v>0</v>
      </c>
      <c r="J821" s="9" t="n">
        <v>0</v>
      </c>
      <c r="K821" s="18" t="n">
        <v>4.7078</v>
      </c>
      <c r="L821" s="8" t="n">
        <v>4384.4401</v>
      </c>
      <c r="M821" s="9" t="n">
        <v>6639994</v>
      </c>
      <c r="N821" s="29" t="n">
        <v>10.6775</v>
      </c>
      <c r="O821" s="30" t="n">
        <v>11.025</v>
      </c>
      <c r="P821" s="30" t="n">
        <v>9.800000000000001</v>
      </c>
      <c r="Q821" s="30" t="n">
        <v>10.8725</v>
      </c>
      <c r="R821" s="31" t="n">
        <v>0.0183</v>
      </c>
    </row>
    <row r="822">
      <c r="A822" s="11" t="n">
        <v>45177</v>
      </c>
      <c r="B822" s="5" t="inlineStr">
        <is>
          <t>Friday</t>
        </is>
      </c>
      <c r="C822" s="10" t="n">
        <v>45170</v>
      </c>
      <c r="D822" s="5" t="inlineStr">
        <is>
          <t>Q2FY24</t>
        </is>
      </c>
      <c r="E822" s="18" t="n">
        <v>50.1754</v>
      </c>
      <c r="F822" s="8" t="n">
        <v>101256.2539</v>
      </c>
      <c r="G822" s="9" t="n">
        <v>152095277</v>
      </c>
      <c r="H822" s="18" t="n">
        <v>0</v>
      </c>
      <c r="I822" s="8" t="n">
        <v>0</v>
      </c>
      <c r="J822" s="9" t="n">
        <v>0</v>
      </c>
      <c r="K822" s="18" t="n">
        <v>50.1754</v>
      </c>
      <c r="L822" s="8" t="n">
        <v>101256.2539</v>
      </c>
      <c r="M822" s="9" t="n">
        <v>152095277</v>
      </c>
      <c r="N822" s="29" t="n">
        <v>10.8725</v>
      </c>
      <c r="O822" s="30" t="n">
        <v>10.97</v>
      </c>
      <c r="P822" s="30" t="n">
        <v>10.0775</v>
      </c>
      <c r="Q822" s="30" t="n">
        <v>10.78</v>
      </c>
      <c r="R822" s="31" t="n">
        <v>-0.008500000000000001</v>
      </c>
    </row>
    <row r="823">
      <c r="A823" s="11" t="n">
        <v>45180</v>
      </c>
      <c r="B823" s="5" t="inlineStr">
        <is>
          <t>Monday</t>
        </is>
      </c>
      <c r="C823" s="10" t="n">
        <v>45170</v>
      </c>
      <c r="D823" s="5" t="inlineStr">
        <is>
          <t>Q2FY24</t>
        </is>
      </c>
      <c r="E823" s="18" t="n">
        <v>1.8096</v>
      </c>
      <c r="F823" s="8" t="n">
        <v>541.2212</v>
      </c>
      <c r="G823" s="9" t="n">
        <v>806155</v>
      </c>
      <c r="H823" s="18" t="n">
        <v>0</v>
      </c>
      <c r="I823" s="8" t="n">
        <v>0</v>
      </c>
      <c r="J823" s="9" t="n">
        <v>0</v>
      </c>
      <c r="K823" s="18" t="n">
        <v>1.8096</v>
      </c>
      <c r="L823" s="8" t="n">
        <v>541.2212</v>
      </c>
      <c r="M823" s="9" t="n">
        <v>806155</v>
      </c>
      <c r="N823" s="29" t="n">
        <v>10.78</v>
      </c>
      <c r="O823" s="30" t="n">
        <v>11.5</v>
      </c>
      <c r="P823" s="30" t="n">
        <v>10.3375</v>
      </c>
      <c r="Q823" s="30" t="n">
        <v>11.3475</v>
      </c>
      <c r="R823" s="31" t="n">
        <v>0.0526</v>
      </c>
    </row>
    <row r="824">
      <c r="A824" s="11" t="n">
        <v>45181</v>
      </c>
      <c r="B824" s="5" t="inlineStr">
        <is>
          <t>Tuesday</t>
        </is>
      </c>
      <c r="C824" s="10" t="n">
        <v>45170</v>
      </c>
      <c r="D824" s="5" t="inlineStr">
        <is>
          <t>Q2FY24</t>
        </is>
      </c>
      <c r="E824" s="18" t="n">
        <v>2.4844</v>
      </c>
      <c r="F824" s="8" t="n">
        <v>828.6865</v>
      </c>
      <c r="G824" s="9" t="n">
        <v>1230190</v>
      </c>
      <c r="H824" s="18" t="n">
        <v>0</v>
      </c>
      <c r="I824" s="8" t="n">
        <v>0</v>
      </c>
      <c r="J824" s="9" t="n">
        <v>0</v>
      </c>
      <c r="K824" s="18" t="n">
        <v>2.4844</v>
      </c>
      <c r="L824" s="8" t="n">
        <v>828.6865</v>
      </c>
      <c r="M824" s="9" t="n">
        <v>1230190</v>
      </c>
      <c r="N824" s="29" t="n">
        <v>11.3475</v>
      </c>
      <c r="O824" s="30" t="n">
        <v>12.0225</v>
      </c>
      <c r="P824" s="30" t="n">
        <v>10.7125</v>
      </c>
      <c r="Q824" s="30" t="n">
        <v>11.69</v>
      </c>
      <c r="R824" s="31" t="n">
        <v>0.0302</v>
      </c>
    </row>
    <row r="825">
      <c r="A825" s="11" t="n">
        <v>45182</v>
      </c>
      <c r="B825" s="5" t="inlineStr">
        <is>
          <t>Wednesday</t>
        </is>
      </c>
      <c r="C825" s="10" t="n">
        <v>45170</v>
      </c>
      <c r="D825" s="5" t="inlineStr">
        <is>
          <t>Q2FY24</t>
        </is>
      </c>
      <c r="E825" s="18" t="n">
        <v>1.8479</v>
      </c>
      <c r="F825" s="8" t="n">
        <v>873.5366</v>
      </c>
      <c r="G825" s="9" t="n">
        <v>1297050</v>
      </c>
      <c r="H825" s="18" t="n">
        <v>0</v>
      </c>
      <c r="I825" s="8" t="n">
        <v>0</v>
      </c>
      <c r="J825" s="9" t="n">
        <v>0</v>
      </c>
      <c r="K825" s="18" t="n">
        <v>1.8479</v>
      </c>
      <c r="L825" s="8" t="n">
        <v>873.5366</v>
      </c>
      <c r="M825" s="9" t="n">
        <v>1297050</v>
      </c>
      <c r="N825" s="29" t="n">
        <v>11.69</v>
      </c>
      <c r="O825" s="30" t="n">
        <v>12.0475</v>
      </c>
      <c r="P825" s="30" t="n">
        <v>11.535</v>
      </c>
      <c r="Q825" s="30" t="n">
        <v>11.8275</v>
      </c>
      <c r="R825" s="31" t="n">
        <v>0.0118</v>
      </c>
    </row>
    <row r="826">
      <c r="A826" s="11" t="n">
        <v>45183</v>
      </c>
      <c r="B826" s="5" t="inlineStr">
        <is>
          <t>Thursday</t>
        </is>
      </c>
      <c r="C826" s="10" t="n">
        <v>45170</v>
      </c>
      <c r="D826" s="5" t="inlineStr">
        <is>
          <t>Q2FY24</t>
        </is>
      </c>
      <c r="E826" s="18" t="n">
        <v>4.8025</v>
      </c>
      <c r="F826" s="8" t="n">
        <v>4124.7734</v>
      </c>
      <c r="G826" s="9" t="n">
        <v>6100626</v>
      </c>
      <c r="H826" s="18" t="n">
        <v>0</v>
      </c>
      <c r="I826" s="8" t="n">
        <v>0</v>
      </c>
      <c r="J826" s="9" t="n">
        <v>0</v>
      </c>
      <c r="K826" s="18" t="n">
        <v>4.8025</v>
      </c>
      <c r="L826" s="8" t="n">
        <v>4124.7734</v>
      </c>
      <c r="M826" s="9" t="n">
        <v>6100626</v>
      </c>
      <c r="N826" s="29" t="n">
        <v>11.8275</v>
      </c>
      <c r="O826" s="30" t="n">
        <v>12.0425</v>
      </c>
      <c r="P826" s="30" t="n">
        <v>11.21</v>
      </c>
      <c r="Q826" s="30" t="n">
        <v>11.3175</v>
      </c>
      <c r="R826" s="31" t="n">
        <v>-0.0431</v>
      </c>
    </row>
    <row r="827">
      <c r="A827" s="11" t="n">
        <v>45184</v>
      </c>
      <c r="B827" s="5" t="inlineStr">
        <is>
          <t>Friday</t>
        </is>
      </c>
      <c r="C827" s="10" t="n">
        <v>45170</v>
      </c>
      <c r="D827" s="5" t="inlineStr">
        <is>
          <t>Q2FY24</t>
        </is>
      </c>
      <c r="E827" s="18" t="n">
        <v>46.251</v>
      </c>
      <c r="F827" s="8" t="n">
        <v>95867.3487</v>
      </c>
      <c r="G827" s="9" t="n">
        <v>141447241</v>
      </c>
      <c r="H827" s="18" t="n">
        <v>0</v>
      </c>
      <c r="I827" s="8" t="n">
        <v>0</v>
      </c>
      <c r="J827" s="9" t="n">
        <v>0</v>
      </c>
      <c r="K827" s="18" t="n">
        <v>46.251</v>
      </c>
      <c r="L827" s="8" t="n">
        <v>95867.3487</v>
      </c>
      <c r="M827" s="9" t="n">
        <v>141447241</v>
      </c>
      <c r="N827" s="29" t="n">
        <v>11.3175</v>
      </c>
      <c r="O827" s="30" t="n">
        <v>11.32</v>
      </c>
      <c r="P827" s="30" t="n">
        <v>10.0725</v>
      </c>
      <c r="Q827" s="30" t="n">
        <v>10.9025</v>
      </c>
      <c r="R827" s="31" t="n">
        <v>-0.0367</v>
      </c>
    </row>
    <row r="828">
      <c r="A828" s="11" t="n">
        <v>45187</v>
      </c>
      <c r="B828" s="5" t="inlineStr">
        <is>
          <t>Monday</t>
        </is>
      </c>
      <c r="C828" s="10" t="n">
        <v>45170</v>
      </c>
      <c r="D828" s="5" t="inlineStr">
        <is>
          <t>Q2FY24</t>
        </is>
      </c>
      <c r="E828" s="18" t="n">
        <v>1.328</v>
      </c>
      <c r="F828" s="8" t="n">
        <v>438.4069</v>
      </c>
      <c r="G828" s="9" t="n">
        <v>644365</v>
      </c>
      <c r="H828" s="18" t="n">
        <v>0</v>
      </c>
      <c r="I828" s="8" t="n">
        <v>0</v>
      </c>
      <c r="J828" s="9" t="n">
        <v>0</v>
      </c>
      <c r="K828" s="18" t="n">
        <v>1.328</v>
      </c>
      <c r="L828" s="8" t="n">
        <v>438.4069</v>
      </c>
      <c r="M828" s="9" t="n">
        <v>644365</v>
      </c>
      <c r="N828" s="29" t="n">
        <v>10.9025</v>
      </c>
      <c r="O828" s="30" t="n">
        <v>11.4075</v>
      </c>
      <c r="P828" s="30" t="n">
        <v>10.45</v>
      </c>
      <c r="Q828" s="30" t="n">
        <v>10.835</v>
      </c>
      <c r="R828" s="31" t="n">
        <v>-0.0062</v>
      </c>
    </row>
    <row r="829">
      <c r="A829" s="11" t="n">
        <v>45189</v>
      </c>
      <c r="B829" s="5" t="inlineStr">
        <is>
          <t>Wednesday</t>
        </is>
      </c>
      <c r="C829" s="10" t="n">
        <v>45170</v>
      </c>
      <c r="D829" s="5" t="inlineStr">
        <is>
          <t>Q2FY24</t>
        </is>
      </c>
      <c r="E829" s="18" t="n">
        <v>1.9128</v>
      </c>
      <c r="F829" s="8" t="n">
        <v>964.2139</v>
      </c>
      <c r="G829" s="9" t="n">
        <v>1430766</v>
      </c>
      <c r="H829" s="18" t="n">
        <v>0</v>
      </c>
      <c r="I829" s="8" t="n">
        <v>0</v>
      </c>
      <c r="J829" s="9" t="n">
        <v>0</v>
      </c>
      <c r="K829" s="18" t="n">
        <v>1.9128</v>
      </c>
      <c r="L829" s="8" t="n">
        <v>964.2139</v>
      </c>
      <c r="M829" s="9" t="n">
        <v>1430766</v>
      </c>
      <c r="N829" s="29" t="n">
        <v>10.835</v>
      </c>
      <c r="O829" s="30" t="n">
        <v>11.47</v>
      </c>
      <c r="P829" s="30" t="n">
        <v>10.835</v>
      </c>
      <c r="Q829" s="30" t="n">
        <v>11.1275</v>
      </c>
      <c r="R829" s="31" t="n">
        <v>0.027</v>
      </c>
    </row>
    <row r="830">
      <c r="A830" s="11" t="n">
        <v>45190</v>
      </c>
      <c r="B830" s="5" t="inlineStr">
        <is>
          <t>Thursday</t>
        </is>
      </c>
      <c r="C830" s="10" t="n">
        <v>45170</v>
      </c>
      <c r="D830" s="5" t="inlineStr">
        <is>
          <t>Q2FY24</t>
        </is>
      </c>
      <c r="E830" s="18" t="n">
        <v>5.8428</v>
      </c>
      <c r="F830" s="8" t="n">
        <v>4902.4326</v>
      </c>
      <c r="G830" s="9" t="n">
        <v>7372357</v>
      </c>
      <c r="H830" s="18" t="n">
        <v>0</v>
      </c>
      <c r="I830" s="8" t="n">
        <v>0</v>
      </c>
      <c r="J830" s="9" t="n">
        <v>0</v>
      </c>
      <c r="K830" s="18" t="n">
        <v>5.8428</v>
      </c>
      <c r="L830" s="8" t="n">
        <v>4902.4326</v>
      </c>
      <c r="M830" s="9" t="n">
        <v>7372357</v>
      </c>
      <c r="N830" s="29" t="n">
        <v>11.1275</v>
      </c>
      <c r="O830" s="30" t="n">
        <v>11.39</v>
      </c>
      <c r="P830" s="30" t="n">
        <v>10.62</v>
      </c>
      <c r="Q830" s="30" t="n">
        <v>10.8175</v>
      </c>
      <c r="R830" s="31" t="n">
        <v>-0.0279</v>
      </c>
    </row>
    <row r="831">
      <c r="A831" s="11" t="n">
        <v>45191</v>
      </c>
      <c r="B831" s="5" t="inlineStr">
        <is>
          <t>Friday</t>
        </is>
      </c>
      <c r="C831" s="10" t="n">
        <v>45170</v>
      </c>
      <c r="D831" s="5" t="inlineStr">
        <is>
          <t>Q2FY24</t>
        </is>
      </c>
      <c r="E831" s="18" t="n">
        <v>60.5019</v>
      </c>
      <c r="F831" s="8" t="n">
        <v>129118.9694</v>
      </c>
      <c r="G831" s="9" t="n">
        <v>194940663</v>
      </c>
      <c r="H831" s="18" t="n">
        <v>0</v>
      </c>
      <c r="I831" s="8" t="n">
        <v>0</v>
      </c>
      <c r="J831" s="9" t="n">
        <v>0</v>
      </c>
      <c r="K831" s="18" t="n">
        <v>60.5019</v>
      </c>
      <c r="L831" s="8" t="n">
        <v>129118.9694</v>
      </c>
      <c r="M831" s="9" t="n">
        <v>194940663</v>
      </c>
      <c r="N831" s="29" t="n">
        <v>10.8175</v>
      </c>
      <c r="O831" s="30" t="n">
        <v>11.0725</v>
      </c>
      <c r="P831" s="30" t="n">
        <v>10.3925</v>
      </c>
      <c r="Q831" s="30" t="n">
        <v>10.66</v>
      </c>
      <c r="R831" s="31" t="n">
        <v>-0.0146</v>
      </c>
    </row>
    <row r="832">
      <c r="A832" s="11" t="n">
        <v>45194</v>
      </c>
      <c r="B832" s="5" t="inlineStr">
        <is>
          <t>Monday</t>
        </is>
      </c>
      <c r="C832" s="10" t="n">
        <v>45170</v>
      </c>
      <c r="D832" s="5" t="inlineStr">
        <is>
          <t>Q2FY24</t>
        </is>
      </c>
      <c r="E832" s="18" t="n">
        <v>2.2651</v>
      </c>
      <c r="F832" s="8" t="n">
        <v>680.6843</v>
      </c>
      <c r="G832" s="9" t="n">
        <v>1026482</v>
      </c>
      <c r="H832" s="18" t="n">
        <v>0</v>
      </c>
      <c r="I832" s="8" t="n">
        <v>0</v>
      </c>
      <c r="J832" s="9" t="n">
        <v>0</v>
      </c>
      <c r="K832" s="18" t="n">
        <v>2.2651</v>
      </c>
      <c r="L832" s="8" t="n">
        <v>680.6843</v>
      </c>
      <c r="M832" s="9" t="n">
        <v>1026482</v>
      </c>
      <c r="N832" s="29" t="n">
        <v>10.66</v>
      </c>
      <c r="O832" s="30" t="n">
        <v>11.305</v>
      </c>
      <c r="P832" s="30" t="n">
        <v>10.2725</v>
      </c>
      <c r="Q832" s="30" t="n">
        <v>10.9</v>
      </c>
      <c r="R832" s="31" t="n">
        <v>0.0225</v>
      </c>
    </row>
    <row r="833">
      <c r="A833" s="11" t="n">
        <v>45195</v>
      </c>
      <c r="B833" s="5" t="inlineStr">
        <is>
          <t>Tuesday</t>
        </is>
      </c>
      <c r="C833" s="10" t="n">
        <v>45170</v>
      </c>
      <c r="D833" s="5" t="inlineStr">
        <is>
          <t>Q2FY24</t>
        </is>
      </c>
      <c r="E833" s="18" t="n">
        <v>1.8917</v>
      </c>
      <c r="F833" s="8" t="n">
        <v>662.7535</v>
      </c>
      <c r="G833" s="9" t="n">
        <v>999027</v>
      </c>
      <c r="H833" s="18" t="n">
        <v>0</v>
      </c>
      <c r="I833" s="8" t="n">
        <v>0</v>
      </c>
      <c r="J833" s="9" t="n">
        <v>0</v>
      </c>
      <c r="K833" s="18" t="n">
        <v>1.8917</v>
      </c>
      <c r="L833" s="8" t="n">
        <v>662.7535</v>
      </c>
      <c r="M833" s="9" t="n">
        <v>999027</v>
      </c>
      <c r="N833" s="29" t="n">
        <v>10.9</v>
      </c>
      <c r="O833" s="30" t="n">
        <v>11.29</v>
      </c>
      <c r="P833" s="30" t="n">
        <v>9.2475</v>
      </c>
      <c r="Q833" s="30" t="n">
        <v>11.185</v>
      </c>
      <c r="R833" s="31" t="n">
        <v>0.0261</v>
      </c>
    </row>
    <row r="834">
      <c r="A834" s="11" t="n">
        <v>45196</v>
      </c>
      <c r="B834" s="5" t="inlineStr">
        <is>
          <t>Wednesday</t>
        </is>
      </c>
      <c r="C834" s="10" t="n">
        <v>45170</v>
      </c>
      <c r="D834" s="5" t="inlineStr">
        <is>
          <t>Q2FY24</t>
        </is>
      </c>
      <c r="E834" s="18" t="n">
        <v>3.6333</v>
      </c>
      <c r="F834" s="8" t="n">
        <v>1667.8402</v>
      </c>
      <c r="G834" s="9" t="n">
        <v>2523281</v>
      </c>
      <c r="H834" s="18" t="n">
        <v>0</v>
      </c>
      <c r="I834" s="8" t="n">
        <v>0</v>
      </c>
      <c r="J834" s="9" t="n">
        <v>0</v>
      </c>
      <c r="K834" s="18" t="n">
        <v>3.6333</v>
      </c>
      <c r="L834" s="8" t="n">
        <v>1667.8402</v>
      </c>
      <c r="M834" s="9" t="n">
        <v>2523281</v>
      </c>
      <c r="N834" s="29" t="n">
        <v>11.185</v>
      </c>
      <c r="O834" s="30" t="n">
        <v>11.8225</v>
      </c>
      <c r="P834" s="30" t="n">
        <v>9.390000000000001</v>
      </c>
      <c r="Q834" s="30" t="n">
        <v>11.585</v>
      </c>
      <c r="R834" s="31" t="n">
        <v>0.0358</v>
      </c>
    </row>
    <row r="835">
      <c r="A835" s="11" t="n">
        <v>45197</v>
      </c>
      <c r="B835" s="5" t="inlineStr">
        <is>
          <t>Thursday</t>
        </is>
      </c>
      <c r="C835" s="10" t="n">
        <v>45170</v>
      </c>
      <c r="D835" s="5" t="inlineStr">
        <is>
          <t>Q2FY24</t>
        </is>
      </c>
      <c r="E835" s="18" t="n">
        <v>5.6438</v>
      </c>
      <c r="F835" s="8" t="n">
        <v>3508.0115</v>
      </c>
      <c r="G835" s="9" t="n">
        <v>5315028</v>
      </c>
      <c r="H835" s="18" t="n">
        <v>0</v>
      </c>
      <c r="I835" s="8" t="n">
        <v>0</v>
      </c>
      <c r="J835" s="9" t="n">
        <v>0</v>
      </c>
      <c r="K835" s="18" t="n">
        <v>5.6438</v>
      </c>
      <c r="L835" s="8" t="n">
        <v>3508.0115</v>
      </c>
      <c r="M835" s="9" t="n">
        <v>5315028</v>
      </c>
      <c r="N835" s="29" t="n">
        <v>11.585</v>
      </c>
      <c r="O835" s="30" t="n">
        <v>13.0225</v>
      </c>
      <c r="P835" s="30" t="n">
        <v>9.397500000000001</v>
      </c>
      <c r="Q835" s="30" t="n">
        <v>12.8225</v>
      </c>
      <c r="R835" s="31" t="n">
        <v>0.1068</v>
      </c>
    </row>
    <row r="836">
      <c r="A836" s="11" t="n">
        <v>45198</v>
      </c>
      <c r="B836" s="5" t="inlineStr">
        <is>
          <t>Friday</t>
        </is>
      </c>
      <c r="C836" s="10" t="n">
        <v>45170</v>
      </c>
      <c r="D836" s="5" t="inlineStr">
        <is>
          <t>Q2FY24</t>
        </is>
      </c>
      <c r="E836" s="18" t="n">
        <v>49.9774</v>
      </c>
      <c r="F836" s="8" t="n">
        <v>101537.2747</v>
      </c>
      <c r="G836" s="9" t="n">
        <v>154027606</v>
      </c>
      <c r="H836" s="18" t="n">
        <v>0</v>
      </c>
      <c r="I836" s="8" t="n">
        <v>0</v>
      </c>
      <c r="J836" s="9" t="n">
        <v>0</v>
      </c>
      <c r="K836" s="18" t="n">
        <v>49.9774</v>
      </c>
      <c r="L836" s="8" t="n">
        <v>101537.2747</v>
      </c>
      <c r="M836" s="9" t="n">
        <v>154027606</v>
      </c>
      <c r="N836" s="29" t="n">
        <v>12.8225</v>
      </c>
      <c r="O836" s="30" t="n">
        <v>12.8225</v>
      </c>
      <c r="P836" s="30" t="n">
        <v>11.3075</v>
      </c>
      <c r="Q836" s="30" t="n">
        <v>11.4525</v>
      </c>
      <c r="R836" s="31" t="n">
        <v>-0.1068</v>
      </c>
    </row>
    <row r="837">
      <c r="A837" s="11" t="n">
        <v>45202</v>
      </c>
      <c r="B837" s="5" t="inlineStr">
        <is>
          <t>Tuesday</t>
        </is>
      </c>
      <c r="C837" s="10" t="n">
        <v>45200</v>
      </c>
      <c r="D837" s="5" t="inlineStr">
        <is>
          <t>Q3FY24</t>
        </is>
      </c>
      <c r="E837" s="18" t="n">
        <v>2.443</v>
      </c>
      <c r="F837" s="8" t="n">
        <v>716.9028</v>
      </c>
      <c r="G837" s="9" t="n">
        <v>1089118</v>
      </c>
      <c r="H837" s="18" t="n">
        <v>0</v>
      </c>
      <c r="I837" s="8" t="n">
        <v>0</v>
      </c>
      <c r="J837" s="9" t="n">
        <v>0</v>
      </c>
      <c r="K837" s="18" t="n">
        <v>2.443</v>
      </c>
      <c r="L837" s="8" t="n">
        <v>716.9028</v>
      </c>
      <c r="M837" s="9" t="n">
        <v>1089118</v>
      </c>
      <c r="N837" s="29" t="n">
        <v>11.4525</v>
      </c>
      <c r="O837" s="30" t="n">
        <v>12.4075</v>
      </c>
      <c r="P837" s="30" t="n">
        <v>10.775</v>
      </c>
      <c r="Q837" s="30" t="n">
        <v>11.7875</v>
      </c>
      <c r="R837" s="31" t="n">
        <v>0.0293</v>
      </c>
    </row>
    <row r="838">
      <c r="A838" s="11" t="n">
        <v>45203</v>
      </c>
      <c r="B838" s="5" t="inlineStr">
        <is>
          <t>Wednesday</t>
        </is>
      </c>
      <c r="C838" s="10" t="n">
        <v>45200</v>
      </c>
      <c r="D838" s="5" t="inlineStr">
        <is>
          <t>Q3FY24</t>
        </is>
      </c>
      <c r="E838" s="18" t="n">
        <v>2.9922</v>
      </c>
      <c r="F838" s="8" t="n">
        <v>1236.5415</v>
      </c>
      <c r="G838" s="9" t="n">
        <v>1892209</v>
      </c>
      <c r="H838" s="18" t="n">
        <v>0</v>
      </c>
      <c r="I838" s="8" t="n">
        <v>0</v>
      </c>
      <c r="J838" s="9" t="n">
        <v>0</v>
      </c>
      <c r="K838" s="18" t="n">
        <v>2.9922</v>
      </c>
      <c r="L838" s="8" t="n">
        <v>1236.5415</v>
      </c>
      <c r="M838" s="9" t="n">
        <v>1892209</v>
      </c>
      <c r="N838" s="29" t="n">
        <v>11.7875</v>
      </c>
      <c r="O838" s="30" t="n">
        <v>12.22</v>
      </c>
      <c r="P838" s="30" t="n">
        <v>11.115</v>
      </c>
      <c r="Q838" s="30" t="n">
        <v>11.655</v>
      </c>
      <c r="R838" s="31" t="n">
        <v>-0.0112</v>
      </c>
    </row>
    <row r="839">
      <c r="A839" s="11" t="n">
        <v>45204</v>
      </c>
      <c r="B839" s="5" t="inlineStr">
        <is>
          <t>Thursday</t>
        </is>
      </c>
      <c r="C839" s="10" t="n">
        <v>45200</v>
      </c>
      <c r="D839" s="5" t="inlineStr">
        <is>
          <t>Q3FY24</t>
        </is>
      </c>
      <c r="E839" s="18" t="n">
        <v>6.2075</v>
      </c>
      <c r="F839" s="8" t="n">
        <v>4710.5296</v>
      </c>
      <c r="G839" s="9" t="n">
        <v>7173060</v>
      </c>
      <c r="H839" s="18" t="n">
        <v>0</v>
      </c>
      <c r="I839" s="8" t="n">
        <v>0</v>
      </c>
      <c r="J839" s="9" t="n">
        <v>0</v>
      </c>
      <c r="K839" s="18" t="n">
        <v>6.2075</v>
      </c>
      <c r="L839" s="8" t="n">
        <v>4710.5296</v>
      </c>
      <c r="M839" s="9" t="n">
        <v>7173060</v>
      </c>
      <c r="N839" s="29" t="n">
        <v>11.655</v>
      </c>
      <c r="O839" s="30" t="n">
        <v>11.655</v>
      </c>
      <c r="P839" s="30" t="n">
        <v>10.8425</v>
      </c>
      <c r="Q839" s="30" t="n">
        <v>10.94</v>
      </c>
      <c r="R839" s="31" t="n">
        <v>-0.0613</v>
      </c>
    </row>
    <row r="840">
      <c r="A840" s="11" t="n">
        <v>45205</v>
      </c>
      <c r="B840" s="5" t="inlineStr">
        <is>
          <t>Friday</t>
        </is>
      </c>
      <c r="C840" s="10" t="n">
        <v>45200</v>
      </c>
      <c r="D840" s="5" t="inlineStr">
        <is>
          <t>Q3FY24</t>
        </is>
      </c>
      <c r="E840" s="18" t="n">
        <v>58.0884</v>
      </c>
      <c r="F840" s="8" t="n">
        <v>127869.1102</v>
      </c>
      <c r="G840" s="9" t="n">
        <v>193924087</v>
      </c>
      <c r="H840" s="18" t="n">
        <v>0</v>
      </c>
      <c r="I840" s="8" t="n">
        <v>0</v>
      </c>
      <c r="J840" s="9" t="n">
        <v>0</v>
      </c>
      <c r="K840" s="18" t="n">
        <v>58.0884</v>
      </c>
      <c r="L840" s="8" t="n">
        <v>127869.1102</v>
      </c>
      <c r="M840" s="9" t="n">
        <v>193924087</v>
      </c>
      <c r="N840" s="29" t="n">
        <v>10.94</v>
      </c>
      <c r="O840" s="30" t="n">
        <v>10.94</v>
      </c>
      <c r="P840" s="30" t="n">
        <v>9.73</v>
      </c>
      <c r="Q840" s="30" t="n">
        <v>10.3</v>
      </c>
      <c r="R840" s="31" t="n">
        <v>-0.0585</v>
      </c>
    </row>
    <row r="841">
      <c r="A841" s="11" t="n">
        <v>45208</v>
      </c>
      <c r="B841" s="5" t="inlineStr">
        <is>
          <t>Monday</t>
        </is>
      </c>
      <c r="C841" s="10" t="n">
        <v>45200</v>
      </c>
      <c r="D841" s="5" t="inlineStr">
        <is>
          <t>Q3FY24</t>
        </is>
      </c>
      <c r="E841" s="18" t="n">
        <v>2.391</v>
      </c>
      <c r="F841" s="8" t="n">
        <v>680.1318</v>
      </c>
      <c r="G841" s="9" t="n">
        <v>1033402</v>
      </c>
      <c r="H841" s="18" t="n">
        <v>0</v>
      </c>
      <c r="I841" s="8" t="n">
        <v>0</v>
      </c>
      <c r="J841" s="9" t="n">
        <v>0</v>
      </c>
      <c r="K841" s="18" t="n">
        <v>2.391</v>
      </c>
      <c r="L841" s="8" t="n">
        <v>680.1318</v>
      </c>
      <c r="M841" s="9" t="n">
        <v>1033402</v>
      </c>
      <c r="N841" s="29" t="n">
        <v>10.3</v>
      </c>
      <c r="O841" s="30" t="n">
        <v>11.6325</v>
      </c>
      <c r="P841" s="30" t="n">
        <v>10.12</v>
      </c>
      <c r="Q841" s="30" t="n">
        <v>11.4</v>
      </c>
      <c r="R841" s="31" t="n">
        <v>0.1068</v>
      </c>
    </row>
    <row r="842">
      <c r="A842" s="11" t="n">
        <v>45209</v>
      </c>
      <c r="B842" s="5" t="inlineStr">
        <is>
          <t>Tuesday</t>
        </is>
      </c>
      <c r="C842" s="10" t="n">
        <v>45200</v>
      </c>
      <c r="D842" s="5" t="inlineStr">
        <is>
          <t>Q3FY24</t>
        </is>
      </c>
      <c r="E842" s="18" t="n">
        <v>2.3426</v>
      </c>
      <c r="F842" s="8" t="n">
        <v>839.6072</v>
      </c>
      <c r="G842" s="9" t="n">
        <v>1270997</v>
      </c>
      <c r="H842" s="18" t="n">
        <v>0</v>
      </c>
      <c r="I842" s="8" t="n">
        <v>0</v>
      </c>
      <c r="J842" s="9" t="n">
        <v>0</v>
      </c>
      <c r="K842" s="18" t="n">
        <v>2.3426</v>
      </c>
      <c r="L842" s="8" t="n">
        <v>839.6072</v>
      </c>
      <c r="M842" s="9" t="n">
        <v>1270997</v>
      </c>
      <c r="N842" s="29" t="n">
        <v>11.4</v>
      </c>
      <c r="O842" s="30" t="n">
        <v>11.4</v>
      </c>
      <c r="P842" s="30" t="n">
        <v>10.855</v>
      </c>
      <c r="Q842" s="30" t="n">
        <v>11.27</v>
      </c>
      <c r="R842" s="31" t="n">
        <v>-0.0114</v>
      </c>
    </row>
    <row r="843">
      <c r="A843" s="11" t="n">
        <v>45210</v>
      </c>
      <c r="B843" s="5" t="inlineStr">
        <is>
          <t>Wednesday</t>
        </is>
      </c>
      <c r="C843" s="10" t="n">
        <v>45200</v>
      </c>
      <c r="D843" s="5" t="inlineStr">
        <is>
          <t>Q3FY24</t>
        </is>
      </c>
      <c r="E843" s="18" t="n">
        <v>3.1334</v>
      </c>
      <c r="F843" s="8" t="n">
        <v>1333.8648</v>
      </c>
      <c r="G843" s="9" t="n">
        <v>2005995</v>
      </c>
      <c r="H843" s="18" t="n">
        <v>0</v>
      </c>
      <c r="I843" s="8" t="n">
        <v>0</v>
      </c>
      <c r="J843" s="9" t="n">
        <v>0</v>
      </c>
      <c r="K843" s="18" t="n">
        <v>3.1334</v>
      </c>
      <c r="L843" s="8" t="n">
        <v>1333.8648</v>
      </c>
      <c r="M843" s="9" t="n">
        <v>2005995</v>
      </c>
      <c r="N843" s="29" t="n">
        <v>11.27</v>
      </c>
      <c r="O843" s="30" t="n">
        <v>11.3225</v>
      </c>
      <c r="P843" s="30" t="n">
        <v>10.39</v>
      </c>
      <c r="Q843" s="30" t="n">
        <v>10.985</v>
      </c>
      <c r="R843" s="31" t="n">
        <v>-0.0253</v>
      </c>
    </row>
    <row r="844">
      <c r="A844" s="11" t="n">
        <v>45211</v>
      </c>
      <c r="B844" s="5" t="inlineStr">
        <is>
          <t>Thursday</t>
        </is>
      </c>
      <c r="C844" s="10" t="n">
        <v>45200</v>
      </c>
      <c r="D844" s="5" t="inlineStr">
        <is>
          <t>Q3FY24</t>
        </is>
      </c>
      <c r="E844" s="18" t="n">
        <v>6.1126</v>
      </c>
      <c r="F844" s="8" t="n">
        <v>5533.1067</v>
      </c>
      <c r="G844" s="9" t="n">
        <v>8321021</v>
      </c>
      <c r="H844" s="18" t="n">
        <v>0</v>
      </c>
      <c r="I844" s="8" t="n">
        <v>0</v>
      </c>
      <c r="J844" s="9" t="n">
        <v>0</v>
      </c>
      <c r="K844" s="18" t="n">
        <v>6.1126</v>
      </c>
      <c r="L844" s="8" t="n">
        <v>5533.1067</v>
      </c>
      <c r="M844" s="9" t="n">
        <v>8321021</v>
      </c>
      <c r="N844" s="29" t="n">
        <v>10.985</v>
      </c>
      <c r="O844" s="30" t="n">
        <v>11.1175</v>
      </c>
      <c r="P844" s="30" t="n">
        <v>10.565</v>
      </c>
      <c r="Q844" s="30" t="n">
        <v>10.6175</v>
      </c>
      <c r="R844" s="31" t="n">
        <v>-0.0335</v>
      </c>
    </row>
    <row r="845">
      <c r="A845" s="11" t="n">
        <v>45212</v>
      </c>
      <c r="B845" s="5" t="inlineStr">
        <is>
          <t>Friday</t>
        </is>
      </c>
      <c r="C845" s="10" t="n">
        <v>45200</v>
      </c>
      <c r="D845" s="5" t="inlineStr">
        <is>
          <t>Q3FY24</t>
        </is>
      </c>
      <c r="E845" s="18" t="n">
        <v>87.6019</v>
      </c>
      <c r="F845" s="8" t="n">
        <v>174715.1418</v>
      </c>
      <c r="G845" s="9" t="n">
        <v>263684939</v>
      </c>
      <c r="H845" s="18" t="n">
        <v>0</v>
      </c>
      <c r="I845" s="8" t="n">
        <v>0</v>
      </c>
      <c r="J845" s="9" t="n">
        <v>0</v>
      </c>
      <c r="K845" s="18" t="n">
        <v>87.6019</v>
      </c>
      <c r="L845" s="8" t="n">
        <v>174715.1418</v>
      </c>
      <c r="M845" s="9" t="n">
        <v>263684939</v>
      </c>
      <c r="N845" s="29" t="n">
        <v>10.6175</v>
      </c>
      <c r="O845" s="30" t="n">
        <v>11.025</v>
      </c>
      <c r="P845" s="30" t="n">
        <v>10.4025</v>
      </c>
      <c r="Q845" s="30" t="n">
        <v>10.6175</v>
      </c>
      <c r="R845" s="31" t="n">
        <v>0</v>
      </c>
    </row>
    <row r="846">
      <c r="A846" s="11" t="n">
        <v>45215</v>
      </c>
      <c r="B846" s="5" t="inlineStr">
        <is>
          <t>Monday</t>
        </is>
      </c>
      <c r="C846" s="10" t="n">
        <v>45200</v>
      </c>
      <c r="D846" s="5" t="inlineStr">
        <is>
          <t>Q3FY24</t>
        </is>
      </c>
      <c r="E846" s="18" t="n">
        <v>2.9775</v>
      </c>
      <c r="F846" s="8" t="n">
        <v>1673.1056</v>
      </c>
      <c r="G846" s="9" t="n">
        <v>2363118</v>
      </c>
      <c r="H846" s="18" t="n">
        <v>0</v>
      </c>
      <c r="I846" s="8" t="n">
        <v>0</v>
      </c>
      <c r="J846" s="9" t="n">
        <v>0</v>
      </c>
      <c r="K846" s="18" t="n">
        <v>2.9775</v>
      </c>
      <c r="L846" s="8" t="n">
        <v>1673.1056</v>
      </c>
      <c r="M846" s="9" t="n">
        <v>2363118</v>
      </c>
      <c r="N846" s="29" t="n">
        <v>10.6175</v>
      </c>
      <c r="O846" s="30" t="n">
        <v>11.1525</v>
      </c>
      <c r="P846" s="30" t="n">
        <v>9.1525</v>
      </c>
      <c r="Q846" s="30" t="n">
        <v>11.07</v>
      </c>
      <c r="R846" s="31" t="n">
        <v>0.0426</v>
      </c>
    </row>
    <row r="847">
      <c r="A847" s="11" t="n">
        <v>45216</v>
      </c>
      <c r="B847" s="5" t="inlineStr">
        <is>
          <t>Tuesday</t>
        </is>
      </c>
      <c r="C847" s="10" t="n">
        <v>45200</v>
      </c>
      <c r="D847" s="5" t="inlineStr">
        <is>
          <t>Q3FY24</t>
        </is>
      </c>
      <c r="E847" s="18" t="n">
        <v>2.1634</v>
      </c>
      <c r="F847" s="8" t="n">
        <v>799.1365</v>
      </c>
      <c r="G847" s="9" t="n">
        <v>1200026</v>
      </c>
      <c r="H847" s="18" t="n">
        <v>0</v>
      </c>
      <c r="I847" s="8" t="n">
        <v>0</v>
      </c>
      <c r="J847" s="9" t="n">
        <v>0</v>
      </c>
      <c r="K847" s="18" t="n">
        <v>2.1634</v>
      </c>
      <c r="L847" s="8" t="n">
        <v>799.1365</v>
      </c>
      <c r="M847" s="9" t="n">
        <v>1200026</v>
      </c>
      <c r="N847" s="29" t="n">
        <v>11.07</v>
      </c>
      <c r="O847" s="30" t="n">
        <v>11.07</v>
      </c>
      <c r="P847" s="30" t="n">
        <v>10.4275</v>
      </c>
      <c r="Q847" s="30" t="n">
        <v>10.695</v>
      </c>
      <c r="R847" s="31" t="n">
        <v>-0.0339</v>
      </c>
    </row>
    <row r="848">
      <c r="A848" s="11" t="n">
        <v>45217</v>
      </c>
      <c r="B848" s="5" t="inlineStr">
        <is>
          <t>Wednesday</t>
        </is>
      </c>
      <c r="C848" s="10" t="n">
        <v>45200</v>
      </c>
      <c r="D848" s="5" t="inlineStr">
        <is>
          <t>Q3FY24</t>
        </is>
      </c>
      <c r="E848" s="18" t="n">
        <v>3.6094</v>
      </c>
      <c r="F848" s="8" t="n">
        <v>1824.2548</v>
      </c>
      <c r="G848" s="9" t="n">
        <v>2748648</v>
      </c>
      <c r="H848" s="18" t="n">
        <v>0</v>
      </c>
      <c r="I848" s="8" t="n">
        <v>0</v>
      </c>
      <c r="J848" s="9" t="n">
        <v>0</v>
      </c>
      <c r="K848" s="18" t="n">
        <v>3.6094</v>
      </c>
      <c r="L848" s="8" t="n">
        <v>1824.2548</v>
      </c>
      <c r="M848" s="9" t="n">
        <v>2748648</v>
      </c>
      <c r="N848" s="29" t="n">
        <v>10.695</v>
      </c>
      <c r="O848" s="30" t="n">
        <v>11.17</v>
      </c>
      <c r="P848" s="30" t="n">
        <v>10.485</v>
      </c>
      <c r="Q848" s="30" t="n">
        <v>10.965</v>
      </c>
      <c r="R848" s="31" t="n">
        <v>0.0252</v>
      </c>
    </row>
    <row r="849">
      <c r="A849" s="11" t="n">
        <v>45218</v>
      </c>
      <c r="B849" s="5" t="inlineStr">
        <is>
          <t>Thursday</t>
        </is>
      </c>
      <c r="C849" s="10" t="n">
        <v>45200</v>
      </c>
      <c r="D849" s="5" t="inlineStr">
        <is>
          <t>Q3FY24</t>
        </is>
      </c>
      <c r="E849" s="18" t="n">
        <v>8.367000000000001</v>
      </c>
      <c r="F849" s="8" t="n">
        <v>7201.1068</v>
      </c>
      <c r="G849" s="9" t="n">
        <v>10936883</v>
      </c>
      <c r="H849" s="18" t="n">
        <v>0</v>
      </c>
      <c r="I849" s="8" t="n">
        <v>0</v>
      </c>
      <c r="J849" s="9" t="n">
        <v>0</v>
      </c>
      <c r="K849" s="18" t="n">
        <v>8.367000000000001</v>
      </c>
      <c r="L849" s="8" t="n">
        <v>7201.1068</v>
      </c>
      <c r="M849" s="9" t="n">
        <v>10936883</v>
      </c>
      <c r="N849" s="29" t="n">
        <v>10.965</v>
      </c>
      <c r="O849" s="30" t="n">
        <v>11.2125</v>
      </c>
      <c r="P849" s="30" t="n">
        <v>10.0475</v>
      </c>
      <c r="Q849" s="30" t="n">
        <v>10.8975</v>
      </c>
      <c r="R849" s="31" t="n">
        <v>-0.0062</v>
      </c>
    </row>
    <row r="850">
      <c r="A850" s="11" t="n">
        <v>45219</v>
      </c>
      <c r="B850" s="5" t="inlineStr">
        <is>
          <t>Friday</t>
        </is>
      </c>
      <c r="C850" s="10" t="n">
        <v>45200</v>
      </c>
      <c r="D850" s="5" t="inlineStr">
        <is>
          <t>Q3FY24</t>
        </is>
      </c>
      <c r="E850" s="18" t="n">
        <v>61.892</v>
      </c>
      <c r="F850" s="8" t="n">
        <v>138344.732</v>
      </c>
      <c r="G850" s="9" t="n">
        <v>211318628</v>
      </c>
      <c r="H850" s="18" t="n">
        <v>0</v>
      </c>
      <c r="I850" s="8" t="n">
        <v>0</v>
      </c>
      <c r="J850" s="9" t="n">
        <v>0</v>
      </c>
      <c r="K850" s="18" t="n">
        <v>61.892</v>
      </c>
      <c r="L850" s="8" t="n">
        <v>138344.732</v>
      </c>
      <c r="M850" s="9" t="n">
        <v>211318628</v>
      </c>
      <c r="N850" s="29" t="n">
        <v>10.8975</v>
      </c>
      <c r="O850" s="30" t="n">
        <v>11.09</v>
      </c>
      <c r="P850" s="30" t="n">
        <v>10.075</v>
      </c>
      <c r="Q850" s="30" t="n">
        <v>10.8175</v>
      </c>
      <c r="R850" s="31" t="n">
        <v>-0.0073</v>
      </c>
    </row>
    <row r="851">
      <c r="A851" s="11" t="n">
        <v>45222</v>
      </c>
      <c r="B851" s="5" t="inlineStr">
        <is>
          <t>Monday</t>
        </is>
      </c>
      <c r="C851" s="10" t="n">
        <v>45200</v>
      </c>
      <c r="D851" s="5" t="inlineStr">
        <is>
          <t>Q3FY24</t>
        </is>
      </c>
      <c r="E851" s="18" t="n">
        <v>3.7718</v>
      </c>
      <c r="F851" s="8" t="n">
        <v>1958.7324</v>
      </c>
      <c r="G851" s="9" t="n">
        <v>2814028</v>
      </c>
      <c r="H851" s="18" t="n">
        <v>0</v>
      </c>
      <c r="I851" s="8" t="n">
        <v>0</v>
      </c>
      <c r="J851" s="9" t="n">
        <v>0</v>
      </c>
      <c r="K851" s="18" t="n">
        <v>3.7718</v>
      </c>
      <c r="L851" s="8" t="n">
        <v>1958.7324</v>
      </c>
      <c r="M851" s="9" t="n">
        <v>2814028</v>
      </c>
      <c r="N851" s="29" t="n">
        <v>10.8175</v>
      </c>
      <c r="O851" s="30" t="n">
        <v>11.3575</v>
      </c>
      <c r="P851" s="30" t="n">
        <v>8.824999999999999</v>
      </c>
      <c r="Q851" s="30" t="n">
        <v>10.905</v>
      </c>
      <c r="R851" s="31" t="n">
        <v>0.0081</v>
      </c>
    </row>
    <row r="852">
      <c r="A852" s="11" t="n">
        <v>45224</v>
      </c>
      <c r="B852" s="5" t="inlineStr">
        <is>
          <t>Wednesday</t>
        </is>
      </c>
      <c r="C852" s="10" t="n">
        <v>45200</v>
      </c>
      <c r="D852" s="5" t="inlineStr">
        <is>
          <t>Q3FY24</t>
        </is>
      </c>
      <c r="E852" s="18" t="n">
        <v>5.5674</v>
      </c>
      <c r="F852" s="8" t="n">
        <v>2230.5247</v>
      </c>
      <c r="G852" s="9" t="n">
        <v>3444542</v>
      </c>
      <c r="H852" s="18" t="n">
        <v>0</v>
      </c>
      <c r="I852" s="8" t="n">
        <v>0</v>
      </c>
      <c r="J852" s="9" t="n">
        <v>0</v>
      </c>
      <c r="K852" s="18" t="n">
        <v>5.5674</v>
      </c>
      <c r="L852" s="8" t="n">
        <v>2230.5247</v>
      </c>
      <c r="M852" s="9" t="n">
        <v>3444542</v>
      </c>
      <c r="N852" s="29" t="n">
        <v>10.905</v>
      </c>
      <c r="O852" s="30" t="n">
        <v>12.1775</v>
      </c>
      <c r="P852" s="30" t="n">
        <v>9.965</v>
      </c>
      <c r="Q852" s="30" t="n">
        <v>11.3125</v>
      </c>
      <c r="R852" s="31" t="n">
        <v>0.0374</v>
      </c>
    </row>
    <row r="853">
      <c r="A853" s="11" t="n">
        <v>45225</v>
      </c>
      <c r="B853" s="5" t="inlineStr">
        <is>
          <t>Thursday</t>
        </is>
      </c>
      <c r="C853" s="10" t="n">
        <v>45200</v>
      </c>
      <c r="D853" s="5" t="inlineStr">
        <is>
          <t>Q3FY24</t>
        </is>
      </c>
      <c r="E853" s="18" t="n">
        <v>6.8358</v>
      </c>
      <c r="F853" s="8" t="n">
        <v>4007.1155</v>
      </c>
      <c r="G853" s="9" t="n">
        <v>6281567</v>
      </c>
      <c r="H853" s="18" t="n">
        <v>0</v>
      </c>
      <c r="I853" s="8" t="n">
        <v>0</v>
      </c>
      <c r="J853" s="9" t="n">
        <v>0</v>
      </c>
      <c r="K853" s="18" t="n">
        <v>6.8358</v>
      </c>
      <c r="L853" s="8" t="n">
        <v>4007.1155</v>
      </c>
      <c r="M853" s="9" t="n">
        <v>6281567</v>
      </c>
      <c r="N853" s="29" t="n">
        <v>11.3125</v>
      </c>
      <c r="O853" s="30" t="n">
        <v>12.7</v>
      </c>
      <c r="P853" s="30" t="n">
        <v>11.3125</v>
      </c>
      <c r="Q853" s="30" t="n">
        <v>11.73</v>
      </c>
      <c r="R853" s="31" t="n">
        <v>0.0369</v>
      </c>
    </row>
    <row r="854">
      <c r="A854" s="11" t="n">
        <v>45226</v>
      </c>
      <c r="B854" s="5" t="inlineStr">
        <is>
          <t>Friday</t>
        </is>
      </c>
      <c r="C854" s="10" t="n">
        <v>45200</v>
      </c>
      <c r="D854" s="5" t="inlineStr">
        <is>
          <t>Q3FY24</t>
        </is>
      </c>
      <c r="E854" s="18" t="n">
        <v>94.1932</v>
      </c>
      <c r="F854" s="8" t="n">
        <v>175053.5998</v>
      </c>
      <c r="G854" s="9" t="n">
        <v>274534003</v>
      </c>
      <c r="H854" s="18" t="n">
        <v>0</v>
      </c>
      <c r="I854" s="8" t="n">
        <v>0</v>
      </c>
      <c r="J854" s="9" t="n">
        <v>0</v>
      </c>
      <c r="K854" s="18" t="n">
        <v>94.1932</v>
      </c>
      <c r="L854" s="8" t="n">
        <v>175053.5998</v>
      </c>
      <c r="M854" s="9" t="n">
        <v>274534003</v>
      </c>
      <c r="N854" s="29" t="n">
        <v>11.73</v>
      </c>
      <c r="O854" s="30" t="n">
        <v>12.305</v>
      </c>
      <c r="P854" s="30" t="n">
        <v>10.6725</v>
      </c>
      <c r="Q854" s="30" t="n">
        <v>10.905</v>
      </c>
      <c r="R854" s="31" t="n">
        <v>-0.0703</v>
      </c>
    </row>
    <row r="855">
      <c r="A855" s="11" t="n">
        <v>45229</v>
      </c>
      <c r="B855" s="5" t="inlineStr">
        <is>
          <t>Monday</t>
        </is>
      </c>
      <c r="C855" s="10" t="n">
        <v>45200</v>
      </c>
      <c r="D855" s="5" t="inlineStr">
        <is>
          <t>Q3FY24</t>
        </is>
      </c>
      <c r="E855" s="18" t="n">
        <v>5.8846</v>
      </c>
      <c r="F855" s="8" t="n">
        <v>4621.8725</v>
      </c>
      <c r="G855" s="9" t="n">
        <v>6504356</v>
      </c>
      <c r="H855" s="18" t="n">
        <v>0</v>
      </c>
      <c r="I855" s="8" t="n">
        <v>0</v>
      </c>
      <c r="J855" s="9" t="n">
        <v>0</v>
      </c>
      <c r="K855" s="18" t="n">
        <v>5.8846</v>
      </c>
      <c r="L855" s="8" t="n">
        <v>4621.8725</v>
      </c>
      <c r="M855" s="9" t="n">
        <v>6504356</v>
      </c>
      <c r="N855" s="29" t="n">
        <v>10.905</v>
      </c>
      <c r="O855" s="30" t="n">
        <v>12.1925</v>
      </c>
      <c r="P855" s="30" t="n">
        <v>10.905</v>
      </c>
      <c r="Q855" s="30" t="n">
        <v>11.49</v>
      </c>
      <c r="R855" s="31" t="n">
        <v>0.0536</v>
      </c>
    </row>
    <row r="856">
      <c r="A856" s="11" t="n">
        <v>45230</v>
      </c>
      <c r="B856" s="5" t="inlineStr">
        <is>
          <t>Tuesday</t>
        </is>
      </c>
      <c r="C856" s="10" t="n">
        <v>45200</v>
      </c>
      <c r="D856" s="5" t="inlineStr">
        <is>
          <t>Q3FY24</t>
        </is>
      </c>
      <c r="E856" s="18" t="n">
        <v>3.9663</v>
      </c>
      <c r="F856" s="8" t="n">
        <v>1236.5714</v>
      </c>
      <c r="G856" s="9" t="n">
        <v>1923310</v>
      </c>
      <c r="H856" s="18" t="n">
        <v>0</v>
      </c>
      <c r="I856" s="8" t="n">
        <v>0</v>
      </c>
      <c r="J856" s="9" t="n">
        <v>0</v>
      </c>
      <c r="K856" s="18" t="n">
        <v>3.9663</v>
      </c>
      <c r="L856" s="8" t="n">
        <v>1236.5714</v>
      </c>
      <c r="M856" s="9" t="n">
        <v>1923310</v>
      </c>
      <c r="N856" s="29" t="n">
        <v>11.49</v>
      </c>
      <c r="O856" s="30" t="n">
        <v>12.285</v>
      </c>
      <c r="P856" s="30" t="n">
        <v>11.2625</v>
      </c>
      <c r="Q856" s="30" t="n">
        <v>11.825</v>
      </c>
      <c r="R856" s="31" t="n">
        <v>0.0292</v>
      </c>
    </row>
    <row r="857">
      <c r="A857" s="11" t="n">
        <v>45231</v>
      </c>
      <c r="B857" s="5" t="inlineStr">
        <is>
          <t>Wednesday</t>
        </is>
      </c>
      <c r="C857" s="10" t="n">
        <v>45231</v>
      </c>
      <c r="D857" s="5" t="inlineStr">
        <is>
          <t>Q3FY24</t>
        </is>
      </c>
      <c r="E857" s="18" t="n">
        <v>3.7366</v>
      </c>
      <c r="F857" s="8" t="n">
        <v>1587.442</v>
      </c>
      <c r="G857" s="9" t="n">
        <v>2476650</v>
      </c>
      <c r="H857" s="18" t="n">
        <v>0</v>
      </c>
      <c r="I857" s="8" t="n">
        <v>0</v>
      </c>
      <c r="J857" s="9" t="n">
        <v>0</v>
      </c>
      <c r="K857" s="18" t="n">
        <v>3.7366</v>
      </c>
      <c r="L857" s="8" t="n">
        <v>1587.442</v>
      </c>
      <c r="M857" s="9" t="n">
        <v>2476650</v>
      </c>
      <c r="N857" s="29" t="n">
        <v>11.825</v>
      </c>
      <c r="O857" s="30" t="n">
        <v>12.195</v>
      </c>
      <c r="P857" s="30" t="n">
        <v>11.825</v>
      </c>
      <c r="Q857" s="30" t="n">
        <v>12.0475</v>
      </c>
      <c r="R857" s="31" t="n">
        <v>0.0188</v>
      </c>
    </row>
    <row r="858">
      <c r="A858" s="11" t="n">
        <v>45232</v>
      </c>
      <c r="B858" s="5" t="inlineStr">
        <is>
          <t>Thursday</t>
        </is>
      </c>
      <c r="C858" s="10" t="n">
        <v>45231</v>
      </c>
      <c r="D858" s="5" t="inlineStr">
        <is>
          <t>Q3FY24</t>
        </is>
      </c>
      <c r="E858" s="18" t="n">
        <v>8.5761</v>
      </c>
      <c r="F858" s="8" t="n">
        <v>7717.9108</v>
      </c>
      <c r="G858" s="9" t="n">
        <v>12013358</v>
      </c>
      <c r="H858" s="18" t="n">
        <v>0</v>
      </c>
      <c r="I858" s="8" t="n">
        <v>0</v>
      </c>
      <c r="J858" s="9" t="n">
        <v>0</v>
      </c>
      <c r="K858" s="18" t="n">
        <v>8.5761</v>
      </c>
      <c r="L858" s="8" t="n">
        <v>7717.9108</v>
      </c>
      <c r="M858" s="9" t="n">
        <v>12013358</v>
      </c>
      <c r="N858" s="29" t="n">
        <v>12.0475</v>
      </c>
      <c r="O858" s="30" t="n">
        <v>12.0475</v>
      </c>
      <c r="P858" s="30" t="n">
        <v>10.9475</v>
      </c>
      <c r="Q858" s="30" t="n">
        <v>11.075</v>
      </c>
      <c r="R858" s="31" t="n">
        <v>-0.08069999999999999</v>
      </c>
    </row>
    <row r="859">
      <c r="A859" s="11" t="n">
        <v>45233</v>
      </c>
      <c r="B859" s="5" t="inlineStr">
        <is>
          <t>Friday</t>
        </is>
      </c>
      <c r="C859" s="10" t="n">
        <v>45231</v>
      </c>
      <c r="D859" s="5" t="inlineStr">
        <is>
          <t>Q3FY24</t>
        </is>
      </c>
      <c r="E859" s="18" t="n">
        <v>72.8139</v>
      </c>
      <c r="F859" s="8" t="n">
        <v>165674.4135</v>
      </c>
      <c r="G859" s="9" t="n">
        <v>257022784</v>
      </c>
      <c r="H859" s="18" t="n">
        <v>0</v>
      </c>
      <c r="I859" s="8" t="n">
        <v>0</v>
      </c>
      <c r="J859" s="9" t="n">
        <v>0</v>
      </c>
      <c r="K859" s="18" t="n">
        <v>72.8139</v>
      </c>
      <c r="L859" s="8" t="n">
        <v>165674.4135</v>
      </c>
      <c r="M859" s="9" t="n">
        <v>257022784</v>
      </c>
      <c r="N859" s="29" t="n">
        <v>11.075</v>
      </c>
      <c r="O859" s="30" t="n">
        <v>11.075</v>
      </c>
      <c r="P859" s="30" t="n">
        <v>10.635</v>
      </c>
      <c r="Q859" s="30" t="n">
        <v>10.8825</v>
      </c>
      <c r="R859" s="31" t="n">
        <v>-0.0174</v>
      </c>
    </row>
    <row r="860">
      <c r="A860" s="11" t="n">
        <v>45236</v>
      </c>
      <c r="B860" s="5" t="inlineStr">
        <is>
          <t>Monday</t>
        </is>
      </c>
      <c r="C860" s="10" t="n">
        <v>45231</v>
      </c>
      <c r="D860" s="5" t="inlineStr">
        <is>
          <t>Q3FY24</t>
        </is>
      </c>
      <c r="E860" s="18" t="n">
        <v>6.6924</v>
      </c>
      <c r="F860" s="8" t="n">
        <v>10483.1813</v>
      </c>
      <c r="G860" s="9" t="n">
        <v>14270178</v>
      </c>
      <c r="H860" s="18" t="n">
        <v>0</v>
      </c>
      <c r="I860" s="8" t="n">
        <v>0</v>
      </c>
      <c r="J860" s="9" t="n">
        <v>0</v>
      </c>
      <c r="K860" s="18" t="n">
        <v>6.6924</v>
      </c>
      <c r="L860" s="8" t="n">
        <v>10483.1813</v>
      </c>
      <c r="M860" s="9" t="n">
        <v>14270178</v>
      </c>
      <c r="N860" s="29" t="n">
        <v>10.8825</v>
      </c>
      <c r="O860" s="30" t="n">
        <v>11.28</v>
      </c>
      <c r="P860" s="30" t="n">
        <v>10.38</v>
      </c>
      <c r="Q860" s="30" t="n">
        <v>11.105</v>
      </c>
      <c r="R860" s="31" t="n">
        <v>0.0204</v>
      </c>
    </row>
    <row r="861">
      <c r="A861" s="11" t="n">
        <v>45237</v>
      </c>
      <c r="B861" s="5" t="inlineStr">
        <is>
          <t>Tuesday</t>
        </is>
      </c>
      <c r="C861" s="10" t="n">
        <v>45231</v>
      </c>
      <c r="D861" s="5" t="inlineStr">
        <is>
          <t>Q3FY24</t>
        </is>
      </c>
      <c r="E861" s="18" t="n">
        <v>2.302</v>
      </c>
      <c r="F861" s="8" t="n">
        <v>853.1209</v>
      </c>
      <c r="G861" s="9" t="n">
        <v>1304387</v>
      </c>
      <c r="H861" s="18" t="n">
        <v>0</v>
      </c>
      <c r="I861" s="8" t="n">
        <v>0</v>
      </c>
      <c r="J861" s="9" t="n">
        <v>0</v>
      </c>
      <c r="K861" s="18" t="n">
        <v>2.302</v>
      </c>
      <c r="L861" s="8" t="n">
        <v>853.1209</v>
      </c>
      <c r="M861" s="9" t="n">
        <v>1304387</v>
      </c>
      <c r="N861" s="29" t="n">
        <v>11.105</v>
      </c>
      <c r="O861" s="30" t="n">
        <v>12.1775</v>
      </c>
      <c r="P861" s="30" t="n">
        <v>11</v>
      </c>
      <c r="Q861" s="30" t="n">
        <v>11.1925</v>
      </c>
      <c r="R861" s="31" t="n">
        <v>0.007900000000000001</v>
      </c>
    </row>
    <row r="862">
      <c r="A862" s="11" t="n">
        <v>45238</v>
      </c>
      <c r="B862" s="5" t="inlineStr">
        <is>
          <t>Wednesday</t>
        </is>
      </c>
      <c r="C862" s="10" t="n">
        <v>45231</v>
      </c>
      <c r="D862" s="5" t="inlineStr">
        <is>
          <t>Q3FY24</t>
        </is>
      </c>
      <c r="E862" s="18" t="n">
        <v>2.3113</v>
      </c>
      <c r="F862" s="8" t="n">
        <v>1178.8892</v>
      </c>
      <c r="G862" s="9" t="n">
        <v>1802437</v>
      </c>
      <c r="H862" s="18" t="n">
        <v>0</v>
      </c>
      <c r="I862" s="8" t="n">
        <v>0</v>
      </c>
      <c r="J862" s="9" t="n">
        <v>0</v>
      </c>
      <c r="K862" s="18" t="n">
        <v>2.3113</v>
      </c>
      <c r="L862" s="8" t="n">
        <v>1178.8892</v>
      </c>
      <c r="M862" s="9" t="n">
        <v>1802437</v>
      </c>
      <c r="N862" s="29" t="n">
        <v>11.1925</v>
      </c>
      <c r="O862" s="30" t="n">
        <v>11.3325</v>
      </c>
      <c r="P862" s="30" t="n">
        <v>10.63</v>
      </c>
      <c r="Q862" s="30" t="n">
        <v>11.0375</v>
      </c>
      <c r="R862" s="31" t="n">
        <v>-0.0138</v>
      </c>
    </row>
    <row r="863">
      <c r="A863" s="11" t="n">
        <v>45239</v>
      </c>
      <c r="B863" s="5" t="inlineStr">
        <is>
          <t>Thursday</t>
        </is>
      </c>
      <c r="C863" s="10" t="n">
        <v>45231</v>
      </c>
      <c r="D863" s="5" t="inlineStr">
        <is>
          <t>Q3FY24</t>
        </is>
      </c>
      <c r="E863" s="18" t="n">
        <v>6.0176</v>
      </c>
      <c r="F863" s="8" t="n">
        <v>6258.2828</v>
      </c>
      <c r="G863" s="9" t="n">
        <v>9599914</v>
      </c>
      <c r="H863" s="18" t="n">
        <v>0</v>
      </c>
      <c r="I863" s="8" t="n">
        <v>0</v>
      </c>
      <c r="J863" s="9" t="n">
        <v>0</v>
      </c>
      <c r="K863" s="18" t="n">
        <v>6.0176</v>
      </c>
      <c r="L863" s="8" t="n">
        <v>6258.2828</v>
      </c>
      <c r="M863" s="9" t="n">
        <v>9599914</v>
      </c>
      <c r="N863" s="29" t="n">
        <v>11.0375</v>
      </c>
      <c r="O863" s="30" t="n">
        <v>11.2525</v>
      </c>
      <c r="P863" s="30" t="n">
        <v>10.37</v>
      </c>
      <c r="Q863" s="30" t="n">
        <v>10.9825</v>
      </c>
      <c r="R863" s="31" t="n">
        <v>-0.005</v>
      </c>
    </row>
    <row r="864">
      <c r="A864" s="11" t="n">
        <v>45240</v>
      </c>
      <c r="B864" s="5" t="inlineStr">
        <is>
          <t>Friday</t>
        </is>
      </c>
      <c r="C864" s="10" t="n">
        <v>45231</v>
      </c>
      <c r="D864" s="5" t="inlineStr">
        <is>
          <t>Q3FY24</t>
        </is>
      </c>
      <c r="E864" s="18" t="n">
        <v>74.9562</v>
      </c>
      <c r="F864" s="8" t="n">
        <v>177505.8528</v>
      </c>
      <c r="G864" s="9" t="n">
        <v>273841477</v>
      </c>
      <c r="H864" s="18" t="n">
        <v>0</v>
      </c>
      <c r="I864" s="8" t="n">
        <v>0</v>
      </c>
      <c r="J864" s="9" t="n">
        <v>0</v>
      </c>
      <c r="K864" s="18" t="n">
        <v>74.9562</v>
      </c>
      <c r="L864" s="8" t="n">
        <v>177505.8528</v>
      </c>
      <c r="M864" s="9" t="n">
        <v>273841477</v>
      </c>
      <c r="N864" s="29" t="n">
        <v>10.9825</v>
      </c>
      <c r="O864" s="30" t="n">
        <v>11.3575</v>
      </c>
      <c r="P864" s="30" t="n">
        <v>9.859999999999999</v>
      </c>
      <c r="Q864" s="30" t="n">
        <v>11.1075</v>
      </c>
      <c r="R864" s="31" t="n">
        <v>0.0114</v>
      </c>
    </row>
    <row r="865">
      <c r="A865" s="11" t="n">
        <v>45242</v>
      </c>
      <c r="B865" s="5" t="inlineStr">
        <is>
          <t>Sunday</t>
        </is>
      </c>
      <c r="C865" s="10" t="n">
        <v>45231</v>
      </c>
      <c r="D865" s="5" t="inlineStr">
        <is>
          <t>Q3FY24</t>
        </is>
      </c>
      <c r="E865" s="18" t="n">
        <v>0.8411</v>
      </c>
      <c r="F865" s="8" t="n">
        <v>578.5753</v>
      </c>
      <c r="G865" s="9" t="n">
        <v>817893</v>
      </c>
      <c r="H865" s="18" t="n">
        <v>0</v>
      </c>
      <c r="I865" s="8" t="n">
        <v>0</v>
      </c>
      <c r="J865" s="9" t="n">
        <v>0</v>
      </c>
      <c r="K865" s="18" t="n">
        <v>0.8411</v>
      </c>
      <c r="L865" s="8" t="n">
        <v>578.5753</v>
      </c>
      <c r="M865" s="9" t="n">
        <v>817893</v>
      </c>
      <c r="N865" s="29" t="n">
        <v>11.1075</v>
      </c>
      <c r="O865" s="30" t="n">
        <v>11.54</v>
      </c>
      <c r="P865" s="30" t="n">
        <v>9.7525</v>
      </c>
      <c r="Q865" s="30" t="n">
        <v>11.3475</v>
      </c>
      <c r="R865" s="31" t="n">
        <v>0.0216</v>
      </c>
    </row>
    <row r="866">
      <c r="A866" s="11" t="n">
        <v>45243</v>
      </c>
      <c r="B866" s="5" t="inlineStr">
        <is>
          <t>Monday</t>
        </is>
      </c>
      <c r="C866" s="10" t="n">
        <v>45231</v>
      </c>
      <c r="D866" s="5" t="inlineStr">
        <is>
          <t>Q3FY24</t>
        </is>
      </c>
      <c r="E866" s="18" t="n">
        <v>6.2847</v>
      </c>
      <c r="F866" s="8" t="n">
        <v>8845.275900000001</v>
      </c>
      <c r="G866" s="9" t="n">
        <v>11986950</v>
      </c>
      <c r="H866" s="18" t="n">
        <v>0</v>
      </c>
      <c r="I866" s="8" t="n">
        <v>0</v>
      </c>
      <c r="J866" s="9" t="n">
        <v>0</v>
      </c>
      <c r="K866" s="18" t="n">
        <v>6.2847</v>
      </c>
      <c r="L866" s="8" t="n">
        <v>8845.275900000001</v>
      </c>
      <c r="M866" s="9" t="n">
        <v>11986950</v>
      </c>
      <c r="N866" s="29" t="n">
        <v>11.3475</v>
      </c>
      <c r="O866" s="30" t="n">
        <v>11.6325</v>
      </c>
      <c r="P866" s="30" t="n">
        <v>10.5025</v>
      </c>
      <c r="Q866" s="30" t="n">
        <v>11.1875</v>
      </c>
      <c r="R866" s="31" t="n">
        <v>-0.0141</v>
      </c>
    </row>
    <row r="867">
      <c r="A867" s="11" t="n">
        <v>45245</v>
      </c>
      <c r="B867" s="5" t="inlineStr">
        <is>
          <t>Wednesday</t>
        </is>
      </c>
      <c r="C867" s="10" t="n">
        <v>45231</v>
      </c>
      <c r="D867" s="5" t="inlineStr">
        <is>
          <t>Q3FY24</t>
        </is>
      </c>
      <c r="E867" s="18" t="n">
        <v>2.4098</v>
      </c>
      <c r="F867" s="8" t="n">
        <v>1328.9774</v>
      </c>
      <c r="G867" s="9" t="n">
        <v>2019643</v>
      </c>
      <c r="H867" s="18" t="n">
        <v>0</v>
      </c>
      <c r="I867" s="8" t="n">
        <v>0</v>
      </c>
      <c r="J867" s="9" t="n">
        <v>0</v>
      </c>
      <c r="K867" s="18" t="n">
        <v>2.4098</v>
      </c>
      <c r="L867" s="8" t="n">
        <v>1328.9774</v>
      </c>
      <c r="M867" s="9" t="n">
        <v>2019643</v>
      </c>
      <c r="N867" s="29" t="n">
        <v>11.1875</v>
      </c>
      <c r="O867" s="30" t="n">
        <v>11.4175</v>
      </c>
      <c r="P867" s="30" t="n">
        <v>8.395</v>
      </c>
      <c r="Q867" s="30" t="n">
        <v>11.135</v>
      </c>
      <c r="R867" s="31" t="n">
        <v>-0.0047</v>
      </c>
    </row>
    <row r="868">
      <c r="A868" s="11" t="n">
        <v>45246</v>
      </c>
      <c r="B868" s="5" t="inlineStr">
        <is>
          <t>Thursday</t>
        </is>
      </c>
      <c r="C868" s="10" t="n">
        <v>45231</v>
      </c>
      <c r="D868" s="5" t="inlineStr">
        <is>
          <t>Q3FY24</t>
        </is>
      </c>
      <c r="E868" s="18" t="n">
        <v>11.5665</v>
      </c>
      <c r="F868" s="8" t="n">
        <v>11726.0192</v>
      </c>
      <c r="G868" s="9" t="n">
        <v>17757560</v>
      </c>
      <c r="H868" s="18" t="n">
        <v>0</v>
      </c>
      <c r="I868" s="8" t="n">
        <v>0</v>
      </c>
      <c r="J868" s="9" t="n">
        <v>0</v>
      </c>
      <c r="K868" s="18" t="n">
        <v>11.5665</v>
      </c>
      <c r="L868" s="8" t="n">
        <v>11726.0192</v>
      </c>
      <c r="M868" s="9" t="n">
        <v>17757560</v>
      </c>
      <c r="N868" s="29" t="n">
        <v>11.135</v>
      </c>
      <c r="O868" s="30" t="n">
        <v>11.8075</v>
      </c>
      <c r="P868" s="30" t="n">
        <v>10.6175</v>
      </c>
      <c r="Q868" s="30" t="n">
        <v>11.6475</v>
      </c>
      <c r="R868" s="31" t="n">
        <v>0.046</v>
      </c>
    </row>
    <row r="869">
      <c r="A869" s="11" t="n">
        <v>45247</v>
      </c>
      <c r="B869" s="5" t="inlineStr">
        <is>
          <t>Friday</t>
        </is>
      </c>
      <c r="C869" s="10" t="n">
        <v>45231</v>
      </c>
      <c r="D869" s="5" t="inlineStr">
        <is>
          <t>Q3FY24</t>
        </is>
      </c>
      <c r="E869" s="18" t="n">
        <v>94.0056</v>
      </c>
      <c r="F869" s="8" t="n">
        <v>193043.2115</v>
      </c>
      <c r="G869" s="9" t="n">
        <v>292801697</v>
      </c>
      <c r="H869" s="18" t="n">
        <v>0</v>
      </c>
      <c r="I869" s="8" t="n">
        <v>0</v>
      </c>
      <c r="J869" s="9" t="n">
        <v>0</v>
      </c>
      <c r="K869" s="18" t="n">
        <v>94.0056</v>
      </c>
      <c r="L869" s="8" t="n">
        <v>193043.2115</v>
      </c>
      <c r="M869" s="9" t="n">
        <v>292801697</v>
      </c>
      <c r="N869" s="29" t="n">
        <v>11.6475</v>
      </c>
      <c r="O869" s="30" t="n">
        <v>12.09</v>
      </c>
      <c r="P869" s="30" t="n">
        <v>10.19</v>
      </c>
      <c r="Q869" s="30" t="n">
        <v>11.8275</v>
      </c>
      <c r="R869" s="31" t="n">
        <v>0.0155</v>
      </c>
    </row>
    <row r="870">
      <c r="A870" s="11" t="n">
        <v>45250</v>
      </c>
      <c r="B870" s="5" t="inlineStr">
        <is>
          <t>Monday</t>
        </is>
      </c>
      <c r="C870" s="10" t="n">
        <v>45231</v>
      </c>
      <c r="D870" s="5" t="inlineStr">
        <is>
          <t>Q3FY24</t>
        </is>
      </c>
      <c r="E870" s="18" t="n">
        <v>10.4624</v>
      </c>
      <c r="F870" s="8" t="n">
        <v>15880.6376</v>
      </c>
      <c r="G870" s="9" t="n">
        <v>21585129</v>
      </c>
      <c r="H870" s="18" t="n">
        <v>0</v>
      </c>
      <c r="I870" s="8" t="n">
        <v>0</v>
      </c>
      <c r="J870" s="9" t="n">
        <v>0</v>
      </c>
      <c r="K870" s="18" t="n">
        <v>10.4624</v>
      </c>
      <c r="L870" s="8" t="n">
        <v>15880.6376</v>
      </c>
      <c r="M870" s="9" t="n">
        <v>21585129</v>
      </c>
      <c r="N870" s="29" t="n">
        <v>11.8275</v>
      </c>
      <c r="O870" s="30" t="n">
        <v>12.67</v>
      </c>
      <c r="P870" s="30" t="n">
        <v>11.2</v>
      </c>
      <c r="Q870" s="30" t="n">
        <v>12.1475</v>
      </c>
      <c r="R870" s="31" t="n">
        <v>0.0271</v>
      </c>
    </row>
    <row r="871">
      <c r="A871" s="11" t="n">
        <v>45251</v>
      </c>
      <c r="B871" s="5" t="inlineStr">
        <is>
          <t>Tuesday</t>
        </is>
      </c>
      <c r="C871" s="10" t="n">
        <v>45231</v>
      </c>
      <c r="D871" s="5" t="inlineStr">
        <is>
          <t>Q3FY24</t>
        </is>
      </c>
      <c r="E871" s="18" t="n">
        <v>2.6921</v>
      </c>
      <c r="F871" s="8" t="n">
        <v>1060.42</v>
      </c>
      <c r="G871" s="9" t="n">
        <v>1594710</v>
      </c>
      <c r="H871" s="18" t="n">
        <v>0</v>
      </c>
      <c r="I871" s="8" t="n">
        <v>0</v>
      </c>
      <c r="J871" s="9" t="n">
        <v>0</v>
      </c>
      <c r="K871" s="18" t="n">
        <v>2.6921</v>
      </c>
      <c r="L871" s="8" t="n">
        <v>1060.42</v>
      </c>
      <c r="M871" s="9" t="n">
        <v>1594710</v>
      </c>
      <c r="N871" s="29" t="n">
        <v>12.1475</v>
      </c>
      <c r="O871" s="30" t="n">
        <v>12.435</v>
      </c>
      <c r="P871" s="30" t="n">
        <v>10.755</v>
      </c>
      <c r="Q871" s="30" t="n">
        <v>12.2325</v>
      </c>
      <c r="R871" s="31" t="n">
        <v>0.007</v>
      </c>
    </row>
    <row r="872">
      <c r="A872" s="11" t="n">
        <v>45252</v>
      </c>
      <c r="B872" s="5" t="inlineStr">
        <is>
          <t>Wednesday</t>
        </is>
      </c>
      <c r="C872" s="10" t="n">
        <v>45231</v>
      </c>
      <c r="D872" s="5" t="inlineStr">
        <is>
          <t>Q3FY24</t>
        </is>
      </c>
      <c r="E872" s="18" t="n">
        <v>3.9496</v>
      </c>
      <c r="F872" s="8" t="n">
        <v>2327.8235</v>
      </c>
      <c r="G872" s="9" t="n">
        <v>3493598</v>
      </c>
      <c r="H872" s="18" t="n">
        <v>0</v>
      </c>
      <c r="I872" s="8" t="n">
        <v>0</v>
      </c>
      <c r="J872" s="9" t="n">
        <v>0</v>
      </c>
      <c r="K872" s="18" t="n">
        <v>3.9496</v>
      </c>
      <c r="L872" s="8" t="n">
        <v>2327.8235</v>
      </c>
      <c r="M872" s="9" t="n">
        <v>3493598</v>
      </c>
      <c r="N872" s="29" t="n">
        <v>12.2325</v>
      </c>
      <c r="O872" s="30" t="n">
        <v>12.7075</v>
      </c>
      <c r="P872" s="30" t="n">
        <v>11.0225</v>
      </c>
      <c r="Q872" s="30" t="n">
        <v>11.865</v>
      </c>
      <c r="R872" s="31" t="n">
        <v>-0.03</v>
      </c>
    </row>
    <row r="873">
      <c r="A873" s="11" t="n">
        <v>45253</v>
      </c>
      <c r="B873" s="5" t="inlineStr">
        <is>
          <t>Thursday</t>
        </is>
      </c>
      <c r="C873" s="10" t="n">
        <v>45231</v>
      </c>
      <c r="D873" s="5" t="inlineStr">
        <is>
          <t>Q3FY24</t>
        </is>
      </c>
      <c r="E873" s="18" t="n">
        <v>6.7896</v>
      </c>
      <c r="F873" s="8" t="n">
        <v>6394.2547</v>
      </c>
      <c r="G873" s="9" t="n">
        <v>9604582</v>
      </c>
      <c r="H873" s="18" t="n">
        <v>0</v>
      </c>
      <c r="I873" s="8" t="n">
        <v>0</v>
      </c>
      <c r="J873" s="9" t="n">
        <v>0</v>
      </c>
      <c r="K873" s="18" t="n">
        <v>6.7896</v>
      </c>
      <c r="L873" s="8" t="n">
        <v>6394.2547</v>
      </c>
      <c r="M873" s="9" t="n">
        <v>9604582</v>
      </c>
      <c r="N873" s="29" t="n">
        <v>11.865</v>
      </c>
      <c r="O873" s="30" t="n">
        <v>12.14</v>
      </c>
      <c r="P873" s="30" t="n">
        <v>10.975</v>
      </c>
      <c r="Q873" s="30" t="n">
        <v>11.315</v>
      </c>
      <c r="R873" s="31" t="n">
        <v>-0.0464</v>
      </c>
    </row>
    <row r="874">
      <c r="A874" s="11" t="n">
        <v>45254</v>
      </c>
      <c r="B874" s="5" t="inlineStr">
        <is>
          <t>Friday</t>
        </is>
      </c>
      <c r="C874" s="10" t="n">
        <v>45231</v>
      </c>
      <c r="D874" s="5" t="inlineStr">
        <is>
          <t>Q3FY24</t>
        </is>
      </c>
      <c r="E874" s="18" t="n">
        <v>46.2728</v>
      </c>
      <c r="F874" s="8" t="n">
        <v>115909.0872</v>
      </c>
      <c r="G874" s="9" t="n">
        <v>174425498</v>
      </c>
      <c r="H874" s="18" t="n">
        <v>0</v>
      </c>
      <c r="I874" s="8" t="n">
        <v>0</v>
      </c>
      <c r="J874" s="9" t="n">
        <v>0</v>
      </c>
      <c r="K874" s="18" t="n">
        <v>46.2728</v>
      </c>
      <c r="L874" s="8" t="n">
        <v>115909.0872</v>
      </c>
      <c r="M874" s="9" t="n">
        <v>174425498</v>
      </c>
      <c r="N874" s="29" t="n">
        <v>11.315</v>
      </c>
      <c r="O874" s="30" t="n">
        <v>11.465</v>
      </c>
      <c r="P874" s="30" t="n">
        <v>8.6775</v>
      </c>
      <c r="Q874" s="30" t="n">
        <v>11.33</v>
      </c>
      <c r="R874" s="31" t="n">
        <v>0.0013</v>
      </c>
    </row>
    <row r="875">
      <c r="A875" s="11" t="n">
        <v>45258</v>
      </c>
      <c r="B875" s="5" t="inlineStr">
        <is>
          <t>Tuesday</t>
        </is>
      </c>
      <c r="C875" s="10" t="n">
        <v>45231</v>
      </c>
      <c r="D875" s="5" t="inlineStr">
        <is>
          <t>Q3FY24</t>
        </is>
      </c>
      <c r="E875" s="18" t="n">
        <v>2.4431</v>
      </c>
      <c r="F875" s="8" t="n">
        <v>1105.1397</v>
      </c>
      <c r="G875" s="9" t="n">
        <v>1661191</v>
      </c>
      <c r="H875" s="18" t="n">
        <v>0</v>
      </c>
      <c r="I875" s="8" t="n">
        <v>0</v>
      </c>
      <c r="J875" s="9" t="n">
        <v>0</v>
      </c>
      <c r="K875" s="18" t="n">
        <v>2.4431</v>
      </c>
      <c r="L875" s="8" t="n">
        <v>1105.1397</v>
      </c>
      <c r="M875" s="9" t="n">
        <v>1661191</v>
      </c>
      <c r="N875" s="29" t="n">
        <v>11.33</v>
      </c>
      <c r="O875" s="30" t="n">
        <v>12.4925</v>
      </c>
      <c r="P875" s="30" t="n">
        <v>11.065</v>
      </c>
      <c r="Q875" s="30" t="n">
        <v>12.175</v>
      </c>
      <c r="R875" s="31" t="n">
        <v>0.0746</v>
      </c>
    </row>
    <row r="876">
      <c r="A876" s="11" t="n">
        <v>45259</v>
      </c>
      <c r="B876" s="5" t="inlineStr">
        <is>
          <t>Wednesday</t>
        </is>
      </c>
      <c r="C876" s="10" t="n">
        <v>45231</v>
      </c>
      <c r="D876" s="5" t="inlineStr">
        <is>
          <t>Q3FY24</t>
        </is>
      </c>
      <c r="E876" s="18" t="n">
        <v>4.9984</v>
      </c>
      <c r="F876" s="8" t="n">
        <v>3425.7685</v>
      </c>
      <c r="G876" s="9" t="n">
        <v>5119132</v>
      </c>
      <c r="H876" s="18" t="n">
        <v>0</v>
      </c>
      <c r="I876" s="8" t="n">
        <v>0</v>
      </c>
      <c r="J876" s="9" t="n">
        <v>0</v>
      </c>
      <c r="K876" s="18" t="n">
        <v>4.9984</v>
      </c>
      <c r="L876" s="8" t="n">
        <v>3425.7685</v>
      </c>
      <c r="M876" s="9" t="n">
        <v>5119132</v>
      </c>
      <c r="N876" s="29" t="n">
        <v>12.175</v>
      </c>
      <c r="O876" s="30" t="n">
        <v>14.46</v>
      </c>
      <c r="P876" s="30" t="n">
        <v>11.3325</v>
      </c>
      <c r="Q876" s="30" t="n">
        <v>12.7075</v>
      </c>
      <c r="R876" s="31" t="n">
        <v>0.0437</v>
      </c>
    </row>
    <row r="877">
      <c r="A877" s="11" t="n">
        <v>45260</v>
      </c>
      <c r="B877" s="5" t="inlineStr">
        <is>
          <t>Thursday</t>
        </is>
      </c>
      <c r="C877" s="10" t="n">
        <v>45231</v>
      </c>
      <c r="D877" s="5" t="inlineStr">
        <is>
          <t>Q3FY24</t>
        </is>
      </c>
      <c r="E877" s="18" t="n">
        <v>8.9794</v>
      </c>
      <c r="F877" s="8" t="n">
        <v>6151.4966</v>
      </c>
      <c r="G877" s="9" t="n">
        <v>9176944</v>
      </c>
      <c r="H877" s="18" t="n">
        <v>0</v>
      </c>
      <c r="I877" s="8" t="n">
        <v>0</v>
      </c>
      <c r="J877" s="9" t="n">
        <v>0</v>
      </c>
      <c r="K877" s="18" t="n">
        <v>8.9794</v>
      </c>
      <c r="L877" s="8" t="n">
        <v>6151.4966</v>
      </c>
      <c r="M877" s="9" t="n">
        <v>9176944</v>
      </c>
      <c r="N877" s="29" t="n">
        <v>12.7075</v>
      </c>
      <c r="O877" s="30" t="n">
        <v>13.3525</v>
      </c>
      <c r="P877" s="30" t="n">
        <v>11.7625</v>
      </c>
      <c r="Q877" s="30" t="n">
        <v>12.69</v>
      </c>
      <c r="R877" s="31" t="n">
        <v>-0.0014</v>
      </c>
    </row>
    <row r="878">
      <c r="A878" s="11" t="n">
        <v>45261</v>
      </c>
      <c r="B878" s="5" t="inlineStr">
        <is>
          <t>Friday</t>
        </is>
      </c>
      <c r="C878" s="10" t="n">
        <v>45261</v>
      </c>
      <c r="D878" s="5" t="inlineStr">
        <is>
          <t>Q3FY24</t>
        </is>
      </c>
      <c r="E878" s="18" t="n">
        <v>83.7055</v>
      </c>
      <c r="F878" s="8" t="n">
        <v>184891.9114</v>
      </c>
      <c r="G878" s="9" t="n">
        <v>274135512</v>
      </c>
      <c r="H878" s="18" t="n">
        <v>0</v>
      </c>
      <c r="I878" s="8" t="n">
        <v>0</v>
      </c>
      <c r="J878" s="9" t="n">
        <v>0</v>
      </c>
      <c r="K878" s="18" t="n">
        <v>83.7055</v>
      </c>
      <c r="L878" s="8" t="n">
        <v>184891.9114</v>
      </c>
      <c r="M878" s="9" t="n">
        <v>274135512</v>
      </c>
      <c r="N878" s="29" t="n">
        <v>12.69</v>
      </c>
      <c r="O878" s="30" t="n">
        <v>12.755</v>
      </c>
      <c r="P878" s="30" t="n">
        <v>11.7775</v>
      </c>
      <c r="Q878" s="30" t="n">
        <v>12.3825</v>
      </c>
      <c r="R878" s="31" t="n">
        <v>-0.0242</v>
      </c>
    </row>
    <row r="879">
      <c r="A879" s="11" t="n">
        <v>45264</v>
      </c>
      <c r="B879" s="5" t="inlineStr">
        <is>
          <t>Monday</t>
        </is>
      </c>
      <c r="C879" s="10" t="n">
        <v>45261</v>
      </c>
      <c r="D879" s="5" t="inlineStr">
        <is>
          <t>Q3FY24</t>
        </is>
      </c>
      <c r="E879" s="18" t="n">
        <v>21.0634</v>
      </c>
      <c r="F879" s="8" t="n">
        <v>30399.8147</v>
      </c>
      <c r="G879" s="9" t="n">
        <v>39054367</v>
      </c>
      <c r="H879" s="18" t="n">
        <v>0</v>
      </c>
      <c r="I879" s="8" t="n">
        <v>0</v>
      </c>
      <c r="J879" s="9" t="n">
        <v>0</v>
      </c>
      <c r="K879" s="18" t="n">
        <v>21.0634</v>
      </c>
      <c r="L879" s="8" t="n">
        <v>30399.8147</v>
      </c>
      <c r="M879" s="9" t="n">
        <v>39054367</v>
      </c>
      <c r="N879" s="29" t="n">
        <v>12.3825</v>
      </c>
      <c r="O879" s="30" t="n">
        <v>13.16</v>
      </c>
      <c r="P879" s="30" t="n">
        <v>11.34</v>
      </c>
      <c r="Q879" s="30" t="n">
        <v>12.9925</v>
      </c>
      <c r="R879" s="31" t="n">
        <v>0.0493</v>
      </c>
    </row>
    <row r="880">
      <c r="A880" s="11" t="n">
        <v>45265</v>
      </c>
      <c r="B880" s="5" t="inlineStr">
        <is>
          <t>Tuesday</t>
        </is>
      </c>
      <c r="C880" s="10" t="n">
        <v>45261</v>
      </c>
      <c r="D880" s="5" t="inlineStr">
        <is>
          <t>Q3FY24</t>
        </is>
      </c>
      <c r="E880" s="18" t="n">
        <v>3.2455</v>
      </c>
      <c r="F880" s="8" t="n">
        <v>773.5724</v>
      </c>
      <c r="G880" s="9" t="n">
        <v>1105450</v>
      </c>
      <c r="H880" s="18" t="n">
        <v>0</v>
      </c>
      <c r="I880" s="8" t="n">
        <v>0</v>
      </c>
      <c r="J880" s="9" t="n">
        <v>0</v>
      </c>
      <c r="K880" s="18" t="n">
        <v>3.2455</v>
      </c>
      <c r="L880" s="8" t="n">
        <v>773.5724</v>
      </c>
      <c r="M880" s="9" t="n">
        <v>1105450</v>
      </c>
      <c r="N880" s="29" t="n">
        <v>12.9925</v>
      </c>
      <c r="O880" s="30" t="n">
        <v>13.8825</v>
      </c>
      <c r="P880" s="30" t="n">
        <v>11.475</v>
      </c>
      <c r="Q880" s="30" t="n">
        <v>13.4575</v>
      </c>
      <c r="R880" s="31" t="n">
        <v>0.0358</v>
      </c>
    </row>
    <row r="881">
      <c r="A881" s="11" t="n">
        <v>45266</v>
      </c>
      <c r="B881" s="5" t="inlineStr">
        <is>
          <t>Wednesday</t>
        </is>
      </c>
      <c r="C881" s="10" t="n">
        <v>45261</v>
      </c>
      <c r="D881" s="5" t="inlineStr">
        <is>
          <t>Q3FY24</t>
        </is>
      </c>
      <c r="E881" s="18" t="n">
        <v>4.2353</v>
      </c>
      <c r="F881" s="8" t="n">
        <v>1752.1421</v>
      </c>
      <c r="G881" s="9" t="n">
        <v>2501237</v>
      </c>
      <c r="H881" s="18" t="n">
        <v>0</v>
      </c>
      <c r="I881" s="8" t="n">
        <v>0</v>
      </c>
      <c r="J881" s="9" t="n">
        <v>0</v>
      </c>
      <c r="K881" s="18" t="n">
        <v>4.2353</v>
      </c>
      <c r="L881" s="8" t="n">
        <v>1752.1421</v>
      </c>
      <c r="M881" s="9" t="n">
        <v>2501237</v>
      </c>
      <c r="N881" s="29" t="n">
        <v>13.4575</v>
      </c>
      <c r="O881" s="30" t="n">
        <v>14.0875</v>
      </c>
      <c r="P881" s="30" t="n">
        <v>12.6875</v>
      </c>
      <c r="Q881" s="30" t="n">
        <v>13.74</v>
      </c>
      <c r="R881" s="31" t="n">
        <v>0.021</v>
      </c>
    </row>
    <row r="882">
      <c r="A882" s="11" t="n">
        <v>45267</v>
      </c>
      <c r="B882" s="5" t="inlineStr">
        <is>
          <t>Thursday</t>
        </is>
      </c>
      <c r="C882" s="10" t="n">
        <v>45261</v>
      </c>
      <c r="D882" s="5" t="inlineStr">
        <is>
          <t>Q3FY24</t>
        </is>
      </c>
      <c r="E882" s="18" t="n">
        <v>8.0235</v>
      </c>
      <c r="F882" s="8" t="n">
        <v>7292.3787</v>
      </c>
      <c r="G882" s="9" t="n">
        <v>10445387</v>
      </c>
      <c r="H882" s="18" t="n">
        <v>0</v>
      </c>
      <c r="I882" s="8" t="n">
        <v>0</v>
      </c>
      <c r="J882" s="9" t="n">
        <v>0</v>
      </c>
      <c r="K882" s="18" t="n">
        <v>8.0235</v>
      </c>
      <c r="L882" s="8" t="n">
        <v>7292.3787</v>
      </c>
      <c r="M882" s="9" t="n">
        <v>10445387</v>
      </c>
      <c r="N882" s="29" t="n">
        <v>13.74</v>
      </c>
      <c r="O882" s="30" t="n">
        <v>13.74</v>
      </c>
      <c r="P882" s="30" t="n">
        <v>12.545</v>
      </c>
      <c r="Q882" s="30" t="n">
        <v>12.6725</v>
      </c>
      <c r="R882" s="31" t="n">
        <v>-0.07770000000000001</v>
      </c>
    </row>
    <row r="883">
      <c r="A883" s="11" t="n">
        <v>45268</v>
      </c>
      <c r="B883" s="5" t="inlineStr">
        <is>
          <t>Friday</t>
        </is>
      </c>
      <c r="C883" s="10" t="n">
        <v>45261</v>
      </c>
      <c r="D883" s="5" t="inlineStr">
        <is>
          <t>Q3FY24</t>
        </is>
      </c>
      <c r="E883" s="18" t="n">
        <v>90.4281</v>
      </c>
      <c r="F883" s="8" t="n">
        <v>215259.9899</v>
      </c>
      <c r="G883" s="9" t="n">
        <v>308448540</v>
      </c>
      <c r="H883" s="18" t="n">
        <v>0</v>
      </c>
      <c r="I883" s="8" t="n">
        <v>0</v>
      </c>
      <c r="J883" s="9" t="n">
        <v>0</v>
      </c>
      <c r="K883" s="18" t="n">
        <v>90.4281</v>
      </c>
      <c r="L883" s="8" t="n">
        <v>215259.9899</v>
      </c>
      <c r="M883" s="9" t="n">
        <v>308448540</v>
      </c>
      <c r="N883" s="29" t="n">
        <v>12.6725</v>
      </c>
      <c r="O883" s="30" t="n">
        <v>12.875</v>
      </c>
      <c r="P883" s="30" t="n">
        <v>12.135</v>
      </c>
      <c r="Q883" s="30" t="n">
        <v>12.47</v>
      </c>
      <c r="R883" s="31" t="n">
        <v>-0.016</v>
      </c>
    </row>
    <row r="884">
      <c r="A884" s="11" t="n">
        <v>45271</v>
      </c>
      <c r="B884" s="5" t="inlineStr">
        <is>
          <t>Monday</t>
        </is>
      </c>
      <c r="C884" s="10" t="n">
        <v>45261</v>
      </c>
      <c r="D884" s="5" t="inlineStr">
        <is>
          <t>Q3FY24</t>
        </is>
      </c>
      <c r="E884" s="18" t="n">
        <v>24.2335</v>
      </c>
      <c r="F884" s="8" t="n">
        <v>48007.187</v>
      </c>
      <c r="G884" s="9" t="n">
        <v>59832183</v>
      </c>
      <c r="H884" s="18" t="n">
        <v>0</v>
      </c>
      <c r="I884" s="8" t="n">
        <v>0</v>
      </c>
      <c r="J884" s="9" t="n">
        <v>0</v>
      </c>
      <c r="K884" s="18" t="n">
        <v>24.2335</v>
      </c>
      <c r="L884" s="8" t="n">
        <v>48007.187</v>
      </c>
      <c r="M884" s="9" t="n">
        <v>59832183</v>
      </c>
      <c r="N884" s="29" t="n">
        <v>12.47</v>
      </c>
      <c r="O884" s="30" t="n">
        <v>13.1225</v>
      </c>
      <c r="P884" s="30" t="n">
        <v>12.2275</v>
      </c>
      <c r="Q884" s="30" t="n">
        <v>12.7575</v>
      </c>
      <c r="R884" s="31" t="n">
        <v>0.0231</v>
      </c>
    </row>
    <row r="885">
      <c r="A885" s="11" t="n">
        <v>45272</v>
      </c>
      <c r="B885" s="5" t="inlineStr">
        <is>
          <t>Tuesday</t>
        </is>
      </c>
      <c r="C885" s="10" t="n">
        <v>45261</v>
      </c>
      <c r="D885" s="5" t="inlineStr">
        <is>
          <t>Q3FY24</t>
        </is>
      </c>
      <c r="E885" s="18" t="n">
        <v>3.495</v>
      </c>
      <c r="F885" s="8" t="n">
        <v>1406.5062</v>
      </c>
      <c r="G885" s="9" t="n">
        <v>1988530</v>
      </c>
      <c r="H885" s="18" t="n">
        <v>0</v>
      </c>
      <c r="I885" s="8" t="n">
        <v>0</v>
      </c>
      <c r="J885" s="9" t="n">
        <v>0</v>
      </c>
      <c r="K885" s="18" t="n">
        <v>3.495</v>
      </c>
      <c r="L885" s="8" t="n">
        <v>1406.5062</v>
      </c>
      <c r="M885" s="9" t="n">
        <v>1988530</v>
      </c>
      <c r="N885" s="29" t="n">
        <v>12.7575</v>
      </c>
      <c r="O885" s="30" t="n">
        <v>12.8675</v>
      </c>
      <c r="P885" s="30" t="n">
        <v>11.6925</v>
      </c>
      <c r="Q885" s="30" t="n">
        <v>12.7125</v>
      </c>
      <c r="R885" s="31" t="n">
        <v>-0.0035</v>
      </c>
    </row>
    <row r="886">
      <c r="A886" s="11" t="n">
        <v>45273</v>
      </c>
      <c r="B886" s="5" t="inlineStr">
        <is>
          <t>Wednesday</t>
        </is>
      </c>
      <c r="C886" s="10" t="n">
        <v>45261</v>
      </c>
      <c r="D886" s="5" t="inlineStr">
        <is>
          <t>Q3FY24</t>
        </is>
      </c>
      <c r="E886" s="18" t="n">
        <v>7.3243</v>
      </c>
      <c r="F886" s="8" t="n">
        <v>3906.8007</v>
      </c>
      <c r="G886" s="9" t="n">
        <v>5587939</v>
      </c>
      <c r="H886" s="18" t="n">
        <v>0</v>
      </c>
      <c r="I886" s="8" t="n">
        <v>0</v>
      </c>
      <c r="J886" s="9" t="n">
        <v>0</v>
      </c>
      <c r="K886" s="18" t="n">
        <v>7.3243</v>
      </c>
      <c r="L886" s="8" t="n">
        <v>3906.8007</v>
      </c>
      <c r="M886" s="9" t="n">
        <v>5587939</v>
      </c>
      <c r="N886" s="29" t="n">
        <v>12.7125</v>
      </c>
      <c r="O886" s="30" t="n">
        <v>12.8175</v>
      </c>
      <c r="P886" s="30" t="n">
        <v>11.54</v>
      </c>
      <c r="Q886" s="30" t="n">
        <v>12.065</v>
      </c>
      <c r="R886" s="31" t="n">
        <v>-0.0509</v>
      </c>
    </row>
    <row r="887">
      <c r="A887" s="11" t="n">
        <v>45274</v>
      </c>
      <c r="B887" s="5" t="inlineStr">
        <is>
          <t>Thursday</t>
        </is>
      </c>
      <c r="C887" s="10" t="n">
        <v>45261</v>
      </c>
      <c r="D887" s="5" t="inlineStr">
        <is>
          <t>Q3FY24</t>
        </is>
      </c>
      <c r="E887" s="18" t="n">
        <v>16.2055</v>
      </c>
      <c r="F887" s="8" t="n">
        <v>13987.3217</v>
      </c>
      <c r="G887" s="9" t="n">
        <v>19767799</v>
      </c>
      <c r="H887" s="18" t="n">
        <v>0</v>
      </c>
      <c r="I887" s="8" t="n">
        <v>0</v>
      </c>
      <c r="J887" s="9" t="n">
        <v>0</v>
      </c>
      <c r="K887" s="18" t="n">
        <v>16.2055</v>
      </c>
      <c r="L887" s="8" t="n">
        <v>13987.3217</v>
      </c>
      <c r="M887" s="9" t="n">
        <v>19767799</v>
      </c>
      <c r="N887" s="29" t="n">
        <v>12.065</v>
      </c>
      <c r="O887" s="30" t="n">
        <v>12.5125</v>
      </c>
      <c r="P887" s="30" t="n">
        <v>11</v>
      </c>
      <c r="Q887" s="30" t="n">
        <v>12.32</v>
      </c>
      <c r="R887" s="31" t="n">
        <v>0.0211</v>
      </c>
    </row>
    <row r="888">
      <c r="A888" s="11" t="n">
        <v>45275</v>
      </c>
      <c r="B888" s="5" t="inlineStr">
        <is>
          <t>Friday</t>
        </is>
      </c>
      <c r="C888" s="10" t="n">
        <v>45261</v>
      </c>
      <c r="D888" s="5" t="inlineStr">
        <is>
          <t>Q3FY24</t>
        </is>
      </c>
      <c r="E888" s="18" t="n">
        <v>150.5798</v>
      </c>
      <c r="F888" s="8" t="n">
        <v>302973.4064</v>
      </c>
      <c r="G888" s="9" t="n">
        <v>426056927</v>
      </c>
      <c r="H888" s="18" t="n">
        <v>0</v>
      </c>
      <c r="I888" s="8" t="n">
        <v>0</v>
      </c>
      <c r="J888" s="9" t="n">
        <v>0</v>
      </c>
      <c r="K888" s="18" t="n">
        <v>150.5798</v>
      </c>
      <c r="L888" s="8" t="n">
        <v>302973.4064</v>
      </c>
      <c r="M888" s="9" t="n">
        <v>426056927</v>
      </c>
      <c r="N888" s="29" t="n">
        <v>12.32</v>
      </c>
      <c r="O888" s="30" t="n">
        <v>13.3425</v>
      </c>
      <c r="P888" s="30" t="n">
        <v>10.8</v>
      </c>
      <c r="Q888" s="30" t="n">
        <v>13.1275</v>
      </c>
      <c r="R888" s="31" t="n">
        <v>0.0655</v>
      </c>
    </row>
    <row r="889">
      <c r="A889" s="11" t="n">
        <v>45278</v>
      </c>
      <c r="B889" s="5" t="inlineStr">
        <is>
          <t>Monday</t>
        </is>
      </c>
      <c r="C889" s="10" t="n">
        <v>45261</v>
      </c>
      <c r="D889" s="5" t="inlineStr">
        <is>
          <t>Q3FY24</t>
        </is>
      </c>
      <c r="E889" s="18" t="n">
        <v>34.7657</v>
      </c>
      <c r="F889" s="8" t="n">
        <v>63389.2754</v>
      </c>
      <c r="G889" s="9" t="n">
        <v>78181185</v>
      </c>
      <c r="H889" s="18" t="n">
        <v>0</v>
      </c>
      <c r="I889" s="8" t="n">
        <v>0</v>
      </c>
      <c r="J889" s="9" t="n">
        <v>0</v>
      </c>
      <c r="K889" s="18" t="n">
        <v>34.7657</v>
      </c>
      <c r="L889" s="8" t="n">
        <v>63389.2754</v>
      </c>
      <c r="M889" s="9" t="n">
        <v>78181185</v>
      </c>
      <c r="N889" s="29" t="n">
        <v>13.1275</v>
      </c>
      <c r="O889" s="30" t="n">
        <v>14.1175</v>
      </c>
      <c r="P889" s="30" t="n">
        <v>13.125</v>
      </c>
      <c r="Q889" s="30" t="n">
        <v>13.9</v>
      </c>
      <c r="R889" s="31" t="n">
        <v>0.0588</v>
      </c>
    </row>
    <row r="890">
      <c r="A890" s="11" t="n">
        <v>45279</v>
      </c>
      <c r="B890" s="5" t="inlineStr">
        <is>
          <t>Tuesday</t>
        </is>
      </c>
      <c r="C890" s="10" t="n">
        <v>45261</v>
      </c>
      <c r="D890" s="5" t="inlineStr">
        <is>
          <t>Q3FY24</t>
        </is>
      </c>
      <c r="E890" s="18" t="n">
        <v>5.9673</v>
      </c>
      <c r="F890" s="8" t="n">
        <v>1888.4713</v>
      </c>
      <c r="G890" s="9" t="n">
        <v>2616011</v>
      </c>
      <c r="H890" s="18" t="n">
        <v>0</v>
      </c>
      <c r="I890" s="8" t="n">
        <v>0</v>
      </c>
      <c r="J890" s="9" t="n">
        <v>0</v>
      </c>
      <c r="K890" s="18" t="n">
        <v>5.9673</v>
      </c>
      <c r="L890" s="8" t="n">
        <v>1888.4713</v>
      </c>
      <c r="M890" s="9" t="n">
        <v>2616011</v>
      </c>
      <c r="N890" s="29" t="n">
        <v>13.9</v>
      </c>
      <c r="O890" s="30" t="n">
        <v>14.12</v>
      </c>
      <c r="P890" s="30" t="n">
        <v>13.5525</v>
      </c>
      <c r="Q890" s="30" t="n">
        <v>13.8675</v>
      </c>
      <c r="R890" s="31" t="n">
        <v>-0.0023</v>
      </c>
    </row>
    <row r="891">
      <c r="A891" s="11" t="n">
        <v>45280</v>
      </c>
      <c r="B891" s="5" t="inlineStr">
        <is>
          <t>Wednesday</t>
        </is>
      </c>
      <c r="C891" s="10" t="n">
        <v>45261</v>
      </c>
      <c r="D891" s="5" t="inlineStr">
        <is>
          <t>Q3FY24</t>
        </is>
      </c>
      <c r="E891" s="18" t="n">
        <v>12.7989</v>
      </c>
      <c r="F891" s="8" t="n">
        <v>5084.7936</v>
      </c>
      <c r="G891" s="9" t="n">
        <v>7052814</v>
      </c>
      <c r="H891" s="18" t="n">
        <v>0</v>
      </c>
      <c r="I891" s="8" t="n">
        <v>0</v>
      </c>
      <c r="J891" s="9" t="n">
        <v>0</v>
      </c>
      <c r="K891" s="18" t="n">
        <v>12.7989</v>
      </c>
      <c r="L891" s="8" t="n">
        <v>5084.7936</v>
      </c>
      <c r="M891" s="9" t="n">
        <v>7052814</v>
      </c>
      <c r="N891" s="29" t="n">
        <v>13.8675</v>
      </c>
      <c r="O891" s="30" t="n">
        <v>14.87</v>
      </c>
      <c r="P891" s="30" t="n">
        <v>12.7775</v>
      </c>
      <c r="Q891" s="30" t="n">
        <v>14.45</v>
      </c>
      <c r="R891" s="31" t="n">
        <v>0.042</v>
      </c>
    </row>
    <row r="892">
      <c r="A892" s="11" t="n">
        <v>45281</v>
      </c>
      <c r="B892" s="5" t="inlineStr">
        <is>
          <t>Thursday</t>
        </is>
      </c>
      <c r="C892" s="10" t="n">
        <v>45261</v>
      </c>
      <c r="D892" s="5" t="inlineStr">
        <is>
          <t>Q3FY24</t>
        </is>
      </c>
      <c r="E892" s="18" t="n">
        <v>32.5357</v>
      </c>
      <c r="F892" s="8" t="n">
        <v>19526.6972</v>
      </c>
      <c r="G892" s="9" t="n">
        <v>27473643</v>
      </c>
      <c r="H892" s="18" t="n">
        <v>0</v>
      </c>
      <c r="I892" s="8" t="n">
        <v>0</v>
      </c>
      <c r="J892" s="9" t="n">
        <v>0</v>
      </c>
      <c r="K892" s="18" t="n">
        <v>32.5357</v>
      </c>
      <c r="L892" s="8" t="n">
        <v>19526.6972</v>
      </c>
      <c r="M892" s="9" t="n">
        <v>27473643</v>
      </c>
      <c r="N892" s="29" t="n">
        <v>14.45</v>
      </c>
      <c r="O892" s="30" t="n">
        <v>15.01</v>
      </c>
      <c r="P892" s="30" t="n">
        <v>12.2825</v>
      </c>
      <c r="Q892" s="30" t="n">
        <v>13.7575</v>
      </c>
      <c r="R892" s="31" t="n">
        <v>-0.0479</v>
      </c>
    </row>
    <row r="893">
      <c r="A893" s="11" t="n">
        <v>45282</v>
      </c>
      <c r="B893" s="5" t="inlineStr">
        <is>
          <t>Friday</t>
        </is>
      </c>
      <c r="C893" s="10" t="n">
        <v>45261</v>
      </c>
      <c r="D893" s="5" t="inlineStr">
        <is>
          <t>Q3FY24</t>
        </is>
      </c>
      <c r="E893" s="18" t="n">
        <v>160.8264</v>
      </c>
      <c r="F893" s="8" t="n">
        <v>271995.7552</v>
      </c>
      <c r="G893" s="9" t="n">
        <v>378772313</v>
      </c>
      <c r="H893" s="18" t="n">
        <v>0</v>
      </c>
      <c r="I893" s="8" t="n">
        <v>0</v>
      </c>
      <c r="J893" s="9" t="n">
        <v>0</v>
      </c>
      <c r="K893" s="18" t="n">
        <v>160.8264</v>
      </c>
      <c r="L893" s="8" t="n">
        <v>271995.7552</v>
      </c>
      <c r="M893" s="9" t="n">
        <v>378772313</v>
      </c>
      <c r="N893" s="29" t="n">
        <v>13.7575</v>
      </c>
      <c r="O893" s="30" t="n">
        <v>13.9875</v>
      </c>
      <c r="P893" s="30" t="n">
        <v>12.225</v>
      </c>
      <c r="Q893" s="30" t="n">
        <v>13.7075</v>
      </c>
      <c r="R893" s="31" t="n">
        <v>-0.0036</v>
      </c>
    </row>
    <row r="894">
      <c r="A894" s="11" t="n">
        <v>45286</v>
      </c>
      <c r="B894" s="5" t="inlineStr">
        <is>
          <t>Tuesday</t>
        </is>
      </c>
      <c r="C894" s="10" t="n">
        <v>45261</v>
      </c>
      <c r="D894" s="5" t="inlineStr">
        <is>
          <t>Q3FY24</t>
        </is>
      </c>
      <c r="E894" s="18" t="n">
        <v>5.7952</v>
      </c>
      <c r="F894" s="8" t="n">
        <v>1329.2194</v>
      </c>
      <c r="G894" s="9" t="n">
        <v>1847087</v>
      </c>
      <c r="H894" s="18" t="n">
        <v>0</v>
      </c>
      <c r="I894" s="8" t="n">
        <v>0</v>
      </c>
      <c r="J894" s="9" t="n">
        <v>0</v>
      </c>
      <c r="K894" s="18" t="n">
        <v>5.7952</v>
      </c>
      <c r="L894" s="8" t="n">
        <v>1329.2194</v>
      </c>
      <c r="M894" s="9" t="n">
        <v>1847087</v>
      </c>
      <c r="N894" s="29" t="n">
        <v>13.7075</v>
      </c>
      <c r="O894" s="30" t="n">
        <v>14.95</v>
      </c>
      <c r="P894" s="30" t="n">
        <v>13.7075</v>
      </c>
      <c r="Q894" s="30" t="n">
        <v>14.6775</v>
      </c>
      <c r="R894" s="31" t="n">
        <v>0.0708</v>
      </c>
    </row>
    <row r="895">
      <c r="A895" s="11" t="n">
        <v>45287</v>
      </c>
      <c r="B895" s="5" t="inlineStr">
        <is>
          <t>Wednesday</t>
        </is>
      </c>
      <c r="C895" s="10" t="n">
        <v>45261</v>
      </c>
      <c r="D895" s="5" t="inlineStr">
        <is>
          <t>Q3FY24</t>
        </is>
      </c>
      <c r="E895" s="18" t="n">
        <v>7.9327</v>
      </c>
      <c r="F895" s="8" t="n">
        <v>2616.403</v>
      </c>
      <c r="G895" s="9" t="n">
        <v>3616600</v>
      </c>
      <c r="H895" s="18" t="n">
        <v>0</v>
      </c>
      <c r="I895" s="8" t="n">
        <v>0</v>
      </c>
      <c r="J895" s="9" t="n">
        <v>0</v>
      </c>
      <c r="K895" s="18" t="n">
        <v>7.9327</v>
      </c>
      <c r="L895" s="8" t="n">
        <v>2616.403</v>
      </c>
      <c r="M895" s="9" t="n">
        <v>3616600</v>
      </c>
      <c r="N895" s="29" t="n">
        <v>14.6775</v>
      </c>
      <c r="O895" s="30" t="n">
        <v>15.7325</v>
      </c>
      <c r="P895" s="30" t="n">
        <v>14.47</v>
      </c>
      <c r="Q895" s="30" t="n">
        <v>15.5575</v>
      </c>
      <c r="R895" s="31" t="n">
        <v>0.06</v>
      </c>
    </row>
    <row r="896">
      <c r="A896" s="11" t="n">
        <v>45288</v>
      </c>
      <c r="B896" s="5" t="inlineStr">
        <is>
          <t>Thursday</t>
        </is>
      </c>
      <c r="C896" s="10" t="n">
        <v>45261</v>
      </c>
      <c r="D896" s="5" t="inlineStr">
        <is>
          <t>Q3FY24</t>
        </is>
      </c>
      <c r="E896" s="18" t="n">
        <v>12.5607</v>
      </c>
      <c r="F896" s="8" t="n">
        <v>7558.4274</v>
      </c>
      <c r="G896" s="9" t="n">
        <v>10410811</v>
      </c>
      <c r="H896" s="18" t="n">
        <v>0</v>
      </c>
      <c r="I896" s="8" t="n">
        <v>0</v>
      </c>
      <c r="J896" s="9" t="n">
        <v>0</v>
      </c>
      <c r="K896" s="18" t="n">
        <v>12.5607</v>
      </c>
      <c r="L896" s="8" t="n">
        <v>7558.4274</v>
      </c>
      <c r="M896" s="9" t="n">
        <v>10410811</v>
      </c>
      <c r="N896" s="29" t="n">
        <v>15.5575</v>
      </c>
      <c r="O896" s="30" t="n">
        <v>16.47</v>
      </c>
      <c r="P896" s="30" t="n">
        <v>14.9625</v>
      </c>
      <c r="Q896" s="30" t="n">
        <v>15.14</v>
      </c>
      <c r="R896" s="31" t="n">
        <v>-0.0268</v>
      </c>
    </row>
    <row r="897">
      <c r="A897" s="11" t="n">
        <v>45289</v>
      </c>
      <c r="B897" s="5" t="inlineStr">
        <is>
          <t>Friday</t>
        </is>
      </c>
      <c r="C897" s="10" t="n">
        <v>45261</v>
      </c>
      <c r="D897" s="5" t="inlineStr">
        <is>
          <t>Q3FY24</t>
        </is>
      </c>
      <c r="E897" s="18" t="n">
        <v>120.5498</v>
      </c>
      <c r="F897" s="8" t="n">
        <v>238750.0877</v>
      </c>
      <c r="G897" s="9" t="n">
        <v>330151086</v>
      </c>
      <c r="H897" s="18" t="n">
        <v>0</v>
      </c>
      <c r="I897" s="8" t="n">
        <v>0</v>
      </c>
      <c r="J897" s="9" t="n">
        <v>0</v>
      </c>
      <c r="K897" s="18" t="n">
        <v>120.5498</v>
      </c>
      <c r="L897" s="8" t="n">
        <v>238750.0877</v>
      </c>
      <c r="M897" s="9" t="n">
        <v>330151086</v>
      </c>
      <c r="N897" s="29" t="n">
        <v>15.14</v>
      </c>
      <c r="O897" s="30" t="n">
        <v>15.4275</v>
      </c>
      <c r="P897" s="30" t="n">
        <v>14.3725</v>
      </c>
      <c r="Q897" s="30" t="n">
        <v>14.5025</v>
      </c>
      <c r="R897" s="31" t="n">
        <v>-0.0421</v>
      </c>
    </row>
    <row r="898">
      <c r="A898" s="11" t="n">
        <v>45292</v>
      </c>
      <c r="B898" s="5" t="inlineStr">
        <is>
          <t>Monday</t>
        </is>
      </c>
      <c r="C898" s="10" t="n">
        <v>45292</v>
      </c>
      <c r="D898" s="5" t="inlineStr">
        <is>
          <t>Q4FY24</t>
        </is>
      </c>
      <c r="E898" s="18" t="n">
        <v>24.8426</v>
      </c>
      <c r="F898" s="8" t="n">
        <v>45568.1373</v>
      </c>
      <c r="G898" s="9" t="n">
        <v>55949372</v>
      </c>
      <c r="H898" s="18" t="n">
        <v>0</v>
      </c>
      <c r="I898" s="8" t="n">
        <v>0</v>
      </c>
      <c r="J898" s="9" t="n">
        <v>0</v>
      </c>
      <c r="K898" s="18" t="n">
        <v>24.8426</v>
      </c>
      <c r="L898" s="8" t="n">
        <v>45568.1373</v>
      </c>
      <c r="M898" s="9" t="n">
        <v>55949372</v>
      </c>
      <c r="N898" s="29" t="n">
        <v>14.5025</v>
      </c>
      <c r="O898" s="30" t="n">
        <v>14.8675</v>
      </c>
      <c r="P898" s="30" t="n">
        <v>14.3275</v>
      </c>
      <c r="Q898" s="30" t="n">
        <v>14.68</v>
      </c>
      <c r="R898" s="31" t="n">
        <v>0.0122</v>
      </c>
    </row>
    <row r="899">
      <c r="A899" s="11" t="n">
        <v>45293</v>
      </c>
      <c r="B899" s="5" t="inlineStr">
        <is>
          <t>Tuesday</t>
        </is>
      </c>
      <c r="C899" s="10" t="n">
        <v>45292</v>
      </c>
      <c r="D899" s="5" t="inlineStr">
        <is>
          <t>Q4FY24</t>
        </is>
      </c>
      <c r="E899" s="18" t="n">
        <v>7.2419</v>
      </c>
      <c r="F899" s="8" t="n">
        <v>2136.3213</v>
      </c>
      <c r="G899" s="9" t="n">
        <v>2945316</v>
      </c>
      <c r="H899" s="18" t="n">
        <v>0</v>
      </c>
      <c r="I899" s="8" t="n">
        <v>0</v>
      </c>
      <c r="J899" s="9" t="n">
        <v>0</v>
      </c>
      <c r="K899" s="18" t="n">
        <v>7.2419</v>
      </c>
      <c r="L899" s="8" t="n">
        <v>2136.3213</v>
      </c>
      <c r="M899" s="9" t="n">
        <v>2945316</v>
      </c>
      <c r="N899" s="29" t="n">
        <v>14.68</v>
      </c>
      <c r="O899" s="30" t="n">
        <v>15.08</v>
      </c>
      <c r="P899" s="30" t="n">
        <v>14.2425</v>
      </c>
      <c r="Q899" s="30" t="n">
        <v>14.58</v>
      </c>
      <c r="R899" s="31" t="n">
        <v>-0.0068</v>
      </c>
    </row>
    <row r="900">
      <c r="A900" s="11" t="n">
        <v>45294</v>
      </c>
      <c r="B900" s="5" t="inlineStr">
        <is>
          <t>Wednesday</t>
        </is>
      </c>
      <c r="C900" s="10" t="n">
        <v>45292</v>
      </c>
      <c r="D900" s="5" t="inlineStr">
        <is>
          <t>Q4FY24</t>
        </is>
      </c>
      <c r="E900" s="18" t="n">
        <v>6.8514</v>
      </c>
      <c r="F900" s="8" t="n">
        <v>2945.786</v>
      </c>
      <c r="G900" s="9" t="n">
        <v>4063709</v>
      </c>
      <c r="H900" s="18" t="n">
        <v>0</v>
      </c>
      <c r="I900" s="8" t="n">
        <v>0</v>
      </c>
      <c r="J900" s="9" t="n">
        <v>0</v>
      </c>
      <c r="K900" s="18" t="n">
        <v>6.8514</v>
      </c>
      <c r="L900" s="8" t="n">
        <v>2945.786</v>
      </c>
      <c r="M900" s="9" t="n">
        <v>4063709</v>
      </c>
      <c r="N900" s="29" t="n">
        <v>14.58</v>
      </c>
      <c r="O900" s="30" t="n">
        <v>14.78</v>
      </c>
      <c r="P900" s="30" t="n">
        <v>14.0225</v>
      </c>
      <c r="Q900" s="30" t="n">
        <v>14.0975</v>
      </c>
      <c r="R900" s="31" t="n">
        <v>-0.0331</v>
      </c>
    </row>
    <row r="901">
      <c r="A901" s="11" t="n">
        <v>45295</v>
      </c>
      <c r="B901" s="5" t="inlineStr">
        <is>
          <t>Thursday</t>
        </is>
      </c>
      <c r="C901" s="10" t="n">
        <v>45292</v>
      </c>
      <c r="D901" s="5" t="inlineStr">
        <is>
          <t>Q4FY24</t>
        </is>
      </c>
      <c r="E901" s="18" t="n">
        <v>14.3722</v>
      </c>
      <c r="F901" s="8" t="n">
        <v>12328.9903</v>
      </c>
      <c r="G901" s="9" t="n">
        <v>17092068</v>
      </c>
      <c r="H901" s="18" t="n">
        <v>0</v>
      </c>
      <c r="I901" s="8" t="n">
        <v>0</v>
      </c>
      <c r="J901" s="9" t="n">
        <v>0</v>
      </c>
      <c r="K901" s="18" t="n">
        <v>14.3722</v>
      </c>
      <c r="L901" s="8" t="n">
        <v>12328.9903</v>
      </c>
      <c r="M901" s="9" t="n">
        <v>17092068</v>
      </c>
      <c r="N901" s="29" t="n">
        <v>14.0975</v>
      </c>
      <c r="O901" s="30" t="n">
        <v>14.2075</v>
      </c>
      <c r="P901" s="30" t="n">
        <v>13.2125</v>
      </c>
      <c r="Q901" s="30" t="n">
        <v>13.33</v>
      </c>
      <c r="R901" s="31" t="n">
        <v>-0.0544</v>
      </c>
    </row>
    <row r="902">
      <c r="A902" s="11" t="n">
        <v>45296</v>
      </c>
      <c r="B902" s="5" t="inlineStr">
        <is>
          <t>Friday</t>
        </is>
      </c>
      <c r="C902" s="10" t="n">
        <v>45292</v>
      </c>
      <c r="D902" s="5" t="inlineStr">
        <is>
          <t>Q4FY24</t>
        </is>
      </c>
      <c r="E902" s="18" t="n">
        <v>94.2317</v>
      </c>
      <c r="F902" s="8" t="n">
        <v>236751.127</v>
      </c>
      <c r="G902" s="9" t="n">
        <v>328589028</v>
      </c>
      <c r="H902" s="18" t="n">
        <v>0</v>
      </c>
      <c r="I902" s="8" t="n">
        <v>0</v>
      </c>
      <c r="J902" s="9" t="n">
        <v>0</v>
      </c>
      <c r="K902" s="18" t="n">
        <v>94.2317</v>
      </c>
      <c r="L902" s="8" t="n">
        <v>236751.127</v>
      </c>
      <c r="M902" s="9" t="n">
        <v>328589028</v>
      </c>
      <c r="N902" s="29" t="n">
        <v>13.33</v>
      </c>
      <c r="O902" s="30" t="n">
        <v>13.4675</v>
      </c>
      <c r="P902" s="30" t="n">
        <v>12.4875</v>
      </c>
      <c r="Q902" s="30" t="n">
        <v>12.63</v>
      </c>
      <c r="R902" s="31" t="n">
        <v>-0.0525</v>
      </c>
    </row>
    <row r="903">
      <c r="A903" s="11" t="n">
        <v>45299</v>
      </c>
      <c r="B903" s="5" t="inlineStr">
        <is>
          <t>Monday</t>
        </is>
      </c>
      <c r="C903" s="10" t="n">
        <v>45292</v>
      </c>
      <c r="D903" s="5" t="inlineStr">
        <is>
          <t>Q4FY24</t>
        </is>
      </c>
      <c r="E903" s="18" t="n">
        <v>37.7094</v>
      </c>
      <c r="F903" s="8" t="n">
        <v>66810.8702</v>
      </c>
      <c r="G903" s="9" t="n">
        <v>82901451</v>
      </c>
      <c r="H903" s="18" t="n">
        <v>0</v>
      </c>
      <c r="I903" s="8" t="n">
        <v>0</v>
      </c>
      <c r="J903" s="9" t="n">
        <v>0</v>
      </c>
      <c r="K903" s="18" t="n">
        <v>37.7094</v>
      </c>
      <c r="L903" s="8" t="n">
        <v>66810.8702</v>
      </c>
      <c r="M903" s="9" t="n">
        <v>82901451</v>
      </c>
      <c r="N903" s="29" t="n">
        <v>12.63</v>
      </c>
      <c r="O903" s="30" t="n">
        <v>13.595</v>
      </c>
      <c r="P903" s="30" t="n">
        <v>12.63</v>
      </c>
      <c r="Q903" s="30" t="n">
        <v>13.4625</v>
      </c>
      <c r="R903" s="31" t="n">
        <v>0.0659</v>
      </c>
    </row>
    <row r="904">
      <c r="A904" s="11" t="n">
        <v>45300</v>
      </c>
      <c r="B904" s="5" t="inlineStr">
        <is>
          <t>Tuesday</t>
        </is>
      </c>
      <c r="C904" s="10" t="n">
        <v>45292</v>
      </c>
      <c r="D904" s="5" t="inlineStr">
        <is>
          <t>Q4FY24</t>
        </is>
      </c>
      <c r="E904" s="18" t="n">
        <v>7.5549</v>
      </c>
      <c r="F904" s="8" t="n">
        <v>2430.747</v>
      </c>
      <c r="G904" s="9" t="n">
        <v>3355136</v>
      </c>
      <c r="H904" s="18" t="n">
        <v>0</v>
      </c>
      <c r="I904" s="8" t="n">
        <v>0</v>
      </c>
      <c r="J904" s="9" t="n">
        <v>0</v>
      </c>
      <c r="K904" s="18" t="n">
        <v>7.5549</v>
      </c>
      <c r="L904" s="8" t="n">
        <v>2430.747</v>
      </c>
      <c r="M904" s="9" t="n">
        <v>3355136</v>
      </c>
      <c r="N904" s="29" t="n">
        <v>13.4625</v>
      </c>
      <c r="O904" s="30" t="n">
        <v>13.505</v>
      </c>
      <c r="P904" s="30" t="n">
        <v>12.775</v>
      </c>
      <c r="Q904" s="30" t="n">
        <v>13.2625</v>
      </c>
      <c r="R904" s="31" t="n">
        <v>-0.0149</v>
      </c>
    </row>
    <row r="905">
      <c r="A905" s="11" t="n">
        <v>45301</v>
      </c>
      <c r="B905" s="5" t="inlineStr">
        <is>
          <t>Wednesday</t>
        </is>
      </c>
      <c r="C905" s="10" t="n">
        <v>45292</v>
      </c>
      <c r="D905" s="5" t="inlineStr">
        <is>
          <t>Q4FY24</t>
        </is>
      </c>
      <c r="E905" s="18" t="n">
        <v>7.5893</v>
      </c>
      <c r="F905" s="8" t="n">
        <v>2927.4196</v>
      </c>
      <c r="G905" s="9" t="n">
        <v>4068326</v>
      </c>
      <c r="H905" s="18" t="n">
        <v>0</v>
      </c>
      <c r="I905" s="8" t="n">
        <v>0</v>
      </c>
      <c r="J905" s="9" t="n">
        <v>0</v>
      </c>
      <c r="K905" s="18" t="n">
        <v>7.5893</v>
      </c>
      <c r="L905" s="8" t="n">
        <v>2927.4196</v>
      </c>
      <c r="M905" s="9" t="n">
        <v>4068326</v>
      </c>
      <c r="N905" s="29" t="n">
        <v>13.2625</v>
      </c>
      <c r="O905" s="30" t="n">
        <v>14.5575</v>
      </c>
      <c r="P905" s="30" t="n">
        <v>12.81</v>
      </c>
      <c r="Q905" s="30" t="n">
        <v>12.97</v>
      </c>
      <c r="R905" s="31" t="n">
        <v>-0.0221</v>
      </c>
    </row>
    <row r="906">
      <c r="A906" s="11" t="n">
        <v>45302</v>
      </c>
      <c r="B906" s="5" t="inlineStr">
        <is>
          <t>Thursday</t>
        </is>
      </c>
      <c r="C906" s="10" t="n">
        <v>45292</v>
      </c>
      <c r="D906" s="5" t="inlineStr">
        <is>
          <t>Q4FY24</t>
        </is>
      </c>
      <c r="E906" s="18" t="n">
        <v>14.6261</v>
      </c>
      <c r="F906" s="8" t="n">
        <v>12169.3319</v>
      </c>
      <c r="G906" s="9" t="n">
        <v>16902134</v>
      </c>
      <c r="H906" s="18" t="n">
        <v>0</v>
      </c>
      <c r="I906" s="8" t="n">
        <v>0</v>
      </c>
      <c r="J906" s="9" t="n">
        <v>0</v>
      </c>
      <c r="K906" s="18" t="n">
        <v>14.6261</v>
      </c>
      <c r="L906" s="8" t="n">
        <v>12169.3319</v>
      </c>
      <c r="M906" s="9" t="n">
        <v>16902134</v>
      </c>
      <c r="N906" s="29" t="n">
        <v>12.97</v>
      </c>
      <c r="O906" s="30" t="n">
        <v>13.19</v>
      </c>
      <c r="P906" s="30" t="n">
        <v>12.63</v>
      </c>
      <c r="Q906" s="30" t="n">
        <v>12.7675</v>
      </c>
      <c r="R906" s="31" t="n">
        <v>-0.0156</v>
      </c>
    </row>
    <row r="907">
      <c r="A907" s="11" t="n">
        <v>45303</v>
      </c>
      <c r="B907" s="5" t="inlineStr">
        <is>
          <t>Friday</t>
        </is>
      </c>
      <c r="C907" s="10" t="n">
        <v>45292</v>
      </c>
      <c r="D907" s="5" t="inlineStr">
        <is>
          <t>Q4FY24</t>
        </is>
      </c>
      <c r="E907" s="18" t="n">
        <v>157.4611</v>
      </c>
      <c r="F907" s="8" t="n">
        <v>286951.1544</v>
      </c>
      <c r="G907" s="9" t="n">
        <v>396303714</v>
      </c>
      <c r="H907" s="18" t="n">
        <v>0</v>
      </c>
      <c r="I907" s="8" t="n">
        <v>0</v>
      </c>
      <c r="J907" s="9" t="n">
        <v>0</v>
      </c>
      <c r="K907" s="18" t="n">
        <v>157.4611</v>
      </c>
      <c r="L907" s="8" t="n">
        <v>286951.1544</v>
      </c>
      <c r="M907" s="9" t="n">
        <v>396303714</v>
      </c>
      <c r="N907" s="29" t="n">
        <v>12.7675</v>
      </c>
      <c r="O907" s="30" t="n">
        <v>13.285</v>
      </c>
      <c r="P907" s="30" t="n">
        <v>12.42</v>
      </c>
      <c r="Q907" s="30" t="n">
        <v>13.1</v>
      </c>
      <c r="R907" s="31" t="n">
        <v>0.026</v>
      </c>
    </row>
    <row r="908">
      <c r="A908" s="11" t="n">
        <v>45306</v>
      </c>
      <c r="B908" s="5" t="inlineStr">
        <is>
          <t>Monday</t>
        </is>
      </c>
      <c r="C908" s="10" t="n">
        <v>45292</v>
      </c>
      <c r="D908" s="5" t="inlineStr">
        <is>
          <t>Q4FY24</t>
        </is>
      </c>
      <c r="E908" s="18" t="n">
        <v>41.1291</v>
      </c>
      <c r="F908" s="8" t="n">
        <v>67057.77959999999</v>
      </c>
      <c r="G908" s="9" t="n">
        <v>82653092</v>
      </c>
      <c r="H908" s="18" t="n">
        <v>0</v>
      </c>
      <c r="I908" s="8" t="n">
        <v>0</v>
      </c>
      <c r="J908" s="9" t="n">
        <v>0</v>
      </c>
      <c r="K908" s="18" t="n">
        <v>41.1291</v>
      </c>
      <c r="L908" s="8" t="n">
        <v>67057.77959999999</v>
      </c>
      <c r="M908" s="9" t="n">
        <v>82653092</v>
      </c>
      <c r="N908" s="29" t="n">
        <v>13.1</v>
      </c>
      <c r="O908" s="30" t="n">
        <v>13.885</v>
      </c>
      <c r="P908" s="30" t="n">
        <v>11.7875</v>
      </c>
      <c r="Q908" s="30" t="n">
        <v>13.785</v>
      </c>
      <c r="R908" s="31" t="n">
        <v>0.0523</v>
      </c>
    </row>
    <row r="909">
      <c r="A909" s="11" t="n">
        <v>45307</v>
      </c>
      <c r="B909" s="5" t="inlineStr">
        <is>
          <t>Tuesday</t>
        </is>
      </c>
      <c r="C909" s="10" t="n">
        <v>45292</v>
      </c>
      <c r="D909" s="5" t="inlineStr">
        <is>
          <t>Q4FY24</t>
        </is>
      </c>
      <c r="E909" s="18" t="n">
        <v>5.3677</v>
      </c>
      <c r="F909" s="8" t="n">
        <v>1655.1508</v>
      </c>
      <c r="G909" s="9" t="n">
        <v>2249503</v>
      </c>
      <c r="H909" s="18" t="n">
        <v>0</v>
      </c>
      <c r="I909" s="8" t="n">
        <v>0</v>
      </c>
      <c r="J909" s="9" t="n">
        <v>0</v>
      </c>
      <c r="K909" s="18" t="n">
        <v>5.3677</v>
      </c>
      <c r="L909" s="8" t="n">
        <v>1655.1508</v>
      </c>
      <c r="M909" s="9" t="n">
        <v>2249503</v>
      </c>
      <c r="N909" s="29" t="n">
        <v>13.785</v>
      </c>
      <c r="O909" s="30" t="n">
        <v>14.0425</v>
      </c>
      <c r="P909" s="30" t="n">
        <v>12.485</v>
      </c>
      <c r="Q909" s="30" t="n">
        <v>13.5725</v>
      </c>
      <c r="R909" s="31" t="n">
        <v>-0.0154</v>
      </c>
    </row>
    <row r="910">
      <c r="A910" s="11" t="n">
        <v>45308</v>
      </c>
      <c r="B910" s="5" t="inlineStr">
        <is>
          <t>Wednesday</t>
        </is>
      </c>
      <c r="C910" s="10" t="n">
        <v>45292</v>
      </c>
      <c r="D910" s="5" t="inlineStr">
        <is>
          <t>Q4FY24</t>
        </is>
      </c>
      <c r="E910" s="18" t="n">
        <v>8.907400000000001</v>
      </c>
      <c r="F910" s="8" t="n">
        <v>2819.426</v>
      </c>
      <c r="G910" s="9" t="n">
        <v>3872557</v>
      </c>
      <c r="H910" s="18" t="n">
        <v>0</v>
      </c>
      <c r="I910" s="8" t="n">
        <v>0</v>
      </c>
      <c r="J910" s="9" t="n">
        <v>0</v>
      </c>
      <c r="K910" s="18" t="n">
        <v>8.907400000000001</v>
      </c>
      <c r="L910" s="8" t="n">
        <v>2819.426</v>
      </c>
      <c r="M910" s="9" t="n">
        <v>3872557</v>
      </c>
      <c r="N910" s="29" t="n">
        <v>13.5725</v>
      </c>
      <c r="O910" s="30" t="n">
        <v>15.23</v>
      </c>
      <c r="P910" s="30" t="n">
        <v>12.715</v>
      </c>
      <c r="Q910" s="30" t="n">
        <v>15.08</v>
      </c>
      <c r="R910" s="31" t="n">
        <v>0.1111</v>
      </c>
    </row>
    <row r="911">
      <c r="A911" s="11" t="n">
        <v>45309</v>
      </c>
      <c r="B911" s="5" t="inlineStr">
        <is>
          <t>Thursday</t>
        </is>
      </c>
      <c r="C911" s="10" t="n">
        <v>45292</v>
      </c>
      <c r="D911" s="5" t="inlineStr">
        <is>
          <t>Q4FY24</t>
        </is>
      </c>
      <c r="E911" s="18" t="n">
        <v>25.5435</v>
      </c>
      <c r="F911" s="8" t="n">
        <v>15677.6748</v>
      </c>
      <c r="G911" s="9" t="n">
        <v>21904206</v>
      </c>
      <c r="H911" s="18" t="n">
        <v>0</v>
      </c>
      <c r="I911" s="8" t="n">
        <v>0</v>
      </c>
      <c r="J911" s="9" t="n">
        <v>0</v>
      </c>
      <c r="K911" s="18" t="n">
        <v>25.5435</v>
      </c>
      <c r="L911" s="8" t="n">
        <v>15677.6748</v>
      </c>
      <c r="M911" s="9" t="n">
        <v>21904206</v>
      </c>
      <c r="N911" s="29" t="n">
        <v>15.08</v>
      </c>
      <c r="O911" s="30" t="n">
        <v>15.705</v>
      </c>
      <c r="P911" s="30" t="n">
        <v>12.98</v>
      </c>
      <c r="Q911" s="30" t="n">
        <v>14.07</v>
      </c>
      <c r="R911" s="31" t="n">
        <v>-0.067</v>
      </c>
    </row>
    <row r="912">
      <c r="A912" s="11" t="n">
        <v>45310</v>
      </c>
      <c r="B912" s="5" t="inlineStr">
        <is>
          <t>Friday</t>
        </is>
      </c>
      <c r="C912" s="10" t="n">
        <v>45292</v>
      </c>
      <c r="D912" s="5" t="inlineStr">
        <is>
          <t>Q4FY24</t>
        </is>
      </c>
      <c r="E912" s="18" t="n">
        <v>138.1454</v>
      </c>
      <c r="F912" s="8" t="n">
        <v>263197.9428</v>
      </c>
      <c r="G912" s="9" t="n">
        <v>366731714</v>
      </c>
      <c r="H912" s="18" t="n">
        <v>0</v>
      </c>
      <c r="I912" s="8" t="n">
        <v>0</v>
      </c>
      <c r="J912" s="9" t="n">
        <v>0</v>
      </c>
      <c r="K912" s="18" t="n">
        <v>138.1454</v>
      </c>
      <c r="L912" s="8" t="n">
        <v>263197.9428</v>
      </c>
      <c r="M912" s="9" t="n">
        <v>366731714</v>
      </c>
      <c r="N912" s="29" t="n">
        <v>14.07</v>
      </c>
      <c r="O912" s="30" t="n">
        <v>14.1125</v>
      </c>
      <c r="P912" s="30" t="n">
        <v>13.6775</v>
      </c>
      <c r="Q912" s="30" t="n">
        <v>13.8775</v>
      </c>
      <c r="R912" s="31" t="n">
        <v>-0.0137</v>
      </c>
    </row>
    <row r="913">
      <c r="A913" s="11" t="n">
        <v>45311</v>
      </c>
      <c r="B913" s="5" t="inlineStr">
        <is>
          <t>Saturday</t>
        </is>
      </c>
      <c r="C913" s="10" t="n">
        <v>45292</v>
      </c>
      <c r="D913" s="5" t="inlineStr">
        <is>
          <t>Q4FY24</t>
        </is>
      </c>
      <c r="E913" s="18" t="n">
        <v>59.6238</v>
      </c>
      <c r="F913" s="8" t="n">
        <v>74335.9961</v>
      </c>
      <c r="G913" s="9" t="n">
        <v>95081128</v>
      </c>
      <c r="H913" s="18" t="n">
        <v>0</v>
      </c>
      <c r="I913" s="8" t="n">
        <v>0</v>
      </c>
      <c r="J913" s="9" t="n">
        <v>0</v>
      </c>
      <c r="K913" s="18" t="n">
        <v>59.6238</v>
      </c>
      <c r="L913" s="8" t="n">
        <v>74335.9961</v>
      </c>
      <c r="M913" s="9" t="n">
        <v>95081128</v>
      </c>
      <c r="N913" s="29" t="n">
        <v>13.8775</v>
      </c>
      <c r="O913" s="30" t="n">
        <v>14.2475</v>
      </c>
      <c r="P913" s="30" t="n">
        <v>13.0975</v>
      </c>
      <c r="Q913" s="30" t="n">
        <v>13.8025</v>
      </c>
      <c r="R913" s="31" t="n">
        <v>-0.0054</v>
      </c>
    </row>
    <row r="914">
      <c r="A914" s="11" t="n">
        <v>45314</v>
      </c>
      <c r="B914" s="5" t="inlineStr">
        <is>
          <t>Tuesday</t>
        </is>
      </c>
      <c r="C914" s="10" t="n">
        <v>45292</v>
      </c>
      <c r="D914" s="5" t="inlineStr">
        <is>
          <t>Q4FY24</t>
        </is>
      </c>
      <c r="E914" s="18" t="n">
        <v>8.69</v>
      </c>
      <c r="F914" s="8" t="n">
        <v>2689.973</v>
      </c>
      <c r="G914" s="9" t="n">
        <v>3740908</v>
      </c>
      <c r="H914" s="18" t="n">
        <v>0</v>
      </c>
      <c r="I914" s="8" t="n">
        <v>0</v>
      </c>
      <c r="J914" s="9" t="n">
        <v>0</v>
      </c>
      <c r="K914" s="18" t="n">
        <v>8.69</v>
      </c>
      <c r="L914" s="8" t="n">
        <v>2689.973</v>
      </c>
      <c r="M914" s="9" t="n">
        <v>3740908</v>
      </c>
      <c r="N914" s="29" t="n">
        <v>13.8025</v>
      </c>
      <c r="O914" s="30" t="n">
        <v>15.405</v>
      </c>
      <c r="P914" s="30" t="n">
        <v>12.195</v>
      </c>
      <c r="Q914" s="30" t="n">
        <v>14.8525</v>
      </c>
      <c r="R914" s="31" t="n">
        <v>0.0761</v>
      </c>
    </row>
    <row r="915">
      <c r="A915" s="11" t="n">
        <v>45315</v>
      </c>
      <c r="B915" s="5" t="inlineStr">
        <is>
          <t>Wednesday</t>
        </is>
      </c>
      <c r="C915" s="10" t="n">
        <v>45292</v>
      </c>
      <c r="D915" s="5" t="inlineStr">
        <is>
          <t>Q4FY24</t>
        </is>
      </c>
      <c r="E915" s="18" t="n">
        <v>20.7785</v>
      </c>
      <c r="F915" s="8" t="n">
        <v>9769.4439</v>
      </c>
      <c r="G915" s="9" t="n">
        <v>13748637</v>
      </c>
      <c r="H915" s="18" t="n">
        <v>0</v>
      </c>
      <c r="I915" s="8" t="n">
        <v>0</v>
      </c>
      <c r="J915" s="9" t="n">
        <v>0</v>
      </c>
      <c r="K915" s="18" t="n">
        <v>20.7785</v>
      </c>
      <c r="L915" s="8" t="n">
        <v>9769.4439</v>
      </c>
      <c r="M915" s="9" t="n">
        <v>13748637</v>
      </c>
      <c r="N915" s="29" t="n">
        <v>14.8525</v>
      </c>
      <c r="O915" s="30" t="n">
        <v>15.6475</v>
      </c>
      <c r="P915" s="30" t="n">
        <v>14.03</v>
      </c>
      <c r="Q915" s="30" t="n">
        <v>14.375</v>
      </c>
      <c r="R915" s="31" t="n">
        <v>-0.0321</v>
      </c>
    </row>
    <row r="916">
      <c r="A916" s="11" t="n">
        <v>45316</v>
      </c>
      <c r="B916" s="5" t="inlineStr">
        <is>
          <t>Thursday</t>
        </is>
      </c>
      <c r="C916" s="10" t="n">
        <v>45292</v>
      </c>
      <c r="D916" s="5" t="inlineStr">
        <is>
          <t>Q4FY24</t>
        </is>
      </c>
      <c r="E916" s="18" t="n">
        <v>63.4811</v>
      </c>
      <c r="F916" s="8" t="n">
        <v>89045.3778</v>
      </c>
      <c r="G916" s="9" t="n">
        <v>126020218</v>
      </c>
      <c r="H916" s="18" t="n">
        <v>0</v>
      </c>
      <c r="I916" s="8" t="n">
        <v>0</v>
      </c>
      <c r="J916" s="9" t="n">
        <v>0</v>
      </c>
      <c r="K916" s="18" t="n">
        <v>63.4811</v>
      </c>
      <c r="L916" s="8" t="n">
        <v>89045.3778</v>
      </c>
      <c r="M916" s="9" t="n">
        <v>126020218</v>
      </c>
      <c r="N916" s="29" t="n">
        <v>14.375</v>
      </c>
      <c r="O916" s="30" t="n">
        <v>15.3375</v>
      </c>
      <c r="P916" s="30" t="n">
        <v>13.36</v>
      </c>
      <c r="Q916" s="30" t="n">
        <v>13.865</v>
      </c>
      <c r="R916" s="31" t="n">
        <v>-0.0355</v>
      </c>
    </row>
    <row r="917">
      <c r="A917" s="11" t="n">
        <v>45320</v>
      </c>
      <c r="B917" s="5" t="inlineStr">
        <is>
          <t>Monday</t>
        </is>
      </c>
      <c r="C917" s="10" t="n">
        <v>45292</v>
      </c>
      <c r="D917" s="5" t="inlineStr">
        <is>
          <t>Q4FY24</t>
        </is>
      </c>
      <c r="E917" s="18" t="n">
        <v>52.1907</v>
      </c>
      <c r="F917" s="8" t="n">
        <v>64999.9741</v>
      </c>
      <c r="G917" s="9" t="n">
        <v>84244277</v>
      </c>
      <c r="H917" s="18" t="n">
        <v>0</v>
      </c>
      <c r="I917" s="8" t="n">
        <v>0</v>
      </c>
      <c r="J917" s="9" t="n">
        <v>0</v>
      </c>
      <c r="K917" s="18" t="n">
        <v>52.1907</v>
      </c>
      <c r="L917" s="8" t="n">
        <v>64999.9741</v>
      </c>
      <c r="M917" s="9" t="n">
        <v>84244277</v>
      </c>
      <c r="N917" s="29" t="n">
        <v>13.865</v>
      </c>
      <c r="O917" s="30" t="n">
        <v>15.8475</v>
      </c>
      <c r="P917" s="30" t="n">
        <v>13.795</v>
      </c>
      <c r="Q917" s="30" t="n">
        <v>15.68</v>
      </c>
      <c r="R917" s="31" t="n">
        <v>0.1309</v>
      </c>
    </row>
    <row r="918">
      <c r="A918" s="11" t="n">
        <v>45321</v>
      </c>
      <c r="B918" s="5" t="inlineStr">
        <is>
          <t>Tuesday</t>
        </is>
      </c>
      <c r="C918" s="10" t="n">
        <v>45292</v>
      </c>
      <c r="D918" s="5" t="inlineStr">
        <is>
          <t>Q4FY24</t>
        </is>
      </c>
      <c r="E918" s="18" t="n">
        <v>5.5733</v>
      </c>
      <c r="F918" s="8" t="n">
        <v>977.6534</v>
      </c>
      <c r="G918" s="9" t="n">
        <v>1352418</v>
      </c>
      <c r="H918" s="18" t="n">
        <v>0</v>
      </c>
      <c r="I918" s="8" t="n">
        <v>0</v>
      </c>
      <c r="J918" s="9" t="n">
        <v>0</v>
      </c>
      <c r="K918" s="18" t="n">
        <v>5.5733</v>
      </c>
      <c r="L918" s="8" t="n">
        <v>977.6534</v>
      </c>
      <c r="M918" s="9" t="n">
        <v>1352418</v>
      </c>
      <c r="N918" s="29" t="n">
        <v>15.68</v>
      </c>
      <c r="O918" s="30" t="n">
        <v>16.575</v>
      </c>
      <c r="P918" s="30" t="n">
        <v>14.9875</v>
      </c>
      <c r="Q918" s="30" t="n">
        <v>16.1025</v>
      </c>
      <c r="R918" s="31" t="n">
        <v>0.0269</v>
      </c>
    </row>
    <row r="919">
      <c r="A919" s="11" t="n">
        <v>45322</v>
      </c>
      <c r="B919" s="5" t="inlineStr">
        <is>
          <t>Wednesday</t>
        </is>
      </c>
      <c r="C919" s="10" t="n">
        <v>45292</v>
      </c>
      <c r="D919" s="5" t="inlineStr">
        <is>
          <t>Q4FY24</t>
        </is>
      </c>
      <c r="E919" s="18" t="n">
        <v>5.8049</v>
      </c>
      <c r="F919" s="8" t="n">
        <v>1166.0323</v>
      </c>
      <c r="G919" s="9" t="n">
        <v>1612627</v>
      </c>
      <c r="H919" s="18" t="n">
        <v>0</v>
      </c>
      <c r="I919" s="8" t="n">
        <v>0</v>
      </c>
      <c r="J919" s="9" t="n">
        <v>0</v>
      </c>
      <c r="K919" s="18" t="n">
        <v>5.8049</v>
      </c>
      <c r="L919" s="8" t="n">
        <v>1166.0323</v>
      </c>
      <c r="M919" s="9" t="n">
        <v>1612627</v>
      </c>
      <c r="N919" s="29" t="n">
        <v>16.1025</v>
      </c>
      <c r="O919" s="30" t="n">
        <v>16.5325</v>
      </c>
      <c r="P919" s="30" t="n">
        <v>15.8</v>
      </c>
      <c r="Q919" s="30" t="n">
        <v>16.0475</v>
      </c>
      <c r="R919" s="31" t="n">
        <v>-0.0034</v>
      </c>
    </row>
    <row r="920">
      <c r="A920" s="11" t="n">
        <v>45323</v>
      </c>
      <c r="B920" s="5" t="inlineStr">
        <is>
          <t>Thursday</t>
        </is>
      </c>
      <c r="C920" s="10" t="n">
        <v>45323</v>
      </c>
      <c r="D920" s="5" t="inlineStr">
        <is>
          <t>Q4FY24</t>
        </is>
      </c>
      <c r="E920" s="18" t="n">
        <v>22.1093</v>
      </c>
      <c r="F920" s="8" t="n">
        <v>14814.8377</v>
      </c>
      <c r="G920" s="9" t="n">
        <v>20543340</v>
      </c>
      <c r="H920" s="18" t="n">
        <v>0</v>
      </c>
      <c r="I920" s="8" t="n">
        <v>0</v>
      </c>
      <c r="J920" s="9" t="n">
        <v>0</v>
      </c>
      <c r="K920" s="18" t="n">
        <v>22.1093</v>
      </c>
      <c r="L920" s="8" t="n">
        <v>14814.8377</v>
      </c>
      <c r="M920" s="9" t="n">
        <v>20543340</v>
      </c>
      <c r="N920" s="29" t="n">
        <v>16.0475</v>
      </c>
      <c r="O920" s="30" t="n">
        <v>16.1075</v>
      </c>
      <c r="P920" s="30" t="n">
        <v>14.36</v>
      </c>
      <c r="Q920" s="30" t="n">
        <v>14.455</v>
      </c>
      <c r="R920" s="31" t="n">
        <v>-0.0992</v>
      </c>
    </row>
    <row r="921">
      <c r="A921" s="11" t="n">
        <v>45324</v>
      </c>
      <c r="B921" s="5" t="inlineStr">
        <is>
          <t>Friday</t>
        </is>
      </c>
      <c r="C921" s="10" t="n">
        <v>45323</v>
      </c>
      <c r="D921" s="5" t="inlineStr">
        <is>
          <t>Q4FY24</t>
        </is>
      </c>
      <c r="E921" s="18" t="n">
        <v>276.0147</v>
      </c>
      <c r="F921" s="8" t="n">
        <v>356881.3214</v>
      </c>
      <c r="G921" s="9" t="n">
        <v>492722148</v>
      </c>
      <c r="H921" s="18" t="n">
        <v>0</v>
      </c>
      <c r="I921" s="8" t="n">
        <v>0</v>
      </c>
      <c r="J921" s="9" t="n">
        <v>0</v>
      </c>
      <c r="K921" s="18" t="n">
        <v>276.0147</v>
      </c>
      <c r="L921" s="8" t="n">
        <v>356881.3214</v>
      </c>
      <c r="M921" s="9" t="n">
        <v>492722148</v>
      </c>
      <c r="N921" s="29" t="n">
        <v>14.455</v>
      </c>
      <c r="O921" s="30" t="n">
        <v>15.1325</v>
      </c>
      <c r="P921" s="30" t="n">
        <v>14.025</v>
      </c>
      <c r="Q921" s="30" t="n">
        <v>14.6975</v>
      </c>
      <c r="R921" s="31" t="n">
        <v>0.0168</v>
      </c>
    </row>
    <row r="922">
      <c r="A922" s="11" t="n">
        <v>45327</v>
      </c>
      <c r="B922" s="5" t="inlineStr">
        <is>
          <t>Monday</t>
        </is>
      </c>
      <c r="C922" s="10" t="n">
        <v>45323</v>
      </c>
      <c r="D922" s="5" t="inlineStr">
        <is>
          <t>Q4FY24</t>
        </is>
      </c>
      <c r="E922" s="18" t="n">
        <v>58.4845</v>
      </c>
      <c r="F922" s="8" t="n">
        <v>76967.1738</v>
      </c>
      <c r="G922" s="9" t="n">
        <v>99026643</v>
      </c>
      <c r="H922" s="18" t="n">
        <v>0</v>
      </c>
      <c r="I922" s="8" t="n">
        <v>0</v>
      </c>
      <c r="J922" s="9" t="n">
        <v>0</v>
      </c>
      <c r="K922" s="18" t="n">
        <v>58.4845</v>
      </c>
      <c r="L922" s="8" t="n">
        <v>76967.1738</v>
      </c>
      <c r="M922" s="9" t="n">
        <v>99026643</v>
      </c>
      <c r="N922" s="29" t="n">
        <v>14.6975</v>
      </c>
      <c r="O922" s="30" t="n">
        <v>16.05</v>
      </c>
      <c r="P922" s="30" t="n">
        <v>14.6975</v>
      </c>
      <c r="Q922" s="30" t="n">
        <v>15.6175</v>
      </c>
      <c r="R922" s="31" t="n">
        <v>0.0626</v>
      </c>
    </row>
    <row r="923">
      <c r="A923" s="11" t="n">
        <v>45328</v>
      </c>
      <c r="B923" s="5" t="inlineStr">
        <is>
          <t>Tuesday</t>
        </is>
      </c>
      <c r="C923" s="10" t="n">
        <v>45323</v>
      </c>
      <c r="D923" s="5" t="inlineStr">
        <is>
          <t>Q4FY24</t>
        </is>
      </c>
      <c r="E923" s="18" t="n">
        <v>7.2938</v>
      </c>
      <c r="F923" s="8" t="n">
        <v>1499.3884</v>
      </c>
      <c r="G923" s="9" t="n">
        <v>2063994</v>
      </c>
      <c r="H923" s="18" t="n">
        <v>0</v>
      </c>
      <c r="I923" s="8" t="n">
        <v>0</v>
      </c>
      <c r="J923" s="9" t="n">
        <v>0</v>
      </c>
      <c r="K923" s="18" t="n">
        <v>7.2938</v>
      </c>
      <c r="L923" s="8" t="n">
        <v>1499.3884</v>
      </c>
      <c r="M923" s="9" t="n">
        <v>2063994</v>
      </c>
      <c r="N923" s="29" t="n">
        <v>15.6175</v>
      </c>
      <c r="O923" s="30" t="n">
        <v>15.9825</v>
      </c>
      <c r="P923" s="30" t="n">
        <v>15.0875</v>
      </c>
      <c r="Q923" s="30" t="n">
        <v>15.785</v>
      </c>
      <c r="R923" s="31" t="n">
        <v>0.0107</v>
      </c>
    </row>
    <row r="924">
      <c r="A924" s="11" t="n">
        <v>45329</v>
      </c>
      <c r="B924" s="5" t="inlineStr">
        <is>
          <t>Wednesday</t>
        </is>
      </c>
      <c r="C924" s="10" t="n">
        <v>45323</v>
      </c>
      <c r="D924" s="5" t="inlineStr">
        <is>
          <t>Q4FY24</t>
        </is>
      </c>
      <c r="E924" s="18" t="n">
        <v>8.8161</v>
      </c>
      <c r="F924" s="8" t="n">
        <v>2533.2267</v>
      </c>
      <c r="G924" s="9" t="n">
        <v>3488324</v>
      </c>
      <c r="H924" s="18" t="n">
        <v>0</v>
      </c>
      <c r="I924" s="8" t="n">
        <v>0</v>
      </c>
      <c r="J924" s="9" t="n">
        <v>0</v>
      </c>
      <c r="K924" s="18" t="n">
        <v>8.8161</v>
      </c>
      <c r="L924" s="8" t="n">
        <v>2533.2267</v>
      </c>
      <c r="M924" s="9" t="n">
        <v>3488324</v>
      </c>
      <c r="N924" s="29" t="n">
        <v>15.785</v>
      </c>
      <c r="O924" s="30" t="n">
        <v>16.0175</v>
      </c>
      <c r="P924" s="30" t="n">
        <v>14.74</v>
      </c>
      <c r="Q924" s="30" t="n">
        <v>15.505</v>
      </c>
      <c r="R924" s="31" t="n">
        <v>-0.0177</v>
      </c>
    </row>
    <row r="925">
      <c r="A925" s="11" t="n">
        <v>45330</v>
      </c>
      <c r="B925" s="5" t="inlineStr">
        <is>
          <t>Thursday</t>
        </is>
      </c>
      <c r="C925" s="10" t="n">
        <v>45323</v>
      </c>
      <c r="D925" s="5" t="inlineStr">
        <is>
          <t>Q4FY24</t>
        </is>
      </c>
      <c r="E925" s="18" t="n">
        <v>26.9356</v>
      </c>
      <c r="F925" s="8" t="n">
        <v>16227.1299</v>
      </c>
      <c r="G925" s="9" t="n">
        <v>22483033</v>
      </c>
      <c r="H925" s="18" t="n">
        <v>0</v>
      </c>
      <c r="I925" s="8" t="n">
        <v>0</v>
      </c>
      <c r="J925" s="9" t="n">
        <v>0</v>
      </c>
      <c r="K925" s="18" t="n">
        <v>26.9356</v>
      </c>
      <c r="L925" s="8" t="n">
        <v>16227.1299</v>
      </c>
      <c r="M925" s="9" t="n">
        <v>22483033</v>
      </c>
      <c r="N925" s="29" t="n">
        <v>15.505</v>
      </c>
      <c r="O925" s="30" t="n">
        <v>16.0275</v>
      </c>
      <c r="P925" s="30" t="n">
        <v>15.2425</v>
      </c>
      <c r="Q925" s="30" t="n">
        <v>15.8275</v>
      </c>
      <c r="R925" s="31" t="n">
        <v>0.0208</v>
      </c>
    </row>
    <row r="926">
      <c r="A926" s="11" t="n">
        <v>45331</v>
      </c>
      <c r="B926" s="5" t="inlineStr">
        <is>
          <t>Friday</t>
        </is>
      </c>
      <c r="C926" s="10" t="n">
        <v>45323</v>
      </c>
      <c r="D926" s="5" t="inlineStr">
        <is>
          <t>Q4FY24</t>
        </is>
      </c>
      <c r="E926" s="18" t="n">
        <v>144.4652</v>
      </c>
      <c r="F926" s="8" t="n">
        <v>249480.6862</v>
      </c>
      <c r="G926" s="9" t="n">
        <v>348536048</v>
      </c>
      <c r="H926" s="18" t="n">
        <v>0</v>
      </c>
      <c r="I926" s="8" t="n">
        <v>0</v>
      </c>
      <c r="J926" s="9" t="n">
        <v>0</v>
      </c>
      <c r="K926" s="18" t="n">
        <v>144.4652</v>
      </c>
      <c r="L926" s="8" t="n">
        <v>249480.6862</v>
      </c>
      <c r="M926" s="9" t="n">
        <v>348536048</v>
      </c>
      <c r="N926" s="29" t="n">
        <v>15.8275</v>
      </c>
      <c r="O926" s="30" t="n">
        <v>16.3325</v>
      </c>
      <c r="P926" s="30" t="n">
        <v>15.265</v>
      </c>
      <c r="Q926" s="30" t="n">
        <v>15.4475</v>
      </c>
      <c r="R926" s="31" t="n">
        <v>-0.024</v>
      </c>
    </row>
    <row r="927">
      <c r="A927" s="11" t="n">
        <v>45334</v>
      </c>
      <c r="B927" s="5" t="inlineStr">
        <is>
          <t>Monday</t>
        </is>
      </c>
      <c r="C927" s="10" t="n">
        <v>45323</v>
      </c>
      <c r="D927" s="5" t="inlineStr">
        <is>
          <t>Q4FY24</t>
        </is>
      </c>
      <c r="E927" s="18" t="n">
        <v>74.3216</v>
      </c>
      <c r="F927" s="8" t="n">
        <v>89807.6287</v>
      </c>
      <c r="G927" s="9" t="n">
        <v>117190754</v>
      </c>
      <c r="H927" s="18" t="n">
        <v>0</v>
      </c>
      <c r="I927" s="8" t="n">
        <v>0</v>
      </c>
      <c r="J927" s="9" t="n">
        <v>0</v>
      </c>
      <c r="K927" s="18" t="n">
        <v>74.3216</v>
      </c>
      <c r="L927" s="8" t="n">
        <v>89807.6287</v>
      </c>
      <c r="M927" s="9" t="n">
        <v>117190754</v>
      </c>
      <c r="N927" s="29" t="n">
        <v>15.4475</v>
      </c>
      <c r="O927" s="30" t="n">
        <v>16.535</v>
      </c>
      <c r="P927" s="30" t="n">
        <v>15.4475</v>
      </c>
      <c r="Q927" s="30" t="n">
        <v>16.0625</v>
      </c>
      <c r="R927" s="31" t="n">
        <v>0.0398</v>
      </c>
    </row>
    <row r="928">
      <c r="A928" s="11" t="n">
        <v>45335</v>
      </c>
      <c r="B928" s="5" t="inlineStr">
        <is>
          <t>Tuesday</t>
        </is>
      </c>
      <c r="C928" s="10" t="n">
        <v>45323</v>
      </c>
      <c r="D928" s="5" t="inlineStr">
        <is>
          <t>Q4FY24</t>
        </is>
      </c>
      <c r="E928" s="18" t="n">
        <v>4.9963</v>
      </c>
      <c r="F928" s="8" t="n">
        <v>1206.2442</v>
      </c>
      <c r="G928" s="9" t="n">
        <v>1670107</v>
      </c>
      <c r="H928" s="18" t="n">
        <v>0</v>
      </c>
      <c r="I928" s="8" t="n">
        <v>0</v>
      </c>
      <c r="J928" s="9" t="n">
        <v>0</v>
      </c>
      <c r="K928" s="18" t="n">
        <v>4.9963</v>
      </c>
      <c r="L928" s="8" t="n">
        <v>1206.2442</v>
      </c>
      <c r="M928" s="9" t="n">
        <v>1670107</v>
      </c>
      <c r="N928" s="29" t="n">
        <v>16.0625</v>
      </c>
      <c r="O928" s="30" t="n">
        <v>16.57</v>
      </c>
      <c r="P928" s="30" t="n">
        <v>15.7525</v>
      </c>
      <c r="Q928" s="30" t="n">
        <v>15.8075</v>
      </c>
      <c r="R928" s="31" t="n">
        <v>-0.0159</v>
      </c>
    </row>
    <row r="929">
      <c r="A929" s="11" t="n">
        <v>45336</v>
      </c>
      <c r="B929" s="5" t="inlineStr">
        <is>
          <t>Wednesday</t>
        </is>
      </c>
      <c r="C929" s="10" t="n">
        <v>45323</v>
      </c>
      <c r="D929" s="5" t="inlineStr">
        <is>
          <t>Q4FY24</t>
        </is>
      </c>
      <c r="E929" s="18" t="n">
        <v>8.091100000000001</v>
      </c>
      <c r="F929" s="8" t="n">
        <v>2380.4764</v>
      </c>
      <c r="G929" s="9" t="n">
        <v>3292201</v>
      </c>
      <c r="H929" s="18" t="n">
        <v>0</v>
      </c>
      <c r="I929" s="8" t="n">
        <v>0</v>
      </c>
      <c r="J929" s="9" t="n">
        <v>0</v>
      </c>
      <c r="K929" s="18" t="n">
        <v>8.091100000000001</v>
      </c>
      <c r="L929" s="8" t="n">
        <v>2380.4764</v>
      </c>
      <c r="M929" s="9" t="n">
        <v>3292201</v>
      </c>
      <c r="N929" s="29" t="n">
        <v>15.8075</v>
      </c>
      <c r="O929" s="30" t="n">
        <v>16.1975</v>
      </c>
      <c r="P929" s="30" t="n">
        <v>15.34</v>
      </c>
      <c r="Q929" s="30" t="n">
        <v>15.435</v>
      </c>
      <c r="R929" s="31" t="n">
        <v>-0.0236</v>
      </c>
    </row>
    <row r="930">
      <c r="A930" s="11" t="n">
        <v>45337</v>
      </c>
      <c r="B930" s="5" t="inlineStr">
        <is>
          <t>Thursday</t>
        </is>
      </c>
      <c r="C930" s="10" t="n">
        <v>45323</v>
      </c>
      <c r="D930" s="5" t="inlineStr">
        <is>
          <t>Q4FY24</t>
        </is>
      </c>
      <c r="E930" s="18" t="n">
        <v>19.7894</v>
      </c>
      <c r="F930" s="8" t="n">
        <v>10155.5209</v>
      </c>
      <c r="G930" s="9" t="n">
        <v>14055603</v>
      </c>
      <c r="H930" s="18" t="n">
        <v>0</v>
      </c>
      <c r="I930" s="8" t="n">
        <v>0</v>
      </c>
      <c r="J930" s="9" t="n">
        <v>0</v>
      </c>
      <c r="K930" s="18" t="n">
        <v>19.7894</v>
      </c>
      <c r="L930" s="8" t="n">
        <v>10155.5209</v>
      </c>
      <c r="M930" s="9" t="n">
        <v>14055603</v>
      </c>
      <c r="N930" s="29" t="n">
        <v>15.435</v>
      </c>
      <c r="O930" s="30" t="n">
        <v>15.6625</v>
      </c>
      <c r="P930" s="30" t="n">
        <v>15.1125</v>
      </c>
      <c r="Q930" s="30" t="n">
        <v>15.225</v>
      </c>
      <c r="R930" s="31" t="n">
        <v>-0.0136</v>
      </c>
    </row>
    <row r="931">
      <c r="A931" s="11" t="n">
        <v>45338</v>
      </c>
      <c r="B931" s="5" t="inlineStr">
        <is>
          <t>Friday</t>
        </is>
      </c>
      <c r="C931" s="10" t="n">
        <v>45323</v>
      </c>
      <c r="D931" s="5" t="inlineStr">
        <is>
          <t>Q4FY24</t>
        </is>
      </c>
      <c r="E931" s="18" t="n">
        <v>126.9123</v>
      </c>
      <c r="F931" s="8" t="n">
        <v>253455.4292</v>
      </c>
      <c r="G931" s="9" t="n">
        <v>349883333</v>
      </c>
      <c r="H931" s="18" t="n">
        <v>0</v>
      </c>
      <c r="I931" s="8" t="n">
        <v>0</v>
      </c>
      <c r="J931" s="9" t="n">
        <v>0</v>
      </c>
      <c r="K931" s="18" t="n">
        <v>126.9123</v>
      </c>
      <c r="L931" s="8" t="n">
        <v>253455.4292</v>
      </c>
      <c r="M931" s="9" t="n">
        <v>349883333</v>
      </c>
      <c r="N931" s="29" t="n">
        <v>15.225</v>
      </c>
      <c r="O931" s="30" t="n">
        <v>15.5525</v>
      </c>
      <c r="P931" s="30" t="n">
        <v>14.9025</v>
      </c>
      <c r="Q931" s="30" t="n">
        <v>15.2225</v>
      </c>
      <c r="R931" s="31" t="n">
        <v>-0.0002</v>
      </c>
    </row>
    <row r="932">
      <c r="A932" s="11" t="n">
        <v>45341</v>
      </c>
      <c r="B932" s="5" t="inlineStr">
        <is>
          <t>Monday</t>
        </is>
      </c>
      <c r="C932" s="10" t="n">
        <v>45323</v>
      </c>
      <c r="D932" s="5" t="inlineStr">
        <is>
          <t>Q4FY24</t>
        </is>
      </c>
      <c r="E932" s="18" t="n">
        <v>53.973</v>
      </c>
      <c r="F932" s="8" t="n">
        <v>87160.2742</v>
      </c>
      <c r="G932" s="9" t="n">
        <v>109969285</v>
      </c>
      <c r="H932" s="18" t="n">
        <v>0</v>
      </c>
      <c r="I932" s="8" t="n">
        <v>0</v>
      </c>
      <c r="J932" s="9" t="n">
        <v>0</v>
      </c>
      <c r="K932" s="18" t="n">
        <v>53.973</v>
      </c>
      <c r="L932" s="8" t="n">
        <v>87160.2742</v>
      </c>
      <c r="M932" s="9" t="n">
        <v>109969285</v>
      </c>
      <c r="N932" s="29" t="n">
        <v>15.2225</v>
      </c>
      <c r="O932" s="30" t="n">
        <v>16.1175</v>
      </c>
      <c r="P932" s="30" t="n">
        <v>13.7</v>
      </c>
      <c r="Q932" s="30" t="n">
        <v>16.0175</v>
      </c>
      <c r="R932" s="31" t="n">
        <v>0.0522</v>
      </c>
    </row>
    <row r="933">
      <c r="A933" s="11" t="n">
        <v>45342</v>
      </c>
      <c r="B933" s="5" t="inlineStr">
        <is>
          <t>Tuesday</t>
        </is>
      </c>
      <c r="C933" s="10" t="n">
        <v>45323</v>
      </c>
      <c r="D933" s="5" t="inlineStr">
        <is>
          <t>Q4FY24</t>
        </is>
      </c>
      <c r="E933" s="18" t="n">
        <v>3.5849</v>
      </c>
      <c r="F933" s="8" t="n">
        <v>855.0546000000001</v>
      </c>
      <c r="G933" s="9" t="n">
        <v>1165302</v>
      </c>
      <c r="H933" s="18" t="n">
        <v>0</v>
      </c>
      <c r="I933" s="8" t="n">
        <v>0</v>
      </c>
      <c r="J933" s="9" t="n">
        <v>0</v>
      </c>
      <c r="K933" s="18" t="n">
        <v>3.5849</v>
      </c>
      <c r="L933" s="8" t="n">
        <v>855.0546000000001</v>
      </c>
      <c r="M933" s="9" t="n">
        <v>1165302</v>
      </c>
      <c r="N933" s="29" t="n">
        <v>16.0175</v>
      </c>
      <c r="O933" s="30" t="n">
        <v>16.36</v>
      </c>
      <c r="P933" s="30" t="n">
        <v>14.2125</v>
      </c>
      <c r="Q933" s="30" t="n">
        <v>16.0725</v>
      </c>
      <c r="R933" s="31" t="n">
        <v>0.0034</v>
      </c>
    </row>
    <row r="934">
      <c r="A934" s="11" t="n">
        <v>45343</v>
      </c>
      <c r="B934" s="5" t="inlineStr">
        <is>
          <t>Wednesday</t>
        </is>
      </c>
      <c r="C934" s="10" t="n">
        <v>45323</v>
      </c>
      <c r="D934" s="5" t="inlineStr">
        <is>
          <t>Q4FY24</t>
        </is>
      </c>
      <c r="E934" s="18" t="n">
        <v>6.5336</v>
      </c>
      <c r="F934" s="8" t="n">
        <v>2357.7701</v>
      </c>
      <c r="G934" s="9" t="n">
        <v>3212151</v>
      </c>
      <c r="H934" s="18" t="n">
        <v>0</v>
      </c>
      <c r="I934" s="8" t="n">
        <v>0</v>
      </c>
      <c r="J934" s="9" t="n">
        <v>0</v>
      </c>
      <c r="K934" s="18" t="n">
        <v>6.5336</v>
      </c>
      <c r="L934" s="8" t="n">
        <v>2357.7701</v>
      </c>
      <c r="M934" s="9" t="n">
        <v>3212151</v>
      </c>
      <c r="N934" s="29" t="n">
        <v>16.0725</v>
      </c>
      <c r="O934" s="30" t="n">
        <v>16.31</v>
      </c>
      <c r="P934" s="30" t="n">
        <v>15.68</v>
      </c>
      <c r="Q934" s="30" t="n">
        <v>15.9275</v>
      </c>
      <c r="R934" s="31" t="n">
        <v>-0.008999999999999999</v>
      </c>
    </row>
    <row r="935">
      <c r="A935" s="11" t="n">
        <v>45344</v>
      </c>
      <c r="B935" s="5" t="inlineStr">
        <is>
          <t>Thursday</t>
        </is>
      </c>
      <c r="C935" s="10" t="n">
        <v>45323</v>
      </c>
      <c r="D935" s="5" t="inlineStr">
        <is>
          <t>Q4FY24</t>
        </is>
      </c>
      <c r="E935" s="18" t="n">
        <v>21.0558</v>
      </c>
      <c r="F935" s="8" t="n">
        <v>12726.9566</v>
      </c>
      <c r="G935" s="9" t="n">
        <v>17468580</v>
      </c>
      <c r="H935" s="18" t="n">
        <v>0</v>
      </c>
      <c r="I935" s="8" t="n">
        <v>0</v>
      </c>
      <c r="J935" s="9" t="n">
        <v>0</v>
      </c>
      <c r="K935" s="18" t="n">
        <v>21.0558</v>
      </c>
      <c r="L935" s="8" t="n">
        <v>12726.9566</v>
      </c>
      <c r="M935" s="9" t="n">
        <v>17468580</v>
      </c>
      <c r="N935" s="29" t="n">
        <v>15.9275</v>
      </c>
      <c r="O935" s="30" t="n">
        <v>16.15</v>
      </c>
      <c r="P935" s="30" t="n">
        <v>15.1325</v>
      </c>
      <c r="Q935" s="30" t="n">
        <v>15.1975</v>
      </c>
      <c r="R935" s="31" t="n">
        <v>-0.0458</v>
      </c>
    </row>
    <row r="936">
      <c r="A936" s="11" t="n">
        <v>45345</v>
      </c>
      <c r="B936" s="5" t="inlineStr">
        <is>
          <t>Friday</t>
        </is>
      </c>
      <c r="C936" s="10" t="n">
        <v>45323</v>
      </c>
      <c r="D936" s="5" t="inlineStr">
        <is>
          <t>Q4FY24</t>
        </is>
      </c>
      <c r="E936" s="18" t="n">
        <v>146.0448</v>
      </c>
      <c r="F936" s="8" t="n">
        <v>292999.7358</v>
      </c>
      <c r="G936" s="9" t="n">
        <v>399918265</v>
      </c>
      <c r="H936" s="18" t="n">
        <v>0</v>
      </c>
      <c r="I936" s="8" t="n">
        <v>0</v>
      </c>
      <c r="J936" s="9" t="n">
        <v>0</v>
      </c>
      <c r="K936" s="18" t="n">
        <v>146.0448</v>
      </c>
      <c r="L936" s="8" t="n">
        <v>292999.7358</v>
      </c>
      <c r="M936" s="9" t="n">
        <v>399918265</v>
      </c>
      <c r="N936" s="29" t="n">
        <v>15.1975</v>
      </c>
      <c r="O936" s="30" t="n">
        <v>15.4425</v>
      </c>
      <c r="P936" s="30" t="n">
        <v>14.84</v>
      </c>
      <c r="Q936" s="30" t="n">
        <v>14.9725</v>
      </c>
      <c r="R936" s="31" t="n">
        <v>-0.0148</v>
      </c>
    </row>
    <row r="937">
      <c r="A937" s="11" t="n">
        <v>45348</v>
      </c>
      <c r="B937" s="5" t="inlineStr">
        <is>
          <t>Monday</t>
        </is>
      </c>
      <c r="C937" s="10" t="n">
        <v>45323</v>
      </c>
      <c r="D937" s="5" t="inlineStr">
        <is>
          <t>Q4FY24</t>
        </is>
      </c>
      <c r="E937" s="18" t="n">
        <v>46.1437</v>
      </c>
      <c r="F937" s="8" t="n">
        <v>69622.72100000001</v>
      </c>
      <c r="G937" s="9" t="n">
        <v>87544412</v>
      </c>
      <c r="H937" s="18" t="n">
        <v>0</v>
      </c>
      <c r="I937" s="8" t="n">
        <v>0</v>
      </c>
      <c r="J937" s="9" t="n">
        <v>0</v>
      </c>
      <c r="K937" s="18" t="n">
        <v>46.1437</v>
      </c>
      <c r="L937" s="8" t="n">
        <v>69622.72100000001</v>
      </c>
      <c r="M937" s="9" t="n">
        <v>87544412</v>
      </c>
      <c r="N937" s="29" t="n">
        <v>14.9725</v>
      </c>
      <c r="O937" s="30" t="n">
        <v>15.96</v>
      </c>
      <c r="P937" s="30" t="n">
        <v>13.7575</v>
      </c>
      <c r="Q937" s="30" t="n">
        <v>15.6</v>
      </c>
      <c r="R937" s="31" t="n">
        <v>0.0419</v>
      </c>
    </row>
    <row r="938">
      <c r="A938" s="11" t="n">
        <v>45349</v>
      </c>
      <c r="B938" s="5" t="inlineStr">
        <is>
          <t>Tuesday</t>
        </is>
      </c>
      <c r="C938" s="10" t="n">
        <v>45323</v>
      </c>
      <c r="D938" s="5" t="inlineStr">
        <is>
          <t>Q4FY24</t>
        </is>
      </c>
      <c r="E938" s="18" t="n">
        <v>3.735</v>
      </c>
      <c r="F938" s="8" t="n">
        <v>917.6239</v>
      </c>
      <c r="G938" s="9" t="n">
        <v>1244001</v>
      </c>
      <c r="H938" s="18" t="n">
        <v>0</v>
      </c>
      <c r="I938" s="8" t="n">
        <v>0</v>
      </c>
      <c r="J938" s="9" t="n">
        <v>0</v>
      </c>
      <c r="K938" s="18" t="n">
        <v>3.735</v>
      </c>
      <c r="L938" s="8" t="n">
        <v>917.6239</v>
      </c>
      <c r="M938" s="9" t="n">
        <v>1244001</v>
      </c>
      <c r="N938" s="29" t="n">
        <v>15.6</v>
      </c>
      <c r="O938" s="30" t="n">
        <v>15.9975</v>
      </c>
      <c r="P938" s="30" t="n">
        <v>15.53</v>
      </c>
      <c r="Q938" s="30" t="n">
        <v>15.7275</v>
      </c>
      <c r="R938" s="31" t="n">
        <v>0.008200000000000001</v>
      </c>
    </row>
    <row r="939">
      <c r="A939" s="11" t="n">
        <v>45350</v>
      </c>
      <c r="B939" s="5" t="inlineStr">
        <is>
          <t>Wednesday</t>
        </is>
      </c>
      <c r="C939" s="10" t="n">
        <v>45323</v>
      </c>
      <c r="D939" s="5" t="inlineStr">
        <is>
          <t>Q4FY24</t>
        </is>
      </c>
      <c r="E939" s="18" t="n">
        <v>8.3469</v>
      </c>
      <c r="F939" s="8" t="n">
        <v>2874.2545</v>
      </c>
      <c r="G939" s="9" t="n">
        <v>3920607</v>
      </c>
      <c r="H939" s="18" t="n">
        <v>0</v>
      </c>
      <c r="I939" s="8" t="n">
        <v>0</v>
      </c>
      <c r="J939" s="9" t="n">
        <v>0</v>
      </c>
      <c r="K939" s="18" t="n">
        <v>8.3469</v>
      </c>
      <c r="L939" s="8" t="n">
        <v>2874.2545</v>
      </c>
      <c r="M939" s="9" t="n">
        <v>3920607</v>
      </c>
      <c r="N939" s="29" t="n">
        <v>15.7275</v>
      </c>
      <c r="O939" s="30" t="n">
        <v>16.74</v>
      </c>
      <c r="P939" s="30" t="n">
        <v>15.31</v>
      </c>
      <c r="Q939" s="30" t="n">
        <v>16.33</v>
      </c>
      <c r="R939" s="31" t="n">
        <v>0.0383</v>
      </c>
    </row>
    <row r="940">
      <c r="A940" s="11" t="n">
        <v>45351</v>
      </c>
      <c r="B940" s="5" t="inlineStr">
        <is>
          <t>Thursday</t>
        </is>
      </c>
      <c r="C940" s="10" t="n">
        <v>45323</v>
      </c>
      <c r="D940" s="5" t="inlineStr">
        <is>
          <t>Q4FY24</t>
        </is>
      </c>
      <c r="E940" s="18" t="n">
        <v>15.1291</v>
      </c>
      <c r="F940" s="8" t="n">
        <v>7590.6509</v>
      </c>
      <c r="G940" s="9" t="n">
        <v>10402628</v>
      </c>
      <c r="H940" s="18" t="n">
        <v>0</v>
      </c>
      <c r="I940" s="8" t="n">
        <v>0</v>
      </c>
      <c r="J940" s="9" t="n">
        <v>0</v>
      </c>
      <c r="K940" s="18" t="n">
        <v>15.1291</v>
      </c>
      <c r="L940" s="8" t="n">
        <v>7590.6509</v>
      </c>
      <c r="M940" s="9" t="n">
        <v>10402628</v>
      </c>
      <c r="N940" s="29" t="n">
        <v>16.33</v>
      </c>
      <c r="O940" s="30" t="n">
        <v>16.5525</v>
      </c>
      <c r="P940" s="30" t="n">
        <v>15.37</v>
      </c>
      <c r="Q940" s="30" t="n">
        <v>15.5725</v>
      </c>
      <c r="R940" s="31" t="n">
        <v>-0.0464</v>
      </c>
    </row>
    <row r="941">
      <c r="A941" s="11" t="n">
        <v>45352</v>
      </c>
      <c r="B941" s="5" t="inlineStr">
        <is>
          <t>Friday</t>
        </is>
      </c>
      <c r="C941" s="10" t="n">
        <v>45352</v>
      </c>
      <c r="D941" s="5" t="inlineStr">
        <is>
          <t>Q4FY24</t>
        </is>
      </c>
      <c r="E941" s="18" t="n">
        <v>199.4203</v>
      </c>
      <c r="F941" s="8" t="n">
        <v>294945.9087</v>
      </c>
      <c r="G941" s="9" t="n">
        <v>401407288</v>
      </c>
      <c r="H941" s="18" t="n">
        <v>0</v>
      </c>
      <c r="I941" s="8" t="n">
        <v>0</v>
      </c>
      <c r="J941" s="9" t="n">
        <v>0</v>
      </c>
      <c r="K941" s="18" t="n">
        <v>199.4203</v>
      </c>
      <c r="L941" s="8" t="n">
        <v>294945.9087</v>
      </c>
      <c r="M941" s="9" t="n">
        <v>401407288</v>
      </c>
      <c r="N941" s="29" t="n">
        <v>15.5725</v>
      </c>
      <c r="O941" s="30" t="n">
        <v>15.6425</v>
      </c>
      <c r="P941" s="30" t="n">
        <v>15</v>
      </c>
      <c r="Q941" s="30" t="n">
        <v>15.235</v>
      </c>
      <c r="R941" s="31" t="n">
        <v>-0.0217</v>
      </c>
    </row>
    <row r="942">
      <c r="A942" s="11" t="n">
        <v>45353</v>
      </c>
      <c r="B942" s="5" t="inlineStr">
        <is>
          <t>Saturday</t>
        </is>
      </c>
      <c r="C942" s="10" t="n">
        <v>45352</v>
      </c>
      <c r="D942" s="5" t="inlineStr">
        <is>
          <t>Q4FY24</t>
        </is>
      </c>
      <c r="E942" s="18" t="n">
        <v>3.4203</v>
      </c>
      <c r="F942" s="8" t="n">
        <v>2059.6995</v>
      </c>
      <c r="G942" s="9" t="n">
        <v>2575974</v>
      </c>
      <c r="H942" s="18" t="n">
        <v>0</v>
      </c>
      <c r="I942" s="8" t="n">
        <v>0</v>
      </c>
      <c r="J942" s="9" t="n">
        <v>0</v>
      </c>
      <c r="K942" s="18" t="n">
        <v>3.4203</v>
      </c>
      <c r="L942" s="8" t="n">
        <v>2059.6995</v>
      </c>
      <c r="M942" s="9" t="n">
        <v>2575974</v>
      </c>
      <c r="N942" s="29" t="n"/>
      <c r="O942" s="30" t="n"/>
      <c r="P942" s="30" t="n"/>
      <c r="Q942" s="30" t="n"/>
      <c r="R942" s="31" t="n"/>
    </row>
    <row r="943">
      <c r="A943" s="11" t="n">
        <v>45355</v>
      </c>
      <c r="B943" s="5" t="inlineStr">
        <is>
          <t>Monday</t>
        </is>
      </c>
      <c r="C943" s="10" t="n">
        <v>45352</v>
      </c>
      <c r="D943" s="5" t="inlineStr">
        <is>
          <t>Q4FY24</t>
        </is>
      </c>
      <c r="E943" s="18" t="n">
        <v>54.5595</v>
      </c>
      <c r="F943" s="8" t="n">
        <v>93031.6446</v>
      </c>
      <c r="G943" s="9" t="n">
        <v>115183990</v>
      </c>
      <c r="H943" s="18" t="n">
        <v>0</v>
      </c>
      <c r="I943" s="8" t="n">
        <v>0</v>
      </c>
      <c r="J943" s="9" t="n">
        <v>0</v>
      </c>
      <c r="K943" s="18" t="n">
        <v>54.5595</v>
      </c>
      <c r="L943" s="8" t="n">
        <v>93031.6446</v>
      </c>
      <c r="M943" s="9" t="n">
        <v>115183990</v>
      </c>
      <c r="N943" s="29" t="n">
        <v>14.9925</v>
      </c>
      <c r="O943" s="30" t="n">
        <v>15.3025</v>
      </c>
      <c r="P943" s="30" t="n">
        <v>14.8225</v>
      </c>
      <c r="Q943" s="30" t="n">
        <v>14.9225</v>
      </c>
      <c r="R943" s="31" t="n">
        <v>-0.0047</v>
      </c>
    </row>
    <row r="944">
      <c r="A944" s="11" t="n">
        <v>45356</v>
      </c>
      <c r="B944" s="5" t="inlineStr">
        <is>
          <t>Tuesday</t>
        </is>
      </c>
      <c r="C944" s="10" t="n">
        <v>45352</v>
      </c>
      <c r="D944" s="5" t="inlineStr">
        <is>
          <t>Q4FY24</t>
        </is>
      </c>
      <c r="E944" s="18" t="n">
        <v>6.6199</v>
      </c>
      <c r="F944" s="8" t="n">
        <v>2822.7584</v>
      </c>
      <c r="G944" s="9" t="n">
        <v>3806915</v>
      </c>
      <c r="H944" s="18" t="n">
        <v>0</v>
      </c>
      <c r="I944" s="8" t="n">
        <v>0</v>
      </c>
      <c r="J944" s="9" t="n">
        <v>0</v>
      </c>
      <c r="K944" s="18" t="n">
        <v>6.6199</v>
      </c>
      <c r="L944" s="8" t="n">
        <v>2822.7584</v>
      </c>
      <c r="M944" s="9" t="n">
        <v>3806915</v>
      </c>
      <c r="N944" s="29" t="n">
        <v>14.9225</v>
      </c>
      <c r="O944" s="30" t="n">
        <v>15.165</v>
      </c>
      <c r="P944" s="30" t="n">
        <v>14.1775</v>
      </c>
      <c r="Q944" s="30" t="n">
        <v>14.38</v>
      </c>
      <c r="R944" s="31" t="n">
        <v>-0.0364</v>
      </c>
    </row>
    <row r="945">
      <c r="A945" s="11" t="n">
        <v>45357</v>
      </c>
      <c r="B945" s="5" t="inlineStr">
        <is>
          <t>Wednesday</t>
        </is>
      </c>
      <c r="C945" s="10" t="n">
        <v>45352</v>
      </c>
      <c r="D945" s="5" t="inlineStr">
        <is>
          <t>Q4FY24</t>
        </is>
      </c>
      <c r="E945" s="18" t="n">
        <v>12.591</v>
      </c>
      <c r="F945" s="8" t="n">
        <v>7180.1439</v>
      </c>
      <c r="G945" s="9" t="n">
        <v>9664307</v>
      </c>
      <c r="H945" s="18" t="n">
        <v>0</v>
      </c>
      <c r="I945" s="8" t="n">
        <v>0</v>
      </c>
      <c r="J945" s="9" t="n">
        <v>0</v>
      </c>
      <c r="K945" s="18" t="n">
        <v>12.591</v>
      </c>
      <c r="L945" s="8" t="n">
        <v>7180.1439</v>
      </c>
      <c r="M945" s="9" t="n">
        <v>9664307</v>
      </c>
      <c r="N945" s="29" t="n">
        <v>14.38</v>
      </c>
      <c r="O945" s="30" t="n">
        <v>14.71</v>
      </c>
      <c r="P945" s="30" t="n">
        <v>13.905</v>
      </c>
      <c r="Q945" s="30" t="n">
        <v>14.295</v>
      </c>
      <c r="R945" s="31" t="n">
        <v>-0.0059</v>
      </c>
    </row>
    <row r="946">
      <c r="A946" s="11" t="n">
        <v>45358</v>
      </c>
      <c r="B946" s="5" t="inlineStr">
        <is>
          <t>Thursday</t>
        </is>
      </c>
      <c r="C946" s="10" t="n">
        <v>45352</v>
      </c>
      <c r="D946" s="5" t="inlineStr">
        <is>
          <t>Q4FY24</t>
        </is>
      </c>
      <c r="E946" s="18" t="n">
        <v>53.0027</v>
      </c>
      <c r="F946" s="8" t="n">
        <v>116812.2511</v>
      </c>
      <c r="G946" s="9" t="n">
        <v>157419479</v>
      </c>
      <c r="H946" s="18" t="n">
        <v>0</v>
      </c>
      <c r="I946" s="8" t="n">
        <v>0</v>
      </c>
      <c r="J946" s="9" t="n">
        <v>0</v>
      </c>
      <c r="K946" s="18" t="n">
        <v>53.0027</v>
      </c>
      <c r="L946" s="8" t="n">
        <v>116812.2511</v>
      </c>
      <c r="M946" s="9" t="n">
        <v>157419479</v>
      </c>
      <c r="N946" s="29" t="n">
        <v>14.295</v>
      </c>
      <c r="O946" s="30" t="n">
        <v>14.4325</v>
      </c>
      <c r="P946" s="30" t="n">
        <v>13.56</v>
      </c>
      <c r="Q946" s="30" t="n">
        <v>13.6125</v>
      </c>
      <c r="R946" s="31" t="n">
        <v>-0.0477</v>
      </c>
    </row>
    <row r="947">
      <c r="A947" s="11" t="n">
        <v>45362</v>
      </c>
      <c r="B947" s="5" t="inlineStr">
        <is>
          <t>Monday</t>
        </is>
      </c>
      <c r="C947" s="10" t="n">
        <v>45352</v>
      </c>
      <c r="D947" s="5" t="inlineStr">
        <is>
          <t>Q4FY24</t>
        </is>
      </c>
      <c r="E947" s="18" t="n">
        <v>59.1294</v>
      </c>
      <c r="F947" s="8" t="n">
        <v>99788.79829999999</v>
      </c>
      <c r="G947" s="9" t="n">
        <v>123394475</v>
      </c>
      <c r="H947" s="18" t="n">
        <v>0</v>
      </c>
      <c r="I947" s="8" t="n">
        <v>0</v>
      </c>
      <c r="J947" s="9" t="n">
        <v>0</v>
      </c>
      <c r="K947" s="18" t="n">
        <v>59.1294</v>
      </c>
      <c r="L947" s="8" t="n">
        <v>99788.79829999999</v>
      </c>
      <c r="M947" s="9" t="n">
        <v>123394475</v>
      </c>
      <c r="N947" s="29" t="n">
        <v>13.6125</v>
      </c>
      <c r="O947" s="30" t="n">
        <v>14.5525</v>
      </c>
      <c r="P947" s="30" t="n">
        <v>13.6125</v>
      </c>
      <c r="Q947" s="30" t="n">
        <v>13.995</v>
      </c>
      <c r="R947" s="31" t="n">
        <v>0.0281</v>
      </c>
    </row>
    <row r="948">
      <c r="A948" s="11" t="n">
        <v>45363</v>
      </c>
      <c r="B948" s="5" t="inlineStr">
        <is>
          <t>Tuesday</t>
        </is>
      </c>
      <c r="C948" s="10" t="n">
        <v>45352</v>
      </c>
      <c r="D948" s="5" t="inlineStr">
        <is>
          <t>Q4FY24</t>
        </is>
      </c>
      <c r="E948" s="18" t="n">
        <v>4.3973</v>
      </c>
      <c r="F948" s="8" t="n">
        <v>1416.0186</v>
      </c>
      <c r="G948" s="9" t="n">
        <v>1899285</v>
      </c>
      <c r="H948" s="18" t="n">
        <v>0</v>
      </c>
      <c r="I948" s="8" t="n">
        <v>0</v>
      </c>
      <c r="J948" s="9" t="n">
        <v>0</v>
      </c>
      <c r="K948" s="18" t="n">
        <v>4.3973</v>
      </c>
      <c r="L948" s="8" t="n">
        <v>1416.0186</v>
      </c>
      <c r="M948" s="9" t="n">
        <v>1899285</v>
      </c>
      <c r="N948" s="29" t="n">
        <v>13.995</v>
      </c>
      <c r="O948" s="30" t="n">
        <v>14.195</v>
      </c>
      <c r="P948" s="30" t="n">
        <v>13.5775</v>
      </c>
      <c r="Q948" s="30" t="n">
        <v>13.6375</v>
      </c>
      <c r="R948" s="31" t="n">
        <v>-0.0255</v>
      </c>
    </row>
    <row r="949">
      <c r="A949" s="11" t="n">
        <v>45364</v>
      </c>
      <c r="B949" s="5" t="inlineStr">
        <is>
          <t>Wednesday</t>
        </is>
      </c>
      <c r="C949" s="10" t="n">
        <v>45352</v>
      </c>
      <c r="D949" s="5" t="inlineStr">
        <is>
          <t>Q4FY24</t>
        </is>
      </c>
      <c r="E949" s="18" t="n">
        <v>11.9497</v>
      </c>
      <c r="F949" s="8" t="n">
        <v>5766.3877</v>
      </c>
      <c r="G949" s="9" t="n">
        <v>7753485</v>
      </c>
      <c r="H949" s="18" t="n">
        <v>0</v>
      </c>
      <c r="I949" s="8" t="n">
        <v>0</v>
      </c>
      <c r="J949" s="9" t="n">
        <v>0</v>
      </c>
      <c r="K949" s="18" t="n">
        <v>11.9497</v>
      </c>
      <c r="L949" s="8" t="n">
        <v>5766.3877</v>
      </c>
      <c r="M949" s="9" t="n">
        <v>7753485</v>
      </c>
      <c r="N949" s="29" t="n">
        <v>13.6375</v>
      </c>
      <c r="O949" s="30" t="n">
        <v>15.005</v>
      </c>
      <c r="P949" s="30" t="n">
        <v>13.5325</v>
      </c>
      <c r="Q949" s="30" t="n">
        <v>14.4325</v>
      </c>
      <c r="R949" s="31" t="n">
        <v>0.0583</v>
      </c>
    </row>
    <row r="950">
      <c r="A950" s="11" t="n">
        <v>45365</v>
      </c>
      <c r="B950" s="5" t="inlineStr">
        <is>
          <t>Thursday</t>
        </is>
      </c>
      <c r="C950" s="10" t="n">
        <v>45352</v>
      </c>
      <c r="D950" s="5" t="inlineStr">
        <is>
          <t>Q4FY24</t>
        </is>
      </c>
      <c r="E950" s="18" t="n">
        <v>19.45</v>
      </c>
      <c r="F950" s="8" t="n">
        <v>11840.3614</v>
      </c>
      <c r="G950" s="9" t="n">
        <v>16139680</v>
      </c>
      <c r="H950" s="18" t="n">
        <v>0</v>
      </c>
      <c r="I950" s="8" t="n">
        <v>0</v>
      </c>
      <c r="J950" s="9" t="n">
        <v>0</v>
      </c>
      <c r="K950" s="18" t="n">
        <v>19.45</v>
      </c>
      <c r="L950" s="8" t="n">
        <v>11840.3614</v>
      </c>
      <c r="M950" s="9" t="n">
        <v>16139680</v>
      </c>
      <c r="N950" s="29" t="n">
        <v>14.4325</v>
      </c>
      <c r="O950" s="30" t="n">
        <v>14.6825</v>
      </c>
      <c r="P950" s="30" t="n">
        <v>13.5225</v>
      </c>
      <c r="Q950" s="30" t="n">
        <v>13.6225</v>
      </c>
      <c r="R950" s="31" t="n">
        <v>-0.0561</v>
      </c>
    </row>
    <row r="951">
      <c r="A951" s="11" t="n">
        <v>45366</v>
      </c>
      <c r="B951" s="5" t="inlineStr">
        <is>
          <t>Friday</t>
        </is>
      </c>
      <c r="C951" s="10" t="n">
        <v>45352</v>
      </c>
      <c r="D951" s="5" t="inlineStr">
        <is>
          <t>Q4FY24</t>
        </is>
      </c>
      <c r="E951" s="18" t="n">
        <v>138.3727</v>
      </c>
      <c r="F951" s="8" t="n">
        <v>276414.2695</v>
      </c>
      <c r="G951" s="9" t="n">
        <v>379778369</v>
      </c>
      <c r="H951" s="18" t="n">
        <v>0</v>
      </c>
      <c r="I951" s="8" t="n">
        <v>0</v>
      </c>
      <c r="J951" s="9" t="n">
        <v>0</v>
      </c>
      <c r="K951" s="18" t="n">
        <v>138.3727</v>
      </c>
      <c r="L951" s="8" t="n">
        <v>276414.2695</v>
      </c>
      <c r="M951" s="9" t="n">
        <v>379778369</v>
      </c>
      <c r="N951" s="29" t="n">
        <v>13.6225</v>
      </c>
      <c r="O951" s="30" t="n">
        <v>14.3325</v>
      </c>
      <c r="P951" s="30" t="n">
        <v>13.59</v>
      </c>
      <c r="Q951" s="30" t="n">
        <v>13.69</v>
      </c>
      <c r="R951" s="31" t="n">
        <v>0.005</v>
      </c>
    </row>
    <row r="952">
      <c r="A952" s="11" t="n">
        <v>45369</v>
      </c>
      <c r="B952" s="5" t="inlineStr">
        <is>
          <t>Monday</t>
        </is>
      </c>
      <c r="C952" s="10" t="n">
        <v>45352</v>
      </c>
      <c r="D952" s="5" t="inlineStr">
        <is>
          <t>Q4FY24</t>
        </is>
      </c>
      <c r="E952" s="18" t="n">
        <v>80.3968</v>
      </c>
      <c r="F952" s="8" t="n">
        <v>111228.439</v>
      </c>
      <c r="G952" s="9" t="n">
        <v>140396063</v>
      </c>
      <c r="H952" s="18" t="n">
        <v>0</v>
      </c>
      <c r="I952" s="8" t="n">
        <v>0</v>
      </c>
      <c r="J952" s="9" t="n">
        <v>0</v>
      </c>
      <c r="K952" s="18" t="n">
        <v>80.3968</v>
      </c>
      <c r="L952" s="8" t="n">
        <v>111228.439</v>
      </c>
      <c r="M952" s="9" t="n">
        <v>140396063</v>
      </c>
      <c r="N952" s="29" t="n">
        <v>13.69</v>
      </c>
      <c r="O952" s="30" t="n">
        <v>14.615</v>
      </c>
      <c r="P952" s="30" t="n">
        <v>13.69</v>
      </c>
      <c r="Q952" s="30" t="n">
        <v>13.895</v>
      </c>
      <c r="R952" s="31" t="n">
        <v>0.015</v>
      </c>
    </row>
    <row r="953">
      <c r="A953" s="11" t="n">
        <v>45370</v>
      </c>
      <c r="B953" s="5" t="inlineStr">
        <is>
          <t>Tuesday</t>
        </is>
      </c>
      <c r="C953" s="10" t="n">
        <v>45352</v>
      </c>
      <c r="D953" s="5" t="inlineStr">
        <is>
          <t>Q4FY24</t>
        </is>
      </c>
      <c r="E953" s="18" t="n">
        <v>4.656</v>
      </c>
      <c r="F953" s="8" t="n">
        <v>1570.4925</v>
      </c>
      <c r="G953" s="9" t="n">
        <v>2147713</v>
      </c>
      <c r="H953" s="18" t="n">
        <v>0</v>
      </c>
      <c r="I953" s="8" t="n">
        <v>0</v>
      </c>
      <c r="J953" s="9" t="n">
        <v>0</v>
      </c>
      <c r="K953" s="18" t="n">
        <v>4.656</v>
      </c>
      <c r="L953" s="8" t="n">
        <v>1570.4925</v>
      </c>
      <c r="M953" s="9" t="n">
        <v>2147713</v>
      </c>
      <c r="N953" s="29" t="n">
        <v>13.895</v>
      </c>
      <c r="O953" s="30" t="n">
        <v>14.445</v>
      </c>
      <c r="P953" s="30" t="n">
        <v>13.875</v>
      </c>
      <c r="Q953" s="30" t="n">
        <v>14.1125</v>
      </c>
      <c r="R953" s="31" t="n">
        <v>0.0157</v>
      </c>
    </row>
    <row r="954">
      <c r="A954" s="11" t="n">
        <v>45371</v>
      </c>
      <c r="B954" s="5" t="inlineStr">
        <is>
          <t>Wednesday</t>
        </is>
      </c>
      <c r="C954" s="10" t="n">
        <v>45352</v>
      </c>
      <c r="D954" s="5" t="inlineStr">
        <is>
          <t>Q4FY24</t>
        </is>
      </c>
      <c r="E954" s="18" t="n">
        <v>8.348599999999999</v>
      </c>
      <c r="F954" s="8" t="n">
        <v>3116.8347</v>
      </c>
      <c r="G954" s="9" t="n">
        <v>4231988</v>
      </c>
      <c r="H954" s="18" t="n">
        <v>0</v>
      </c>
      <c r="I954" s="8" t="n">
        <v>0</v>
      </c>
      <c r="J954" s="9" t="n">
        <v>0</v>
      </c>
      <c r="K954" s="18" t="n">
        <v>8.348599999999999</v>
      </c>
      <c r="L954" s="8" t="n">
        <v>3116.8347</v>
      </c>
      <c r="M954" s="9" t="n">
        <v>4231988</v>
      </c>
      <c r="N954" s="29" t="n">
        <v>14.1125</v>
      </c>
      <c r="O954" s="30" t="n">
        <v>14.2825</v>
      </c>
      <c r="P954" s="30" t="n">
        <v>13.085</v>
      </c>
      <c r="Q954" s="30" t="n">
        <v>13.4725</v>
      </c>
      <c r="R954" s="31" t="n">
        <v>-0.0453</v>
      </c>
    </row>
    <row r="955">
      <c r="A955" s="11" t="n">
        <v>45372</v>
      </c>
      <c r="B955" s="5" t="inlineStr">
        <is>
          <t>Thursday</t>
        </is>
      </c>
      <c r="C955" s="10" t="n">
        <v>45352</v>
      </c>
      <c r="D955" s="5" t="inlineStr">
        <is>
          <t>Q4FY24</t>
        </is>
      </c>
      <c r="E955" s="18" t="n">
        <v>16.6853</v>
      </c>
      <c r="F955" s="8" t="n">
        <v>10307.667</v>
      </c>
      <c r="G955" s="9" t="n">
        <v>13957580</v>
      </c>
      <c r="H955" s="18" t="n">
        <v>0</v>
      </c>
      <c r="I955" s="8" t="n">
        <v>0</v>
      </c>
      <c r="J955" s="9" t="n">
        <v>0</v>
      </c>
      <c r="K955" s="18" t="n">
        <v>16.6853</v>
      </c>
      <c r="L955" s="8" t="n">
        <v>10307.667</v>
      </c>
      <c r="M955" s="9" t="n">
        <v>13957580</v>
      </c>
      <c r="N955" s="29" t="n">
        <v>13.4725</v>
      </c>
      <c r="O955" s="30" t="n">
        <v>13.4725</v>
      </c>
      <c r="P955" s="30" t="n">
        <v>12.3425</v>
      </c>
      <c r="Q955" s="30" t="n">
        <v>12.5125</v>
      </c>
      <c r="R955" s="31" t="n">
        <v>-0.0713</v>
      </c>
    </row>
    <row r="956">
      <c r="A956" s="11" t="n">
        <v>45373</v>
      </c>
      <c r="B956" s="5" t="inlineStr">
        <is>
          <t>Friday</t>
        </is>
      </c>
      <c r="C956" s="10" t="n">
        <v>45352</v>
      </c>
      <c r="D956" s="5" t="inlineStr">
        <is>
          <t>Q4FY24</t>
        </is>
      </c>
      <c r="E956" s="18" t="n">
        <v>171.7487</v>
      </c>
      <c r="F956" s="8" t="n">
        <v>287477.284</v>
      </c>
      <c r="G956" s="9" t="n">
        <v>390816675</v>
      </c>
      <c r="H956" s="18" t="n">
        <v>0</v>
      </c>
      <c r="I956" s="8" t="n">
        <v>0</v>
      </c>
      <c r="J956" s="9" t="n">
        <v>0</v>
      </c>
      <c r="K956" s="18" t="n">
        <v>171.7487</v>
      </c>
      <c r="L956" s="8" t="n">
        <v>287477.284</v>
      </c>
      <c r="M956" s="9" t="n">
        <v>390816675</v>
      </c>
      <c r="N956" s="29" t="n">
        <v>12.5125</v>
      </c>
      <c r="O956" s="30" t="n">
        <v>13.0475</v>
      </c>
      <c r="P956" s="30" t="n">
        <v>11.81</v>
      </c>
      <c r="Q956" s="30" t="n">
        <v>12.22</v>
      </c>
      <c r="R956" s="31" t="n">
        <v>-0.0234</v>
      </c>
    </row>
    <row r="957">
      <c r="A957" s="11" t="n">
        <v>45377</v>
      </c>
      <c r="B957" s="5" t="inlineStr">
        <is>
          <t>Tuesday</t>
        </is>
      </c>
      <c r="C957" s="10" t="n">
        <v>45352</v>
      </c>
      <c r="D957" s="5" t="inlineStr">
        <is>
          <t>Q4FY24</t>
        </is>
      </c>
      <c r="E957" s="18" t="n">
        <v>4.4778</v>
      </c>
      <c r="F957" s="8" t="n">
        <v>1751.884</v>
      </c>
      <c r="G957" s="9" t="n">
        <v>2392330</v>
      </c>
      <c r="H957" s="18" t="n">
        <v>0</v>
      </c>
      <c r="I957" s="8" t="n">
        <v>0</v>
      </c>
      <c r="J957" s="9" t="n">
        <v>0</v>
      </c>
      <c r="K957" s="18" t="n">
        <v>4.4778</v>
      </c>
      <c r="L957" s="8" t="n">
        <v>1751.884</v>
      </c>
      <c r="M957" s="9" t="n">
        <v>2392330</v>
      </c>
      <c r="N957" s="29" t="n">
        <v>12.22</v>
      </c>
      <c r="O957" s="30" t="n">
        <v>13.1025</v>
      </c>
      <c r="P957" s="30" t="n">
        <v>12.085</v>
      </c>
      <c r="Q957" s="30" t="n">
        <v>12.82</v>
      </c>
      <c r="R957" s="31" t="n">
        <v>0.0491</v>
      </c>
    </row>
    <row r="958">
      <c r="A958" s="11" t="n">
        <v>45378</v>
      </c>
      <c r="B958" s="5" t="inlineStr">
        <is>
          <t>Wednesday</t>
        </is>
      </c>
      <c r="C958" s="10" t="n">
        <v>45352</v>
      </c>
      <c r="D958" s="5" t="inlineStr">
        <is>
          <t>Q4FY24</t>
        </is>
      </c>
      <c r="E958" s="18" t="n">
        <v>9.9678</v>
      </c>
      <c r="F958" s="8" t="n">
        <v>6668.7534</v>
      </c>
      <c r="G958" s="9" t="n">
        <v>9096177</v>
      </c>
      <c r="H958" s="18" t="n">
        <v>0</v>
      </c>
      <c r="I958" s="8" t="n">
        <v>0</v>
      </c>
      <c r="J958" s="9" t="n">
        <v>0</v>
      </c>
      <c r="K958" s="18" t="n">
        <v>9.9678</v>
      </c>
      <c r="L958" s="8" t="n">
        <v>6668.7534</v>
      </c>
      <c r="M958" s="9" t="n">
        <v>9096177</v>
      </c>
      <c r="N958" s="29" t="n">
        <v>12.82</v>
      </c>
      <c r="O958" s="30" t="n">
        <v>13.01</v>
      </c>
      <c r="P958" s="30" t="n">
        <v>12.5325</v>
      </c>
      <c r="Q958" s="30" t="n">
        <v>12.7025</v>
      </c>
      <c r="R958" s="31" t="n">
        <v>-0.0092</v>
      </c>
    </row>
    <row r="959">
      <c r="A959" s="11" t="n">
        <v>45379</v>
      </c>
      <c r="B959" s="5" t="inlineStr">
        <is>
          <t>Thursday</t>
        </is>
      </c>
      <c r="C959" s="10" t="n">
        <v>45352</v>
      </c>
      <c r="D959" s="5" t="inlineStr">
        <is>
          <t>Q4FY24</t>
        </is>
      </c>
      <c r="E959" s="18" t="n">
        <v>120.9855</v>
      </c>
      <c r="F959" s="8" t="n">
        <v>185219.0617</v>
      </c>
      <c r="G959" s="9" t="n">
        <v>250808504</v>
      </c>
      <c r="H959" s="18" t="n">
        <v>0</v>
      </c>
      <c r="I959" s="8" t="n">
        <v>0</v>
      </c>
      <c r="J959" s="9" t="n">
        <v>0</v>
      </c>
      <c r="K959" s="18" t="n">
        <v>120.9855</v>
      </c>
      <c r="L959" s="8" t="n">
        <v>185219.0617</v>
      </c>
      <c r="M959" s="9" t="n">
        <v>250808504</v>
      </c>
      <c r="N959" s="29" t="n">
        <v>12.7025</v>
      </c>
      <c r="O959" s="30" t="n">
        <v>13.18</v>
      </c>
      <c r="P959" s="30" t="n">
        <v>12.26</v>
      </c>
      <c r="Q959" s="30" t="n">
        <v>12.8325</v>
      </c>
      <c r="R959" s="31" t="n">
        <v>0.0102</v>
      </c>
    </row>
    <row r="960">
      <c r="A960" s="11" t="n">
        <v>45383</v>
      </c>
      <c r="B960" s="5" t="inlineStr">
        <is>
          <t>Monday</t>
        </is>
      </c>
      <c r="C960" s="10" t="n">
        <v>45383</v>
      </c>
      <c r="D960" s="5" t="inlineStr">
        <is>
          <t>Q1FY25</t>
        </is>
      </c>
      <c r="E960" s="18" t="n">
        <v>50.1747</v>
      </c>
      <c r="F960" s="8" t="n">
        <v>92527.6262</v>
      </c>
      <c r="G960" s="9" t="n">
        <v>114524535</v>
      </c>
      <c r="H960" s="18" t="n">
        <v>0</v>
      </c>
      <c r="I960" s="8" t="n">
        <v>0</v>
      </c>
      <c r="J960" s="9" t="n">
        <v>0</v>
      </c>
      <c r="K960" s="18" t="n">
        <v>50.1747</v>
      </c>
      <c r="L960" s="8" t="n">
        <v>92527.6262</v>
      </c>
      <c r="M960" s="9" t="n">
        <v>114524535</v>
      </c>
      <c r="N960" s="29" t="n">
        <v>12.8325</v>
      </c>
      <c r="O960" s="30" t="n">
        <v>13.3575</v>
      </c>
      <c r="P960" s="30" t="n">
        <v>12.005</v>
      </c>
      <c r="Q960" s="30" t="n">
        <v>12.0825</v>
      </c>
      <c r="R960" s="31" t="n">
        <v>-0.0584</v>
      </c>
    </row>
    <row r="961">
      <c r="A961" s="11" t="n">
        <v>45384</v>
      </c>
      <c r="B961" s="5" t="inlineStr">
        <is>
          <t>Tuesday</t>
        </is>
      </c>
      <c r="C961" s="10" t="n">
        <v>45383</v>
      </c>
      <c r="D961" s="5" t="inlineStr">
        <is>
          <t>Q1FY25</t>
        </is>
      </c>
      <c r="E961" s="18" t="n">
        <v>4.2337</v>
      </c>
      <c r="F961" s="8" t="n">
        <v>1446.5156</v>
      </c>
      <c r="G961" s="9" t="n">
        <v>1935021</v>
      </c>
      <c r="H961" s="18" t="n">
        <v>0</v>
      </c>
      <c r="I961" s="8" t="n">
        <v>0</v>
      </c>
      <c r="J961" s="9" t="n">
        <v>0</v>
      </c>
      <c r="K961" s="18" t="n">
        <v>4.2337</v>
      </c>
      <c r="L961" s="8" t="n">
        <v>1446.5156</v>
      </c>
      <c r="M961" s="9" t="n">
        <v>1935021</v>
      </c>
      <c r="N961" s="29" t="n">
        <v>12.0825</v>
      </c>
      <c r="O961" s="30" t="n">
        <v>12.305</v>
      </c>
      <c r="P961" s="30" t="n">
        <v>11.5975</v>
      </c>
      <c r="Q961" s="30" t="n">
        <v>11.6525</v>
      </c>
      <c r="R961" s="31" t="n">
        <v>-0.0356</v>
      </c>
    </row>
    <row r="962">
      <c r="A962" s="11" t="n">
        <v>45385</v>
      </c>
      <c r="B962" s="5" t="inlineStr">
        <is>
          <t>Wednesday</t>
        </is>
      </c>
      <c r="C962" s="10" t="n">
        <v>45383</v>
      </c>
      <c r="D962" s="5" t="inlineStr">
        <is>
          <t>Q1FY25</t>
        </is>
      </c>
      <c r="E962" s="18" t="n">
        <v>8.7111</v>
      </c>
      <c r="F962" s="8" t="n">
        <v>3995.6449</v>
      </c>
      <c r="G962" s="9" t="n">
        <v>5349258</v>
      </c>
      <c r="H962" s="18" t="n">
        <v>0</v>
      </c>
      <c r="I962" s="8" t="n">
        <v>0</v>
      </c>
      <c r="J962" s="9" t="n">
        <v>0</v>
      </c>
      <c r="K962" s="18" t="n">
        <v>8.7111</v>
      </c>
      <c r="L962" s="8" t="n">
        <v>3995.6449</v>
      </c>
      <c r="M962" s="9" t="n">
        <v>5349258</v>
      </c>
      <c r="N962" s="29" t="n">
        <v>11.6525</v>
      </c>
      <c r="O962" s="30" t="n">
        <v>11.8275</v>
      </c>
      <c r="P962" s="30" t="n">
        <v>11.3125</v>
      </c>
      <c r="Q962" s="30" t="n">
        <v>11.3725</v>
      </c>
      <c r="R962" s="31" t="n">
        <v>-0.024</v>
      </c>
    </row>
    <row r="963">
      <c r="A963" s="11" t="n">
        <v>45386</v>
      </c>
      <c r="B963" s="5" t="inlineStr">
        <is>
          <t>Thursday</t>
        </is>
      </c>
      <c r="C963" s="10" t="n">
        <v>45383</v>
      </c>
      <c r="D963" s="5" t="inlineStr">
        <is>
          <t>Q1FY25</t>
        </is>
      </c>
      <c r="E963" s="18" t="n">
        <v>25.8836</v>
      </c>
      <c r="F963" s="8" t="n">
        <v>15464.7564</v>
      </c>
      <c r="G963" s="9" t="n">
        <v>20792433</v>
      </c>
      <c r="H963" s="18" t="n">
        <v>0</v>
      </c>
      <c r="I963" s="8" t="n">
        <v>0</v>
      </c>
      <c r="J963" s="9" t="n">
        <v>0</v>
      </c>
      <c r="K963" s="18" t="n">
        <v>25.8836</v>
      </c>
      <c r="L963" s="8" t="n">
        <v>15464.7564</v>
      </c>
      <c r="M963" s="9" t="n">
        <v>20792433</v>
      </c>
      <c r="N963" s="29" t="n">
        <v>11.3725</v>
      </c>
      <c r="O963" s="30" t="n">
        <v>11.8375</v>
      </c>
      <c r="P963" s="30" t="n">
        <v>10.86</v>
      </c>
      <c r="Q963" s="30" t="n">
        <v>11.22</v>
      </c>
      <c r="R963" s="31" t="n">
        <v>-0.0134</v>
      </c>
    </row>
    <row r="964">
      <c r="A964" s="11" t="n">
        <v>45387</v>
      </c>
      <c r="B964" s="5" t="inlineStr">
        <is>
          <t>Friday</t>
        </is>
      </c>
      <c r="C964" s="10" t="n">
        <v>45383</v>
      </c>
      <c r="D964" s="5" t="inlineStr">
        <is>
          <t>Q1FY25</t>
        </is>
      </c>
      <c r="E964" s="18" t="n">
        <v>130.5396</v>
      </c>
      <c r="F964" s="8" t="n">
        <v>258368.3315</v>
      </c>
      <c r="G964" s="9" t="n">
        <v>347965341</v>
      </c>
      <c r="H964" s="18" t="n">
        <v>0</v>
      </c>
      <c r="I964" s="8" t="n">
        <v>0</v>
      </c>
      <c r="J964" s="9" t="n">
        <v>0</v>
      </c>
      <c r="K964" s="18" t="n">
        <v>130.5396</v>
      </c>
      <c r="L964" s="8" t="n">
        <v>258368.3315</v>
      </c>
      <c r="M964" s="9" t="n">
        <v>347965341</v>
      </c>
      <c r="N964" s="29" t="n">
        <v>11.22</v>
      </c>
      <c r="O964" s="30" t="n">
        <v>11.6825</v>
      </c>
      <c r="P964" s="30" t="n">
        <v>11.035</v>
      </c>
      <c r="Q964" s="30" t="n">
        <v>11.3375</v>
      </c>
      <c r="R964" s="31" t="n">
        <v>0.0105</v>
      </c>
    </row>
    <row r="965">
      <c r="A965" s="11" t="n">
        <v>45390</v>
      </c>
      <c r="B965" s="5" t="inlineStr">
        <is>
          <t>Monday</t>
        </is>
      </c>
      <c r="C965" s="10" t="n">
        <v>45383</v>
      </c>
      <c r="D965" s="5" t="inlineStr">
        <is>
          <t>Q1FY25</t>
        </is>
      </c>
      <c r="E965" s="18" t="n">
        <v>43.9629</v>
      </c>
      <c r="F965" s="8" t="n">
        <v>82700.417</v>
      </c>
      <c r="G965" s="9" t="n">
        <v>100706646</v>
      </c>
      <c r="H965" s="18" t="n">
        <v>0</v>
      </c>
      <c r="I965" s="8" t="n">
        <v>0</v>
      </c>
      <c r="J965" s="9" t="n">
        <v>0</v>
      </c>
      <c r="K965" s="18" t="n">
        <v>43.9629</v>
      </c>
      <c r="L965" s="8" t="n">
        <v>82700.417</v>
      </c>
      <c r="M965" s="9" t="n">
        <v>100706646</v>
      </c>
      <c r="N965" s="29" t="n">
        <v>11.3375</v>
      </c>
      <c r="O965" s="30" t="n">
        <v>11.7425</v>
      </c>
      <c r="P965" s="30" t="n">
        <v>11.1325</v>
      </c>
      <c r="Q965" s="30" t="n">
        <v>11.61</v>
      </c>
      <c r="R965" s="31" t="n">
        <v>0.024</v>
      </c>
    </row>
    <row r="966">
      <c r="A966" s="11" t="n">
        <v>45391</v>
      </c>
      <c r="B966" s="5" t="inlineStr">
        <is>
          <t>Tuesday</t>
        </is>
      </c>
      <c r="C966" s="10" t="n">
        <v>45383</v>
      </c>
      <c r="D966" s="5" t="inlineStr">
        <is>
          <t>Q1FY25</t>
        </is>
      </c>
      <c r="E966" s="18" t="n">
        <v>6.8783</v>
      </c>
      <c r="F966" s="8" t="n">
        <v>2700.092</v>
      </c>
      <c r="G966" s="9" t="n">
        <v>3556899</v>
      </c>
      <c r="H966" s="18" t="n">
        <v>0</v>
      </c>
      <c r="I966" s="8" t="n">
        <v>0</v>
      </c>
      <c r="J966" s="9" t="n">
        <v>0</v>
      </c>
      <c r="K966" s="18" t="n">
        <v>6.8783</v>
      </c>
      <c r="L966" s="8" t="n">
        <v>2700.092</v>
      </c>
      <c r="M966" s="9" t="n">
        <v>3556899</v>
      </c>
      <c r="N966" s="29" t="n">
        <v>11.61</v>
      </c>
      <c r="O966" s="30" t="n">
        <v>11.6125</v>
      </c>
      <c r="P966" s="30" t="n">
        <v>10.6175</v>
      </c>
      <c r="Q966" s="30" t="n">
        <v>11.355</v>
      </c>
      <c r="R966" s="31" t="n">
        <v>-0.022</v>
      </c>
    </row>
    <row r="967">
      <c r="A967" s="11" t="n">
        <v>45392</v>
      </c>
      <c r="B967" s="5" t="inlineStr">
        <is>
          <t>Wednesday</t>
        </is>
      </c>
      <c r="C967" s="10" t="n">
        <v>45383</v>
      </c>
      <c r="D967" s="5" t="inlineStr">
        <is>
          <t>Q1FY25</t>
        </is>
      </c>
      <c r="E967" s="18" t="n">
        <v>8.4573</v>
      </c>
      <c r="F967" s="8" t="n">
        <v>4993.4978</v>
      </c>
      <c r="G967" s="9" t="n">
        <v>6565310</v>
      </c>
      <c r="H967" s="18" t="n">
        <v>0</v>
      </c>
      <c r="I967" s="8" t="n">
        <v>0</v>
      </c>
      <c r="J967" s="9" t="n">
        <v>0</v>
      </c>
      <c r="K967" s="18" t="n">
        <v>8.4573</v>
      </c>
      <c r="L967" s="8" t="n">
        <v>4993.4978</v>
      </c>
      <c r="M967" s="9" t="n">
        <v>6565310</v>
      </c>
      <c r="N967" s="29" t="n">
        <v>11.355</v>
      </c>
      <c r="O967" s="30" t="n">
        <v>11.355</v>
      </c>
      <c r="P967" s="30" t="n">
        <v>10.985</v>
      </c>
      <c r="Q967" s="30" t="n">
        <v>11.1075</v>
      </c>
      <c r="R967" s="31" t="n">
        <v>-0.0218</v>
      </c>
    </row>
    <row r="968">
      <c r="A968" s="11" t="n">
        <v>45394</v>
      </c>
      <c r="B968" s="5" t="inlineStr">
        <is>
          <t>Friday</t>
        </is>
      </c>
      <c r="C968" s="10" t="n">
        <v>45383</v>
      </c>
      <c r="D968" s="5" t="inlineStr">
        <is>
          <t>Q1FY25</t>
        </is>
      </c>
      <c r="E968" s="18" t="n">
        <v>185.7288</v>
      </c>
      <c r="F968" s="8" t="n">
        <v>284579.1622</v>
      </c>
      <c r="G968" s="9" t="n">
        <v>381753911</v>
      </c>
      <c r="H968" s="18" t="n">
        <v>0</v>
      </c>
      <c r="I968" s="8" t="n">
        <v>0</v>
      </c>
      <c r="J968" s="9" t="n">
        <v>0</v>
      </c>
      <c r="K968" s="18" t="n">
        <v>185.7288</v>
      </c>
      <c r="L968" s="8" t="n">
        <v>284579.1622</v>
      </c>
      <c r="M968" s="9" t="n">
        <v>381753911</v>
      </c>
      <c r="N968" s="29" t="n">
        <v>11.1075</v>
      </c>
      <c r="O968" s="30" t="n">
        <v>11.605</v>
      </c>
      <c r="P968" s="30" t="n">
        <v>11.1075</v>
      </c>
      <c r="Q968" s="30" t="n">
        <v>11.5325</v>
      </c>
      <c r="R968" s="31" t="n">
        <v>0.0383</v>
      </c>
    </row>
    <row r="969">
      <c r="A969" s="11" t="n">
        <v>45397</v>
      </c>
      <c r="B969" s="5" t="inlineStr">
        <is>
          <t>Monday</t>
        </is>
      </c>
      <c r="C969" s="10" t="n">
        <v>45383</v>
      </c>
      <c r="D969" s="5" t="inlineStr">
        <is>
          <t>Q1FY25</t>
        </is>
      </c>
      <c r="E969" s="18" t="n">
        <v>51.6534</v>
      </c>
      <c r="F969" s="8" t="n">
        <v>87350.15640000001</v>
      </c>
      <c r="G969" s="9" t="n">
        <v>107638789</v>
      </c>
      <c r="H969" s="18" t="n">
        <v>0</v>
      </c>
      <c r="I969" s="8" t="n">
        <v>0</v>
      </c>
      <c r="J969" s="9" t="n">
        <v>0</v>
      </c>
      <c r="K969" s="18" t="n">
        <v>51.6534</v>
      </c>
      <c r="L969" s="8" t="n">
        <v>87350.15640000001</v>
      </c>
      <c r="M969" s="9" t="n">
        <v>107638789</v>
      </c>
      <c r="N969" s="29" t="n">
        <v>11.5325</v>
      </c>
      <c r="O969" s="30" t="n">
        <v>12.7375</v>
      </c>
      <c r="P969" s="30" t="n">
        <v>11.3075</v>
      </c>
      <c r="Q969" s="30" t="n">
        <v>12.4675</v>
      </c>
      <c r="R969" s="31" t="n">
        <v>0.08110000000000001</v>
      </c>
    </row>
    <row r="970">
      <c r="A970" s="11" t="n">
        <v>45398</v>
      </c>
      <c r="B970" s="5" t="inlineStr">
        <is>
          <t>Tuesday</t>
        </is>
      </c>
      <c r="C970" s="10" t="n">
        <v>45383</v>
      </c>
      <c r="D970" s="5" t="inlineStr">
        <is>
          <t>Q1FY25</t>
        </is>
      </c>
      <c r="E970" s="18" t="n">
        <v>5.2886</v>
      </c>
      <c r="F970" s="8" t="n">
        <v>1937.0144</v>
      </c>
      <c r="G970" s="9" t="n">
        <v>2625260</v>
      </c>
      <c r="H970" s="18" t="n">
        <v>0</v>
      </c>
      <c r="I970" s="8" t="n">
        <v>0</v>
      </c>
      <c r="J970" s="9" t="n">
        <v>0</v>
      </c>
      <c r="K970" s="18" t="n">
        <v>5.2886</v>
      </c>
      <c r="L970" s="8" t="n">
        <v>1937.0144</v>
      </c>
      <c r="M970" s="9" t="n">
        <v>2625260</v>
      </c>
      <c r="N970" s="29" t="n">
        <v>12.4675</v>
      </c>
      <c r="O970" s="30" t="n">
        <v>12.925</v>
      </c>
      <c r="P970" s="30" t="n">
        <v>12.34</v>
      </c>
      <c r="Q970" s="30" t="n">
        <v>12.615</v>
      </c>
      <c r="R970" s="31" t="n">
        <v>0.0118</v>
      </c>
    </row>
    <row r="971">
      <c r="A971" s="11" t="n">
        <v>45400</v>
      </c>
      <c r="B971" s="5" t="inlineStr">
        <is>
          <t>Thursday</t>
        </is>
      </c>
      <c r="C971" s="10" t="n">
        <v>45383</v>
      </c>
      <c r="D971" s="5" t="inlineStr">
        <is>
          <t>Q1FY25</t>
        </is>
      </c>
      <c r="E971" s="18" t="n">
        <v>27.8513</v>
      </c>
      <c r="F971" s="8" t="n">
        <v>14820.2186</v>
      </c>
      <c r="G971" s="9" t="n">
        <v>20187515</v>
      </c>
      <c r="H971" s="18" t="n">
        <v>0</v>
      </c>
      <c r="I971" s="8" t="n">
        <v>0</v>
      </c>
      <c r="J971" s="9" t="n">
        <v>0</v>
      </c>
      <c r="K971" s="18" t="n">
        <v>27.8513</v>
      </c>
      <c r="L971" s="8" t="n">
        <v>14820.2186</v>
      </c>
      <c r="M971" s="9" t="n">
        <v>20187515</v>
      </c>
      <c r="N971" s="29" t="n">
        <v>12.615</v>
      </c>
      <c r="O971" s="30" t="n">
        <v>13.3875</v>
      </c>
      <c r="P971" s="30" t="n">
        <v>12.0275</v>
      </c>
      <c r="Q971" s="30" t="n">
        <v>13.04</v>
      </c>
      <c r="R971" s="31" t="n">
        <v>0.0337</v>
      </c>
    </row>
    <row r="972">
      <c r="A972" s="11" t="n">
        <v>45401</v>
      </c>
      <c r="B972" s="5" t="inlineStr">
        <is>
          <t>Friday</t>
        </is>
      </c>
      <c r="C972" s="10" t="n">
        <v>45383</v>
      </c>
      <c r="D972" s="5" t="inlineStr">
        <is>
          <t>Q1FY25</t>
        </is>
      </c>
      <c r="E972" s="18" t="n">
        <v>234.6019</v>
      </c>
      <c r="F972" s="8" t="n">
        <v>285435.8125</v>
      </c>
      <c r="G972" s="9" t="n">
        <v>392904730</v>
      </c>
      <c r="H972" s="18" t="n">
        <v>0</v>
      </c>
      <c r="I972" s="8" t="n">
        <v>0</v>
      </c>
      <c r="J972" s="9" t="n">
        <v>0</v>
      </c>
      <c r="K972" s="18" t="n">
        <v>234.6019</v>
      </c>
      <c r="L972" s="8" t="n">
        <v>285435.8125</v>
      </c>
      <c r="M972" s="9" t="n">
        <v>392904730</v>
      </c>
      <c r="N972" s="29" t="n">
        <v>13.04</v>
      </c>
      <c r="O972" s="30" t="n">
        <v>14.4125</v>
      </c>
      <c r="P972" s="30" t="n">
        <v>11.915</v>
      </c>
      <c r="Q972" s="30" t="n">
        <v>13.4575</v>
      </c>
      <c r="R972" s="31" t="n">
        <v>0.032</v>
      </c>
    </row>
    <row r="973">
      <c r="A973" s="11" t="n">
        <v>45404</v>
      </c>
      <c r="B973" s="5" t="inlineStr">
        <is>
          <t>Monday</t>
        </is>
      </c>
      <c r="C973" s="10" t="n">
        <v>45383</v>
      </c>
      <c r="D973" s="5" t="inlineStr">
        <is>
          <t>Q1FY25</t>
        </is>
      </c>
      <c r="E973" s="18" t="n">
        <v>63.8735</v>
      </c>
      <c r="F973" s="8" t="n">
        <v>97908.0251</v>
      </c>
      <c r="G973" s="9" t="n">
        <v>120747433</v>
      </c>
      <c r="H973" s="18" t="n">
        <v>0</v>
      </c>
      <c r="I973" s="8" t="n">
        <v>0</v>
      </c>
      <c r="J973" s="9" t="n">
        <v>0</v>
      </c>
      <c r="K973" s="18" t="n">
        <v>63.8735</v>
      </c>
      <c r="L973" s="8" t="n">
        <v>97908.0251</v>
      </c>
      <c r="M973" s="9" t="n">
        <v>120747433</v>
      </c>
      <c r="N973" s="29" t="n">
        <v>13.4575</v>
      </c>
      <c r="O973" s="30" t="n">
        <v>13.4575</v>
      </c>
      <c r="P973" s="30" t="n">
        <v>12.6125</v>
      </c>
      <c r="Q973" s="30" t="n">
        <v>12.7</v>
      </c>
      <c r="R973" s="31" t="n">
        <v>-0.0563</v>
      </c>
    </row>
    <row r="974">
      <c r="A974" s="11" t="n">
        <v>45405</v>
      </c>
      <c r="B974" s="5" t="inlineStr">
        <is>
          <t>Tuesday</t>
        </is>
      </c>
      <c r="C974" s="10" t="n">
        <v>45383</v>
      </c>
      <c r="D974" s="5" t="inlineStr">
        <is>
          <t>Q1FY25</t>
        </is>
      </c>
      <c r="E974" s="18" t="n">
        <v>4.492</v>
      </c>
      <c r="F974" s="8" t="n">
        <v>1558.8021</v>
      </c>
      <c r="G974" s="9" t="n">
        <v>2090041</v>
      </c>
      <c r="H974" s="18" t="n">
        <v>0</v>
      </c>
      <c r="I974" s="8" t="n">
        <v>0</v>
      </c>
      <c r="J974" s="9" t="n">
        <v>0</v>
      </c>
      <c r="K974" s="18" t="n">
        <v>4.492</v>
      </c>
      <c r="L974" s="8" t="n">
        <v>1558.8021</v>
      </c>
      <c r="M974" s="9" t="n">
        <v>2090041</v>
      </c>
      <c r="N974" s="29" t="n">
        <v>12.7</v>
      </c>
      <c r="O974" s="30" t="n">
        <v>12.7</v>
      </c>
      <c r="P974" s="30" t="n">
        <v>9.8575</v>
      </c>
      <c r="Q974" s="30" t="n">
        <v>10.195</v>
      </c>
      <c r="R974" s="31" t="n">
        <v>-0.1972</v>
      </c>
    </row>
    <row r="975">
      <c r="A975" s="11" t="n">
        <v>45406</v>
      </c>
      <c r="B975" s="5" t="inlineStr">
        <is>
          <t>Wednesday</t>
        </is>
      </c>
      <c r="C975" s="10" t="n">
        <v>45383</v>
      </c>
      <c r="D975" s="5" t="inlineStr">
        <is>
          <t>Q1FY25</t>
        </is>
      </c>
      <c r="E975" s="18" t="n">
        <v>5.4808</v>
      </c>
      <c r="F975" s="8" t="n">
        <v>2484.1437</v>
      </c>
      <c r="G975" s="9" t="n">
        <v>3328902</v>
      </c>
      <c r="H975" s="18" t="n">
        <v>0</v>
      </c>
      <c r="I975" s="8" t="n">
        <v>0</v>
      </c>
      <c r="J975" s="9" t="n">
        <v>0</v>
      </c>
      <c r="K975" s="18" t="n">
        <v>5.4808</v>
      </c>
      <c r="L975" s="8" t="n">
        <v>2484.1437</v>
      </c>
      <c r="M975" s="9" t="n">
        <v>3328902</v>
      </c>
      <c r="N975" s="29" t="n">
        <v>10.195</v>
      </c>
      <c r="O975" s="30" t="n">
        <v>11.1325</v>
      </c>
      <c r="P975" s="30" t="n">
        <v>9.945</v>
      </c>
      <c r="Q975" s="30" t="n">
        <v>10.275</v>
      </c>
      <c r="R975" s="31" t="n">
        <v>0.0078</v>
      </c>
    </row>
    <row r="976">
      <c r="A976" s="11" t="n">
        <v>45407</v>
      </c>
      <c r="B976" s="5" t="inlineStr">
        <is>
          <t>Thursday</t>
        </is>
      </c>
      <c r="C976" s="10" t="n">
        <v>45383</v>
      </c>
      <c r="D976" s="5" t="inlineStr">
        <is>
          <t>Q1FY25</t>
        </is>
      </c>
      <c r="E976" s="18" t="n">
        <v>20.2828</v>
      </c>
      <c r="F976" s="8" t="n">
        <v>11151.1766</v>
      </c>
      <c r="G976" s="9" t="n">
        <v>14966987</v>
      </c>
      <c r="H976" s="18" t="n">
        <v>0</v>
      </c>
      <c r="I976" s="8" t="n">
        <v>0</v>
      </c>
      <c r="J976" s="9" t="n">
        <v>0</v>
      </c>
      <c r="K976" s="18" t="n">
        <v>20.2828</v>
      </c>
      <c r="L976" s="8" t="n">
        <v>11151.1766</v>
      </c>
      <c r="M976" s="9" t="n">
        <v>14966987</v>
      </c>
      <c r="N976" s="29" t="n">
        <v>10.275</v>
      </c>
      <c r="O976" s="30" t="n">
        <v>11.4575</v>
      </c>
      <c r="P976" s="30" t="n">
        <v>10.26</v>
      </c>
      <c r="Q976" s="30" t="n">
        <v>10.73</v>
      </c>
      <c r="R976" s="31" t="n">
        <v>0.0443</v>
      </c>
    </row>
    <row r="977">
      <c r="A977" s="11" t="n">
        <v>45408</v>
      </c>
      <c r="B977" s="5" t="inlineStr">
        <is>
          <t>Friday</t>
        </is>
      </c>
      <c r="C977" s="10" t="n">
        <v>45383</v>
      </c>
      <c r="D977" s="5" t="inlineStr">
        <is>
          <t>Q1FY25</t>
        </is>
      </c>
      <c r="E977" s="18" t="n">
        <v>169.0214</v>
      </c>
      <c r="F977" s="8" t="n">
        <v>282046.2121</v>
      </c>
      <c r="G977" s="9" t="n">
        <v>380574537</v>
      </c>
      <c r="H977" s="18" t="n">
        <v>0</v>
      </c>
      <c r="I977" s="8" t="n">
        <v>0</v>
      </c>
      <c r="J977" s="9" t="n">
        <v>0</v>
      </c>
      <c r="K977" s="18" t="n">
        <v>169.0214</v>
      </c>
      <c r="L977" s="8" t="n">
        <v>282046.2121</v>
      </c>
      <c r="M977" s="9" t="n">
        <v>380574537</v>
      </c>
      <c r="N977" s="29" t="n">
        <v>10.73</v>
      </c>
      <c r="O977" s="30" t="n">
        <v>11.315</v>
      </c>
      <c r="P977" s="30" t="n">
        <v>10.5875</v>
      </c>
      <c r="Q977" s="30" t="n">
        <v>10.925</v>
      </c>
      <c r="R977" s="31" t="n">
        <v>0.0182</v>
      </c>
    </row>
    <row r="978">
      <c r="A978" s="11" t="n">
        <v>45411</v>
      </c>
      <c r="B978" s="5" t="inlineStr">
        <is>
          <t>Monday</t>
        </is>
      </c>
      <c r="C978" s="10" t="n">
        <v>45383</v>
      </c>
      <c r="D978" s="5" t="inlineStr">
        <is>
          <t>Q1FY25</t>
        </is>
      </c>
      <c r="E978" s="18" t="n">
        <v>119.548</v>
      </c>
      <c r="F978" s="8" t="n">
        <v>161003.4908</v>
      </c>
      <c r="G978" s="9" t="n">
        <v>192856643</v>
      </c>
      <c r="H978" s="18" t="n">
        <v>0</v>
      </c>
      <c r="I978" s="8" t="n">
        <v>0</v>
      </c>
      <c r="J978" s="9" t="n">
        <v>0</v>
      </c>
      <c r="K978" s="18" t="n">
        <v>119.548</v>
      </c>
      <c r="L978" s="8" t="n">
        <v>161003.4908</v>
      </c>
      <c r="M978" s="9" t="n">
        <v>192856643</v>
      </c>
      <c r="N978" s="29" t="n">
        <v>10.925</v>
      </c>
      <c r="O978" s="30" t="n">
        <v>12.4875</v>
      </c>
      <c r="P978" s="30" t="n">
        <v>10.925</v>
      </c>
      <c r="Q978" s="30" t="n">
        <v>12.235</v>
      </c>
      <c r="R978" s="31" t="n">
        <v>0.1199</v>
      </c>
    </row>
    <row r="979">
      <c r="A979" s="11" t="n">
        <v>45412</v>
      </c>
      <c r="B979" s="5" t="inlineStr">
        <is>
          <t>Tuesday</t>
        </is>
      </c>
      <c r="C979" s="10" t="n">
        <v>45383</v>
      </c>
      <c r="D979" s="5" t="inlineStr">
        <is>
          <t>Q1FY25</t>
        </is>
      </c>
      <c r="E979" s="18" t="n">
        <v>7.2098</v>
      </c>
      <c r="F979" s="8" t="n">
        <v>2481.888</v>
      </c>
      <c r="G979" s="9" t="n">
        <v>3229048</v>
      </c>
      <c r="H979" s="18" t="n">
        <v>0</v>
      </c>
      <c r="I979" s="8" t="n">
        <v>0</v>
      </c>
      <c r="J979" s="9" t="n">
        <v>0</v>
      </c>
      <c r="K979" s="18" t="n">
        <v>7.2098</v>
      </c>
      <c r="L979" s="8" t="n">
        <v>2481.888</v>
      </c>
      <c r="M979" s="9" t="n">
        <v>3229048</v>
      </c>
      <c r="N979" s="29" t="n">
        <v>12.235</v>
      </c>
      <c r="O979" s="30" t="n">
        <v>13.2125</v>
      </c>
      <c r="P979" s="30" t="n">
        <v>12.235</v>
      </c>
      <c r="Q979" s="30" t="n">
        <v>12.87</v>
      </c>
      <c r="R979" s="31" t="n">
        <v>0.0519</v>
      </c>
    </row>
    <row r="980">
      <c r="A980" s="11" t="n">
        <v>45414</v>
      </c>
      <c r="B980" s="5" t="inlineStr">
        <is>
          <t>Thursday</t>
        </is>
      </c>
      <c r="C980" s="10" t="n">
        <v>45413</v>
      </c>
      <c r="D980" s="5" t="inlineStr">
        <is>
          <t>Q1FY25</t>
        </is>
      </c>
      <c r="E980" s="18" t="n">
        <v>17.5064</v>
      </c>
      <c r="F980" s="8" t="n">
        <v>10858.8734</v>
      </c>
      <c r="G980" s="9" t="n">
        <v>14420304</v>
      </c>
      <c r="H980" s="18" t="n">
        <v>0</v>
      </c>
      <c r="I980" s="8" t="n">
        <v>0</v>
      </c>
      <c r="J980" s="9" t="n">
        <v>0</v>
      </c>
      <c r="K980" s="18" t="n">
        <v>17.5064</v>
      </c>
      <c r="L980" s="8" t="n">
        <v>10858.8734</v>
      </c>
      <c r="M980" s="9" t="n">
        <v>14420304</v>
      </c>
      <c r="N980" s="29" t="n">
        <v>12.87</v>
      </c>
      <c r="O980" s="30" t="n">
        <v>13.9475</v>
      </c>
      <c r="P980" s="30" t="n">
        <v>12.87</v>
      </c>
      <c r="Q980" s="30" t="n">
        <v>13.445</v>
      </c>
      <c r="R980" s="31" t="n">
        <v>0.0447</v>
      </c>
    </row>
    <row r="981">
      <c r="A981" s="11" t="n">
        <v>45415</v>
      </c>
      <c r="B981" s="5" t="inlineStr">
        <is>
          <t>Friday</t>
        </is>
      </c>
      <c r="C981" s="10" t="n">
        <v>45413</v>
      </c>
      <c r="D981" s="5" t="inlineStr">
        <is>
          <t>Q1FY25</t>
        </is>
      </c>
      <c r="E981" s="18" t="n">
        <v>311.0488</v>
      </c>
      <c r="F981" s="8" t="n">
        <v>388140.1923</v>
      </c>
      <c r="G981" s="9" t="n">
        <v>523510864</v>
      </c>
      <c r="H981" s="18" t="n">
        <v>0</v>
      </c>
      <c r="I981" s="8" t="n">
        <v>0</v>
      </c>
      <c r="J981" s="9" t="n">
        <v>0</v>
      </c>
      <c r="K981" s="18" t="n">
        <v>311.0488</v>
      </c>
      <c r="L981" s="8" t="n">
        <v>388140.1923</v>
      </c>
      <c r="M981" s="9" t="n">
        <v>523510864</v>
      </c>
      <c r="N981" s="29" t="n">
        <v>13.445</v>
      </c>
      <c r="O981" s="30" t="n">
        <v>15.3125</v>
      </c>
      <c r="P981" s="30" t="n">
        <v>13.445</v>
      </c>
      <c r="Q981" s="30" t="n">
        <v>14.6175</v>
      </c>
      <c r="R981" s="31" t="n">
        <v>0.0872</v>
      </c>
    </row>
    <row r="982">
      <c r="A982" s="11" t="n">
        <v>45418</v>
      </c>
      <c r="B982" s="5" t="inlineStr">
        <is>
          <t>Monday</t>
        </is>
      </c>
      <c r="C982" s="10" t="n">
        <v>45413</v>
      </c>
      <c r="D982" s="5" t="inlineStr">
        <is>
          <t>Q1FY25</t>
        </is>
      </c>
      <c r="E982" s="18" t="n">
        <v>109.1648</v>
      </c>
      <c r="F982" s="8" t="n">
        <v>154194.7168</v>
      </c>
      <c r="G982" s="9" t="n">
        <v>185085888</v>
      </c>
      <c r="H982" s="18" t="n">
        <v>0</v>
      </c>
      <c r="I982" s="8" t="n">
        <v>0</v>
      </c>
      <c r="J982" s="9" t="n">
        <v>0</v>
      </c>
      <c r="K982" s="18" t="n">
        <v>109.1648</v>
      </c>
      <c r="L982" s="8" t="n">
        <v>154194.7168</v>
      </c>
      <c r="M982" s="9" t="n">
        <v>185085888</v>
      </c>
      <c r="N982" s="29" t="n">
        <v>14.6175</v>
      </c>
      <c r="O982" s="30" t="n">
        <v>16.9625</v>
      </c>
      <c r="P982" s="30" t="n">
        <v>14.6175</v>
      </c>
      <c r="Q982" s="30" t="n">
        <v>16.6</v>
      </c>
      <c r="R982" s="31" t="n">
        <v>0.1356</v>
      </c>
    </row>
    <row r="983">
      <c r="A983" s="11" t="n">
        <v>45419</v>
      </c>
      <c r="B983" s="5" t="inlineStr">
        <is>
          <t>Tuesday</t>
        </is>
      </c>
      <c r="C983" s="10" t="n">
        <v>45413</v>
      </c>
      <c r="D983" s="5" t="inlineStr">
        <is>
          <t>Q1FY25</t>
        </is>
      </c>
      <c r="E983" s="18" t="n">
        <v>6.9896</v>
      </c>
      <c r="F983" s="8" t="n">
        <v>1998.5294</v>
      </c>
      <c r="G983" s="9" t="n">
        <v>2674843</v>
      </c>
      <c r="H983" s="18" t="n">
        <v>0</v>
      </c>
      <c r="I983" s="8" t="n">
        <v>0</v>
      </c>
      <c r="J983" s="9" t="n">
        <v>0</v>
      </c>
      <c r="K983" s="18" t="n">
        <v>6.9896</v>
      </c>
      <c r="L983" s="8" t="n">
        <v>1998.5294</v>
      </c>
      <c r="M983" s="9" t="n">
        <v>2674843</v>
      </c>
      <c r="N983" s="29" t="n">
        <v>16.6</v>
      </c>
      <c r="O983" s="30" t="n">
        <v>17.6425</v>
      </c>
      <c r="P983" s="30" t="n">
        <v>16.6</v>
      </c>
      <c r="Q983" s="30" t="n">
        <v>17.0075</v>
      </c>
      <c r="R983" s="31" t="n">
        <v>0.0245</v>
      </c>
    </row>
    <row r="984">
      <c r="A984" s="11" t="n">
        <v>45420</v>
      </c>
      <c r="B984" s="5" t="inlineStr">
        <is>
          <t>Wednesday</t>
        </is>
      </c>
      <c r="C984" s="10" t="n">
        <v>45413</v>
      </c>
      <c r="D984" s="5" t="inlineStr">
        <is>
          <t>Q1FY25</t>
        </is>
      </c>
      <c r="E984" s="18" t="n">
        <v>9.8504</v>
      </c>
      <c r="F984" s="8" t="n">
        <v>3702.9986</v>
      </c>
      <c r="G984" s="9" t="n">
        <v>4975228</v>
      </c>
      <c r="H984" s="18" t="n">
        <v>0</v>
      </c>
      <c r="I984" s="8" t="n">
        <v>0</v>
      </c>
      <c r="J984" s="9" t="n">
        <v>0</v>
      </c>
      <c r="K984" s="18" t="n">
        <v>9.8504</v>
      </c>
      <c r="L984" s="8" t="n">
        <v>3702.9986</v>
      </c>
      <c r="M984" s="9" t="n">
        <v>4975228</v>
      </c>
      <c r="N984" s="29" t="n">
        <v>17.0075</v>
      </c>
      <c r="O984" s="30" t="n">
        <v>18.3175</v>
      </c>
      <c r="P984" s="30" t="n">
        <v>16.4625</v>
      </c>
      <c r="Q984" s="30" t="n">
        <v>17.08</v>
      </c>
      <c r="R984" s="31" t="n">
        <v>0.0043</v>
      </c>
    </row>
    <row r="985">
      <c r="A985" s="11" t="n">
        <v>45421</v>
      </c>
      <c r="B985" s="5" t="inlineStr">
        <is>
          <t>Thursday</t>
        </is>
      </c>
      <c r="C985" s="10" t="n">
        <v>45413</v>
      </c>
      <c r="D985" s="5" t="inlineStr">
        <is>
          <t>Q1FY25</t>
        </is>
      </c>
      <c r="E985" s="18" t="n">
        <v>26.5089</v>
      </c>
      <c r="F985" s="8" t="n">
        <v>14252.9037</v>
      </c>
      <c r="G985" s="9" t="n">
        <v>19400290</v>
      </c>
      <c r="H985" s="18" t="n">
        <v>0</v>
      </c>
      <c r="I985" s="8" t="n">
        <v>0</v>
      </c>
      <c r="J985" s="9" t="n">
        <v>0</v>
      </c>
      <c r="K985" s="18" t="n">
        <v>26.5089</v>
      </c>
      <c r="L985" s="8" t="n">
        <v>14252.9037</v>
      </c>
      <c r="M985" s="9" t="n">
        <v>19400290</v>
      </c>
      <c r="N985" s="29" t="n">
        <v>17.08</v>
      </c>
      <c r="O985" s="30" t="n">
        <v>19.1725</v>
      </c>
      <c r="P985" s="30" t="n">
        <v>17.08</v>
      </c>
      <c r="Q985" s="30" t="n">
        <v>18.2</v>
      </c>
      <c r="R985" s="31" t="n">
        <v>0.06560000000000001</v>
      </c>
    </row>
    <row r="986">
      <c r="A986" s="11" t="n">
        <v>45422</v>
      </c>
      <c r="B986" s="5" t="inlineStr">
        <is>
          <t>Friday</t>
        </is>
      </c>
      <c r="C986" s="10" t="n">
        <v>45413</v>
      </c>
      <c r="D986" s="5" t="inlineStr">
        <is>
          <t>Q1FY25</t>
        </is>
      </c>
      <c r="E986" s="18" t="n">
        <v>190.6101</v>
      </c>
      <c r="F986" s="8" t="n">
        <v>304998.4138</v>
      </c>
      <c r="G986" s="9" t="n">
        <v>419435373</v>
      </c>
      <c r="H986" s="18" t="n">
        <v>0</v>
      </c>
      <c r="I986" s="8" t="n">
        <v>0</v>
      </c>
      <c r="J986" s="9" t="n">
        <v>0</v>
      </c>
      <c r="K986" s="18" t="n">
        <v>190.6101</v>
      </c>
      <c r="L986" s="8" t="n">
        <v>304998.4138</v>
      </c>
      <c r="M986" s="9" t="n">
        <v>419435373</v>
      </c>
      <c r="N986" s="29" t="n">
        <v>18.2</v>
      </c>
      <c r="O986" s="30" t="n">
        <v>19.0075</v>
      </c>
      <c r="P986" s="30" t="n">
        <v>17.995</v>
      </c>
      <c r="Q986" s="30" t="n">
        <v>18.4725</v>
      </c>
      <c r="R986" s="31" t="n">
        <v>0.015</v>
      </c>
    </row>
    <row r="987">
      <c r="A987" s="11" t="n">
        <v>45425</v>
      </c>
      <c r="B987" s="5" t="inlineStr">
        <is>
          <t>Monday</t>
        </is>
      </c>
      <c r="C987" s="10" t="n">
        <v>45413</v>
      </c>
      <c r="D987" s="5" t="inlineStr">
        <is>
          <t>Q1FY25</t>
        </is>
      </c>
      <c r="E987" s="18" t="n">
        <v>110.9497</v>
      </c>
      <c r="F987" s="8" t="n">
        <v>152109.0164</v>
      </c>
      <c r="G987" s="9" t="n">
        <v>187351085</v>
      </c>
      <c r="H987" s="18" t="n">
        <v>0</v>
      </c>
      <c r="I987" s="8" t="n">
        <v>0</v>
      </c>
      <c r="J987" s="9" t="n">
        <v>0</v>
      </c>
      <c r="K987" s="18" t="n">
        <v>110.9497</v>
      </c>
      <c r="L987" s="8" t="n">
        <v>152109.0164</v>
      </c>
      <c r="M987" s="9" t="n">
        <v>187351085</v>
      </c>
      <c r="N987" s="29" t="n">
        <v>18.4725</v>
      </c>
      <c r="O987" s="30" t="n">
        <v>21.485</v>
      </c>
      <c r="P987" s="30" t="n">
        <v>18.4725</v>
      </c>
      <c r="Q987" s="30" t="n">
        <v>20.6</v>
      </c>
      <c r="R987" s="31" t="n">
        <v>0.1152</v>
      </c>
    </row>
    <row r="988">
      <c r="A988" s="11" t="n">
        <v>45426</v>
      </c>
      <c r="B988" s="5" t="inlineStr">
        <is>
          <t>Tuesday</t>
        </is>
      </c>
      <c r="C988" s="10" t="n">
        <v>45413</v>
      </c>
      <c r="D988" s="5" t="inlineStr">
        <is>
          <t>Q1FY25</t>
        </is>
      </c>
      <c r="E988" s="18" t="n">
        <v>6.1255</v>
      </c>
      <c r="F988" s="8" t="n">
        <v>1805.9483</v>
      </c>
      <c r="G988" s="9" t="n">
        <v>2426033</v>
      </c>
      <c r="H988" s="18" t="n">
        <v>0</v>
      </c>
      <c r="I988" s="8" t="n">
        <v>0</v>
      </c>
      <c r="J988" s="9" t="n">
        <v>0</v>
      </c>
      <c r="K988" s="18" t="n">
        <v>6.1255</v>
      </c>
      <c r="L988" s="8" t="n">
        <v>1805.9483</v>
      </c>
      <c r="M988" s="9" t="n">
        <v>2426033</v>
      </c>
      <c r="N988" s="29" t="n">
        <v>20.6</v>
      </c>
      <c r="O988" s="30" t="n">
        <v>21.875</v>
      </c>
      <c r="P988" s="30" t="n">
        <v>20.1125</v>
      </c>
      <c r="Q988" s="30" t="n">
        <v>20.195</v>
      </c>
      <c r="R988" s="31" t="n">
        <v>-0.0197</v>
      </c>
    </row>
    <row r="989">
      <c r="A989" s="11" t="n">
        <v>45427</v>
      </c>
      <c r="B989" s="5" t="inlineStr">
        <is>
          <t>Wednesday</t>
        </is>
      </c>
      <c r="C989" s="10" t="n">
        <v>45413</v>
      </c>
      <c r="D989" s="5" t="inlineStr">
        <is>
          <t>Q1FY25</t>
        </is>
      </c>
      <c r="E989" s="18" t="n">
        <v>8.359400000000001</v>
      </c>
      <c r="F989" s="8" t="n">
        <v>3004.4717</v>
      </c>
      <c r="G989" s="9" t="n">
        <v>4033682</v>
      </c>
      <c r="H989" s="18" t="n">
        <v>0</v>
      </c>
      <c r="I989" s="8" t="n">
        <v>0</v>
      </c>
      <c r="J989" s="9" t="n">
        <v>0</v>
      </c>
      <c r="K989" s="18" t="n">
        <v>8.359400000000001</v>
      </c>
      <c r="L989" s="8" t="n">
        <v>3004.4717</v>
      </c>
      <c r="M989" s="9" t="n">
        <v>4033682</v>
      </c>
      <c r="N989" s="29" t="n">
        <v>20.195</v>
      </c>
      <c r="O989" s="30" t="n">
        <v>20.6575</v>
      </c>
      <c r="P989" s="30" t="n">
        <v>19.87</v>
      </c>
      <c r="Q989" s="30" t="n">
        <v>20.2725</v>
      </c>
      <c r="R989" s="31" t="n">
        <v>0.0038</v>
      </c>
    </row>
    <row r="990">
      <c r="A990" s="11" t="n">
        <v>45428</v>
      </c>
      <c r="B990" s="5" t="inlineStr">
        <is>
          <t>Thursday</t>
        </is>
      </c>
      <c r="C990" s="10" t="n">
        <v>45413</v>
      </c>
      <c r="D990" s="5" t="inlineStr">
        <is>
          <t>Q1FY25</t>
        </is>
      </c>
      <c r="E990" s="18" t="n">
        <v>30.7561</v>
      </c>
      <c r="F990" s="8" t="n">
        <v>15770.1137</v>
      </c>
      <c r="G990" s="9" t="n">
        <v>21229676</v>
      </c>
      <c r="H990" s="18" t="n">
        <v>0</v>
      </c>
      <c r="I990" s="8" t="n">
        <v>0</v>
      </c>
      <c r="J990" s="9" t="n">
        <v>0</v>
      </c>
      <c r="K990" s="18" t="n">
        <v>30.7561</v>
      </c>
      <c r="L990" s="8" t="n">
        <v>15770.1137</v>
      </c>
      <c r="M990" s="9" t="n">
        <v>21229676</v>
      </c>
      <c r="N990" s="29" t="n">
        <v>20.2725</v>
      </c>
      <c r="O990" s="30" t="n">
        <v>21.1125</v>
      </c>
      <c r="P990" s="30" t="n">
        <v>18.965</v>
      </c>
      <c r="Q990" s="30" t="n">
        <v>19.995</v>
      </c>
      <c r="R990" s="31" t="n">
        <v>-0.0137</v>
      </c>
    </row>
    <row r="991">
      <c r="A991" s="11" t="n">
        <v>45429</v>
      </c>
      <c r="B991" s="5" t="inlineStr">
        <is>
          <t>Friday</t>
        </is>
      </c>
      <c r="C991" s="10" t="n">
        <v>45413</v>
      </c>
      <c r="D991" s="5" t="inlineStr">
        <is>
          <t>Q1FY25</t>
        </is>
      </c>
      <c r="E991" s="18" t="n">
        <v>189.4639</v>
      </c>
      <c r="F991" s="8" t="n">
        <v>296889.665</v>
      </c>
      <c r="G991" s="9" t="n">
        <v>396209521</v>
      </c>
      <c r="H991" s="18" t="n">
        <v>0</v>
      </c>
      <c r="I991" s="8" t="n">
        <v>0</v>
      </c>
      <c r="J991" s="9" t="n">
        <v>0</v>
      </c>
      <c r="K991" s="18" t="n">
        <v>189.4639</v>
      </c>
      <c r="L991" s="8" t="n">
        <v>296889.665</v>
      </c>
      <c r="M991" s="9" t="n">
        <v>396209521</v>
      </c>
      <c r="N991" s="29" t="n">
        <v>19.995</v>
      </c>
      <c r="O991" s="30" t="n">
        <v>20.3675</v>
      </c>
      <c r="P991" s="30" t="n">
        <v>18.98</v>
      </c>
      <c r="Q991" s="30" t="n">
        <v>19.7975</v>
      </c>
      <c r="R991" s="31" t="n">
        <v>-0.009900000000000001</v>
      </c>
    </row>
    <row r="992">
      <c r="A992" s="11" t="n">
        <v>45430</v>
      </c>
      <c r="B992" s="5" t="inlineStr">
        <is>
          <t>Saturday</t>
        </is>
      </c>
      <c r="C992" s="10" t="n">
        <v>45413</v>
      </c>
      <c r="D992" s="5" t="inlineStr">
        <is>
          <t>Q1FY25</t>
        </is>
      </c>
      <c r="E992" s="18" t="n">
        <v>1.1104</v>
      </c>
      <c r="F992" s="8" t="n">
        <v>331.2399</v>
      </c>
      <c r="G992" s="9" t="n">
        <v>439088</v>
      </c>
      <c r="H992" s="18" t="n">
        <v>0</v>
      </c>
      <c r="I992" s="8" t="n">
        <v>0</v>
      </c>
      <c r="J992" s="9" t="n">
        <v>0</v>
      </c>
      <c r="K992" s="18" t="n">
        <v>1.1104</v>
      </c>
      <c r="L992" s="8" t="n">
        <v>331.2399</v>
      </c>
      <c r="M992" s="9" t="n">
        <v>439088</v>
      </c>
      <c r="N992" s="29" t="n">
        <v>19.7975</v>
      </c>
      <c r="O992" s="30" t="n">
        <v>20.945</v>
      </c>
      <c r="P992" s="30" t="n">
        <v>17.3375</v>
      </c>
      <c r="Q992" s="30" t="n">
        <v>20.525</v>
      </c>
      <c r="R992" s="31" t="n">
        <v>0.0367</v>
      </c>
    </row>
    <row r="993">
      <c r="A993" s="11" t="n">
        <v>45433</v>
      </c>
      <c r="B993" s="5" t="inlineStr">
        <is>
          <t>Tuesday</t>
        </is>
      </c>
      <c r="C993" s="10" t="n">
        <v>45413</v>
      </c>
      <c r="D993" s="5" t="inlineStr">
        <is>
          <t>Q1FY25</t>
        </is>
      </c>
      <c r="E993" s="18" t="n">
        <v>5.1098</v>
      </c>
      <c r="F993" s="8" t="n">
        <v>1524.2516</v>
      </c>
      <c r="G993" s="9" t="n">
        <v>2030976</v>
      </c>
      <c r="H993" s="18" t="n">
        <v>0</v>
      </c>
      <c r="I993" s="8" t="n">
        <v>0</v>
      </c>
      <c r="J993" s="9" t="n">
        <v>0</v>
      </c>
      <c r="K993" s="18" t="n">
        <v>5.1098</v>
      </c>
      <c r="L993" s="8" t="n">
        <v>1524.2516</v>
      </c>
      <c r="M993" s="9" t="n">
        <v>2030976</v>
      </c>
      <c r="N993" s="29" t="n">
        <v>20.525</v>
      </c>
      <c r="O993" s="30" t="n">
        <v>22.3025</v>
      </c>
      <c r="P993" s="30" t="n">
        <v>20.525</v>
      </c>
      <c r="Q993" s="30" t="n">
        <v>21.81</v>
      </c>
      <c r="R993" s="31" t="n">
        <v>0.0626</v>
      </c>
    </row>
    <row r="994">
      <c r="A994" s="11" t="n">
        <v>45434</v>
      </c>
      <c r="B994" s="5" t="inlineStr">
        <is>
          <t>Wednesday</t>
        </is>
      </c>
      <c r="C994" s="10" t="n">
        <v>45413</v>
      </c>
      <c r="D994" s="5" t="inlineStr">
        <is>
          <t>Q1FY25</t>
        </is>
      </c>
      <c r="E994" s="18" t="n">
        <v>6.1189</v>
      </c>
      <c r="F994" s="8" t="n">
        <v>2215.07</v>
      </c>
      <c r="G994" s="9" t="n">
        <v>2943260</v>
      </c>
      <c r="H994" s="18" t="n">
        <v>0</v>
      </c>
      <c r="I994" s="8" t="n">
        <v>0</v>
      </c>
      <c r="J994" s="9" t="n">
        <v>0</v>
      </c>
      <c r="K994" s="18" t="n">
        <v>6.1189</v>
      </c>
      <c r="L994" s="8" t="n">
        <v>2215.07</v>
      </c>
      <c r="M994" s="9" t="n">
        <v>2943260</v>
      </c>
      <c r="N994" s="29" t="n">
        <v>21.81</v>
      </c>
      <c r="O994" s="30" t="n">
        <v>22.2925</v>
      </c>
      <c r="P994" s="30" t="n">
        <v>18.185</v>
      </c>
      <c r="Q994" s="30" t="n">
        <v>21.4675</v>
      </c>
      <c r="R994" s="31" t="n">
        <v>-0.0157</v>
      </c>
    </row>
    <row r="995">
      <c r="A995" s="11" t="n">
        <v>45435</v>
      </c>
      <c r="B995" s="5" t="inlineStr">
        <is>
          <t>Thursday</t>
        </is>
      </c>
      <c r="C995" s="10" t="n">
        <v>45413</v>
      </c>
      <c r="D995" s="5" t="inlineStr">
        <is>
          <t>Q1FY25</t>
        </is>
      </c>
      <c r="E995" s="18" t="n">
        <v>23.6472</v>
      </c>
      <c r="F995" s="8" t="n">
        <v>12919.1324</v>
      </c>
      <c r="G995" s="9" t="n">
        <v>17145623</v>
      </c>
      <c r="H995" s="18" t="n">
        <v>0</v>
      </c>
      <c r="I995" s="8" t="n">
        <v>0</v>
      </c>
      <c r="J995" s="9" t="n">
        <v>0</v>
      </c>
      <c r="K995" s="18" t="n">
        <v>23.6472</v>
      </c>
      <c r="L995" s="8" t="n">
        <v>12919.1324</v>
      </c>
      <c r="M995" s="9" t="n">
        <v>17145623</v>
      </c>
      <c r="N995" s="29" t="n">
        <v>21.4675</v>
      </c>
      <c r="O995" s="30" t="n">
        <v>24.215</v>
      </c>
      <c r="P995" s="30" t="n">
        <v>18.84</v>
      </c>
      <c r="Q995" s="30" t="n">
        <v>21.38</v>
      </c>
      <c r="R995" s="31" t="n">
        <v>-0.0041</v>
      </c>
    </row>
    <row r="996">
      <c r="A996" s="11" t="n">
        <v>45436</v>
      </c>
      <c r="B996" s="5" t="inlineStr">
        <is>
          <t>Friday</t>
        </is>
      </c>
      <c r="C996" s="10" t="n">
        <v>45413</v>
      </c>
      <c r="D996" s="5" t="inlineStr">
        <is>
          <t>Q1FY25</t>
        </is>
      </c>
      <c r="E996" s="18" t="n">
        <v>161.6507</v>
      </c>
      <c r="F996" s="8" t="n">
        <v>308275.1203</v>
      </c>
      <c r="G996" s="9" t="n">
        <v>408077484</v>
      </c>
      <c r="H996" s="18" t="n">
        <v>0</v>
      </c>
      <c r="I996" s="8" t="n">
        <v>0</v>
      </c>
      <c r="J996" s="9" t="n">
        <v>0</v>
      </c>
      <c r="K996" s="18" t="n">
        <v>161.6507</v>
      </c>
      <c r="L996" s="8" t="n">
        <v>308275.1203</v>
      </c>
      <c r="M996" s="9" t="n">
        <v>408077484</v>
      </c>
      <c r="N996" s="29" t="n">
        <v>21.38</v>
      </c>
      <c r="O996" s="30" t="n">
        <v>21.8975</v>
      </c>
      <c r="P996" s="30" t="n">
        <v>20.59</v>
      </c>
      <c r="Q996" s="30" t="n">
        <v>21.71</v>
      </c>
      <c r="R996" s="31" t="n">
        <v>0.0154</v>
      </c>
    </row>
    <row r="997">
      <c r="A997" s="11" t="n">
        <v>45439</v>
      </c>
      <c r="B997" s="5" t="inlineStr">
        <is>
          <t>Monday</t>
        </is>
      </c>
      <c r="C997" s="10" t="n">
        <v>45413</v>
      </c>
      <c r="D997" s="5" t="inlineStr">
        <is>
          <t>Q1FY25</t>
        </is>
      </c>
      <c r="E997" s="18" t="n">
        <v>83.4455</v>
      </c>
      <c r="F997" s="8" t="n">
        <v>139012.5435</v>
      </c>
      <c r="G997" s="9" t="n">
        <v>164218608</v>
      </c>
      <c r="H997" s="18" t="n">
        <v>0</v>
      </c>
      <c r="I997" s="8" t="n">
        <v>0</v>
      </c>
      <c r="J997" s="9" t="n">
        <v>0</v>
      </c>
      <c r="K997" s="18" t="n">
        <v>83.4455</v>
      </c>
      <c r="L997" s="8" t="n">
        <v>139012.5435</v>
      </c>
      <c r="M997" s="9" t="n">
        <v>164218608</v>
      </c>
      <c r="N997" s="29" t="n">
        <v>21.71</v>
      </c>
      <c r="O997" s="30" t="n">
        <v>26.195</v>
      </c>
      <c r="P997" s="30" t="n">
        <v>18.435</v>
      </c>
      <c r="Q997" s="30" t="n">
        <v>23.1925</v>
      </c>
      <c r="R997" s="31" t="n">
        <v>0.0683</v>
      </c>
    </row>
    <row r="998">
      <c r="A998" s="11" t="n">
        <v>45440</v>
      </c>
      <c r="B998" s="5" t="inlineStr">
        <is>
          <t>Tuesday</t>
        </is>
      </c>
      <c r="C998" s="10" t="n">
        <v>45413</v>
      </c>
      <c r="D998" s="5" t="inlineStr">
        <is>
          <t>Q1FY25</t>
        </is>
      </c>
      <c r="E998" s="18" t="n">
        <v>3.9275</v>
      </c>
      <c r="F998" s="8" t="n">
        <v>1123.1497</v>
      </c>
      <c r="G998" s="9" t="n">
        <v>1475181</v>
      </c>
      <c r="H998" s="18" t="n">
        <v>0</v>
      </c>
      <c r="I998" s="8" t="n">
        <v>0</v>
      </c>
      <c r="J998" s="9" t="n">
        <v>0</v>
      </c>
      <c r="K998" s="18" t="n">
        <v>3.9275</v>
      </c>
      <c r="L998" s="8" t="n">
        <v>1123.1497</v>
      </c>
      <c r="M998" s="9" t="n">
        <v>1475181</v>
      </c>
      <c r="N998" s="29" t="n">
        <v>23.1925</v>
      </c>
      <c r="O998" s="30" t="n">
        <v>24.475</v>
      </c>
      <c r="P998" s="30" t="n">
        <v>22.025</v>
      </c>
      <c r="Q998" s="30" t="n">
        <v>24.195</v>
      </c>
      <c r="R998" s="31" t="n">
        <v>0.0432</v>
      </c>
    </row>
    <row r="999">
      <c r="A999" s="11" t="n">
        <v>45441</v>
      </c>
      <c r="B999" s="5" t="inlineStr">
        <is>
          <t>Wednesday</t>
        </is>
      </c>
      <c r="C999" s="10" t="n">
        <v>45413</v>
      </c>
      <c r="D999" s="5" t="inlineStr">
        <is>
          <t>Q1FY25</t>
        </is>
      </c>
      <c r="E999" s="18" t="n">
        <v>6.7931</v>
      </c>
      <c r="F999" s="8" t="n">
        <v>2433.6046</v>
      </c>
      <c r="G999" s="9" t="n">
        <v>3219667</v>
      </c>
      <c r="H999" s="18" t="n">
        <v>0</v>
      </c>
      <c r="I999" s="8" t="n">
        <v>0</v>
      </c>
      <c r="J999" s="9" t="n">
        <v>0</v>
      </c>
      <c r="K999" s="18" t="n">
        <v>6.7931</v>
      </c>
      <c r="L999" s="8" t="n">
        <v>2433.6046</v>
      </c>
      <c r="M999" s="9" t="n">
        <v>3219667</v>
      </c>
      <c r="N999" s="29" t="n">
        <v>24.195</v>
      </c>
      <c r="O999" s="30" t="n">
        <v>24.7725</v>
      </c>
      <c r="P999" s="30" t="n">
        <v>23.545</v>
      </c>
      <c r="Q999" s="30" t="n">
        <v>24.175</v>
      </c>
      <c r="R999" s="31" t="n">
        <v>-0.0008</v>
      </c>
    </row>
    <row r="1000">
      <c r="A1000" s="11" t="n">
        <v>45442</v>
      </c>
      <c r="B1000" s="5" t="inlineStr">
        <is>
          <t>Thursday</t>
        </is>
      </c>
      <c r="C1000" s="10" t="n">
        <v>45413</v>
      </c>
      <c r="D1000" s="5" t="inlineStr">
        <is>
          <t>Q1FY25</t>
        </is>
      </c>
      <c r="E1000" s="18" t="n">
        <v>28.5996</v>
      </c>
      <c r="F1000" s="8" t="n">
        <v>13684.611</v>
      </c>
      <c r="G1000" s="9" t="n">
        <v>18350770</v>
      </c>
      <c r="H1000" s="18" t="n">
        <v>0</v>
      </c>
      <c r="I1000" s="8" t="n">
        <v>0</v>
      </c>
      <c r="J1000" s="9" t="n">
        <v>0</v>
      </c>
      <c r="K1000" s="18" t="n">
        <v>28.5996</v>
      </c>
      <c r="L1000" s="8" t="n">
        <v>13684.611</v>
      </c>
      <c r="M1000" s="9" t="n">
        <v>18350770</v>
      </c>
      <c r="N1000" s="29" t="n">
        <v>24.175</v>
      </c>
      <c r="O1000" s="30" t="n">
        <v>24.52</v>
      </c>
      <c r="P1000" s="30" t="n">
        <v>22.7525</v>
      </c>
      <c r="Q1000" s="30" t="n">
        <v>24.175</v>
      </c>
      <c r="R1000" s="31" t="n">
        <v>0</v>
      </c>
    </row>
    <row r="1001">
      <c r="A1001" s="11" t="n">
        <v>45443</v>
      </c>
      <c r="B1001" s="5" t="inlineStr">
        <is>
          <t>Friday</t>
        </is>
      </c>
      <c r="C1001" s="10" t="n">
        <v>45413</v>
      </c>
      <c r="D1001" s="5" t="inlineStr">
        <is>
          <t>Q1FY25</t>
        </is>
      </c>
      <c r="E1001" s="18" t="n">
        <v>250.8695</v>
      </c>
      <c r="F1001" s="8" t="n">
        <v>368151.8497</v>
      </c>
      <c r="G1001" s="9" t="n">
        <v>496239758</v>
      </c>
      <c r="H1001" s="18" t="n">
        <v>0</v>
      </c>
      <c r="I1001" s="8" t="n">
        <v>0</v>
      </c>
      <c r="J1001" s="9" t="n">
        <v>0</v>
      </c>
      <c r="K1001" s="18" t="n">
        <v>250.8695</v>
      </c>
      <c r="L1001" s="8" t="n">
        <v>368151.8497</v>
      </c>
      <c r="M1001" s="9" t="n">
        <v>496239758</v>
      </c>
      <c r="N1001" s="29" t="n">
        <v>24.175</v>
      </c>
      <c r="O1001" s="30" t="n">
        <v>24.81</v>
      </c>
      <c r="P1001" s="30" t="n">
        <v>22.5975</v>
      </c>
      <c r="Q1001" s="30" t="n">
        <v>24.6025</v>
      </c>
      <c r="R1001" s="31" t="n">
        <v>0.0177</v>
      </c>
    </row>
    <row r="1002">
      <c r="A1002" s="11" t="n">
        <v>45446</v>
      </c>
      <c r="B1002" s="5" t="inlineStr">
        <is>
          <t>Monday</t>
        </is>
      </c>
      <c r="C1002" s="10" t="n">
        <v>45444</v>
      </c>
      <c r="D1002" s="5" t="inlineStr">
        <is>
          <t>Q1FY25</t>
        </is>
      </c>
      <c r="E1002" s="18" t="n">
        <v>165.3593</v>
      </c>
      <c r="F1002" s="8" t="n">
        <v>163501.741</v>
      </c>
      <c r="G1002" s="9" t="n">
        <v>187682845</v>
      </c>
      <c r="H1002" s="18" t="n">
        <v>0</v>
      </c>
      <c r="I1002" s="8" t="n">
        <v>0</v>
      </c>
      <c r="J1002" s="9" t="n">
        <v>0</v>
      </c>
      <c r="K1002" s="18" t="n">
        <v>165.3593</v>
      </c>
      <c r="L1002" s="8" t="n">
        <v>163501.741</v>
      </c>
      <c r="M1002" s="9" t="n">
        <v>187682845</v>
      </c>
      <c r="N1002" s="29" t="n">
        <v>24.6025</v>
      </c>
      <c r="O1002" s="30" t="n">
        <v>24.6025</v>
      </c>
      <c r="P1002" s="30" t="n">
        <v>19.115</v>
      </c>
      <c r="Q1002" s="30" t="n">
        <v>20.9375</v>
      </c>
      <c r="R1002" s="31" t="n">
        <v>-0.149</v>
      </c>
    </row>
    <row r="1003">
      <c r="A1003" s="11" t="n">
        <v>45447</v>
      </c>
      <c r="B1003" s="5" t="inlineStr">
        <is>
          <t>Tuesday</t>
        </is>
      </c>
      <c r="C1003" s="10" t="n">
        <v>45444</v>
      </c>
      <c r="D1003" s="5" t="inlineStr">
        <is>
          <t>Q1FY25</t>
        </is>
      </c>
      <c r="E1003" s="18" t="n">
        <v>10.4411</v>
      </c>
      <c r="F1003" s="8" t="n">
        <v>940.2622</v>
      </c>
      <c r="G1003" s="9" t="n">
        <v>1224254</v>
      </c>
      <c r="H1003" s="18" t="n">
        <v>0</v>
      </c>
      <c r="I1003" s="8" t="n">
        <v>0</v>
      </c>
      <c r="J1003" s="9" t="n">
        <v>0</v>
      </c>
      <c r="K1003" s="18" t="n">
        <v>10.4411</v>
      </c>
      <c r="L1003" s="8" t="n">
        <v>940.2622</v>
      </c>
      <c r="M1003" s="9" t="n">
        <v>1224254</v>
      </c>
      <c r="N1003" s="29" t="n">
        <v>20.9375</v>
      </c>
      <c r="O1003" s="30" t="n">
        <v>31.71</v>
      </c>
      <c r="P1003" s="30" t="n">
        <v>18.8025</v>
      </c>
      <c r="Q1003" s="30" t="n">
        <v>26.7475</v>
      </c>
      <c r="R1003" s="31" t="n">
        <v>0.2775</v>
      </c>
    </row>
    <row r="1004">
      <c r="A1004" s="11" t="n">
        <v>45448</v>
      </c>
      <c r="B1004" s="5" t="inlineStr">
        <is>
          <t>Wednesday</t>
        </is>
      </c>
      <c r="C1004" s="10" t="n">
        <v>45444</v>
      </c>
      <c r="D1004" s="5" t="inlineStr">
        <is>
          <t>Q1FY25</t>
        </is>
      </c>
      <c r="E1004" s="18" t="n">
        <v>9.2477</v>
      </c>
      <c r="F1004" s="8" t="n">
        <v>2091.6787</v>
      </c>
      <c r="G1004" s="9" t="n">
        <v>2778775</v>
      </c>
      <c r="H1004" s="18" t="n">
        <v>0</v>
      </c>
      <c r="I1004" s="8" t="n">
        <v>0</v>
      </c>
      <c r="J1004" s="9" t="n">
        <v>0</v>
      </c>
      <c r="K1004" s="18" t="n">
        <v>9.2477</v>
      </c>
      <c r="L1004" s="8" t="n">
        <v>2091.6787</v>
      </c>
      <c r="M1004" s="9" t="n">
        <v>2778775</v>
      </c>
      <c r="N1004" s="29" t="n">
        <v>26.7475</v>
      </c>
      <c r="O1004" s="30" t="n">
        <v>26.925</v>
      </c>
      <c r="P1004" s="30" t="n">
        <v>18.6575</v>
      </c>
      <c r="Q1004" s="30" t="n">
        <v>18.885</v>
      </c>
      <c r="R1004" s="31" t="n">
        <v>-0.294</v>
      </c>
    </row>
    <row r="1005">
      <c r="A1005" s="11" t="n">
        <v>45449</v>
      </c>
      <c r="B1005" s="5" t="inlineStr">
        <is>
          <t>Thursday</t>
        </is>
      </c>
      <c r="C1005" s="10" t="n">
        <v>45444</v>
      </c>
      <c r="D1005" s="5" t="inlineStr">
        <is>
          <t>Q1FY25</t>
        </is>
      </c>
      <c r="E1005" s="18" t="n">
        <v>28.7717</v>
      </c>
      <c r="F1005" s="8" t="n">
        <v>13543.1454</v>
      </c>
      <c r="G1005" s="9" t="n">
        <v>18001622</v>
      </c>
      <c r="H1005" s="18" t="n">
        <v>0</v>
      </c>
      <c r="I1005" s="8" t="n">
        <v>0</v>
      </c>
      <c r="J1005" s="9" t="n">
        <v>0</v>
      </c>
      <c r="K1005" s="18" t="n">
        <v>28.7717</v>
      </c>
      <c r="L1005" s="8" t="n">
        <v>13543.1454</v>
      </c>
      <c r="M1005" s="9" t="n">
        <v>18001622</v>
      </c>
      <c r="N1005" s="29" t="n">
        <v>18.885</v>
      </c>
      <c r="O1005" s="30" t="n">
        <v>18.885</v>
      </c>
      <c r="P1005" s="30" t="n">
        <v>16.5575</v>
      </c>
      <c r="Q1005" s="30" t="n">
        <v>16.8</v>
      </c>
      <c r="R1005" s="31" t="n">
        <v>-0.1104</v>
      </c>
    </row>
    <row r="1006">
      <c r="A1006" s="11" t="n">
        <v>45450</v>
      </c>
      <c r="B1006" s="5" t="inlineStr">
        <is>
          <t>Friday</t>
        </is>
      </c>
      <c r="C1006" s="10" t="n">
        <v>45444</v>
      </c>
      <c r="D1006" s="5" t="inlineStr">
        <is>
          <t>Q1FY25</t>
        </is>
      </c>
      <c r="E1006" s="18" t="n">
        <v>353.2106</v>
      </c>
      <c r="F1006" s="8" t="n">
        <v>411098.8281</v>
      </c>
      <c r="G1006" s="9" t="n">
        <v>538235687</v>
      </c>
      <c r="H1006" s="18" t="n">
        <v>0</v>
      </c>
      <c r="I1006" s="8" t="n">
        <v>0</v>
      </c>
      <c r="J1006" s="9" t="n">
        <v>0</v>
      </c>
      <c r="K1006" s="18" t="n">
        <v>353.2106</v>
      </c>
      <c r="L1006" s="8" t="n">
        <v>411098.8281</v>
      </c>
      <c r="M1006" s="9" t="n">
        <v>538235687</v>
      </c>
      <c r="N1006" s="29" t="n">
        <v>16.8</v>
      </c>
      <c r="O1006" s="30" t="n">
        <v>17.145</v>
      </c>
      <c r="P1006" s="30" t="n">
        <v>16.3725</v>
      </c>
      <c r="Q1006" s="30" t="n">
        <v>16.8825</v>
      </c>
      <c r="R1006" s="31" t="n">
        <v>0.0049</v>
      </c>
    </row>
    <row r="1007">
      <c r="A1007" s="11" t="n">
        <v>45453</v>
      </c>
      <c r="B1007" s="5" t="inlineStr">
        <is>
          <t>Monday</t>
        </is>
      </c>
      <c r="C1007" s="10" t="n">
        <v>45444</v>
      </c>
      <c r="D1007" s="5" t="inlineStr">
        <is>
          <t>Q1FY25</t>
        </is>
      </c>
      <c r="E1007" s="18" t="n">
        <v>104.7175</v>
      </c>
      <c r="F1007" s="8" t="n">
        <v>145050.3692</v>
      </c>
      <c r="G1007" s="9" t="n">
        <v>169608681</v>
      </c>
      <c r="H1007" s="18" t="n">
        <v>0</v>
      </c>
      <c r="I1007" s="8" t="n">
        <v>0</v>
      </c>
      <c r="J1007" s="9" t="n">
        <v>0</v>
      </c>
      <c r="K1007" s="18" t="n">
        <v>104.7175</v>
      </c>
      <c r="L1007" s="8" t="n">
        <v>145050.3692</v>
      </c>
      <c r="M1007" s="9" t="n">
        <v>169608681</v>
      </c>
      <c r="N1007" s="29" t="n">
        <v>16.8825</v>
      </c>
      <c r="O1007" s="30" t="n">
        <v>17.25</v>
      </c>
      <c r="P1007" s="30" t="n">
        <v>16.17</v>
      </c>
      <c r="Q1007" s="30" t="n">
        <v>16.3975</v>
      </c>
      <c r="R1007" s="31" t="n">
        <v>-0.0287</v>
      </c>
    </row>
    <row r="1008">
      <c r="A1008" s="11" t="n">
        <v>45454</v>
      </c>
      <c r="B1008" s="5" t="inlineStr">
        <is>
          <t>Tuesday</t>
        </is>
      </c>
      <c r="C1008" s="10" t="n">
        <v>45444</v>
      </c>
      <c r="D1008" s="5" t="inlineStr">
        <is>
          <t>Q1FY25</t>
        </is>
      </c>
      <c r="E1008" s="18" t="n">
        <v>5.9428</v>
      </c>
      <c r="F1008" s="8" t="n">
        <v>1828.1092</v>
      </c>
      <c r="G1008" s="9" t="n">
        <v>2350941</v>
      </c>
      <c r="H1008" s="18" t="n">
        <v>0</v>
      </c>
      <c r="I1008" s="8" t="n">
        <v>0</v>
      </c>
      <c r="J1008" s="9" t="n">
        <v>0</v>
      </c>
      <c r="K1008" s="18" t="n">
        <v>5.9428</v>
      </c>
      <c r="L1008" s="8" t="n">
        <v>1828.1092</v>
      </c>
      <c r="M1008" s="9" t="n">
        <v>2350941</v>
      </c>
      <c r="N1008" s="29" t="n">
        <v>16.3975</v>
      </c>
      <c r="O1008" s="30" t="n">
        <v>16.3975</v>
      </c>
      <c r="P1008" s="30" t="n">
        <v>14.675</v>
      </c>
      <c r="Q1008" s="30" t="n">
        <v>14.765</v>
      </c>
      <c r="R1008" s="31" t="n">
        <v>-0.09959999999999999</v>
      </c>
    </row>
    <row r="1009">
      <c r="A1009" s="11" t="n">
        <v>45455</v>
      </c>
      <c r="B1009" s="5" t="inlineStr">
        <is>
          <t>Wednesday</t>
        </is>
      </c>
      <c r="C1009" s="10" t="n">
        <v>45444</v>
      </c>
      <c r="D1009" s="5" t="inlineStr">
        <is>
          <t>Q1FY25</t>
        </is>
      </c>
      <c r="E1009" s="18" t="n">
        <v>7.2497</v>
      </c>
      <c r="F1009" s="8" t="n">
        <v>2910.561</v>
      </c>
      <c r="G1009" s="9" t="n">
        <v>3703087</v>
      </c>
      <c r="H1009" s="18" t="n">
        <v>0</v>
      </c>
      <c r="I1009" s="8" t="n">
        <v>0</v>
      </c>
      <c r="J1009" s="9" t="n">
        <v>0</v>
      </c>
      <c r="K1009" s="18" t="n">
        <v>7.2497</v>
      </c>
      <c r="L1009" s="8" t="n">
        <v>2910.561</v>
      </c>
      <c r="M1009" s="9" t="n">
        <v>3703087</v>
      </c>
      <c r="N1009" s="29" t="n">
        <v>14.765</v>
      </c>
      <c r="O1009" s="30" t="n">
        <v>14.765</v>
      </c>
      <c r="P1009" s="30" t="n">
        <v>13.165</v>
      </c>
      <c r="Q1009" s="30" t="n">
        <v>14.3875</v>
      </c>
      <c r="R1009" s="31" t="n">
        <v>-0.0256</v>
      </c>
    </row>
    <row r="1010">
      <c r="A1010" s="11" t="n">
        <v>45456</v>
      </c>
      <c r="B1010" s="5" t="inlineStr">
        <is>
          <t>Thursday</t>
        </is>
      </c>
      <c r="C1010" s="10" t="n">
        <v>45444</v>
      </c>
      <c r="D1010" s="5" t="inlineStr">
        <is>
          <t>Q1FY25</t>
        </is>
      </c>
      <c r="E1010" s="18" t="n">
        <v>18.9222</v>
      </c>
      <c r="F1010" s="8" t="n">
        <v>12677.6649</v>
      </c>
      <c r="G1010" s="9" t="n">
        <v>16221590</v>
      </c>
      <c r="H1010" s="18" t="n">
        <v>0</v>
      </c>
      <c r="I1010" s="8" t="n">
        <v>0</v>
      </c>
      <c r="J1010" s="9" t="n">
        <v>0</v>
      </c>
      <c r="K1010" s="18" t="n">
        <v>18.9222</v>
      </c>
      <c r="L1010" s="8" t="n">
        <v>12677.6649</v>
      </c>
      <c r="M1010" s="9" t="n">
        <v>16221590</v>
      </c>
      <c r="N1010" s="29" t="n">
        <v>14.3875</v>
      </c>
      <c r="O1010" s="30" t="n">
        <v>14.3875</v>
      </c>
      <c r="P1010" s="30" t="n">
        <v>13.3125</v>
      </c>
      <c r="Q1010" s="30" t="n">
        <v>13.4875</v>
      </c>
      <c r="R1010" s="31" t="n">
        <v>-0.0626</v>
      </c>
    </row>
    <row r="1011">
      <c r="A1011" s="11" t="n">
        <v>45457</v>
      </c>
      <c r="B1011" s="5" t="inlineStr">
        <is>
          <t>Friday</t>
        </is>
      </c>
      <c r="C1011" s="10" t="n">
        <v>45444</v>
      </c>
      <c r="D1011" s="5" t="inlineStr">
        <is>
          <t>Q1FY25</t>
        </is>
      </c>
      <c r="E1011" s="18" t="n">
        <v>143.2313</v>
      </c>
      <c r="F1011" s="8" t="n">
        <v>275508.4567</v>
      </c>
      <c r="G1011" s="9" t="n">
        <v>351754955</v>
      </c>
      <c r="H1011" s="18" t="n">
        <v>0</v>
      </c>
      <c r="I1011" s="8" t="n">
        <v>0</v>
      </c>
      <c r="J1011" s="9" t="n">
        <v>0</v>
      </c>
      <c r="K1011" s="18" t="n">
        <v>143.2313</v>
      </c>
      <c r="L1011" s="8" t="n">
        <v>275508.4567</v>
      </c>
      <c r="M1011" s="9" t="n">
        <v>351754955</v>
      </c>
      <c r="N1011" s="29" t="n">
        <v>13.4875</v>
      </c>
      <c r="O1011" s="30" t="n">
        <v>13.4875</v>
      </c>
      <c r="P1011" s="30" t="n">
        <v>12.655</v>
      </c>
      <c r="Q1011" s="30" t="n">
        <v>12.8225</v>
      </c>
      <c r="R1011" s="31" t="n">
        <v>-0.0493</v>
      </c>
    </row>
    <row r="1012">
      <c r="A1012" s="11" t="n">
        <v>45461</v>
      </c>
      <c r="B1012" s="5" t="inlineStr">
        <is>
          <t>Tuesday</t>
        </is>
      </c>
      <c r="C1012" s="10" t="n">
        <v>45444</v>
      </c>
      <c r="D1012" s="5" t="inlineStr">
        <is>
          <t>Q1FY25</t>
        </is>
      </c>
      <c r="E1012" s="18" t="n">
        <v>3.5426</v>
      </c>
      <c r="F1012" s="8" t="n">
        <v>1095.3028</v>
      </c>
      <c r="G1012" s="9" t="n">
        <v>1394540</v>
      </c>
      <c r="H1012" s="18" t="n">
        <v>0</v>
      </c>
      <c r="I1012" s="8" t="n">
        <v>0</v>
      </c>
      <c r="J1012" s="9" t="n">
        <v>0</v>
      </c>
      <c r="K1012" s="18" t="n">
        <v>3.5426</v>
      </c>
      <c r="L1012" s="8" t="n">
        <v>1095.3028</v>
      </c>
      <c r="M1012" s="9" t="n">
        <v>1394540</v>
      </c>
      <c r="N1012" s="29" t="n">
        <v>12.8225</v>
      </c>
      <c r="O1012" s="30" t="n">
        <v>13.42</v>
      </c>
      <c r="P1012" s="30" t="n">
        <v>12.625</v>
      </c>
      <c r="Q1012" s="30" t="n">
        <v>12.965</v>
      </c>
      <c r="R1012" s="31" t="n">
        <v>0.0111</v>
      </c>
    </row>
    <row r="1013">
      <c r="A1013" s="11" t="n">
        <v>45462</v>
      </c>
      <c r="B1013" s="5" t="inlineStr">
        <is>
          <t>Wednesday</t>
        </is>
      </c>
      <c r="C1013" s="10" t="n">
        <v>45444</v>
      </c>
      <c r="D1013" s="5" t="inlineStr">
        <is>
          <t>Q1FY25</t>
        </is>
      </c>
      <c r="E1013" s="18" t="n">
        <v>8.9658</v>
      </c>
      <c r="F1013" s="8" t="n">
        <v>3025.3547</v>
      </c>
      <c r="G1013" s="9" t="n">
        <v>3827658</v>
      </c>
      <c r="H1013" s="18" t="n">
        <v>0</v>
      </c>
      <c r="I1013" s="8" t="n">
        <v>0</v>
      </c>
      <c r="J1013" s="9" t="n">
        <v>0</v>
      </c>
      <c r="K1013" s="18" t="n">
        <v>8.9658</v>
      </c>
      <c r="L1013" s="8" t="n">
        <v>3025.3547</v>
      </c>
      <c r="M1013" s="9" t="n">
        <v>3827658</v>
      </c>
      <c r="N1013" s="29" t="n">
        <v>12.965</v>
      </c>
      <c r="O1013" s="30" t="n">
        <v>13.815</v>
      </c>
      <c r="P1013" s="30" t="n">
        <v>11.63</v>
      </c>
      <c r="Q1013" s="30" t="n">
        <v>13.7125</v>
      </c>
      <c r="R1013" s="31" t="n">
        <v>0.0577</v>
      </c>
    </row>
    <row r="1014">
      <c r="A1014" s="11" t="n">
        <v>45463</v>
      </c>
      <c r="B1014" s="5" t="inlineStr">
        <is>
          <t>Thursday</t>
        </is>
      </c>
      <c r="C1014" s="10" t="n">
        <v>45444</v>
      </c>
      <c r="D1014" s="5" t="inlineStr">
        <is>
          <t>Q1FY25</t>
        </is>
      </c>
      <c r="E1014" s="18" t="n">
        <v>20.7504</v>
      </c>
      <c r="F1014" s="8" t="n">
        <v>12262.0168</v>
      </c>
      <c r="G1014" s="9" t="n">
        <v>15686386</v>
      </c>
      <c r="H1014" s="18" t="n">
        <v>0</v>
      </c>
      <c r="I1014" s="8" t="n">
        <v>0</v>
      </c>
      <c r="J1014" s="9" t="n">
        <v>0</v>
      </c>
      <c r="K1014" s="18" t="n">
        <v>20.7504</v>
      </c>
      <c r="L1014" s="8" t="n">
        <v>12262.0168</v>
      </c>
      <c r="M1014" s="9" t="n">
        <v>15686386</v>
      </c>
      <c r="N1014" s="29" t="n">
        <v>13.7125</v>
      </c>
      <c r="O1014" s="30" t="n">
        <v>14.06</v>
      </c>
      <c r="P1014" s="30" t="n">
        <v>13.1025</v>
      </c>
      <c r="Q1014" s="30" t="n">
        <v>13.345</v>
      </c>
      <c r="R1014" s="31" t="n">
        <v>-0.0268</v>
      </c>
    </row>
    <row r="1015">
      <c r="A1015" s="11" t="n">
        <v>45464</v>
      </c>
      <c r="B1015" s="5" t="inlineStr">
        <is>
          <t>Friday</t>
        </is>
      </c>
      <c r="C1015" s="10" t="n">
        <v>45444</v>
      </c>
      <c r="D1015" s="5" t="inlineStr">
        <is>
          <t>Q1FY25</t>
        </is>
      </c>
      <c r="E1015" s="18" t="n">
        <v>315.9387</v>
      </c>
      <c r="F1015" s="8" t="n">
        <v>426373.4971</v>
      </c>
      <c r="G1015" s="9" t="n">
        <v>551134462</v>
      </c>
      <c r="H1015" s="18" t="n">
        <v>0</v>
      </c>
      <c r="I1015" s="8" t="n">
        <v>0</v>
      </c>
      <c r="J1015" s="9" t="n">
        <v>0</v>
      </c>
      <c r="K1015" s="18" t="n">
        <v>315.9387</v>
      </c>
      <c r="L1015" s="8" t="n">
        <v>426373.4971</v>
      </c>
      <c r="M1015" s="9" t="n">
        <v>551134462</v>
      </c>
      <c r="N1015" s="29" t="n">
        <v>13.345</v>
      </c>
      <c r="O1015" s="30" t="n">
        <v>13.59</v>
      </c>
      <c r="P1015" s="30" t="n">
        <v>12.475</v>
      </c>
      <c r="Q1015" s="30" t="n">
        <v>13.18</v>
      </c>
      <c r="R1015" s="31" t="n">
        <v>-0.0124</v>
      </c>
    </row>
    <row r="1016">
      <c r="A1016" s="11" t="n">
        <v>45467</v>
      </c>
      <c r="B1016" s="5" t="inlineStr">
        <is>
          <t>Monday</t>
        </is>
      </c>
      <c r="C1016" s="10" t="n">
        <v>45444</v>
      </c>
      <c r="D1016" s="5" t="inlineStr">
        <is>
          <t>Q1FY25</t>
        </is>
      </c>
      <c r="E1016" s="18" t="n">
        <v>108.3824</v>
      </c>
      <c r="F1016" s="8" t="n">
        <v>164761.2126</v>
      </c>
      <c r="G1016" s="9" t="n">
        <v>187442343</v>
      </c>
      <c r="H1016" s="18" t="n">
        <v>0</v>
      </c>
      <c r="I1016" s="8" t="n">
        <v>0</v>
      </c>
      <c r="J1016" s="9" t="n">
        <v>0</v>
      </c>
      <c r="K1016" s="18" t="n">
        <v>108.3824</v>
      </c>
      <c r="L1016" s="8" t="n">
        <v>164761.2126</v>
      </c>
      <c r="M1016" s="9" t="n">
        <v>187442343</v>
      </c>
      <c r="N1016" s="29" t="n">
        <v>13.18</v>
      </c>
      <c r="O1016" s="30" t="n">
        <v>14.2675</v>
      </c>
      <c r="P1016" s="30" t="n">
        <v>13.15</v>
      </c>
      <c r="Q1016" s="30" t="n">
        <v>14.0575</v>
      </c>
      <c r="R1016" s="31" t="n">
        <v>0.06660000000000001</v>
      </c>
    </row>
    <row r="1017">
      <c r="A1017" s="11" t="n">
        <v>45468</v>
      </c>
      <c r="B1017" s="5" t="inlineStr">
        <is>
          <t>Tuesday</t>
        </is>
      </c>
      <c r="C1017" s="10" t="n">
        <v>45444</v>
      </c>
      <c r="D1017" s="5" t="inlineStr">
        <is>
          <t>Q1FY25</t>
        </is>
      </c>
      <c r="E1017" s="18" t="n">
        <v>5.1475</v>
      </c>
      <c r="F1017" s="8" t="n">
        <v>1675.423</v>
      </c>
      <c r="G1017" s="9" t="n">
        <v>2119937</v>
      </c>
      <c r="H1017" s="18" t="n">
        <v>0</v>
      </c>
      <c r="I1017" s="8" t="n">
        <v>0</v>
      </c>
      <c r="J1017" s="9" t="n">
        <v>0</v>
      </c>
      <c r="K1017" s="18" t="n">
        <v>5.1475</v>
      </c>
      <c r="L1017" s="8" t="n">
        <v>1675.423</v>
      </c>
      <c r="M1017" s="9" t="n">
        <v>2119937</v>
      </c>
      <c r="N1017" s="29" t="n">
        <v>14.0575</v>
      </c>
      <c r="O1017" s="30" t="n">
        <v>14.455</v>
      </c>
      <c r="P1017" s="30" t="n">
        <v>13.8425</v>
      </c>
      <c r="Q1017" s="30" t="n">
        <v>14.3125</v>
      </c>
      <c r="R1017" s="31" t="n">
        <v>0.0181</v>
      </c>
    </row>
    <row r="1018">
      <c r="A1018" s="11" t="n">
        <v>45469</v>
      </c>
      <c r="B1018" s="5" t="inlineStr">
        <is>
          <t>Wednesday</t>
        </is>
      </c>
      <c r="C1018" s="10" t="n">
        <v>45444</v>
      </c>
      <c r="D1018" s="5" t="inlineStr">
        <is>
          <t>Q1FY25</t>
        </is>
      </c>
      <c r="E1018" s="18" t="n">
        <v>8.5936</v>
      </c>
      <c r="F1018" s="8" t="n">
        <v>3193.5945</v>
      </c>
      <c r="G1018" s="9" t="n">
        <v>4018012</v>
      </c>
      <c r="H1018" s="18" t="n">
        <v>0</v>
      </c>
      <c r="I1018" s="8" t="n">
        <v>0</v>
      </c>
      <c r="J1018" s="9" t="n">
        <v>0</v>
      </c>
      <c r="K1018" s="18" t="n">
        <v>8.5936</v>
      </c>
      <c r="L1018" s="8" t="n">
        <v>3193.5945</v>
      </c>
      <c r="M1018" s="9" t="n">
        <v>4018012</v>
      </c>
      <c r="N1018" s="29" t="n">
        <v>14.3125</v>
      </c>
      <c r="O1018" s="30" t="n">
        <v>14.5475</v>
      </c>
      <c r="P1018" s="30" t="n">
        <v>13.985</v>
      </c>
      <c r="Q1018" s="30" t="n">
        <v>14.045</v>
      </c>
      <c r="R1018" s="31" t="n">
        <v>-0.0187</v>
      </c>
    </row>
    <row r="1019">
      <c r="A1019" s="11" t="n">
        <v>45470</v>
      </c>
      <c r="B1019" s="5" t="inlineStr">
        <is>
          <t>Thursday</t>
        </is>
      </c>
      <c r="C1019" s="10" t="n">
        <v>45444</v>
      </c>
      <c r="D1019" s="5" t="inlineStr">
        <is>
          <t>Q1FY25</t>
        </is>
      </c>
      <c r="E1019" s="18" t="n">
        <v>29.7321</v>
      </c>
      <c r="F1019" s="8" t="n">
        <v>16363.569</v>
      </c>
      <c r="G1019" s="9" t="n">
        <v>20642754</v>
      </c>
      <c r="H1019" s="18" t="n">
        <v>0</v>
      </c>
      <c r="I1019" s="8" t="n">
        <v>0.0009</v>
      </c>
      <c r="J1019" s="9" t="n">
        <v>1</v>
      </c>
      <c r="K1019" s="18" t="n">
        <v>29.7321</v>
      </c>
      <c r="L1019" s="8" t="n">
        <v>16363.5699</v>
      </c>
      <c r="M1019" s="9" t="n">
        <v>20642755</v>
      </c>
      <c r="N1019" s="29" t="n">
        <v>14.045</v>
      </c>
      <c r="O1019" s="30" t="n">
        <v>14.61</v>
      </c>
      <c r="P1019" s="30" t="n">
        <v>13.915</v>
      </c>
      <c r="Q1019" s="30" t="n">
        <v>14.1525</v>
      </c>
      <c r="R1019" s="31" t="n">
        <v>0.0077</v>
      </c>
    </row>
    <row r="1020">
      <c r="A1020" s="11" t="n">
        <v>45471</v>
      </c>
      <c r="B1020" s="5" t="inlineStr">
        <is>
          <t>Friday</t>
        </is>
      </c>
      <c r="C1020" s="10" t="n">
        <v>45444</v>
      </c>
      <c r="D1020" s="5" t="inlineStr">
        <is>
          <t>Q1FY25</t>
        </is>
      </c>
      <c r="E1020" s="18" t="n">
        <v>258.0072</v>
      </c>
      <c r="F1020" s="8" t="n">
        <v>405829.0839</v>
      </c>
      <c r="G1020" s="9" t="n">
        <v>510969900</v>
      </c>
      <c r="H1020" s="18" t="n">
        <v>0</v>
      </c>
      <c r="I1020" s="8" t="n">
        <v>0</v>
      </c>
      <c r="J1020" s="9" t="n">
        <v>0</v>
      </c>
      <c r="K1020" s="18" t="n">
        <v>258.0072</v>
      </c>
      <c r="L1020" s="8" t="n">
        <v>405829.0839</v>
      </c>
      <c r="M1020" s="9" t="n">
        <v>510969900</v>
      </c>
      <c r="N1020" s="29" t="n">
        <v>14.1525</v>
      </c>
      <c r="O1020" s="30" t="n">
        <v>14.29</v>
      </c>
      <c r="P1020" s="30" t="n">
        <v>13.6875</v>
      </c>
      <c r="Q1020" s="30" t="n">
        <v>13.8025</v>
      </c>
      <c r="R1020" s="31" t="n">
        <v>-0.0247</v>
      </c>
    </row>
    <row r="1021">
      <c r="A1021" s="11" t="n">
        <v>45474</v>
      </c>
      <c r="B1021" s="5" t="inlineStr">
        <is>
          <t>Monday</t>
        </is>
      </c>
      <c r="C1021" s="10" t="n">
        <v>45474</v>
      </c>
      <c r="D1021" s="5" t="inlineStr">
        <is>
          <t>Q2FY25</t>
        </is>
      </c>
      <c r="E1021" s="18" t="n">
        <v>91.1112</v>
      </c>
      <c r="F1021" s="8" t="n">
        <v>147470.065</v>
      </c>
      <c r="G1021" s="9" t="n">
        <v>164473939</v>
      </c>
      <c r="H1021" s="18" t="n">
        <v>0</v>
      </c>
      <c r="I1021" s="8" t="n">
        <v>0</v>
      </c>
      <c r="J1021" s="9" t="n">
        <v>0</v>
      </c>
      <c r="K1021" s="18" t="n">
        <v>91.1112</v>
      </c>
      <c r="L1021" s="8" t="n">
        <v>147470.065</v>
      </c>
      <c r="M1021" s="9" t="n">
        <v>164473939</v>
      </c>
      <c r="N1021" s="29" t="n">
        <v>13.8025</v>
      </c>
      <c r="O1021" s="30" t="n">
        <v>14.2275</v>
      </c>
      <c r="P1021" s="30" t="n">
        <v>13.7925</v>
      </c>
      <c r="Q1021" s="30" t="n">
        <v>13.83</v>
      </c>
      <c r="R1021" s="31" t="n">
        <v>0.002</v>
      </c>
    </row>
    <row r="1022">
      <c r="A1022" s="11" t="n">
        <v>45475</v>
      </c>
      <c r="B1022" s="5" t="inlineStr">
        <is>
          <t>Tuesday</t>
        </is>
      </c>
      <c r="C1022" s="10" t="n">
        <v>45474</v>
      </c>
      <c r="D1022" s="5" t="inlineStr">
        <is>
          <t>Q2FY25</t>
        </is>
      </c>
      <c r="E1022" s="18" t="n">
        <v>6.1568</v>
      </c>
      <c r="F1022" s="8" t="n">
        <v>1885.4577</v>
      </c>
      <c r="G1022" s="9" t="n">
        <v>2333638</v>
      </c>
      <c r="H1022" s="18" t="n">
        <v>0.0001</v>
      </c>
      <c r="I1022" s="8" t="n">
        <v>0.0049</v>
      </c>
      <c r="J1022" s="9" t="n">
        <v>6</v>
      </c>
      <c r="K1022" s="18" t="n">
        <v>6.1569</v>
      </c>
      <c r="L1022" s="8" t="n">
        <v>1885.4626</v>
      </c>
      <c r="M1022" s="9" t="n">
        <v>2333644</v>
      </c>
      <c r="N1022" s="29" t="n">
        <v>13.83</v>
      </c>
      <c r="O1022" s="30" t="n">
        <v>14.0125</v>
      </c>
      <c r="P1022" s="30" t="n">
        <v>13.3225</v>
      </c>
      <c r="Q1022" s="30" t="n">
        <v>13.64</v>
      </c>
      <c r="R1022" s="31" t="n">
        <v>-0.0137</v>
      </c>
    </row>
    <row r="1023">
      <c r="A1023" s="11" t="n">
        <v>45476</v>
      </c>
      <c r="B1023" s="5" t="inlineStr">
        <is>
          <t>Wednesday</t>
        </is>
      </c>
      <c r="C1023" s="10" t="n">
        <v>45474</v>
      </c>
      <c r="D1023" s="5" t="inlineStr">
        <is>
          <t>Q2FY25</t>
        </is>
      </c>
      <c r="E1023" s="18" t="n">
        <v>6.5927</v>
      </c>
      <c r="F1023" s="8" t="n">
        <v>2440.5071</v>
      </c>
      <c r="G1023" s="9" t="n">
        <v>2987472</v>
      </c>
      <c r="H1023" s="18" t="n">
        <v>0</v>
      </c>
      <c r="I1023" s="8" t="n">
        <v>0.002</v>
      </c>
      <c r="J1023" s="9" t="n">
        <v>2</v>
      </c>
      <c r="K1023" s="18" t="n">
        <v>6.5927</v>
      </c>
      <c r="L1023" s="8" t="n">
        <v>2440.5091</v>
      </c>
      <c r="M1023" s="9" t="n">
        <v>2987474</v>
      </c>
      <c r="N1023" s="29" t="n">
        <v>13.64</v>
      </c>
      <c r="O1023" s="30" t="n">
        <v>13.715</v>
      </c>
      <c r="P1023" s="30" t="n">
        <v>12.87</v>
      </c>
      <c r="Q1023" s="30" t="n">
        <v>13.205</v>
      </c>
      <c r="R1023" s="31" t="n">
        <v>-0.0319</v>
      </c>
    </row>
    <row r="1024">
      <c r="A1024" s="11" t="n">
        <v>45477</v>
      </c>
      <c r="B1024" s="5" t="inlineStr">
        <is>
          <t>Thursday</t>
        </is>
      </c>
      <c r="C1024" s="10" t="n">
        <v>45474</v>
      </c>
      <c r="D1024" s="5" t="inlineStr">
        <is>
          <t>Q2FY25</t>
        </is>
      </c>
      <c r="E1024" s="18" t="n">
        <v>20.5086</v>
      </c>
      <c r="F1024" s="8" t="n">
        <v>13320.5237</v>
      </c>
      <c r="G1024" s="9" t="n">
        <v>16458081</v>
      </c>
      <c r="H1024" s="18" t="n">
        <v>0.0002</v>
      </c>
      <c r="I1024" s="8" t="n">
        <v>0.0166</v>
      </c>
      <c r="J1024" s="9" t="n">
        <v>20</v>
      </c>
      <c r="K1024" s="18" t="n">
        <v>20.5088</v>
      </c>
      <c r="L1024" s="8" t="n">
        <v>13320.5403</v>
      </c>
      <c r="M1024" s="9" t="n">
        <v>16458101</v>
      </c>
      <c r="N1024" s="29" t="n">
        <v>13.205</v>
      </c>
      <c r="O1024" s="30" t="n">
        <v>13.205</v>
      </c>
      <c r="P1024" s="30" t="n">
        <v>12.2575</v>
      </c>
      <c r="Q1024" s="30" t="n">
        <v>12.855</v>
      </c>
      <c r="R1024" s="31" t="n">
        <v>-0.0265</v>
      </c>
    </row>
    <row r="1025">
      <c r="A1025" s="11" t="n">
        <v>45478</v>
      </c>
      <c r="B1025" s="5" t="inlineStr">
        <is>
          <t>Friday</t>
        </is>
      </c>
      <c r="C1025" s="10" t="n">
        <v>45474</v>
      </c>
      <c r="D1025" s="5" t="inlineStr">
        <is>
          <t>Q2FY25</t>
        </is>
      </c>
      <c r="E1025" s="18" t="n">
        <v>187.9655</v>
      </c>
      <c r="F1025" s="8" t="n">
        <v>407680.7428</v>
      </c>
      <c r="G1025" s="9" t="n">
        <v>510522664</v>
      </c>
      <c r="H1025" s="18" t="n">
        <v>0.0004</v>
      </c>
      <c r="I1025" s="8" t="n">
        <v>0.0326</v>
      </c>
      <c r="J1025" s="9" t="n">
        <v>40</v>
      </c>
      <c r="K1025" s="18" t="n">
        <v>187.9659</v>
      </c>
      <c r="L1025" s="8" t="n">
        <v>407680.7754</v>
      </c>
      <c r="M1025" s="9" t="n">
        <v>510522704</v>
      </c>
      <c r="N1025" s="29" t="n">
        <v>12.855</v>
      </c>
      <c r="O1025" s="30" t="n">
        <v>12.99</v>
      </c>
      <c r="P1025" s="30" t="n">
        <v>12.08</v>
      </c>
      <c r="Q1025" s="30" t="n">
        <v>12.695</v>
      </c>
      <c r="R1025" s="31" t="n">
        <v>-0.0124</v>
      </c>
    </row>
    <row r="1026">
      <c r="A1026" s="11" t="n">
        <v>45481</v>
      </c>
      <c r="B1026" s="5" t="inlineStr">
        <is>
          <t>Monday</t>
        </is>
      </c>
      <c r="C1026" s="10" t="n">
        <v>45474</v>
      </c>
      <c r="D1026" s="5" t="inlineStr">
        <is>
          <t>Q2FY25</t>
        </is>
      </c>
      <c r="E1026" s="18" t="n">
        <v>89.6041</v>
      </c>
      <c r="F1026" s="8" t="n">
        <v>158296.8568</v>
      </c>
      <c r="G1026" s="9" t="n">
        <v>175514281</v>
      </c>
      <c r="H1026" s="18" t="n">
        <v>0.0001</v>
      </c>
      <c r="I1026" s="8" t="n">
        <v>0.0111</v>
      </c>
      <c r="J1026" s="9" t="n">
        <v>15</v>
      </c>
      <c r="K1026" s="18" t="n">
        <v>89.60420000000001</v>
      </c>
      <c r="L1026" s="8" t="n">
        <v>158296.8679</v>
      </c>
      <c r="M1026" s="9" t="n">
        <v>175514296</v>
      </c>
      <c r="N1026" s="29" t="n">
        <v>12.695</v>
      </c>
      <c r="O1026" s="30" t="n">
        <v>13.7575</v>
      </c>
      <c r="P1026" s="30" t="n">
        <v>12.695</v>
      </c>
      <c r="Q1026" s="30" t="n">
        <v>13.6</v>
      </c>
      <c r="R1026" s="31" t="n">
        <v>0.0713</v>
      </c>
    </row>
    <row r="1027">
      <c r="A1027" s="11" t="n">
        <v>45482</v>
      </c>
      <c r="B1027" s="5" t="inlineStr">
        <is>
          <t>Tuesday</t>
        </is>
      </c>
      <c r="C1027" s="10" t="n">
        <v>45474</v>
      </c>
      <c r="D1027" s="5" t="inlineStr">
        <is>
          <t>Q2FY25</t>
        </is>
      </c>
      <c r="E1027" s="18" t="n">
        <v>4.8726</v>
      </c>
      <c r="F1027" s="8" t="n">
        <v>1691.9118</v>
      </c>
      <c r="G1027" s="9" t="n">
        <v>2085645</v>
      </c>
      <c r="H1027" s="18" t="n">
        <v>0.0003</v>
      </c>
      <c r="I1027" s="8" t="n">
        <v>0.0418</v>
      </c>
      <c r="J1027" s="9" t="n">
        <v>50</v>
      </c>
      <c r="K1027" s="18" t="n">
        <v>4.8729</v>
      </c>
      <c r="L1027" s="8" t="n">
        <v>1691.9536</v>
      </c>
      <c r="M1027" s="9" t="n">
        <v>2085695</v>
      </c>
      <c r="N1027" s="29" t="n">
        <v>13.6</v>
      </c>
      <c r="O1027" s="30" t="n">
        <v>14.4025</v>
      </c>
      <c r="P1027" s="30" t="n">
        <v>12.79</v>
      </c>
      <c r="Q1027" s="30" t="n">
        <v>14.28</v>
      </c>
      <c r="R1027" s="31" t="n">
        <v>0.05</v>
      </c>
    </row>
    <row r="1028">
      <c r="A1028" s="11" t="n">
        <v>45483</v>
      </c>
      <c r="B1028" s="5" t="inlineStr">
        <is>
          <t>Wednesday</t>
        </is>
      </c>
      <c r="C1028" s="10" t="n">
        <v>45474</v>
      </c>
      <c r="D1028" s="5" t="inlineStr">
        <is>
          <t>Q2FY25</t>
        </is>
      </c>
      <c r="E1028" s="18" t="n">
        <v>9.767300000000001</v>
      </c>
      <c r="F1028" s="8" t="n">
        <v>4026.3945</v>
      </c>
      <c r="G1028" s="9" t="n">
        <v>4990410</v>
      </c>
      <c r="H1028" s="18" t="n">
        <v>0.0001</v>
      </c>
      <c r="I1028" s="8" t="n">
        <v>0.051</v>
      </c>
      <c r="J1028" s="9" t="n">
        <v>59</v>
      </c>
      <c r="K1028" s="18" t="n">
        <v>9.7674</v>
      </c>
      <c r="L1028" s="8" t="n">
        <v>4026.4455</v>
      </c>
      <c r="M1028" s="9" t="n">
        <v>4990469</v>
      </c>
      <c r="N1028" s="29" t="n">
        <v>14.28</v>
      </c>
      <c r="O1028" s="30" t="n">
        <v>14.915</v>
      </c>
      <c r="P1028" s="30" t="n">
        <v>13.4075</v>
      </c>
      <c r="Q1028" s="30" t="n">
        <v>14.4325</v>
      </c>
      <c r="R1028" s="31" t="n">
        <v>0.0107</v>
      </c>
    </row>
    <row r="1029">
      <c r="A1029" s="11" t="n">
        <v>45484</v>
      </c>
      <c r="B1029" s="5" t="inlineStr">
        <is>
          <t>Thursday</t>
        </is>
      </c>
      <c r="C1029" s="10" t="n">
        <v>45474</v>
      </c>
      <c r="D1029" s="5" t="inlineStr">
        <is>
          <t>Q2FY25</t>
        </is>
      </c>
      <c r="E1029" s="18" t="n">
        <v>23.2559</v>
      </c>
      <c r="F1029" s="8" t="n">
        <v>15159.1685</v>
      </c>
      <c r="G1029" s="9" t="n">
        <v>18820018</v>
      </c>
      <c r="H1029" s="18" t="n">
        <v>0.0004</v>
      </c>
      <c r="I1029" s="8" t="n">
        <v>0.0979</v>
      </c>
      <c r="J1029" s="9" t="n">
        <v>123</v>
      </c>
      <c r="K1029" s="18" t="n">
        <v>23.2563</v>
      </c>
      <c r="L1029" s="8" t="n">
        <v>15159.2664</v>
      </c>
      <c r="M1029" s="9" t="n">
        <v>18820141</v>
      </c>
      <c r="N1029" s="29" t="n">
        <v>14.4325</v>
      </c>
      <c r="O1029" s="30" t="n">
        <v>14.4325</v>
      </c>
      <c r="P1029" s="30" t="n">
        <v>12.68</v>
      </c>
      <c r="Q1029" s="30" t="n">
        <v>13.995</v>
      </c>
      <c r="R1029" s="31" t="n">
        <v>-0.0303</v>
      </c>
    </row>
    <row r="1030">
      <c r="A1030" s="11" t="n">
        <v>45485</v>
      </c>
      <c r="B1030" s="5" t="inlineStr">
        <is>
          <t>Friday</t>
        </is>
      </c>
      <c r="C1030" s="10" t="n">
        <v>45474</v>
      </c>
      <c r="D1030" s="5" t="inlineStr">
        <is>
          <t>Q2FY25</t>
        </is>
      </c>
      <c r="E1030" s="18" t="n">
        <v>250.3454</v>
      </c>
      <c r="F1030" s="8" t="n">
        <v>389778.4368</v>
      </c>
      <c r="G1030" s="9" t="n">
        <v>483869222</v>
      </c>
      <c r="H1030" s="18" t="n">
        <v>0</v>
      </c>
      <c r="I1030" s="8" t="n">
        <v>0.0005999999999999999</v>
      </c>
      <c r="J1030" s="9" t="n">
        <v>1</v>
      </c>
      <c r="K1030" s="18" t="n">
        <v>250.3454</v>
      </c>
      <c r="L1030" s="8" t="n">
        <v>389778.4374</v>
      </c>
      <c r="M1030" s="9" t="n">
        <v>483869223</v>
      </c>
      <c r="N1030" s="29" t="n">
        <v>13.995</v>
      </c>
      <c r="O1030" s="30" t="n">
        <v>14.0525</v>
      </c>
      <c r="P1030" s="30" t="n">
        <v>13.2225</v>
      </c>
      <c r="Q1030" s="30" t="n">
        <v>13.725</v>
      </c>
      <c r="R1030" s="31" t="n">
        <v>-0.0193</v>
      </c>
    </row>
    <row r="1031">
      <c r="A1031" s="11" t="n">
        <v>45488</v>
      </c>
      <c r="B1031" s="5" t="inlineStr">
        <is>
          <t>Monday</t>
        </is>
      </c>
      <c r="C1031" s="10" t="n">
        <v>45474</v>
      </c>
      <c r="D1031" s="5" t="inlineStr">
        <is>
          <t>Q2FY25</t>
        </is>
      </c>
      <c r="E1031" s="18" t="n">
        <v>111.9086</v>
      </c>
      <c r="F1031" s="8" t="n">
        <v>159729.5377</v>
      </c>
      <c r="G1031" s="9" t="n">
        <v>176414869</v>
      </c>
      <c r="H1031" s="18" t="n">
        <v>0.0003</v>
      </c>
      <c r="I1031" s="8" t="n">
        <v>0.0195</v>
      </c>
      <c r="J1031" s="9" t="n">
        <v>22</v>
      </c>
      <c r="K1031" s="18" t="n">
        <v>111.9089</v>
      </c>
      <c r="L1031" s="8" t="n">
        <v>159729.5572</v>
      </c>
      <c r="M1031" s="9" t="n">
        <v>176414891</v>
      </c>
      <c r="N1031" s="29" t="n">
        <v>13.725</v>
      </c>
      <c r="O1031" s="30" t="n">
        <v>14.34</v>
      </c>
      <c r="P1031" s="30" t="n">
        <v>13.5675</v>
      </c>
      <c r="Q1031" s="30" t="n">
        <v>14.1875</v>
      </c>
      <c r="R1031" s="31" t="n">
        <v>0.0337</v>
      </c>
    </row>
    <row r="1032">
      <c r="A1032" s="11" t="n">
        <v>45489</v>
      </c>
      <c r="B1032" s="5" t="inlineStr">
        <is>
          <t>Tuesday</t>
        </is>
      </c>
      <c r="C1032" s="10" t="n">
        <v>45474</v>
      </c>
      <c r="D1032" s="5" t="inlineStr">
        <is>
          <t>Q2FY25</t>
        </is>
      </c>
      <c r="E1032" s="18" t="n">
        <v>5.3902</v>
      </c>
      <c r="F1032" s="8" t="n">
        <v>2019.485</v>
      </c>
      <c r="G1032" s="9" t="n">
        <v>2460494</v>
      </c>
      <c r="H1032" s="18" t="n">
        <v>0.0002</v>
      </c>
      <c r="I1032" s="8" t="n">
        <v>0.0061</v>
      </c>
      <c r="J1032" s="9" t="n">
        <v>8</v>
      </c>
      <c r="K1032" s="18" t="n">
        <v>5.3904</v>
      </c>
      <c r="L1032" s="8" t="n">
        <v>2019.4911</v>
      </c>
      <c r="M1032" s="9" t="n">
        <v>2460502</v>
      </c>
      <c r="N1032" s="29" t="n">
        <v>14.1875</v>
      </c>
      <c r="O1032" s="30" t="n">
        <v>14.5875</v>
      </c>
      <c r="P1032" s="30" t="n">
        <v>13.8025</v>
      </c>
      <c r="Q1032" s="30" t="n">
        <v>14.2225</v>
      </c>
      <c r="R1032" s="31" t="n">
        <v>0.0025</v>
      </c>
    </row>
    <row r="1033">
      <c r="A1033" s="11" t="n">
        <v>45491</v>
      </c>
      <c r="B1033" s="5" t="inlineStr">
        <is>
          <t>Thursday</t>
        </is>
      </c>
      <c r="C1033" s="10" t="n">
        <v>45474</v>
      </c>
      <c r="D1033" s="5" t="inlineStr">
        <is>
          <t>Q2FY25</t>
        </is>
      </c>
      <c r="E1033" s="18" t="n">
        <v>36.9014</v>
      </c>
      <c r="F1033" s="8" t="n">
        <v>23217.6367</v>
      </c>
      <c r="G1033" s="9" t="n">
        <v>28532027</v>
      </c>
      <c r="H1033" s="18" t="n">
        <v>0</v>
      </c>
      <c r="I1033" s="8" t="n">
        <v>0.0016</v>
      </c>
      <c r="J1033" s="9" t="n">
        <v>2</v>
      </c>
      <c r="K1033" s="18" t="n">
        <v>36.9014</v>
      </c>
      <c r="L1033" s="8" t="n">
        <v>23217.6383</v>
      </c>
      <c r="M1033" s="9" t="n">
        <v>28532029</v>
      </c>
      <c r="N1033" s="29" t="n">
        <v>14.2225</v>
      </c>
      <c r="O1033" s="30" t="n">
        <v>14.71</v>
      </c>
      <c r="P1033" s="30" t="n">
        <v>13.75</v>
      </c>
      <c r="Q1033" s="30" t="n">
        <v>14.51</v>
      </c>
      <c r="R1033" s="31" t="n">
        <v>0.0202</v>
      </c>
    </row>
    <row r="1034">
      <c r="A1034" s="11" t="n">
        <v>45492</v>
      </c>
      <c r="B1034" s="5" t="inlineStr">
        <is>
          <t>Friday</t>
        </is>
      </c>
      <c r="C1034" s="10" t="n">
        <v>45474</v>
      </c>
      <c r="D1034" s="5" t="inlineStr">
        <is>
          <t>Q2FY25</t>
        </is>
      </c>
      <c r="E1034" s="18" t="n">
        <v>206.8853</v>
      </c>
      <c r="F1034" s="8" t="n">
        <v>399150.8539</v>
      </c>
      <c r="G1034" s="9" t="n">
        <v>492656905</v>
      </c>
      <c r="H1034" s="18" t="n">
        <v>0</v>
      </c>
      <c r="I1034" s="8" t="n">
        <v>0.0017</v>
      </c>
      <c r="J1034" s="9" t="n">
        <v>2</v>
      </c>
      <c r="K1034" s="18" t="n">
        <v>206.8853</v>
      </c>
      <c r="L1034" s="8" t="n">
        <v>399150.8556</v>
      </c>
      <c r="M1034" s="9" t="n">
        <v>492656907</v>
      </c>
      <c r="N1034" s="29" t="n">
        <v>14.51</v>
      </c>
      <c r="O1034" s="30" t="n">
        <v>14.965</v>
      </c>
      <c r="P1034" s="30" t="n">
        <v>12.7375</v>
      </c>
      <c r="Q1034" s="30" t="n">
        <v>14.825</v>
      </c>
      <c r="R1034" s="31" t="n">
        <v>0.0217</v>
      </c>
    </row>
    <row r="1035">
      <c r="A1035" s="11" t="n">
        <v>45495</v>
      </c>
      <c r="B1035" s="5" t="inlineStr">
        <is>
          <t>Monday</t>
        </is>
      </c>
      <c r="C1035" s="10" t="n">
        <v>45474</v>
      </c>
      <c r="D1035" s="5" t="inlineStr">
        <is>
          <t>Q2FY25</t>
        </is>
      </c>
      <c r="E1035" s="18" t="n">
        <v>73.3575</v>
      </c>
      <c r="F1035" s="8" t="n">
        <v>125913.6283</v>
      </c>
      <c r="G1035" s="9" t="n">
        <v>139816588</v>
      </c>
      <c r="H1035" s="18" t="n">
        <v>0</v>
      </c>
      <c r="I1035" s="8" t="n">
        <v>0.001</v>
      </c>
      <c r="J1035" s="9" t="n">
        <v>1</v>
      </c>
      <c r="K1035" s="18" t="n">
        <v>73.3575</v>
      </c>
      <c r="L1035" s="8" t="n">
        <v>125913.6293</v>
      </c>
      <c r="M1035" s="9" t="n">
        <v>139816589</v>
      </c>
      <c r="N1035" s="29" t="n">
        <v>14.825</v>
      </c>
      <c r="O1035" s="30" t="n">
        <v>15.625</v>
      </c>
      <c r="P1035" s="30" t="n">
        <v>13.115</v>
      </c>
      <c r="Q1035" s="30" t="n">
        <v>15.4375</v>
      </c>
      <c r="R1035" s="31" t="n">
        <v>0.0413</v>
      </c>
    </row>
    <row r="1036">
      <c r="A1036" s="11" t="n">
        <v>45496</v>
      </c>
      <c r="B1036" s="5" t="inlineStr">
        <is>
          <t>Tuesday</t>
        </is>
      </c>
      <c r="C1036" s="10" t="n">
        <v>45474</v>
      </c>
      <c r="D1036" s="5" t="inlineStr">
        <is>
          <t>Q2FY25</t>
        </is>
      </c>
      <c r="E1036" s="18" t="n">
        <v>10.6717</v>
      </c>
      <c r="F1036" s="8" t="n">
        <v>2397.8296</v>
      </c>
      <c r="G1036" s="9" t="n">
        <v>2943006</v>
      </c>
      <c r="H1036" s="18" t="n">
        <v>0.0003</v>
      </c>
      <c r="I1036" s="8" t="n">
        <v>0.0075</v>
      </c>
      <c r="J1036" s="9" t="n">
        <v>7</v>
      </c>
      <c r="K1036" s="18" t="n">
        <v>10.672</v>
      </c>
      <c r="L1036" s="8" t="n">
        <v>2397.8371</v>
      </c>
      <c r="M1036" s="9" t="n">
        <v>2943013</v>
      </c>
      <c r="N1036" s="29" t="n">
        <v>15.4375</v>
      </c>
      <c r="O1036" s="30" t="n">
        <v>16.065</v>
      </c>
      <c r="P1036" s="30" t="n">
        <v>12.5925</v>
      </c>
      <c r="Q1036" s="30" t="n">
        <v>12.7475</v>
      </c>
      <c r="R1036" s="31" t="n">
        <v>-0.1743</v>
      </c>
    </row>
    <row r="1037">
      <c r="A1037" s="11" t="n">
        <v>45497</v>
      </c>
      <c r="B1037" s="5" t="inlineStr">
        <is>
          <t>Wednesday</t>
        </is>
      </c>
      <c r="C1037" s="10" t="n">
        <v>45474</v>
      </c>
      <c r="D1037" s="5" t="inlineStr">
        <is>
          <t>Q2FY25</t>
        </is>
      </c>
      <c r="E1037" s="18" t="n">
        <v>9.289899999999999</v>
      </c>
      <c r="F1037" s="8" t="n">
        <v>3481.6396</v>
      </c>
      <c r="G1037" s="9" t="n">
        <v>4281643</v>
      </c>
      <c r="H1037" s="18" t="n">
        <v>0</v>
      </c>
      <c r="I1037" s="8" t="n">
        <v>0.0018</v>
      </c>
      <c r="J1037" s="9" t="n">
        <v>2</v>
      </c>
      <c r="K1037" s="18" t="n">
        <v>9.289899999999999</v>
      </c>
      <c r="L1037" s="8" t="n">
        <v>3481.6414</v>
      </c>
      <c r="M1037" s="9" t="n">
        <v>4281645</v>
      </c>
      <c r="N1037" s="29" t="n">
        <v>12.7475</v>
      </c>
      <c r="O1037" s="30" t="n">
        <v>14.0375</v>
      </c>
      <c r="P1037" s="30" t="n">
        <v>11.6175</v>
      </c>
      <c r="Q1037" s="30" t="n">
        <v>11.7625</v>
      </c>
      <c r="R1037" s="31" t="n">
        <v>-0.07729999999999999</v>
      </c>
    </row>
    <row r="1038">
      <c r="A1038" s="11" t="n">
        <v>45498</v>
      </c>
      <c r="B1038" s="5" t="inlineStr">
        <is>
          <t>Thursday</t>
        </is>
      </c>
      <c r="C1038" s="10" t="n">
        <v>45474</v>
      </c>
      <c r="D1038" s="5" t="inlineStr">
        <is>
          <t>Q2FY25</t>
        </is>
      </c>
      <c r="E1038" s="18" t="n">
        <v>21.1066</v>
      </c>
      <c r="F1038" s="8" t="n">
        <v>13131.1163</v>
      </c>
      <c r="G1038" s="9" t="n">
        <v>16335209</v>
      </c>
      <c r="H1038" s="18" t="n">
        <v>0</v>
      </c>
      <c r="I1038" s="8" t="n">
        <v>0</v>
      </c>
      <c r="J1038" s="9" t="n">
        <v>0</v>
      </c>
      <c r="K1038" s="18" t="n">
        <v>21.1066</v>
      </c>
      <c r="L1038" s="8" t="n">
        <v>13131.1163</v>
      </c>
      <c r="M1038" s="9" t="n">
        <v>16335209</v>
      </c>
      <c r="N1038" s="29" t="n">
        <v>11.7625</v>
      </c>
      <c r="O1038" s="30" t="n">
        <v>13.2175</v>
      </c>
      <c r="P1038" s="30" t="n">
        <v>11.275</v>
      </c>
      <c r="Q1038" s="30" t="n">
        <v>12.6175</v>
      </c>
      <c r="R1038" s="31" t="n">
        <v>0.0727</v>
      </c>
    </row>
    <row r="1039">
      <c r="A1039" s="11" t="n">
        <v>45499</v>
      </c>
      <c r="B1039" s="5" t="inlineStr">
        <is>
          <t>Friday</t>
        </is>
      </c>
      <c r="C1039" s="10" t="n">
        <v>45474</v>
      </c>
      <c r="D1039" s="5" t="inlineStr">
        <is>
          <t>Q2FY25</t>
        </is>
      </c>
      <c r="E1039" s="18" t="n">
        <v>254.982</v>
      </c>
      <c r="F1039" s="8" t="n">
        <v>435241.8547</v>
      </c>
      <c r="G1039" s="9" t="n">
        <v>537091347</v>
      </c>
      <c r="H1039" s="18" t="n">
        <v>0</v>
      </c>
      <c r="I1039" s="8" t="n">
        <v>0.0039</v>
      </c>
      <c r="J1039" s="9" t="n">
        <v>5</v>
      </c>
      <c r="K1039" s="18" t="n">
        <v>254.982</v>
      </c>
      <c r="L1039" s="8" t="n">
        <v>435241.8586</v>
      </c>
      <c r="M1039" s="9" t="n">
        <v>537091352</v>
      </c>
      <c r="N1039" s="29" t="n">
        <v>12.6175</v>
      </c>
      <c r="O1039" s="30" t="n">
        <v>13.135</v>
      </c>
      <c r="P1039" s="30" t="n">
        <v>11.9775</v>
      </c>
      <c r="Q1039" s="30" t="n">
        <v>12.2475</v>
      </c>
      <c r="R1039" s="31" t="n">
        <v>-0.0293</v>
      </c>
    </row>
    <row r="1040">
      <c r="A1040" s="11" t="n">
        <v>45502</v>
      </c>
      <c r="B1040" s="5" t="inlineStr">
        <is>
          <t>Monday</t>
        </is>
      </c>
      <c r="C1040" s="10" t="n">
        <v>45474</v>
      </c>
      <c r="D1040" s="5" t="inlineStr">
        <is>
          <t>Q2FY25</t>
        </is>
      </c>
      <c r="E1040" s="18" t="n">
        <v>209.3324</v>
      </c>
      <c r="F1040" s="8" t="n">
        <v>231776.071</v>
      </c>
      <c r="G1040" s="9" t="n">
        <v>261966250</v>
      </c>
      <c r="H1040" s="18" t="n">
        <v>0.0001</v>
      </c>
      <c r="I1040" s="8" t="n">
        <v>0.004</v>
      </c>
      <c r="J1040" s="9" t="n">
        <v>4</v>
      </c>
      <c r="K1040" s="18" t="n">
        <v>209.3325</v>
      </c>
      <c r="L1040" s="8" t="n">
        <v>231776.075</v>
      </c>
      <c r="M1040" s="9" t="n">
        <v>261966254</v>
      </c>
      <c r="N1040" s="29" t="n">
        <v>12.2475</v>
      </c>
      <c r="O1040" s="30" t="n">
        <v>13.255</v>
      </c>
      <c r="P1040" s="30" t="n">
        <v>12.0275</v>
      </c>
      <c r="Q1040" s="30" t="n">
        <v>12.945</v>
      </c>
      <c r="R1040" s="31" t="n">
        <v>0.057</v>
      </c>
    </row>
    <row r="1041">
      <c r="A1041" s="11" t="n">
        <v>45503</v>
      </c>
      <c r="B1041" s="5" t="inlineStr">
        <is>
          <t>Tuesday</t>
        </is>
      </c>
      <c r="C1041" s="10" t="n">
        <v>45474</v>
      </c>
      <c r="D1041" s="5" t="inlineStr">
        <is>
          <t>Q2FY25</t>
        </is>
      </c>
      <c r="E1041" s="18" t="n">
        <v>6.8063</v>
      </c>
      <c r="F1041" s="8" t="n">
        <v>2045.7197</v>
      </c>
      <c r="G1041" s="9" t="n">
        <v>2474443</v>
      </c>
      <c r="H1041" s="18" t="n">
        <v>0.0001</v>
      </c>
      <c r="I1041" s="8" t="n">
        <v>0.0081</v>
      </c>
      <c r="J1041" s="9" t="n">
        <v>9</v>
      </c>
      <c r="K1041" s="18" t="n">
        <v>6.8064</v>
      </c>
      <c r="L1041" s="8" t="n">
        <v>2045.7278</v>
      </c>
      <c r="M1041" s="9" t="n">
        <v>2474452</v>
      </c>
      <c r="N1041" s="29" t="n">
        <v>12.945</v>
      </c>
      <c r="O1041" s="30" t="n">
        <v>13.26</v>
      </c>
      <c r="P1041" s="30" t="n">
        <v>11.715</v>
      </c>
      <c r="Q1041" s="30" t="n">
        <v>12.88</v>
      </c>
      <c r="R1041" s="31" t="n">
        <v>-0.005</v>
      </c>
    </row>
    <row r="1042">
      <c r="A1042" s="11" t="n">
        <v>45504</v>
      </c>
      <c r="B1042" s="5" t="inlineStr">
        <is>
          <t>Wednesday</t>
        </is>
      </c>
      <c r="C1042" s="10" t="n">
        <v>45474</v>
      </c>
      <c r="D1042" s="5" t="inlineStr">
        <is>
          <t>Q2FY25</t>
        </is>
      </c>
      <c r="E1042" s="18" t="n">
        <v>7.5322</v>
      </c>
      <c r="F1042" s="8" t="n">
        <v>2710.577</v>
      </c>
      <c r="G1042" s="9" t="n">
        <v>3281575</v>
      </c>
      <c r="H1042" s="18" t="n">
        <v>0.0005</v>
      </c>
      <c r="I1042" s="8" t="n">
        <v>0.0424</v>
      </c>
      <c r="J1042" s="9" t="n">
        <v>42</v>
      </c>
      <c r="K1042" s="18" t="n">
        <v>7.5327</v>
      </c>
      <c r="L1042" s="8" t="n">
        <v>2710.6194</v>
      </c>
      <c r="M1042" s="9" t="n">
        <v>3281617</v>
      </c>
      <c r="N1042" s="29" t="n">
        <v>12.88</v>
      </c>
      <c r="O1042" s="30" t="n">
        <v>13.3875</v>
      </c>
      <c r="P1042" s="30" t="n">
        <v>11.6225</v>
      </c>
      <c r="Q1042" s="30" t="n">
        <v>13.25</v>
      </c>
      <c r="R1042" s="31" t="n">
        <v>0.0287</v>
      </c>
    </row>
    <row r="1043">
      <c r="A1043" s="11" t="n">
        <v>45505</v>
      </c>
      <c r="B1043" s="5" t="inlineStr">
        <is>
          <t>Thursday</t>
        </is>
      </c>
      <c r="C1043" s="10" t="n">
        <v>45505</v>
      </c>
      <c r="D1043" s="5" t="inlineStr">
        <is>
          <t>Q2FY25</t>
        </is>
      </c>
      <c r="E1043" s="18" t="n">
        <v>24.076</v>
      </c>
      <c r="F1043" s="8" t="n">
        <v>16124.0622</v>
      </c>
      <c r="G1043" s="9" t="n">
        <v>19598058</v>
      </c>
      <c r="H1043" s="18" t="n">
        <v>0.0002</v>
      </c>
      <c r="I1043" s="8" t="n">
        <v>0.016</v>
      </c>
      <c r="J1043" s="9" t="n">
        <v>16</v>
      </c>
      <c r="K1043" s="18" t="n">
        <v>24.0762</v>
      </c>
      <c r="L1043" s="8" t="n">
        <v>16124.0782</v>
      </c>
      <c r="M1043" s="9" t="n">
        <v>19598074</v>
      </c>
      <c r="N1043" s="29" t="n">
        <v>13.25</v>
      </c>
      <c r="O1043" s="30" t="n">
        <v>13.305</v>
      </c>
      <c r="P1043" s="30" t="n">
        <v>11.9825</v>
      </c>
      <c r="Q1043" s="30" t="n">
        <v>12.93</v>
      </c>
      <c r="R1043" s="31" t="n">
        <v>-0.0242</v>
      </c>
    </row>
    <row r="1044">
      <c r="A1044" s="11" t="n">
        <v>45506</v>
      </c>
      <c r="B1044" s="5" t="inlineStr">
        <is>
          <t>Friday</t>
        </is>
      </c>
      <c r="C1044" s="10" t="n">
        <v>45505</v>
      </c>
      <c r="D1044" s="5" t="inlineStr">
        <is>
          <t>Q2FY25</t>
        </is>
      </c>
      <c r="E1044" s="18" t="n">
        <v>207.4292</v>
      </c>
      <c r="F1044" s="8" t="n">
        <v>412758.2212</v>
      </c>
      <c r="G1044" s="9" t="n">
        <v>508113977</v>
      </c>
      <c r="H1044" s="18" t="n">
        <v>0.0003</v>
      </c>
      <c r="I1044" s="8" t="n">
        <v>0.0327</v>
      </c>
      <c r="J1044" s="9" t="n">
        <v>36</v>
      </c>
      <c r="K1044" s="18" t="n">
        <v>207.4295</v>
      </c>
      <c r="L1044" s="8" t="n">
        <v>412758.2539</v>
      </c>
      <c r="M1044" s="9" t="n">
        <v>508114013</v>
      </c>
      <c r="N1044" s="29" t="n">
        <v>12.93</v>
      </c>
      <c r="O1044" s="30" t="n">
        <v>14.51</v>
      </c>
      <c r="P1044" s="30" t="n">
        <v>11.6925</v>
      </c>
      <c r="Q1044" s="30" t="n">
        <v>14.32</v>
      </c>
      <c r="R1044" s="31" t="n">
        <v>0.1075</v>
      </c>
    </row>
    <row r="1045">
      <c r="A1045" s="11" t="n">
        <v>45509</v>
      </c>
      <c r="B1045" s="5" t="inlineStr">
        <is>
          <t>Monday</t>
        </is>
      </c>
      <c r="C1045" s="10" t="n">
        <v>45505</v>
      </c>
      <c r="D1045" s="5" t="inlineStr">
        <is>
          <t>Q2FY25</t>
        </is>
      </c>
      <c r="E1045" s="18" t="n">
        <v>145.8149</v>
      </c>
      <c r="F1045" s="8" t="n">
        <v>162967.547</v>
      </c>
      <c r="G1045" s="9" t="n">
        <v>190619229</v>
      </c>
      <c r="H1045" s="18" t="n">
        <v>0.0004</v>
      </c>
      <c r="I1045" s="8" t="n">
        <v>0.0461</v>
      </c>
      <c r="J1045" s="9" t="n">
        <v>45</v>
      </c>
      <c r="K1045" s="18" t="n">
        <v>145.8153</v>
      </c>
      <c r="L1045" s="8" t="n">
        <v>162967.5931</v>
      </c>
      <c r="M1045" s="9" t="n">
        <v>190619274</v>
      </c>
      <c r="N1045" s="29" t="n">
        <v>14.32</v>
      </c>
      <c r="O1045" s="30" t="n">
        <v>23.1525</v>
      </c>
      <c r="P1045" s="30" t="n">
        <v>13.9075</v>
      </c>
      <c r="Q1045" s="30" t="n">
        <v>20.3675</v>
      </c>
      <c r="R1045" s="31" t="n">
        <v>0.4223</v>
      </c>
    </row>
    <row r="1046">
      <c r="A1046" s="11" t="n">
        <v>45510</v>
      </c>
      <c r="B1046" s="5" t="inlineStr">
        <is>
          <t>Tuesday</t>
        </is>
      </c>
      <c r="C1046" s="10" t="n">
        <v>45505</v>
      </c>
      <c r="D1046" s="5" t="inlineStr">
        <is>
          <t>Q2FY25</t>
        </is>
      </c>
      <c r="E1046" s="18" t="n">
        <v>10.0285</v>
      </c>
      <c r="F1046" s="8" t="n">
        <v>2204.3511</v>
      </c>
      <c r="G1046" s="9" t="n">
        <v>2743685</v>
      </c>
      <c r="H1046" s="18" t="n">
        <v>0.0005</v>
      </c>
      <c r="I1046" s="8" t="n">
        <v>0.0568</v>
      </c>
      <c r="J1046" s="9" t="n">
        <v>59</v>
      </c>
      <c r="K1046" s="18" t="n">
        <v>10.029</v>
      </c>
      <c r="L1046" s="8" t="n">
        <v>2204.4079</v>
      </c>
      <c r="M1046" s="9" t="n">
        <v>2743744</v>
      </c>
      <c r="N1046" s="29" t="n">
        <v>20.3675</v>
      </c>
      <c r="O1046" s="30" t="n">
        <v>20.3675</v>
      </c>
      <c r="P1046" s="30" t="n">
        <v>14.8675</v>
      </c>
      <c r="Q1046" s="30" t="n">
        <v>18.7425</v>
      </c>
      <c r="R1046" s="31" t="n">
        <v>-0.0798</v>
      </c>
    </row>
    <row r="1047">
      <c r="A1047" s="11" t="n">
        <v>45511</v>
      </c>
      <c r="B1047" s="5" t="inlineStr">
        <is>
          <t>Wednesday</t>
        </is>
      </c>
      <c r="C1047" s="10" t="n">
        <v>45505</v>
      </c>
      <c r="D1047" s="5" t="inlineStr">
        <is>
          <t>Q2FY25</t>
        </is>
      </c>
      <c r="E1047" s="18" t="n">
        <v>10.1427</v>
      </c>
      <c r="F1047" s="8" t="n">
        <v>3281.1548</v>
      </c>
      <c r="G1047" s="9" t="n">
        <v>4075498</v>
      </c>
      <c r="H1047" s="18" t="n">
        <v>0.0002</v>
      </c>
      <c r="I1047" s="8" t="n">
        <v>0.0219</v>
      </c>
      <c r="J1047" s="9" t="n">
        <v>31</v>
      </c>
      <c r="K1047" s="18" t="n">
        <v>10.1429</v>
      </c>
      <c r="L1047" s="8" t="n">
        <v>3281.1767</v>
      </c>
      <c r="M1047" s="9" t="n">
        <v>4075529</v>
      </c>
      <c r="N1047" s="29" t="n">
        <v>18.7425</v>
      </c>
      <c r="O1047" s="30" t="n">
        <v>18.7425</v>
      </c>
      <c r="P1047" s="30" t="n">
        <v>13.7225</v>
      </c>
      <c r="Q1047" s="30" t="n">
        <v>16.17</v>
      </c>
      <c r="R1047" s="31" t="n">
        <v>-0.1373</v>
      </c>
    </row>
    <row r="1048">
      <c r="A1048" s="11" t="n">
        <v>45512</v>
      </c>
      <c r="B1048" s="5" t="inlineStr">
        <is>
          <t>Thursday</t>
        </is>
      </c>
      <c r="C1048" s="10" t="n">
        <v>45505</v>
      </c>
      <c r="D1048" s="5" t="inlineStr">
        <is>
          <t>Q2FY25</t>
        </is>
      </c>
      <c r="E1048" s="18" t="n">
        <v>35.4758</v>
      </c>
      <c r="F1048" s="8" t="n">
        <v>17379.9247</v>
      </c>
      <c r="G1048" s="9" t="n">
        <v>21818999</v>
      </c>
      <c r="H1048" s="18" t="n">
        <v>0.0001</v>
      </c>
      <c r="I1048" s="8" t="n">
        <v>0.0177</v>
      </c>
      <c r="J1048" s="9" t="n">
        <v>21</v>
      </c>
      <c r="K1048" s="18" t="n">
        <v>35.4759</v>
      </c>
      <c r="L1048" s="8" t="n">
        <v>17379.9424</v>
      </c>
      <c r="M1048" s="9" t="n">
        <v>21819020</v>
      </c>
      <c r="N1048" s="29" t="n">
        <v>16.17</v>
      </c>
      <c r="O1048" s="30" t="n">
        <v>17.23</v>
      </c>
      <c r="P1048" s="30" t="n">
        <v>14.38</v>
      </c>
      <c r="Q1048" s="30" t="n">
        <v>16.6025</v>
      </c>
      <c r="R1048" s="31" t="n">
        <v>0.0267</v>
      </c>
    </row>
    <row r="1049">
      <c r="A1049" s="11" t="n">
        <v>45513</v>
      </c>
      <c r="B1049" s="5" t="inlineStr">
        <is>
          <t>Friday</t>
        </is>
      </c>
      <c r="C1049" s="10" t="n">
        <v>45505</v>
      </c>
      <c r="D1049" s="5" t="inlineStr">
        <is>
          <t>Q2FY25</t>
        </is>
      </c>
      <c r="E1049" s="18" t="n">
        <v>172.8228</v>
      </c>
      <c r="F1049" s="8" t="n">
        <v>338984.727</v>
      </c>
      <c r="G1049" s="9" t="n">
        <v>424940646</v>
      </c>
      <c r="H1049" s="18" t="n">
        <v>0.0005</v>
      </c>
      <c r="I1049" s="8" t="n">
        <v>0.0183</v>
      </c>
      <c r="J1049" s="9" t="n">
        <v>24</v>
      </c>
      <c r="K1049" s="18" t="n">
        <v>172.8233</v>
      </c>
      <c r="L1049" s="8" t="n">
        <v>338984.7453</v>
      </c>
      <c r="M1049" s="9" t="n">
        <v>424940670</v>
      </c>
      <c r="N1049" s="29" t="n">
        <v>16.6025</v>
      </c>
      <c r="O1049" s="30" t="n">
        <v>16.6025</v>
      </c>
      <c r="P1049" s="30" t="n">
        <v>13.4325</v>
      </c>
      <c r="Q1049" s="30" t="n">
        <v>15.335</v>
      </c>
      <c r="R1049" s="31" t="n">
        <v>-0.07630000000000001</v>
      </c>
    </row>
    <row r="1050">
      <c r="A1050" s="11" t="n">
        <v>45516</v>
      </c>
      <c r="B1050" s="5" t="inlineStr">
        <is>
          <t>Monday</t>
        </is>
      </c>
      <c r="C1050" s="10" t="n">
        <v>45505</v>
      </c>
      <c r="D1050" s="5" t="inlineStr">
        <is>
          <t>Q2FY25</t>
        </is>
      </c>
      <c r="E1050" s="18" t="n">
        <v>114.2522</v>
      </c>
      <c r="F1050" s="8" t="n">
        <v>165787.4523</v>
      </c>
      <c r="G1050" s="9" t="n">
        <v>191787532</v>
      </c>
      <c r="H1050" s="18" t="n">
        <v>0.0004</v>
      </c>
      <c r="I1050" s="8" t="n">
        <v>0.0218</v>
      </c>
      <c r="J1050" s="9" t="n">
        <v>21</v>
      </c>
      <c r="K1050" s="18" t="n">
        <v>114.2526</v>
      </c>
      <c r="L1050" s="8" t="n">
        <v>165787.4741</v>
      </c>
      <c r="M1050" s="9" t="n">
        <v>191787553</v>
      </c>
      <c r="N1050" s="29" t="n">
        <v>15.335</v>
      </c>
      <c r="O1050" s="30" t="n">
        <v>16.5575</v>
      </c>
      <c r="P1050" s="30" t="n">
        <v>13.395</v>
      </c>
      <c r="Q1050" s="30" t="n">
        <v>15.8675</v>
      </c>
      <c r="R1050" s="31" t="n">
        <v>0.0347</v>
      </c>
    </row>
    <row r="1051">
      <c r="A1051" s="11" t="n">
        <v>45517</v>
      </c>
      <c r="B1051" s="5" t="inlineStr">
        <is>
          <t>Tuesday</t>
        </is>
      </c>
      <c r="C1051" s="10" t="n">
        <v>45505</v>
      </c>
      <c r="D1051" s="5" t="inlineStr">
        <is>
          <t>Q2FY25</t>
        </is>
      </c>
      <c r="E1051" s="18" t="n">
        <v>7.6027</v>
      </c>
      <c r="F1051" s="8" t="n">
        <v>2419.6527</v>
      </c>
      <c r="G1051" s="9" t="n">
        <v>3006642</v>
      </c>
      <c r="H1051" s="18" t="n">
        <v>0.0004</v>
      </c>
      <c r="I1051" s="8" t="n">
        <v>0.0322</v>
      </c>
      <c r="J1051" s="9" t="n">
        <v>35</v>
      </c>
      <c r="K1051" s="18" t="n">
        <v>7.6031</v>
      </c>
      <c r="L1051" s="8" t="n">
        <v>2419.6849</v>
      </c>
      <c r="M1051" s="9" t="n">
        <v>3006677</v>
      </c>
      <c r="N1051" s="29" t="n">
        <v>15.8675</v>
      </c>
      <c r="O1051" s="30" t="n">
        <v>16.375</v>
      </c>
      <c r="P1051" s="30" t="n">
        <v>14.2225</v>
      </c>
      <c r="Q1051" s="30" t="n">
        <v>16.1675</v>
      </c>
      <c r="R1051" s="31" t="n">
        <v>0.0189</v>
      </c>
    </row>
    <row r="1052">
      <c r="A1052" s="11" t="n">
        <v>45518</v>
      </c>
      <c r="B1052" s="5" t="inlineStr">
        <is>
          <t>Wednesday</t>
        </is>
      </c>
      <c r="C1052" s="10" t="n">
        <v>45505</v>
      </c>
      <c r="D1052" s="5" t="inlineStr">
        <is>
          <t>Q2FY25</t>
        </is>
      </c>
      <c r="E1052" s="18" t="n">
        <v>10.8151</v>
      </c>
      <c r="F1052" s="8" t="n">
        <v>6175.5047</v>
      </c>
      <c r="G1052" s="9" t="n">
        <v>7736162</v>
      </c>
      <c r="H1052" s="18" t="n">
        <v>0.0003</v>
      </c>
      <c r="I1052" s="8" t="n">
        <v>0.0173</v>
      </c>
      <c r="J1052" s="9" t="n">
        <v>20</v>
      </c>
      <c r="K1052" s="18" t="n">
        <v>10.8154</v>
      </c>
      <c r="L1052" s="8" t="n">
        <v>6175.522</v>
      </c>
      <c r="M1052" s="9" t="n">
        <v>7736182</v>
      </c>
      <c r="N1052" s="29" t="n">
        <v>16.1675</v>
      </c>
      <c r="O1052" s="30" t="n">
        <v>16.22</v>
      </c>
      <c r="P1052" s="30" t="n">
        <v>13.8225</v>
      </c>
      <c r="Q1052" s="30" t="n">
        <v>15.435</v>
      </c>
      <c r="R1052" s="31" t="n">
        <v>-0.0453</v>
      </c>
    </row>
    <row r="1053">
      <c r="A1053" s="11" t="n">
        <v>45520</v>
      </c>
      <c r="B1053" s="5" t="inlineStr">
        <is>
          <t>Friday</t>
        </is>
      </c>
      <c r="C1053" s="10" t="n">
        <v>45505</v>
      </c>
      <c r="D1053" s="5" t="inlineStr">
        <is>
          <t>Q2FY25</t>
        </is>
      </c>
      <c r="E1053" s="18" t="n">
        <v>275.7523</v>
      </c>
      <c r="F1053" s="8" t="n">
        <v>432382.1359</v>
      </c>
      <c r="G1053" s="9" t="n">
        <v>540107981</v>
      </c>
      <c r="H1053" s="18" t="n">
        <v>0.0005</v>
      </c>
      <c r="I1053" s="8" t="n">
        <v>0.0205</v>
      </c>
      <c r="J1053" s="9" t="n">
        <v>25</v>
      </c>
      <c r="K1053" s="18" t="n">
        <v>275.7528</v>
      </c>
      <c r="L1053" s="8" t="n">
        <v>432382.1564</v>
      </c>
      <c r="M1053" s="9" t="n">
        <v>540108006</v>
      </c>
      <c r="N1053" s="29" t="n">
        <v>15.435</v>
      </c>
      <c r="O1053" s="30" t="n">
        <v>15.435</v>
      </c>
      <c r="P1053" s="30" t="n">
        <v>12.95</v>
      </c>
      <c r="Q1053" s="30" t="n">
        <v>14.4025</v>
      </c>
      <c r="R1053" s="31" t="n">
        <v>-0.0669</v>
      </c>
    </row>
    <row r="1054">
      <c r="A1054" s="11" t="n">
        <v>45523</v>
      </c>
      <c r="B1054" s="5" t="inlineStr">
        <is>
          <t>Monday</t>
        </is>
      </c>
      <c r="C1054" s="10" t="n">
        <v>45505</v>
      </c>
      <c r="D1054" s="5" t="inlineStr">
        <is>
          <t>Q2FY25</t>
        </is>
      </c>
      <c r="E1054" s="18" t="n">
        <v>92.97329999999999</v>
      </c>
      <c r="F1054" s="8" t="n">
        <v>133643.0479</v>
      </c>
      <c r="G1054" s="9" t="n">
        <v>154834455</v>
      </c>
      <c r="H1054" s="18" t="n">
        <v>0.0001</v>
      </c>
      <c r="I1054" s="8" t="n">
        <v>0.003</v>
      </c>
      <c r="J1054" s="9" t="n">
        <v>4</v>
      </c>
      <c r="K1054" s="18" t="n">
        <v>92.9734</v>
      </c>
      <c r="L1054" s="8" t="n">
        <v>133643.0509</v>
      </c>
      <c r="M1054" s="9" t="n">
        <v>154834459</v>
      </c>
      <c r="N1054" s="29" t="n">
        <v>14.4025</v>
      </c>
      <c r="O1054" s="30" t="n">
        <v>14.83</v>
      </c>
      <c r="P1054" s="30" t="n">
        <v>13.1975</v>
      </c>
      <c r="Q1054" s="30" t="n">
        <v>14.315</v>
      </c>
      <c r="R1054" s="31" t="n">
        <v>-0.0061</v>
      </c>
    </row>
    <row r="1055">
      <c r="A1055" s="11" t="n">
        <v>45524</v>
      </c>
      <c r="B1055" s="5" t="inlineStr">
        <is>
          <t>Tuesday</t>
        </is>
      </c>
      <c r="C1055" s="10" t="n">
        <v>45505</v>
      </c>
      <c r="D1055" s="5" t="inlineStr">
        <is>
          <t>Q2FY25</t>
        </is>
      </c>
      <c r="E1055" s="18" t="n">
        <v>6.1856</v>
      </c>
      <c r="F1055" s="8" t="n">
        <v>2033.7826</v>
      </c>
      <c r="G1055" s="9" t="n">
        <v>2490545</v>
      </c>
      <c r="H1055" s="18" t="n">
        <v>0.0001</v>
      </c>
      <c r="I1055" s="8" t="n">
        <v>0.0116</v>
      </c>
      <c r="J1055" s="9" t="n">
        <v>14</v>
      </c>
      <c r="K1055" s="18" t="n">
        <v>6.1857</v>
      </c>
      <c r="L1055" s="8" t="n">
        <v>2033.7942</v>
      </c>
      <c r="M1055" s="9" t="n">
        <v>2490559</v>
      </c>
      <c r="N1055" s="29" t="n">
        <v>14.315</v>
      </c>
      <c r="O1055" s="30" t="n">
        <v>14.315</v>
      </c>
      <c r="P1055" s="30" t="n">
        <v>11.425</v>
      </c>
      <c r="Q1055" s="30" t="n">
        <v>13.82</v>
      </c>
      <c r="R1055" s="31" t="n">
        <v>-0.0346</v>
      </c>
    </row>
    <row r="1056">
      <c r="A1056" s="11" t="n">
        <v>45525</v>
      </c>
      <c r="B1056" s="5" t="inlineStr">
        <is>
          <t>Wednesday</t>
        </is>
      </c>
      <c r="C1056" s="10" t="n">
        <v>45505</v>
      </c>
      <c r="D1056" s="5" t="inlineStr">
        <is>
          <t>Q2FY25</t>
        </is>
      </c>
      <c r="E1056" s="18" t="n">
        <v>7.7275</v>
      </c>
      <c r="F1056" s="8" t="n">
        <v>2969.0487</v>
      </c>
      <c r="G1056" s="9" t="n">
        <v>3623898</v>
      </c>
      <c r="H1056" s="18" t="n">
        <v>0.0011</v>
      </c>
      <c r="I1056" s="8" t="n">
        <v>0.0693</v>
      </c>
      <c r="J1056" s="9" t="n">
        <v>87</v>
      </c>
      <c r="K1056" s="18" t="n">
        <v>7.7286</v>
      </c>
      <c r="L1056" s="8" t="n">
        <v>2969.118</v>
      </c>
      <c r="M1056" s="9" t="n">
        <v>3623985</v>
      </c>
      <c r="N1056" s="29" t="n">
        <v>13.82</v>
      </c>
      <c r="O1056" s="30" t="n">
        <v>14.045</v>
      </c>
      <c r="P1056" s="30" t="n">
        <v>11.8225</v>
      </c>
      <c r="Q1056" s="30" t="n">
        <v>13.3325</v>
      </c>
      <c r="R1056" s="31" t="n">
        <v>-0.0353</v>
      </c>
    </row>
    <row r="1057">
      <c r="A1057" s="11" t="n">
        <v>45526</v>
      </c>
      <c r="B1057" s="5" t="inlineStr">
        <is>
          <t>Thursday</t>
        </is>
      </c>
      <c r="C1057" s="10" t="n">
        <v>45505</v>
      </c>
      <c r="D1057" s="5" t="inlineStr">
        <is>
          <t>Q2FY25</t>
        </is>
      </c>
      <c r="E1057" s="18" t="n">
        <v>16.8278</v>
      </c>
      <c r="F1057" s="8" t="n">
        <v>12036.7554</v>
      </c>
      <c r="G1057" s="9" t="n">
        <v>14766648</v>
      </c>
      <c r="H1057" s="18" t="n">
        <v>0.0014</v>
      </c>
      <c r="I1057" s="8" t="n">
        <v>0.09030000000000001</v>
      </c>
      <c r="J1057" s="9" t="n">
        <v>114</v>
      </c>
      <c r="K1057" s="18" t="n">
        <v>16.8292</v>
      </c>
      <c r="L1057" s="8" t="n">
        <v>12036.8457</v>
      </c>
      <c r="M1057" s="9" t="n">
        <v>14766762</v>
      </c>
      <c r="N1057" s="29" t="n">
        <v>13.3325</v>
      </c>
      <c r="O1057" s="30" t="n">
        <v>13.7825</v>
      </c>
      <c r="P1057" s="30" t="n">
        <v>10.9575</v>
      </c>
      <c r="Q1057" s="30" t="n">
        <v>13</v>
      </c>
      <c r="R1057" s="31" t="n">
        <v>-0.0249</v>
      </c>
    </row>
    <row r="1058">
      <c r="A1058" s="11" t="n">
        <v>45527</v>
      </c>
      <c r="B1058" s="5" t="inlineStr">
        <is>
          <t>Friday</t>
        </is>
      </c>
      <c r="C1058" s="10" t="n">
        <v>45505</v>
      </c>
      <c r="D1058" s="5" t="inlineStr">
        <is>
          <t>Q2FY25</t>
        </is>
      </c>
      <c r="E1058" s="18" t="n">
        <v>148.0742</v>
      </c>
      <c r="F1058" s="8" t="n">
        <v>338419.8065</v>
      </c>
      <c r="G1058" s="9" t="n">
        <v>417097860</v>
      </c>
      <c r="H1058" s="18" t="n">
        <v>0.0025</v>
      </c>
      <c r="I1058" s="8" t="n">
        <v>0.1984</v>
      </c>
      <c r="J1058" s="9" t="n">
        <v>224</v>
      </c>
      <c r="K1058" s="18" t="n">
        <v>148.0767</v>
      </c>
      <c r="L1058" s="8" t="n">
        <v>338420.0049</v>
      </c>
      <c r="M1058" s="9" t="n">
        <v>417098084</v>
      </c>
      <c r="N1058" s="29" t="n">
        <v>13</v>
      </c>
      <c r="O1058" s="30" t="n">
        <v>13.62</v>
      </c>
      <c r="P1058" s="30" t="n">
        <v>10.84</v>
      </c>
      <c r="Q1058" s="30" t="n">
        <v>13.5525</v>
      </c>
      <c r="R1058" s="31" t="n">
        <v>0.0425</v>
      </c>
    </row>
    <row r="1059">
      <c r="A1059" s="11" t="n">
        <v>45530</v>
      </c>
      <c r="B1059" s="5" t="inlineStr">
        <is>
          <t>Monday</t>
        </is>
      </c>
      <c r="C1059" s="10" t="n">
        <v>45505</v>
      </c>
      <c r="D1059" s="5" t="inlineStr">
        <is>
          <t>Q2FY25</t>
        </is>
      </c>
      <c r="E1059" s="18" t="n">
        <v>77.26349999999999</v>
      </c>
      <c r="F1059" s="8" t="n">
        <v>140365.0947</v>
      </c>
      <c r="G1059" s="9" t="n">
        <v>160625164</v>
      </c>
      <c r="H1059" s="18" t="n">
        <v>0.0033</v>
      </c>
      <c r="I1059" s="8" t="n">
        <v>0.2265</v>
      </c>
      <c r="J1059" s="9" t="n">
        <v>253</v>
      </c>
      <c r="K1059" s="18" t="n">
        <v>77.2668</v>
      </c>
      <c r="L1059" s="8" t="n">
        <v>140365.3212</v>
      </c>
      <c r="M1059" s="9" t="n">
        <v>160625417</v>
      </c>
      <c r="N1059" s="29" t="n">
        <v>13.5525</v>
      </c>
      <c r="O1059" s="30" t="n">
        <v>13.9925</v>
      </c>
      <c r="P1059" s="30" t="n">
        <v>12.01</v>
      </c>
      <c r="Q1059" s="30" t="n">
        <v>13.795</v>
      </c>
      <c r="R1059" s="31" t="n">
        <v>0.0179</v>
      </c>
    </row>
    <row r="1060">
      <c r="A1060" s="11" t="n">
        <v>45531</v>
      </c>
      <c r="B1060" s="5" t="inlineStr">
        <is>
          <t>Tuesday</t>
        </is>
      </c>
      <c r="C1060" s="10" t="n">
        <v>45505</v>
      </c>
      <c r="D1060" s="5" t="inlineStr">
        <is>
          <t>Q2FY25</t>
        </is>
      </c>
      <c r="E1060" s="18" t="n">
        <v>5.2794</v>
      </c>
      <c r="F1060" s="8" t="n">
        <v>1956.8418</v>
      </c>
      <c r="G1060" s="9" t="n">
        <v>2366175</v>
      </c>
      <c r="H1060" s="18" t="n">
        <v>0.0013</v>
      </c>
      <c r="I1060" s="8" t="n">
        <v>0.0872</v>
      </c>
      <c r="J1060" s="9" t="n">
        <v>110</v>
      </c>
      <c r="K1060" s="18" t="n">
        <v>5.2807</v>
      </c>
      <c r="L1060" s="8" t="n">
        <v>1956.929</v>
      </c>
      <c r="M1060" s="9" t="n">
        <v>2366285</v>
      </c>
      <c r="N1060" s="29" t="n">
        <v>13.795</v>
      </c>
      <c r="O1060" s="30" t="n">
        <v>14.01</v>
      </c>
      <c r="P1060" s="30" t="n">
        <v>12.71</v>
      </c>
      <c r="Q1060" s="30" t="n">
        <v>13.6325</v>
      </c>
      <c r="R1060" s="31" t="n">
        <v>-0.0118</v>
      </c>
    </row>
    <row r="1061">
      <c r="A1061" s="11" t="n">
        <v>45532</v>
      </c>
      <c r="B1061" s="5" t="inlineStr">
        <is>
          <t>Wednesday</t>
        </is>
      </c>
      <c r="C1061" s="10" t="n">
        <v>45505</v>
      </c>
      <c r="D1061" s="5" t="inlineStr">
        <is>
          <t>Q2FY25</t>
        </is>
      </c>
      <c r="E1061" s="18" t="n">
        <v>8.3413</v>
      </c>
      <c r="F1061" s="8" t="n">
        <v>3836.3491</v>
      </c>
      <c r="G1061" s="9" t="n">
        <v>4652425</v>
      </c>
      <c r="H1061" s="18" t="n">
        <v>0.0005999999999999999</v>
      </c>
      <c r="I1061" s="8" t="n">
        <v>0.0576</v>
      </c>
      <c r="J1061" s="9" t="n">
        <v>63</v>
      </c>
      <c r="K1061" s="18" t="n">
        <v>8.341900000000001</v>
      </c>
      <c r="L1061" s="8" t="n">
        <v>3836.4067</v>
      </c>
      <c r="M1061" s="9" t="n">
        <v>4652488</v>
      </c>
      <c r="N1061" s="29" t="n">
        <v>13.6325</v>
      </c>
      <c r="O1061" s="30" t="n">
        <v>14.085</v>
      </c>
      <c r="P1061" s="30" t="n">
        <v>12.035</v>
      </c>
      <c r="Q1061" s="30" t="n">
        <v>13.95</v>
      </c>
      <c r="R1061" s="31" t="n">
        <v>0.0233</v>
      </c>
    </row>
    <row r="1062">
      <c r="A1062" s="11" t="n">
        <v>45533</v>
      </c>
      <c r="B1062" s="5" t="inlineStr">
        <is>
          <t>Thursday</t>
        </is>
      </c>
      <c r="C1062" s="10" t="n">
        <v>45505</v>
      </c>
      <c r="D1062" s="5" t="inlineStr">
        <is>
          <t>Q2FY25</t>
        </is>
      </c>
      <c r="E1062" s="18" t="n">
        <v>28.968</v>
      </c>
      <c r="F1062" s="8" t="n">
        <v>18410.5383</v>
      </c>
      <c r="G1062" s="9" t="n">
        <v>22372488</v>
      </c>
      <c r="H1062" s="18" t="n">
        <v>0</v>
      </c>
      <c r="I1062" s="8" t="n">
        <v>0.0075</v>
      </c>
      <c r="J1062" s="9" t="n">
        <v>9</v>
      </c>
      <c r="K1062" s="18" t="n">
        <v>28.968</v>
      </c>
      <c r="L1062" s="8" t="n">
        <v>18410.5458</v>
      </c>
      <c r="M1062" s="9" t="n">
        <v>22372497</v>
      </c>
      <c r="N1062" s="29" t="n">
        <v>13.95</v>
      </c>
      <c r="O1062" s="30" t="n">
        <v>14.135</v>
      </c>
      <c r="P1062" s="30" t="n">
        <v>12.4825</v>
      </c>
      <c r="Q1062" s="30" t="n">
        <v>13.7875</v>
      </c>
      <c r="R1062" s="31" t="n">
        <v>-0.0116</v>
      </c>
    </row>
    <row r="1063">
      <c r="A1063" s="11" t="n">
        <v>45534</v>
      </c>
      <c r="B1063" s="5" t="inlineStr">
        <is>
          <t>Friday</t>
        </is>
      </c>
      <c r="C1063" s="10" t="n">
        <v>45505</v>
      </c>
      <c r="D1063" s="5" t="inlineStr">
        <is>
          <t>Q2FY25</t>
        </is>
      </c>
      <c r="E1063" s="18" t="n">
        <v>194.2441</v>
      </c>
      <c r="F1063" s="8" t="n">
        <v>388909.2848</v>
      </c>
      <c r="G1063" s="9" t="n">
        <v>471765808</v>
      </c>
      <c r="H1063" s="18" t="n">
        <v>0.0002</v>
      </c>
      <c r="I1063" s="8" t="n">
        <v>0.0167</v>
      </c>
      <c r="J1063" s="9" t="n">
        <v>20</v>
      </c>
      <c r="K1063" s="18" t="n">
        <v>194.2443</v>
      </c>
      <c r="L1063" s="8" t="n">
        <v>388909.3015</v>
      </c>
      <c r="M1063" s="9" t="n">
        <v>471765828</v>
      </c>
      <c r="N1063" s="29" t="n">
        <v>13.7875</v>
      </c>
      <c r="O1063" s="30" t="n">
        <v>13.905</v>
      </c>
      <c r="P1063" s="30" t="n">
        <v>12.54</v>
      </c>
      <c r="Q1063" s="30" t="n">
        <v>13.3925</v>
      </c>
      <c r="R1063" s="31" t="n">
        <v>-0.0286</v>
      </c>
    </row>
    <row r="1064">
      <c r="A1064" s="11" t="n">
        <v>45537</v>
      </c>
      <c r="B1064" s="5" t="inlineStr">
        <is>
          <t>Monday</t>
        </is>
      </c>
      <c r="C1064" s="10" t="n">
        <v>45536</v>
      </c>
      <c r="D1064" s="5" t="inlineStr">
        <is>
          <t>Q2FY25</t>
        </is>
      </c>
      <c r="E1064" s="18" t="n">
        <v>118.1933</v>
      </c>
      <c r="F1064" s="8" t="n">
        <v>192011.9045</v>
      </c>
      <c r="G1064" s="9" t="n">
        <v>219055103</v>
      </c>
      <c r="H1064" s="18" t="n">
        <v>0.0008</v>
      </c>
      <c r="I1064" s="8" t="n">
        <v>0.0882</v>
      </c>
      <c r="J1064" s="9" t="n">
        <v>100</v>
      </c>
      <c r="K1064" s="18" t="n">
        <v>118.1941</v>
      </c>
      <c r="L1064" s="8" t="n">
        <v>192011.9927</v>
      </c>
      <c r="M1064" s="9" t="n">
        <v>219055203</v>
      </c>
      <c r="N1064" s="29" t="n">
        <v>13.3925</v>
      </c>
      <c r="O1064" s="30" t="n">
        <v>14.25</v>
      </c>
      <c r="P1064" s="30" t="n">
        <v>12.6275</v>
      </c>
      <c r="Q1064" s="30" t="n">
        <v>14.06</v>
      </c>
      <c r="R1064" s="31" t="n">
        <v>0.0498</v>
      </c>
    </row>
    <row r="1065">
      <c r="A1065" s="11" t="n">
        <v>45538</v>
      </c>
      <c r="B1065" s="5" t="inlineStr">
        <is>
          <t>Tuesday</t>
        </is>
      </c>
      <c r="C1065" s="10" t="n">
        <v>45536</v>
      </c>
      <c r="D1065" s="5" t="inlineStr">
        <is>
          <t>Q2FY25</t>
        </is>
      </c>
      <c r="E1065" s="18" t="n">
        <v>4.7536</v>
      </c>
      <c r="F1065" s="8" t="n">
        <v>1710.5694</v>
      </c>
      <c r="G1065" s="9" t="n">
        <v>2043816</v>
      </c>
      <c r="H1065" s="18" t="n">
        <v>0.0002</v>
      </c>
      <c r="I1065" s="8" t="n">
        <v>0.0226</v>
      </c>
      <c r="J1065" s="9" t="n">
        <v>23</v>
      </c>
      <c r="K1065" s="18" t="n">
        <v>4.7538</v>
      </c>
      <c r="L1065" s="8" t="n">
        <v>1710.592</v>
      </c>
      <c r="M1065" s="9" t="n">
        <v>2043839</v>
      </c>
      <c r="N1065" s="29" t="n">
        <v>14.06</v>
      </c>
      <c r="O1065" s="30" t="n">
        <v>14.15</v>
      </c>
      <c r="P1065" s="30" t="n">
        <v>12.69</v>
      </c>
      <c r="Q1065" s="30" t="n">
        <v>13.8425</v>
      </c>
      <c r="R1065" s="31" t="n">
        <v>-0.0155</v>
      </c>
    </row>
    <row r="1066">
      <c r="A1066" s="11" t="n">
        <v>45539</v>
      </c>
      <c r="B1066" s="5" t="inlineStr">
        <is>
          <t>Wednesday</t>
        </is>
      </c>
      <c r="C1066" s="10" t="n">
        <v>45536</v>
      </c>
      <c r="D1066" s="5" t="inlineStr">
        <is>
          <t>Q2FY25</t>
        </is>
      </c>
      <c r="E1066" s="18" t="n">
        <v>8.863200000000001</v>
      </c>
      <c r="F1066" s="8" t="n">
        <v>3909.7526</v>
      </c>
      <c r="G1066" s="9" t="n">
        <v>4715822</v>
      </c>
      <c r="H1066" s="18" t="n">
        <v>0.0008</v>
      </c>
      <c r="I1066" s="8" t="n">
        <v>0.0732</v>
      </c>
      <c r="J1066" s="9" t="n">
        <v>82</v>
      </c>
      <c r="K1066" s="18" t="n">
        <v>8.864000000000001</v>
      </c>
      <c r="L1066" s="8" t="n">
        <v>3909.8258</v>
      </c>
      <c r="M1066" s="9" t="n">
        <v>4715904</v>
      </c>
      <c r="N1066" s="29" t="n">
        <v>13.8425</v>
      </c>
      <c r="O1066" s="30" t="n">
        <v>14.555</v>
      </c>
      <c r="P1066" s="30" t="n">
        <v>12.805</v>
      </c>
      <c r="Q1066" s="30" t="n">
        <v>14.3775</v>
      </c>
      <c r="R1066" s="31" t="n">
        <v>0.0386</v>
      </c>
    </row>
    <row r="1067">
      <c r="A1067" s="11" t="n">
        <v>45540</v>
      </c>
      <c r="B1067" s="5" t="inlineStr">
        <is>
          <t>Thursday</t>
        </is>
      </c>
      <c r="C1067" s="10" t="n">
        <v>45536</v>
      </c>
      <c r="D1067" s="5" t="inlineStr">
        <is>
          <t>Q2FY25</t>
        </is>
      </c>
      <c r="E1067" s="18" t="n">
        <v>16.1111</v>
      </c>
      <c r="F1067" s="8" t="n">
        <v>12298.5792</v>
      </c>
      <c r="G1067" s="9" t="n">
        <v>14877823</v>
      </c>
      <c r="H1067" s="18" t="n">
        <v>0.0005</v>
      </c>
      <c r="I1067" s="8" t="n">
        <v>0.0345</v>
      </c>
      <c r="J1067" s="9" t="n">
        <v>41</v>
      </c>
      <c r="K1067" s="18" t="n">
        <v>16.1116</v>
      </c>
      <c r="L1067" s="8" t="n">
        <v>12298.6137</v>
      </c>
      <c r="M1067" s="9" t="n">
        <v>14877864</v>
      </c>
      <c r="N1067" s="29" t="n">
        <v>14.3775</v>
      </c>
      <c r="O1067" s="30" t="n">
        <v>14.3775</v>
      </c>
      <c r="P1067" s="30" t="n">
        <v>13.335</v>
      </c>
      <c r="Q1067" s="30" t="n">
        <v>14.2075</v>
      </c>
      <c r="R1067" s="31" t="n">
        <v>-0.0118</v>
      </c>
    </row>
    <row r="1068">
      <c r="A1068" s="11" t="n">
        <v>45541</v>
      </c>
      <c r="B1068" s="5" t="inlineStr">
        <is>
          <t>Friday</t>
        </is>
      </c>
      <c r="C1068" s="10" t="n">
        <v>45536</v>
      </c>
      <c r="D1068" s="5" t="inlineStr">
        <is>
          <t>Q2FY25</t>
        </is>
      </c>
      <c r="E1068" s="18" t="n">
        <v>302.5168</v>
      </c>
      <c r="F1068" s="8" t="n">
        <v>516749.1892</v>
      </c>
      <c r="G1068" s="9" t="n">
        <v>633953976</v>
      </c>
      <c r="H1068" s="18" t="n">
        <v>0.0004</v>
      </c>
      <c r="I1068" s="8" t="n">
        <v>0.0482</v>
      </c>
      <c r="J1068" s="9" t="n">
        <v>63</v>
      </c>
      <c r="K1068" s="18" t="n">
        <v>302.5172</v>
      </c>
      <c r="L1068" s="8" t="n">
        <v>516749.2374</v>
      </c>
      <c r="M1068" s="9" t="n">
        <v>633954039</v>
      </c>
      <c r="N1068" s="29" t="n">
        <v>14.2075</v>
      </c>
      <c r="O1068" s="30" t="n">
        <v>15.6725</v>
      </c>
      <c r="P1068" s="30" t="n">
        <v>12.3525</v>
      </c>
      <c r="Q1068" s="30" t="n">
        <v>15.2175</v>
      </c>
      <c r="R1068" s="31" t="n">
        <v>0.0711</v>
      </c>
    </row>
    <row r="1069">
      <c r="A1069" s="11" t="n">
        <v>45544</v>
      </c>
      <c r="B1069" s="5" t="inlineStr">
        <is>
          <t>Monday</t>
        </is>
      </c>
      <c r="C1069" s="10" t="n">
        <v>45536</v>
      </c>
      <c r="D1069" s="5" t="inlineStr">
        <is>
          <t>Q2FY25</t>
        </is>
      </c>
      <c r="E1069" s="18" t="n">
        <v>169.1145</v>
      </c>
      <c r="F1069" s="8" t="n">
        <v>228262.7513</v>
      </c>
      <c r="G1069" s="9" t="n">
        <v>264350460</v>
      </c>
      <c r="H1069" s="18" t="n">
        <v>0.0004</v>
      </c>
      <c r="I1069" s="8" t="n">
        <v>0.0551</v>
      </c>
      <c r="J1069" s="9" t="n">
        <v>70</v>
      </c>
      <c r="K1069" s="18" t="n">
        <v>169.1149</v>
      </c>
      <c r="L1069" s="8" t="n">
        <v>228262.8064</v>
      </c>
      <c r="M1069" s="9" t="n">
        <v>264350530</v>
      </c>
      <c r="N1069" s="29" t="n">
        <v>15.2175</v>
      </c>
      <c r="O1069" s="30" t="n">
        <v>15.5625</v>
      </c>
      <c r="P1069" s="30" t="n">
        <v>14.11</v>
      </c>
      <c r="Q1069" s="30" t="n">
        <v>14.2375</v>
      </c>
      <c r="R1069" s="31" t="n">
        <v>-0.0644</v>
      </c>
    </row>
    <row r="1070">
      <c r="A1070" s="11" t="n">
        <v>45545</v>
      </c>
      <c r="B1070" s="5" t="inlineStr">
        <is>
          <t>Tuesday</t>
        </is>
      </c>
      <c r="C1070" s="10" t="n">
        <v>45536</v>
      </c>
      <c r="D1070" s="5" t="inlineStr">
        <is>
          <t>Q2FY25</t>
        </is>
      </c>
      <c r="E1070" s="18" t="n">
        <v>9.956300000000001</v>
      </c>
      <c r="F1070" s="8" t="n">
        <v>3862.9084</v>
      </c>
      <c r="G1070" s="9" t="n">
        <v>4679059</v>
      </c>
      <c r="H1070" s="18" t="n">
        <v>0.0002</v>
      </c>
      <c r="I1070" s="8" t="n">
        <v>0.0318</v>
      </c>
      <c r="J1070" s="9" t="n">
        <v>43</v>
      </c>
      <c r="K1070" s="18" t="n">
        <v>9.9565</v>
      </c>
      <c r="L1070" s="8" t="n">
        <v>3862.9402</v>
      </c>
      <c r="M1070" s="9" t="n">
        <v>4679102</v>
      </c>
      <c r="N1070" s="29" t="n">
        <v>14.2375</v>
      </c>
      <c r="O1070" s="30" t="n">
        <v>14.2375</v>
      </c>
      <c r="P1070" s="30" t="n">
        <v>12.1675</v>
      </c>
      <c r="Q1070" s="30" t="n">
        <v>13.36</v>
      </c>
      <c r="R1070" s="31" t="n">
        <v>-0.0616</v>
      </c>
    </row>
    <row r="1071">
      <c r="A1071" s="11" t="n">
        <v>45546</v>
      </c>
      <c r="B1071" s="5" t="inlineStr">
        <is>
          <t>Wednesday</t>
        </is>
      </c>
      <c r="C1071" s="10" t="n">
        <v>45536</v>
      </c>
      <c r="D1071" s="5" t="inlineStr">
        <is>
          <t>Q2FY25</t>
        </is>
      </c>
      <c r="E1071" s="18" t="n">
        <v>13.6861</v>
      </c>
      <c r="F1071" s="8" t="n">
        <v>5983.7984</v>
      </c>
      <c r="G1071" s="9" t="n">
        <v>7236879</v>
      </c>
      <c r="H1071" s="18" t="n">
        <v>0.0007</v>
      </c>
      <c r="I1071" s="8" t="n">
        <v>0.08119999999999999</v>
      </c>
      <c r="J1071" s="9" t="n">
        <v>91</v>
      </c>
      <c r="K1071" s="18" t="n">
        <v>13.6868</v>
      </c>
      <c r="L1071" s="8" t="n">
        <v>5983.8796</v>
      </c>
      <c r="M1071" s="9" t="n">
        <v>7236970</v>
      </c>
      <c r="N1071" s="29" t="n">
        <v>13.36</v>
      </c>
      <c r="O1071" s="30" t="n">
        <v>13.765</v>
      </c>
      <c r="P1071" s="30" t="n">
        <v>11.325</v>
      </c>
      <c r="Q1071" s="30" t="n">
        <v>13.6275</v>
      </c>
      <c r="R1071" s="31" t="n">
        <v>0.02</v>
      </c>
    </row>
    <row r="1072">
      <c r="A1072" s="11" t="n">
        <v>45547</v>
      </c>
      <c r="B1072" s="5" t="inlineStr">
        <is>
          <t>Thursday</t>
        </is>
      </c>
      <c r="C1072" s="10" t="n">
        <v>45536</v>
      </c>
      <c r="D1072" s="5" t="inlineStr">
        <is>
          <t>Q2FY25</t>
        </is>
      </c>
      <c r="E1072" s="18" t="n">
        <v>43.9997</v>
      </c>
      <c r="F1072" s="8" t="n">
        <v>26399.5988</v>
      </c>
      <c r="G1072" s="9" t="n">
        <v>32033455</v>
      </c>
      <c r="H1072" s="18" t="n">
        <v>0.0015</v>
      </c>
      <c r="I1072" s="8" t="n">
        <v>0.1902</v>
      </c>
      <c r="J1072" s="9" t="n">
        <v>197</v>
      </c>
      <c r="K1072" s="18" t="n">
        <v>44.0012</v>
      </c>
      <c r="L1072" s="8" t="n">
        <v>26399.789</v>
      </c>
      <c r="M1072" s="9" t="n">
        <v>32033652</v>
      </c>
      <c r="N1072" s="29" t="n">
        <v>13.6275</v>
      </c>
      <c r="O1072" s="30" t="n">
        <v>13.6275</v>
      </c>
      <c r="P1072" s="30" t="n">
        <v>11.14</v>
      </c>
      <c r="Q1072" s="30" t="n">
        <v>13.1825</v>
      </c>
      <c r="R1072" s="31" t="n">
        <v>-0.0327</v>
      </c>
    </row>
    <row r="1073">
      <c r="A1073" s="11" t="n">
        <v>45548</v>
      </c>
      <c r="B1073" s="5" t="inlineStr">
        <is>
          <t>Friday</t>
        </is>
      </c>
      <c r="C1073" s="10" t="n">
        <v>45536</v>
      </c>
      <c r="D1073" s="5" t="inlineStr">
        <is>
          <t>Q2FY25</t>
        </is>
      </c>
      <c r="E1073" s="18" t="n">
        <v>209.378</v>
      </c>
      <c r="F1073" s="8" t="n">
        <v>472540.2824</v>
      </c>
      <c r="G1073" s="9" t="n">
        <v>569832584</v>
      </c>
      <c r="H1073" s="18" t="n">
        <v>0.0002</v>
      </c>
      <c r="I1073" s="8" t="n">
        <v>0.012</v>
      </c>
      <c r="J1073" s="9" t="n">
        <v>14</v>
      </c>
      <c r="K1073" s="18" t="n">
        <v>209.3782</v>
      </c>
      <c r="L1073" s="8" t="n">
        <v>472540.2944</v>
      </c>
      <c r="M1073" s="9" t="n">
        <v>569832598</v>
      </c>
      <c r="N1073" s="29" t="n">
        <v>13.1825</v>
      </c>
      <c r="O1073" s="30" t="n">
        <v>13.1825</v>
      </c>
      <c r="P1073" s="30" t="n">
        <v>12.4675</v>
      </c>
      <c r="Q1073" s="30" t="n">
        <v>12.55</v>
      </c>
      <c r="R1073" s="31" t="n">
        <v>-0.048</v>
      </c>
    </row>
    <row r="1074">
      <c r="A1074" s="11" t="n">
        <v>45551</v>
      </c>
      <c r="B1074" s="5" t="inlineStr">
        <is>
          <t>Monday</t>
        </is>
      </c>
      <c r="C1074" s="10" t="n">
        <v>45536</v>
      </c>
      <c r="D1074" s="5" t="inlineStr">
        <is>
          <t>Q2FY25</t>
        </is>
      </c>
      <c r="E1074" s="18" t="n">
        <v>70.325</v>
      </c>
      <c r="F1074" s="8" t="n">
        <v>136999.6811</v>
      </c>
      <c r="G1074" s="9" t="n">
        <v>154369812</v>
      </c>
      <c r="H1074" s="18" t="n">
        <v>0.0005</v>
      </c>
      <c r="I1074" s="8" t="n">
        <v>0.0338</v>
      </c>
      <c r="J1074" s="9" t="n">
        <v>40</v>
      </c>
      <c r="K1074" s="18" t="n">
        <v>70.32550000000001</v>
      </c>
      <c r="L1074" s="8" t="n">
        <v>136999.7149</v>
      </c>
      <c r="M1074" s="9" t="n">
        <v>154369852</v>
      </c>
      <c r="N1074" s="29" t="n">
        <v>12.55</v>
      </c>
      <c r="O1074" s="30" t="n">
        <v>12.955</v>
      </c>
      <c r="P1074" s="30" t="n">
        <v>12.31</v>
      </c>
      <c r="Q1074" s="30" t="n">
        <v>12.46</v>
      </c>
      <c r="R1074" s="31" t="n">
        <v>-0.0072</v>
      </c>
    </row>
    <row r="1075">
      <c r="A1075" s="11" t="n">
        <v>45552</v>
      </c>
      <c r="B1075" s="5" t="inlineStr">
        <is>
          <t>Tuesday</t>
        </is>
      </c>
      <c r="C1075" s="10" t="n">
        <v>45536</v>
      </c>
      <c r="D1075" s="5" t="inlineStr">
        <is>
          <t>Q2FY25</t>
        </is>
      </c>
      <c r="E1075" s="18" t="n">
        <v>5.1449</v>
      </c>
      <c r="F1075" s="8" t="n">
        <v>1702.7504</v>
      </c>
      <c r="G1075" s="9" t="n">
        <v>2029396</v>
      </c>
      <c r="H1075" s="18" t="n">
        <v>0.0002</v>
      </c>
      <c r="I1075" s="8" t="n">
        <v>0.0164</v>
      </c>
      <c r="J1075" s="9" t="n">
        <v>19</v>
      </c>
      <c r="K1075" s="18" t="n">
        <v>5.1451</v>
      </c>
      <c r="L1075" s="8" t="n">
        <v>1702.7668</v>
      </c>
      <c r="M1075" s="9" t="n">
        <v>2029415</v>
      </c>
      <c r="N1075" s="29" t="n">
        <v>12.46</v>
      </c>
      <c r="O1075" s="30" t="n">
        <v>12.75</v>
      </c>
      <c r="P1075" s="30" t="n">
        <v>11.8825</v>
      </c>
      <c r="Q1075" s="30" t="n">
        <v>12.59</v>
      </c>
      <c r="R1075" s="31" t="n">
        <v>0.0104</v>
      </c>
    </row>
    <row r="1076">
      <c r="A1076" s="11" t="n">
        <v>45553</v>
      </c>
      <c r="B1076" s="5" t="inlineStr">
        <is>
          <t>Wednesday</t>
        </is>
      </c>
      <c r="C1076" s="10" t="n">
        <v>45536</v>
      </c>
      <c r="D1076" s="5" t="inlineStr">
        <is>
          <t>Q2FY25</t>
        </is>
      </c>
      <c r="E1076" s="18" t="n">
        <v>10.7404</v>
      </c>
      <c r="F1076" s="8" t="n">
        <v>3510.4778</v>
      </c>
      <c r="G1076" s="9" t="n">
        <v>4172072</v>
      </c>
      <c r="H1076" s="18" t="n">
        <v>0.0011</v>
      </c>
      <c r="I1076" s="8" t="n">
        <v>0.0621</v>
      </c>
      <c r="J1076" s="9" t="n">
        <v>86</v>
      </c>
      <c r="K1076" s="18" t="n">
        <v>10.7415</v>
      </c>
      <c r="L1076" s="8" t="n">
        <v>3510.5399</v>
      </c>
      <c r="M1076" s="9" t="n">
        <v>4172158</v>
      </c>
      <c r="N1076" s="29" t="n">
        <v>12.59</v>
      </c>
      <c r="O1076" s="30" t="n">
        <v>13.8475</v>
      </c>
      <c r="P1076" s="30" t="n">
        <v>12.26</v>
      </c>
      <c r="Q1076" s="30" t="n">
        <v>13.3725</v>
      </c>
      <c r="R1076" s="31" t="n">
        <v>0.0622</v>
      </c>
    </row>
    <row r="1077">
      <c r="A1077" s="11" t="n">
        <v>45554</v>
      </c>
      <c r="B1077" s="5" t="inlineStr">
        <is>
          <t>Thursday</t>
        </is>
      </c>
      <c r="C1077" s="10" t="n">
        <v>45536</v>
      </c>
      <c r="D1077" s="5" t="inlineStr">
        <is>
          <t>Q2FY25</t>
        </is>
      </c>
      <c r="E1077" s="18" t="n">
        <v>32.1181</v>
      </c>
      <c r="F1077" s="8" t="n">
        <v>20559.0591</v>
      </c>
      <c r="G1077" s="9" t="n">
        <v>24522435</v>
      </c>
      <c r="H1077" s="18" t="n">
        <v>0.0005</v>
      </c>
      <c r="I1077" s="8" t="n">
        <v>0.0349</v>
      </c>
      <c r="J1077" s="9" t="n">
        <v>41</v>
      </c>
      <c r="K1077" s="18" t="n">
        <v>32.1186</v>
      </c>
      <c r="L1077" s="8" t="n">
        <v>20559.094</v>
      </c>
      <c r="M1077" s="9" t="n">
        <v>24522476</v>
      </c>
      <c r="N1077" s="29" t="n">
        <v>13.3725</v>
      </c>
      <c r="O1077" s="30" t="n">
        <v>13.3725</v>
      </c>
      <c r="P1077" s="30" t="n">
        <v>12.1</v>
      </c>
      <c r="Q1077" s="30" t="n">
        <v>12.47</v>
      </c>
      <c r="R1077" s="31" t="n">
        <v>-0.0675</v>
      </c>
    </row>
    <row r="1078">
      <c r="A1078" s="11" t="n">
        <v>45555</v>
      </c>
      <c r="B1078" s="5" t="inlineStr">
        <is>
          <t>Friday</t>
        </is>
      </c>
      <c r="C1078" s="10" t="n">
        <v>45536</v>
      </c>
      <c r="D1078" s="5" t="inlineStr">
        <is>
          <t>Q2FY25</t>
        </is>
      </c>
      <c r="E1078" s="18" t="n">
        <v>490.0286</v>
      </c>
      <c r="F1078" s="8" t="n">
        <v>564167.5684</v>
      </c>
      <c r="G1078" s="9" t="n">
        <v>670648134</v>
      </c>
      <c r="H1078" s="18" t="n">
        <v>0.0003</v>
      </c>
      <c r="I1078" s="8" t="n">
        <v>0.0159</v>
      </c>
      <c r="J1078" s="9" t="n">
        <v>19</v>
      </c>
      <c r="K1078" s="18" t="n">
        <v>490.0289</v>
      </c>
      <c r="L1078" s="8" t="n">
        <v>564167.5843</v>
      </c>
      <c r="M1078" s="9" t="n">
        <v>670648153</v>
      </c>
      <c r="N1078" s="29" t="n">
        <v>12.47</v>
      </c>
      <c r="O1078" s="30" t="n">
        <v>13.11</v>
      </c>
      <c r="P1078" s="30" t="n">
        <v>10.9025</v>
      </c>
      <c r="Q1078" s="30" t="n">
        <v>12.79</v>
      </c>
      <c r="R1078" s="31" t="n">
        <v>0.0257</v>
      </c>
    </row>
    <row r="1079">
      <c r="A1079" s="11" t="n">
        <v>45558</v>
      </c>
      <c r="B1079" s="5" t="inlineStr">
        <is>
          <t>Monday</t>
        </is>
      </c>
      <c r="C1079" s="10" t="n">
        <v>45536</v>
      </c>
      <c r="D1079" s="5" t="inlineStr">
        <is>
          <t>Q2FY25</t>
        </is>
      </c>
      <c r="E1079" s="18" t="n">
        <v>113.8954</v>
      </c>
      <c r="F1079" s="8" t="n">
        <v>186735.3496</v>
      </c>
      <c r="G1079" s="9" t="n">
        <v>203376964</v>
      </c>
      <c r="H1079" s="18" t="n">
        <v>0.0003</v>
      </c>
      <c r="I1079" s="8" t="n">
        <v>0.0296</v>
      </c>
      <c r="J1079" s="9" t="n">
        <v>42</v>
      </c>
      <c r="K1079" s="18" t="n">
        <v>113.8957</v>
      </c>
      <c r="L1079" s="8" t="n">
        <v>186735.3792</v>
      </c>
      <c r="M1079" s="9" t="n">
        <v>203377006</v>
      </c>
      <c r="N1079" s="29" t="n">
        <v>12.79</v>
      </c>
      <c r="O1079" s="30" t="n">
        <v>14.03</v>
      </c>
      <c r="P1079" s="30" t="n">
        <v>12.4275</v>
      </c>
      <c r="Q1079" s="30" t="n">
        <v>13.785</v>
      </c>
      <c r="R1079" s="31" t="n">
        <v>0.07779999999999999</v>
      </c>
    </row>
    <row r="1080">
      <c r="A1080" s="11" t="n">
        <v>45559</v>
      </c>
      <c r="B1080" s="5" t="inlineStr">
        <is>
          <t>Tuesday</t>
        </is>
      </c>
      <c r="C1080" s="10" t="n">
        <v>45536</v>
      </c>
      <c r="D1080" s="5" t="inlineStr">
        <is>
          <t>Q2FY25</t>
        </is>
      </c>
      <c r="E1080" s="18" t="n">
        <v>7.991</v>
      </c>
      <c r="F1080" s="8" t="n">
        <v>2504.0278</v>
      </c>
      <c r="G1080" s="9" t="n">
        <v>2917954</v>
      </c>
      <c r="H1080" s="18" t="n">
        <v>0.0005</v>
      </c>
      <c r="I1080" s="8" t="n">
        <v>0.0357</v>
      </c>
      <c r="J1080" s="9" t="n">
        <v>47</v>
      </c>
      <c r="K1080" s="18" t="n">
        <v>7.9915</v>
      </c>
      <c r="L1080" s="8" t="n">
        <v>2504.0635</v>
      </c>
      <c r="M1080" s="9" t="n">
        <v>2918001</v>
      </c>
      <c r="N1080" s="29" t="n">
        <v>13.785</v>
      </c>
      <c r="O1080" s="30" t="n">
        <v>14.105</v>
      </c>
      <c r="P1080" s="30" t="n">
        <v>12.7425</v>
      </c>
      <c r="Q1080" s="30" t="n">
        <v>13.3925</v>
      </c>
      <c r="R1080" s="31" t="n">
        <v>-0.0285</v>
      </c>
    </row>
    <row r="1081">
      <c r="A1081" s="11" t="n">
        <v>45560</v>
      </c>
      <c r="B1081" s="5" t="inlineStr">
        <is>
          <t>Wednesday</t>
        </is>
      </c>
      <c r="C1081" s="10" t="n">
        <v>45536</v>
      </c>
      <c r="D1081" s="5" t="inlineStr">
        <is>
          <t>Q2FY25</t>
        </is>
      </c>
      <c r="E1081" s="18" t="n">
        <v>9.2385</v>
      </c>
      <c r="F1081" s="8" t="n">
        <v>3784.2439</v>
      </c>
      <c r="G1081" s="9" t="n">
        <v>4423915</v>
      </c>
      <c r="H1081" s="18" t="n">
        <v>0.0005</v>
      </c>
      <c r="I1081" s="8" t="n">
        <v>0.0366</v>
      </c>
      <c r="J1081" s="9" t="n">
        <v>49</v>
      </c>
      <c r="K1081" s="18" t="n">
        <v>9.239000000000001</v>
      </c>
      <c r="L1081" s="8" t="n">
        <v>3784.2805</v>
      </c>
      <c r="M1081" s="9" t="n">
        <v>4423964</v>
      </c>
      <c r="N1081" s="29" t="n">
        <v>13.3925</v>
      </c>
      <c r="O1081" s="30" t="n">
        <v>13.61</v>
      </c>
      <c r="P1081" s="30" t="n">
        <v>8.98</v>
      </c>
      <c r="Q1081" s="30" t="n">
        <v>12.7425</v>
      </c>
      <c r="R1081" s="31" t="n">
        <v>-0.0485</v>
      </c>
    </row>
    <row r="1082">
      <c r="A1082" s="11" t="n">
        <v>45561</v>
      </c>
      <c r="B1082" s="5" t="inlineStr">
        <is>
          <t>Thursday</t>
        </is>
      </c>
      <c r="C1082" s="10" t="n">
        <v>45536</v>
      </c>
      <c r="D1082" s="5" t="inlineStr">
        <is>
          <t>Q2FY25</t>
        </is>
      </c>
      <c r="E1082" s="18" t="n">
        <v>30.6511</v>
      </c>
      <c r="F1082" s="8" t="n">
        <v>18175.2829</v>
      </c>
      <c r="G1082" s="9" t="n">
        <v>21184190</v>
      </c>
      <c r="H1082" s="18" t="n">
        <v>0.0005999999999999999</v>
      </c>
      <c r="I1082" s="8" t="n">
        <v>0.0321</v>
      </c>
      <c r="J1082" s="9" t="n">
        <v>44</v>
      </c>
      <c r="K1082" s="18" t="n">
        <v>30.6517</v>
      </c>
      <c r="L1082" s="8" t="n">
        <v>18175.315</v>
      </c>
      <c r="M1082" s="9" t="n">
        <v>21184234</v>
      </c>
      <c r="N1082" s="29" t="n">
        <v>12.7425</v>
      </c>
      <c r="O1082" s="30" t="n">
        <v>12.7425</v>
      </c>
      <c r="P1082" s="30" t="n">
        <v>11.3525</v>
      </c>
      <c r="Q1082" s="30" t="n">
        <v>12.0025</v>
      </c>
      <c r="R1082" s="31" t="n">
        <v>-0.0581</v>
      </c>
    </row>
    <row r="1083">
      <c r="A1083" s="11" t="n">
        <v>45562</v>
      </c>
      <c r="B1083" s="5" t="inlineStr">
        <is>
          <t>Friday</t>
        </is>
      </c>
      <c r="C1083" s="10" t="n">
        <v>45536</v>
      </c>
      <c r="D1083" s="5" t="inlineStr">
        <is>
          <t>Q2FY25</t>
        </is>
      </c>
      <c r="E1083" s="18" t="n">
        <v>220.8154</v>
      </c>
      <c r="F1083" s="8" t="n">
        <v>439272.1686</v>
      </c>
      <c r="G1083" s="9" t="n">
        <v>512090197</v>
      </c>
      <c r="H1083" s="18" t="n">
        <v>0.0003</v>
      </c>
      <c r="I1083" s="8" t="n">
        <v>0.0532</v>
      </c>
      <c r="J1083" s="9" t="n">
        <v>73</v>
      </c>
      <c r="K1083" s="18" t="n">
        <v>220.8157</v>
      </c>
      <c r="L1083" s="8" t="n">
        <v>439272.2218</v>
      </c>
      <c r="M1083" s="9" t="n">
        <v>512090270</v>
      </c>
      <c r="N1083" s="29" t="n">
        <v>12.0025</v>
      </c>
      <c r="O1083" s="30" t="n">
        <v>12.08</v>
      </c>
      <c r="P1083" s="30" t="n">
        <v>10.5025</v>
      </c>
      <c r="Q1083" s="30" t="n">
        <v>11.9625</v>
      </c>
      <c r="R1083" s="31" t="n">
        <v>-0.0033</v>
      </c>
    </row>
    <row r="1084">
      <c r="A1084" s="11" t="n">
        <v>45565</v>
      </c>
      <c r="B1084" s="5" t="inlineStr">
        <is>
          <t>Monday</t>
        </is>
      </c>
      <c r="C1084" s="10" t="n">
        <v>45536</v>
      </c>
      <c r="D1084" s="5" t="inlineStr">
        <is>
          <t>Q2FY25</t>
        </is>
      </c>
      <c r="E1084" s="18" t="n">
        <v>118.22</v>
      </c>
      <c r="F1084" s="8" t="n">
        <v>173599.6944</v>
      </c>
      <c r="G1084" s="9" t="n">
        <v>192055524</v>
      </c>
      <c r="H1084" s="18" t="n">
        <v>0.0003</v>
      </c>
      <c r="I1084" s="8" t="n">
        <v>0.0371</v>
      </c>
      <c r="J1084" s="9" t="n">
        <v>51</v>
      </c>
      <c r="K1084" s="18" t="n">
        <v>118.2203</v>
      </c>
      <c r="L1084" s="8" t="n">
        <v>173599.7315</v>
      </c>
      <c r="M1084" s="9" t="n">
        <v>192055575</v>
      </c>
      <c r="N1084" s="29" t="n">
        <v>11.9625</v>
      </c>
      <c r="O1084" s="30" t="n">
        <v>13.2375</v>
      </c>
      <c r="P1084" s="30" t="n">
        <v>11.6</v>
      </c>
      <c r="Q1084" s="30" t="n">
        <v>12.7875</v>
      </c>
      <c r="R1084" s="31" t="n">
        <v>0.06900000000000001</v>
      </c>
    </row>
    <row r="1085">
      <c r="A1085" s="11" t="n">
        <v>45566</v>
      </c>
      <c r="B1085" s="5" t="inlineStr">
        <is>
          <t>Tuesday</t>
        </is>
      </c>
      <c r="C1085" s="10" t="n">
        <v>45566</v>
      </c>
      <c r="D1085" s="5" t="inlineStr">
        <is>
          <t>Q3FY25</t>
        </is>
      </c>
      <c r="E1085" s="18" t="n">
        <v>11.7568</v>
      </c>
      <c r="F1085" s="8" t="n">
        <v>4448.1173</v>
      </c>
      <c r="G1085" s="9" t="n">
        <v>5214972</v>
      </c>
      <c r="H1085" s="18" t="n">
        <v>0.0004</v>
      </c>
      <c r="I1085" s="8" t="n">
        <v>0.0398</v>
      </c>
      <c r="J1085" s="9" t="n">
        <v>53</v>
      </c>
      <c r="K1085" s="18" t="n">
        <v>11.7572</v>
      </c>
      <c r="L1085" s="8" t="n">
        <v>4448.1571</v>
      </c>
      <c r="M1085" s="9" t="n">
        <v>5215025</v>
      </c>
      <c r="N1085" s="29" t="n">
        <v>12.7875</v>
      </c>
      <c r="O1085" s="30" t="n">
        <v>12.7875</v>
      </c>
      <c r="P1085" s="30" t="n">
        <v>11.7125</v>
      </c>
      <c r="Q1085" s="30" t="n">
        <v>11.9875</v>
      </c>
      <c r="R1085" s="31" t="n">
        <v>-0.0626</v>
      </c>
    </row>
    <row r="1086">
      <c r="A1086" s="11" t="n">
        <v>45568</v>
      </c>
      <c r="B1086" s="5" t="inlineStr">
        <is>
          <t>Thursday</t>
        </is>
      </c>
      <c r="C1086" s="10" t="n">
        <v>45566</v>
      </c>
      <c r="D1086" s="5" t="inlineStr">
        <is>
          <t>Q3FY25</t>
        </is>
      </c>
      <c r="E1086" s="18" t="n">
        <v>41.1005</v>
      </c>
      <c r="F1086" s="8" t="n">
        <v>21471.5662</v>
      </c>
      <c r="G1086" s="9" t="n">
        <v>25653778</v>
      </c>
      <c r="H1086" s="18" t="n">
        <v>0.0001</v>
      </c>
      <c r="I1086" s="8" t="n">
        <v>0.0117</v>
      </c>
      <c r="J1086" s="9" t="n">
        <v>15</v>
      </c>
      <c r="K1086" s="18" t="n">
        <v>41.1006</v>
      </c>
      <c r="L1086" s="8" t="n">
        <v>21471.5779</v>
      </c>
      <c r="M1086" s="9" t="n">
        <v>25653793</v>
      </c>
      <c r="N1086" s="29" t="n">
        <v>11.9875</v>
      </c>
      <c r="O1086" s="30" t="n">
        <v>13.9275</v>
      </c>
      <c r="P1086" s="30" t="n">
        <v>11.685</v>
      </c>
      <c r="Q1086" s="30" t="n">
        <v>13.17</v>
      </c>
      <c r="R1086" s="31" t="n">
        <v>0.09859999999999999</v>
      </c>
    </row>
    <row r="1087">
      <c r="A1087" s="11" t="n">
        <v>45569</v>
      </c>
      <c r="B1087" s="5" t="inlineStr">
        <is>
          <t>Friday</t>
        </is>
      </c>
      <c r="C1087" s="10" t="n">
        <v>45566</v>
      </c>
      <c r="D1087" s="5" t="inlineStr">
        <is>
          <t>Q3FY25</t>
        </is>
      </c>
      <c r="E1087" s="18" t="n">
        <v>438.0141</v>
      </c>
      <c r="F1087" s="8" t="n">
        <v>547203.2696</v>
      </c>
      <c r="G1087" s="9" t="n">
        <v>664141575</v>
      </c>
      <c r="H1087" s="18" t="n">
        <v>0.0002</v>
      </c>
      <c r="I1087" s="8" t="n">
        <v>0.0109</v>
      </c>
      <c r="J1087" s="9" t="n">
        <v>14</v>
      </c>
      <c r="K1087" s="18" t="n">
        <v>438.0143</v>
      </c>
      <c r="L1087" s="8" t="n">
        <v>547203.2805</v>
      </c>
      <c r="M1087" s="9" t="n">
        <v>664141589</v>
      </c>
      <c r="N1087" s="29" t="n">
        <v>13.17</v>
      </c>
      <c r="O1087" s="30" t="n">
        <v>14.48</v>
      </c>
      <c r="P1087" s="30" t="n">
        <v>12.285</v>
      </c>
      <c r="Q1087" s="30" t="n">
        <v>14.1275</v>
      </c>
      <c r="R1087" s="31" t="n">
        <v>0.0727</v>
      </c>
    </row>
    <row r="1088">
      <c r="A1088" s="11" t="n">
        <v>45572</v>
      </c>
      <c r="B1088" s="5" t="inlineStr">
        <is>
          <t>Monday</t>
        </is>
      </c>
      <c r="C1088" s="10" t="n">
        <v>45566</v>
      </c>
      <c r="D1088" s="5" t="inlineStr">
        <is>
          <t>Q3FY25</t>
        </is>
      </c>
      <c r="E1088" s="18" t="n">
        <v>253.1288</v>
      </c>
      <c r="F1088" s="8" t="n">
        <v>201050.7723</v>
      </c>
      <c r="G1088" s="9" t="n">
        <v>231959330</v>
      </c>
      <c r="H1088" s="18" t="n">
        <v>0.0008</v>
      </c>
      <c r="I1088" s="8" t="n">
        <v>0.0276</v>
      </c>
      <c r="J1088" s="9" t="n">
        <v>38</v>
      </c>
      <c r="K1088" s="18" t="n">
        <v>253.1296</v>
      </c>
      <c r="L1088" s="8" t="n">
        <v>201050.7999</v>
      </c>
      <c r="M1088" s="9" t="n">
        <v>231959368</v>
      </c>
      <c r="N1088" s="29" t="n">
        <v>14.1275</v>
      </c>
      <c r="O1088" s="30" t="n">
        <v>15.5</v>
      </c>
      <c r="P1088" s="30" t="n">
        <v>13.6175</v>
      </c>
      <c r="Q1088" s="30" t="n">
        <v>15.08</v>
      </c>
      <c r="R1088" s="31" t="n">
        <v>0.0674</v>
      </c>
    </row>
    <row r="1089">
      <c r="A1089" s="11" t="n">
        <v>45573</v>
      </c>
      <c r="B1089" s="5" t="inlineStr">
        <is>
          <t>Tuesday</t>
        </is>
      </c>
      <c r="C1089" s="10" t="n">
        <v>45566</v>
      </c>
      <c r="D1089" s="5" t="inlineStr">
        <is>
          <t>Q3FY25</t>
        </is>
      </c>
      <c r="E1089" s="18" t="n">
        <v>14.2693</v>
      </c>
      <c r="F1089" s="8" t="n">
        <v>3145.6239</v>
      </c>
      <c r="G1089" s="9" t="n">
        <v>3808939</v>
      </c>
      <c r="H1089" s="18" t="n">
        <v>0.0025</v>
      </c>
      <c r="I1089" s="8" t="n">
        <v>0.04</v>
      </c>
      <c r="J1089" s="9" t="n">
        <v>48</v>
      </c>
      <c r="K1089" s="18" t="n">
        <v>14.2718</v>
      </c>
      <c r="L1089" s="8" t="n">
        <v>3145.6639</v>
      </c>
      <c r="M1089" s="9" t="n">
        <v>3808987</v>
      </c>
      <c r="N1089" s="29" t="n">
        <v>15.08</v>
      </c>
      <c r="O1089" s="30" t="n">
        <v>15.555</v>
      </c>
      <c r="P1089" s="30" t="n">
        <v>13.8775</v>
      </c>
      <c r="Q1089" s="30" t="n">
        <v>14.5875</v>
      </c>
      <c r="R1089" s="31" t="n">
        <v>-0.0327</v>
      </c>
    </row>
    <row r="1090">
      <c r="A1090" s="11" t="n">
        <v>45574</v>
      </c>
      <c r="B1090" s="5" t="inlineStr">
        <is>
          <t>Wednesday</t>
        </is>
      </c>
      <c r="C1090" s="10" t="n">
        <v>45566</v>
      </c>
      <c r="D1090" s="5" t="inlineStr">
        <is>
          <t>Q3FY25</t>
        </is>
      </c>
      <c r="E1090" s="18" t="n">
        <v>16.2593</v>
      </c>
      <c r="F1090" s="8" t="n">
        <v>4993.8854</v>
      </c>
      <c r="G1090" s="9" t="n">
        <v>6021383</v>
      </c>
      <c r="H1090" s="18" t="n">
        <v>0.0002</v>
      </c>
      <c r="I1090" s="8" t="n">
        <v>0.0388</v>
      </c>
      <c r="J1090" s="9" t="n">
        <v>51</v>
      </c>
      <c r="K1090" s="18" t="n">
        <v>16.2595</v>
      </c>
      <c r="L1090" s="8" t="n">
        <v>4993.9242</v>
      </c>
      <c r="M1090" s="9" t="n">
        <v>6021434</v>
      </c>
      <c r="N1090" s="29" t="n">
        <v>14.5875</v>
      </c>
      <c r="O1090" s="30" t="n">
        <v>14.5875</v>
      </c>
      <c r="P1090" s="30" t="n">
        <v>12.7</v>
      </c>
      <c r="Q1090" s="30" t="n">
        <v>14.1225</v>
      </c>
      <c r="R1090" s="31" t="n">
        <v>-0.0319</v>
      </c>
    </row>
    <row r="1091">
      <c r="A1091" s="11" t="n">
        <v>45575</v>
      </c>
      <c r="B1091" s="5" t="inlineStr">
        <is>
          <t>Thursday</t>
        </is>
      </c>
      <c r="C1091" s="10" t="n">
        <v>45566</v>
      </c>
      <c r="D1091" s="5" t="inlineStr">
        <is>
          <t>Q3FY25</t>
        </is>
      </c>
      <c r="E1091" s="18" t="n">
        <v>28.1179</v>
      </c>
      <c r="F1091" s="8" t="n">
        <v>14449.305</v>
      </c>
      <c r="G1091" s="9" t="n">
        <v>17532798</v>
      </c>
      <c r="H1091" s="18" t="n">
        <v>0.0002</v>
      </c>
      <c r="I1091" s="8" t="n">
        <v>0.0408</v>
      </c>
      <c r="J1091" s="9" t="n">
        <v>47</v>
      </c>
      <c r="K1091" s="18" t="n">
        <v>28.1181</v>
      </c>
      <c r="L1091" s="8" t="n">
        <v>14449.3458</v>
      </c>
      <c r="M1091" s="9" t="n">
        <v>17532845</v>
      </c>
      <c r="N1091" s="29" t="n">
        <v>14.1225</v>
      </c>
      <c r="O1091" s="30" t="n">
        <v>14.1225</v>
      </c>
      <c r="P1091" s="30" t="n">
        <v>11.7275</v>
      </c>
      <c r="Q1091" s="30" t="n">
        <v>13.495</v>
      </c>
      <c r="R1091" s="31" t="n">
        <v>-0.0444</v>
      </c>
    </row>
    <row r="1092">
      <c r="A1092" s="11" t="n">
        <v>45576</v>
      </c>
      <c r="B1092" s="5" t="inlineStr">
        <is>
          <t>Friday</t>
        </is>
      </c>
      <c r="C1092" s="10" t="n">
        <v>45566</v>
      </c>
      <c r="D1092" s="5" t="inlineStr">
        <is>
          <t>Q3FY25</t>
        </is>
      </c>
      <c r="E1092" s="18" t="n">
        <v>151.1308</v>
      </c>
      <c r="F1092" s="8" t="n">
        <v>336557.2989</v>
      </c>
      <c r="G1092" s="9" t="n">
        <v>412687360</v>
      </c>
      <c r="H1092" s="18" t="n">
        <v>0.0022</v>
      </c>
      <c r="I1092" s="8" t="n">
        <v>0.1135</v>
      </c>
      <c r="J1092" s="9" t="n">
        <v>150</v>
      </c>
      <c r="K1092" s="18" t="n">
        <v>151.133</v>
      </c>
      <c r="L1092" s="8" t="n">
        <v>336557.4124</v>
      </c>
      <c r="M1092" s="9" t="n">
        <v>412687510</v>
      </c>
      <c r="N1092" s="29" t="n">
        <v>13.495</v>
      </c>
      <c r="O1092" s="30" t="n">
        <v>13.7025</v>
      </c>
      <c r="P1092" s="30" t="n">
        <v>11.535</v>
      </c>
      <c r="Q1092" s="30" t="n">
        <v>13.22</v>
      </c>
      <c r="R1092" s="31" t="n">
        <v>-0.0204</v>
      </c>
    </row>
    <row r="1093">
      <c r="A1093" s="11" t="n">
        <v>45579</v>
      </c>
      <c r="B1093" s="5" t="inlineStr">
        <is>
          <t>Monday</t>
        </is>
      </c>
      <c r="C1093" s="10" t="n">
        <v>45566</v>
      </c>
      <c r="D1093" s="5" t="inlineStr">
        <is>
          <t>Q3FY25</t>
        </is>
      </c>
      <c r="E1093" s="18" t="n">
        <v>74.3402</v>
      </c>
      <c r="F1093" s="8" t="n">
        <v>115813.8341</v>
      </c>
      <c r="G1093" s="9" t="n">
        <v>131406954</v>
      </c>
      <c r="H1093" s="18" t="n">
        <v>0.0016</v>
      </c>
      <c r="I1093" s="8" t="n">
        <v>0.08699999999999999</v>
      </c>
      <c r="J1093" s="9" t="n">
        <v>125</v>
      </c>
      <c r="K1093" s="18" t="n">
        <v>74.34180000000001</v>
      </c>
      <c r="L1093" s="8" t="n">
        <v>115813.9211</v>
      </c>
      <c r="M1093" s="9" t="n">
        <v>131407079</v>
      </c>
      <c r="N1093" s="29" t="n">
        <v>13.22</v>
      </c>
      <c r="O1093" s="30" t="n">
        <v>13.735</v>
      </c>
      <c r="P1093" s="30" t="n">
        <v>12.915</v>
      </c>
      <c r="Q1093" s="30" t="n">
        <v>12.995</v>
      </c>
      <c r="R1093" s="31" t="n">
        <v>-0.017</v>
      </c>
    </row>
    <row r="1094">
      <c r="A1094" s="11" t="n">
        <v>45580</v>
      </c>
      <c r="B1094" s="5" t="inlineStr">
        <is>
          <t>Tuesday</t>
        </is>
      </c>
      <c r="C1094" s="10" t="n">
        <v>45566</v>
      </c>
      <c r="D1094" s="5" t="inlineStr">
        <is>
          <t>Q3FY25</t>
        </is>
      </c>
      <c r="E1094" s="18" t="n">
        <v>8.628500000000001</v>
      </c>
      <c r="F1094" s="8" t="n">
        <v>2886.5461</v>
      </c>
      <c r="G1094" s="9" t="n">
        <v>3492858</v>
      </c>
      <c r="H1094" s="18" t="n">
        <v>0.0007</v>
      </c>
      <c r="I1094" s="8" t="n">
        <v>0.0394</v>
      </c>
      <c r="J1094" s="9" t="n">
        <v>51</v>
      </c>
      <c r="K1094" s="18" t="n">
        <v>8.629200000000001</v>
      </c>
      <c r="L1094" s="8" t="n">
        <v>2886.5855</v>
      </c>
      <c r="M1094" s="9" t="n">
        <v>3492909</v>
      </c>
      <c r="N1094" s="29" t="n">
        <v>12.995</v>
      </c>
      <c r="O1094" s="30" t="n">
        <v>13.3625</v>
      </c>
      <c r="P1094" s="30" t="n">
        <v>10.9225</v>
      </c>
      <c r="Q1094" s="30" t="n">
        <v>13.0025</v>
      </c>
      <c r="R1094" s="31" t="n">
        <v>0.0005999999999999999</v>
      </c>
    </row>
    <row r="1095">
      <c r="A1095" s="11" t="n">
        <v>45581</v>
      </c>
      <c r="B1095" s="5" t="inlineStr">
        <is>
          <t>Wednesday</t>
        </is>
      </c>
      <c r="C1095" s="10" t="n">
        <v>45566</v>
      </c>
      <c r="D1095" s="5" t="inlineStr">
        <is>
          <t>Q3FY25</t>
        </is>
      </c>
      <c r="E1095" s="18" t="n">
        <v>15.7245</v>
      </c>
      <c r="F1095" s="8" t="n">
        <v>6244.8397</v>
      </c>
      <c r="G1095" s="9" t="n">
        <v>7585431</v>
      </c>
      <c r="H1095" s="18" t="n">
        <v>0.0038</v>
      </c>
      <c r="I1095" s="8" t="n">
        <v>0.1876</v>
      </c>
      <c r="J1095" s="9" t="n">
        <v>231</v>
      </c>
      <c r="K1095" s="18" t="n">
        <v>15.7283</v>
      </c>
      <c r="L1095" s="8" t="n">
        <v>6245.0273</v>
      </c>
      <c r="M1095" s="9" t="n">
        <v>7585662</v>
      </c>
      <c r="N1095" s="29" t="n">
        <v>13.0025</v>
      </c>
      <c r="O1095" s="30" t="n">
        <v>13.56</v>
      </c>
      <c r="P1095" s="30" t="n">
        <v>11.435</v>
      </c>
      <c r="Q1095" s="30" t="n">
        <v>13.0525</v>
      </c>
      <c r="R1095" s="31" t="n">
        <v>0.0038</v>
      </c>
    </row>
    <row r="1096">
      <c r="A1096" s="11" t="n">
        <v>45582</v>
      </c>
      <c r="B1096" s="5" t="inlineStr">
        <is>
          <t>Thursday</t>
        </is>
      </c>
      <c r="C1096" s="10" t="n">
        <v>45566</v>
      </c>
      <c r="D1096" s="5" t="inlineStr">
        <is>
          <t>Q3FY25</t>
        </is>
      </c>
      <c r="E1096" s="18" t="n">
        <v>25.8633</v>
      </c>
      <c r="F1096" s="8" t="n">
        <v>15466.8547</v>
      </c>
      <c r="G1096" s="9" t="n">
        <v>18909036</v>
      </c>
      <c r="H1096" s="18" t="n">
        <v>0.002</v>
      </c>
      <c r="I1096" s="8" t="n">
        <v>0.09569999999999999</v>
      </c>
      <c r="J1096" s="9" t="n">
        <v>118</v>
      </c>
      <c r="K1096" s="18" t="n">
        <v>25.8653</v>
      </c>
      <c r="L1096" s="8" t="n">
        <v>15466.9504</v>
      </c>
      <c r="M1096" s="9" t="n">
        <v>18909154</v>
      </c>
      <c r="N1096" s="29" t="n">
        <v>13.0525</v>
      </c>
      <c r="O1096" s="30" t="n">
        <v>13.465</v>
      </c>
      <c r="P1096" s="30" t="n">
        <v>11.0625</v>
      </c>
      <c r="Q1096" s="30" t="n">
        <v>13.3875</v>
      </c>
      <c r="R1096" s="31" t="n">
        <v>0.0257</v>
      </c>
    </row>
    <row r="1097">
      <c r="A1097" s="11" t="n">
        <v>45583</v>
      </c>
      <c r="B1097" s="5" t="inlineStr">
        <is>
          <t>Friday</t>
        </is>
      </c>
      <c r="C1097" s="10" t="n">
        <v>45566</v>
      </c>
      <c r="D1097" s="5" t="inlineStr">
        <is>
          <t>Q3FY25</t>
        </is>
      </c>
      <c r="E1097" s="18" t="n">
        <v>228.0086</v>
      </c>
      <c r="F1097" s="8" t="n">
        <v>394906.2483</v>
      </c>
      <c r="G1097" s="9" t="n">
        <v>486452410</v>
      </c>
      <c r="H1097" s="18" t="n">
        <v>0.0019</v>
      </c>
      <c r="I1097" s="8" t="n">
        <v>0.1208</v>
      </c>
      <c r="J1097" s="9" t="n">
        <v>151</v>
      </c>
      <c r="K1097" s="18" t="n">
        <v>228.0105</v>
      </c>
      <c r="L1097" s="8" t="n">
        <v>394906.3691</v>
      </c>
      <c r="M1097" s="9" t="n">
        <v>486452561</v>
      </c>
      <c r="N1097" s="29" t="n">
        <v>13.3875</v>
      </c>
      <c r="O1097" s="30" t="n">
        <v>14.06</v>
      </c>
      <c r="P1097" s="30" t="n">
        <v>12.8675</v>
      </c>
      <c r="Q1097" s="30" t="n">
        <v>13.0375</v>
      </c>
      <c r="R1097" s="31" t="n">
        <v>-0.0261</v>
      </c>
    </row>
    <row r="1098">
      <c r="A1098" s="11" t="n">
        <v>45586</v>
      </c>
      <c r="B1098" s="5" t="inlineStr">
        <is>
          <t>Monday</t>
        </is>
      </c>
      <c r="C1098" s="10" t="n">
        <v>45566</v>
      </c>
      <c r="D1098" s="5" t="inlineStr">
        <is>
          <t>Q3FY25</t>
        </is>
      </c>
      <c r="E1098" s="18" t="n">
        <v>101.7843</v>
      </c>
      <c r="F1098" s="8" t="n">
        <v>145853.6285</v>
      </c>
      <c r="G1098" s="9" t="n">
        <v>164309243</v>
      </c>
      <c r="H1098" s="18" t="n">
        <v>0.0016</v>
      </c>
      <c r="I1098" s="8" t="n">
        <v>0.0895</v>
      </c>
      <c r="J1098" s="9" t="n">
        <v>109</v>
      </c>
      <c r="K1098" s="18" t="n">
        <v>101.7859</v>
      </c>
      <c r="L1098" s="8" t="n">
        <v>145853.718</v>
      </c>
      <c r="M1098" s="9" t="n">
        <v>164309352</v>
      </c>
      <c r="N1098" s="29" t="n">
        <v>13.0375</v>
      </c>
      <c r="O1098" s="30" t="n">
        <v>14.195</v>
      </c>
      <c r="P1098" s="30" t="n">
        <v>12.5525</v>
      </c>
      <c r="Q1098" s="30" t="n">
        <v>13.7625</v>
      </c>
      <c r="R1098" s="31" t="n">
        <v>0.0556</v>
      </c>
    </row>
    <row r="1099">
      <c r="A1099" s="11" t="n">
        <v>45587</v>
      </c>
      <c r="B1099" s="5" t="inlineStr">
        <is>
          <t>Tuesday</t>
        </is>
      </c>
      <c r="C1099" s="10" t="n">
        <v>45566</v>
      </c>
      <c r="D1099" s="5" t="inlineStr">
        <is>
          <t>Q3FY25</t>
        </is>
      </c>
      <c r="E1099" s="18" t="n">
        <v>13.3163</v>
      </c>
      <c r="F1099" s="8" t="n">
        <v>4114.5919</v>
      </c>
      <c r="G1099" s="9" t="n">
        <v>5026996</v>
      </c>
      <c r="H1099" s="18" t="n">
        <v>0.0009</v>
      </c>
      <c r="I1099" s="8" t="n">
        <v>0.0488</v>
      </c>
      <c r="J1099" s="9" t="n">
        <v>58</v>
      </c>
      <c r="K1099" s="18" t="n">
        <v>13.3172</v>
      </c>
      <c r="L1099" s="8" t="n">
        <v>4114.6407</v>
      </c>
      <c r="M1099" s="9" t="n">
        <v>5027054</v>
      </c>
      <c r="N1099" s="29" t="n">
        <v>13.7625</v>
      </c>
      <c r="O1099" s="30" t="n">
        <v>14.515</v>
      </c>
      <c r="P1099" s="30" t="n">
        <v>9.470000000000001</v>
      </c>
      <c r="Q1099" s="30" t="n">
        <v>14.395</v>
      </c>
      <c r="R1099" s="31" t="n">
        <v>0.046</v>
      </c>
    </row>
    <row r="1100">
      <c r="A1100" s="11" t="n">
        <v>45588</v>
      </c>
      <c r="B1100" s="5" t="inlineStr">
        <is>
          <t>Wednesday</t>
        </is>
      </c>
      <c r="C1100" s="10" t="n">
        <v>45566</v>
      </c>
      <c r="D1100" s="5" t="inlineStr">
        <is>
          <t>Q3FY25</t>
        </is>
      </c>
      <c r="E1100" s="18" t="n">
        <v>18.1094</v>
      </c>
      <c r="F1100" s="8" t="n">
        <v>6072.1981</v>
      </c>
      <c r="G1100" s="9" t="n">
        <v>7472905</v>
      </c>
      <c r="H1100" s="18" t="n">
        <v>0.0018</v>
      </c>
      <c r="I1100" s="8" t="n">
        <v>0.0898</v>
      </c>
      <c r="J1100" s="9" t="n">
        <v>109</v>
      </c>
      <c r="K1100" s="18" t="n">
        <v>18.1112</v>
      </c>
      <c r="L1100" s="8" t="n">
        <v>6072.2879</v>
      </c>
      <c r="M1100" s="9" t="n">
        <v>7473014</v>
      </c>
      <c r="N1100" s="29" t="n">
        <v>14.395</v>
      </c>
      <c r="O1100" s="30" t="n">
        <v>15.0325</v>
      </c>
      <c r="P1100" s="30" t="n">
        <v>11.74</v>
      </c>
      <c r="Q1100" s="30" t="n">
        <v>14.6225</v>
      </c>
      <c r="R1100" s="31" t="n">
        <v>0.0158</v>
      </c>
    </row>
    <row r="1101">
      <c r="A1101" s="11" t="n">
        <v>45589</v>
      </c>
      <c r="B1101" s="5" t="inlineStr">
        <is>
          <t>Thursday</t>
        </is>
      </c>
      <c r="C1101" s="10" t="n">
        <v>45566</v>
      </c>
      <c r="D1101" s="5" t="inlineStr">
        <is>
          <t>Q3FY25</t>
        </is>
      </c>
      <c r="E1101" s="18" t="n">
        <v>21.3402</v>
      </c>
      <c r="F1101" s="8" t="n">
        <v>13423.4193</v>
      </c>
      <c r="G1101" s="9" t="n">
        <v>16607148</v>
      </c>
      <c r="H1101" s="18" t="n">
        <v>0.0017</v>
      </c>
      <c r="I1101" s="8" t="n">
        <v>0.09039999999999999</v>
      </c>
      <c r="J1101" s="9" t="n">
        <v>110</v>
      </c>
      <c r="K1101" s="18" t="n">
        <v>21.3419</v>
      </c>
      <c r="L1101" s="8" t="n">
        <v>13423.5097</v>
      </c>
      <c r="M1101" s="9" t="n">
        <v>16607258</v>
      </c>
      <c r="N1101" s="29" t="n">
        <v>14.6225</v>
      </c>
      <c r="O1101" s="30" t="n">
        <v>14.8975</v>
      </c>
      <c r="P1101" s="30" t="n">
        <v>12.695</v>
      </c>
      <c r="Q1101" s="30" t="n">
        <v>13.97</v>
      </c>
      <c r="R1101" s="31" t="n">
        <v>-0.0446</v>
      </c>
    </row>
    <row r="1102">
      <c r="A1102" s="11" t="n">
        <v>45590</v>
      </c>
      <c r="B1102" s="5" t="inlineStr">
        <is>
          <t>Friday</t>
        </is>
      </c>
      <c r="C1102" s="10" t="n">
        <v>45566</v>
      </c>
      <c r="D1102" s="5" t="inlineStr">
        <is>
          <t>Q3FY25</t>
        </is>
      </c>
      <c r="E1102" s="18" t="n">
        <v>230.2857</v>
      </c>
      <c r="F1102" s="8" t="n">
        <v>388187.5189</v>
      </c>
      <c r="G1102" s="9" t="n">
        <v>487467764</v>
      </c>
      <c r="H1102" s="18" t="n">
        <v>0.0029</v>
      </c>
      <c r="I1102" s="8" t="n">
        <v>0.1462</v>
      </c>
      <c r="J1102" s="9" t="n">
        <v>174</v>
      </c>
      <c r="K1102" s="18" t="n">
        <v>230.2886</v>
      </c>
      <c r="L1102" s="8" t="n">
        <v>388187.6651</v>
      </c>
      <c r="M1102" s="9" t="n">
        <v>487467938</v>
      </c>
      <c r="N1102" s="29" t="n">
        <v>13.97</v>
      </c>
      <c r="O1102" s="30" t="n">
        <v>15.08</v>
      </c>
      <c r="P1102" s="30" t="n">
        <v>13.35</v>
      </c>
      <c r="Q1102" s="30" t="n">
        <v>14.6325</v>
      </c>
      <c r="R1102" s="31" t="n">
        <v>0.0474</v>
      </c>
    </row>
    <row r="1103">
      <c r="A1103" s="11" t="n">
        <v>45593</v>
      </c>
      <c r="B1103" s="5" t="inlineStr">
        <is>
          <t>Monday</t>
        </is>
      </c>
      <c r="C1103" s="10" t="n">
        <v>45566</v>
      </c>
      <c r="D1103" s="5" t="inlineStr">
        <is>
          <t>Q3FY25</t>
        </is>
      </c>
      <c r="E1103" s="18" t="n">
        <v>146.2022</v>
      </c>
      <c r="F1103" s="8" t="n">
        <v>167169.2211</v>
      </c>
      <c r="G1103" s="9" t="n">
        <v>190583604</v>
      </c>
      <c r="H1103" s="18" t="n">
        <v>0.0002</v>
      </c>
      <c r="I1103" s="8" t="n">
        <v>0.0113</v>
      </c>
      <c r="J1103" s="9" t="n">
        <v>14</v>
      </c>
      <c r="K1103" s="18" t="n">
        <v>146.2024</v>
      </c>
      <c r="L1103" s="8" t="n">
        <v>167169.2324</v>
      </c>
      <c r="M1103" s="9" t="n">
        <v>190583618</v>
      </c>
      <c r="N1103" s="29" t="n">
        <v>14.6325</v>
      </c>
      <c r="O1103" s="30" t="n">
        <v>15.4775</v>
      </c>
      <c r="P1103" s="30" t="n">
        <v>13.535</v>
      </c>
      <c r="Q1103" s="30" t="n">
        <v>14.29</v>
      </c>
      <c r="R1103" s="31" t="n">
        <v>-0.0234</v>
      </c>
    </row>
    <row r="1104">
      <c r="A1104" s="11" t="n">
        <v>45594</v>
      </c>
      <c r="B1104" s="5" t="inlineStr">
        <is>
          <t>Tuesday</t>
        </is>
      </c>
      <c r="C1104" s="10" t="n">
        <v>45566</v>
      </c>
      <c r="D1104" s="5" t="inlineStr">
        <is>
          <t>Q3FY25</t>
        </is>
      </c>
      <c r="E1104" s="18" t="n">
        <v>17.1431</v>
      </c>
      <c r="F1104" s="8" t="n">
        <v>5964.0367</v>
      </c>
      <c r="G1104" s="9" t="n">
        <v>7391301</v>
      </c>
      <c r="H1104" s="18" t="n">
        <v>0.0003</v>
      </c>
      <c r="I1104" s="8" t="n">
        <v>0.0175</v>
      </c>
      <c r="J1104" s="9" t="n">
        <v>22</v>
      </c>
      <c r="K1104" s="18" t="n">
        <v>17.1434</v>
      </c>
      <c r="L1104" s="8" t="n">
        <v>5964.0542</v>
      </c>
      <c r="M1104" s="9" t="n">
        <v>7391323</v>
      </c>
      <c r="N1104" s="29" t="n">
        <v>14.29</v>
      </c>
      <c r="O1104" s="30" t="n">
        <v>15.0275</v>
      </c>
      <c r="P1104" s="30" t="n">
        <v>13.5575</v>
      </c>
      <c r="Q1104" s="30" t="n">
        <v>14.515</v>
      </c>
      <c r="R1104" s="31" t="n">
        <v>0.0157</v>
      </c>
    </row>
    <row r="1105">
      <c r="A1105" s="11" t="n">
        <v>45595</v>
      </c>
      <c r="B1105" s="5" t="inlineStr">
        <is>
          <t>Wednesday</t>
        </is>
      </c>
      <c r="C1105" s="10" t="n">
        <v>45566</v>
      </c>
      <c r="D1105" s="5" t="inlineStr">
        <is>
          <t>Q3FY25</t>
        </is>
      </c>
      <c r="E1105" s="18" t="n">
        <v>19.8702</v>
      </c>
      <c r="F1105" s="8" t="n">
        <v>10191.2431</v>
      </c>
      <c r="G1105" s="9" t="n">
        <v>12578007</v>
      </c>
      <c r="H1105" s="18" t="n">
        <v>0.0001</v>
      </c>
      <c r="I1105" s="8" t="n">
        <v>0.0051</v>
      </c>
      <c r="J1105" s="9" t="n">
        <v>6</v>
      </c>
      <c r="K1105" s="18" t="n">
        <v>19.8703</v>
      </c>
      <c r="L1105" s="8" t="n">
        <v>10191.2482</v>
      </c>
      <c r="M1105" s="9" t="n">
        <v>12578013</v>
      </c>
      <c r="N1105" s="29" t="n">
        <v>14.515</v>
      </c>
      <c r="O1105" s="30" t="n">
        <v>15.7</v>
      </c>
      <c r="P1105" s="30" t="n">
        <v>14.28</v>
      </c>
      <c r="Q1105" s="30" t="n">
        <v>15.51</v>
      </c>
      <c r="R1105" s="31" t="n">
        <v>0.06850000000000001</v>
      </c>
    </row>
    <row r="1106">
      <c r="A1106" s="11" t="n">
        <v>45596</v>
      </c>
      <c r="B1106" s="5" t="inlineStr">
        <is>
          <t>Thursday</t>
        </is>
      </c>
      <c r="C1106" s="10" t="n">
        <v>45566</v>
      </c>
      <c r="D1106" s="5" t="inlineStr">
        <is>
          <t>Q3FY25</t>
        </is>
      </c>
      <c r="E1106" s="18" t="n">
        <v>114.0215</v>
      </c>
      <c r="F1106" s="8" t="n">
        <v>232969.9582</v>
      </c>
      <c r="G1106" s="9" t="n">
        <v>292169390</v>
      </c>
      <c r="H1106" s="18" t="n">
        <v>0.0001</v>
      </c>
      <c r="I1106" s="8" t="n">
        <v>0.0095</v>
      </c>
      <c r="J1106" s="9" t="n">
        <v>11</v>
      </c>
      <c r="K1106" s="18" t="n">
        <v>114.0216</v>
      </c>
      <c r="L1106" s="8" t="n">
        <v>232969.9677</v>
      </c>
      <c r="M1106" s="9" t="n">
        <v>292169401</v>
      </c>
      <c r="N1106" s="29" t="n">
        <v>15.51</v>
      </c>
      <c r="O1106" s="30" t="n">
        <v>16.24</v>
      </c>
      <c r="P1106" s="30" t="n">
        <v>14.6525</v>
      </c>
      <c r="Q1106" s="30" t="n">
        <v>15.55</v>
      </c>
      <c r="R1106" s="31" t="n">
        <v>0.0026</v>
      </c>
    </row>
    <row r="1107">
      <c r="A1107" s="11" t="n">
        <v>45597</v>
      </c>
      <c r="B1107" s="5" t="inlineStr">
        <is>
          <t>Friday</t>
        </is>
      </c>
      <c r="C1107" s="10" t="n">
        <v>45597</v>
      </c>
      <c r="D1107" s="5" t="inlineStr">
        <is>
          <t>Q3FY25</t>
        </is>
      </c>
      <c r="E1107" s="18" t="n">
        <v>5.6227</v>
      </c>
      <c r="F1107" s="8" t="n">
        <v>2940.479</v>
      </c>
      <c r="G1107" s="9" t="n">
        <v>3359966</v>
      </c>
      <c r="H1107" s="18" t="n">
        <v>0</v>
      </c>
      <c r="I1107" s="8" t="n">
        <v>0</v>
      </c>
      <c r="J1107" s="9" t="n">
        <v>0</v>
      </c>
      <c r="K1107" s="18" t="n">
        <v>5.6227</v>
      </c>
      <c r="L1107" s="8" t="n">
        <v>2940.479</v>
      </c>
      <c r="M1107" s="9" t="n">
        <v>3359966</v>
      </c>
      <c r="N1107" s="29" t="n">
        <v>15.55</v>
      </c>
      <c r="O1107" s="30" t="n">
        <v>16.125</v>
      </c>
      <c r="P1107" s="30" t="n">
        <v>13.6325</v>
      </c>
      <c r="Q1107" s="30" t="n">
        <v>15.9025</v>
      </c>
      <c r="R1107" s="31" t="n">
        <v>0.0227</v>
      </c>
    </row>
    <row r="1108">
      <c r="A1108" s="11" t="n">
        <v>45600</v>
      </c>
      <c r="B1108" s="5" t="inlineStr">
        <is>
          <t>Monday</t>
        </is>
      </c>
      <c r="C1108" s="10" t="n">
        <v>45597</v>
      </c>
      <c r="D1108" s="5" t="inlineStr">
        <is>
          <t>Q3FY25</t>
        </is>
      </c>
      <c r="E1108" s="18" t="n">
        <v>88.4486</v>
      </c>
      <c r="F1108" s="8" t="n">
        <v>132999.0306</v>
      </c>
      <c r="G1108" s="9" t="n">
        <v>152100106</v>
      </c>
      <c r="H1108" s="18" t="n">
        <v>0.0001</v>
      </c>
      <c r="I1108" s="8" t="n">
        <v>0.0179</v>
      </c>
      <c r="J1108" s="9" t="n">
        <v>22</v>
      </c>
      <c r="K1108" s="18" t="n">
        <v>88.4487</v>
      </c>
      <c r="L1108" s="8" t="n">
        <v>132999.0485</v>
      </c>
      <c r="M1108" s="9" t="n">
        <v>152100128</v>
      </c>
      <c r="N1108" s="29" t="n">
        <v>15.9025</v>
      </c>
      <c r="O1108" s="30" t="n">
        <v>17.6</v>
      </c>
      <c r="P1108" s="30" t="n">
        <v>14.7775</v>
      </c>
      <c r="Q1108" s="30" t="n">
        <v>16.6875</v>
      </c>
      <c r="R1108" s="31" t="n">
        <v>0.0494</v>
      </c>
    </row>
    <row r="1109">
      <c r="A1109" s="11" t="n">
        <v>45601</v>
      </c>
      <c r="B1109" s="5" t="inlineStr">
        <is>
          <t>Tuesday</t>
        </is>
      </c>
      <c r="C1109" s="10" t="n">
        <v>45597</v>
      </c>
      <c r="D1109" s="5" t="inlineStr">
        <is>
          <t>Q3FY25</t>
        </is>
      </c>
      <c r="E1109" s="18" t="n">
        <v>13.1409</v>
      </c>
      <c r="F1109" s="8" t="n">
        <v>2730.9911</v>
      </c>
      <c r="G1109" s="9" t="n">
        <v>3410655</v>
      </c>
      <c r="H1109" s="18" t="n">
        <v>0.0002</v>
      </c>
      <c r="I1109" s="8" t="n">
        <v>0.0136</v>
      </c>
      <c r="J1109" s="9" t="n">
        <v>15</v>
      </c>
      <c r="K1109" s="18" t="n">
        <v>13.1411</v>
      </c>
      <c r="L1109" s="8" t="n">
        <v>2731.0047</v>
      </c>
      <c r="M1109" s="9" t="n">
        <v>3410670</v>
      </c>
      <c r="N1109" s="29" t="n">
        <v>16.6875</v>
      </c>
      <c r="O1109" s="30" t="n">
        <v>19.02</v>
      </c>
      <c r="P1109" s="30" t="n">
        <v>15.795</v>
      </c>
      <c r="Q1109" s="30" t="n">
        <v>16.1225</v>
      </c>
      <c r="R1109" s="31" t="n">
        <v>-0.0339</v>
      </c>
    </row>
    <row r="1110">
      <c r="A1110" s="11" t="n">
        <v>45602</v>
      </c>
      <c r="B1110" s="5" t="inlineStr">
        <is>
          <t>Wednesday</t>
        </is>
      </c>
      <c r="C1110" s="10" t="n">
        <v>45597</v>
      </c>
      <c r="D1110" s="5" t="inlineStr">
        <is>
          <t>Q3FY25</t>
        </is>
      </c>
      <c r="E1110" s="18" t="n">
        <v>19.2675</v>
      </c>
      <c r="F1110" s="8" t="n">
        <v>6516.2818</v>
      </c>
      <c r="G1110" s="9" t="n">
        <v>8067759</v>
      </c>
      <c r="H1110" s="18" t="n">
        <v>0.0001</v>
      </c>
      <c r="I1110" s="8" t="n">
        <v>0.01</v>
      </c>
      <c r="J1110" s="9" t="n">
        <v>13</v>
      </c>
      <c r="K1110" s="18" t="n">
        <v>19.2676</v>
      </c>
      <c r="L1110" s="8" t="n">
        <v>6516.2918</v>
      </c>
      <c r="M1110" s="9" t="n">
        <v>8067772</v>
      </c>
      <c r="N1110" s="29" t="n">
        <v>16.1225</v>
      </c>
      <c r="O1110" s="30" t="n">
        <v>20.75</v>
      </c>
      <c r="P1110" s="30" t="n">
        <v>14.7125</v>
      </c>
      <c r="Q1110" s="30" t="n">
        <v>14.8675</v>
      </c>
      <c r="R1110" s="31" t="n">
        <v>-0.07779999999999999</v>
      </c>
    </row>
    <row r="1111">
      <c r="A1111" s="11" t="n">
        <v>45603</v>
      </c>
      <c r="B1111" s="5" t="inlineStr">
        <is>
          <t>Thursday</t>
        </is>
      </c>
      <c r="C1111" s="10" t="n">
        <v>45597</v>
      </c>
      <c r="D1111" s="5" t="inlineStr">
        <is>
          <t>Q3FY25</t>
        </is>
      </c>
      <c r="E1111" s="18" t="n">
        <v>27.0895</v>
      </c>
      <c r="F1111" s="8" t="n">
        <v>16105.4685</v>
      </c>
      <c r="G1111" s="9" t="n">
        <v>20031153</v>
      </c>
      <c r="H1111" s="18" t="n">
        <v>0</v>
      </c>
      <c r="I1111" s="8" t="n">
        <v>0.0009</v>
      </c>
      <c r="J1111" s="9" t="n">
        <v>1</v>
      </c>
      <c r="K1111" s="18" t="n">
        <v>27.0895</v>
      </c>
      <c r="L1111" s="8" t="n">
        <v>16105.4694</v>
      </c>
      <c r="M1111" s="9" t="n">
        <v>20031154</v>
      </c>
      <c r="N1111" s="29" t="n">
        <v>14.8675</v>
      </c>
      <c r="O1111" s="30" t="n">
        <v>15.5225</v>
      </c>
      <c r="P1111" s="30" t="n">
        <v>14.2675</v>
      </c>
      <c r="Q1111" s="30" t="n">
        <v>14.94</v>
      </c>
      <c r="R1111" s="31" t="n">
        <v>0.0049</v>
      </c>
    </row>
    <row r="1112">
      <c r="A1112" s="11" t="n">
        <v>45604</v>
      </c>
      <c r="B1112" s="5" t="inlineStr">
        <is>
          <t>Friday</t>
        </is>
      </c>
      <c r="C1112" s="10" t="n">
        <v>45597</v>
      </c>
      <c r="D1112" s="5" t="inlineStr">
        <is>
          <t>Q3FY25</t>
        </is>
      </c>
      <c r="E1112" s="18" t="n">
        <v>170.6136</v>
      </c>
      <c r="F1112" s="8" t="n">
        <v>360837.4158</v>
      </c>
      <c r="G1112" s="9" t="n">
        <v>453289926</v>
      </c>
      <c r="H1112" s="18" t="n">
        <v>0.0001</v>
      </c>
      <c r="I1112" s="8" t="n">
        <v>0.0144</v>
      </c>
      <c r="J1112" s="9" t="n">
        <v>20</v>
      </c>
      <c r="K1112" s="18" t="n">
        <v>170.6137</v>
      </c>
      <c r="L1112" s="8" t="n">
        <v>360837.4302</v>
      </c>
      <c r="M1112" s="9" t="n">
        <v>453289946</v>
      </c>
      <c r="N1112" s="29" t="n">
        <v>14.94</v>
      </c>
      <c r="O1112" s="30" t="n">
        <v>15.725</v>
      </c>
      <c r="P1112" s="30" t="n">
        <v>14.3925</v>
      </c>
      <c r="Q1112" s="30" t="n">
        <v>14.47</v>
      </c>
      <c r="R1112" s="31" t="n">
        <v>-0.0315</v>
      </c>
    </row>
    <row r="1113">
      <c r="A1113" s="11" t="n">
        <v>45607</v>
      </c>
      <c r="B1113" s="5" t="inlineStr">
        <is>
          <t>Monday</t>
        </is>
      </c>
      <c r="C1113" s="10" t="n">
        <v>45597</v>
      </c>
      <c r="D1113" s="5" t="inlineStr">
        <is>
          <t>Q3FY25</t>
        </is>
      </c>
      <c r="E1113" s="18" t="n">
        <v>131.3432</v>
      </c>
      <c r="F1113" s="8" t="n">
        <v>176939.69</v>
      </c>
      <c r="G1113" s="9" t="n">
        <v>199662075</v>
      </c>
      <c r="H1113" s="18" t="n">
        <v>0</v>
      </c>
      <c r="I1113" s="8" t="n">
        <v>0.0236</v>
      </c>
      <c r="J1113" s="9" t="n">
        <v>30</v>
      </c>
      <c r="K1113" s="18" t="n">
        <v>131.3432</v>
      </c>
      <c r="L1113" s="8" t="n">
        <v>176939.7136</v>
      </c>
      <c r="M1113" s="9" t="n">
        <v>199662105</v>
      </c>
      <c r="N1113" s="29" t="n">
        <v>14.47</v>
      </c>
      <c r="O1113" s="30" t="n">
        <v>15.47</v>
      </c>
      <c r="P1113" s="30" t="n">
        <v>13.1175</v>
      </c>
      <c r="Q1113" s="30" t="n">
        <v>14.27</v>
      </c>
      <c r="R1113" s="31" t="n">
        <v>-0.0138</v>
      </c>
    </row>
    <row r="1114">
      <c r="A1114" s="11" t="n">
        <v>45608</v>
      </c>
      <c r="B1114" s="5" t="inlineStr">
        <is>
          <t>Tuesday</t>
        </is>
      </c>
      <c r="C1114" s="10" t="n">
        <v>45597</v>
      </c>
      <c r="D1114" s="5" t="inlineStr">
        <is>
          <t>Q3FY25</t>
        </is>
      </c>
      <c r="E1114" s="18" t="n">
        <v>15.8405</v>
      </c>
      <c r="F1114" s="8" t="n">
        <v>6120.1551</v>
      </c>
      <c r="G1114" s="9" t="n">
        <v>7646496</v>
      </c>
      <c r="H1114" s="18" t="n">
        <v>0.0002</v>
      </c>
      <c r="I1114" s="8" t="n">
        <v>0.0255</v>
      </c>
      <c r="J1114" s="9" t="n">
        <v>31</v>
      </c>
      <c r="K1114" s="18" t="n">
        <v>15.8407</v>
      </c>
      <c r="L1114" s="8" t="n">
        <v>6120.1806</v>
      </c>
      <c r="M1114" s="9" t="n">
        <v>7646527</v>
      </c>
      <c r="N1114" s="29" t="n">
        <v>14.27</v>
      </c>
      <c r="O1114" s="30" t="n">
        <v>14.8375</v>
      </c>
      <c r="P1114" s="30" t="n">
        <v>12.74</v>
      </c>
      <c r="Q1114" s="30" t="n">
        <v>14.59</v>
      </c>
      <c r="R1114" s="31" t="n">
        <v>0.0224</v>
      </c>
    </row>
    <row r="1115">
      <c r="A1115" s="11" t="n">
        <v>45609</v>
      </c>
      <c r="B1115" s="5" t="inlineStr">
        <is>
          <t>Wednesday</t>
        </is>
      </c>
      <c r="C1115" s="10" t="n">
        <v>45597</v>
      </c>
      <c r="D1115" s="5" t="inlineStr">
        <is>
          <t>Q3FY25</t>
        </is>
      </c>
      <c r="E1115" s="18" t="n">
        <v>26.3588</v>
      </c>
      <c r="F1115" s="8" t="n">
        <v>12593.9582</v>
      </c>
      <c r="G1115" s="9" t="n">
        <v>15906088</v>
      </c>
      <c r="H1115" s="18" t="n">
        <v>0.0002</v>
      </c>
      <c r="I1115" s="8" t="n">
        <v>0.0429</v>
      </c>
      <c r="J1115" s="9" t="n">
        <v>50</v>
      </c>
      <c r="K1115" s="18" t="n">
        <v>26.359</v>
      </c>
      <c r="L1115" s="8" t="n">
        <v>12594.0011</v>
      </c>
      <c r="M1115" s="9" t="n">
        <v>15906138</v>
      </c>
      <c r="N1115" s="29" t="n">
        <v>14.59</v>
      </c>
      <c r="O1115" s="30" t="n">
        <v>15.865</v>
      </c>
      <c r="P1115" s="30" t="n">
        <v>13.9325</v>
      </c>
      <c r="Q1115" s="30" t="n">
        <v>15.435</v>
      </c>
      <c r="R1115" s="31" t="n">
        <v>0.0579</v>
      </c>
    </row>
    <row r="1116">
      <c r="A1116" s="11" t="n">
        <v>45610</v>
      </c>
      <c r="B1116" s="5" t="inlineStr">
        <is>
          <t>Thursday</t>
        </is>
      </c>
      <c r="C1116" s="10" t="n">
        <v>45597</v>
      </c>
      <c r="D1116" s="5" t="inlineStr">
        <is>
          <t>Q3FY25</t>
        </is>
      </c>
      <c r="E1116" s="18" t="n">
        <v>120.2623</v>
      </c>
      <c r="F1116" s="8" t="n">
        <v>220659.3934</v>
      </c>
      <c r="G1116" s="9" t="n">
        <v>283548371</v>
      </c>
      <c r="H1116" s="18" t="n">
        <v>0.0011</v>
      </c>
      <c r="I1116" s="8" t="n">
        <v>0.1356</v>
      </c>
      <c r="J1116" s="9" t="n">
        <v>158</v>
      </c>
      <c r="K1116" s="18" t="n">
        <v>120.2634</v>
      </c>
      <c r="L1116" s="8" t="n">
        <v>220659.529</v>
      </c>
      <c r="M1116" s="9" t="n">
        <v>283548529</v>
      </c>
      <c r="N1116" s="29" t="n">
        <v>15.435</v>
      </c>
      <c r="O1116" s="30" t="n">
        <v>15.685</v>
      </c>
      <c r="P1116" s="30" t="n">
        <v>13.4075</v>
      </c>
      <c r="Q1116" s="30" t="n">
        <v>14.775</v>
      </c>
      <c r="R1116" s="31" t="n">
        <v>-0.0428</v>
      </c>
    </row>
    <row r="1117">
      <c r="A1117" s="11" t="n">
        <v>45614</v>
      </c>
      <c r="B1117" s="5" t="inlineStr">
        <is>
          <t>Monday</t>
        </is>
      </c>
      <c r="C1117" s="10" t="n">
        <v>45597</v>
      </c>
      <c r="D1117" s="5" t="inlineStr">
        <is>
          <t>Q3FY25</t>
        </is>
      </c>
      <c r="E1117" s="18" t="n">
        <v>92.9178</v>
      </c>
      <c r="F1117" s="8" t="n">
        <v>147071.8849</v>
      </c>
      <c r="G1117" s="9" t="n">
        <v>171389193</v>
      </c>
      <c r="H1117" s="18" t="n">
        <v>0.0001</v>
      </c>
      <c r="I1117" s="8" t="n">
        <v>0.0043</v>
      </c>
      <c r="J1117" s="9" t="n">
        <v>6</v>
      </c>
      <c r="K1117" s="18" t="n">
        <v>92.9179</v>
      </c>
      <c r="L1117" s="8" t="n">
        <v>147071.8892</v>
      </c>
      <c r="M1117" s="9" t="n">
        <v>171389199</v>
      </c>
      <c r="N1117" s="29" t="n">
        <v>14.775</v>
      </c>
      <c r="O1117" s="30" t="n">
        <v>16.58</v>
      </c>
      <c r="P1117" s="30" t="n">
        <v>13.755</v>
      </c>
      <c r="Q1117" s="30" t="n">
        <v>15.1675</v>
      </c>
      <c r="R1117" s="31" t="n">
        <v>0.0266</v>
      </c>
    </row>
    <row r="1118">
      <c r="A1118" s="11" t="n">
        <v>45615</v>
      </c>
      <c r="B1118" s="5" t="inlineStr">
        <is>
          <t>Tuesday</t>
        </is>
      </c>
      <c r="C1118" s="10" t="n">
        <v>45597</v>
      </c>
      <c r="D1118" s="5" t="inlineStr">
        <is>
          <t>Q3FY25</t>
        </is>
      </c>
      <c r="E1118" s="18" t="n">
        <v>28.1631</v>
      </c>
      <c r="F1118" s="8" t="n">
        <v>9558.3208</v>
      </c>
      <c r="G1118" s="9" t="n">
        <v>12174295</v>
      </c>
      <c r="H1118" s="18" t="n">
        <v>0.0001</v>
      </c>
      <c r="I1118" s="8" t="n">
        <v>0.0057</v>
      </c>
      <c r="J1118" s="9" t="n">
        <v>8</v>
      </c>
      <c r="K1118" s="18" t="n">
        <v>28.1632</v>
      </c>
      <c r="L1118" s="8" t="n">
        <v>9558.326499999999</v>
      </c>
      <c r="M1118" s="9" t="n">
        <v>12174303</v>
      </c>
      <c r="N1118" s="29" t="n">
        <v>15.1675</v>
      </c>
      <c r="O1118" s="30" t="n">
        <v>16.185</v>
      </c>
      <c r="P1118" s="30" t="n">
        <v>12.7325</v>
      </c>
      <c r="Q1118" s="30" t="n">
        <v>15.6625</v>
      </c>
      <c r="R1118" s="31" t="n">
        <v>0.0326</v>
      </c>
    </row>
    <row r="1119">
      <c r="A1119" s="11" t="n">
        <v>45617</v>
      </c>
      <c r="B1119" s="5" t="inlineStr">
        <is>
          <t>Thursday</t>
        </is>
      </c>
      <c r="C1119" s="10" t="n">
        <v>45597</v>
      </c>
      <c r="D1119" s="5" t="inlineStr">
        <is>
          <t>Q3FY25</t>
        </is>
      </c>
      <c r="E1119" s="18" t="n">
        <v>32.198</v>
      </c>
      <c r="F1119" s="8" t="n">
        <v>17105.7401</v>
      </c>
      <c r="G1119" s="9" t="n">
        <v>21934458</v>
      </c>
      <c r="H1119" s="18" t="n">
        <v>0.0001</v>
      </c>
      <c r="I1119" s="8" t="n">
        <v>0.0103</v>
      </c>
      <c r="J1119" s="9" t="n">
        <v>17</v>
      </c>
      <c r="K1119" s="18" t="n">
        <v>32.1981</v>
      </c>
      <c r="L1119" s="8" t="n">
        <v>17105.7504</v>
      </c>
      <c r="M1119" s="9" t="n">
        <v>21934475</v>
      </c>
      <c r="N1119" s="29" t="n">
        <v>15.6625</v>
      </c>
      <c r="O1119" s="30" t="n">
        <v>16.78</v>
      </c>
      <c r="P1119" s="30" t="n">
        <v>14.8375</v>
      </c>
      <c r="Q1119" s="30" t="n">
        <v>15.99</v>
      </c>
      <c r="R1119" s="31" t="n">
        <v>0.0209</v>
      </c>
    </row>
    <row r="1120">
      <c r="A1120" s="11" t="n">
        <v>45618</v>
      </c>
      <c r="B1120" s="5" t="inlineStr">
        <is>
          <t>Friday</t>
        </is>
      </c>
      <c r="C1120" s="10" t="n">
        <v>45597</v>
      </c>
      <c r="D1120" s="5" t="inlineStr">
        <is>
          <t>Q3FY25</t>
        </is>
      </c>
      <c r="E1120" s="18" t="n">
        <v>329.0076</v>
      </c>
      <c r="F1120" s="8" t="n">
        <v>337377.71</v>
      </c>
      <c r="G1120" s="9" t="n">
        <v>430118394</v>
      </c>
      <c r="H1120" s="18" t="n">
        <v>0.0002</v>
      </c>
      <c r="I1120" s="8" t="n">
        <v>0.008800000000000001</v>
      </c>
      <c r="J1120" s="9" t="n">
        <v>12</v>
      </c>
      <c r="K1120" s="18" t="n">
        <v>329.0078</v>
      </c>
      <c r="L1120" s="8" t="n">
        <v>337377.7188</v>
      </c>
      <c r="M1120" s="9" t="n">
        <v>430118406</v>
      </c>
      <c r="N1120" s="29" t="n">
        <v>15.99</v>
      </c>
      <c r="O1120" s="30" t="n">
        <v>18.67</v>
      </c>
      <c r="P1120" s="30" t="n">
        <v>12.7525</v>
      </c>
      <c r="Q1120" s="30" t="n">
        <v>16.0975</v>
      </c>
      <c r="R1120" s="31" t="n">
        <v>0.0067</v>
      </c>
    </row>
    <row r="1121">
      <c r="A1121" s="11" t="n">
        <v>45621</v>
      </c>
      <c r="B1121" s="5" t="inlineStr">
        <is>
          <t>Monday</t>
        </is>
      </c>
      <c r="C1121" s="10" t="n">
        <v>45597</v>
      </c>
      <c r="D1121" s="5" t="inlineStr">
        <is>
          <t>Q3FY25</t>
        </is>
      </c>
      <c r="E1121" s="18" t="n">
        <v>116.0909</v>
      </c>
      <c r="F1121" s="8" t="n">
        <v>163646.3931</v>
      </c>
      <c r="G1121" s="9" t="n">
        <v>184294162</v>
      </c>
      <c r="H1121" s="18" t="n">
        <v>0.0002</v>
      </c>
      <c r="I1121" s="8" t="n">
        <v>0.019</v>
      </c>
      <c r="J1121" s="9" t="n">
        <v>28</v>
      </c>
      <c r="K1121" s="18" t="n">
        <v>116.0911</v>
      </c>
      <c r="L1121" s="8" t="n">
        <v>163646.4121</v>
      </c>
      <c r="M1121" s="9" t="n">
        <v>184294190</v>
      </c>
      <c r="N1121" s="29" t="n">
        <v>16.0975</v>
      </c>
      <c r="O1121" s="30" t="n">
        <v>16.865</v>
      </c>
      <c r="P1121" s="30" t="n">
        <v>13.63</v>
      </c>
      <c r="Q1121" s="30" t="n">
        <v>15.3025</v>
      </c>
      <c r="R1121" s="31" t="n">
        <v>-0.0494</v>
      </c>
    </row>
    <row r="1122">
      <c r="A1122" s="11" t="n">
        <v>45622</v>
      </c>
      <c r="B1122" s="5" t="inlineStr">
        <is>
          <t>Tuesday</t>
        </is>
      </c>
      <c r="C1122" s="10" t="n">
        <v>45597</v>
      </c>
      <c r="D1122" s="5" t="inlineStr">
        <is>
          <t>Q3FY25</t>
        </is>
      </c>
      <c r="E1122" s="18" t="n">
        <v>18.3775</v>
      </c>
      <c r="F1122" s="8" t="n">
        <v>5357.3916</v>
      </c>
      <c r="G1122" s="9" t="n">
        <v>6677075</v>
      </c>
      <c r="H1122" s="18" t="n">
        <v>0.0004</v>
      </c>
      <c r="I1122" s="8" t="n">
        <v>0.0188</v>
      </c>
      <c r="J1122" s="9" t="n">
        <v>25</v>
      </c>
      <c r="K1122" s="18" t="n">
        <v>18.3779</v>
      </c>
      <c r="L1122" s="8" t="n">
        <v>5357.4104</v>
      </c>
      <c r="M1122" s="9" t="n">
        <v>6677100</v>
      </c>
      <c r="N1122" s="29" t="n">
        <v>15.3025</v>
      </c>
      <c r="O1122" s="30" t="n">
        <v>16.26</v>
      </c>
      <c r="P1122" s="30" t="n">
        <v>13.8725</v>
      </c>
      <c r="Q1122" s="30" t="n">
        <v>15.305</v>
      </c>
      <c r="R1122" s="31" t="n">
        <v>0.0002</v>
      </c>
    </row>
    <row r="1123">
      <c r="A1123" s="11" t="n">
        <v>45623</v>
      </c>
      <c r="B1123" s="5" t="inlineStr">
        <is>
          <t>Wednesday</t>
        </is>
      </c>
      <c r="C1123" s="10" t="n">
        <v>45597</v>
      </c>
      <c r="D1123" s="5" t="inlineStr">
        <is>
          <t>Q3FY25</t>
        </is>
      </c>
      <c r="E1123" s="18" t="n">
        <v>19.1861</v>
      </c>
      <c r="F1123" s="8" t="n">
        <v>7573.4024</v>
      </c>
      <c r="G1123" s="9" t="n">
        <v>9427869</v>
      </c>
      <c r="H1123" s="18" t="n">
        <v>0.0004</v>
      </c>
      <c r="I1123" s="8" t="n">
        <v>0.0269</v>
      </c>
      <c r="J1123" s="9" t="n">
        <v>34</v>
      </c>
      <c r="K1123" s="18" t="n">
        <v>19.1865</v>
      </c>
      <c r="L1123" s="8" t="n">
        <v>7573.4293</v>
      </c>
      <c r="M1123" s="9" t="n">
        <v>9427903</v>
      </c>
      <c r="N1123" s="29" t="n">
        <v>15.305</v>
      </c>
      <c r="O1123" s="30" t="n">
        <v>15.305</v>
      </c>
      <c r="P1123" s="30" t="n">
        <v>13.245</v>
      </c>
      <c r="Q1123" s="30" t="n">
        <v>14.625</v>
      </c>
      <c r="R1123" s="31" t="n">
        <v>-0.0444</v>
      </c>
    </row>
    <row r="1124">
      <c r="A1124" s="11" t="n">
        <v>45624</v>
      </c>
      <c r="B1124" s="5" t="inlineStr">
        <is>
          <t>Thursday</t>
        </is>
      </c>
      <c r="C1124" s="10" t="n">
        <v>45597</v>
      </c>
      <c r="D1124" s="5" t="inlineStr">
        <is>
          <t>Q3FY25</t>
        </is>
      </c>
      <c r="E1124" s="18" t="n">
        <v>63.7962</v>
      </c>
      <c r="F1124" s="8" t="n">
        <v>29116.458</v>
      </c>
      <c r="G1124" s="9" t="n">
        <v>36401813</v>
      </c>
      <c r="H1124" s="18" t="n">
        <v>0.0002</v>
      </c>
      <c r="I1124" s="8" t="n">
        <v>0.0146</v>
      </c>
      <c r="J1124" s="9" t="n">
        <v>16</v>
      </c>
      <c r="K1124" s="18" t="n">
        <v>63.7964</v>
      </c>
      <c r="L1124" s="8" t="n">
        <v>29116.4726</v>
      </c>
      <c r="M1124" s="9" t="n">
        <v>36401829</v>
      </c>
      <c r="N1124" s="29" t="n">
        <v>14.625</v>
      </c>
      <c r="O1124" s="30" t="n">
        <v>15.5625</v>
      </c>
      <c r="P1124" s="30" t="n">
        <v>14.27</v>
      </c>
      <c r="Q1124" s="30" t="n">
        <v>15.205</v>
      </c>
      <c r="R1124" s="31" t="n">
        <v>0.0397</v>
      </c>
    </row>
    <row r="1125">
      <c r="A1125" s="11" t="n">
        <v>45625</v>
      </c>
      <c r="B1125" s="5" t="inlineStr">
        <is>
          <t>Friday</t>
        </is>
      </c>
      <c r="C1125" s="10" t="n">
        <v>45597</v>
      </c>
      <c r="D1125" s="5" t="inlineStr">
        <is>
          <t>Q3FY25</t>
        </is>
      </c>
      <c r="E1125" s="18" t="n">
        <v>243.9531</v>
      </c>
      <c r="F1125" s="8" t="n">
        <v>375371.2038</v>
      </c>
      <c r="G1125" s="9" t="n">
        <v>470690191</v>
      </c>
      <c r="H1125" s="18" t="n">
        <v>0</v>
      </c>
      <c r="I1125" s="8" t="n">
        <v>0</v>
      </c>
      <c r="J1125" s="9" t="n">
        <v>0</v>
      </c>
      <c r="K1125" s="18" t="n">
        <v>243.9531</v>
      </c>
      <c r="L1125" s="8" t="n">
        <v>375371.2038</v>
      </c>
      <c r="M1125" s="9" t="n">
        <v>470690191</v>
      </c>
      <c r="N1125" s="29" t="n">
        <v>15.205</v>
      </c>
      <c r="O1125" s="30" t="n">
        <v>15.4575</v>
      </c>
      <c r="P1125" s="30" t="n">
        <v>14.3325</v>
      </c>
      <c r="Q1125" s="30" t="n">
        <v>14.425</v>
      </c>
      <c r="R1125" s="31" t="n">
        <v>-0.0513</v>
      </c>
    </row>
    <row r="1126">
      <c r="A1126" s="11" t="n">
        <v>45628</v>
      </c>
      <c r="B1126" s="5" t="inlineStr">
        <is>
          <t>Monday</t>
        </is>
      </c>
      <c r="C1126" s="10" t="n">
        <v>45627</v>
      </c>
      <c r="D1126" s="5" t="inlineStr">
        <is>
          <t>Q3FY25</t>
        </is>
      </c>
      <c r="E1126" s="18" t="n">
        <v>44.6264</v>
      </c>
      <c r="F1126" s="8" t="n">
        <v>11235.9359</v>
      </c>
      <c r="G1126" s="9" t="n">
        <v>13982910</v>
      </c>
      <c r="H1126" s="18" t="n">
        <v>0</v>
      </c>
      <c r="I1126" s="8" t="n">
        <v>0.0007</v>
      </c>
      <c r="J1126" s="9" t="n">
        <v>1</v>
      </c>
      <c r="K1126" s="18" t="n">
        <v>44.6264</v>
      </c>
      <c r="L1126" s="8" t="n">
        <v>11235.9366</v>
      </c>
      <c r="M1126" s="9" t="n">
        <v>13982911</v>
      </c>
      <c r="N1126" s="29" t="n">
        <v>14.425</v>
      </c>
      <c r="O1126" s="30" t="n">
        <v>15.08</v>
      </c>
      <c r="P1126" s="30" t="n">
        <v>13.3125</v>
      </c>
      <c r="Q1126" s="30" t="n">
        <v>14.7</v>
      </c>
      <c r="R1126" s="31" t="n">
        <v>0.0191</v>
      </c>
    </row>
    <row r="1127">
      <c r="A1127" s="11" t="n">
        <v>45629</v>
      </c>
      <c r="B1127" s="5" t="inlineStr">
        <is>
          <t>Tuesday</t>
        </is>
      </c>
      <c r="C1127" s="10" t="n">
        <v>45627</v>
      </c>
      <c r="D1127" s="5" t="inlineStr">
        <is>
          <t>Q3FY25</t>
        </is>
      </c>
      <c r="E1127" s="18" t="n">
        <v>45.4646</v>
      </c>
      <c r="F1127" s="8" t="n">
        <v>12315.5232</v>
      </c>
      <c r="G1127" s="9" t="n">
        <v>15225388</v>
      </c>
      <c r="H1127" s="18" t="n">
        <v>0</v>
      </c>
      <c r="I1127" s="8" t="n">
        <v>0.0055</v>
      </c>
      <c r="J1127" s="9" t="n">
        <v>7</v>
      </c>
      <c r="K1127" s="18" t="n">
        <v>45.4646</v>
      </c>
      <c r="L1127" s="8" t="n">
        <v>12315.5287</v>
      </c>
      <c r="M1127" s="9" t="n">
        <v>15225395</v>
      </c>
      <c r="N1127" s="29" t="n">
        <v>14.7</v>
      </c>
      <c r="O1127" s="30" t="n">
        <v>14.89</v>
      </c>
      <c r="P1127" s="30" t="n">
        <v>14.235</v>
      </c>
      <c r="Q1127" s="30" t="n">
        <v>14.3725</v>
      </c>
      <c r="R1127" s="31" t="n">
        <v>-0.0223</v>
      </c>
    </row>
    <row r="1128">
      <c r="A1128" s="11" t="n">
        <v>45630</v>
      </c>
      <c r="B1128" s="5" t="inlineStr">
        <is>
          <t>Wednesday</t>
        </is>
      </c>
      <c r="C1128" s="10" t="n">
        <v>45627</v>
      </c>
      <c r="D1128" s="5" t="inlineStr">
        <is>
          <t>Q3FY25</t>
        </is>
      </c>
      <c r="E1128" s="18" t="n">
        <v>54.3541</v>
      </c>
      <c r="F1128" s="8" t="n">
        <v>17615.2221</v>
      </c>
      <c r="G1128" s="9" t="n">
        <v>21717198</v>
      </c>
      <c r="H1128" s="18" t="n">
        <v>0</v>
      </c>
      <c r="I1128" s="8" t="n">
        <v>0.006</v>
      </c>
      <c r="J1128" s="9" t="n">
        <v>8</v>
      </c>
      <c r="K1128" s="18" t="n">
        <v>54.3541</v>
      </c>
      <c r="L1128" s="8" t="n">
        <v>17615.2281</v>
      </c>
      <c r="M1128" s="9" t="n">
        <v>21717206</v>
      </c>
      <c r="N1128" s="29" t="n">
        <v>14.3725</v>
      </c>
      <c r="O1128" s="30" t="n">
        <v>14.7975</v>
      </c>
      <c r="P1128" s="30" t="n">
        <v>14.11</v>
      </c>
      <c r="Q1128" s="30" t="n">
        <v>14.45</v>
      </c>
      <c r="R1128" s="31" t="n">
        <v>0.0054</v>
      </c>
    </row>
    <row r="1129">
      <c r="A1129" s="11" t="n">
        <v>45631</v>
      </c>
      <c r="B1129" s="5" t="inlineStr">
        <is>
          <t>Thursday</t>
        </is>
      </c>
      <c r="C1129" s="10" t="n">
        <v>45627</v>
      </c>
      <c r="D1129" s="5" t="inlineStr">
        <is>
          <t>Q3FY25</t>
        </is>
      </c>
      <c r="E1129" s="18" t="n">
        <v>80.5288</v>
      </c>
      <c r="F1129" s="8" t="n">
        <v>28559.4051</v>
      </c>
      <c r="G1129" s="9" t="n">
        <v>35072966</v>
      </c>
      <c r="H1129" s="18" t="n">
        <v>0.0001</v>
      </c>
      <c r="I1129" s="8" t="n">
        <v>0.0054</v>
      </c>
      <c r="J1129" s="9" t="n">
        <v>7</v>
      </c>
      <c r="K1129" s="18" t="n">
        <v>80.52889999999999</v>
      </c>
      <c r="L1129" s="8" t="n">
        <v>28559.4105</v>
      </c>
      <c r="M1129" s="9" t="n">
        <v>35072973</v>
      </c>
      <c r="N1129" s="29" t="n">
        <v>14.45</v>
      </c>
      <c r="O1129" s="30" t="n">
        <v>15.705</v>
      </c>
      <c r="P1129" s="30" t="n">
        <v>14.055</v>
      </c>
      <c r="Q1129" s="30" t="n">
        <v>14.5275</v>
      </c>
      <c r="R1129" s="31" t="n">
        <v>0.0054</v>
      </c>
    </row>
    <row r="1130">
      <c r="A1130" s="11" t="n">
        <v>45632</v>
      </c>
      <c r="B1130" s="5" t="inlineStr">
        <is>
          <t>Friday</t>
        </is>
      </c>
      <c r="C1130" s="10" t="n">
        <v>45627</v>
      </c>
      <c r="D1130" s="5" t="inlineStr">
        <is>
          <t>Q3FY25</t>
        </is>
      </c>
      <c r="E1130" s="18" t="n">
        <v>192.7652</v>
      </c>
      <c r="F1130" s="8" t="n">
        <v>330794.4277</v>
      </c>
      <c r="G1130" s="9" t="n">
        <v>404748337</v>
      </c>
      <c r="H1130" s="18" t="n">
        <v>0</v>
      </c>
      <c r="I1130" s="8" t="n">
        <v>0.0025</v>
      </c>
      <c r="J1130" s="9" t="n">
        <v>3</v>
      </c>
      <c r="K1130" s="18" t="n">
        <v>192.7652</v>
      </c>
      <c r="L1130" s="8" t="n">
        <v>330794.4302</v>
      </c>
      <c r="M1130" s="9" t="n">
        <v>404748340</v>
      </c>
      <c r="N1130" s="29" t="n">
        <v>14.5275</v>
      </c>
      <c r="O1130" s="30" t="n">
        <v>15.0225</v>
      </c>
      <c r="P1130" s="30" t="n">
        <v>14.045</v>
      </c>
      <c r="Q1130" s="30" t="n">
        <v>14.14</v>
      </c>
      <c r="R1130" s="31" t="n">
        <v>-0.0267</v>
      </c>
    </row>
    <row r="1131">
      <c r="A1131" s="11" t="n">
        <v>45635</v>
      </c>
      <c r="B1131" s="5" t="inlineStr">
        <is>
          <t>Monday</t>
        </is>
      </c>
      <c r="C1131" s="10" t="n">
        <v>45627</v>
      </c>
      <c r="D1131" s="5" t="inlineStr">
        <is>
          <t>Q3FY25</t>
        </is>
      </c>
      <c r="E1131" s="18" t="n">
        <v>28.1468</v>
      </c>
      <c r="F1131" s="8" t="n">
        <v>7121.4372</v>
      </c>
      <c r="G1131" s="9" t="n">
        <v>8692833</v>
      </c>
      <c r="H1131" s="18" t="n">
        <v>0.0001</v>
      </c>
      <c r="I1131" s="8" t="n">
        <v>0.0119</v>
      </c>
      <c r="J1131" s="9" t="n">
        <v>17</v>
      </c>
      <c r="K1131" s="18" t="n">
        <v>28.1469</v>
      </c>
      <c r="L1131" s="8" t="n">
        <v>7121.4491</v>
      </c>
      <c r="M1131" s="9" t="n">
        <v>8692850</v>
      </c>
      <c r="N1131" s="29" t="n">
        <v>14.14</v>
      </c>
      <c r="O1131" s="30" t="n">
        <v>14.635</v>
      </c>
      <c r="P1131" s="30" t="n">
        <v>13.45</v>
      </c>
      <c r="Q1131" s="30" t="n">
        <v>14.1075</v>
      </c>
      <c r="R1131" s="31" t="n">
        <v>-0.0023</v>
      </c>
    </row>
    <row r="1132">
      <c r="A1132" s="11" t="n">
        <v>45636</v>
      </c>
      <c r="B1132" s="5" t="inlineStr">
        <is>
          <t>Tuesday</t>
        </is>
      </c>
      <c r="C1132" s="10" t="n">
        <v>45627</v>
      </c>
      <c r="D1132" s="5" t="inlineStr">
        <is>
          <t>Q3FY25</t>
        </is>
      </c>
      <c r="E1132" s="18" t="n">
        <v>33.2212</v>
      </c>
      <c r="F1132" s="8" t="n">
        <v>10467.8552</v>
      </c>
      <c r="G1132" s="9" t="n">
        <v>12799759</v>
      </c>
      <c r="H1132" s="18" t="n">
        <v>0</v>
      </c>
      <c r="I1132" s="8" t="n">
        <v>0.0165</v>
      </c>
      <c r="J1132" s="9" t="n">
        <v>22</v>
      </c>
      <c r="K1132" s="18" t="n">
        <v>33.2212</v>
      </c>
      <c r="L1132" s="8" t="n">
        <v>10467.8717</v>
      </c>
      <c r="M1132" s="9" t="n">
        <v>12799781</v>
      </c>
      <c r="N1132" s="29" t="n">
        <v>14.1075</v>
      </c>
      <c r="O1132" s="30" t="n">
        <v>14.6725</v>
      </c>
      <c r="P1132" s="30" t="n">
        <v>13.6975</v>
      </c>
      <c r="Q1132" s="30" t="n">
        <v>13.7775</v>
      </c>
      <c r="R1132" s="31" t="n">
        <v>-0.0234</v>
      </c>
    </row>
    <row r="1133">
      <c r="A1133" s="11" t="n">
        <v>45637</v>
      </c>
      <c r="B1133" s="5" t="inlineStr">
        <is>
          <t>Wednesday</t>
        </is>
      </c>
      <c r="C1133" s="10" t="n">
        <v>45627</v>
      </c>
      <c r="D1133" s="5" t="inlineStr">
        <is>
          <t>Q3FY25</t>
        </is>
      </c>
      <c r="E1133" s="18" t="n">
        <v>30.4626</v>
      </c>
      <c r="F1133" s="8" t="n">
        <v>12722.0737</v>
      </c>
      <c r="G1133" s="9" t="n">
        <v>15544754</v>
      </c>
      <c r="H1133" s="18" t="n">
        <v>0.0002</v>
      </c>
      <c r="I1133" s="8" t="n">
        <v>0.0201</v>
      </c>
      <c r="J1133" s="9" t="n">
        <v>27</v>
      </c>
      <c r="K1133" s="18" t="n">
        <v>30.4628</v>
      </c>
      <c r="L1133" s="8" t="n">
        <v>12722.0938</v>
      </c>
      <c r="M1133" s="9" t="n">
        <v>15544781</v>
      </c>
      <c r="N1133" s="29" t="n">
        <v>13.7775</v>
      </c>
      <c r="O1133" s="30" t="n">
        <v>14.11</v>
      </c>
      <c r="P1133" s="30" t="n">
        <v>13.175</v>
      </c>
      <c r="Q1133" s="30" t="n">
        <v>13.2675</v>
      </c>
      <c r="R1133" s="31" t="n">
        <v>-0.037</v>
      </c>
    </row>
    <row r="1134">
      <c r="A1134" s="11" t="n">
        <v>45638</v>
      </c>
      <c r="B1134" s="5" t="inlineStr">
        <is>
          <t>Thursday</t>
        </is>
      </c>
      <c r="C1134" s="10" t="n">
        <v>45627</v>
      </c>
      <c r="D1134" s="5" t="inlineStr">
        <is>
          <t>Q3FY25</t>
        </is>
      </c>
      <c r="E1134" s="18" t="n">
        <v>34.02</v>
      </c>
      <c r="F1134" s="8" t="n">
        <v>20338.4017</v>
      </c>
      <c r="G1134" s="9" t="n">
        <v>24908010</v>
      </c>
      <c r="H1134" s="18" t="n">
        <v>0.0005</v>
      </c>
      <c r="I1134" s="8" t="n">
        <v>0.0351</v>
      </c>
      <c r="J1134" s="9" t="n">
        <v>47</v>
      </c>
      <c r="K1134" s="18" t="n">
        <v>34.0205</v>
      </c>
      <c r="L1134" s="8" t="n">
        <v>20338.4368</v>
      </c>
      <c r="M1134" s="9" t="n">
        <v>24908057</v>
      </c>
      <c r="N1134" s="29" t="n">
        <v>13.2675</v>
      </c>
      <c r="O1134" s="30" t="n">
        <v>13.4</v>
      </c>
      <c r="P1134" s="30" t="n">
        <v>12.9475</v>
      </c>
      <c r="Q1134" s="30" t="n">
        <v>13.19</v>
      </c>
      <c r="R1134" s="31" t="n">
        <v>-0.0058</v>
      </c>
    </row>
    <row r="1135">
      <c r="A1135" s="11" t="n">
        <v>45639</v>
      </c>
      <c r="B1135" s="5" t="inlineStr">
        <is>
          <t>Friday</t>
        </is>
      </c>
      <c r="C1135" s="10" t="n">
        <v>45627</v>
      </c>
      <c r="D1135" s="5" t="inlineStr">
        <is>
          <t>Q3FY25</t>
        </is>
      </c>
      <c r="E1135" s="18" t="n">
        <v>375.9677</v>
      </c>
      <c r="F1135" s="8" t="n">
        <v>414983.1876</v>
      </c>
      <c r="G1135" s="9" t="n">
        <v>509802451</v>
      </c>
      <c r="H1135" s="18" t="n">
        <v>0.0003</v>
      </c>
      <c r="I1135" s="8" t="n">
        <v>0.0282</v>
      </c>
      <c r="J1135" s="9" t="n">
        <v>38</v>
      </c>
      <c r="K1135" s="18" t="n">
        <v>375.968</v>
      </c>
      <c r="L1135" s="8" t="n">
        <v>414983.2158</v>
      </c>
      <c r="M1135" s="9" t="n">
        <v>509802489</v>
      </c>
      <c r="N1135" s="29" t="n">
        <v>13.19</v>
      </c>
      <c r="O1135" s="30" t="n">
        <v>14.72</v>
      </c>
      <c r="P1135" s="30" t="n">
        <v>12.47</v>
      </c>
      <c r="Q1135" s="30" t="n">
        <v>13.0525</v>
      </c>
      <c r="R1135" s="31" t="n">
        <v>-0.0104</v>
      </c>
    </row>
    <row r="1136">
      <c r="A1136" s="11" t="n">
        <v>45642</v>
      </c>
      <c r="B1136" s="5" t="inlineStr">
        <is>
          <t>Monday</t>
        </is>
      </c>
      <c r="C1136" s="10" t="n">
        <v>45627</v>
      </c>
      <c r="D1136" s="5" t="inlineStr">
        <is>
          <t>Q3FY25</t>
        </is>
      </c>
      <c r="E1136" s="18" t="n">
        <v>39.7323</v>
      </c>
      <c r="F1136" s="8" t="n">
        <v>11350.2071</v>
      </c>
      <c r="G1136" s="9" t="n">
        <v>13846733</v>
      </c>
      <c r="H1136" s="18" t="n">
        <v>0.0001</v>
      </c>
      <c r="I1136" s="8" t="n">
        <v>0.0114</v>
      </c>
      <c r="J1136" s="9" t="n">
        <v>14</v>
      </c>
      <c r="K1136" s="18" t="n">
        <v>39.7324</v>
      </c>
      <c r="L1136" s="8" t="n">
        <v>11350.2185</v>
      </c>
      <c r="M1136" s="9" t="n">
        <v>13846747</v>
      </c>
      <c r="N1136" s="29" t="n">
        <v>13.0525</v>
      </c>
      <c r="O1136" s="30" t="n">
        <v>14.505</v>
      </c>
      <c r="P1136" s="30" t="n">
        <v>13.0525</v>
      </c>
      <c r="Q1136" s="30" t="n">
        <v>14.02</v>
      </c>
      <c r="R1136" s="31" t="n">
        <v>0.0741</v>
      </c>
    </row>
    <row r="1137">
      <c r="A1137" s="11" t="n">
        <v>45643</v>
      </c>
      <c r="B1137" s="5" t="inlineStr">
        <is>
          <t>Tuesday</t>
        </is>
      </c>
      <c r="C1137" s="10" t="n">
        <v>45627</v>
      </c>
      <c r="D1137" s="5" t="inlineStr">
        <is>
          <t>Q3FY25</t>
        </is>
      </c>
      <c r="E1137" s="18" t="n">
        <v>49.7882</v>
      </c>
      <c r="F1137" s="8" t="n">
        <v>15074.2957</v>
      </c>
      <c r="G1137" s="9" t="n">
        <v>18523588</v>
      </c>
      <c r="H1137" s="18" t="n">
        <v>0.0001</v>
      </c>
      <c r="I1137" s="8" t="n">
        <v>0.008800000000000001</v>
      </c>
      <c r="J1137" s="9" t="n">
        <v>12</v>
      </c>
      <c r="K1137" s="18" t="n">
        <v>49.7883</v>
      </c>
      <c r="L1137" s="8" t="n">
        <v>15074.3045</v>
      </c>
      <c r="M1137" s="9" t="n">
        <v>18523600</v>
      </c>
      <c r="N1137" s="29" t="n">
        <v>14.02</v>
      </c>
      <c r="O1137" s="30" t="n">
        <v>14.975</v>
      </c>
      <c r="P1137" s="30" t="n">
        <v>13.18</v>
      </c>
      <c r="Q1137" s="30" t="n">
        <v>14.485</v>
      </c>
      <c r="R1137" s="31" t="n">
        <v>0.0332</v>
      </c>
    </row>
    <row r="1138">
      <c r="A1138" s="11" t="n">
        <v>45644</v>
      </c>
      <c r="B1138" s="5" t="inlineStr">
        <is>
          <t>Wednesday</t>
        </is>
      </c>
      <c r="C1138" s="10" t="n">
        <v>45627</v>
      </c>
      <c r="D1138" s="5" t="inlineStr">
        <is>
          <t>Q3FY25</t>
        </is>
      </c>
      <c r="E1138" s="18" t="n">
        <v>46.2527</v>
      </c>
      <c r="F1138" s="8" t="n">
        <v>16475.8406</v>
      </c>
      <c r="G1138" s="9" t="n">
        <v>20355290</v>
      </c>
      <c r="H1138" s="18" t="n">
        <v>0.0003</v>
      </c>
      <c r="I1138" s="8" t="n">
        <v>0.0226</v>
      </c>
      <c r="J1138" s="9" t="n">
        <v>29</v>
      </c>
      <c r="K1138" s="18" t="n">
        <v>46.253</v>
      </c>
      <c r="L1138" s="8" t="n">
        <v>16475.8632</v>
      </c>
      <c r="M1138" s="9" t="n">
        <v>20355319</v>
      </c>
      <c r="N1138" s="29" t="n">
        <v>14.485</v>
      </c>
      <c r="O1138" s="30" t="n">
        <v>15.2425</v>
      </c>
      <c r="P1138" s="30" t="n">
        <v>14.27</v>
      </c>
      <c r="Q1138" s="30" t="n">
        <v>14.3725</v>
      </c>
      <c r="R1138" s="31" t="n">
        <v>-0.0078</v>
      </c>
    </row>
    <row r="1139">
      <c r="A1139" s="11" t="n">
        <v>45645</v>
      </c>
      <c r="B1139" s="5" t="inlineStr">
        <is>
          <t>Thursday</t>
        </is>
      </c>
      <c r="C1139" s="10" t="n">
        <v>45627</v>
      </c>
      <c r="D1139" s="5" t="inlineStr">
        <is>
          <t>Q3FY25</t>
        </is>
      </c>
      <c r="E1139" s="18" t="n">
        <v>45.3804</v>
      </c>
      <c r="F1139" s="8" t="n">
        <v>23034.0846</v>
      </c>
      <c r="G1139" s="9" t="n">
        <v>28737405</v>
      </c>
      <c r="H1139" s="18" t="n">
        <v>0.0002</v>
      </c>
      <c r="I1139" s="8" t="n">
        <v>0.0154</v>
      </c>
      <c r="J1139" s="9" t="n">
        <v>18</v>
      </c>
      <c r="K1139" s="18" t="n">
        <v>45.3806</v>
      </c>
      <c r="L1139" s="8" t="n">
        <v>23034.1</v>
      </c>
      <c r="M1139" s="9" t="n">
        <v>28737423</v>
      </c>
      <c r="N1139" s="29" t="n">
        <v>14.3725</v>
      </c>
      <c r="O1139" s="30" t="n">
        <v>15.435</v>
      </c>
      <c r="P1139" s="30" t="n">
        <v>13.87</v>
      </c>
      <c r="Q1139" s="30" t="n">
        <v>14.51</v>
      </c>
      <c r="R1139" s="31" t="n">
        <v>0.009599999999999999</v>
      </c>
    </row>
    <row r="1140">
      <c r="A1140" s="11" t="n">
        <v>45646</v>
      </c>
      <c r="B1140" s="5" t="inlineStr">
        <is>
          <t>Friday</t>
        </is>
      </c>
      <c r="C1140" s="10" t="n">
        <v>45627</v>
      </c>
      <c r="D1140" s="5" t="inlineStr">
        <is>
          <t>Q3FY25</t>
        </is>
      </c>
      <c r="E1140" s="18" t="n">
        <v>301.5983</v>
      </c>
      <c r="F1140" s="8" t="n">
        <v>348925.9013</v>
      </c>
      <c r="G1140" s="9" t="n">
        <v>442604885</v>
      </c>
      <c r="H1140" s="18" t="n">
        <v>0.0009</v>
      </c>
      <c r="I1140" s="8" t="n">
        <v>0.0453</v>
      </c>
      <c r="J1140" s="9" t="n">
        <v>53</v>
      </c>
      <c r="K1140" s="18" t="n">
        <v>301.5992</v>
      </c>
      <c r="L1140" s="8" t="n">
        <v>348925.9466</v>
      </c>
      <c r="M1140" s="9" t="n">
        <v>442604938</v>
      </c>
      <c r="N1140" s="29" t="n">
        <v>14.51</v>
      </c>
      <c r="O1140" s="30" t="n">
        <v>15.5525</v>
      </c>
      <c r="P1140" s="30" t="n">
        <v>14.3975</v>
      </c>
      <c r="Q1140" s="30" t="n">
        <v>15.0725</v>
      </c>
      <c r="R1140" s="31" t="n">
        <v>0.0388</v>
      </c>
    </row>
    <row r="1141">
      <c r="A1141" s="11" t="n">
        <v>45649</v>
      </c>
      <c r="B1141" s="5" t="inlineStr">
        <is>
          <t>Monday</t>
        </is>
      </c>
      <c r="C1141" s="10" t="n">
        <v>45627</v>
      </c>
      <c r="D1141" s="5" t="inlineStr">
        <is>
          <t>Q3FY25</t>
        </is>
      </c>
      <c r="E1141" s="18" t="n">
        <v>38.4238</v>
      </c>
      <c r="F1141" s="8" t="n">
        <v>10624.6708</v>
      </c>
      <c r="G1141" s="9" t="n">
        <v>13412995</v>
      </c>
      <c r="H1141" s="18" t="n">
        <v>0.0014</v>
      </c>
      <c r="I1141" s="8" t="n">
        <v>0.1074</v>
      </c>
      <c r="J1141" s="9" t="n">
        <v>134</v>
      </c>
      <c r="K1141" s="18" t="n">
        <v>38.4252</v>
      </c>
      <c r="L1141" s="8" t="n">
        <v>10624.7782</v>
      </c>
      <c r="M1141" s="9" t="n">
        <v>13413129</v>
      </c>
      <c r="N1141" s="29" t="n">
        <v>15.0725</v>
      </c>
      <c r="O1141" s="30" t="n">
        <v>16.8825</v>
      </c>
      <c r="P1141" s="30" t="n">
        <v>13.4175</v>
      </c>
      <c r="Q1141" s="30" t="n">
        <v>13.52</v>
      </c>
      <c r="R1141" s="31" t="n">
        <v>-0.103</v>
      </c>
    </row>
    <row r="1142">
      <c r="A1142" s="11" t="n">
        <v>45650</v>
      </c>
      <c r="B1142" s="5" t="inlineStr">
        <is>
          <t>Tuesday</t>
        </is>
      </c>
      <c r="C1142" s="10" t="n">
        <v>45627</v>
      </c>
      <c r="D1142" s="5" t="inlineStr">
        <is>
          <t>Q3FY25</t>
        </is>
      </c>
      <c r="E1142" s="18" t="n">
        <v>27.3777</v>
      </c>
      <c r="F1142" s="8" t="n">
        <v>9489.753699999999</v>
      </c>
      <c r="G1142" s="9" t="n">
        <v>11994330</v>
      </c>
      <c r="H1142" s="18" t="n">
        <v>0.0009</v>
      </c>
      <c r="I1142" s="8" t="n">
        <v>0.1083</v>
      </c>
      <c r="J1142" s="9" t="n">
        <v>125</v>
      </c>
      <c r="K1142" s="18" t="n">
        <v>27.3786</v>
      </c>
      <c r="L1142" s="8" t="n">
        <v>9489.861999999999</v>
      </c>
      <c r="M1142" s="9" t="n">
        <v>11994455</v>
      </c>
      <c r="N1142" s="29" t="n">
        <v>13.52</v>
      </c>
      <c r="O1142" s="30" t="n">
        <v>15.03</v>
      </c>
      <c r="P1142" s="30" t="n">
        <v>12.975</v>
      </c>
      <c r="Q1142" s="30" t="n">
        <v>13.1775</v>
      </c>
      <c r="R1142" s="31" t="n">
        <v>-0.0253</v>
      </c>
    </row>
    <row r="1143">
      <c r="A1143" s="11" t="n">
        <v>45652</v>
      </c>
      <c r="B1143" s="5" t="inlineStr">
        <is>
          <t>Thursday</t>
        </is>
      </c>
      <c r="C1143" s="10" t="n">
        <v>45627</v>
      </c>
      <c r="D1143" s="5" t="inlineStr">
        <is>
          <t>Q3FY25</t>
        </is>
      </c>
      <c r="E1143" s="18" t="n">
        <v>46.3568</v>
      </c>
      <c r="F1143" s="8" t="n">
        <v>22130.7858</v>
      </c>
      <c r="G1143" s="9" t="n">
        <v>27994713</v>
      </c>
      <c r="H1143" s="18" t="n">
        <v>0.0005999999999999999</v>
      </c>
      <c r="I1143" s="8" t="n">
        <v>0.07240000000000001</v>
      </c>
      <c r="J1143" s="9" t="n">
        <v>86</v>
      </c>
      <c r="K1143" s="18" t="n">
        <v>46.3574</v>
      </c>
      <c r="L1143" s="8" t="n">
        <v>22130.8582</v>
      </c>
      <c r="M1143" s="9" t="n">
        <v>27994799</v>
      </c>
      <c r="N1143" s="29" t="n">
        <v>13.1775</v>
      </c>
      <c r="O1143" s="30" t="n">
        <v>14.3875</v>
      </c>
      <c r="P1143" s="30" t="n">
        <v>13.0825</v>
      </c>
      <c r="Q1143" s="30" t="n">
        <v>14.035</v>
      </c>
      <c r="R1143" s="31" t="n">
        <v>0.06510000000000001</v>
      </c>
    </row>
    <row r="1144">
      <c r="A1144" s="11" t="n">
        <v>45653</v>
      </c>
      <c r="B1144" s="5" t="inlineStr">
        <is>
          <t>Friday</t>
        </is>
      </c>
      <c r="C1144" s="10" t="n">
        <v>45627</v>
      </c>
      <c r="D1144" s="5" t="inlineStr">
        <is>
          <t>Q3FY25</t>
        </is>
      </c>
      <c r="E1144" s="18" t="n">
        <v>173.0074</v>
      </c>
      <c r="F1144" s="8" t="n">
        <v>322789.9512</v>
      </c>
      <c r="G1144" s="9" t="n">
        <v>409535840</v>
      </c>
      <c r="H1144" s="18" t="n">
        <v>0.0005999999999999999</v>
      </c>
      <c r="I1144" s="8" t="n">
        <v>0.0803</v>
      </c>
      <c r="J1144" s="9" t="n">
        <v>104</v>
      </c>
      <c r="K1144" s="18" t="n">
        <v>173.008</v>
      </c>
      <c r="L1144" s="8" t="n">
        <v>322790.0315</v>
      </c>
      <c r="M1144" s="9" t="n">
        <v>409535944</v>
      </c>
      <c r="N1144" s="29" t="n">
        <v>14.035</v>
      </c>
      <c r="O1144" s="30" t="n">
        <v>14.2375</v>
      </c>
      <c r="P1144" s="30" t="n">
        <v>13.035</v>
      </c>
      <c r="Q1144" s="30" t="n">
        <v>13.2375</v>
      </c>
      <c r="R1144" s="31" t="n">
        <v>-0.0568</v>
      </c>
    </row>
    <row r="1145">
      <c r="A1145" s="11" t="n">
        <v>45656</v>
      </c>
      <c r="B1145" s="5" t="inlineStr">
        <is>
          <t>Monday</t>
        </is>
      </c>
      <c r="C1145" s="10" t="n">
        <v>45627</v>
      </c>
      <c r="D1145" s="5" t="inlineStr">
        <is>
          <t>Q3FY25</t>
        </is>
      </c>
      <c r="E1145" s="18" t="n">
        <v>155.7967</v>
      </c>
      <c r="F1145" s="8" t="n">
        <v>155761.7533</v>
      </c>
      <c r="G1145" s="9" t="n">
        <v>179457183</v>
      </c>
      <c r="H1145" s="18" t="n">
        <v>0.0007</v>
      </c>
      <c r="I1145" s="8" t="n">
        <v>0.08309999999999999</v>
      </c>
      <c r="J1145" s="9" t="n">
        <v>108</v>
      </c>
      <c r="K1145" s="18" t="n">
        <v>155.7974</v>
      </c>
      <c r="L1145" s="8" t="n">
        <v>155761.8364</v>
      </c>
      <c r="M1145" s="9" t="n">
        <v>179457291</v>
      </c>
      <c r="N1145" s="29" t="n">
        <v>13.2375</v>
      </c>
      <c r="O1145" s="30" t="n">
        <v>14.37</v>
      </c>
      <c r="P1145" s="30" t="n">
        <v>13.2375</v>
      </c>
      <c r="Q1145" s="30" t="n">
        <v>13.9725</v>
      </c>
      <c r="R1145" s="31" t="n">
        <v>0.0555</v>
      </c>
    </row>
    <row r="1146">
      <c r="A1146" s="11" t="n">
        <v>45657</v>
      </c>
      <c r="B1146" s="5" t="inlineStr">
        <is>
          <t>Tuesday</t>
        </is>
      </c>
      <c r="C1146" s="10" t="n">
        <v>45627</v>
      </c>
      <c r="D1146" s="5" t="inlineStr">
        <is>
          <t>Q3FY25</t>
        </is>
      </c>
      <c r="E1146" s="18" t="n">
        <v>36.826</v>
      </c>
      <c r="F1146" s="8" t="n">
        <v>10350.8206</v>
      </c>
      <c r="G1146" s="9" t="n">
        <v>13133261</v>
      </c>
      <c r="H1146" s="18" t="n">
        <v>0.0007</v>
      </c>
      <c r="I1146" s="8" t="n">
        <v>0.0877</v>
      </c>
      <c r="J1146" s="9" t="n">
        <v>114</v>
      </c>
      <c r="K1146" s="18" t="n">
        <v>36.8267</v>
      </c>
      <c r="L1146" s="8" t="n">
        <v>10350.9083</v>
      </c>
      <c r="M1146" s="9" t="n">
        <v>13133375</v>
      </c>
      <c r="N1146" s="29" t="n">
        <v>13.9725</v>
      </c>
      <c r="O1146" s="30" t="n">
        <v>14.6375</v>
      </c>
      <c r="P1146" s="30" t="n">
        <v>13.9725</v>
      </c>
      <c r="Q1146" s="30" t="n">
        <v>14.4475</v>
      </c>
      <c r="R1146" s="31" t="n">
        <v>0.034</v>
      </c>
    </row>
    <row r="1147">
      <c r="A1147" s="11" t="n">
        <v>45658</v>
      </c>
      <c r="B1147" s="5" t="inlineStr">
        <is>
          <t>Wednesday</t>
        </is>
      </c>
      <c r="C1147" s="10" t="n">
        <v>45658</v>
      </c>
      <c r="D1147" s="5" t="inlineStr">
        <is>
          <t>Q4FY25</t>
        </is>
      </c>
      <c r="E1147" s="18" t="n">
        <v>46.6206</v>
      </c>
      <c r="F1147" s="8" t="n">
        <v>13998.7936</v>
      </c>
      <c r="G1147" s="9" t="n">
        <v>17655739</v>
      </c>
      <c r="H1147" s="18" t="n">
        <v>0.0005</v>
      </c>
      <c r="I1147" s="8" t="n">
        <v>0.0557</v>
      </c>
      <c r="J1147" s="9" t="n">
        <v>73</v>
      </c>
      <c r="K1147" s="18" t="n">
        <v>46.6211</v>
      </c>
      <c r="L1147" s="8" t="n">
        <v>13998.8493</v>
      </c>
      <c r="M1147" s="9" t="n">
        <v>17655812</v>
      </c>
      <c r="N1147" s="29" t="n">
        <v>14.4475</v>
      </c>
      <c r="O1147" s="30" t="n">
        <v>14.835</v>
      </c>
      <c r="P1147" s="30" t="n">
        <v>14.305</v>
      </c>
      <c r="Q1147" s="30" t="n">
        <v>14.5075</v>
      </c>
      <c r="R1147" s="31" t="n">
        <v>0.0042</v>
      </c>
    </row>
    <row r="1148">
      <c r="A1148" s="11" t="n">
        <v>45659</v>
      </c>
      <c r="B1148" s="5" t="inlineStr">
        <is>
          <t>Thursday</t>
        </is>
      </c>
      <c r="C1148" s="10" t="n">
        <v>45658</v>
      </c>
      <c r="D1148" s="5" t="inlineStr">
        <is>
          <t>Q4FY25</t>
        </is>
      </c>
      <c r="E1148" s="18" t="n">
        <v>62.9996</v>
      </c>
      <c r="F1148" s="8" t="n">
        <v>27532.6221</v>
      </c>
      <c r="G1148" s="9" t="n">
        <v>34326655</v>
      </c>
      <c r="H1148" s="18" t="n">
        <v>0.0005</v>
      </c>
      <c r="I1148" s="8" t="n">
        <v>0.073</v>
      </c>
      <c r="J1148" s="9" t="n">
        <v>93</v>
      </c>
      <c r="K1148" s="18" t="n">
        <v>63.0001</v>
      </c>
      <c r="L1148" s="8" t="n">
        <v>27532.6951</v>
      </c>
      <c r="M1148" s="9" t="n">
        <v>34326748</v>
      </c>
      <c r="N1148" s="29" t="n">
        <v>14.5075</v>
      </c>
      <c r="O1148" s="30" t="n">
        <v>14.8025</v>
      </c>
      <c r="P1148" s="30" t="n">
        <v>13.63</v>
      </c>
      <c r="Q1148" s="30" t="n">
        <v>13.7375</v>
      </c>
      <c r="R1148" s="31" t="n">
        <v>-0.0531</v>
      </c>
    </row>
    <row r="1149">
      <c r="A1149" s="11" t="n">
        <v>45660</v>
      </c>
      <c r="B1149" s="5" t="inlineStr">
        <is>
          <t>Friday</t>
        </is>
      </c>
      <c r="C1149" s="10" t="n">
        <v>45658</v>
      </c>
      <c r="D1149" s="5" t="inlineStr">
        <is>
          <t>Q4FY25</t>
        </is>
      </c>
      <c r="E1149" s="18" t="n">
        <v>274.0289</v>
      </c>
      <c r="F1149" s="8" t="n">
        <v>430980.6389</v>
      </c>
      <c r="G1149" s="9" t="n">
        <v>539717166</v>
      </c>
      <c r="H1149" s="18" t="n">
        <v>0.0003</v>
      </c>
      <c r="I1149" s="8" t="n">
        <v>0.0625</v>
      </c>
      <c r="J1149" s="9" t="n">
        <v>82</v>
      </c>
      <c r="K1149" s="18" t="n">
        <v>274.0292</v>
      </c>
      <c r="L1149" s="8" t="n">
        <v>430980.7014</v>
      </c>
      <c r="M1149" s="9" t="n">
        <v>539717248</v>
      </c>
      <c r="N1149" s="29" t="n">
        <v>13.7375</v>
      </c>
      <c r="O1149" s="30" t="n">
        <v>13.9775</v>
      </c>
      <c r="P1149" s="30" t="n">
        <v>13.225</v>
      </c>
      <c r="Q1149" s="30" t="n">
        <v>13.54</v>
      </c>
      <c r="R1149" s="31" t="n">
        <v>-0.0144</v>
      </c>
    </row>
    <row r="1150">
      <c r="A1150" s="11" t="n">
        <v>45663</v>
      </c>
      <c r="B1150" s="5" t="inlineStr">
        <is>
          <t>Monday</t>
        </is>
      </c>
      <c r="C1150" s="10" t="n">
        <v>45658</v>
      </c>
      <c r="D1150" s="5" t="inlineStr">
        <is>
          <t>Q4FY25</t>
        </is>
      </c>
      <c r="E1150" s="18" t="n">
        <v>159.3649</v>
      </c>
      <c r="F1150" s="8" t="n">
        <v>88646.91439999999</v>
      </c>
      <c r="G1150" s="9" t="n">
        <v>56347060</v>
      </c>
      <c r="H1150" s="18" t="n">
        <v>0.0008</v>
      </c>
      <c r="I1150" s="8" t="n">
        <v>0.06510000000000001</v>
      </c>
      <c r="J1150" s="9" t="n">
        <v>80</v>
      </c>
      <c r="K1150" s="18" t="n">
        <v>159.3657</v>
      </c>
      <c r="L1150" s="8" t="n">
        <v>88646.9795</v>
      </c>
      <c r="M1150" s="9" t="n">
        <v>56347140</v>
      </c>
      <c r="N1150" s="29" t="n">
        <v>13.54</v>
      </c>
      <c r="O1150" s="30" t="n">
        <v>15.92</v>
      </c>
      <c r="P1150" s="30" t="n">
        <v>13.54</v>
      </c>
      <c r="Q1150" s="30" t="n">
        <v>15.65</v>
      </c>
      <c r="R1150" s="31" t="n">
        <v>0.1558</v>
      </c>
    </row>
    <row r="1151">
      <c r="A1151" s="11" t="n">
        <v>45664</v>
      </c>
      <c r="B1151" s="5" t="inlineStr">
        <is>
          <t>Tuesday</t>
        </is>
      </c>
      <c r="C1151" s="10" t="n">
        <v>45658</v>
      </c>
      <c r="D1151" s="5" t="inlineStr">
        <is>
          <t>Q4FY25</t>
        </is>
      </c>
      <c r="E1151" s="18" t="n">
        <v>227.4766</v>
      </c>
      <c r="F1151" s="8" t="n">
        <v>387795.8988</v>
      </c>
      <c r="G1151" s="9" t="n">
        <v>247908629</v>
      </c>
      <c r="H1151" s="18" t="n">
        <v>0.0001</v>
      </c>
      <c r="I1151" s="8" t="n">
        <v>0.026</v>
      </c>
      <c r="J1151" s="9" t="n">
        <v>36</v>
      </c>
      <c r="K1151" s="18" t="n">
        <v>227.4767</v>
      </c>
      <c r="L1151" s="8" t="n">
        <v>387795.9248</v>
      </c>
      <c r="M1151" s="9" t="n">
        <v>247908665</v>
      </c>
      <c r="N1151" s="29" t="n">
        <v>15.65</v>
      </c>
      <c r="O1151" s="30" t="n">
        <v>15.65</v>
      </c>
      <c r="P1151" s="30" t="n">
        <v>14.345</v>
      </c>
      <c r="Q1151" s="30" t="n">
        <v>14.66</v>
      </c>
      <c r="R1151" s="31" t="n">
        <v>-0.0633</v>
      </c>
    </row>
    <row r="1152">
      <c r="A1152" s="11" t="n">
        <v>45665</v>
      </c>
      <c r="B1152" s="5" t="inlineStr">
        <is>
          <t>Wednesday</t>
        </is>
      </c>
      <c r="C1152" s="10" t="n">
        <v>45658</v>
      </c>
      <c r="D1152" s="5" t="inlineStr">
        <is>
          <t>Q4FY25</t>
        </is>
      </c>
      <c r="E1152" s="18" t="n">
        <v>50.2505</v>
      </c>
      <c r="F1152" s="8" t="n">
        <v>13845.1088</v>
      </c>
      <c r="G1152" s="9" t="n">
        <v>8827156</v>
      </c>
      <c r="H1152" s="18" t="n">
        <v>0.0005</v>
      </c>
      <c r="I1152" s="8" t="n">
        <v>0.048</v>
      </c>
      <c r="J1152" s="9" t="n">
        <v>62</v>
      </c>
      <c r="K1152" s="18" t="n">
        <v>50.251</v>
      </c>
      <c r="L1152" s="8" t="n">
        <v>13845.1568</v>
      </c>
      <c r="M1152" s="9" t="n">
        <v>8827218</v>
      </c>
      <c r="N1152" s="29" t="n">
        <v>14.66</v>
      </c>
      <c r="O1152" s="30" t="n">
        <v>14.88</v>
      </c>
      <c r="P1152" s="30" t="n">
        <v>14.095</v>
      </c>
      <c r="Q1152" s="30" t="n">
        <v>14.465</v>
      </c>
      <c r="R1152" s="31" t="n">
        <v>-0.0133</v>
      </c>
    </row>
    <row r="1153">
      <c r="A1153" s="11" t="n">
        <v>45666</v>
      </c>
      <c r="B1153" s="5" t="inlineStr">
        <is>
          <t>Thursday</t>
        </is>
      </c>
      <c r="C1153" s="10" t="n">
        <v>45658</v>
      </c>
      <c r="D1153" s="5" t="inlineStr">
        <is>
          <t>Q4FY25</t>
        </is>
      </c>
      <c r="E1153" s="18" t="n">
        <v>35.4332</v>
      </c>
      <c r="F1153" s="8" t="n">
        <v>13003.3604</v>
      </c>
      <c r="G1153" s="9" t="n">
        <v>8298457</v>
      </c>
      <c r="H1153" s="18" t="n">
        <v>0.0009</v>
      </c>
      <c r="I1153" s="8" t="n">
        <v>0.0458</v>
      </c>
      <c r="J1153" s="9" t="n">
        <v>66</v>
      </c>
      <c r="K1153" s="18" t="n">
        <v>35.4341</v>
      </c>
      <c r="L1153" s="8" t="n">
        <v>13003.4062</v>
      </c>
      <c r="M1153" s="9" t="n">
        <v>8298523</v>
      </c>
      <c r="N1153" s="29" t="n">
        <v>14.465</v>
      </c>
      <c r="O1153" s="30" t="n">
        <v>14.885</v>
      </c>
      <c r="P1153" s="30" t="n">
        <v>13.7475</v>
      </c>
      <c r="Q1153" s="30" t="n">
        <v>14.6575</v>
      </c>
      <c r="R1153" s="31" t="n">
        <v>0.0133</v>
      </c>
    </row>
    <row r="1154">
      <c r="A1154" s="11" t="n">
        <v>45667</v>
      </c>
      <c r="B1154" s="5" t="inlineStr">
        <is>
          <t>Friday</t>
        </is>
      </c>
      <c r="C1154" s="10" t="n">
        <v>45658</v>
      </c>
      <c r="D1154" s="5" t="inlineStr">
        <is>
          <t>Q4FY25</t>
        </is>
      </c>
      <c r="E1154" s="18" t="n">
        <v>115.5524</v>
      </c>
      <c r="F1154" s="8" t="n">
        <v>55042.155</v>
      </c>
      <c r="G1154" s="9" t="n">
        <v>35425892</v>
      </c>
      <c r="H1154" s="18" t="n">
        <v>0.0005999999999999999</v>
      </c>
      <c r="I1154" s="8" t="n">
        <v>0.0262</v>
      </c>
      <c r="J1154" s="9" t="n">
        <v>34</v>
      </c>
      <c r="K1154" s="18" t="n">
        <v>115.553</v>
      </c>
      <c r="L1154" s="8" t="n">
        <v>55042.1812</v>
      </c>
      <c r="M1154" s="9" t="n">
        <v>35425926</v>
      </c>
      <c r="N1154" s="29" t="n">
        <v>14.6575</v>
      </c>
      <c r="O1154" s="30" t="n">
        <v>15.515</v>
      </c>
      <c r="P1154" s="30" t="n">
        <v>14.6575</v>
      </c>
      <c r="Q1154" s="30" t="n">
        <v>14.915</v>
      </c>
      <c r="R1154" s="31" t="n">
        <v>0.0176</v>
      </c>
    </row>
    <row r="1155">
      <c r="A1155" s="11" t="n">
        <v>45670</v>
      </c>
      <c r="B1155" s="5" t="inlineStr">
        <is>
          <t>Monday</t>
        </is>
      </c>
      <c r="C1155" s="10" t="n">
        <v>45658</v>
      </c>
      <c r="D1155" s="5" t="inlineStr">
        <is>
          <t>Q4FY25</t>
        </is>
      </c>
      <c r="E1155" s="18" t="n">
        <v>145.9627</v>
      </c>
      <c r="F1155" s="8" t="n">
        <v>92452.92630000001</v>
      </c>
      <c r="G1155" s="9" t="n">
        <v>60070326</v>
      </c>
      <c r="H1155" s="18" t="n">
        <v>0.0024</v>
      </c>
      <c r="I1155" s="8" t="n">
        <v>0.1363</v>
      </c>
      <c r="J1155" s="9" t="n">
        <v>222</v>
      </c>
      <c r="K1155" s="18" t="n">
        <v>145.9651</v>
      </c>
      <c r="L1155" s="8" t="n">
        <v>92453.0626</v>
      </c>
      <c r="M1155" s="9" t="n">
        <v>60070548</v>
      </c>
      <c r="N1155" s="29" t="n">
        <v>14.915</v>
      </c>
      <c r="O1155" s="30" t="n">
        <v>16.185</v>
      </c>
      <c r="P1155" s="30" t="n">
        <v>14.45</v>
      </c>
      <c r="Q1155" s="30" t="n">
        <v>15.9975</v>
      </c>
      <c r="R1155" s="31" t="n">
        <v>0.0726</v>
      </c>
    </row>
    <row r="1156">
      <c r="A1156" s="11" t="n">
        <v>45671</v>
      </c>
      <c r="B1156" s="5" t="inlineStr">
        <is>
          <t>Tuesday</t>
        </is>
      </c>
      <c r="C1156" s="10" t="n">
        <v>45658</v>
      </c>
      <c r="D1156" s="5" t="inlineStr">
        <is>
          <t>Q4FY25</t>
        </is>
      </c>
      <c r="E1156" s="18" t="n">
        <v>172.7961</v>
      </c>
      <c r="F1156" s="8" t="n">
        <v>334171.133</v>
      </c>
      <c r="G1156" s="9" t="n">
        <v>217902005</v>
      </c>
      <c r="H1156" s="18" t="n">
        <v>0.002</v>
      </c>
      <c r="I1156" s="8" t="n">
        <v>0.1094</v>
      </c>
      <c r="J1156" s="9" t="n">
        <v>175</v>
      </c>
      <c r="K1156" s="18" t="n">
        <v>172.7981</v>
      </c>
      <c r="L1156" s="8" t="n">
        <v>334171.2424</v>
      </c>
      <c r="M1156" s="9" t="n">
        <v>217902180</v>
      </c>
      <c r="N1156" s="29" t="n">
        <v>15.9975</v>
      </c>
      <c r="O1156" s="30" t="n">
        <v>15.9975</v>
      </c>
      <c r="P1156" s="30" t="n">
        <v>15.115</v>
      </c>
      <c r="Q1156" s="30" t="n">
        <v>15.47</v>
      </c>
      <c r="R1156" s="31" t="n">
        <v>-0.033</v>
      </c>
    </row>
    <row r="1157">
      <c r="A1157" s="11" t="n">
        <v>45672</v>
      </c>
      <c r="B1157" s="5" t="inlineStr">
        <is>
          <t>Wednesday</t>
        </is>
      </c>
      <c r="C1157" s="10" t="n">
        <v>45658</v>
      </c>
      <c r="D1157" s="5" t="inlineStr">
        <is>
          <t>Q4FY25</t>
        </is>
      </c>
      <c r="E1157" s="18" t="n">
        <v>32.7938</v>
      </c>
      <c r="F1157" s="8" t="n">
        <v>9663.168</v>
      </c>
      <c r="G1157" s="9" t="n">
        <v>6290080</v>
      </c>
      <c r="H1157" s="18" t="n">
        <v>0.0029</v>
      </c>
      <c r="I1157" s="8" t="n">
        <v>0.1767</v>
      </c>
      <c r="J1157" s="9" t="n">
        <v>291</v>
      </c>
      <c r="K1157" s="18" t="n">
        <v>32.7967</v>
      </c>
      <c r="L1157" s="8" t="n">
        <v>9663.3447</v>
      </c>
      <c r="M1157" s="9" t="n">
        <v>6290371</v>
      </c>
      <c r="N1157" s="29" t="n">
        <v>15.47</v>
      </c>
      <c r="O1157" s="30" t="n">
        <v>15.6625</v>
      </c>
      <c r="P1157" s="30" t="n">
        <v>15.1975</v>
      </c>
      <c r="Q1157" s="30" t="n">
        <v>15.2575</v>
      </c>
      <c r="R1157" s="31" t="n">
        <v>-0.0137</v>
      </c>
    </row>
    <row r="1158">
      <c r="A1158" s="11" t="n">
        <v>45673</v>
      </c>
      <c r="B1158" s="5" t="inlineStr">
        <is>
          <t>Thursday</t>
        </is>
      </c>
      <c r="C1158" s="10" t="n">
        <v>45658</v>
      </c>
      <c r="D1158" s="5" t="inlineStr">
        <is>
          <t>Q4FY25</t>
        </is>
      </c>
      <c r="E1158" s="18" t="n">
        <v>27.6427</v>
      </c>
      <c r="F1158" s="8" t="n">
        <v>10012.5989</v>
      </c>
      <c r="G1158" s="9" t="n">
        <v>6493837</v>
      </c>
      <c r="H1158" s="18" t="n">
        <v>0.0045</v>
      </c>
      <c r="I1158" s="8" t="n">
        <v>0.1763</v>
      </c>
      <c r="J1158" s="9" t="n">
        <v>272</v>
      </c>
      <c r="K1158" s="18" t="n">
        <v>27.6472</v>
      </c>
      <c r="L1158" s="8" t="n">
        <v>10012.7752</v>
      </c>
      <c r="M1158" s="9" t="n">
        <v>6494109</v>
      </c>
      <c r="N1158" s="29" t="n">
        <v>15.2575</v>
      </c>
      <c r="O1158" s="30" t="n">
        <v>15.5725</v>
      </c>
      <c r="P1158" s="30" t="n">
        <v>13.9575</v>
      </c>
      <c r="Q1158" s="30" t="n">
        <v>15.465</v>
      </c>
      <c r="R1158" s="31" t="n">
        <v>0.0136</v>
      </c>
    </row>
    <row r="1159">
      <c r="A1159" s="11" t="n">
        <v>45674</v>
      </c>
      <c r="B1159" s="5" t="inlineStr">
        <is>
          <t>Friday</t>
        </is>
      </c>
      <c r="C1159" s="10" t="n">
        <v>45658</v>
      </c>
      <c r="D1159" s="5" t="inlineStr">
        <is>
          <t>Q4FY25</t>
        </is>
      </c>
      <c r="E1159" s="18" t="n">
        <v>102.0417</v>
      </c>
      <c r="F1159" s="8" t="n">
        <v>42509.5045</v>
      </c>
      <c r="G1159" s="9" t="n">
        <v>27700723</v>
      </c>
      <c r="H1159" s="18" t="n">
        <v>0.0026</v>
      </c>
      <c r="I1159" s="8" t="n">
        <v>0.1395</v>
      </c>
      <c r="J1159" s="9" t="n">
        <v>215</v>
      </c>
      <c r="K1159" s="18" t="n">
        <v>102.0443</v>
      </c>
      <c r="L1159" s="8" t="n">
        <v>42509.644</v>
      </c>
      <c r="M1159" s="9" t="n">
        <v>27700938</v>
      </c>
      <c r="N1159" s="29" t="n">
        <v>15.465</v>
      </c>
      <c r="O1159" s="30" t="n">
        <v>16.3825</v>
      </c>
      <c r="P1159" s="30" t="n">
        <v>14.0525</v>
      </c>
      <c r="Q1159" s="30" t="n">
        <v>15.7475</v>
      </c>
      <c r="R1159" s="31" t="n">
        <v>0.0183</v>
      </c>
    </row>
    <row r="1160">
      <c r="A1160" s="11" t="n">
        <v>45677</v>
      </c>
      <c r="B1160" s="5" t="inlineStr">
        <is>
          <t>Monday</t>
        </is>
      </c>
      <c r="C1160" s="10" t="n">
        <v>45658</v>
      </c>
      <c r="D1160" s="5" t="inlineStr">
        <is>
          <t>Q4FY25</t>
        </is>
      </c>
      <c r="E1160" s="18" t="n">
        <v>123.2736</v>
      </c>
      <c r="F1160" s="8" t="n">
        <v>73528.3616</v>
      </c>
      <c r="G1160" s="9" t="n">
        <v>47915498</v>
      </c>
      <c r="H1160" s="18" t="n">
        <v>0.0018</v>
      </c>
      <c r="I1160" s="8" t="n">
        <v>0.0973</v>
      </c>
      <c r="J1160" s="9" t="n">
        <v>150</v>
      </c>
      <c r="K1160" s="18" t="n">
        <v>123.2754</v>
      </c>
      <c r="L1160" s="8" t="n">
        <v>73528.4589</v>
      </c>
      <c r="M1160" s="9" t="n">
        <v>47915648</v>
      </c>
      <c r="N1160" s="29" t="n">
        <v>15.7475</v>
      </c>
      <c r="O1160" s="30" t="n">
        <v>17.02</v>
      </c>
      <c r="P1160" s="30" t="n">
        <v>15.1825</v>
      </c>
      <c r="Q1160" s="30" t="n">
        <v>16.415</v>
      </c>
      <c r="R1160" s="31" t="n">
        <v>0.0424</v>
      </c>
    </row>
    <row r="1161">
      <c r="A1161" s="11" t="n">
        <v>45678</v>
      </c>
      <c r="B1161" s="5" t="inlineStr">
        <is>
          <t>Tuesday</t>
        </is>
      </c>
      <c r="C1161" s="10" t="n">
        <v>45658</v>
      </c>
      <c r="D1161" s="5" t="inlineStr">
        <is>
          <t>Q4FY25</t>
        </is>
      </c>
      <c r="E1161" s="18" t="n">
        <v>417.167</v>
      </c>
      <c r="F1161" s="8" t="n">
        <v>366219.8701</v>
      </c>
      <c r="G1161" s="9" t="n">
        <v>240307295</v>
      </c>
      <c r="H1161" s="18" t="n">
        <v>0.0019</v>
      </c>
      <c r="I1161" s="8" t="n">
        <v>0.0921</v>
      </c>
      <c r="J1161" s="9" t="n">
        <v>143</v>
      </c>
      <c r="K1161" s="18" t="n">
        <v>417.1689</v>
      </c>
      <c r="L1161" s="8" t="n">
        <v>366219.9622</v>
      </c>
      <c r="M1161" s="9" t="n">
        <v>240307438</v>
      </c>
      <c r="N1161" s="29" t="n">
        <v>16.415</v>
      </c>
      <c r="O1161" s="30" t="n">
        <v>17.445</v>
      </c>
      <c r="P1161" s="30" t="n">
        <v>15.2025</v>
      </c>
      <c r="Q1161" s="30" t="n">
        <v>17.055</v>
      </c>
      <c r="R1161" s="31" t="n">
        <v>0.039</v>
      </c>
    </row>
    <row r="1162">
      <c r="A1162" s="11" t="n">
        <v>45679</v>
      </c>
      <c r="B1162" s="5" t="inlineStr">
        <is>
          <t>Wednesday</t>
        </is>
      </c>
      <c r="C1162" s="10" t="n">
        <v>45658</v>
      </c>
      <c r="D1162" s="5" t="inlineStr">
        <is>
          <t>Q4FY25</t>
        </is>
      </c>
      <c r="E1162" s="18" t="n">
        <v>39.7507</v>
      </c>
      <c r="F1162" s="8" t="n">
        <v>10355.7987</v>
      </c>
      <c r="G1162" s="9" t="n">
        <v>13475317</v>
      </c>
      <c r="H1162" s="18" t="n">
        <v>0.002</v>
      </c>
      <c r="I1162" s="8" t="n">
        <v>0.1239</v>
      </c>
      <c r="J1162" s="9" t="n">
        <v>184</v>
      </c>
      <c r="K1162" s="18" t="n">
        <v>39.7527</v>
      </c>
      <c r="L1162" s="8" t="n">
        <v>10355.9226</v>
      </c>
      <c r="M1162" s="9" t="n">
        <v>13475501</v>
      </c>
      <c r="N1162" s="29" t="n">
        <v>17.055</v>
      </c>
      <c r="O1162" s="30" t="n">
        <v>17.295</v>
      </c>
      <c r="P1162" s="30" t="n">
        <v>15.905</v>
      </c>
      <c r="Q1162" s="30" t="n">
        <v>16.7725</v>
      </c>
      <c r="R1162" s="31" t="n">
        <v>-0.0166</v>
      </c>
    </row>
    <row r="1163">
      <c r="A1163" s="11" t="n">
        <v>45680</v>
      </c>
      <c r="B1163" s="5" t="inlineStr">
        <is>
          <t>Thursday</t>
        </is>
      </c>
      <c r="C1163" s="10" t="n">
        <v>45658</v>
      </c>
      <c r="D1163" s="5" t="inlineStr">
        <is>
          <t>Q4FY25</t>
        </is>
      </c>
      <c r="E1163" s="18" t="n">
        <v>25.816</v>
      </c>
      <c r="F1163" s="8" t="n">
        <v>8501.0401</v>
      </c>
      <c r="G1163" s="9" t="n">
        <v>11034306</v>
      </c>
      <c r="H1163" s="18" t="n">
        <v>0.0022</v>
      </c>
      <c r="I1163" s="8" t="n">
        <v>0.1529</v>
      </c>
      <c r="J1163" s="9" t="n">
        <v>235</v>
      </c>
      <c r="K1163" s="18" t="n">
        <v>25.8182</v>
      </c>
      <c r="L1163" s="8" t="n">
        <v>8501.192999999999</v>
      </c>
      <c r="M1163" s="9" t="n">
        <v>11034541</v>
      </c>
      <c r="N1163" s="29" t="n">
        <v>16.7725</v>
      </c>
      <c r="O1163" s="30" t="n">
        <v>17.0825</v>
      </c>
      <c r="P1163" s="30" t="n">
        <v>15.6675</v>
      </c>
      <c r="Q1163" s="30" t="n">
        <v>16.695</v>
      </c>
      <c r="R1163" s="31" t="n">
        <v>-0.0046</v>
      </c>
    </row>
    <row r="1164">
      <c r="A1164" s="11" t="n">
        <v>45681</v>
      </c>
      <c r="B1164" s="5" t="inlineStr">
        <is>
          <t>Friday</t>
        </is>
      </c>
      <c r="C1164" s="10" t="n">
        <v>45658</v>
      </c>
      <c r="D1164" s="5" t="inlineStr">
        <is>
          <t>Q4FY25</t>
        </is>
      </c>
      <c r="E1164" s="18" t="n">
        <v>94.41079999999999</v>
      </c>
      <c r="F1164" s="8" t="n">
        <v>37306.5289</v>
      </c>
      <c r="G1164" s="9" t="n">
        <v>48551567</v>
      </c>
      <c r="H1164" s="18" t="n">
        <v>0.0012</v>
      </c>
      <c r="I1164" s="8" t="n">
        <v>0.124</v>
      </c>
      <c r="J1164" s="9" t="n">
        <v>192</v>
      </c>
      <c r="K1164" s="18" t="n">
        <v>94.41200000000001</v>
      </c>
      <c r="L1164" s="8" t="n">
        <v>37306.6529</v>
      </c>
      <c r="M1164" s="9" t="n">
        <v>48551759</v>
      </c>
      <c r="N1164" s="29" t="n">
        <v>16.695</v>
      </c>
      <c r="O1164" s="30" t="n">
        <v>17.31</v>
      </c>
      <c r="P1164" s="30" t="n">
        <v>16.1175</v>
      </c>
      <c r="Q1164" s="30" t="n">
        <v>16.745</v>
      </c>
      <c r="R1164" s="31" t="n">
        <v>0.003</v>
      </c>
    </row>
    <row r="1165">
      <c r="A1165" s="11" t="n">
        <v>45684</v>
      </c>
      <c r="B1165" s="5" t="inlineStr">
        <is>
          <t>Monday</t>
        </is>
      </c>
      <c r="C1165" s="10" t="n">
        <v>45658</v>
      </c>
      <c r="D1165" s="5" t="inlineStr">
        <is>
          <t>Q4FY25</t>
        </is>
      </c>
      <c r="E1165" s="18" t="n">
        <v>122.5385</v>
      </c>
      <c r="F1165" s="8" t="n">
        <v>67498.25689999999</v>
      </c>
      <c r="G1165" s="9" t="n">
        <v>88585020</v>
      </c>
      <c r="H1165" s="18" t="n">
        <v>0.0021</v>
      </c>
      <c r="I1165" s="8" t="n">
        <v>0.1197</v>
      </c>
      <c r="J1165" s="9" t="n">
        <v>171</v>
      </c>
      <c r="K1165" s="18" t="n">
        <v>122.5406</v>
      </c>
      <c r="L1165" s="8" t="n">
        <v>67498.3766</v>
      </c>
      <c r="M1165" s="9" t="n">
        <v>88585191</v>
      </c>
      <c r="N1165" s="29" t="n">
        <v>16.745</v>
      </c>
      <c r="O1165" s="30" t="n">
        <v>18.5225</v>
      </c>
      <c r="P1165" s="30" t="n">
        <v>16.745</v>
      </c>
      <c r="Q1165" s="30" t="n">
        <v>18.1325</v>
      </c>
      <c r="R1165" s="31" t="n">
        <v>0.0829</v>
      </c>
    </row>
    <row r="1166">
      <c r="A1166" s="11" t="n">
        <v>45685</v>
      </c>
      <c r="B1166" s="5" t="inlineStr">
        <is>
          <t>Tuesday</t>
        </is>
      </c>
      <c r="C1166" s="10" t="n">
        <v>45658</v>
      </c>
      <c r="D1166" s="5" t="inlineStr">
        <is>
          <t>Q4FY25</t>
        </is>
      </c>
      <c r="E1166" s="18" t="n">
        <v>261.5186</v>
      </c>
      <c r="F1166" s="8" t="n">
        <v>341421.703</v>
      </c>
      <c r="G1166" s="9" t="n">
        <v>445045444</v>
      </c>
      <c r="H1166" s="18" t="n">
        <v>0.0019</v>
      </c>
      <c r="I1166" s="8" t="n">
        <v>0.09329999999999999</v>
      </c>
      <c r="J1166" s="9" t="n">
        <v>123</v>
      </c>
      <c r="K1166" s="18" t="n">
        <v>261.5205</v>
      </c>
      <c r="L1166" s="8" t="n">
        <v>341421.7963</v>
      </c>
      <c r="M1166" s="9" t="n">
        <v>445045567</v>
      </c>
      <c r="N1166" s="29" t="n">
        <v>18.1325</v>
      </c>
      <c r="O1166" s="30" t="n">
        <v>18.5025</v>
      </c>
      <c r="P1166" s="30" t="n">
        <v>16.8275</v>
      </c>
      <c r="Q1166" s="30" t="n">
        <v>18.195</v>
      </c>
      <c r="R1166" s="31" t="n">
        <v>0.0034</v>
      </c>
    </row>
    <row r="1167">
      <c r="A1167" s="11" t="n">
        <v>45686</v>
      </c>
      <c r="B1167" s="5" t="inlineStr">
        <is>
          <t>Wednesday</t>
        </is>
      </c>
      <c r="C1167" s="10" t="n">
        <v>45658</v>
      </c>
      <c r="D1167" s="5" t="inlineStr">
        <is>
          <t>Q4FY25</t>
        </is>
      </c>
      <c r="E1167" s="18" t="n">
        <v>24.7113</v>
      </c>
      <c r="F1167" s="8" t="n">
        <v>3974.1346</v>
      </c>
      <c r="G1167" s="9" t="n">
        <v>2575006</v>
      </c>
      <c r="H1167" s="18" t="n">
        <v>0.002</v>
      </c>
      <c r="I1167" s="8" t="n">
        <v>0.0992</v>
      </c>
      <c r="J1167" s="9" t="n">
        <v>132</v>
      </c>
      <c r="K1167" s="18" t="n">
        <v>24.7133</v>
      </c>
      <c r="L1167" s="8" t="n">
        <v>3974.2338</v>
      </c>
      <c r="M1167" s="9" t="n">
        <v>2575138</v>
      </c>
      <c r="N1167" s="29" t="n">
        <v>18.195</v>
      </c>
      <c r="O1167" s="30" t="n">
        <v>19.01</v>
      </c>
      <c r="P1167" s="30" t="n">
        <v>17.2875</v>
      </c>
      <c r="Q1167" s="30" t="n">
        <v>18.64</v>
      </c>
      <c r="R1167" s="31" t="n">
        <v>0.0245</v>
      </c>
    </row>
    <row r="1168">
      <c r="A1168" s="11" t="n">
        <v>45687</v>
      </c>
      <c r="B1168" s="5" t="inlineStr">
        <is>
          <t>Thursday</t>
        </is>
      </c>
      <c r="C1168" s="10" t="n">
        <v>45658</v>
      </c>
      <c r="D1168" s="5" t="inlineStr">
        <is>
          <t>Q4FY25</t>
        </is>
      </c>
      <c r="E1168" s="18" t="n">
        <v>26.5598</v>
      </c>
      <c r="F1168" s="8" t="n">
        <v>4712.6456</v>
      </c>
      <c r="G1168" s="9" t="n">
        <v>3047376</v>
      </c>
      <c r="H1168" s="18" t="n">
        <v>0.0004</v>
      </c>
      <c r="I1168" s="8" t="n">
        <v>0.0228</v>
      </c>
      <c r="J1168" s="9" t="n">
        <v>28</v>
      </c>
      <c r="K1168" s="18" t="n">
        <v>26.5602</v>
      </c>
      <c r="L1168" s="8" t="n">
        <v>4712.6684</v>
      </c>
      <c r="M1168" s="9" t="n">
        <v>3047404</v>
      </c>
      <c r="N1168" s="29" t="n">
        <v>18.64</v>
      </c>
      <c r="O1168" s="30" t="n">
        <v>18.985</v>
      </c>
      <c r="P1168" s="30" t="n">
        <v>17.2175</v>
      </c>
      <c r="Q1168" s="30" t="n">
        <v>17.39</v>
      </c>
      <c r="R1168" s="31" t="n">
        <v>-0.06710000000000001</v>
      </c>
    </row>
    <row r="1169">
      <c r="A1169" s="11" t="n">
        <v>45688</v>
      </c>
      <c r="B1169" s="5" t="inlineStr">
        <is>
          <t>Friday</t>
        </is>
      </c>
      <c r="C1169" s="10" t="n">
        <v>45658</v>
      </c>
      <c r="D1169" s="5" t="inlineStr">
        <is>
          <t>Q4FY25</t>
        </is>
      </c>
      <c r="E1169" s="18" t="n">
        <v>63.7129</v>
      </c>
      <c r="F1169" s="8" t="n">
        <v>14901.1491</v>
      </c>
      <c r="G1169" s="9" t="n">
        <v>9613845</v>
      </c>
      <c r="H1169" s="18" t="n">
        <v>0.0005999999999999999</v>
      </c>
      <c r="I1169" s="8" t="n">
        <v>0.0383</v>
      </c>
      <c r="J1169" s="9" t="n">
        <v>55</v>
      </c>
      <c r="K1169" s="18" t="n">
        <v>63.7135</v>
      </c>
      <c r="L1169" s="8" t="n">
        <v>14901.1874</v>
      </c>
      <c r="M1169" s="9" t="n">
        <v>9613900</v>
      </c>
      <c r="N1169" s="29" t="n">
        <v>17.39</v>
      </c>
      <c r="O1169" s="30" t="n">
        <v>17.9425</v>
      </c>
      <c r="P1169" s="30" t="n">
        <v>16.1075</v>
      </c>
      <c r="Q1169" s="30" t="n">
        <v>16.2475</v>
      </c>
      <c r="R1169" s="31" t="n">
        <v>-0.06569999999999999</v>
      </c>
    </row>
    <row r="1170">
      <c r="A1170" s="11" t="n">
        <v>45689</v>
      </c>
      <c r="B1170" s="5" t="inlineStr">
        <is>
          <t>Saturday</t>
        </is>
      </c>
      <c r="C1170" s="10" t="n">
        <v>45689</v>
      </c>
      <c r="D1170" s="5" t="inlineStr">
        <is>
          <t>Q4FY25</t>
        </is>
      </c>
      <c r="E1170" s="18" t="n">
        <v>122.9187</v>
      </c>
      <c r="F1170" s="8" t="n">
        <v>54837.4726</v>
      </c>
      <c r="G1170" s="9" t="n">
        <v>35270255</v>
      </c>
      <c r="H1170" s="18" t="n">
        <v>0.0005</v>
      </c>
      <c r="I1170" s="8" t="n">
        <v>0.0324</v>
      </c>
      <c r="J1170" s="9" t="n">
        <v>46</v>
      </c>
      <c r="K1170" s="18" t="n">
        <v>122.9192</v>
      </c>
      <c r="L1170" s="8" t="n">
        <v>54837.505</v>
      </c>
      <c r="M1170" s="9" t="n">
        <v>35270301</v>
      </c>
      <c r="N1170" s="29" t="n">
        <v>16.2475</v>
      </c>
      <c r="O1170" s="30" t="n">
        <v>16.58</v>
      </c>
      <c r="P1170" s="30" t="n">
        <v>14.0125</v>
      </c>
      <c r="Q1170" s="30" t="n">
        <v>14.095</v>
      </c>
      <c r="R1170" s="31" t="n">
        <v>-0.1325</v>
      </c>
    </row>
    <row r="1171">
      <c r="A1171" s="11" t="n">
        <v>45691</v>
      </c>
      <c r="B1171" s="5" t="inlineStr">
        <is>
          <t>Monday</t>
        </is>
      </c>
      <c r="C1171" s="10" t="n">
        <v>45689</v>
      </c>
      <c r="D1171" s="5" t="inlineStr">
        <is>
          <t>Q4FY25</t>
        </is>
      </c>
      <c r="E1171" s="18" t="n">
        <v>112.3605</v>
      </c>
      <c r="F1171" s="8" t="n">
        <v>77639.3138</v>
      </c>
      <c r="G1171" s="9" t="n">
        <v>50239542</v>
      </c>
      <c r="H1171" s="18" t="n">
        <v>0.0004</v>
      </c>
      <c r="I1171" s="8" t="n">
        <v>0.0256</v>
      </c>
      <c r="J1171" s="9" t="n">
        <v>37</v>
      </c>
      <c r="K1171" s="18" t="n">
        <v>112.3609</v>
      </c>
      <c r="L1171" s="8" t="n">
        <v>77639.3394</v>
      </c>
      <c r="M1171" s="9" t="n">
        <v>50239579</v>
      </c>
      <c r="N1171" s="29" t="n">
        <v>14.095</v>
      </c>
      <c r="O1171" s="30" t="n">
        <v>15.1125</v>
      </c>
      <c r="P1171" s="30" t="n">
        <v>14.095</v>
      </c>
      <c r="Q1171" s="30" t="n">
        <v>14.3525</v>
      </c>
      <c r="R1171" s="31" t="n">
        <v>0.0183</v>
      </c>
    </row>
    <row r="1172">
      <c r="A1172" s="11" t="n">
        <v>45692</v>
      </c>
      <c r="B1172" s="5" t="inlineStr">
        <is>
          <t>Tuesday</t>
        </is>
      </c>
      <c r="C1172" s="10" t="n">
        <v>45689</v>
      </c>
      <c r="D1172" s="5" t="inlineStr">
        <is>
          <t>Q4FY25</t>
        </is>
      </c>
      <c r="E1172" s="18" t="n">
        <v>345.9365</v>
      </c>
      <c r="F1172" s="8" t="n">
        <v>352088.7184</v>
      </c>
      <c r="G1172" s="9" t="n">
        <v>225517365</v>
      </c>
      <c r="H1172" s="18" t="n">
        <v>0.0005</v>
      </c>
      <c r="I1172" s="8" t="n">
        <v>0.0531</v>
      </c>
      <c r="J1172" s="9" t="n">
        <v>82</v>
      </c>
      <c r="K1172" s="18" t="n">
        <v>345.937</v>
      </c>
      <c r="L1172" s="8" t="n">
        <v>352088.7715</v>
      </c>
      <c r="M1172" s="9" t="n">
        <v>225517447</v>
      </c>
      <c r="N1172" s="29" t="n">
        <v>14.3525</v>
      </c>
      <c r="O1172" s="30" t="n">
        <v>15.1325</v>
      </c>
      <c r="P1172" s="30" t="n">
        <v>13.665</v>
      </c>
      <c r="Q1172" s="30" t="n">
        <v>14.0175</v>
      </c>
      <c r="R1172" s="31" t="n">
        <v>-0.0233</v>
      </c>
    </row>
    <row r="1173">
      <c r="A1173" s="11" t="n">
        <v>45693</v>
      </c>
      <c r="B1173" s="5" t="inlineStr">
        <is>
          <t>Wednesday</t>
        </is>
      </c>
      <c r="C1173" s="10" t="n">
        <v>45689</v>
      </c>
      <c r="D1173" s="5" t="inlineStr">
        <is>
          <t>Q4FY25</t>
        </is>
      </c>
      <c r="E1173" s="18" t="n">
        <v>26.6676</v>
      </c>
      <c r="F1173" s="8" t="n">
        <v>7568.1801</v>
      </c>
      <c r="G1173" s="9" t="n">
        <v>4803128</v>
      </c>
      <c r="H1173" s="18" t="n">
        <v>0.0002</v>
      </c>
      <c r="I1173" s="8" t="n">
        <v>0.0153</v>
      </c>
      <c r="J1173" s="9" t="n">
        <v>25</v>
      </c>
      <c r="K1173" s="18" t="n">
        <v>26.6678</v>
      </c>
      <c r="L1173" s="8" t="n">
        <v>7568.1954</v>
      </c>
      <c r="M1173" s="9" t="n">
        <v>4803153</v>
      </c>
      <c r="N1173" s="29" t="n">
        <v>14.0175</v>
      </c>
      <c r="O1173" s="30" t="n">
        <v>14.2975</v>
      </c>
      <c r="P1173" s="30" t="n">
        <v>13.4975</v>
      </c>
      <c r="Q1173" s="30" t="n">
        <v>14.0825</v>
      </c>
      <c r="R1173" s="31" t="n">
        <v>0.0046</v>
      </c>
    </row>
    <row r="1174">
      <c r="A1174" s="11" t="n">
        <v>45694</v>
      </c>
      <c r="B1174" s="5" t="inlineStr">
        <is>
          <t>Thursday</t>
        </is>
      </c>
      <c r="C1174" s="10" t="n">
        <v>45689</v>
      </c>
      <c r="D1174" s="5" t="inlineStr">
        <is>
          <t>Q4FY25</t>
        </is>
      </c>
      <c r="E1174" s="18" t="n">
        <v>27.8806</v>
      </c>
      <c r="F1174" s="8" t="n">
        <v>9359.7052</v>
      </c>
      <c r="G1174" s="9" t="n">
        <v>5964855</v>
      </c>
      <c r="H1174" s="18" t="n">
        <v>0.0002</v>
      </c>
      <c r="I1174" s="8" t="n">
        <v>0.0188</v>
      </c>
      <c r="J1174" s="9" t="n">
        <v>27</v>
      </c>
      <c r="K1174" s="18" t="n">
        <v>27.8808</v>
      </c>
      <c r="L1174" s="8" t="n">
        <v>9359.724</v>
      </c>
      <c r="M1174" s="9" t="n">
        <v>5964882</v>
      </c>
      <c r="N1174" s="29" t="n">
        <v>14.0825</v>
      </c>
      <c r="O1174" s="30" t="n">
        <v>14.64</v>
      </c>
      <c r="P1174" s="30" t="n">
        <v>13.15</v>
      </c>
      <c r="Q1174" s="30" t="n">
        <v>14.175</v>
      </c>
      <c r="R1174" s="31" t="n">
        <v>0.0066</v>
      </c>
    </row>
    <row r="1175">
      <c r="A1175" s="11" t="n">
        <v>45695</v>
      </c>
      <c r="B1175" s="5" t="inlineStr">
        <is>
          <t>Friday</t>
        </is>
      </c>
      <c r="C1175" s="10" t="n">
        <v>45689</v>
      </c>
      <c r="D1175" s="5" t="inlineStr">
        <is>
          <t>Q4FY25</t>
        </is>
      </c>
      <c r="E1175" s="18" t="n">
        <v>103.4669</v>
      </c>
      <c r="F1175" s="8" t="n">
        <v>47988.3737</v>
      </c>
      <c r="G1175" s="9" t="n">
        <v>30700819</v>
      </c>
      <c r="H1175" s="18" t="n">
        <v>0.0001</v>
      </c>
      <c r="I1175" s="8" t="n">
        <v>0.0124</v>
      </c>
      <c r="J1175" s="9" t="n">
        <v>19</v>
      </c>
      <c r="K1175" s="18" t="n">
        <v>103.467</v>
      </c>
      <c r="L1175" s="8" t="n">
        <v>47988.3861</v>
      </c>
      <c r="M1175" s="9" t="n">
        <v>30700838</v>
      </c>
      <c r="N1175" s="29" t="n">
        <v>14.175</v>
      </c>
      <c r="O1175" s="30" t="n">
        <v>14.505</v>
      </c>
      <c r="P1175" s="30" t="n">
        <v>13.55</v>
      </c>
      <c r="Q1175" s="30" t="n">
        <v>13.685</v>
      </c>
      <c r="R1175" s="31" t="n">
        <v>-0.0346</v>
      </c>
    </row>
    <row r="1176">
      <c r="A1176" s="11" t="n">
        <v>45698</v>
      </c>
      <c r="B1176" s="5" t="inlineStr">
        <is>
          <t>Monday</t>
        </is>
      </c>
      <c r="C1176" s="10" t="n">
        <v>45689</v>
      </c>
      <c r="D1176" s="5" t="inlineStr">
        <is>
          <t>Q4FY25</t>
        </is>
      </c>
      <c r="E1176" s="18" t="n">
        <v>111.856</v>
      </c>
      <c r="F1176" s="8" t="n">
        <v>71167.02650000001</v>
      </c>
      <c r="G1176" s="9" t="n">
        <v>45811849</v>
      </c>
      <c r="H1176" s="18" t="n">
        <v>0.0008</v>
      </c>
      <c r="I1176" s="8" t="n">
        <v>0.042</v>
      </c>
      <c r="J1176" s="9" t="n">
        <v>57</v>
      </c>
      <c r="K1176" s="18" t="n">
        <v>111.8568</v>
      </c>
      <c r="L1176" s="8" t="n">
        <v>71167.06849999999</v>
      </c>
      <c r="M1176" s="9" t="n">
        <v>45811906</v>
      </c>
      <c r="N1176" s="29" t="n">
        <v>13.685</v>
      </c>
      <c r="O1176" s="30" t="n">
        <v>14.7175</v>
      </c>
      <c r="P1176" s="30" t="n">
        <v>13.685</v>
      </c>
      <c r="Q1176" s="30" t="n">
        <v>14.445</v>
      </c>
      <c r="R1176" s="31" t="n">
        <v>0.0555</v>
      </c>
    </row>
    <row r="1177">
      <c r="A1177" s="11" t="n">
        <v>45699</v>
      </c>
      <c r="B1177" s="5" t="inlineStr">
        <is>
          <t>Tuesday</t>
        </is>
      </c>
      <c r="C1177" s="10" t="n">
        <v>45689</v>
      </c>
      <c r="D1177" s="5" t="inlineStr">
        <is>
          <t>Q4FY25</t>
        </is>
      </c>
      <c r="E1177" s="18" t="n">
        <v>271.5869</v>
      </c>
      <c r="F1177" s="8" t="n">
        <v>428802.2996</v>
      </c>
      <c r="G1177" s="9" t="n">
        <v>279412299</v>
      </c>
      <c r="H1177" s="18" t="n">
        <v>0.0003</v>
      </c>
      <c r="I1177" s="8" t="n">
        <v>0.0272</v>
      </c>
      <c r="J1177" s="9" t="n">
        <v>41</v>
      </c>
      <c r="K1177" s="18" t="n">
        <v>271.5872</v>
      </c>
      <c r="L1177" s="8" t="n">
        <v>428802.3268</v>
      </c>
      <c r="M1177" s="9" t="n">
        <v>279412340</v>
      </c>
      <c r="N1177" s="29" t="n">
        <v>14.445</v>
      </c>
      <c r="O1177" s="30" t="n">
        <v>15.4325</v>
      </c>
      <c r="P1177" s="30" t="n">
        <v>13.845</v>
      </c>
      <c r="Q1177" s="30" t="n">
        <v>14.87</v>
      </c>
      <c r="R1177" s="31" t="n">
        <v>0.0294</v>
      </c>
    </row>
    <row r="1178">
      <c r="A1178" s="11" t="n">
        <v>45700</v>
      </c>
      <c r="B1178" s="5" t="inlineStr">
        <is>
          <t>Wednesday</t>
        </is>
      </c>
      <c r="C1178" s="10" t="n">
        <v>45689</v>
      </c>
      <c r="D1178" s="5" t="inlineStr">
        <is>
          <t>Q4FY25</t>
        </is>
      </c>
      <c r="E1178" s="18" t="n">
        <v>60.2378</v>
      </c>
      <c r="F1178" s="8" t="n">
        <v>18706.9106</v>
      </c>
      <c r="G1178" s="9" t="n">
        <v>12280973</v>
      </c>
      <c r="H1178" s="18" t="n">
        <v>0.0008</v>
      </c>
      <c r="I1178" s="8" t="n">
        <v>0.063</v>
      </c>
      <c r="J1178" s="9" t="n">
        <v>104</v>
      </c>
      <c r="K1178" s="18" t="n">
        <v>60.2386</v>
      </c>
      <c r="L1178" s="8" t="n">
        <v>18706.9736</v>
      </c>
      <c r="M1178" s="9" t="n">
        <v>12281077</v>
      </c>
      <c r="N1178" s="29" t="n">
        <v>14.87</v>
      </c>
      <c r="O1178" s="30" t="n">
        <v>15.6225</v>
      </c>
      <c r="P1178" s="30" t="n">
        <v>14.6075</v>
      </c>
      <c r="Q1178" s="30" t="n">
        <v>14.895</v>
      </c>
      <c r="R1178" s="31" t="n">
        <v>0.0017</v>
      </c>
    </row>
    <row r="1179">
      <c r="A1179" s="11" t="n">
        <v>45701</v>
      </c>
      <c r="B1179" s="5" t="inlineStr">
        <is>
          <t>Thursday</t>
        </is>
      </c>
      <c r="C1179" s="10" t="n">
        <v>45689</v>
      </c>
      <c r="D1179" s="5" t="inlineStr">
        <is>
          <t>Q4FY25</t>
        </is>
      </c>
      <c r="E1179" s="18" t="n">
        <v>46.7379</v>
      </c>
      <c r="F1179" s="8" t="n">
        <v>15526.4238</v>
      </c>
      <c r="G1179" s="9" t="n">
        <v>10127289</v>
      </c>
      <c r="H1179" s="18" t="n">
        <v>0.0005999999999999999</v>
      </c>
      <c r="I1179" s="8" t="n">
        <v>0.11</v>
      </c>
      <c r="J1179" s="9" t="n">
        <v>169</v>
      </c>
      <c r="K1179" s="18" t="n">
        <v>46.7385</v>
      </c>
      <c r="L1179" s="8" t="n">
        <v>15526.5338</v>
      </c>
      <c r="M1179" s="9" t="n">
        <v>10127458</v>
      </c>
      <c r="N1179" s="29" t="n">
        <v>14.895</v>
      </c>
      <c r="O1179" s="30" t="n">
        <v>15.465</v>
      </c>
      <c r="P1179" s="30" t="n">
        <v>12.195</v>
      </c>
      <c r="Q1179" s="30" t="n">
        <v>14.955</v>
      </c>
      <c r="R1179" s="31" t="n">
        <v>0.004</v>
      </c>
    </row>
    <row r="1180">
      <c r="A1180" s="11" t="n">
        <v>45702</v>
      </c>
      <c r="B1180" s="5" t="inlineStr">
        <is>
          <t>Friday</t>
        </is>
      </c>
      <c r="C1180" s="10" t="n">
        <v>45689</v>
      </c>
      <c r="D1180" s="5" t="inlineStr">
        <is>
          <t>Q4FY25</t>
        </is>
      </c>
      <c r="E1180" s="18" t="n">
        <v>130.3326</v>
      </c>
      <c r="F1180" s="8" t="n">
        <v>55236.935</v>
      </c>
      <c r="G1180" s="9" t="n">
        <v>36278599</v>
      </c>
      <c r="H1180" s="18" t="n">
        <v>0.0013</v>
      </c>
      <c r="I1180" s="8" t="n">
        <v>0.0692</v>
      </c>
      <c r="J1180" s="9" t="n">
        <v>109</v>
      </c>
      <c r="K1180" s="18" t="n">
        <v>130.3339</v>
      </c>
      <c r="L1180" s="8" t="n">
        <v>55237.0042</v>
      </c>
      <c r="M1180" s="9" t="n">
        <v>36278708</v>
      </c>
      <c r="N1180" s="29" t="n">
        <v>14.955</v>
      </c>
      <c r="O1180" s="30" t="n">
        <v>15.6775</v>
      </c>
      <c r="P1180" s="30" t="n">
        <v>14.3575</v>
      </c>
      <c r="Q1180" s="30" t="n">
        <v>15.015</v>
      </c>
      <c r="R1180" s="31" t="n">
        <v>0.004</v>
      </c>
    </row>
    <row r="1181">
      <c r="A1181" s="11" t="n">
        <v>45705</v>
      </c>
      <c r="B1181" s="5" t="inlineStr">
        <is>
          <t>Monday</t>
        </is>
      </c>
      <c r="C1181" s="10" t="n">
        <v>45689</v>
      </c>
      <c r="D1181" s="5" t="inlineStr">
        <is>
          <t>Q4FY25</t>
        </is>
      </c>
      <c r="E1181" s="18" t="n">
        <v>157.4829</v>
      </c>
      <c r="F1181" s="8" t="n">
        <v>83374.8129</v>
      </c>
      <c r="G1181" s="9" t="n">
        <v>54852154</v>
      </c>
      <c r="H1181" s="18" t="n">
        <v>0.0017</v>
      </c>
      <c r="I1181" s="8" t="n">
        <v>0.111</v>
      </c>
      <c r="J1181" s="9" t="n">
        <v>174</v>
      </c>
      <c r="K1181" s="18" t="n">
        <v>157.4846</v>
      </c>
      <c r="L1181" s="8" t="n">
        <v>83374.92389999999</v>
      </c>
      <c r="M1181" s="9" t="n">
        <v>54852328</v>
      </c>
      <c r="N1181" s="29" t="n">
        <v>15.015</v>
      </c>
      <c r="O1181" s="30" t="n">
        <v>16.31</v>
      </c>
      <c r="P1181" s="30" t="n">
        <v>14.4975</v>
      </c>
      <c r="Q1181" s="30" t="n">
        <v>15.7225</v>
      </c>
      <c r="R1181" s="31" t="n">
        <v>0.0471</v>
      </c>
    </row>
    <row r="1182">
      <c r="A1182" s="11" t="n">
        <v>45706</v>
      </c>
      <c r="B1182" s="5" t="inlineStr">
        <is>
          <t>Tuesday</t>
        </is>
      </c>
      <c r="C1182" s="10" t="n">
        <v>45689</v>
      </c>
      <c r="D1182" s="5" t="inlineStr">
        <is>
          <t>Q4FY25</t>
        </is>
      </c>
      <c r="E1182" s="18" t="n">
        <v>277.4701</v>
      </c>
      <c r="F1182" s="8" t="n">
        <v>371355.0688</v>
      </c>
      <c r="G1182" s="9" t="n">
        <v>244439172</v>
      </c>
      <c r="H1182" s="18" t="n">
        <v>0.0015</v>
      </c>
      <c r="I1182" s="8" t="n">
        <v>0.0954</v>
      </c>
      <c r="J1182" s="9" t="n">
        <v>151</v>
      </c>
      <c r="K1182" s="18" t="n">
        <v>277.4716</v>
      </c>
      <c r="L1182" s="8" t="n">
        <v>371355.1642</v>
      </c>
      <c r="M1182" s="9" t="n">
        <v>244439323</v>
      </c>
      <c r="N1182" s="29" t="n">
        <v>15.7225</v>
      </c>
      <c r="O1182" s="30" t="n">
        <v>16.3225</v>
      </c>
      <c r="P1182" s="30" t="n">
        <v>14.78</v>
      </c>
      <c r="Q1182" s="30" t="n">
        <v>15.665</v>
      </c>
      <c r="R1182" s="31" t="n">
        <v>-0.0037</v>
      </c>
    </row>
    <row r="1183">
      <c r="A1183" s="11" t="n">
        <v>45707</v>
      </c>
      <c r="B1183" s="5" t="inlineStr">
        <is>
          <t>Wednesday</t>
        </is>
      </c>
      <c r="C1183" s="10" t="n">
        <v>45689</v>
      </c>
      <c r="D1183" s="5" t="inlineStr">
        <is>
          <t>Q4FY25</t>
        </is>
      </c>
      <c r="E1183" s="18" t="n">
        <v>40.7736</v>
      </c>
      <c r="F1183" s="8" t="n">
        <v>12489.5399</v>
      </c>
      <c r="G1183" s="9" t="n">
        <v>8165774</v>
      </c>
      <c r="H1183" s="18" t="n">
        <v>0.0012</v>
      </c>
      <c r="I1183" s="8" t="n">
        <v>0.0755</v>
      </c>
      <c r="J1183" s="9" t="n">
        <v>121</v>
      </c>
      <c r="K1183" s="18" t="n">
        <v>40.7748</v>
      </c>
      <c r="L1183" s="8" t="n">
        <v>12489.6154</v>
      </c>
      <c r="M1183" s="9" t="n">
        <v>8165895</v>
      </c>
      <c r="N1183" s="29" t="n">
        <v>15.665</v>
      </c>
      <c r="O1183" s="30" t="n">
        <v>16.0225</v>
      </c>
      <c r="P1183" s="30" t="n">
        <v>14.7525</v>
      </c>
      <c r="Q1183" s="30" t="n">
        <v>15.42</v>
      </c>
      <c r="R1183" s="31" t="n">
        <v>-0.0156</v>
      </c>
    </row>
    <row r="1184">
      <c r="A1184" s="11" t="n">
        <v>45708</v>
      </c>
      <c r="B1184" s="5" t="inlineStr">
        <is>
          <t>Thursday</t>
        </is>
      </c>
      <c r="C1184" s="10" t="n">
        <v>45689</v>
      </c>
      <c r="D1184" s="5" t="inlineStr">
        <is>
          <t>Q4FY25</t>
        </is>
      </c>
      <c r="E1184" s="18" t="n">
        <v>27.9028</v>
      </c>
      <c r="F1184" s="8" t="n">
        <v>10401.3457</v>
      </c>
      <c r="G1184" s="9" t="n">
        <v>6811465</v>
      </c>
      <c r="H1184" s="18" t="n">
        <v>0.0058</v>
      </c>
      <c r="I1184" s="8" t="n">
        <v>0.4141</v>
      </c>
      <c r="J1184" s="9" t="n">
        <v>667</v>
      </c>
      <c r="K1184" s="18" t="n">
        <v>27.9086</v>
      </c>
      <c r="L1184" s="8" t="n">
        <v>10401.7598</v>
      </c>
      <c r="M1184" s="9" t="n">
        <v>6812132</v>
      </c>
      <c r="N1184" s="29" t="n">
        <v>15.42</v>
      </c>
      <c r="O1184" s="30" t="n">
        <v>15.9025</v>
      </c>
      <c r="P1184" s="30" t="n">
        <v>14.6375</v>
      </c>
      <c r="Q1184" s="30" t="n">
        <v>14.6825</v>
      </c>
      <c r="R1184" s="31" t="n">
        <v>-0.0478</v>
      </c>
    </row>
    <row r="1185">
      <c r="A1185" s="11" t="n">
        <v>45709</v>
      </c>
      <c r="B1185" s="5" t="inlineStr">
        <is>
          <t>Friday</t>
        </is>
      </c>
      <c r="C1185" s="10" t="n">
        <v>45689</v>
      </c>
      <c r="D1185" s="5" t="inlineStr">
        <is>
          <t>Q4FY25</t>
        </is>
      </c>
      <c r="E1185" s="18" t="n">
        <v>72.8486</v>
      </c>
      <c r="F1185" s="8" t="n">
        <v>33768.9711</v>
      </c>
      <c r="G1185" s="9" t="n">
        <v>22306402</v>
      </c>
      <c r="H1185" s="18" t="n">
        <v>0.0062</v>
      </c>
      <c r="I1185" s="8" t="n">
        <v>0.6753</v>
      </c>
      <c r="J1185" s="9" t="n">
        <v>1055</v>
      </c>
      <c r="K1185" s="18" t="n">
        <v>72.8548</v>
      </c>
      <c r="L1185" s="8" t="n">
        <v>33769.6464</v>
      </c>
      <c r="M1185" s="9" t="n">
        <v>22307457</v>
      </c>
      <c r="N1185" s="29" t="n">
        <v>14.6825</v>
      </c>
      <c r="O1185" s="30" t="n">
        <v>15.2425</v>
      </c>
      <c r="P1185" s="30" t="n">
        <v>12.0825</v>
      </c>
      <c r="Q1185" s="30" t="n">
        <v>14.53</v>
      </c>
      <c r="R1185" s="31" t="n">
        <v>-0.0104</v>
      </c>
    </row>
    <row r="1186">
      <c r="A1186" s="11" t="n">
        <v>45712</v>
      </c>
      <c r="B1186" s="5" t="inlineStr">
        <is>
          <t>Monday</t>
        </is>
      </c>
      <c r="C1186" s="10" t="n">
        <v>45689</v>
      </c>
      <c r="D1186" s="5" t="inlineStr">
        <is>
          <t>Q4FY25</t>
        </is>
      </c>
      <c r="E1186" s="18" t="n">
        <v>91.4336</v>
      </c>
      <c r="F1186" s="8" t="n">
        <v>60678.336</v>
      </c>
      <c r="G1186" s="9" t="n">
        <v>40337056</v>
      </c>
      <c r="H1186" s="18" t="n">
        <v>0.003</v>
      </c>
      <c r="I1186" s="8" t="n">
        <v>0.5453</v>
      </c>
      <c r="J1186" s="9" t="n">
        <v>905</v>
      </c>
      <c r="K1186" s="18" t="n">
        <v>91.4366</v>
      </c>
      <c r="L1186" s="8" t="n">
        <v>60678.8813</v>
      </c>
      <c r="M1186" s="9" t="n">
        <v>40337961</v>
      </c>
      <c r="N1186" s="29" t="n">
        <v>14.53</v>
      </c>
      <c r="O1186" s="30" t="n">
        <v>15.58</v>
      </c>
      <c r="P1186" s="30" t="n">
        <v>14.365</v>
      </c>
      <c r="Q1186" s="30" t="n">
        <v>14.44</v>
      </c>
      <c r="R1186" s="31" t="n">
        <v>-0.0062</v>
      </c>
    </row>
    <row r="1187">
      <c r="A1187" s="11" t="n">
        <v>45713</v>
      </c>
      <c r="B1187" s="5" t="inlineStr">
        <is>
          <t>Tuesday</t>
        </is>
      </c>
      <c r="C1187" s="10" t="n">
        <v>45689</v>
      </c>
      <c r="D1187" s="5" t="inlineStr">
        <is>
          <t>Q4FY25</t>
        </is>
      </c>
      <c r="E1187" s="18" t="n">
        <v>145.4664</v>
      </c>
      <c r="F1187" s="8" t="n">
        <v>294864.6239</v>
      </c>
      <c r="G1187" s="9" t="n">
        <v>196007488</v>
      </c>
      <c r="H1187" s="18" t="n">
        <v>0.002</v>
      </c>
      <c r="I1187" s="8" t="n">
        <v>0.4622</v>
      </c>
      <c r="J1187" s="9" t="n">
        <v>772</v>
      </c>
      <c r="K1187" s="18" t="n">
        <v>145.4684</v>
      </c>
      <c r="L1187" s="8" t="n">
        <v>294865.0861</v>
      </c>
      <c r="M1187" s="9" t="n">
        <v>196008260</v>
      </c>
      <c r="N1187" s="29" t="n">
        <v>14.4425</v>
      </c>
      <c r="O1187" s="30" t="n">
        <v>15.0775</v>
      </c>
      <c r="P1187" s="30" t="n">
        <v>13.605</v>
      </c>
      <c r="Q1187" s="30" t="n">
        <v>13.72</v>
      </c>
      <c r="R1187" s="31" t="n">
        <v>-0.05</v>
      </c>
    </row>
    <row r="1188">
      <c r="A1188" s="11" t="n">
        <v>45715</v>
      </c>
      <c r="B1188" s="5" t="inlineStr">
        <is>
          <t>Thursday</t>
        </is>
      </c>
      <c r="C1188" s="10" t="n">
        <v>45689</v>
      </c>
      <c r="D1188" s="5" t="inlineStr">
        <is>
          <t>Q4FY25</t>
        </is>
      </c>
      <c r="E1188" s="18" t="n">
        <v>15.8258</v>
      </c>
      <c r="F1188" s="8" t="n">
        <v>7409.8265</v>
      </c>
      <c r="G1188" s="9" t="n">
        <v>4947885</v>
      </c>
      <c r="H1188" s="18" t="n">
        <v>0.0023</v>
      </c>
      <c r="I1188" s="8" t="n">
        <v>0.3834</v>
      </c>
      <c r="J1188" s="9" t="n">
        <v>638</v>
      </c>
      <c r="K1188" s="18" t="n">
        <v>15.8281</v>
      </c>
      <c r="L1188" s="8" t="n">
        <v>7410.2099</v>
      </c>
      <c r="M1188" s="9" t="n">
        <v>4948523</v>
      </c>
      <c r="N1188" s="29" t="n">
        <v>13.715</v>
      </c>
      <c r="O1188" s="30" t="n">
        <v>14.0075</v>
      </c>
      <c r="P1188" s="30" t="n">
        <v>12.91</v>
      </c>
      <c r="Q1188" s="30" t="n">
        <v>13.31</v>
      </c>
      <c r="R1188" s="31" t="n">
        <v>-0.0295</v>
      </c>
    </row>
    <row r="1189">
      <c r="A1189" s="11" t="n">
        <v>45716</v>
      </c>
      <c r="B1189" s="5" t="inlineStr">
        <is>
          <t>Friday</t>
        </is>
      </c>
      <c r="C1189" s="10" t="n">
        <v>45689</v>
      </c>
      <c r="D1189" s="5" t="inlineStr">
        <is>
          <t>Q4FY25</t>
        </is>
      </c>
      <c r="E1189" s="18" t="n">
        <v>101.5364</v>
      </c>
      <c r="F1189" s="8" t="n">
        <v>49062.1929</v>
      </c>
      <c r="G1189" s="9" t="n">
        <v>33208790</v>
      </c>
      <c r="H1189" s="18" t="n">
        <v>0.0071</v>
      </c>
      <c r="I1189" s="8" t="n">
        <v>1.7766</v>
      </c>
      <c r="J1189" s="9" t="n">
        <v>3096</v>
      </c>
      <c r="K1189" s="18" t="n">
        <v>101.5435</v>
      </c>
      <c r="L1189" s="8" t="n">
        <v>49063.9695</v>
      </c>
      <c r="M1189" s="9" t="n">
        <v>33211886</v>
      </c>
      <c r="N1189" s="29" t="n">
        <v>13.3075</v>
      </c>
      <c r="O1189" s="30" t="n">
        <v>14.1225</v>
      </c>
      <c r="P1189" s="30" t="n">
        <v>13.2325</v>
      </c>
      <c r="Q1189" s="30" t="n">
        <v>13.91</v>
      </c>
      <c r="R1189" s="31" t="n">
        <v>0.0453</v>
      </c>
    </row>
    <row r="1190">
      <c r="A1190" s="11" t="n">
        <v>45719</v>
      </c>
      <c r="B1190" s="5" t="inlineStr">
        <is>
          <t>Monday</t>
        </is>
      </c>
      <c r="C1190" s="10" t="n">
        <v>45717</v>
      </c>
      <c r="D1190" s="5" t="inlineStr">
        <is>
          <t>Q4FY25</t>
        </is>
      </c>
      <c r="E1190" s="18" t="n">
        <v>160.5578</v>
      </c>
      <c r="F1190" s="8" t="n">
        <v>105451.7059</v>
      </c>
      <c r="G1190" s="9" t="n">
        <v>71882361</v>
      </c>
      <c r="H1190" s="18" t="n">
        <v>0.0032</v>
      </c>
      <c r="I1190" s="8" t="n">
        <v>0.8768</v>
      </c>
      <c r="J1190" s="9" t="n">
        <v>1531</v>
      </c>
      <c r="K1190" s="18" t="n">
        <v>160.561</v>
      </c>
      <c r="L1190" s="8" t="n">
        <v>105452.5827</v>
      </c>
      <c r="M1190" s="9" t="n">
        <v>71883892</v>
      </c>
      <c r="N1190" s="29" t="n">
        <v>13.91</v>
      </c>
      <c r="O1190" s="30" t="n">
        <v>14.36</v>
      </c>
      <c r="P1190" s="30" t="n">
        <v>13.5675</v>
      </c>
      <c r="Q1190" s="30" t="n">
        <v>13.76</v>
      </c>
      <c r="R1190" s="31" t="n">
        <v>-0.0108</v>
      </c>
    </row>
    <row r="1191">
      <c r="A1191" s="11" t="n">
        <v>45720</v>
      </c>
      <c r="B1191" s="5" t="inlineStr">
        <is>
          <t>Tuesday</t>
        </is>
      </c>
      <c r="C1191" s="10" t="n">
        <v>45717</v>
      </c>
      <c r="D1191" s="5" t="inlineStr">
        <is>
          <t>Q4FY25</t>
        </is>
      </c>
      <c r="E1191" s="18" t="n">
        <v>180.5283</v>
      </c>
      <c r="F1191" s="8" t="n">
        <v>366012.2171</v>
      </c>
      <c r="G1191" s="9" t="n">
        <v>250707707</v>
      </c>
      <c r="H1191" s="18" t="n">
        <v>0.0048</v>
      </c>
      <c r="I1191" s="8" t="n">
        <v>1.4276</v>
      </c>
      <c r="J1191" s="9" t="n">
        <v>2471</v>
      </c>
      <c r="K1191" s="18" t="n">
        <v>180.5331</v>
      </c>
      <c r="L1191" s="8" t="n">
        <v>366013.6447</v>
      </c>
      <c r="M1191" s="9" t="n">
        <v>250710178</v>
      </c>
      <c r="N1191" s="29" t="n">
        <v>13.7625</v>
      </c>
      <c r="O1191" s="30" t="n">
        <v>14.1975</v>
      </c>
      <c r="P1191" s="30" t="n">
        <v>13.3725</v>
      </c>
      <c r="Q1191" s="30" t="n">
        <v>13.83</v>
      </c>
      <c r="R1191" s="31" t="n">
        <v>0.0049</v>
      </c>
    </row>
    <row r="1192">
      <c r="A1192" s="11" t="n">
        <v>45721</v>
      </c>
      <c r="B1192" s="5" t="inlineStr">
        <is>
          <t>Wednesday</t>
        </is>
      </c>
      <c r="C1192" s="10" t="n">
        <v>45717</v>
      </c>
      <c r="D1192" s="5" t="inlineStr">
        <is>
          <t>Q4FY25</t>
        </is>
      </c>
      <c r="E1192" s="18" t="n">
        <v>46.8465</v>
      </c>
      <c r="F1192" s="8" t="n">
        <v>15990.7728</v>
      </c>
      <c r="G1192" s="9" t="n">
        <v>10811573</v>
      </c>
      <c r="H1192" s="18" t="n">
        <v>0.0039</v>
      </c>
      <c r="I1192" s="8" t="n">
        <v>1.4639</v>
      </c>
      <c r="J1192" s="9" t="n">
        <v>2529</v>
      </c>
      <c r="K1192" s="18" t="n">
        <v>46.8504</v>
      </c>
      <c r="L1192" s="8" t="n">
        <v>15992.2367</v>
      </c>
      <c r="M1192" s="9" t="n">
        <v>10814102</v>
      </c>
      <c r="N1192" s="29" t="n">
        <v>13.83</v>
      </c>
      <c r="O1192" s="30" t="n">
        <v>14.13</v>
      </c>
      <c r="P1192" s="30" t="n">
        <v>13.095</v>
      </c>
      <c r="Q1192" s="30" t="n">
        <v>13.67</v>
      </c>
      <c r="R1192" s="31" t="n">
        <v>-0.0116</v>
      </c>
    </row>
    <row r="1193">
      <c r="A1193" s="11" t="n">
        <v>45722</v>
      </c>
      <c r="B1193" s="5" t="inlineStr">
        <is>
          <t>Thursday</t>
        </is>
      </c>
      <c r="C1193" s="10" t="n">
        <v>45717</v>
      </c>
      <c r="D1193" s="5" t="inlineStr">
        <is>
          <t>Q4FY25</t>
        </is>
      </c>
      <c r="E1193" s="18" t="n">
        <v>59.8869</v>
      </c>
      <c r="F1193" s="8" t="n">
        <v>23225.8996</v>
      </c>
      <c r="G1193" s="9" t="n">
        <v>15692617</v>
      </c>
      <c r="H1193" s="18" t="n">
        <v>0.0059</v>
      </c>
      <c r="I1193" s="8" t="n">
        <v>1.4257</v>
      </c>
      <c r="J1193" s="9" t="n">
        <v>2449</v>
      </c>
      <c r="K1193" s="18" t="n">
        <v>59.8928</v>
      </c>
      <c r="L1193" s="8" t="n">
        <v>23227.3253</v>
      </c>
      <c r="M1193" s="9" t="n">
        <v>15695066</v>
      </c>
      <c r="N1193" s="29" t="n">
        <v>13.67</v>
      </c>
      <c r="O1193" s="30" t="n">
        <v>14.1775</v>
      </c>
      <c r="P1193" s="30" t="n">
        <v>13.28</v>
      </c>
      <c r="Q1193" s="30" t="n">
        <v>13.73</v>
      </c>
      <c r="R1193" s="31" t="n">
        <v>0.0044</v>
      </c>
    </row>
    <row r="1194">
      <c r="A1194" s="11" t="n">
        <v>45723</v>
      </c>
      <c r="B1194" s="5" t="inlineStr">
        <is>
          <t>Friday</t>
        </is>
      </c>
      <c r="C1194" s="10" t="n">
        <v>45717</v>
      </c>
      <c r="D1194" s="5" t="inlineStr">
        <is>
          <t>Q4FY25</t>
        </is>
      </c>
      <c r="E1194" s="18" t="n">
        <v>115.8321</v>
      </c>
      <c r="F1194" s="8" t="n">
        <v>56886.3641</v>
      </c>
      <c r="G1194" s="9" t="n">
        <v>38227039</v>
      </c>
      <c r="H1194" s="18" t="n">
        <v>0.0025</v>
      </c>
      <c r="I1194" s="8" t="n">
        <v>0.9815</v>
      </c>
      <c r="J1194" s="9" t="n">
        <v>1676</v>
      </c>
      <c r="K1194" s="18" t="n">
        <v>115.8346</v>
      </c>
      <c r="L1194" s="8" t="n">
        <v>56887.3456</v>
      </c>
      <c r="M1194" s="9" t="n">
        <v>38228715</v>
      </c>
      <c r="N1194" s="29" t="n">
        <v>13.725</v>
      </c>
      <c r="O1194" s="30" t="n">
        <v>13.86</v>
      </c>
      <c r="P1194" s="30" t="n">
        <v>13.3325</v>
      </c>
      <c r="Q1194" s="30" t="n">
        <v>13.47</v>
      </c>
      <c r="R1194" s="31" t="n">
        <v>-0.0186</v>
      </c>
    </row>
    <row r="1195">
      <c r="A1195" s="11" t="n">
        <v>45726</v>
      </c>
      <c r="B1195" s="5" t="inlineStr">
        <is>
          <t>Monday</t>
        </is>
      </c>
      <c r="C1195" s="10" t="n">
        <v>45717</v>
      </c>
      <c r="D1195" s="5" t="inlineStr">
        <is>
          <t>Q4FY25</t>
        </is>
      </c>
      <c r="E1195" s="18" t="n">
        <v>127.0409</v>
      </c>
      <c r="F1195" s="8" t="n">
        <v>98188.0696</v>
      </c>
      <c r="G1195" s="9" t="n">
        <v>65932156</v>
      </c>
      <c r="H1195" s="18" t="n">
        <v>0.0015</v>
      </c>
      <c r="I1195" s="8" t="n">
        <v>0.825</v>
      </c>
      <c r="J1195" s="9" t="n">
        <v>1403</v>
      </c>
      <c r="K1195" s="18" t="n">
        <v>127.0424</v>
      </c>
      <c r="L1195" s="8" t="n">
        <v>98188.8946</v>
      </c>
      <c r="M1195" s="9" t="n">
        <v>65933559</v>
      </c>
      <c r="N1195" s="29" t="n">
        <v>13.47</v>
      </c>
      <c r="O1195" s="30" t="n">
        <v>14.2075</v>
      </c>
      <c r="P1195" s="30" t="n">
        <v>13.47</v>
      </c>
      <c r="Q1195" s="30" t="n">
        <v>13.99</v>
      </c>
      <c r="R1195" s="31" t="n">
        <v>0.0386</v>
      </c>
    </row>
    <row r="1196">
      <c r="A1196" s="11" t="n">
        <v>45727</v>
      </c>
      <c r="B1196" s="5" t="inlineStr">
        <is>
          <t>Tuesday</t>
        </is>
      </c>
      <c r="C1196" s="10" t="n">
        <v>45717</v>
      </c>
      <c r="D1196" s="5" t="inlineStr">
        <is>
          <t>Q4FY25</t>
        </is>
      </c>
      <c r="E1196" s="18" t="n">
        <v>203.2703</v>
      </c>
      <c r="F1196" s="8" t="n">
        <v>402887.3642</v>
      </c>
      <c r="G1196" s="9" t="n">
        <v>272053070</v>
      </c>
      <c r="H1196" s="18" t="n">
        <v>0.0013</v>
      </c>
      <c r="I1196" s="8" t="n">
        <v>0.9119</v>
      </c>
      <c r="J1196" s="9" t="n">
        <v>1555</v>
      </c>
      <c r="K1196" s="18" t="n">
        <v>203.2716</v>
      </c>
      <c r="L1196" s="8" t="n">
        <v>402888.2761</v>
      </c>
      <c r="M1196" s="9" t="n">
        <v>272054625</v>
      </c>
      <c r="N1196" s="29" t="n">
        <v>13.985</v>
      </c>
      <c r="O1196" s="30" t="n">
        <v>14.5025</v>
      </c>
      <c r="P1196" s="30" t="n">
        <v>13.675</v>
      </c>
      <c r="Q1196" s="30" t="n">
        <v>14.07</v>
      </c>
      <c r="R1196" s="31" t="n">
        <v>0.0061</v>
      </c>
    </row>
    <row r="1197">
      <c r="A1197" s="11" t="n">
        <v>45728</v>
      </c>
      <c r="B1197" s="5" t="inlineStr">
        <is>
          <t>Wednesday</t>
        </is>
      </c>
      <c r="C1197" s="10" t="n">
        <v>45717</v>
      </c>
      <c r="D1197" s="5" t="inlineStr">
        <is>
          <t>Q4FY25</t>
        </is>
      </c>
      <c r="E1197" s="18" t="n">
        <v>49.0207</v>
      </c>
      <c r="F1197" s="8" t="n">
        <v>18598.6068</v>
      </c>
      <c r="G1197" s="9" t="n">
        <v>12527535</v>
      </c>
      <c r="H1197" s="18" t="n">
        <v>0.0005999999999999999</v>
      </c>
      <c r="I1197" s="8" t="n">
        <v>0.5921999999999999</v>
      </c>
      <c r="J1197" s="9" t="n">
        <v>1027</v>
      </c>
      <c r="K1197" s="18" t="n">
        <v>49.0213</v>
      </c>
      <c r="L1197" s="8" t="n">
        <v>18599.199</v>
      </c>
      <c r="M1197" s="9" t="n">
        <v>12528562</v>
      </c>
      <c r="N1197" s="29" t="n">
        <v>14.0725</v>
      </c>
      <c r="O1197" s="30" t="n">
        <v>14.3725</v>
      </c>
      <c r="P1197" s="30" t="n">
        <v>13.635</v>
      </c>
      <c r="Q1197" s="30" t="n">
        <v>13.69</v>
      </c>
      <c r="R1197" s="31" t="n">
        <v>-0.0272</v>
      </c>
    </row>
    <row r="1198">
      <c r="A1198" s="11" t="n">
        <v>45729</v>
      </c>
      <c r="B1198" s="5" t="inlineStr">
        <is>
          <t>Thursday</t>
        </is>
      </c>
      <c r="C1198" s="10" t="n">
        <v>45717</v>
      </c>
      <c r="D1198" s="5" t="inlineStr">
        <is>
          <t>Q4FY25</t>
        </is>
      </c>
      <c r="E1198" s="18" t="n">
        <v>43.9871</v>
      </c>
      <c r="F1198" s="8" t="n">
        <v>21163.0943</v>
      </c>
      <c r="G1198" s="9" t="n">
        <v>14264325</v>
      </c>
      <c r="H1198" s="18" t="n">
        <v>0.0014</v>
      </c>
      <c r="I1198" s="8" t="n">
        <v>0.1527</v>
      </c>
      <c r="J1198" s="9" t="n">
        <v>243</v>
      </c>
      <c r="K1198" s="18" t="n">
        <v>43.9885</v>
      </c>
      <c r="L1198" s="8" t="n">
        <v>21163.247</v>
      </c>
      <c r="M1198" s="9" t="n">
        <v>14264568</v>
      </c>
      <c r="N1198" s="29" t="n">
        <v>13.6925</v>
      </c>
      <c r="O1198" s="30" t="n">
        <v>13.9275</v>
      </c>
      <c r="P1198" s="30" t="n">
        <v>13.2225</v>
      </c>
      <c r="Q1198" s="30" t="n">
        <v>13.28</v>
      </c>
      <c r="R1198" s="31" t="n">
        <v>-0.0301</v>
      </c>
    </row>
    <row r="1199">
      <c r="A1199" s="11" t="n">
        <v>45733</v>
      </c>
      <c r="B1199" s="5" t="inlineStr">
        <is>
          <t>Monday</t>
        </is>
      </c>
      <c r="C1199" s="10" t="n">
        <v>45717</v>
      </c>
      <c r="D1199" s="5" t="inlineStr">
        <is>
          <t>Q4FY25</t>
        </is>
      </c>
      <c r="E1199" s="18" t="n">
        <v>136.4877</v>
      </c>
      <c r="F1199" s="8" t="n">
        <v>96477.39230000001</v>
      </c>
      <c r="G1199" s="9" t="n">
        <v>65013565</v>
      </c>
      <c r="H1199" s="18" t="n">
        <v>0.0028</v>
      </c>
      <c r="I1199" s="8" t="n">
        <v>0.3405</v>
      </c>
      <c r="J1199" s="9" t="n">
        <v>564</v>
      </c>
      <c r="K1199" s="18" t="n">
        <v>136.4905</v>
      </c>
      <c r="L1199" s="8" t="n">
        <v>96477.7328</v>
      </c>
      <c r="M1199" s="9" t="n">
        <v>65014129</v>
      </c>
      <c r="N1199" s="29" t="n">
        <v>13.28</v>
      </c>
      <c r="O1199" s="30" t="n">
        <v>14.0975</v>
      </c>
      <c r="P1199" s="30" t="n">
        <v>13.28</v>
      </c>
      <c r="Q1199" s="30" t="n">
        <v>13.42</v>
      </c>
      <c r="R1199" s="31" t="n">
        <v>0.0105</v>
      </c>
    </row>
    <row r="1200">
      <c r="A1200" s="11" t="n">
        <v>45734</v>
      </c>
      <c r="B1200" s="5" t="inlineStr">
        <is>
          <t>Tuesday</t>
        </is>
      </c>
      <c r="C1200" s="10" t="n">
        <v>45717</v>
      </c>
      <c r="D1200" s="5" t="inlineStr">
        <is>
          <t>Q4FY25</t>
        </is>
      </c>
      <c r="E1200" s="18" t="n">
        <v>263.1727</v>
      </c>
      <c r="F1200" s="8" t="n">
        <v>419134.9733</v>
      </c>
      <c r="G1200" s="9" t="n">
        <v>279460604</v>
      </c>
      <c r="H1200" s="18" t="n">
        <v>0.0023</v>
      </c>
      <c r="I1200" s="8" t="n">
        <v>0.259</v>
      </c>
      <c r="J1200" s="9" t="n">
        <v>419</v>
      </c>
      <c r="K1200" s="18" t="n">
        <v>263.175</v>
      </c>
      <c r="L1200" s="8" t="n">
        <v>419135.2323</v>
      </c>
      <c r="M1200" s="9" t="n">
        <v>279461023</v>
      </c>
      <c r="N1200" s="29" t="n">
        <v>13.415</v>
      </c>
      <c r="O1200" s="30" t="n">
        <v>13.6525</v>
      </c>
      <c r="P1200" s="30" t="n">
        <v>11.3425</v>
      </c>
      <c r="Q1200" s="30" t="n">
        <v>13.21</v>
      </c>
      <c r="R1200" s="31" t="n">
        <v>-0.0153</v>
      </c>
    </row>
    <row r="1201">
      <c r="A1201" s="11" t="n">
        <v>45735</v>
      </c>
      <c r="B1201" s="5" t="inlineStr">
        <is>
          <t>Wednesday</t>
        </is>
      </c>
      <c r="C1201" s="10" t="n">
        <v>45717</v>
      </c>
      <c r="D1201" s="5" t="inlineStr">
        <is>
          <t>Q4FY25</t>
        </is>
      </c>
      <c r="E1201" s="18" t="n">
        <v>36.6061</v>
      </c>
      <c r="F1201" s="8" t="n">
        <v>12756.635</v>
      </c>
      <c r="G1201" s="9" t="n">
        <v>8429211</v>
      </c>
      <c r="H1201" s="18" t="n">
        <v>0.0048</v>
      </c>
      <c r="I1201" s="8" t="n">
        <v>0.5225</v>
      </c>
      <c r="J1201" s="9" t="n">
        <v>867</v>
      </c>
      <c r="K1201" s="18" t="n">
        <v>36.6109</v>
      </c>
      <c r="L1201" s="8" t="n">
        <v>12757.1575</v>
      </c>
      <c r="M1201" s="9" t="n">
        <v>8430078</v>
      </c>
      <c r="N1201" s="29" t="n">
        <v>13.21</v>
      </c>
      <c r="O1201" s="30" t="n">
        <v>13.5725</v>
      </c>
      <c r="P1201" s="30" t="n">
        <v>12.585</v>
      </c>
      <c r="Q1201" s="30" t="n">
        <v>13.3</v>
      </c>
      <c r="R1201" s="31" t="n">
        <v>0.0068</v>
      </c>
    </row>
    <row r="1202">
      <c r="A1202" s="11" t="n">
        <v>45736</v>
      </c>
      <c r="B1202" s="5" t="inlineStr">
        <is>
          <t>Thursday</t>
        </is>
      </c>
      <c r="C1202" s="10" t="n">
        <v>45717</v>
      </c>
      <c r="D1202" s="5" t="inlineStr">
        <is>
          <t>Q4FY25</t>
        </is>
      </c>
      <c r="E1202" s="18" t="n">
        <v>44.3419</v>
      </c>
      <c r="F1202" s="8" t="n">
        <v>19324.6351</v>
      </c>
      <c r="G1202" s="9" t="n">
        <v>12686759</v>
      </c>
      <c r="H1202" s="18" t="n">
        <v>0.0032</v>
      </c>
      <c r="I1202" s="8" t="n">
        <v>0.6611</v>
      </c>
      <c r="J1202" s="9" t="n">
        <v>1088</v>
      </c>
      <c r="K1202" s="18" t="n">
        <v>44.3451</v>
      </c>
      <c r="L1202" s="8" t="n">
        <v>19325.2962</v>
      </c>
      <c r="M1202" s="9" t="n">
        <v>12687847</v>
      </c>
      <c r="N1202" s="29" t="n">
        <v>13.2975</v>
      </c>
      <c r="O1202" s="30" t="n">
        <v>13.2975</v>
      </c>
      <c r="P1202" s="30" t="n">
        <v>12.5125</v>
      </c>
      <c r="Q1202" s="30" t="n">
        <v>12.6</v>
      </c>
      <c r="R1202" s="31" t="n">
        <v>-0.0525</v>
      </c>
    </row>
    <row r="1203">
      <c r="A1203" s="11" t="n">
        <v>45737</v>
      </c>
      <c r="B1203" s="5" t="inlineStr">
        <is>
          <t>Friday</t>
        </is>
      </c>
      <c r="C1203" s="10" t="n">
        <v>45717</v>
      </c>
      <c r="D1203" s="5" t="inlineStr">
        <is>
          <t>Q4FY25</t>
        </is>
      </c>
      <c r="E1203" s="18" t="n">
        <v>127.7477</v>
      </c>
      <c r="F1203" s="8" t="n">
        <v>66587.2962</v>
      </c>
      <c r="G1203" s="9" t="n">
        <v>43235711</v>
      </c>
      <c r="H1203" s="18" t="n">
        <v>0.0053</v>
      </c>
      <c r="I1203" s="8" t="n">
        <v>1.5399</v>
      </c>
      <c r="J1203" s="9" t="n">
        <v>2523</v>
      </c>
      <c r="K1203" s="18" t="n">
        <v>127.753</v>
      </c>
      <c r="L1203" s="8" t="n">
        <v>66588.8361</v>
      </c>
      <c r="M1203" s="9" t="n">
        <v>43238234</v>
      </c>
      <c r="N1203" s="29" t="n">
        <v>12.6025</v>
      </c>
      <c r="O1203" s="30" t="n">
        <v>12.835</v>
      </c>
      <c r="P1203" s="30" t="n">
        <v>10.695</v>
      </c>
      <c r="Q1203" s="30" t="n">
        <v>12.58</v>
      </c>
      <c r="R1203" s="31" t="n">
        <v>-0.0018</v>
      </c>
    </row>
    <row r="1204">
      <c r="A1204" s="11" t="n">
        <v>45740</v>
      </c>
      <c r="B1204" s="5" t="inlineStr">
        <is>
          <t>Monday</t>
        </is>
      </c>
      <c r="C1204" s="10" t="n">
        <v>45717</v>
      </c>
      <c r="D1204" s="5" t="inlineStr">
        <is>
          <t>Q4FY25</t>
        </is>
      </c>
      <c r="E1204" s="18" t="n">
        <v>168.1131</v>
      </c>
      <c r="F1204" s="8" t="n">
        <v>105016.7636</v>
      </c>
      <c r="G1204" s="9" t="n">
        <v>67235178</v>
      </c>
      <c r="H1204" s="18" t="n">
        <v>0.0034</v>
      </c>
      <c r="I1204" s="8" t="n">
        <v>0.371</v>
      </c>
      <c r="J1204" s="9" t="n">
        <v>591</v>
      </c>
      <c r="K1204" s="18" t="n">
        <v>168.1165</v>
      </c>
      <c r="L1204" s="8" t="n">
        <v>105017.1346</v>
      </c>
      <c r="M1204" s="9" t="n">
        <v>67235769</v>
      </c>
      <c r="N1204" s="29" t="n">
        <v>12.575</v>
      </c>
      <c r="O1204" s="30" t="n">
        <v>13.9525</v>
      </c>
      <c r="P1204" s="30" t="n">
        <v>12.575</v>
      </c>
      <c r="Q1204" s="30" t="n">
        <v>13.7</v>
      </c>
      <c r="R1204" s="31" t="n">
        <v>0.0895</v>
      </c>
    </row>
    <row r="1205">
      <c r="A1205" s="11" t="n">
        <v>45741</v>
      </c>
      <c r="B1205" s="5" t="inlineStr">
        <is>
          <t>Tuesday</t>
        </is>
      </c>
      <c r="C1205" s="10" t="n">
        <v>45717</v>
      </c>
      <c r="D1205" s="5" t="inlineStr">
        <is>
          <t>Q4FY25</t>
        </is>
      </c>
      <c r="E1205" s="18" t="n">
        <v>347.2317</v>
      </c>
      <c r="F1205" s="8" t="n">
        <v>493426.7301</v>
      </c>
      <c r="G1205" s="9" t="n">
        <v>313640504</v>
      </c>
      <c r="H1205" s="18" t="n">
        <v>0.0012</v>
      </c>
      <c r="I1205" s="8" t="n">
        <v>0.2192</v>
      </c>
      <c r="J1205" s="9" t="n">
        <v>348</v>
      </c>
      <c r="K1205" s="18" t="n">
        <v>347.2329</v>
      </c>
      <c r="L1205" s="8" t="n">
        <v>493426.9493</v>
      </c>
      <c r="M1205" s="9" t="n">
        <v>313640852</v>
      </c>
      <c r="N1205" s="29" t="n">
        <v>13.7</v>
      </c>
      <c r="O1205" s="30" t="n">
        <v>14.475</v>
      </c>
      <c r="P1205" s="30" t="n">
        <v>13.49</v>
      </c>
      <c r="Q1205" s="30" t="n">
        <v>13.64</v>
      </c>
      <c r="R1205" s="31" t="n">
        <v>-0.0044</v>
      </c>
    </row>
    <row r="1206">
      <c r="A1206" s="11" t="n">
        <v>45742</v>
      </c>
      <c r="B1206" s="5" t="inlineStr">
        <is>
          <t>Wednesday</t>
        </is>
      </c>
      <c r="C1206" s="10" t="n">
        <v>45717</v>
      </c>
      <c r="D1206" s="5" t="inlineStr">
        <is>
          <t>Q4FY25</t>
        </is>
      </c>
      <c r="E1206" s="18" t="n">
        <v>56.9455</v>
      </c>
      <c r="F1206" s="8" t="n">
        <v>18728.7586</v>
      </c>
      <c r="G1206" s="9" t="n">
        <v>12009153</v>
      </c>
      <c r="H1206" s="18" t="n">
        <v>0.0042</v>
      </c>
      <c r="I1206" s="8" t="n">
        <v>0.8964</v>
      </c>
      <c r="J1206" s="9" t="n">
        <v>1374</v>
      </c>
      <c r="K1206" s="18" t="n">
        <v>56.9497</v>
      </c>
      <c r="L1206" s="8" t="n">
        <v>18729.655</v>
      </c>
      <c r="M1206" s="9" t="n">
        <v>12010527</v>
      </c>
      <c r="N1206" s="29" t="n">
        <v>13.635</v>
      </c>
      <c r="O1206" s="30" t="n">
        <v>13.915</v>
      </c>
      <c r="P1206" s="30" t="n">
        <v>13.305</v>
      </c>
      <c r="Q1206" s="30" t="n">
        <v>13.47</v>
      </c>
      <c r="R1206" s="31" t="n">
        <v>-0.0121</v>
      </c>
    </row>
    <row r="1207">
      <c r="A1207" s="11" t="n">
        <v>45743</v>
      </c>
      <c r="B1207" s="5" t="inlineStr">
        <is>
          <t>Thursday</t>
        </is>
      </c>
      <c r="C1207" s="10" t="n">
        <v>45717</v>
      </c>
      <c r="D1207" s="5" t="inlineStr">
        <is>
          <t>Q4FY25</t>
        </is>
      </c>
      <c r="E1207" s="18" t="n">
        <v>38.5479</v>
      </c>
      <c r="F1207" s="8" t="n">
        <v>15206.2482</v>
      </c>
      <c r="G1207" s="9" t="n">
        <v>9764460</v>
      </c>
      <c r="H1207" s="18" t="n">
        <v>0.002</v>
      </c>
      <c r="I1207" s="8" t="n">
        <v>0.2206</v>
      </c>
      <c r="J1207" s="9" t="n">
        <v>308</v>
      </c>
      <c r="K1207" s="18" t="n">
        <v>38.5499</v>
      </c>
      <c r="L1207" s="8" t="n">
        <v>15206.4688</v>
      </c>
      <c r="M1207" s="9" t="n">
        <v>9764768</v>
      </c>
      <c r="N1207" s="29" t="n">
        <v>13.47</v>
      </c>
      <c r="O1207" s="30" t="n">
        <v>13.85</v>
      </c>
      <c r="P1207" s="30" t="n">
        <v>12.9775</v>
      </c>
      <c r="Q1207" s="30" t="n">
        <v>13.3</v>
      </c>
      <c r="R1207" s="31" t="n">
        <v>-0.0126</v>
      </c>
    </row>
    <row r="1208">
      <c r="A1208" s="11" t="n">
        <v>45744</v>
      </c>
      <c r="B1208" s="5" t="inlineStr">
        <is>
          <t>Friday</t>
        </is>
      </c>
      <c r="C1208" s="10" t="n">
        <v>45717</v>
      </c>
      <c r="D1208" s="5" t="inlineStr">
        <is>
          <t>Q4FY25</t>
        </is>
      </c>
      <c r="E1208" s="18" t="n">
        <v>155.8472</v>
      </c>
      <c r="F1208" s="8" t="n">
        <v>88731.5183</v>
      </c>
      <c r="G1208" s="9" t="n">
        <v>57193584</v>
      </c>
      <c r="H1208" s="18" t="n">
        <v>0.0019</v>
      </c>
      <c r="I1208" s="8" t="n">
        <v>0.2346</v>
      </c>
      <c r="J1208" s="9" t="n">
        <v>368</v>
      </c>
      <c r="K1208" s="18" t="n">
        <v>155.8491</v>
      </c>
      <c r="L1208" s="8" t="n">
        <v>88731.75290000001</v>
      </c>
      <c r="M1208" s="9" t="n">
        <v>57193952</v>
      </c>
      <c r="N1208" s="29" t="n">
        <v>13.3</v>
      </c>
      <c r="O1208" s="30" t="n">
        <v>13.61</v>
      </c>
      <c r="P1208" s="30" t="n">
        <v>12.5725</v>
      </c>
      <c r="Q1208" s="30" t="n">
        <v>12.72</v>
      </c>
      <c r="R1208" s="31" t="n">
        <v>-0.0436</v>
      </c>
    </row>
    <row r="1209">
      <c r="A1209" s="11" t="n">
        <v>45748</v>
      </c>
      <c r="B1209" s="5" t="inlineStr">
        <is>
          <t>Tuesday</t>
        </is>
      </c>
      <c r="C1209" s="10" t="n">
        <v>45748</v>
      </c>
      <c r="D1209" s="5" t="inlineStr">
        <is>
          <t>Q1FY26</t>
        </is>
      </c>
      <c r="E1209" s="18" t="n">
        <v>301.7905</v>
      </c>
      <c r="F1209" s="8" t="n">
        <v>422292.0267</v>
      </c>
      <c r="G1209" s="9" t="n">
        <v>275954328</v>
      </c>
      <c r="H1209" s="18" t="n">
        <v>0.0005999999999999999</v>
      </c>
      <c r="I1209" s="8" t="n">
        <v>0.164</v>
      </c>
      <c r="J1209" s="9" t="n">
        <v>255</v>
      </c>
      <c r="K1209" s="18" t="n">
        <v>301.7911</v>
      </c>
      <c r="L1209" s="8" t="n">
        <v>422292.1907</v>
      </c>
      <c r="M1209" s="9" t="n">
        <v>275954583</v>
      </c>
      <c r="N1209" s="29" t="n">
        <v>12.7175</v>
      </c>
      <c r="O1209" s="30" t="n">
        <v>14.0525</v>
      </c>
      <c r="P1209" s="30" t="n">
        <v>12.7175</v>
      </c>
      <c r="Q1209" s="30" t="n">
        <v>13.78</v>
      </c>
      <c r="R1209" s="31" t="n">
        <v>0.0835</v>
      </c>
    </row>
    <row r="1210">
      <c r="A1210" s="11" t="n">
        <v>45749</v>
      </c>
      <c r="B1210" s="5" t="inlineStr">
        <is>
          <t>Wednesday</t>
        </is>
      </c>
      <c r="C1210" s="10" t="n">
        <v>45748</v>
      </c>
      <c r="D1210" s="5" t="inlineStr">
        <is>
          <t>Q1FY26</t>
        </is>
      </c>
      <c r="E1210" s="18" t="n">
        <v>52.8712</v>
      </c>
      <c r="F1210" s="8" t="n">
        <v>16327.3533</v>
      </c>
      <c r="G1210" s="9" t="n">
        <v>10645177</v>
      </c>
      <c r="H1210" s="18" t="n">
        <v>0.0005</v>
      </c>
      <c r="I1210" s="8" t="n">
        <v>0.2201</v>
      </c>
      <c r="J1210" s="9" t="n">
        <v>342</v>
      </c>
      <c r="K1210" s="18" t="n">
        <v>52.8717</v>
      </c>
      <c r="L1210" s="8" t="n">
        <v>16327.5734</v>
      </c>
      <c r="M1210" s="9" t="n">
        <v>10645519</v>
      </c>
      <c r="N1210" s="29" t="n">
        <v>13.7825</v>
      </c>
      <c r="O1210" s="30" t="n">
        <v>14.1425</v>
      </c>
      <c r="P1210" s="30" t="n">
        <v>13.5125</v>
      </c>
      <c r="Q1210" s="30" t="n">
        <v>13.72</v>
      </c>
      <c r="R1210" s="31" t="n">
        <v>-0.0045</v>
      </c>
    </row>
    <row r="1211">
      <c r="A1211" s="11" t="n">
        <v>45750</v>
      </c>
      <c r="B1211" s="5" t="inlineStr">
        <is>
          <t>Thursday</t>
        </is>
      </c>
      <c r="C1211" s="10" t="n">
        <v>45748</v>
      </c>
      <c r="D1211" s="5" t="inlineStr">
        <is>
          <t>Q1FY26</t>
        </is>
      </c>
      <c r="E1211" s="18" t="n">
        <v>42.404</v>
      </c>
      <c r="F1211" s="8" t="n">
        <v>18120.3229</v>
      </c>
      <c r="G1211" s="9" t="n">
        <v>11865276</v>
      </c>
      <c r="H1211" s="18" t="n">
        <v>0.0013</v>
      </c>
      <c r="I1211" s="8" t="n">
        <v>0.3979</v>
      </c>
      <c r="J1211" s="9" t="n">
        <v>621</v>
      </c>
      <c r="K1211" s="18" t="n">
        <v>42.4053</v>
      </c>
      <c r="L1211" s="8" t="n">
        <v>18120.7208</v>
      </c>
      <c r="M1211" s="9" t="n">
        <v>11865897</v>
      </c>
      <c r="N1211" s="29" t="n">
        <v>13.7225</v>
      </c>
      <c r="O1211" s="30" t="n">
        <v>14.1075</v>
      </c>
      <c r="P1211" s="30" t="n">
        <v>13.41</v>
      </c>
      <c r="Q1211" s="30" t="n">
        <v>13.6</v>
      </c>
      <c r="R1211" s="31" t="n">
        <v>-0.0089</v>
      </c>
    </row>
    <row r="1212">
      <c r="A1212" s="11" t="n">
        <v>45751</v>
      </c>
      <c r="B1212" s="5" t="inlineStr">
        <is>
          <t>Friday</t>
        </is>
      </c>
      <c r="C1212" s="10" t="n">
        <v>45748</v>
      </c>
      <c r="D1212" s="5" t="inlineStr">
        <is>
          <t>Q1FY26</t>
        </is>
      </c>
      <c r="E1212" s="18" t="n">
        <v>125.3114</v>
      </c>
      <c r="F1212" s="8" t="n">
        <v>59655.8016</v>
      </c>
      <c r="G1212" s="9" t="n">
        <v>39380265</v>
      </c>
      <c r="H1212" s="18" t="n">
        <v>0.0009</v>
      </c>
      <c r="I1212" s="8" t="n">
        <v>0.3009</v>
      </c>
      <c r="J1212" s="9" t="n">
        <v>449</v>
      </c>
      <c r="K1212" s="18" t="n">
        <v>125.3123</v>
      </c>
      <c r="L1212" s="8" t="n">
        <v>59656.1025</v>
      </c>
      <c r="M1212" s="9" t="n">
        <v>39380714</v>
      </c>
      <c r="N1212" s="29" t="n">
        <v>13.6</v>
      </c>
      <c r="O1212" s="30" t="n">
        <v>14.2475</v>
      </c>
      <c r="P1212" s="30" t="n">
        <v>13.395</v>
      </c>
      <c r="Q1212" s="30" t="n">
        <v>13.76</v>
      </c>
      <c r="R1212" s="31" t="n">
        <v>0.0118</v>
      </c>
    </row>
    <row r="1213">
      <c r="A1213" s="11" t="n">
        <v>45754</v>
      </c>
      <c r="B1213" s="5" t="inlineStr">
        <is>
          <t>Monday</t>
        </is>
      </c>
      <c r="C1213" s="10" t="n">
        <v>45748</v>
      </c>
      <c r="D1213" s="5" t="inlineStr">
        <is>
          <t>Q1FY26</t>
        </is>
      </c>
      <c r="E1213" s="18" t="n">
        <v>312.7168</v>
      </c>
      <c r="F1213" s="8" t="n">
        <v>83570.334</v>
      </c>
      <c r="G1213" s="9" t="n">
        <v>56780542</v>
      </c>
      <c r="H1213" s="18" t="n">
        <v>0.001</v>
      </c>
      <c r="I1213" s="8" t="n">
        <v>0.1025</v>
      </c>
      <c r="J1213" s="9" t="n">
        <v>156</v>
      </c>
      <c r="K1213" s="18" t="n">
        <v>312.7178</v>
      </c>
      <c r="L1213" s="8" t="n">
        <v>83570.4365</v>
      </c>
      <c r="M1213" s="9" t="n">
        <v>56780698</v>
      </c>
      <c r="N1213" s="29" t="n">
        <v>13.755</v>
      </c>
      <c r="O1213" s="30" t="n">
        <v>23.1875</v>
      </c>
      <c r="P1213" s="30" t="n">
        <v>13.755</v>
      </c>
      <c r="Q1213" s="30" t="n">
        <v>22.79</v>
      </c>
      <c r="R1213" s="31" t="n">
        <v>0.6569</v>
      </c>
    </row>
    <row r="1214">
      <c r="A1214" s="11" t="n">
        <v>45755</v>
      </c>
      <c r="B1214" s="5" t="inlineStr">
        <is>
          <t>Tuesday</t>
        </is>
      </c>
      <c r="C1214" s="10" t="n">
        <v>45748</v>
      </c>
      <c r="D1214" s="5" t="inlineStr">
        <is>
          <t>Q1FY26</t>
        </is>
      </c>
      <c r="E1214" s="18" t="n">
        <v>534.4654</v>
      </c>
      <c r="F1214" s="8" t="n">
        <v>464997.1478</v>
      </c>
      <c r="G1214" s="9" t="n">
        <v>313382828</v>
      </c>
      <c r="H1214" s="18" t="n">
        <v>0.0007</v>
      </c>
      <c r="I1214" s="8" t="n">
        <v>0.1026</v>
      </c>
      <c r="J1214" s="9" t="n">
        <v>152</v>
      </c>
      <c r="K1214" s="18" t="n">
        <v>534.4661</v>
      </c>
      <c r="L1214" s="8" t="n">
        <v>464997.2504</v>
      </c>
      <c r="M1214" s="9" t="n">
        <v>313382980</v>
      </c>
      <c r="N1214" s="29" t="n">
        <v>22.7925</v>
      </c>
      <c r="O1214" s="30" t="n">
        <v>22.7925</v>
      </c>
      <c r="P1214" s="30" t="n">
        <v>19.3825</v>
      </c>
      <c r="Q1214" s="30" t="n">
        <v>20.44</v>
      </c>
      <c r="R1214" s="31" t="n">
        <v>-0.1032</v>
      </c>
    </row>
    <row r="1215">
      <c r="A1215" s="11" t="n">
        <v>45756</v>
      </c>
      <c r="B1215" s="5" t="inlineStr">
        <is>
          <t>Wednesday</t>
        </is>
      </c>
      <c r="C1215" s="10" t="n">
        <v>45748</v>
      </c>
      <c r="D1215" s="5" t="inlineStr">
        <is>
          <t>Q1FY26</t>
        </is>
      </c>
      <c r="E1215" s="18" t="n">
        <v>55.2417</v>
      </c>
      <c r="F1215" s="8" t="n">
        <v>14260.7987</v>
      </c>
      <c r="G1215" s="9" t="n">
        <v>9633172</v>
      </c>
      <c r="H1215" s="18" t="n">
        <v>0.0003</v>
      </c>
      <c r="I1215" s="8" t="n">
        <v>0.1531</v>
      </c>
      <c r="J1215" s="9" t="n">
        <v>242</v>
      </c>
      <c r="K1215" s="18" t="n">
        <v>55.242</v>
      </c>
      <c r="L1215" s="8" t="n">
        <v>14260.9518</v>
      </c>
      <c r="M1215" s="9" t="n">
        <v>9633414</v>
      </c>
      <c r="N1215" s="29" t="n">
        <v>20.4425</v>
      </c>
      <c r="O1215" s="30" t="n">
        <v>21.7475</v>
      </c>
      <c r="P1215" s="30" t="n">
        <v>19.6975</v>
      </c>
      <c r="Q1215" s="30" t="n">
        <v>21.43</v>
      </c>
      <c r="R1215" s="31" t="n">
        <v>0.0483</v>
      </c>
    </row>
    <row r="1216">
      <c r="A1216" s="11" t="n">
        <v>45758</v>
      </c>
      <c r="B1216" s="5" t="inlineStr">
        <is>
          <t>Friday</t>
        </is>
      </c>
      <c r="C1216" s="10" t="n">
        <v>45748</v>
      </c>
      <c r="D1216" s="5" t="inlineStr">
        <is>
          <t>Q1FY26</t>
        </is>
      </c>
      <c r="E1216" s="18" t="n">
        <v>177.8233</v>
      </c>
      <c r="F1216" s="8" t="n">
        <v>57461.9316</v>
      </c>
      <c r="G1216" s="9" t="n">
        <v>38239948</v>
      </c>
      <c r="H1216" s="18" t="n">
        <v>0.0011</v>
      </c>
      <c r="I1216" s="8" t="n">
        <v>0.054</v>
      </c>
      <c r="J1216" s="9" t="n">
        <v>83</v>
      </c>
      <c r="K1216" s="18" t="n">
        <v>177.8244</v>
      </c>
      <c r="L1216" s="8" t="n">
        <v>57461.9856</v>
      </c>
      <c r="M1216" s="9" t="n">
        <v>38240031</v>
      </c>
      <c r="N1216" s="29" t="n">
        <v>21.43</v>
      </c>
      <c r="O1216" s="30" t="n">
        <v>21.43</v>
      </c>
      <c r="P1216" s="30" t="n">
        <v>18.855</v>
      </c>
      <c r="Q1216" s="30" t="n">
        <v>20.11</v>
      </c>
      <c r="R1216" s="31" t="n">
        <v>-0.0616</v>
      </c>
    </row>
    <row r="1217">
      <c r="A1217" s="11" t="n">
        <v>45762</v>
      </c>
      <c r="B1217" s="5" t="inlineStr">
        <is>
          <t>Tuesday</t>
        </is>
      </c>
      <c r="C1217" s="10" t="n">
        <v>45748</v>
      </c>
      <c r="D1217" s="5" t="inlineStr">
        <is>
          <t>Q1FY26</t>
        </is>
      </c>
      <c r="E1217" s="18" t="n">
        <v>148.5979</v>
      </c>
      <c r="F1217" s="8" t="n">
        <v>312578.3479</v>
      </c>
      <c r="G1217" s="9" t="n">
        <v>204026848</v>
      </c>
      <c r="H1217" s="18" t="n">
        <v>0.0005999999999999999</v>
      </c>
      <c r="I1217" s="8" t="n">
        <v>0.0342</v>
      </c>
      <c r="J1217" s="9" t="n">
        <v>49</v>
      </c>
      <c r="K1217" s="18" t="n">
        <v>148.5985</v>
      </c>
      <c r="L1217" s="8" t="n">
        <v>312578.3821</v>
      </c>
      <c r="M1217" s="9" t="n">
        <v>204026897</v>
      </c>
      <c r="N1217" s="29" t="n">
        <v>20.1075</v>
      </c>
      <c r="O1217" s="30" t="n">
        <v>20.1075</v>
      </c>
      <c r="P1217" s="30" t="n">
        <v>15.9725</v>
      </c>
      <c r="Q1217" s="30" t="n">
        <v>16.13</v>
      </c>
      <c r="R1217" s="31" t="n">
        <v>-0.1978</v>
      </c>
    </row>
    <row r="1218">
      <c r="A1218" s="11" t="n">
        <v>45763</v>
      </c>
      <c r="B1218" s="5" t="inlineStr">
        <is>
          <t>Wednesday</t>
        </is>
      </c>
      <c r="C1218" s="10" t="n">
        <v>45748</v>
      </c>
      <c r="D1218" s="5" t="inlineStr">
        <is>
          <t>Q1FY26</t>
        </is>
      </c>
      <c r="E1218" s="18" t="n">
        <v>50.1654</v>
      </c>
      <c r="F1218" s="8" t="n">
        <v>15207.0069</v>
      </c>
      <c r="G1218" s="9" t="n">
        <v>9889771</v>
      </c>
      <c r="H1218" s="18" t="n">
        <v>0.0003</v>
      </c>
      <c r="I1218" s="8" t="n">
        <v>0.008699999999999999</v>
      </c>
      <c r="J1218" s="9" t="n">
        <v>14</v>
      </c>
      <c r="K1218" s="18" t="n">
        <v>50.1657</v>
      </c>
      <c r="L1218" s="8" t="n">
        <v>15207.0156</v>
      </c>
      <c r="M1218" s="9" t="n">
        <v>9889785</v>
      </c>
      <c r="N1218" s="29" t="n">
        <v>16.125</v>
      </c>
      <c r="O1218" s="30" t="n">
        <v>16.125</v>
      </c>
      <c r="P1218" s="30" t="n">
        <v>15.115</v>
      </c>
      <c r="Q1218" s="30" t="n">
        <v>15.87</v>
      </c>
      <c r="R1218" s="31" t="n">
        <v>-0.0158</v>
      </c>
    </row>
    <row r="1219">
      <c r="A1219" s="11" t="n">
        <v>45764</v>
      </c>
      <c r="B1219" s="5" t="inlineStr">
        <is>
          <t>Thursday</t>
        </is>
      </c>
      <c r="C1219" s="10" t="n">
        <v>45748</v>
      </c>
      <c r="D1219" s="5" t="inlineStr">
        <is>
          <t>Q1FY26</t>
        </is>
      </c>
      <c r="E1219" s="18" t="n">
        <v>81.88639999999999</v>
      </c>
      <c r="F1219" s="8" t="n">
        <v>26785.2241</v>
      </c>
      <c r="G1219" s="9" t="n">
        <v>17244883</v>
      </c>
      <c r="H1219" s="18" t="n">
        <v>0.0001</v>
      </c>
      <c r="I1219" s="8" t="n">
        <v>0.008500000000000001</v>
      </c>
      <c r="J1219" s="9" t="n">
        <v>10</v>
      </c>
      <c r="K1219" s="18" t="n">
        <v>81.8865</v>
      </c>
      <c r="L1219" s="8" t="n">
        <v>26785.2326</v>
      </c>
      <c r="M1219" s="9" t="n">
        <v>17244893</v>
      </c>
      <c r="N1219" s="29" t="n">
        <v>15.865</v>
      </c>
      <c r="O1219" s="30" t="n">
        <v>16.4625</v>
      </c>
      <c r="P1219" s="30" t="n">
        <v>15.09</v>
      </c>
      <c r="Q1219" s="30" t="n">
        <v>15.47</v>
      </c>
      <c r="R1219" s="31" t="n">
        <v>-0.0249</v>
      </c>
    </row>
    <row r="1220">
      <c r="A1220" s="11" t="n">
        <v>45768</v>
      </c>
      <c r="B1220" s="5" t="inlineStr">
        <is>
          <t>Monday</t>
        </is>
      </c>
      <c r="C1220" s="10" t="n">
        <v>45748</v>
      </c>
      <c r="D1220" s="5" t="inlineStr">
        <is>
          <t>Q1FY26</t>
        </is>
      </c>
      <c r="E1220" s="18" t="n">
        <v>167.178</v>
      </c>
      <c r="F1220" s="8" t="n">
        <v>96613.02830000001</v>
      </c>
      <c r="G1220" s="9" t="n">
        <v>60994944</v>
      </c>
      <c r="H1220" s="18" t="n">
        <v>0.0005999999999999999</v>
      </c>
      <c r="I1220" s="8" t="n">
        <v>0.0249</v>
      </c>
      <c r="J1220" s="9" t="n">
        <v>33</v>
      </c>
      <c r="K1220" s="18" t="n">
        <v>167.1786</v>
      </c>
      <c r="L1220" s="8" t="n">
        <v>96613.05319999999</v>
      </c>
      <c r="M1220" s="9" t="n">
        <v>60994977</v>
      </c>
      <c r="N1220" s="29" t="n">
        <v>15.4675</v>
      </c>
      <c r="O1220" s="30" t="n">
        <v>16.3325</v>
      </c>
      <c r="P1220" s="30" t="n">
        <v>14.2175</v>
      </c>
      <c r="Q1220" s="30" t="n">
        <v>15.52</v>
      </c>
      <c r="R1220" s="31" t="n">
        <v>0.0034</v>
      </c>
    </row>
    <row r="1221">
      <c r="A1221" s="11" t="n">
        <v>45769</v>
      </c>
      <c r="B1221" s="5" t="inlineStr">
        <is>
          <t>Tuesday</t>
        </is>
      </c>
      <c r="C1221" s="10" t="n">
        <v>45748</v>
      </c>
      <c r="D1221" s="5" t="inlineStr">
        <is>
          <t>Q1FY26</t>
        </is>
      </c>
      <c r="E1221" s="18" t="n">
        <v>195.7169</v>
      </c>
      <c r="F1221" s="8" t="n">
        <v>406172.2705</v>
      </c>
      <c r="G1221" s="9" t="n">
        <v>255184687</v>
      </c>
      <c r="H1221" s="18" t="n">
        <v>0.0003</v>
      </c>
      <c r="I1221" s="8" t="n">
        <v>0.0175</v>
      </c>
      <c r="J1221" s="9" t="n">
        <v>23</v>
      </c>
      <c r="K1221" s="18" t="n">
        <v>195.7172</v>
      </c>
      <c r="L1221" s="8" t="n">
        <v>406172.288</v>
      </c>
      <c r="M1221" s="9" t="n">
        <v>255184710</v>
      </c>
      <c r="N1221" s="29" t="n">
        <v>15.515</v>
      </c>
      <c r="O1221" s="30" t="n">
        <v>16.0075</v>
      </c>
      <c r="P1221" s="30" t="n">
        <v>14.54</v>
      </c>
      <c r="Q1221" s="30" t="n">
        <v>15.23</v>
      </c>
      <c r="R1221" s="31" t="n">
        <v>-0.0184</v>
      </c>
    </row>
    <row r="1222">
      <c r="A1222" s="11" t="n">
        <v>45770</v>
      </c>
      <c r="B1222" s="5" t="inlineStr">
        <is>
          <t>Wednesday</t>
        </is>
      </c>
      <c r="C1222" s="10" t="n">
        <v>45748</v>
      </c>
      <c r="D1222" s="5" t="inlineStr">
        <is>
          <t>Q1FY26</t>
        </is>
      </c>
      <c r="E1222" s="18" t="n">
        <v>47.9065</v>
      </c>
      <c r="F1222" s="8" t="n">
        <v>13367.5287</v>
      </c>
      <c r="G1222" s="9" t="n">
        <v>8328774</v>
      </c>
      <c r="H1222" s="18" t="n">
        <v>0.0005</v>
      </c>
      <c r="I1222" s="8" t="n">
        <v>0.0308</v>
      </c>
      <c r="J1222" s="9" t="n">
        <v>38</v>
      </c>
      <c r="K1222" s="18" t="n">
        <v>47.907</v>
      </c>
      <c r="L1222" s="8" t="n">
        <v>13367.5595</v>
      </c>
      <c r="M1222" s="9" t="n">
        <v>8328812</v>
      </c>
      <c r="N1222" s="29" t="n">
        <v>15.23</v>
      </c>
      <c r="O1222" s="30" t="n">
        <v>16.5175</v>
      </c>
      <c r="P1222" s="30" t="n">
        <v>12.8425</v>
      </c>
      <c r="Q1222" s="30" t="n">
        <v>15.96</v>
      </c>
      <c r="R1222" s="31" t="n">
        <v>0.0479</v>
      </c>
    </row>
    <row r="1223">
      <c r="A1223" s="11" t="n">
        <v>45771</v>
      </c>
      <c r="B1223" s="5" t="inlineStr">
        <is>
          <t>Thursday</t>
        </is>
      </c>
      <c r="C1223" s="10" t="n">
        <v>45748</v>
      </c>
      <c r="D1223" s="5" t="inlineStr">
        <is>
          <t>Q1FY26</t>
        </is>
      </c>
      <c r="E1223" s="18" t="n">
        <v>34.5705</v>
      </c>
      <c r="F1223" s="8" t="n">
        <v>11648.5847</v>
      </c>
      <c r="G1223" s="9" t="n">
        <v>7243741</v>
      </c>
      <c r="H1223" s="18" t="n">
        <v>0.0001</v>
      </c>
      <c r="I1223" s="8" t="n">
        <v>0.0081</v>
      </c>
      <c r="J1223" s="9" t="n">
        <v>10</v>
      </c>
      <c r="K1223" s="18" t="n">
        <v>34.5706</v>
      </c>
      <c r="L1223" s="8" t="n">
        <v>11648.5928</v>
      </c>
      <c r="M1223" s="9" t="n">
        <v>7243751</v>
      </c>
      <c r="N1223" s="29" t="n">
        <v>15.96</v>
      </c>
      <c r="O1223" s="30" t="n">
        <v>16.7625</v>
      </c>
      <c r="P1223" s="30" t="n">
        <v>15.5525</v>
      </c>
      <c r="Q1223" s="30" t="n">
        <v>16.25</v>
      </c>
      <c r="R1223" s="31" t="n">
        <v>0.0182</v>
      </c>
    </row>
    <row r="1224">
      <c r="A1224" s="11" t="n">
        <v>45772</v>
      </c>
      <c r="B1224" s="5" t="inlineStr">
        <is>
          <t>Friday</t>
        </is>
      </c>
      <c r="C1224" s="10" t="n">
        <v>45748</v>
      </c>
      <c r="D1224" s="5" t="inlineStr">
        <is>
          <t>Q1FY26</t>
        </is>
      </c>
      <c r="E1224" s="18" t="n">
        <v>176.0628</v>
      </c>
      <c r="F1224" s="8" t="n">
        <v>64677.9166</v>
      </c>
      <c r="G1224" s="9" t="n">
        <v>40688546</v>
      </c>
      <c r="H1224" s="18" t="n">
        <v>0.0002</v>
      </c>
      <c r="I1224" s="8" t="n">
        <v>0.0127</v>
      </c>
      <c r="J1224" s="9" t="n">
        <v>15</v>
      </c>
      <c r="K1224" s="18" t="n">
        <v>176.063</v>
      </c>
      <c r="L1224" s="8" t="n">
        <v>64677.9293</v>
      </c>
      <c r="M1224" s="9" t="n">
        <v>40688561</v>
      </c>
      <c r="N1224" s="29" t="n">
        <v>16.25</v>
      </c>
      <c r="O1224" s="30" t="n">
        <v>17.575</v>
      </c>
      <c r="P1224" s="30" t="n">
        <v>15.915</v>
      </c>
      <c r="Q1224" s="30" t="n">
        <v>17.16</v>
      </c>
      <c r="R1224" s="31" t="n">
        <v>0.056</v>
      </c>
    </row>
    <row r="1225">
      <c r="A1225" s="11" t="n">
        <v>45775</v>
      </c>
      <c r="B1225" s="5" t="inlineStr">
        <is>
          <t>Monday</t>
        </is>
      </c>
      <c r="C1225" s="10" t="n">
        <v>45748</v>
      </c>
      <c r="D1225" s="5" t="inlineStr">
        <is>
          <t>Q1FY26</t>
        </is>
      </c>
      <c r="E1225" s="18" t="n">
        <v>160.0463</v>
      </c>
      <c r="F1225" s="8" t="n">
        <v>91531.1001</v>
      </c>
      <c r="G1225" s="9" t="n">
        <v>57136716</v>
      </c>
      <c r="H1225" s="18" t="n">
        <v>0.0003</v>
      </c>
      <c r="I1225" s="8" t="n">
        <v>0.0259</v>
      </c>
      <c r="J1225" s="9" t="n">
        <v>39</v>
      </c>
      <c r="K1225" s="18" t="n">
        <v>160.0466</v>
      </c>
      <c r="L1225" s="8" t="n">
        <v>91531.126</v>
      </c>
      <c r="M1225" s="9" t="n">
        <v>57136755</v>
      </c>
      <c r="N1225" s="29" t="n">
        <v>17.1575</v>
      </c>
      <c r="O1225" s="30" t="n">
        <v>18.0725</v>
      </c>
      <c r="P1225" s="30" t="n">
        <v>16.6225</v>
      </c>
      <c r="Q1225" s="30" t="n">
        <v>16.94</v>
      </c>
      <c r="R1225" s="31" t="n">
        <v>-0.0127</v>
      </c>
    </row>
    <row r="1226">
      <c r="A1226" s="11" t="n">
        <v>45776</v>
      </c>
      <c r="B1226" s="5" t="inlineStr">
        <is>
          <t>Tuesday</t>
        </is>
      </c>
      <c r="C1226" s="10" t="n">
        <v>45748</v>
      </c>
      <c r="D1226" s="5" t="inlineStr">
        <is>
          <t>Q1FY26</t>
        </is>
      </c>
      <c r="E1226" s="18" t="n">
        <v>234.9633</v>
      </c>
      <c r="F1226" s="8" t="n">
        <v>445534.1757</v>
      </c>
      <c r="G1226" s="9" t="n">
        <v>275410667</v>
      </c>
      <c r="H1226" s="18" t="n">
        <v>0.0002</v>
      </c>
      <c r="I1226" s="8" t="n">
        <v>0.0243</v>
      </c>
      <c r="J1226" s="9" t="n">
        <v>36</v>
      </c>
      <c r="K1226" s="18" t="n">
        <v>234.9635</v>
      </c>
      <c r="L1226" s="8" t="n">
        <v>445534.2</v>
      </c>
      <c r="M1226" s="9" t="n">
        <v>275410703</v>
      </c>
      <c r="N1226" s="29" t="n">
        <v>16.94</v>
      </c>
      <c r="O1226" s="30" t="n">
        <v>17.585</v>
      </c>
      <c r="P1226" s="30" t="n">
        <v>16.065</v>
      </c>
      <c r="Q1226" s="30" t="n">
        <v>17.37</v>
      </c>
      <c r="R1226" s="31" t="n">
        <v>0.0254</v>
      </c>
    </row>
    <row r="1227">
      <c r="A1227" s="11" t="n">
        <v>45777</v>
      </c>
      <c r="B1227" s="5" t="inlineStr">
        <is>
          <t>Wednesday</t>
        </is>
      </c>
      <c r="C1227" s="10" t="n">
        <v>45748</v>
      </c>
      <c r="D1227" s="5" t="inlineStr">
        <is>
          <t>Q1FY26</t>
        </is>
      </c>
      <c r="E1227" s="18" t="n">
        <v>41.323</v>
      </c>
      <c r="F1227" s="8" t="n">
        <v>12500.6088</v>
      </c>
      <c r="G1227" s="9" t="n">
        <v>7758860</v>
      </c>
      <c r="H1227" s="18" t="n">
        <v>0.0001</v>
      </c>
      <c r="I1227" s="8" t="n">
        <v>0.0167</v>
      </c>
      <c r="J1227" s="9" t="n">
        <v>23</v>
      </c>
      <c r="K1227" s="18" t="n">
        <v>41.3231</v>
      </c>
      <c r="L1227" s="8" t="n">
        <v>12500.6255</v>
      </c>
      <c r="M1227" s="9" t="n">
        <v>7758883</v>
      </c>
      <c r="N1227" s="29" t="n">
        <v>17.37</v>
      </c>
      <c r="O1227" s="30" t="n">
        <v>18.56</v>
      </c>
      <c r="P1227" s="30" t="n">
        <v>15.985</v>
      </c>
      <c r="Q1227" s="30" t="n">
        <v>18.22</v>
      </c>
      <c r="R1227" s="31" t="n">
        <v>0.0489</v>
      </c>
    </row>
    <row r="1228">
      <c r="A1228" s="11" t="n">
        <v>45779</v>
      </c>
      <c r="B1228" s="5" t="inlineStr">
        <is>
          <t>Friday</t>
        </is>
      </c>
      <c r="C1228" s="10" t="n">
        <v>45778</v>
      </c>
      <c r="D1228" s="5" t="inlineStr">
        <is>
          <t>Q1FY26</t>
        </is>
      </c>
      <c r="E1228" s="18" t="n">
        <v>193.1642</v>
      </c>
      <c r="F1228" s="8" t="n">
        <v>72418.3922</v>
      </c>
      <c r="G1228" s="9" t="n">
        <v>44878181</v>
      </c>
      <c r="H1228" s="18" t="n">
        <v>0.0001</v>
      </c>
      <c r="I1228" s="8" t="n">
        <v>0.0149</v>
      </c>
      <c r="J1228" s="9" t="n">
        <v>21</v>
      </c>
      <c r="K1228" s="18" t="n">
        <v>193.1643</v>
      </c>
      <c r="L1228" s="8" t="n">
        <v>72418.4071</v>
      </c>
      <c r="M1228" s="9" t="n">
        <v>44878202</v>
      </c>
      <c r="N1228" s="29" t="n">
        <v>18.2225</v>
      </c>
      <c r="O1228" s="30" t="n">
        <v>18.8625</v>
      </c>
      <c r="P1228" s="30" t="n">
        <v>17.35</v>
      </c>
      <c r="Q1228" s="30" t="n">
        <v>18.26</v>
      </c>
      <c r="R1228" s="31" t="n">
        <v>0.0021</v>
      </c>
    </row>
    <row r="1229">
      <c r="A1229" s="11" t="n">
        <v>45782</v>
      </c>
      <c r="B1229" s="5" t="inlineStr">
        <is>
          <t>Monday</t>
        </is>
      </c>
      <c r="C1229" s="10" t="n">
        <v>45778</v>
      </c>
      <c r="D1229" s="5" t="inlineStr">
        <is>
          <t>Q1FY26</t>
        </is>
      </c>
      <c r="E1229" s="18" t="n">
        <v>147.1785</v>
      </c>
      <c r="F1229" s="8" t="n">
        <v>90168.67690000001</v>
      </c>
      <c r="G1229" s="9" t="n">
        <v>55836615</v>
      </c>
      <c r="H1229" s="18" t="n">
        <v>0.0001</v>
      </c>
      <c r="I1229" s="8" t="n">
        <v>0.0148</v>
      </c>
      <c r="J1229" s="9" t="n">
        <v>20</v>
      </c>
      <c r="K1229" s="18" t="n">
        <v>147.1786</v>
      </c>
      <c r="L1229" s="8" t="n">
        <v>90168.6917</v>
      </c>
      <c r="M1229" s="9" t="n">
        <v>55836635</v>
      </c>
      <c r="N1229" s="29" t="n">
        <v>18.2575</v>
      </c>
      <c r="O1229" s="30" t="n">
        <v>18.795</v>
      </c>
      <c r="P1229" s="30" t="n">
        <v>18.0675</v>
      </c>
      <c r="Q1229" s="30" t="n">
        <v>18.34</v>
      </c>
      <c r="R1229" s="31" t="n">
        <v>0.0045</v>
      </c>
    </row>
    <row r="1230">
      <c r="A1230" s="11" t="n">
        <v>45783</v>
      </c>
      <c r="B1230" s="5" t="inlineStr">
        <is>
          <t>Tuesday</t>
        </is>
      </c>
      <c r="C1230" s="10" t="n">
        <v>45778</v>
      </c>
      <c r="D1230" s="5" t="inlineStr">
        <is>
          <t>Q1FY26</t>
        </is>
      </c>
      <c r="E1230" s="18" t="n">
        <v>171.5206</v>
      </c>
      <c r="F1230" s="8" t="n">
        <v>398255.6079</v>
      </c>
      <c r="G1230" s="9" t="n">
        <v>247059145</v>
      </c>
      <c r="H1230" s="18" t="n">
        <v>0.0002</v>
      </c>
      <c r="I1230" s="8" t="n">
        <v>0.0181</v>
      </c>
      <c r="J1230" s="9" t="n">
        <v>22</v>
      </c>
      <c r="K1230" s="18" t="n">
        <v>171.5208</v>
      </c>
      <c r="L1230" s="8" t="n">
        <v>398255.626</v>
      </c>
      <c r="M1230" s="9" t="n">
        <v>247059167</v>
      </c>
      <c r="N1230" s="29" t="n">
        <v>18.3375</v>
      </c>
      <c r="O1230" s="30" t="n">
        <v>19.3025</v>
      </c>
      <c r="P1230" s="30" t="n">
        <v>17.9875</v>
      </c>
      <c r="Q1230" s="30" t="n">
        <v>19</v>
      </c>
      <c r="R1230" s="31" t="n">
        <v>0.0361</v>
      </c>
    </row>
    <row r="1231">
      <c r="A1231" s="11" t="n">
        <v>45784</v>
      </c>
      <c r="B1231" s="5" t="inlineStr">
        <is>
          <t>Wednesday</t>
        </is>
      </c>
      <c r="C1231" s="10" t="n">
        <v>45778</v>
      </c>
      <c r="D1231" s="5" t="inlineStr">
        <is>
          <t>Q1FY26</t>
        </is>
      </c>
      <c r="E1231" s="18" t="n">
        <v>52.415</v>
      </c>
      <c r="F1231" s="8" t="n">
        <v>14207.703</v>
      </c>
      <c r="G1231" s="9" t="n">
        <v>8834367</v>
      </c>
      <c r="H1231" s="18" t="n">
        <v>0.0003</v>
      </c>
      <c r="I1231" s="8" t="n">
        <v>0.0151</v>
      </c>
      <c r="J1231" s="9" t="n">
        <v>22</v>
      </c>
      <c r="K1231" s="18" t="n">
        <v>52.4153</v>
      </c>
      <c r="L1231" s="8" t="n">
        <v>14207.7181</v>
      </c>
      <c r="M1231" s="9" t="n">
        <v>8834389</v>
      </c>
      <c r="N1231" s="29" t="n">
        <v>18.995</v>
      </c>
      <c r="O1231" s="30" t="n">
        <v>19.73</v>
      </c>
      <c r="P1231" s="30" t="n">
        <v>18.365</v>
      </c>
      <c r="Q1231" s="30" t="n">
        <v>19.06</v>
      </c>
      <c r="R1231" s="31" t="n">
        <v>0.0034</v>
      </c>
    </row>
    <row r="1232">
      <c r="A1232" s="11" t="n">
        <v>45785</v>
      </c>
      <c r="B1232" s="5" t="inlineStr">
        <is>
          <t>Thursday</t>
        </is>
      </c>
      <c r="C1232" s="10" t="n">
        <v>45778</v>
      </c>
      <c r="D1232" s="5" t="inlineStr">
        <is>
          <t>Q1FY26</t>
        </is>
      </c>
      <c r="E1232" s="18" t="n">
        <v>51.2382</v>
      </c>
      <c r="F1232" s="8" t="n">
        <v>16336.9037</v>
      </c>
      <c r="G1232" s="9" t="n">
        <v>10196337</v>
      </c>
      <c r="H1232" s="18" t="n">
        <v>0</v>
      </c>
      <c r="I1232" s="8" t="n">
        <v>0.0113</v>
      </c>
      <c r="J1232" s="9" t="n">
        <v>17</v>
      </c>
      <c r="K1232" s="18" t="n">
        <v>51.2382</v>
      </c>
      <c r="L1232" s="8" t="n">
        <v>16336.915</v>
      </c>
      <c r="M1232" s="9" t="n">
        <v>10196354</v>
      </c>
      <c r="N1232" s="29" t="n">
        <v>19.06</v>
      </c>
      <c r="O1232" s="30" t="n">
        <v>21.8925</v>
      </c>
      <c r="P1232" s="30" t="n">
        <v>18.1525</v>
      </c>
      <c r="Q1232" s="30" t="n">
        <v>21.01</v>
      </c>
      <c r="R1232" s="31" t="n">
        <v>0.1023</v>
      </c>
    </row>
    <row r="1233">
      <c r="A1233" s="11" t="n">
        <v>45786</v>
      </c>
      <c r="B1233" s="5" t="inlineStr">
        <is>
          <t>Friday</t>
        </is>
      </c>
      <c r="C1233" s="10" t="n">
        <v>45778</v>
      </c>
      <c r="D1233" s="5" t="inlineStr">
        <is>
          <t>Q1FY26</t>
        </is>
      </c>
      <c r="E1233" s="18" t="n">
        <v>152.4926</v>
      </c>
      <c r="F1233" s="8" t="n">
        <v>44824.7934</v>
      </c>
      <c r="G1233" s="9" t="n">
        <v>28264125</v>
      </c>
      <c r="H1233" s="18" t="n">
        <v>0.0001</v>
      </c>
      <c r="I1233" s="8" t="n">
        <v>0.0081</v>
      </c>
      <c r="J1233" s="9" t="n">
        <v>15</v>
      </c>
      <c r="K1233" s="18" t="n">
        <v>152.4927</v>
      </c>
      <c r="L1233" s="8" t="n">
        <v>44824.8015</v>
      </c>
      <c r="M1233" s="9" t="n">
        <v>28264140</v>
      </c>
      <c r="N1233" s="29" t="n">
        <v>21.0075</v>
      </c>
      <c r="O1233" s="30" t="n">
        <v>22.7475</v>
      </c>
      <c r="P1233" s="30" t="n">
        <v>21.0025</v>
      </c>
      <c r="Q1233" s="30" t="n">
        <v>21.63</v>
      </c>
      <c r="R1233" s="31" t="n">
        <v>0.0296</v>
      </c>
    </row>
    <row r="1234">
      <c r="A1234" s="11" t="n">
        <v>45789</v>
      </c>
      <c r="B1234" s="5" t="inlineStr">
        <is>
          <t>Monday</t>
        </is>
      </c>
      <c r="C1234" s="10" t="n">
        <v>45778</v>
      </c>
      <c r="D1234" s="5" t="inlineStr">
        <is>
          <t>Q1FY26</t>
        </is>
      </c>
      <c r="E1234" s="18" t="n">
        <v>214.022</v>
      </c>
      <c r="F1234" s="8" t="n">
        <v>113500.5629</v>
      </c>
      <c r="G1234" s="9" t="n">
        <v>69290025</v>
      </c>
      <c r="H1234" s="18" t="n">
        <v>0.0001</v>
      </c>
      <c r="I1234" s="8" t="n">
        <v>0.0052</v>
      </c>
      <c r="J1234" s="9" t="n">
        <v>9</v>
      </c>
      <c r="K1234" s="18" t="n">
        <v>214.0221</v>
      </c>
      <c r="L1234" s="8" t="n">
        <v>113500.5681</v>
      </c>
      <c r="M1234" s="9" t="n">
        <v>69290034</v>
      </c>
      <c r="N1234" s="29" t="n">
        <v>21.6325</v>
      </c>
      <c r="O1234" s="30" t="n">
        <v>21.6325</v>
      </c>
      <c r="P1234" s="30" t="n">
        <v>17.2075</v>
      </c>
      <c r="Q1234" s="30" t="n">
        <v>18.39</v>
      </c>
      <c r="R1234" s="31" t="n">
        <v>-0.1499</v>
      </c>
    </row>
    <row r="1235">
      <c r="A1235" s="11" t="n">
        <v>45790</v>
      </c>
      <c r="B1235" s="5" t="inlineStr">
        <is>
          <t>Tuesday</t>
        </is>
      </c>
      <c r="C1235" s="10" t="n">
        <v>45778</v>
      </c>
      <c r="D1235" s="5" t="inlineStr">
        <is>
          <t>Q1FY26</t>
        </is>
      </c>
      <c r="E1235" s="18" t="n">
        <v>452.5549</v>
      </c>
      <c r="F1235" s="8" t="n">
        <v>511721.721</v>
      </c>
      <c r="G1235" s="9" t="n">
        <v>313651227</v>
      </c>
      <c r="H1235" s="18" t="n">
        <v>0.0001</v>
      </c>
      <c r="I1235" s="8" t="n">
        <v>0.0043</v>
      </c>
      <c r="J1235" s="9" t="n">
        <v>6</v>
      </c>
      <c r="K1235" s="18" t="n">
        <v>452.555</v>
      </c>
      <c r="L1235" s="8" t="n">
        <v>511721.7253</v>
      </c>
      <c r="M1235" s="9" t="n">
        <v>313651233</v>
      </c>
      <c r="N1235" s="29" t="n">
        <v>18.3925</v>
      </c>
      <c r="O1235" s="30" t="n">
        <v>18.9025</v>
      </c>
      <c r="P1235" s="30" t="n">
        <v>17.8925</v>
      </c>
      <c r="Q1235" s="30" t="n">
        <v>18.2</v>
      </c>
      <c r="R1235" s="31" t="n">
        <v>-0.0105</v>
      </c>
    </row>
    <row r="1236">
      <c r="A1236" s="11" t="n">
        <v>45791</v>
      </c>
      <c r="B1236" s="5" t="inlineStr">
        <is>
          <t>Wednesday</t>
        </is>
      </c>
      <c r="C1236" s="10" t="n">
        <v>45778</v>
      </c>
      <c r="D1236" s="5" t="inlineStr">
        <is>
          <t>Q1FY26</t>
        </is>
      </c>
      <c r="E1236" s="18" t="n">
        <v>66.661</v>
      </c>
      <c r="F1236" s="8" t="n">
        <v>17908.7652</v>
      </c>
      <c r="G1236" s="9" t="n">
        <v>10896090</v>
      </c>
      <c r="H1236" s="18" t="n">
        <v>0.0001</v>
      </c>
      <c r="I1236" s="8" t="n">
        <v>0.0049</v>
      </c>
      <c r="J1236" s="9" t="n">
        <v>6</v>
      </c>
      <c r="K1236" s="18" t="n">
        <v>66.6611</v>
      </c>
      <c r="L1236" s="8" t="n">
        <v>17908.7701</v>
      </c>
      <c r="M1236" s="9" t="n">
        <v>10896096</v>
      </c>
      <c r="N1236" s="29" t="n">
        <v>18.2</v>
      </c>
      <c r="O1236" s="30" t="n">
        <v>19.2425</v>
      </c>
      <c r="P1236" s="30" t="n">
        <v>17.0825</v>
      </c>
      <c r="Q1236" s="30" t="n">
        <v>17.23</v>
      </c>
      <c r="R1236" s="31" t="n">
        <v>-0.0533</v>
      </c>
    </row>
    <row r="1237">
      <c r="A1237" s="11" t="n">
        <v>45792</v>
      </c>
      <c r="B1237" s="5" t="inlineStr">
        <is>
          <t>Thursday</t>
        </is>
      </c>
      <c r="C1237" s="10" t="n">
        <v>45778</v>
      </c>
      <c r="D1237" s="5" t="inlineStr">
        <is>
          <t>Q1FY26</t>
        </is>
      </c>
      <c r="E1237" s="18" t="n">
        <v>100.5383</v>
      </c>
      <c r="F1237" s="8" t="n">
        <v>29391.8734</v>
      </c>
      <c r="G1237" s="9" t="n">
        <v>17944466</v>
      </c>
      <c r="H1237" s="18" t="n">
        <v>0</v>
      </c>
      <c r="I1237" s="8" t="n">
        <v>0.0041</v>
      </c>
      <c r="J1237" s="9" t="n">
        <v>5</v>
      </c>
      <c r="K1237" s="18" t="n">
        <v>100.5383</v>
      </c>
      <c r="L1237" s="8" t="n">
        <v>29391.8775</v>
      </c>
      <c r="M1237" s="9" t="n">
        <v>17944471</v>
      </c>
      <c r="N1237" s="29" t="n">
        <v>17.225</v>
      </c>
      <c r="O1237" s="30" t="n">
        <v>17.6725</v>
      </c>
      <c r="P1237" s="30" t="n">
        <v>16.72</v>
      </c>
      <c r="Q1237" s="30" t="n">
        <v>16.89</v>
      </c>
      <c r="R1237" s="31" t="n">
        <v>-0.0194</v>
      </c>
    </row>
    <row r="1238">
      <c r="A1238" s="11" t="n">
        <v>45793</v>
      </c>
      <c r="B1238" s="5" t="inlineStr">
        <is>
          <t>Friday</t>
        </is>
      </c>
      <c r="C1238" s="10" t="n">
        <v>45778</v>
      </c>
      <c r="D1238" s="5" t="inlineStr">
        <is>
          <t>Q1FY26</t>
        </is>
      </c>
      <c r="E1238" s="18" t="n">
        <v>109.6898</v>
      </c>
      <c r="F1238" s="8" t="n">
        <v>42750.8616</v>
      </c>
      <c r="G1238" s="9" t="n">
        <v>25953318</v>
      </c>
      <c r="H1238" s="18" t="n">
        <v>0.0002</v>
      </c>
      <c r="I1238" s="8" t="n">
        <v>0.014</v>
      </c>
      <c r="J1238" s="9" t="n">
        <v>18</v>
      </c>
      <c r="K1238" s="18" t="n">
        <v>109.69</v>
      </c>
      <c r="L1238" s="8" t="n">
        <v>42750.8756</v>
      </c>
      <c r="M1238" s="9" t="n">
        <v>25953336</v>
      </c>
      <c r="N1238" s="29" t="n">
        <v>16.8925</v>
      </c>
      <c r="O1238" s="30" t="n">
        <v>17.055</v>
      </c>
      <c r="P1238" s="30" t="n">
        <v>16.215</v>
      </c>
      <c r="Q1238" s="30" t="n">
        <v>16.55</v>
      </c>
      <c r="R1238" s="31" t="n">
        <v>-0.0203</v>
      </c>
    </row>
    <row r="1239">
      <c r="A1239" s="11" t="n">
        <v>45796</v>
      </c>
      <c r="B1239" s="5" t="inlineStr">
        <is>
          <t>Monday</t>
        </is>
      </c>
      <c r="C1239" s="10" t="n">
        <v>45778</v>
      </c>
      <c r="D1239" s="5" t="inlineStr">
        <is>
          <t>Q1FY26</t>
        </is>
      </c>
      <c r="E1239" s="18" t="n">
        <v>140.4866</v>
      </c>
      <c r="F1239" s="8" t="n">
        <v>78955.74860000001</v>
      </c>
      <c r="G1239" s="9" t="n">
        <v>47980835</v>
      </c>
      <c r="H1239" s="18" t="n">
        <v>0</v>
      </c>
      <c r="I1239" s="8" t="n">
        <v>0.0012</v>
      </c>
      <c r="J1239" s="9" t="n">
        <v>2</v>
      </c>
      <c r="K1239" s="18" t="n">
        <v>140.4866</v>
      </c>
      <c r="L1239" s="8" t="n">
        <v>78955.74980000001</v>
      </c>
      <c r="M1239" s="9" t="n">
        <v>47980837</v>
      </c>
      <c r="N1239" s="29" t="n">
        <v>16.55</v>
      </c>
      <c r="O1239" s="30" t="n">
        <v>17.4475</v>
      </c>
      <c r="P1239" s="30" t="n">
        <v>15.8275</v>
      </c>
      <c r="Q1239" s="30" t="n">
        <v>17.36</v>
      </c>
      <c r="R1239" s="31" t="n">
        <v>0.0489</v>
      </c>
    </row>
    <row r="1240">
      <c r="A1240" s="11" t="n">
        <v>45797</v>
      </c>
      <c r="B1240" s="5" t="inlineStr">
        <is>
          <t>Tuesday</t>
        </is>
      </c>
      <c r="C1240" s="10" t="n">
        <v>45778</v>
      </c>
      <c r="D1240" s="5" t="inlineStr">
        <is>
          <t>Q1FY26</t>
        </is>
      </c>
      <c r="E1240" s="18" t="n">
        <v>322.5867</v>
      </c>
      <c r="F1240" s="8" t="n">
        <v>508842.6719</v>
      </c>
      <c r="G1240" s="9" t="n">
        <v>311569167</v>
      </c>
      <c r="H1240" s="18" t="n">
        <v>0</v>
      </c>
      <c r="I1240" s="8" t="n">
        <v>0</v>
      </c>
      <c r="J1240" s="9" t="n">
        <v>0</v>
      </c>
      <c r="K1240" s="18" t="n">
        <v>322.5867</v>
      </c>
      <c r="L1240" s="8" t="n">
        <v>508842.6719</v>
      </c>
      <c r="M1240" s="9" t="n">
        <v>311569167</v>
      </c>
      <c r="N1240" s="29" t="n">
        <v>17.355</v>
      </c>
      <c r="O1240" s="30" t="n">
        <v>17.66</v>
      </c>
      <c r="P1240" s="30" t="n">
        <v>15.9675</v>
      </c>
      <c r="Q1240" s="30" t="n">
        <v>17.39</v>
      </c>
      <c r="R1240" s="31" t="n">
        <v>0.002</v>
      </c>
    </row>
    <row r="1241">
      <c r="A1241" s="11" t="n">
        <v>45798</v>
      </c>
      <c r="B1241" s="5" t="inlineStr">
        <is>
          <t>Wednesday</t>
        </is>
      </c>
      <c r="C1241" s="10" t="n">
        <v>45778</v>
      </c>
      <c r="D1241" s="5" t="inlineStr">
        <is>
          <t>Q1FY26</t>
        </is>
      </c>
      <c r="E1241" s="18" t="n">
        <v>73.0955</v>
      </c>
      <c r="F1241" s="8" t="n">
        <v>20150.2265</v>
      </c>
      <c r="G1241" s="9" t="n">
        <v>12236601</v>
      </c>
      <c r="H1241" s="18" t="n">
        <v>0</v>
      </c>
      <c r="I1241" s="8" t="n">
        <v>0.0005999999999999999</v>
      </c>
      <c r="J1241" s="9" t="n">
        <v>1</v>
      </c>
      <c r="K1241" s="18" t="n">
        <v>73.0955</v>
      </c>
      <c r="L1241" s="8" t="n">
        <v>20150.2271</v>
      </c>
      <c r="M1241" s="9" t="n">
        <v>12236602</v>
      </c>
      <c r="N1241" s="29" t="n">
        <v>17.385</v>
      </c>
      <c r="O1241" s="30" t="n">
        <v>17.9975</v>
      </c>
      <c r="P1241" s="30" t="n">
        <v>17.0425</v>
      </c>
      <c r="Q1241" s="30" t="n">
        <v>17.55</v>
      </c>
      <c r="R1241" s="31" t="n">
        <v>0.0095</v>
      </c>
    </row>
    <row r="1242">
      <c r="A1242" s="11" t="n">
        <v>45799</v>
      </c>
      <c r="B1242" s="5" t="inlineStr">
        <is>
          <t>Thursday</t>
        </is>
      </c>
      <c r="C1242" s="10" t="n">
        <v>45778</v>
      </c>
      <c r="D1242" s="5" t="inlineStr">
        <is>
          <t>Q1FY26</t>
        </is>
      </c>
      <c r="E1242" s="18" t="n">
        <v>58.2111</v>
      </c>
      <c r="F1242" s="8" t="n">
        <v>19208.9717</v>
      </c>
      <c r="G1242" s="9" t="n">
        <v>11799452</v>
      </c>
      <c r="H1242" s="18" t="n">
        <v>0.0001</v>
      </c>
      <c r="I1242" s="8" t="n">
        <v>0.006</v>
      </c>
      <c r="J1242" s="9" t="n">
        <v>12</v>
      </c>
      <c r="K1242" s="18" t="n">
        <v>58.2112</v>
      </c>
      <c r="L1242" s="8" t="n">
        <v>19208.9777</v>
      </c>
      <c r="M1242" s="9" t="n">
        <v>11799464</v>
      </c>
      <c r="N1242" s="29" t="n">
        <v>17.5475</v>
      </c>
      <c r="O1242" s="30" t="n">
        <v>18.2025</v>
      </c>
      <c r="P1242" s="30" t="n">
        <v>16.705</v>
      </c>
      <c r="Q1242" s="30" t="n">
        <v>17.26</v>
      </c>
      <c r="R1242" s="31" t="n">
        <v>-0.0164</v>
      </c>
    </row>
    <row r="1243">
      <c r="A1243" s="11" t="n">
        <v>45800</v>
      </c>
      <c r="B1243" s="5" t="inlineStr">
        <is>
          <t>Friday</t>
        </is>
      </c>
      <c r="C1243" s="10" t="n">
        <v>45778</v>
      </c>
      <c r="D1243" s="5" t="inlineStr">
        <is>
          <t>Q1FY26</t>
        </is>
      </c>
      <c r="E1243" s="18" t="n">
        <v>142.3229</v>
      </c>
      <c r="F1243" s="8" t="n">
        <v>51098.8828</v>
      </c>
      <c r="G1243" s="9" t="n">
        <v>31188091</v>
      </c>
      <c r="H1243" s="18" t="n">
        <v>0</v>
      </c>
      <c r="I1243" s="8" t="n">
        <v>0.0014</v>
      </c>
      <c r="J1243" s="9" t="n">
        <v>2</v>
      </c>
      <c r="K1243" s="18" t="n">
        <v>142.3229</v>
      </c>
      <c r="L1243" s="8" t="n">
        <v>51098.8842</v>
      </c>
      <c r="M1243" s="9" t="n">
        <v>31188093</v>
      </c>
      <c r="N1243" s="29" t="n">
        <v>17.2575</v>
      </c>
      <c r="O1243" s="30" t="n">
        <v>17.5225</v>
      </c>
      <c r="P1243" s="30" t="n">
        <v>15.485</v>
      </c>
      <c r="Q1243" s="30" t="n">
        <v>17.28</v>
      </c>
      <c r="R1243" s="31" t="n">
        <v>0.0013</v>
      </c>
    </row>
    <row r="1244">
      <c r="A1244" s="11" t="n">
        <v>45803</v>
      </c>
      <c r="B1244" s="5" t="inlineStr">
        <is>
          <t>Monday</t>
        </is>
      </c>
      <c r="C1244" s="10" t="n">
        <v>45778</v>
      </c>
      <c r="D1244" s="5" t="inlineStr">
        <is>
          <t>Q1FY26</t>
        </is>
      </c>
      <c r="E1244" s="18" t="n">
        <v>194.5862</v>
      </c>
      <c r="F1244" s="8" t="n">
        <v>86033.9969</v>
      </c>
      <c r="G1244" s="9" t="n">
        <v>52303373</v>
      </c>
      <c r="H1244" s="18" t="n">
        <v>0</v>
      </c>
      <c r="I1244" s="8" t="n">
        <v>0.0056</v>
      </c>
      <c r="J1244" s="9" t="n">
        <v>8</v>
      </c>
      <c r="K1244" s="18" t="n">
        <v>194.5862</v>
      </c>
      <c r="L1244" s="8" t="n">
        <v>86034.0025</v>
      </c>
      <c r="M1244" s="9" t="n">
        <v>52303381</v>
      </c>
      <c r="N1244" s="29" t="n">
        <v>17.2775</v>
      </c>
      <c r="O1244" s="30" t="n">
        <v>18.4125</v>
      </c>
      <c r="P1244" s="30" t="n">
        <v>16.0575</v>
      </c>
      <c r="Q1244" s="30" t="n">
        <v>18.02</v>
      </c>
      <c r="R1244" s="31" t="n">
        <v>0.043</v>
      </c>
    </row>
    <row r="1245">
      <c r="A1245" s="11" t="n">
        <v>45804</v>
      </c>
      <c r="B1245" s="5" t="inlineStr">
        <is>
          <t>Tuesday</t>
        </is>
      </c>
      <c r="C1245" s="10" t="n">
        <v>45778</v>
      </c>
      <c r="D1245" s="5" t="inlineStr">
        <is>
          <t>Q1FY26</t>
        </is>
      </c>
      <c r="E1245" s="18" t="n">
        <v>494.4507</v>
      </c>
      <c r="F1245" s="8" t="n">
        <v>485144.567</v>
      </c>
      <c r="G1245" s="9" t="n">
        <v>295791550</v>
      </c>
      <c r="H1245" s="18" t="n">
        <v>0</v>
      </c>
      <c r="I1245" s="8" t="n">
        <v>0.0034</v>
      </c>
      <c r="J1245" s="9" t="n">
        <v>4</v>
      </c>
      <c r="K1245" s="18" t="n">
        <v>494.4507</v>
      </c>
      <c r="L1245" s="8" t="n">
        <v>485144.5704</v>
      </c>
      <c r="M1245" s="9" t="n">
        <v>295791554</v>
      </c>
      <c r="N1245" s="29" t="n">
        <v>18.02</v>
      </c>
      <c r="O1245" s="30" t="n">
        <v>19.185</v>
      </c>
      <c r="P1245" s="30" t="n">
        <v>17.42</v>
      </c>
      <c r="Q1245" s="30" t="n">
        <v>18.54</v>
      </c>
      <c r="R1245" s="31" t="n">
        <v>0.0289</v>
      </c>
    </row>
    <row r="1246">
      <c r="A1246" s="11" t="n">
        <v>45805</v>
      </c>
      <c r="B1246" s="5" t="inlineStr">
        <is>
          <t>Wednesday</t>
        </is>
      </c>
      <c r="C1246" s="10" t="n">
        <v>45778</v>
      </c>
      <c r="D1246" s="5" t="inlineStr">
        <is>
          <t>Q1FY26</t>
        </is>
      </c>
      <c r="E1246" s="18" t="n">
        <v>42.2538</v>
      </c>
      <c r="F1246" s="8" t="n">
        <v>10662.0791</v>
      </c>
      <c r="G1246" s="9" t="n">
        <v>6500318</v>
      </c>
      <c r="H1246" s="18" t="n">
        <v>0.0001</v>
      </c>
      <c r="I1246" s="8" t="n">
        <v>0.0047</v>
      </c>
      <c r="J1246" s="9" t="n">
        <v>5</v>
      </c>
      <c r="K1246" s="18" t="n">
        <v>42.2539</v>
      </c>
      <c r="L1246" s="8" t="n">
        <v>10662.0838</v>
      </c>
      <c r="M1246" s="9" t="n">
        <v>6500323</v>
      </c>
      <c r="N1246" s="29" t="n">
        <v>18.535</v>
      </c>
      <c r="O1246" s="30" t="n">
        <v>19.035</v>
      </c>
      <c r="P1246" s="30" t="n">
        <v>17.875</v>
      </c>
      <c r="Q1246" s="30" t="n">
        <v>18.02</v>
      </c>
      <c r="R1246" s="31" t="n">
        <v>-0.0278</v>
      </c>
    </row>
    <row r="1247">
      <c r="A1247" s="11" t="n">
        <v>45806</v>
      </c>
      <c r="B1247" s="5" t="inlineStr">
        <is>
          <t>Thursday</t>
        </is>
      </c>
      <c r="C1247" s="10" t="n">
        <v>45778</v>
      </c>
      <c r="D1247" s="5" t="inlineStr">
        <is>
          <t>Q1FY26</t>
        </is>
      </c>
      <c r="E1247" s="18" t="n">
        <v>48.0832</v>
      </c>
      <c r="F1247" s="8" t="n">
        <v>15961.647</v>
      </c>
      <c r="G1247" s="9" t="n">
        <v>9724819</v>
      </c>
      <c r="H1247" s="18" t="n">
        <v>0</v>
      </c>
      <c r="I1247" s="8" t="n">
        <v>0.0021</v>
      </c>
      <c r="J1247" s="9" t="n">
        <v>2</v>
      </c>
      <c r="K1247" s="18" t="n">
        <v>48.0832</v>
      </c>
      <c r="L1247" s="8" t="n">
        <v>15961.6491</v>
      </c>
      <c r="M1247" s="9" t="n">
        <v>9724821</v>
      </c>
      <c r="N1247" s="29" t="n">
        <v>18.0175</v>
      </c>
      <c r="O1247" s="30" t="n">
        <v>18.0175</v>
      </c>
      <c r="P1247" s="30" t="n">
        <v>16.2075</v>
      </c>
      <c r="Q1247" s="30" t="n">
        <v>16.42</v>
      </c>
      <c r="R1247" s="31" t="n">
        <v>-0.0887</v>
      </c>
    </row>
    <row r="1248">
      <c r="A1248" s="11" t="n">
        <v>45807</v>
      </c>
      <c r="B1248" s="5" t="inlineStr">
        <is>
          <t>Friday</t>
        </is>
      </c>
      <c r="C1248" s="10" t="n">
        <v>45778</v>
      </c>
      <c r="D1248" s="5" t="inlineStr">
        <is>
          <t>Q1FY26</t>
        </is>
      </c>
      <c r="E1248" s="18" t="n">
        <v>109.3092</v>
      </c>
      <c r="F1248" s="8" t="n">
        <v>41352.4253</v>
      </c>
      <c r="G1248" s="9" t="n">
        <v>25257395</v>
      </c>
      <c r="H1248" s="18" t="n">
        <v>0</v>
      </c>
      <c r="I1248" s="8" t="n">
        <v>0.0029</v>
      </c>
      <c r="J1248" s="9" t="n">
        <v>4</v>
      </c>
      <c r="K1248" s="18" t="n">
        <v>109.3092</v>
      </c>
      <c r="L1248" s="8" t="n">
        <v>41352.4282</v>
      </c>
      <c r="M1248" s="9" t="n">
        <v>25257399</v>
      </c>
      <c r="N1248" s="29" t="n">
        <v>16.42</v>
      </c>
      <c r="O1248" s="30" t="n">
        <v>16.545</v>
      </c>
      <c r="P1248" s="30" t="n">
        <v>15.2875</v>
      </c>
      <c r="Q1248" s="30" t="n">
        <v>16.08</v>
      </c>
      <c r="R1248" s="31" t="n">
        <v>-0.0207</v>
      </c>
    </row>
    <row r="1249">
      <c r="A1249" s="11" t="n">
        <v>45810</v>
      </c>
      <c r="B1249" s="5" t="inlineStr">
        <is>
          <t>Monday</t>
        </is>
      </c>
      <c r="C1249" s="10" t="n">
        <v>45809</v>
      </c>
      <c r="D1249" s="5" t="inlineStr">
        <is>
          <t>Q1FY26</t>
        </is>
      </c>
      <c r="E1249" s="18" t="n">
        <v>219.662</v>
      </c>
      <c r="F1249" s="8" t="n">
        <v>100971.574</v>
      </c>
      <c r="G1249" s="9" t="n">
        <v>61903009</v>
      </c>
      <c r="H1249" s="18" t="n">
        <v>0.0001</v>
      </c>
      <c r="I1249" s="8" t="n">
        <v>0.0072</v>
      </c>
      <c r="J1249" s="9" t="n">
        <v>10</v>
      </c>
      <c r="K1249" s="18" t="n">
        <v>219.6621</v>
      </c>
      <c r="L1249" s="8" t="n">
        <v>100971.5812</v>
      </c>
      <c r="M1249" s="9" t="n">
        <v>61903019</v>
      </c>
      <c r="N1249" s="29" t="n">
        <v>16.0775</v>
      </c>
      <c r="O1249" s="30" t="n">
        <v>17.7275</v>
      </c>
      <c r="P1249" s="30" t="n">
        <v>16.0775</v>
      </c>
      <c r="Q1249" s="30" t="n">
        <v>17.16</v>
      </c>
      <c r="R1249" s="31" t="n">
        <v>0.0673</v>
      </c>
    </row>
    <row r="1250">
      <c r="A1250" s="11" t="n">
        <v>45811</v>
      </c>
      <c r="B1250" s="5" t="inlineStr">
        <is>
          <t>Tuesday</t>
        </is>
      </c>
      <c r="C1250" s="10" t="n">
        <v>45809</v>
      </c>
      <c r="D1250" s="5" t="inlineStr">
        <is>
          <t>Q1FY26</t>
        </is>
      </c>
      <c r="E1250" s="18" t="n">
        <v>403.0204</v>
      </c>
      <c r="F1250" s="8" t="n">
        <v>440485.2886</v>
      </c>
      <c r="G1250" s="9" t="n">
        <v>271465678</v>
      </c>
      <c r="H1250" s="18" t="n">
        <v>0</v>
      </c>
      <c r="I1250" s="8" t="n">
        <v>0.0042</v>
      </c>
      <c r="J1250" s="9" t="n">
        <v>5</v>
      </c>
      <c r="K1250" s="18" t="n">
        <v>403.0204</v>
      </c>
      <c r="L1250" s="8" t="n">
        <v>440485.2928</v>
      </c>
      <c r="M1250" s="9" t="n">
        <v>271465683</v>
      </c>
      <c r="N1250" s="29" t="n">
        <v>17.1575</v>
      </c>
      <c r="O1250" s="30" t="n">
        <v>17.7275</v>
      </c>
      <c r="P1250" s="30" t="n">
        <v>16.2575</v>
      </c>
      <c r="Q1250" s="30" t="n">
        <v>16.56</v>
      </c>
      <c r="R1250" s="31" t="n">
        <v>-0.0348</v>
      </c>
    </row>
    <row r="1251">
      <c r="A1251" s="11" t="n">
        <v>45812</v>
      </c>
      <c r="B1251" s="5" t="inlineStr">
        <is>
          <t>Wednesday</t>
        </is>
      </c>
      <c r="C1251" s="10" t="n">
        <v>45809</v>
      </c>
      <c r="D1251" s="5" t="inlineStr">
        <is>
          <t>Q1FY26</t>
        </is>
      </c>
      <c r="E1251" s="18" t="n">
        <v>34.1352</v>
      </c>
      <c r="F1251" s="8" t="n">
        <v>10726.1602</v>
      </c>
      <c r="G1251" s="9" t="n">
        <v>6551838</v>
      </c>
      <c r="H1251" s="18" t="n">
        <v>0</v>
      </c>
      <c r="I1251" s="8" t="n">
        <v>0.0008</v>
      </c>
      <c r="J1251" s="9" t="n">
        <v>1</v>
      </c>
      <c r="K1251" s="18" t="n">
        <v>34.1352</v>
      </c>
      <c r="L1251" s="8" t="n">
        <v>10726.161</v>
      </c>
      <c r="M1251" s="9" t="n">
        <v>6551839</v>
      </c>
      <c r="N1251" s="29" t="n">
        <v>16.555</v>
      </c>
      <c r="O1251" s="30" t="n">
        <v>17.06</v>
      </c>
      <c r="P1251" s="30" t="n">
        <v>15.63</v>
      </c>
      <c r="Q1251" s="30" t="n">
        <v>15.75</v>
      </c>
      <c r="R1251" s="31" t="n">
        <v>-0.0486</v>
      </c>
    </row>
    <row r="1252">
      <c r="A1252" s="11" t="n">
        <v>45813</v>
      </c>
      <c r="B1252" s="5" t="inlineStr">
        <is>
          <t>Thursday</t>
        </is>
      </c>
      <c r="C1252" s="10" t="n">
        <v>45809</v>
      </c>
      <c r="D1252" s="5" t="inlineStr">
        <is>
          <t>Q1FY26</t>
        </is>
      </c>
      <c r="E1252" s="18" t="n">
        <v>62.8415</v>
      </c>
      <c r="F1252" s="8" t="n">
        <v>21076.1236</v>
      </c>
      <c r="G1252" s="9" t="n">
        <v>12874478</v>
      </c>
      <c r="H1252" s="18" t="n">
        <v>0.0002</v>
      </c>
      <c r="I1252" s="8" t="n">
        <v>0.0197</v>
      </c>
      <c r="J1252" s="9" t="n">
        <v>26</v>
      </c>
      <c r="K1252" s="18" t="n">
        <v>62.8417</v>
      </c>
      <c r="L1252" s="8" t="n">
        <v>21076.1433</v>
      </c>
      <c r="M1252" s="9" t="n">
        <v>12874504</v>
      </c>
      <c r="N1252" s="29" t="n">
        <v>15.745</v>
      </c>
      <c r="O1252" s="30" t="n">
        <v>15.9325</v>
      </c>
      <c r="P1252" s="30" t="n">
        <v>14.9825</v>
      </c>
      <c r="Q1252" s="30" t="n">
        <v>15.08</v>
      </c>
      <c r="R1252" s="31" t="n">
        <v>-0.0422</v>
      </c>
    </row>
    <row r="1253">
      <c r="A1253" s="11" t="n">
        <v>45814</v>
      </c>
      <c r="B1253" s="5" t="inlineStr">
        <is>
          <t>Friday</t>
        </is>
      </c>
      <c r="C1253" s="10" t="n">
        <v>45809</v>
      </c>
      <c r="D1253" s="5" t="inlineStr">
        <is>
          <t>Q1FY26</t>
        </is>
      </c>
      <c r="E1253" s="18" t="n">
        <v>139.6775</v>
      </c>
      <c r="F1253" s="8" t="n">
        <v>61510.8915</v>
      </c>
      <c r="G1253" s="9" t="n">
        <v>37415119</v>
      </c>
      <c r="H1253" s="18" t="n">
        <v>0.0001</v>
      </c>
      <c r="I1253" s="8" t="n">
        <v>0.0067</v>
      </c>
      <c r="J1253" s="9" t="n">
        <v>9</v>
      </c>
      <c r="K1253" s="18" t="n">
        <v>139.6776</v>
      </c>
      <c r="L1253" s="8" t="n">
        <v>61510.8982</v>
      </c>
      <c r="M1253" s="9" t="n">
        <v>37415128</v>
      </c>
      <c r="N1253" s="29" t="n">
        <v>15.0825</v>
      </c>
      <c r="O1253" s="30" t="n">
        <v>15.61</v>
      </c>
      <c r="P1253" s="30" t="n">
        <v>14.3675</v>
      </c>
      <c r="Q1253" s="30" t="n">
        <v>14.63</v>
      </c>
      <c r="R1253" s="31" t="n">
        <v>-0.03</v>
      </c>
    </row>
    <row r="1254">
      <c r="A1254" s="11" t="n">
        <v>45817</v>
      </c>
      <c r="B1254" s="5" t="inlineStr">
        <is>
          <t>Monday</t>
        </is>
      </c>
      <c r="C1254" s="10" t="n">
        <v>45809</v>
      </c>
      <c r="D1254" s="5" t="inlineStr">
        <is>
          <t>Q1FY26</t>
        </is>
      </c>
      <c r="E1254" s="18" t="n">
        <v>97.0719</v>
      </c>
      <c r="F1254" s="8" t="n">
        <v>65767.2948</v>
      </c>
      <c r="G1254" s="9" t="n">
        <v>39854216</v>
      </c>
      <c r="H1254" s="18" t="n">
        <v>0</v>
      </c>
      <c r="I1254" s="8" t="n">
        <v>0.0022</v>
      </c>
      <c r="J1254" s="9" t="n">
        <v>2</v>
      </c>
      <c r="K1254" s="18" t="n">
        <v>97.0719</v>
      </c>
      <c r="L1254" s="8" t="n">
        <v>65767.29700000001</v>
      </c>
      <c r="M1254" s="9" t="n">
        <v>39854218</v>
      </c>
      <c r="N1254" s="29" t="n">
        <v>14.63</v>
      </c>
      <c r="O1254" s="30" t="n">
        <v>15.52</v>
      </c>
      <c r="P1254" s="30" t="n">
        <v>14.63</v>
      </c>
      <c r="Q1254" s="30" t="n">
        <v>14.69</v>
      </c>
      <c r="R1254" s="31" t="n">
        <v>0.0041</v>
      </c>
    </row>
    <row r="1255">
      <c r="A1255" s="11" t="n">
        <v>45818</v>
      </c>
      <c r="B1255" s="5" t="inlineStr">
        <is>
          <t>Tuesday</t>
        </is>
      </c>
      <c r="C1255" s="10" t="n">
        <v>45809</v>
      </c>
      <c r="D1255" s="5" t="inlineStr">
        <is>
          <t>Q1FY26</t>
        </is>
      </c>
      <c r="E1255" s="18" t="n">
        <v>207.485</v>
      </c>
      <c r="F1255" s="8" t="n">
        <v>423341.8461</v>
      </c>
      <c r="G1255" s="9" t="n">
        <v>256797383</v>
      </c>
      <c r="H1255" s="18" t="n">
        <v>0</v>
      </c>
      <c r="I1255" s="8" t="n">
        <v>0.0056</v>
      </c>
      <c r="J1255" s="9" t="n">
        <v>7</v>
      </c>
      <c r="K1255" s="18" t="n">
        <v>207.485</v>
      </c>
      <c r="L1255" s="8" t="n">
        <v>423341.8517</v>
      </c>
      <c r="M1255" s="9" t="n">
        <v>256797390</v>
      </c>
      <c r="N1255" s="29" t="n">
        <v>14.6925</v>
      </c>
      <c r="O1255" s="30" t="n">
        <v>14.74</v>
      </c>
      <c r="P1255" s="30" t="n">
        <v>13.9325</v>
      </c>
      <c r="Q1255" s="30" t="n">
        <v>14.02</v>
      </c>
      <c r="R1255" s="31" t="n">
        <v>-0.0458</v>
      </c>
    </row>
    <row r="1256">
      <c r="A1256" s="11" t="n">
        <v>45819</v>
      </c>
      <c r="B1256" s="5" t="inlineStr">
        <is>
          <t>Wednesday</t>
        </is>
      </c>
      <c r="C1256" s="10" t="n">
        <v>45809</v>
      </c>
      <c r="D1256" s="5" t="inlineStr">
        <is>
          <t>Q1FY26</t>
        </is>
      </c>
      <c r="E1256" s="18" t="n">
        <v>39.9049</v>
      </c>
      <c r="F1256" s="8" t="n">
        <v>14779.8772</v>
      </c>
      <c r="G1256" s="9" t="n">
        <v>8895725</v>
      </c>
      <c r="H1256" s="18" t="n">
        <v>0</v>
      </c>
      <c r="I1256" s="8" t="n">
        <v>0.0032</v>
      </c>
      <c r="J1256" s="9" t="n">
        <v>3</v>
      </c>
      <c r="K1256" s="18" t="n">
        <v>39.9049</v>
      </c>
      <c r="L1256" s="8" t="n">
        <v>14779.8804</v>
      </c>
      <c r="M1256" s="9" t="n">
        <v>8895728</v>
      </c>
      <c r="N1256" s="29" t="n">
        <v>14.015</v>
      </c>
      <c r="O1256" s="30" t="n">
        <v>14.155</v>
      </c>
      <c r="P1256" s="30" t="n">
        <v>13.5575</v>
      </c>
      <c r="Q1256" s="30" t="n">
        <v>13.67</v>
      </c>
      <c r="R1256" s="31" t="n">
        <v>-0.0246</v>
      </c>
    </row>
    <row r="1257">
      <c r="A1257" s="11" t="n">
        <v>45820</v>
      </c>
      <c r="B1257" s="5" t="inlineStr">
        <is>
          <t>Thursday</t>
        </is>
      </c>
      <c r="C1257" s="10" t="n">
        <v>45809</v>
      </c>
      <c r="D1257" s="5" t="inlineStr">
        <is>
          <t>Q1FY26</t>
        </is>
      </c>
      <c r="E1257" s="18" t="n">
        <v>58.4435</v>
      </c>
      <c r="F1257" s="8" t="n">
        <v>23284.5472</v>
      </c>
      <c r="G1257" s="9" t="n">
        <v>14126781</v>
      </c>
      <c r="H1257" s="18" t="n">
        <v>0</v>
      </c>
      <c r="I1257" s="8" t="n">
        <v>0.0058</v>
      </c>
      <c r="J1257" s="9" t="n">
        <v>10</v>
      </c>
      <c r="K1257" s="18" t="n">
        <v>58.4435</v>
      </c>
      <c r="L1257" s="8" t="n">
        <v>23284.553</v>
      </c>
      <c r="M1257" s="9" t="n">
        <v>14126791</v>
      </c>
      <c r="N1257" s="29" t="n">
        <v>13.6675</v>
      </c>
      <c r="O1257" s="30" t="n">
        <v>14.2725</v>
      </c>
      <c r="P1257" s="30" t="n">
        <v>13.13</v>
      </c>
      <c r="Q1257" s="30" t="n">
        <v>14.02</v>
      </c>
      <c r="R1257" s="31" t="n">
        <v>0.0258</v>
      </c>
    </row>
    <row r="1258">
      <c r="A1258" s="11" t="n">
        <v>45821</v>
      </c>
      <c r="B1258" s="5" t="inlineStr">
        <is>
          <t>Friday</t>
        </is>
      </c>
      <c r="C1258" s="10" t="n">
        <v>45809</v>
      </c>
      <c r="D1258" s="5" t="inlineStr">
        <is>
          <t>Q1FY26</t>
        </is>
      </c>
      <c r="E1258" s="18" t="n">
        <v>122.6689</v>
      </c>
      <c r="F1258" s="8" t="n">
        <v>51421.4374</v>
      </c>
      <c r="G1258" s="9" t="n">
        <v>31668027</v>
      </c>
      <c r="H1258" s="18" t="n">
        <v>0</v>
      </c>
      <c r="I1258" s="8" t="n">
        <v>0</v>
      </c>
      <c r="J1258" s="9" t="n">
        <v>0</v>
      </c>
      <c r="K1258" s="18" t="n">
        <v>122.6689</v>
      </c>
      <c r="L1258" s="8" t="n">
        <v>51421.4374</v>
      </c>
      <c r="M1258" s="9" t="n">
        <v>31668027</v>
      </c>
      <c r="N1258" s="29" t="n">
        <v>14.015</v>
      </c>
      <c r="O1258" s="30" t="n">
        <v>15.975</v>
      </c>
      <c r="P1258" s="30" t="n">
        <v>14.015</v>
      </c>
      <c r="Q1258" s="30" t="n">
        <v>15.08</v>
      </c>
      <c r="R1258" s="31" t="n">
        <v>0.076</v>
      </c>
    </row>
    <row r="1259">
      <c r="A1259" s="11" t="n">
        <v>45824</v>
      </c>
      <c r="B1259" s="5" t="inlineStr">
        <is>
          <t>Monday</t>
        </is>
      </c>
      <c r="C1259" s="10" t="n">
        <v>45809</v>
      </c>
      <c r="D1259" s="5" t="inlineStr">
        <is>
          <t>Q1FY26</t>
        </is>
      </c>
      <c r="E1259" s="18" t="n">
        <v>157.0976</v>
      </c>
      <c r="F1259" s="8" t="n">
        <v>96783.21189999999</v>
      </c>
      <c r="G1259" s="9" t="n">
        <v>59227125</v>
      </c>
      <c r="H1259" s="18" t="n">
        <v>0</v>
      </c>
      <c r="I1259" s="8" t="n">
        <v>0.0011</v>
      </c>
      <c r="J1259" s="9" t="n">
        <v>1</v>
      </c>
      <c r="K1259" s="18" t="n">
        <v>157.0976</v>
      </c>
      <c r="L1259" s="8" t="n">
        <v>96783.213</v>
      </c>
      <c r="M1259" s="9" t="n">
        <v>59227126</v>
      </c>
      <c r="N1259" s="29" t="n">
        <v>15.08</v>
      </c>
      <c r="O1259" s="30" t="n">
        <v>15.4725</v>
      </c>
      <c r="P1259" s="30" t="n">
        <v>14.5525</v>
      </c>
      <c r="Q1259" s="30" t="n">
        <v>14.84</v>
      </c>
      <c r="R1259" s="31" t="n">
        <v>-0.0159</v>
      </c>
    </row>
    <row r="1260">
      <c r="A1260" s="11" t="n">
        <v>45825</v>
      </c>
      <c r="B1260" s="5" t="inlineStr">
        <is>
          <t>Tuesday</t>
        </is>
      </c>
      <c r="C1260" s="10" t="n">
        <v>45809</v>
      </c>
      <c r="D1260" s="5" t="inlineStr">
        <is>
          <t>Q1FY26</t>
        </is>
      </c>
      <c r="E1260" s="18" t="n">
        <v>220.3334</v>
      </c>
      <c r="F1260" s="8" t="n">
        <v>455059.9039</v>
      </c>
      <c r="G1260" s="9" t="n">
        <v>278794225</v>
      </c>
      <c r="H1260" s="18" t="n">
        <v>0</v>
      </c>
      <c r="I1260" s="8" t="n">
        <v>0.0012</v>
      </c>
      <c r="J1260" s="9" t="n">
        <v>2</v>
      </c>
      <c r="K1260" s="18" t="n">
        <v>220.3334</v>
      </c>
      <c r="L1260" s="8" t="n">
        <v>455059.9051</v>
      </c>
      <c r="M1260" s="9" t="n">
        <v>278794227</v>
      </c>
      <c r="N1260" s="29" t="n">
        <v>14.8375</v>
      </c>
      <c r="O1260" s="30" t="n">
        <v>15.0225</v>
      </c>
      <c r="P1260" s="30" t="n">
        <v>14.3</v>
      </c>
      <c r="Q1260" s="30" t="n">
        <v>14.4</v>
      </c>
      <c r="R1260" s="31" t="n">
        <v>-0.0295</v>
      </c>
    </row>
    <row r="1261">
      <c r="A1261" s="11" t="n">
        <v>45826</v>
      </c>
      <c r="B1261" s="5" t="inlineStr">
        <is>
          <t>Wednesday</t>
        </is>
      </c>
      <c r="C1261" s="10" t="n">
        <v>45809</v>
      </c>
      <c r="D1261" s="5" t="inlineStr">
        <is>
          <t>Q1FY26</t>
        </is>
      </c>
      <c r="E1261" s="18" t="n">
        <v>44.2265</v>
      </c>
      <c r="F1261" s="8" t="n">
        <v>14452.023</v>
      </c>
      <c r="G1261" s="9" t="n">
        <v>8828562</v>
      </c>
      <c r="H1261" s="18" t="n">
        <v>0</v>
      </c>
      <c r="I1261" s="8" t="n">
        <v>0</v>
      </c>
      <c r="J1261" s="9" t="n">
        <v>0</v>
      </c>
      <c r="K1261" s="18" t="n">
        <v>44.2265</v>
      </c>
      <c r="L1261" s="8" t="n">
        <v>14452.023</v>
      </c>
      <c r="M1261" s="9" t="n">
        <v>8828562</v>
      </c>
      <c r="N1261" s="29" t="n">
        <v>14.4025</v>
      </c>
      <c r="O1261" s="30" t="n">
        <v>14.8175</v>
      </c>
      <c r="P1261" s="30" t="n">
        <v>14.105</v>
      </c>
      <c r="Q1261" s="30" t="n">
        <v>14.28</v>
      </c>
      <c r="R1261" s="31" t="n">
        <v>-0.008500000000000001</v>
      </c>
    </row>
    <row r="1262">
      <c r="A1262" s="11" t="n">
        <v>45827</v>
      </c>
      <c r="B1262" s="5" t="inlineStr">
        <is>
          <t>Thursday</t>
        </is>
      </c>
      <c r="C1262" s="10" t="n">
        <v>45809</v>
      </c>
      <c r="D1262" s="5" t="inlineStr">
        <is>
          <t>Q1FY26</t>
        </is>
      </c>
      <c r="E1262" s="18" t="n">
        <v>38.8568</v>
      </c>
      <c r="F1262" s="8" t="n">
        <v>15192.6036</v>
      </c>
      <c r="G1262" s="9" t="n">
        <v>9316725</v>
      </c>
      <c r="H1262" s="18" t="n">
        <v>0</v>
      </c>
      <c r="I1262" s="8" t="n">
        <v>0</v>
      </c>
      <c r="J1262" s="9" t="n">
        <v>0</v>
      </c>
      <c r="K1262" s="18" t="n">
        <v>38.8568</v>
      </c>
      <c r="L1262" s="8" t="n">
        <v>15192.6036</v>
      </c>
      <c r="M1262" s="9" t="n">
        <v>9316725</v>
      </c>
      <c r="N1262" s="29" t="n">
        <v>14.275</v>
      </c>
      <c r="O1262" s="30" t="n">
        <v>14.37</v>
      </c>
      <c r="P1262" s="30" t="n">
        <v>13.74</v>
      </c>
      <c r="Q1262" s="30" t="n">
        <v>14.26</v>
      </c>
      <c r="R1262" s="31" t="n">
        <v>-0.0011</v>
      </c>
    </row>
    <row r="1263">
      <c r="A1263" s="11" t="n">
        <v>45828</v>
      </c>
      <c r="B1263" s="5" t="inlineStr">
        <is>
          <t>Friday</t>
        </is>
      </c>
      <c r="C1263" s="10" t="n">
        <v>45809</v>
      </c>
      <c r="D1263" s="5" t="inlineStr">
        <is>
          <t>Q1FY26</t>
        </is>
      </c>
      <c r="E1263" s="18" t="n">
        <v>126.4919</v>
      </c>
      <c r="F1263" s="8" t="n">
        <v>57928.1939</v>
      </c>
      <c r="G1263" s="9" t="n">
        <v>35232050</v>
      </c>
      <c r="H1263" s="18" t="n">
        <v>0</v>
      </c>
      <c r="I1263" s="8" t="n">
        <v>0.0015</v>
      </c>
      <c r="J1263" s="9" t="n">
        <v>2</v>
      </c>
      <c r="K1263" s="18" t="n">
        <v>126.4919</v>
      </c>
      <c r="L1263" s="8" t="n">
        <v>57928.1954</v>
      </c>
      <c r="M1263" s="9" t="n">
        <v>35232052</v>
      </c>
      <c r="N1263" s="29" t="n">
        <v>14.255</v>
      </c>
      <c r="O1263" s="30" t="n">
        <v>14.255</v>
      </c>
      <c r="P1263" s="30" t="n">
        <v>13.3225</v>
      </c>
      <c r="Q1263" s="30" t="n">
        <v>13.67</v>
      </c>
      <c r="R1263" s="31" t="n">
        <v>-0.041</v>
      </c>
    </row>
    <row r="1264">
      <c r="A1264" s="11" t="n">
        <v>45831</v>
      </c>
      <c r="B1264" s="5" t="inlineStr">
        <is>
          <t>Monday</t>
        </is>
      </c>
      <c r="C1264" s="10" t="n">
        <v>45809</v>
      </c>
      <c r="D1264" s="5" t="inlineStr">
        <is>
          <t>Q1FY26</t>
        </is>
      </c>
      <c r="E1264" s="18" t="n">
        <v>156.946</v>
      </c>
      <c r="F1264" s="8" t="n">
        <v>91228.7163</v>
      </c>
      <c r="G1264" s="9" t="n">
        <v>55602124</v>
      </c>
      <c r="H1264" s="18" t="n">
        <v>0.0001</v>
      </c>
      <c r="I1264" s="8" t="n">
        <v>0.008699999999999999</v>
      </c>
      <c r="J1264" s="9" t="n">
        <v>14</v>
      </c>
      <c r="K1264" s="18" t="n">
        <v>156.9461</v>
      </c>
      <c r="L1264" s="8" t="n">
        <v>91228.72500000001</v>
      </c>
      <c r="M1264" s="9" t="n">
        <v>55602138</v>
      </c>
      <c r="N1264" s="29" t="n">
        <v>13.6725</v>
      </c>
      <c r="O1264" s="30" t="n">
        <v>14.5225</v>
      </c>
      <c r="P1264" s="30" t="n">
        <v>13.6625</v>
      </c>
      <c r="Q1264" s="30" t="n">
        <v>14.05</v>
      </c>
      <c r="R1264" s="31" t="n">
        <v>0.0276</v>
      </c>
    </row>
    <row r="1265">
      <c r="A1265" s="11" t="n">
        <v>45832</v>
      </c>
      <c r="B1265" s="5" t="inlineStr">
        <is>
          <t>Tuesday</t>
        </is>
      </c>
      <c r="C1265" s="10" t="n">
        <v>45809</v>
      </c>
      <c r="D1265" s="5" t="inlineStr">
        <is>
          <t>Q1FY26</t>
        </is>
      </c>
      <c r="E1265" s="18" t="n">
        <v>440.1001</v>
      </c>
      <c r="F1265" s="8" t="n">
        <v>573866.9187</v>
      </c>
      <c r="G1265" s="9" t="n">
        <v>347387243</v>
      </c>
      <c r="H1265" s="18" t="n">
        <v>0</v>
      </c>
      <c r="I1265" s="8" t="n">
        <v>0.0027</v>
      </c>
      <c r="J1265" s="9" t="n">
        <v>3</v>
      </c>
      <c r="K1265" s="18" t="n">
        <v>440.1001</v>
      </c>
      <c r="L1265" s="8" t="n">
        <v>573866.9214</v>
      </c>
      <c r="M1265" s="9" t="n">
        <v>347387246</v>
      </c>
      <c r="N1265" s="29" t="n">
        <v>14.0475</v>
      </c>
      <c r="O1265" s="30" t="n">
        <v>14.3425</v>
      </c>
      <c r="P1265" s="30" t="n">
        <v>13.3075</v>
      </c>
      <c r="Q1265" s="30" t="n">
        <v>13.64</v>
      </c>
      <c r="R1265" s="31" t="n">
        <v>-0.029</v>
      </c>
    </row>
    <row r="1266">
      <c r="A1266" s="11" t="n">
        <v>45833</v>
      </c>
      <c r="B1266" s="5" t="inlineStr">
        <is>
          <t>Wednesday</t>
        </is>
      </c>
      <c r="C1266" s="10" t="n">
        <v>45809</v>
      </c>
      <c r="D1266" s="5" t="inlineStr">
        <is>
          <t>Q1FY26</t>
        </is>
      </c>
      <c r="E1266" s="18" t="n">
        <v>41.162</v>
      </c>
      <c r="F1266" s="8" t="n">
        <v>13909.4021</v>
      </c>
      <c r="G1266" s="9" t="n">
        <v>8376896</v>
      </c>
      <c r="H1266" s="18" t="n">
        <v>0.0001</v>
      </c>
      <c r="I1266" s="8" t="n">
        <v>0.0026</v>
      </c>
      <c r="J1266" s="9" t="n">
        <v>4</v>
      </c>
      <c r="K1266" s="18" t="n">
        <v>41.1621</v>
      </c>
      <c r="L1266" s="8" t="n">
        <v>13909.4047</v>
      </c>
      <c r="M1266" s="9" t="n">
        <v>8376900</v>
      </c>
      <c r="N1266" s="29" t="n">
        <v>13.6425</v>
      </c>
      <c r="O1266" s="30" t="n">
        <v>13.6425</v>
      </c>
      <c r="P1266" s="30" t="n">
        <v>12.9</v>
      </c>
      <c r="Q1266" s="30" t="n">
        <v>12.96</v>
      </c>
      <c r="R1266" s="31" t="n">
        <v>-0.05</v>
      </c>
    </row>
    <row r="1267">
      <c r="A1267" s="11" t="n">
        <v>45834</v>
      </c>
      <c r="B1267" s="5" t="inlineStr">
        <is>
          <t>Thursday</t>
        </is>
      </c>
      <c r="C1267" s="10" t="n">
        <v>45809</v>
      </c>
      <c r="D1267" s="5" t="inlineStr">
        <is>
          <t>Q1FY26</t>
        </is>
      </c>
      <c r="E1267" s="18" t="n">
        <v>70.893</v>
      </c>
      <c r="F1267" s="8" t="n">
        <v>24153.6002</v>
      </c>
      <c r="G1267" s="9" t="n">
        <v>14470192</v>
      </c>
      <c r="H1267" s="18" t="n">
        <v>0</v>
      </c>
      <c r="I1267" s="8" t="n">
        <v>0</v>
      </c>
      <c r="J1267" s="9" t="n">
        <v>0</v>
      </c>
      <c r="K1267" s="18" t="n">
        <v>70.893</v>
      </c>
      <c r="L1267" s="8" t="n">
        <v>24153.6002</v>
      </c>
      <c r="M1267" s="9" t="n">
        <v>14470192</v>
      </c>
      <c r="N1267" s="29" t="n">
        <v>12.9625</v>
      </c>
      <c r="O1267" s="30" t="n">
        <v>13.33</v>
      </c>
      <c r="P1267" s="30" t="n">
        <v>12.515</v>
      </c>
      <c r="Q1267" s="30" t="n">
        <v>12.59</v>
      </c>
      <c r="R1267" s="31" t="n">
        <v>-0.0287</v>
      </c>
    </row>
    <row r="1268">
      <c r="A1268" s="11" t="n">
        <v>45835</v>
      </c>
      <c r="B1268" s="5" t="inlineStr">
        <is>
          <t>Friday</t>
        </is>
      </c>
      <c r="C1268" s="10" t="n">
        <v>45809</v>
      </c>
      <c r="D1268" s="5" t="inlineStr">
        <is>
          <t>Q1FY26</t>
        </is>
      </c>
      <c r="E1268" s="18" t="n">
        <v>96.8792</v>
      </c>
      <c r="F1268" s="8" t="n">
        <v>44015.2257</v>
      </c>
      <c r="G1268" s="9" t="n">
        <v>26240542</v>
      </c>
      <c r="H1268" s="18" t="n">
        <v>0.0001</v>
      </c>
      <c r="I1268" s="8" t="n">
        <v>0.0066</v>
      </c>
      <c r="J1268" s="9" t="n">
        <v>9</v>
      </c>
      <c r="K1268" s="18" t="n">
        <v>96.8793</v>
      </c>
      <c r="L1268" s="8" t="n">
        <v>44015.2323</v>
      </c>
      <c r="M1268" s="9" t="n">
        <v>26240551</v>
      </c>
      <c r="N1268" s="29" t="n">
        <v>12.59</v>
      </c>
      <c r="O1268" s="30" t="n">
        <v>12.9225</v>
      </c>
      <c r="P1268" s="30" t="n">
        <v>12.3225</v>
      </c>
      <c r="Q1268" s="30" t="n">
        <v>12.39</v>
      </c>
      <c r="R1268" s="31" t="n">
        <v>-0.0159</v>
      </c>
    </row>
    <row r="1269">
      <c r="A1269" s="11" t="n">
        <v>45838</v>
      </c>
      <c r="B1269" s="5" t="inlineStr">
        <is>
          <t>Monday</t>
        </is>
      </c>
      <c r="C1269" s="10" t="n">
        <v>45809</v>
      </c>
      <c r="D1269" s="5" t="inlineStr">
        <is>
          <t>Q1FY26</t>
        </is>
      </c>
      <c r="E1269" s="18" t="n">
        <v>145.2956</v>
      </c>
      <c r="F1269" s="8" t="n">
        <v>89822.71550000001</v>
      </c>
      <c r="G1269" s="9" t="n">
        <v>53549927</v>
      </c>
      <c r="H1269" s="18" t="n">
        <v>0.0003</v>
      </c>
      <c r="I1269" s="8" t="n">
        <v>0.0195</v>
      </c>
      <c r="J1269" s="9" t="n">
        <v>30</v>
      </c>
      <c r="K1269" s="18" t="n">
        <v>145.2959</v>
      </c>
      <c r="L1269" s="8" t="n">
        <v>89822.735</v>
      </c>
      <c r="M1269" s="9" t="n">
        <v>53549957</v>
      </c>
      <c r="N1269" s="29" t="n">
        <v>12.3875</v>
      </c>
      <c r="O1269" s="30" t="n">
        <v>13.0275</v>
      </c>
      <c r="P1269" s="30" t="n">
        <v>12.3875</v>
      </c>
      <c r="Q1269" s="30" t="n">
        <v>12.79</v>
      </c>
      <c r="R1269" s="31" t="n">
        <v>0.0325</v>
      </c>
    </row>
    <row r="1270">
      <c r="A1270" s="11" t="n">
        <v>45839</v>
      </c>
      <c r="B1270" s="5" t="inlineStr">
        <is>
          <t>Tuesday</t>
        </is>
      </c>
      <c r="C1270" s="10" t="n">
        <v>45839</v>
      </c>
      <c r="D1270" s="5" t="inlineStr">
        <is>
          <t>Q2FY26</t>
        </is>
      </c>
      <c r="E1270" s="18" t="n">
        <v>205.8809</v>
      </c>
      <c r="F1270" s="8" t="n">
        <v>438531.4391</v>
      </c>
      <c r="G1270" s="9" t="n">
        <v>261881976</v>
      </c>
      <c r="H1270" s="18" t="n">
        <v>0</v>
      </c>
      <c r="I1270" s="8" t="n">
        <v>0.0032</v>
      </c>
      <c r="J1270" s="9" t="n">
        <v>5</v>
      </c>
      <c r="K1270" s="18" t="n">
        <v>205.8809</v>
      </c>
      <c r="L1270" s="8" t="n">
        <v>438531.4423</v>
      </c>
      <c r="M1270" s="9" t="n">
        <v>261881981</v>
      </c>
      <c r="N1270" s="29" t="n">
        <v>12.785</v>
      </c>
      <c r="O1270" s="30" t="n">
        <v>12.9925</v>
      </c>
      <c r="P1270" s="30" t="n">
        <v>12.4375</v>
      </c>
      <c r="Q1270" s="30" t="n">
        <v>12.53</v>
      </c>
      <c r="R1270" s="31" t="n">
        <v>-0.0199</v>
      </c>
    </row>
    <row r="1271">
      <c r="A1271" s="11" t="n">
        <v>45840</v>
      </c>
      <c r="B1271" s="5" t="inlineStr">
        <is>
          <t>Wednesday</t>
        </is>
      </c>
      <c r="C1271" s="10" t="n">
        <v>45839</v>
      </c>
      <c r="D1271" s="5" t="inlineStr">
        <is>
          <t>Q2FY26</t>
        </is>
      </c>
      <c r="E1271" s="18" t="n">
        <v>47.0047</v>
      </c>
      <c r="F1271" s="8" t="n">
        <v>17247.128</v>
      </c>
      <c r="G1271" s="9" t="n">
        <v>10276624</v>
      </c>
      <c r="H1271" s="18" t="n">
        <v>0.0001</v>
      </c>
      <c r="I1271" s="8" t="n">
        <v>0.0106</v>
      </c>
      <c r="J1271" s="9" t="n">
        <v>16</v>
      </c>
      <c r="K1271" s="18" t="n">
        <v>47.0048</v>
      </c>
      <c r="L1271" s="8" t="n">
        <v>17247.1386</v>
      </c>
      <c r="M1271" s="9" t="n">
        <v>10276640</v>
      </c>
      <c r="N1271" s="29" t="n">
        <v>12.5275</v>
      </c>
      <c r="O1271" s="30" t="n">
        <v>12.6625</v>
      </c>
      <c r="P1271" s="30" t="n">
        <v>12.34</v>
      </c>
      <c r="Q1271" s="30" t="n">
        <v>12.45</v>
      </c>
      <c r="R1271" s="31" t="n">
        <v>-0.0062</v>
      </c>
    </row>
    <row r="1272">
      <c r="A1272" s="11" t="n">
        <v>45841</v>
      </c>
      <c r="B1272" s="5" t="inlineStr">
        <is>
          <t>Thursday</t>
        </is>
      </c>
      <c r="C1272" s="10" t="n">
        <v>45839</v>
      </c>
      <c r="D1272" s="5" t="inlineStr">
        <is>
          <t>Q2FY26</t>
        </is>
      </c>
      <c r="E1272" s="18" t="n">
        <v>65.4845</v>
      </c>
      <c r="F1272" s="8" t="n">
        <v>26412.6474</v>
      </c>
      <c r="G1272" s="9" t="n">
        <v>15756528</v>
      </c>
      <c r="H1272" s="18" t="n">
        <v>0.0001</v>
      </c>
      <c r="I1272" s="8" t="n">
        <v>0.006</v>
      </c>
      <c r="J1272" s="9" t="n">
        <v>7</v>
      </c>
      <c r="K1272" s="18" t="n">
        <v>65.4846</v>
      </c>
      <c r="L1272" s="8" t="n">
        <v>26412.6534</v>
      </c>
      <c r="M1272" s="9" t="n">
        <v>15756535</v>
      </c>
      <c r="N1272" s="29" t="n">
        <v>12.445</v>
      </c>
      <c r="O1272" s="30" t="n">
        <v>12.66</v>
      </c>
      <c r="P1272" s="30" t="n">
        <v>12.19</v>
      </c>
      <c r="Q1272" s="30" t="n">
        <v>12.39</v>
      </c>
      <c r="R1272" s="31" t="n">
        <v>-0.0044</v>
      </c>
    </row>
    <row r="1273">
      <c r="A1273" s="11" t="n">
        <v>45842</v>
      </c>
      <c r="B1273" s="5" t="inlineStr">
        <is>
          <t>Friday</t>
        </is>
      </c>
      <c r="C1273" s="10" t="n">
        <v>45839</v>
      </c>
      <c r="D1273" s="5" t="inlineStr">
        <is>
          <t>Q2FY26</t>
        </is>
      </c>
      <c r="E1273" s="18" t="n">
        <v>110.4205</v>
      </c>
      <c r="F1273" s="8" t="n">
        <v>57243.0848</v>
      </c>
      <c r="G1273" s="9" t="n">
        <v>34277231</v>
      </c>
      <c r="H1273" s="18" t="n">
        <v>0</v>
      </c>
      <c r="I1273" s="8" t="n">
        <v>0.0007</v>
      </c>
      <c r="J1273" s="9" t="n">
        <v>1</v>
      </c>
      <c r="K1273" s="18" t="n">
        <v>110.4205</v>
      </c>
      <c r="L1273" s="8" t="n">
        <v>57243.0855</v>
      </c>
      <c r="M1273" s="9" t="n">
        <v>34277232</v>
      </c>
      <c r="N1273" s="29" t="n">
        <v>12.385</v>
      </c>
      <c r="O1273" s="30" t="n">
        <v>12.6975</v>
      </c>
      <c r="P1273" s="30" t="n">
        <v>12.24</v>
      </c>
      <c r="Q1273" s="30" t="n">
        <v>12.32</v>
      </c>
      <c r="R1273" s="31" t="n">
        <v>-0.0052</v>
      </c>
    </row>
    <row r="1274">
      <c r="A1274" s="11" t="n">
        <v>45845</v>
      </c>
      <c r="B1274" s="5" t="inlineStr">
        <is>
          <t>Monday</t>
        </is>
      </c>
      <c r="C1274" s="10" t="n">
        <v>45839</v>
      </c>
      <c r="D1274" s="5" t="inlineStr">
        <is>
          <t>Q2FY26</t>
        </is>
      </c>
      <c r="E1274" s="18" t="n">
        <v>110.5095</v>
      </c>
      <c r="F1274" s="8" t="n">
        <v>77914.09759999999</v>
      </c>
      <c r="G1274" s="9" t="n">
        <v>46596334</v>
      </c>
      <c r="H1274" s="18" t="n">
        <v>0.0001</v>
      </c>
      <c r="I1274" s="8" t="n">
        <v>0.0038</v>
      </c>
      <c r="J1274" s="9" t="n">
        <v>5</v>
      </c>
      <c r="K1274" s="18" t="n">
        <v>110.5096</v>
      </c>
      <c r="L1274" s="8" t="n">
        <v>77914.1014</v>
      </c>
      <c r="M1274" s="9" t="n">
        <v>46596339</v>
      </c>
      <c r="N1274" s="29" t="n">
        <v>12.315</v>
      </c>
      <c r="O1274" s="30" t="n">
        <v>12.79</v>
      </c>
      <c r="P1274" s="30" t="n">
        <v>11.94</v>
      </c>
      <c r="Q1274" s="30" t="n">
        <v>12.56</v>
      </c>
      <c r="R1274" s="31" t="n">
        <v>0.0199</v>
      </c>
    </row>
    <row r="1275">
      <c r="A1275" s="11" t="n">
        <v>45846</v>
      </c>
      <c r="B1275" s="5" t="inlineStr">
        <is>
          <t>Tuesday</t>
        </is>
      </c>
      <c r="C1275" s="10" t="n">
        <v>45839</v>
      </c>
      <c r="D1275" s="5" t="inlineStr">
        <is>
          <t>Q2FY26</t>
        </is>
      </c>
      <c r="E1275" s="18" t="n">
        <v>196.8378</v>
      </c>
      <c r="F1275" s="8" t="n">
        <v>461053.9095</v>
      </c>
      <c r="G1275" s="9" t="n">
        <v>275855304</v>
      </c>
      <c r="H1275" s="18" t="n">
        <v>0</v>
      </c>
      <c r="I1275" s="8" t="n">
        <v>0.0073</v>
      </c>
      <c r="J1275" s="9" t="n">
        <v>12</v>
      </c>
      <c r="K1275" s="18" t="n">
        <v>196.8378</v>
      </c>
      <c r="L1275" s="8" t="n">
        <v>461053.9168</v>
      </c>
      <c r="M1275" s="9" t="n">
        <v>275855316</v>
      </c>
      <c r="N1275" s="29" t="n">
        <v>12.56</v>
      </c>
      <c r="O1275" s="30" t="n">
        <v>12.71</v>
      </c>
      <c r="P1275" s="30" t="n">
        <v>12.055</v>
      </c>
      <c r="Q1275" s="30" t="n">
        <v>12.2</v>
      </c>
      <c r="R1275" s="31" t="n">
        <v>-0.0287</v>
      </c>
    </row>
    <row r="1276">
      <c r="A1276" s="11" t="n">
        <v>45847</v>
      </c>
      <c r="B1276" s="5" t="inlineStr">
        <is>
          <t>Wednesday</t>
        </is>
      </c>
      <c r="C1276" s="10" t="n">
        <v>45839</v>
      </c>
      <c r="D1276" s="5" t="inlineStr">
        <is>
          <t>Q2FY26</t>
        </is>
      </c>
      <c r="E1276" s="18" t="n">
        <v>38.5367</v>
      </c>
      <c r="F1276" s="8" t="n">
        <v>15766.8532</v>
      </c>
      <c r="G1276" s="9" t="n">
        <v>9384582</v>
      </c>
      <c r="H1276" s="18" t="n">
        <v>0</v>
      </c>
      <c r="I1276" s="8" t="n">
        <v>0</v>
      </c>
      <c r="J1276" s="9" t="n">
        <v>0</v>
      </c>
      <c r="K1276" s="18" t="n">
        <v>38.5367</v>
      </c>
      <c r="L1276" s="8" t="n">
        <v>15766.8532</v>
      </c>
      <c r="M1276" s="9" t="n">
        <v>9384582</v>
      </c>
      <c r="N1276" s="29" t="n">
        <v>12.195</v>
      </c>
      <c r="O1276" s="30" t="n">
        <v>12.355</v>
      </c>
      <c r="P1276" s="30" t="n">
        <v>11.75</v>
      </c>
      <c r="Q1276" s="30" t="n">
        <v>11.94</v>
      </c>
      <c r="R1276" s="31" t="n">
        <v>-0.0209</v>
      </c>
    </row>
    <row r="1277">
      <c r="A1277" s="11" t="n">
        <v>45848</v>
      </c>
      <c r="B1277" s="5" t="inlineStr">
        <is>
          <t>Thursday</t>
        </is>
      </c>
      <c r="C1277" s="10" t="n">
        <v>45839</v>
      </c>
      <c r="D1277" s="5" t="inlineStr">
        <is>
          <t>Q2FY26</t>
        </is>
      </c>
      <c r="E1277" s="18" t="n">
        <v>45.6065</v>
      </c>
      <c r="F1277" s="8" t="n">
        <v>20538.5894</v>
      </c>
      <c r="G1277" s="9" t="n">
        <v>12275249</v>
      </c>
      <c r="H1277" s="18" t="n">
        <v>0</v>
      </c>
      <c r="I1277" s="8" t="n">
        <v>0.0027</v>
      </c>
      <c r="J1277" s="9" t="n">
        <v>4</v>
      </c>
      <c r="K1277" s="18" t="n">
        <v>45.6065</v>
      </c>
      <c r="L1277" s="8" t="n">
        <v>20538.5921</v>
      </c>
      <c r="M1277" s="9" t="n">
        <v>12275253</v>
      </c>
      <c r="N1277" s="29" t="n">
        <v>11.94</v>
      </c>
      <c r="O1277" s="30" t="n">
        <v>12.1875</v>
      </c>
      <c r="P1277" s="30" t="n">
        <v>11.6125</v>
      </c>
      <c r="Q1277" s="30" t="n">
        <v>11.67</v>
      </c>
      <c r="R1277" s="31" t="n">
        <v>-0.0226</v>
      </c>
    </row>
    <row r="1278">
      <c r="A1278" s="11" t="n">
        <v>45849</v>
      </c>
      <c r="B1278" s="5" t="inlineStr">
        <is>
          <t>Friday</t>
        </is>
      </c>
      <c r="C1278" s="10" t="n">
        <v>45839</v>
      </c>
      <c r="D1278" s="5" t="inlineStr">
        <is>
          <t>Q2FY26</t>
        </is>
      </c>
      <c r="E1278" s="18" t="n">
        <v>108.0501</v>
      </c>
      <c r="F1278" s="8" t="n">
        <v>60824.5154</v>
      </c>
      <c r="G1278" s="9" t="n">
        <v>36652256</v>
      </c>
      <c r="H1278" s="18" t="n">
        <v>0.0001</v>
      </c>
      <c r="I1278" s="8" t="n">
        <v>0.0012</v>
      </c>
      <c r="J1278" s="9" t="n">
        <v>1</v>
      </c>
      <c r="K1278" s="18" t="n">
        <v>108.0502</v>
      </c>
      <c r="L1278" s="8" t="n">
        <v>60824.5166</v>
      </c>
      <c r="M1278" s="9" t="n">
        <v>36652257</v>
      </c>
      <c r="N1278" s="29" t="n">
        <v>11.6725</v>
      </c>
      <c r="O1278" s="30" t="n">
        <v>12.1225</v>
      </c>
      <c r="P1278" s="30" t="n">
        <v>11.535</v>
      </c>
      <c r="Q1278" s="30" t="n">
        <v>11.82</v>
      </c>
      <c r="R1278" s="31" t="n">
        <v>0.0126</v>
      </c>
    </row>
    <row r="1279">
      <c r="A1279" s="11" t="n">
        <v>45852</v>
      </c>
      <c r="B1279" s="5" t="inlineStr">
        <is>
          <t>Monday</t>
        </is>
      </c>
      <c r="C1279" s="10" t="n">
        <v>45839</v>
      </c>
      <c r="D1279" s="5" t="inlineStr">
        <is>
          <t>Q2FY26</t>
        </is>
      </c>
      <c r="E1279" s="18" t="n">
        <v>148.9746</v>
      </c>
      <c r="F1279" s="8" t="n">
        <v>109038.1913</v>
      </c>
      <c r="G1279" s="9" t="n">
        <v>66080575</v>
      </c>
      <c r="H1279" s="18" t="n">
        <v>0.0002</v>
      </c>
      <c r="I1279" s="8" t="n">
        <v>0.0045</v>
      </c>
      <c r="J1279" s="9" t="n">
        <v>6</v>
      </c>
      <c r="K1279" s="18" t="n">
        <v>148.9748</v>
      </c>
      <c r="L1279" s="8" t="n">
        <v>109038.1958</v>
      </c>
      <c r="M1279" s="9" t="n">
        <v>66080581</v>
      </c>
      <c r="N1279" s="29" t="n">
        <v>11.8175</v>
      </c>
      <c r="O1279" s="30" t="n">
        <v>12.42</v>
      </c>
      <c r="P1279" s="30" t="n">
        <v>11.8175</v>
      </c>
      <c r="Q1279" s="30" t="n">
        <v>11.98</v>
      </c>
      <c r="R1279" s="31" t="n">
        <v>0.0138</v>
      </c>
    </row>
    <row r="1280">
      <c r="A1280" s="11" t="n">
        <v>45853</v>
      </c>
      <c r="B1280" s="5" t="inlineStr">
        <is>
          <t>Tuesday</t>
        </is>
      </c>
      <c r="C1280" s="10" t="n">
        <v>45839</v>
      </c>
      <c r="D1280" s="5" t="inlineStr">
        <is>
          <t>Q2FY26</t>
        </is>
      </c>
      <c r="E1280" s="18" t="n">
        <v>278.7994</v>
      </c>
      <c r="F1280" s="8" t="n">
        <v>548059.844</v>
      </c>
      <c r="G1280" s="9" t="n">
        <v>331699547</v>
      </c>
      <c r="H1280" s="18" t="n">
        <v>0</v>
      </c>
      <c r="I1280" s="8" t="n">
        <v>0</v>
      </c>
      <c r="J1280" s="9" t="n">
        <v>0</v>
      </c>
      <c r="K1280" s="18" t="n">
        <v>278.7994</v>
      </c>
      <c r="L1280" s="8" t="n">
        <v>548059.844</v>
      </c>
      <c r="M1280" s="9" t="n">
        <v>331699547</v>
      </c>
      <c r="N1280" s="29" t="n">
        <v>11.98</v>
      </c>
      <c r="O1280" s="30" t="n">
        <v>12.025</v>
      </c>
      <c r="P1280" s="30" t="n">
        <v>11.405</v>
      </c>
      <c r="Q1280" s="30" t="n">
        <v>11.48</v>
      </c>
      <c r="R1280" s="31" t="n">
        <v>-0.0417</v>
      </c>
    </row>
    <row r="1281">
      <c r="A1281" s="11" t="n">
        <v>45854</v>
      </c>
      <c r="B1281" s="5" t="inlineStr">
        <is>
          <t>Wednesday</t>
        </is>
      </c>
      <c r="C1281" s="10" t="n">
        <v>45839</v>
      </c>
      <c r="D1281" s="5" t="inlineStr">
        <is>
          <t>Q2FY26</t>
        </is>
      </c>
      <c r="E1281" s="18" t="n">
        <v>43.8783</v>
      </c>
      <c r="F1281" s="8" t="n">
        <v>18723.3018</v>
      </c>
      <c r="G1281" s="9" t="n">
        <v>11296903</v>
      </c>
      <c r="H1281" s="18" t="n">
        <v>0</v>
      </c>
      <c r="I1281" s="8" t="n">
        <v>0</v>
      </c>
      <c r="J1281" s="9" t="n">
        <v>0</v>
      </c>
      <c r="K1281" s="18" t="n">
        <v>43.8783</v>
      </c>
      <c r="L1281" s="8" t="n">
        <v>18723.3018</v>
      </c>
      <c r="M1281" s="9" t="n">
        <v>11296903</v>
      </c>
      <c r="N1281" s="29" t="n">
        <v>11.48</v>
      </c>
      <c r="O1281" s="30" t="n">
        <v>11.6675</v>
      </c>
      <c r="P1281" s="30" t="n">
        <v>11.1975</v>
      </c>
      <c r="Q1281" s="30" t="n">
        <v>11.24</v>
      </c>
      <c r="R1281" s="31" t="n">
        <v>-0.0209</v>
      </c>
    </row>
    <row r="1282">
      <c r="A1282" s="11" t="n">
        <v>45855</v>
      </c>
      <c r="B1282" s="5" t="inlineStr">
        <is>
          <t>Thursday</t>
        </is>
      </c>
      <c r="C1282" s="10" t="n">
        <v>45839</v>
      </c>
      <c r="D1282" s="5" t="inlineStr">
        <is>
          <t>Q2FY26</t>
        </is>
      </c>
      <c r="E1282" s="18" t="n">
        <v>41.6405</v>
      </c>
      <c r="F1282" s="8" t="n">
        <v>19832.826</v>
      </c>
      <c r="G1282" s="9" t="n">
        <v>11980093</v>
      </c>
      <c r="H1282" s="18" t="n">
        <v>0</v>
      </c>
      <c r="I1282" s="8" t="n">
        <v>0.0013</v>
      </c>
      <c r="J1282" s="9" t="n">
        <v>2</v>
      </c>
      <c r="K1282" s="18" t="n">
        <v>41.6405</v>
      </c>
      <c r="L1282" s="8" t="n">
        <v>19832.8273</v>
      </c>
      <c r="M1282" s="9" t="n">
        <v>11980095</v>
      </c>
      <c r="N1282" s="29" t="n">
        <v>11.24</v>
      </c>
      <c r="O1282" s="30" t="n">
        <v>11.5425</v>
      </c>
      <c r="P1282" s="30" t="n">
        <v>10.7275</v>
      </c>
      <c r="Q1282" s="30" t="n">
        <v>11.24</v>
      </c>
      <c r="R1282" s="31" t="n">
        <v>0</v>
      </c>
    </row>
    <row r="1283">
      <c r="A1283" s="11" t="n">
        <v>45856</v>
      </c>
      <c r="B1283" s="5" t="inlineStr">
        <is>
          <t>Friday</t>
        </is>
      </c>
      <c r="C1283" s="10" t="n">
        <v>45839</v>
      </c>
      <c r="D1283" s="5" t="inlineStr">
        <is>
          <t>Q2FY26</t>
        </is>
      </c>
      <c r="E1283" s="18" t="n">
        <v>114.7251</v>
      </c>
      <c r="F1283" s="8" t="n">
        <v>59257.8734</v>
      </c>
      <c r="G1283" s="9" t="n">
        <v>36106011</v>
      </c>
      <c r="H1283" s="18" t="n">
        <v>0.0005999999999999999</v>
      </c>
      <c r="I1283" s="8" t="n">
        <v>0.0347</v>
      </c>
      <c r="J1283" s="9" t="n">
        <v>35</v>
      </c>
      <c r="K1283" s="18" t="n">
        <v>114.7257</v>
      </c>
      <c r="L1283" s="8" t="n">
        <v>59257.9081</v>
      </c>
      <c r="M1283" s="9" t="n">
        <v>36106046</v>
      </c>
      <c r="N1283" s="29" t="n">
        <v>11.2425</v>
      </c>
      <c r="O1283" s="30" t="n">
        <v>11.86</v>
      </c>
      <c r="P1283" s="30" t="n">
        <v>9.9</v>
      </c>
      <c r="Q1283" s="30" t="n">
        <v>11.39</v>
      </c>
      <c r="R1283" s="31" t="n">
        <v>0.0131</v>
      </c>
    </row>
    <row r="1284">
      <c r="A1284" s="11" t="n">
        <v>45859</v>
      </c>
      <c r="B1284" s="5" t="inlineStr">
        <is>
          <t>Monday</t>
        </is>
      </c>
      <c r="C1284" s="10" t="n">
        <v>45839</v>
      </c>
      <c r="D1284" s="5" t="inlineStr">
        <is>
          <t>Q2FY26</t>
        </is>
      </c>
      <c r="E1284" s="18" t="n">
        <v>167.1186</v>
      </c>
      <c r="F1284" s="8" t="n">
        <v>128049.5587</v>
      </c>
      <c r="G1284" s="9" t="n">
        <v>77948331</v>
      </c>
      <c r="H1284" s="18" t="n">
        <v>0.0001</v>
      </c>
      <c r="I1284" s="8" t="n">
        <v>0.0037</v>
      </c>
      <c r="J1284" s="9" t="n">
        <v>6</v>
      </c>
      <c r="K1284" s="18" t="n">
        <v>167.1187</v>
      </c>
      <c r="L1284" s="8" t="n">
        <v>128049.5624</v>
      </c>
      <c r="M1284" s="9" t="n">
        <v>77948337</v>
      </c>
      <c r="N1284" s="29" t="n">
        <v>11.3925</v>
      </c>
      <c r="O1284" s="30" t="n">
        <v>11.9425</v>
      </c>
      <c r="P1284" s="30" t="n">
        <v>11.0875</v>
      </c>
      <c r="Q1284" s="30" t="n">
        <v>11.2</v>
      </c>
      <c r="R1284" s="31" t="n">
        <v>-0.0169</v>
      </c>
    </row>
    <row r="1285">
      <c r="A1285" s="11" t="n">
        <v>45860</v>
      </c>
      <c r="B1285" s="5" t="inlineStr">
        <is>
          <t>Tuesday</t>
        </is>
      </c>
      <c r="C1285" s="10" t="n">
        <v>45839</v>
      </c>
      <c r="D1285" s="5" t="inlineStr">
        <is>
          <t>Q2FY26</t>
        </is>
      </c>
      <c r="E1285" s="18" t="n">
        <v>262.1726</v>
      </c>
      <c r="F1285" s="8" t="n">
        <v>543481.3904</v>
      </c>
      <c r="G1285" s="9" t="n">
        <v>330156425</v>
      </c>
      <c r="H1285" s="18" t="n">
        <v>0.0004</v>
      </c>
      <c r="I1285" s="8" t="n">
        <v>0.0209</v>
      </c>
      <c r="J1285" s="9" t="n">
        <v>30</v>
      </c>
      <c r="K1285" s="18" t="n">
        <v>262.173</v>
      </c>
      <c r="L1285" s="8" t="n">
        <v>543481.4113</v>
      </c>
      <c r="M1285" s="9" t="n">
        <v>330156455</v>
      </c>
      <c r="N1285" s="29" t="n">
        <v>11.2025</v>
      </c>
      <c r="O1285" s="30" t="n">
        <v>11.2275</v>
      </c>
      <c r="P1285" s="30" t="n">
        <v>10.6875</v>
      </c>
      <c r="Q1285" s="30" t="n">
        <v>10.75</v>
      </c>
      <c r="R1285" s="31" t="n">
        <v>-0.0404</v>
      </c>
    </row>
    <row r="1286">
      <c r="A1286" s="11" t="n">
        <v>45861</v>
      </c>
      <c r="B1286" s="5" t="inlineStr">
        <is>
          <t>Wednesday</t>
        </is>
      </c>
      <c r="C1286" s="10" t="n">
        <v>45839</v>
      </c>
      <c r="D1286" s="5" t="inlineStr">
        <is>
          <t>Q2FY26</t>
        </is>
      </c>
      <c r="E1286" s="18" t="n">
        <v>45.8331</v>
      </c>
      <c r="F1286" s="8" t="n">
        <v>19447.0542</v>
      </c>
      <c r="G1286" s="9" t="n">
        <v>11740902</v>
      </c>
      <c r="H1286" s="18" t="n">
        <v>0</v>
      </c>
      <c r="I1286" s="8" t="n">
        <v>0.0014</v>
      </c>
      <c r="J1286" s="9" t="n">
        <v>2</v>
      </c>
      <c r="K1286" s="18" t="n">
        <v>45.8331</v>
      </c>
      <c r="L1286" s="8" t="n">
        <v>19447.0556</v>
      </c>
      <c r="M1286" s="9" t="n">
        <v>11740904</v>
      </c>
      <c r="N1286" s="29" t="n">
        <v>10.7525</v>
      </c>
      <c r="O1286" s="30" t="n">
        <v>10.7525</v>
      </c>
      <c r="P1286" s="30" t="n">
        <v>10.22</v>
      </c>
      <c r="Q1286" s="30" t="n">
        <v>10.52</v>
      </c>
      <c r="R1286" s="31" t="n">
        <v>-0.0216</v>
      </c>
    </row>
    <row r="1287">
      <c r="A1287" s="11" t="n">
        <v>45862</v>
      </c>
      <c r="B1287" s="5" t="inlineStr">
        <is>
          <t>Thursday</t>
        </is>
      </c>
      <c r="C1287" s="10" t="n">
        <v>45839</v>
      </c>
      <c r="D1287" s="5" t="inlineStr">
        <is>
          <t>Q2FY26</t>
        </is>
      </c>
      <c r="E1287" s="18" t="n">
        <v>52.8628</v>
      </c>
      <c r="F1287" s="8" t="n">
        <v>25672.4929</v>
      </c>
      <c r="G1287" s="9" t="n">
        <v>15533303</v>
      </c>
      <c r="H1287" s="18" t="n">
        <v>0</v>
      </c>
      <c r="I1287" s="8" t="n">
        <v>0.0012</v>
      </c>
      <c r="J1287" s="9" t="n">
        <v>2</v>
      </c>
      <c r="K1287" s="18" t="n">
        <v>52.8628</v>
      </c>
      <c r="L1287" s="8" t="n">
        <v>25672.4941</v>
      </c>
      <c r="M1287" s="9" t="n">
        <v>15533305</v>
      </c>
      <c r="N1287" s="29" t="n">
        <v>10.515</v>
      </c>
      <c r="O1287" s="30" t="n">
        <v>11.105</v>
      </c>
      <c r="P1287" s="30" t="n">
        <v>9.8675</v>
      </c>
      <c r="Q1287" s="30" t="n">
        <v>10.72</v>
      </c>
      <c r="R1287" s="31" t="n">
        <v>0.0195</v>
      </c>
    </row>
    <row r="1288">
      <c r="A1288" s="11" t="n">
        <v>45863</v>
      </c>
      <c r="B1288" s="5" t="inlineStr">
        <is>
          <t>Friday</t>
        </is>
      </c>
      <c r="C1288" s="10" t="n">
        <v>45839</v>
      </c>
      <c r="D1288" s="5" t="inlineStr">
        <is>
          <t>Q2FY26</t>
        </is>
      </c>
      <c r="E1288" s="18" t="n">
        <v>131.7929</v>
      </c>
      <c r="F1288" s="8" t="n">
        <v>74498.44779999999</v>
      </c>
      <c r="G1288" s="9" t="n">
        <v>45477137</v>
      </c>
      <c r="H1288" s="18" t="n">
        <v>0</v>
      </c>
      <c r="I1288" s="8" t="n">
        <v>0</v>
      </c>
      <c r="J1288" s="9" t="n">
        <v>0</v>
      </c>
      <c r="K1288" s="18" t="n">
        <v>131.7929</v>
      </c>
      <c r="L1288" s="8" t="n">
        <v>74498.44779999999</v>
      </c>
      <c r="M1288" s="9" t="n">
        <v>45477137</v>
      </c>
      <c r="N1288" s="29" t="n">
        <v>10.7225</v>
      </c>
      <c r="O1288" s="30" t="n">
        <v>11.5825</v>
      </c>
      <c r="P1288" s="30" t="n">
        <v>10.6125</v>
      </c>
      <c r="Q1288" s="30" t="n">
        <v>11.28</v>
      </c>
      <c r="R1288" s="31" t="n">
        <v>0.052</v>
      </c>
    </row>
    <row r="1289">
      <c r="A1289" s="11" t="n">
        <v>45866</v>
      </c>
      <c r="B1289" s="5" t="inlineStr">
        <is>
          <t>Monday</t>
        </is>
      </c>
      <c r="C1289" s="10" t="n">
        <v>45839</v>
      </c>
      <c r="D1289" s="5" t="inlineStr">
        <is>
          <t>Q2FY26</t>
        </is>
      </c>
      <c r="E1289" s="18" t="n">
        <v>197.3093</v>
      </c>
      <c r="F1289" s="8" t="n">
        <v>148296.2229</v>
      </c>
      <c r="G1289" s="9" t="n">
        <v>90892035</v>
      </c>
      <c r="H1289" s="18" t="n">
        <v>0</v>
      </c>
      <c r="I1289" s="8" t="n">
        <v>0</v>
      </c>
      <c r="J1289" s="9" t="n">
        <v>0</v>
      </c>
      <c r="K1289" s="18" t="n">
        <v>197.3093</v>
      </c>
      <c r="L1289" s="8" t="n">
        <v>148296.2229</v>
      </c>
      <c r="M1289" s="9" t="n">
        <v>90892035</v>
      </c>
      <c r="N1289" s="29" t="n">
        <v>11.275</v>
      </c>
      <c r="O1289" s="30" t="n">
        <v>12.23</v>
      </c>
      <c r="P1289" s="30" t="n">
        <v>10.325</v>
      </c>
      <c r="Q1289" s="30" t="n">
        <v>12.06</v>
      </c>
      <c r="R1289" s="31" t="n">
        <v>0.0696</v>
      </c>
    </row>
    <row r="1290">
      <c r="A1290" s="11" t="n">
        <v>45867</v>
      </c>
      <c r="B1290" s="5" t="inlineStr">
        <is>
          <t>Tuesday</t>
        </is>
      </c>
      <c r="C1290" s="10" t="n">
        <v>45839</v>
      </c>
      <c r="D1290" s="5" t="inlineStr">
        <is>
          <t>Q2FY26</t>
        </is>
      </c>
      <c r="E1290" s="18" t="n">
        <v>331.8483</v>
      </c>
      <c r="F1290" s="8" t="n">
        <v>568496.9598</v>
      </c>
      <c r="G1290" s="9" t="n">
        <v>349276518</v>
      </c>
      <c r="H1290" s="18" t="n">
        <v>0</v>
      </c>
      <c r="I1290" s="8" t="n">
        <v>0.0014</v>
      </c>
      <c r="J1290" s="9" t="n">
        <v>2</v>
      </c>
      <c r="K1290" s="18" t="n">
        <v>331.8483</v>
      </c>
      <c r="L1290" s="8" t="n">
        <v>568496.9612</v>
      </c>
      <c r="M1290" s="9" t="n">
        <v>349276520</v>
      </c>
      <c r="N1290" s="29" t="n">
        <v>12.0625</v>
      </c>
      <c r="O1290" s="30" t="n">
        <v>12.3</v>
      </c>
      <c r="P1290" s="30" t="n">
        <v>11.4</v>
      </c>
      <c r="Q1290" s="30" t="n">
        <v>11.53</v>
      </c>
      <c r="R1290" s="31" t="n">
        <v>-0.0441</v>
      </c>
    </row>
    <row r="1291">
      <c r="A1291" s="11" t="n">
        <v>45868</v>
      </c>
      <c r="B1291" s="5" t="inlineStr">
        <is>
          <t>Wednesday</t>
        </is>
      </c>
      <c r="C1291" s="10" t="n">
        <v>45839</v>
      </c>
      <c r="D1291" s="5" t="inlineStr">
        <is>
          <t>Q2FY26</t>
        </is>
      </c>
      <c r="E1291" s="18" t="n">
        <v>51.5787</v>
      </c>
      <c r="F1291" s="8" t="n">
        <v>19485.5688</v>
      </c>
      <c r="G1291" s="9" t="n">
        <v>11907725</v>
      </c>
      <c r="H1291" s="18" t="n">
        <v>0</v>
      </c>
      <c r="I1291" s="8" t="n">
        <v>0.0014</v>
      </c>
      <c r="J1291" s="9" t="n">
        <v>2</v>
      </c>
      <c r="K1291" s="18" t="n">
        <v>51.5787</v>
      </c>
      <c r="L1291" s="8" t="n">
        <v>19485.5702</v>
      </c>
      <c r="M1291" s="9" t="n">
        <v>11907727</v>
      </c>
      <c r="N1291" s="29" t="n">
        <v>11.525</v>
      </c>
      <c r="O1291" s="30" t="n">
        <v>11.775</v>
      </c>
      <c r="P1291" s="30" t="n">
        <v>10.6125</v>
      </c>
      <c r="Q1291" s="30" t="n">
        <v>11.21</v>
      </c>
      <c r="R1291" s="31" t="n">
        <v>-0.0273</v>
      </c>
    </row>
    <row r="1292">
      <c r="A1292" s="11" t="n">
        <v>45869</v>
      </c>
      <c r="B1292" s="5" t="inlineStr">
        <is>
          <t>Thursday</t>
        </is>
      </c>
      <c r="C1292" s="10" t="n">
        <v>45839</v>
      </c>
      <c r="D1292" s="5" t="inlineStr">
        <is>
          <t>Q2FY26</t>
        </is>
      </c>
      <c r="E1292" s="18" t="n">
        <v>77.6249</v>
      </c>
      <c r="F1292" s="8" t="n">
        <v>30230.5294</v>
      </c>
      <c r="G1292" s="9" t="n">
        <v>18557788</v>
      </c>
      <c r="H1292" s="18" t="n">
        <v>0</v>
      </c>
      <c r="I1292" s="8" t="n">
        <v>0</v>
      </c>
      <c r="J1292" s="9" t="n">
        <v>0</v>
      </c>
      <c r="K1292" s="18" t="n">
        <v>77.6249</v>
      </c>
      <c r="L1292" s="8" t="n">
        <v>30230.5294</v>
      </c>
      <c r="M1292" s="9" t="n">
        <v>18557788</v>
      </c>
      <c r="N1292" s="29" t="n">
        <v>11.205</v>
      </c>
      <c r="O1292" s="30" t="n">
        <v>12.12</v>
      </c>
      <c r="P1292" s="30" t="n">
        <v>11.205</v>
      </c>
      <c r="Q1292" s="30" t="n">
        <v>11.54</v>
      </c>
      <c r="R1292" s="31" t="n">
        <v>0.0299</v>
      </c>
    </row>
    <row r="1293">
      <c r="A1293" s="11" t="n">
        <v>45870</v>
      </c>
      <c r="B1293" s="5" t="inlineStr">
        <is>
          <t>Friday</t>
        </is>
      </c>
      <c r="C1293" s="10" t="n">
        <v>45870</v>
      </c>
      <c r="D1293" s="5" t="inlineStr">
        <is>
          <t>Q2FY26</t>
        </is>
      </c>
      <c r="E1293" s="18" t="n">
        <v>191.7943</v>
      </c>
      <c r="F1293" s="8" t="n">
        <v>89539.5681</v>
      </c>
      <c r="G1293" s="9" t="n">
        <v>55138249</v>
      </c>
      <c r="H1293" s="18" t="n">
        <v>0</v>
      </c>
      <c r="I1293" s="8" t="n">
        <v>0.0014</v>
      </c>
      <c r="J1293" s="9" t="n">
        <v>2</v>
      </c>
      <c r="K1293" s="18" t="n">
        <v>191.7943</v>
      </c>
      <c r="L1293" s="8" t="n">
        <v>89539.5695</v>
      </c>
      <c r="M1293" s="9" t="n">
        <v>55138251</v>
      </c>
      <c r="N1293" s="29" t="n">
        <v>11.5425</v>
      </c>
      <c r="O1293" s="30" t="n">
        <v>12.11</v>
      </c>
      <c r="P1293" s="30" t="n">
        <v>11.4025</v>
      </c>
      <c r="Q1293" s="30" t="n">
        <v>11.98</v>
      </c>
      <c r="R1293" s="31" t="n">
        <v>0.0379</v>
      </c>
    </row>
    <row r="1294">
      <c r="A1294" s="11" t="n">
        <v>45873</v>
      </c>
      <c r="B1294" s="5" t="inlineStr">
        <is>
          <t>Monday</t>
        </is>
      </c>
      <c r="C1294" s="10" t="n">
        <v>45870</v>
      </c>
      <c r="D1294" s="5" t="inlineStr">
        <is>
          <t>Q2FY26</t>
        </is>
      </c>
      <c r="E1294" s="18" t="n">
        <v>208.1757</v>
      </c>
      <c r="F1294" s="8" t="n">
        <v>134349.3162</v>
      </c>
      <c r="G1294" s="9" t="n">
        <v>82944458</v>
      </c>
      <c r="H1294" s="18" t="n">
        <v>0</v>
      </c>
      <c r="I1294" s="8" t="n">
        <v>0.001</v>
      </c>
      <c r="J1294" s="9" t="n">
        <v>1</v>
      </c>
      <c r="K1294" s="18" t="n">
        <v>208.1757</v>
      </c>
      <c r="L1294" s="8" t="n">
        <v>134349.3172</v>
      </c>
      <c r="M1294" s="9" t="n">
        <v>82944459</v>
      </c>
      <c r="N1294" s="29" t="n">
        <v>11.975</v>
      </c>
      <c r="O1294" s="30" t="n">
        <v>12.63</v>
      </c>
      <c r="P1294" s="30" t="n">
        <v>11.8025</v>
      </c>
      <c r="Q1294" s="30" t="n">
        <v>11.97</v>
      </c>
      <c r="R1294" s="31" t="n">
        <v>-0.0004</v>
      </c>
    </row>
    <row r="1295">
      <c r="A1295" s="11" t="n">
        <v>45874</v>
      </c>
      <c r="B1295" s="5" t="inlineStr">
        <is>
          <t>Tuesday</t>
        </is>
      </c>
      <c r="C1295" s="10" t="n">
        <v>45870</v>
      </c>
      <c r="D1295" s="5" t="inlineStr">
        <is>
          <t>Q2FY26</t>
        </is>
      </c>
      <c r="E1295" s="18" t="n">
        <v>312.7373</v>
      </c>
      <c r="F1295" s="8" t="n">
        <v>563510.0895999999</v>
      </c>
      <c r="G1295" s="9" t="n">
        <v>348736318</v>
      </c>
      <c r="H1295" s="18" t="n">
        <v>0</v>
      </c>
      <c r="I1295" s="8" t="n">
        <v>0</v>
      </c>
      <c r="J1295" s="9" t="n">
        <v>0</v>
      </c>
      <c r="K1295" s="18" t="n">
        <v>312.7373</v>
      </c>
      <c r="L1295" s="8" t="n">
        <v>563510.0895999999</v>
      </c>
      <c r="M1295" s="9" t="n">
        <v>348736318</v>
      </c>
      <c r="N1295" s="29" t="n">
        <v>11.9675</v>
      </c>
      <c r="O1295" s="30" t="n">
        <v>12.1775</v>
      </c>
      <c r="P1295" s="30" t="n">
        <v>11.64</v>
      </c>
      <c r="Q1295" s="30" t="n">
        <v>11.71</v>
      </c>
      <c r="R1295" s="31" t="n">
        <v>-0.0215</v>
      </c>
    </row>
    <row r="1296">
      <c r="A1296" s="11" t="n">
        <v>45875</v>
      </c>
      <c r="B1296" s="5" t="inlineStr">
        <is>
          <t>Wednesday</t>
        </is>
      </c>
      <c r="C1296" s="10" t="n">
        <v>45870</v>
      </c>
      <c r="D1296" s="5" t="inlineStr">
        <is>
          <t>Q2FY26</t>
        </is>
      </c>
      <c r="E1296" s="18" t="n">
        <v>61.3183</v>
      </c>
      <c r="F1296" s="8" t="n">
        <v>22181.6937</v>
      </c>
      <c r="G1296" s="9" t="n">
        <v>13696884</v>
      </c>
      <c r="H1296" s="18" t="n">
        <v>0</v>
      </c>
      <c r="I1296" s="8" t="n">
        <v>0</v>
      </c>
      <c r="J1296" s="9" t="n">
        <v>0</v>
      </c>
      <c r="K1296" s="18" t="n">
        <v>61.3183</v>
      </c>
      <c r="L1296" s="8" t="n">
        <v>22181.6937</v>
      </c>
      <c r="M1296" s="9" t="n">
        <v>13696884</v>
      </c>
      <c r="N1296" s="29" t="n">
        <v>11.7125</v>
      </c>
      <c r="O1296" s="30" t="n">
        <v>12.0475</v>
      </c>
      <c r="P1296" s="30" t="n">
        <v>10.6575</v>
      </c>
      <c r="Q1296" s="30" t="n">
        <v>11.96</v>
      </c>
      <c r="R1296" s="31" t="n">
        <v>0.0211</v>
      </c>
    </row>
    <row r="1297">
      <c r="A1297" s="11" t="n">
        <v>45876</v>
      </c>
      <c r="B1297" s="5" t="inlineStr">
        <is>
          <t>Thursday</t>
        </is>
      </c>
      <c r="C1297" s="10" t="n">
        <v>45870</v>
      </c>
      <c r="D1297" s="5" t="inlineStr">
        <is>
          <t>Q2FY26</t>
        </is>
      </c>
      <c r="E1297" s="18" t="n">
        <v>78.15300000000001</v>
      </c>
      <c r="F1297" s="8" t="n">
        <v>33307.6512</v>
      </c>
      <c r="G1297" s="9" t="n">
        <v>20679198</v>
      </c>
      <c r="H1297" s="18" t="n">
        <v>0</v>
      </c>
      <c r="I1297" s="8" t="n">
        <v>0.0016</v>
      </c>
      <c r="J1297" s="9" t="n">
        <v>2</v>
      </c>
      <c r="K1297" s="18" t="n">
        <v>78.15300000000001</v>
      </c>
      <c r="L1297" s="8" t="n">
        <v>33307.6528</v>
      </c>
      <c r="M1297" s="9" t="n">
        <v>20679200</v>
      </c>
      <c r="N1297" s="29" t="n">
        <v>11.96</v>
      </c>
      <c r="O1297" s="30" t="n">
        <v>12.3075</v>
      </c>
      <c r="P1297" s="30" t="n">
        <v>11.555</v>
      </c>
      <c r="Q1297" s="30" t="n">
        <v>11.69</v>
      </c>
      <c r="R1297" s="31" t="n">
        <v>-0.0226</v>
      </c>
    </row>
    <row r="1298">
      <c r="A1298" s="11" t="n">
        <v>45877</v>
      </c>
      <c r="B1298" s="5" t="inlineStr">
        <is>
          <t>Friday</t>
        </is>
      </c>
      <c r="C1298" s="10" t="n">
        <v>45870</v>
      </c>
      <c r="D1298" s="5" t="inlineStr">
        <is>
          <t>Q2FY26</t>
        </is>
      </c>
      <c r="E1298" s="18" t="n">
        <v>176.7105</v>
      </c>
      <c r="F1298" s="8" t="n">
        <v>90146.06329999999</v>
      </c>
      <c r="G1298" s="9" t="n">
        <v>56099499</v>
      </c>
      <c r="H1298" s="18" t="n">
        <v>0</v>
      </c>
      <c r="I1298" s="8" t="n">
        <v>0</v>
      </c>
      <c r="J1298" s="9" t="n">
        <v>0</v>
      </c>
      <c r="K1298" s="18" t="n">
        <v>176.7105</v>
      </c>
      <c r="L1298" s="8" t="n">
        <v>90146.06329999999</v>
      </c>
      <c r="M1298" s="9" t="n">
        <v>56099499</v>
      </c>
      <c r="N1298" s="29" t="n">
        <v>11.6875</v>
      </c>
      <c r="O1298" s="30" t="n">
        <v>12.1975</v>
      </c>
      <c r="P1298" s="30" t="n">
        <v>10.8975</v>
      </c>
      <c r="Q1298" s="30" t="n">
        <v>12.03</v>
      </c>
      <c r="R1298" s="31" t="n">
        <v>0.0293</v>
      </c>
    </row>
    <row r="1299">
      <c r="A1299" s="11" t="n">
        <v>45880</v>
      </c>
      <c r="B1299" s="5" t="inlineStr">
        <is>
          <t>Monday</t>
        </is>
      </c>
      <c r="C1299" s="10" t="n">
        <v>45870</v>
      </c>
      <c r="D1299" s="5" t="inlineStr">
        <is>
          <t>Q2FY26</t>
        </is>
      </c>
      <c r="E1299" s="18" t="n">
        <v>211.2418</v>
      </c>
      <c r="F1299" s="8" t="n">
        <v>143692.1163</v>
      </c>
      <c r="G1299" s="9" t="n">
        <v>89443936</v>
      </c>
      <c r="H1299" s="18" t="n">
        <v>0</v>
      </c>
      <c r="I1299" s="8" t="n">
        <v>0.0007</v>
      </c>
      <c r="J1299" s="9" t="n">
        <v>1</v>
      </c>
      <c r="K1299" s="18" t="n">
        <v>211.2418</v>
      </c>
      <c r="L1299" s="8" t="n">
        <v>143692.117</v>
      </c>
      <c r="M1299" s="9" t="n">
        <v>89443937</v>
      </c>
      <c r="N1299" s="29" t="n">
        <v>12.0325</v>
      </c>
      <c r="O1299" s="30" t="n">
        <v>12.73</v>
      </c>
      <c r="P1299" s="30" t="n">
        <v>12.0325</v>
      </c>
      <c r="Q1299" s="30" t="n">
        <v>12.22</v>
      </c>
      <c r="R1299" s="31" t="n">
        <v>0.0156</v>
      </c>
    </row>
    <row r="1300">
      <c r="A1300" s="11" t="n">
        <v>45881</v>
      </c>
      <c r="B1300" s="5" t="inlineStr">
        <is>
          <t>Tuesday</t>
        </is>
      </c>
      <c r="C1300" s="10" t="n">
        <v>45870</v>
      </c>
      <c r="D1300" s="5" t="inlineStr">
        <is>
          <t>Q2FY26</t>
        </is>
      </c>
      <c r="E1300" s="18" t="n">
        <v>463.6683</v>
      </c>
      <c r="F1300" s="8" t="n">
        <v>695338.2081</v>
      </c>
      <c r="G1300" s="9" t="n">
        <v>431415463</v>
      </c>
      <c r="H1300" s="18" t="n">
        <v>0</v>
      </c>
      <c r="I1300" s="8" t="n">
        <v>0.0008</v>
      </c>
      <c r="J1300" s="9" t="n">
        <v>1</v>
      </c>
      <c r="K1300" s="18" t="n">
        <v>463.6683</v>
      </c>
      <c r="L1300" s="8" t="n">
        <v>695338.2089</v>
      </c>
      <c r="M1300" s="9" t="n">
        <v>431415464</v>
      </c>
      <c r="N1300" s="29" t="n">
        <v>12.2175</v>
      </c>
      <c r="O1300" s="30" t="n">
        <v>12.4225</v>
      </c>
      <c r="P1300" s="30" t="n">
        <v>11.595</v>
      </c>
      <c r="Q1300" s="30" t="n">
        <v>12.23</v>
      </c>
      <c r="R1300" s="31" t="n">
        <v>0.001</v>
      </c>
    </row>
    <row r="1301">
      <c r="A1301" s="11" t="n">
        <v>45882</v>
      </c>
      <c r="B1301" s="5" t="inlineStr">
        <is>
          <t>Wednesday</t>
        </is>
      </c>
      <c r="C1301" s="10" t="n">
        <v>45870</v>
      </c>
      <c r="D1301" s="5" t="inlineStr">
        <is>
          <t>Q2FY26</t>
        </is>
      </c>
      <c r="E1301" s="18" t="n">
        <v>72.7439</v>
      </c>
      <c r="F1301" s="8" t="n">
        <v>25870.7918</v>
      </c>
      <c r="G1301" s="9" t="n">
        <v>16005653</v>
      </c>
      <c r="H1301" s="18" t="n">
        <v>0</v>
      </c>
      <c r="I1301" s="8" t="n">
        <v>0.0032</v>
      </c>
      <c r="J1301" s="9" t="n">
        <v>3</v>
      </c>
      <c r="K1301" s="18" t="n">
        <v>72.7439</v>
      </c>
      <c r="L1301" s="8" t="n">
        <v>25870.795</v>
      </c>
      <c r="M1301" s="9" t="n">
        <v>16005656</v>
      </c>
      <c r="N1301" s="29" t="n">
        <v>12.2325</v>
      </c>
      <c r="O1301" s="30" t="n">
        <v>12.3525</v>
      </c>
      <c r="P1301" s="30" t="n">
        <v>10.7775</v>
      </c>
      <c r="Q1301" s="30" t="n">
        <v>12.14</v>
      </c>
      <c r="R1301" s="31" t="n">
        <v>-0.0076</v>
      </c>
    </row>
    <row r="1302">
      <c r="A1302" s="11" t="n">
        <v>45883</v>
      </c>
      <c r="B1302" s="5" t="inlineStr">
        <is>
          <t>Thursday</t>
        </is>
      </c>
      <c r="C1302" s="10" t="n">
        <v>45870</v>
      </c>
      <c r="D1302" s="5" t="inlineStr">
        <is>
          <t>Q2FY26</t>
        </is>
      </c>
      <c r="E1302" s="18" t="n">
        <v>57.3524</v>
      </c>
      <c r="F1302" s="8" t="n">
        <v>24819.6905</v>
      </c>
      <c r="G1302" s="9" t="n">
        <v>15349929</v>
      </c>
      <c r="H1302" s="18" t="n">
        <v>0</v>
      </c>
      <c r="I1302" s="8" t="n">
        <v>0.0311</v>
      </c>
      <c r="J1302" s="9" t="n">
        <v>29</v>
      </c>
      <c r="K1302" s="18" t="n">
        <v>57.3524</v>
      </c>
      <c r="L1302" s="8" t="n">
        <v>24819.7216</v>
      </c>
      <c r="M1302" s="9" t="n">
        <v>15349958</v>
      </c>
      <c r="N1302" s="29" t="n">
        <v>12.14</v>
      </c>
      <c r="O1302" s="30" t="n">
        <v>12.47</v>
      </c>
      <c r="P1302" s="30" t="n">
        <v>11.4725</v>
      </c>
      <c r="Q1302" s="30" t="n">
        <v>12.36</v>
      </c>
      <c r="R1302" s="31" t="n">
        <v>0.0181</v>
      </c>
    </row>
    <row r="1303">
      <c r="A1303" s="11" t="n">
        <v>45887</v>
      </c>
      <c r="B1303" s="5" t="inlineStr">
        <is>
          <t>Monday</t>
        </is>
      </c>
      <c r="C1303" s="10" t="n">
        <v>45870</v>
      </c>
      <c r="D1303" s="5" t="inlineStr">
        <is>
          <t>Q2FY26</t>
        </is>
      </c>
      <c r="E1303" s="18" t="n">
        <v>208.1689</v>
      </c>
      <c r="F1303" s="8" t="n">
        <v>135188.2442</v>
      </c>
      <c r="G1303" s="9" t="n">
        <v>82806288</v>
      </c>
      <c r="H1303" s="18" t="n">
        <v>0</v>
      </c>
      <c r="I1303" s="8" t="n">
        <v>0</v>
      </c>
      <c r="J1303" s="9" t="n">
        <v>0</v>
      </c>
      <c r="K1303" s="18" t="n">
        <v>208.1689</v>
      </c>
      <c r="L1303" s="8" t="n">
        <v>135188.2442</v>
      </c>
      <c r="M1303" s="9" t="n">
        <v>82806288</v>
      </c>
      <c r="N1303" s="29" t="n">
        <v>12.355</v>
      </c>
      <c r="O1303" s="30" t="n">
        <v>13.465</v>
      </c>
      <c r="P1303" s="30" t="n">
        <v>11.75</v>
      </c>
      <c r="Q1303" s="30" t="n">
        <v>12.34</v>
      </c>
      <c r="R1303" s="31" t="n">
        <v>-0.0012</v>
      </c>
    </row>
    <row r="1304">
      <c r="A1304" s="11" t="n">
        <v>45888</v>
      </c>
      <c r="B1304" s="5" t="inlineStr">
        <is>
          <t>Tuesday</t>
        </is>
      </c>
      <c r="C1304" s="10" t="n">
        <v>45870</v>
      </c>
      <c r="D1304" s="5" t="inlineStr">
        <is>
          <t>Q2FY26</t>
        </is>
      </c>
      <c r="E1304" s="18" t="n">
        <v>335.2272</v>
      </c>
      <c r="F1304" s="8" t="n">
        <v>581871.1678000001</v>
      </c>
      <c r="G1304" s="9" t="n">
        <v>356469432</v>
      </c>
      <c r="H1304" s="18" t="n">
        <v>0</v>
      </c>
      <c r="I1304" s="8" t="n">
        <v>0</v>
      </c>
      <c r="J1304" s="9" t="n">
        <v>0</v>
      </c>
      <c r="K1304" s="18" t="n">
        <v>335.2272</v>
      </c>
      <c r="L1304" s="8" t="n">
        <v>581871.1678000001</v>
      </c>
      <c r="M1304" s="9" t="n">
        <v>356469432</v>
      </c>
      <c r="N1304" s="29" t="n">
        <v>12.34</v>
      </c>
      <c r="O1304" s="30" t="n">
        <v>12.34</v>
      </c>
      <c r="P1304" s="30" t="n">
        <v>11.76</v>
      </c>
      <c r="Q1304" s="30" t="n">
        <v>11.79</v>
      </c>
      <c r="R1304" s="31" t="n">
        <v>-0.0446</v>
      </c>
    </row>
    <row r="1305">
      <c r="A1305" s="11" t="n">
        <v>45889</v>
      </c>
      <c r="B1305" s="5" t="inlineStr">
        <is>
          <t>Wednesday</t>
        </is>
      </c>
      <c r="C1305" s="10" t="n">
        <v>45870</v>
      </c>
      <c r="D1305" s="5" t="inlineStr">
        <is>
          <t>Q2FY26</t>
        </is>
      </c>
      <c r="E1305" s="18" t="n">
        <v>52.135</v>
      </c>
      <c r="F1305" s="8" t="n">
        <v>19316.1</v>
      </c>
      <c r="G1305" s="9" t="n">
        <v>11779339</v>
      </c>
      <c r="H1305" s="18" t="n">
        <v>0</v>
      </c>
      <c r="I1305" s="8" t="n">
        <v>0</v>
      </c>
      <c r="J1305" s="9" t="n">
        <v>0</v>
      </c>
      <c r="K1305" s="18" t="n">
        <v>52.135</v>
      </c>
      <c r="L1305" s="8" t="n">
        <v>19316.1</v>
      </c>
      <c r="M1305" s="9" t="n">
        <v>11779339</v>
      </c>
      <c r="N1305" s="29" t="n">
        <v>11.79</v>
      </c>
      <c r="O1305" s="30" t="n">
        <v>11.99</v>
      </c>
      <c r="P1305" s="30" t="n">
        <v>10.185</v>
      </c>
      <c r="Q1305" s="30" t="n">
        <v>11.79</v>
      </c>
      <c r="R1305" s="31" t="n">
        <v>0</v>
      </c>
    </row>
    <row r="1306">
      <c r="A1306" s="11" t="n">
        <v>45890</v>
      </c>
      <c r="B1306" s="5" t="inlineStr">
        <is>
          <t>Thursday</t>
        </is>
      </c>
      <c r="C1306" s="10" t="n">
        <v>45870</v>
      </c>
      <c r="D1306" s="5" t="inlineStr">
        <is>
          <t>Q2FY26</t>
        </is>
      </c>
      <c r="E1306" s="18" t="n">
        <v>51.9175</v>
      </c>
      <c r="F1306" s="8" t="n">
        <v>23912.4589</v>
      </c>
      <c r="G1306" s="9" t="n">
        <v>14543605</v>
      </c>
      <c r="H1306" s="18" t="n">
        <v>0</v>
      </c>
      <c r="I1306" s="8" t="n">
        <v>0</v>
      </c>
      <c r="J1306" s="9" t="n">
        <v>0</v>
      </c>
      <c r="K1306" s="18" t="n">
        <v>51.9175</v>
      </c>
      <c r="L1306" s="8" t="n">
        <v>23912.4589</v>
      </c>
      <c r="M1306" s="9" t="n">
        <v>14543605</v>
      </c>
      <c r="N1306" s="29" t="n">
        <v>11.785</v>
      </c>
      <c r="O1306" s="30" t="n">
        <v>11.8925</v>
      </c>
      <c r="P1306" s="30" t="n">
        <v>10.0875</v>
      </c>
      <c r="Q1306" s="30" t="n">
        <v>11.37</v>
      </c>
      <c r="R1306" s="31" t="n">
        <v>-0.0352</v>
      </c>
    </row>
    <row r="1307">
      <c r="A1307" s="11" t="n">
        <v>45891</v>
      </c>
      <c r="B1307" s="5" t="inlineStr">
        <is>
          <t>Friday</t>
        </is>
      </c>
      <c r="C1307" s="10" t="n">
        <v>45870</v>
      </c>
      <c r="D1307" s="5" t="inlineStr">
        <is>
          <t>Q2FY26</t>
        </is>
      </c>
      <c r="E1307" s="18" t="n">
        <v>130.4651</v>
      </c>
      <c r="F1307" s="8" t="n">
        <v>68141.3826</v>
      </c>
      <c r="G1307" s="9" t="n">
        <v>41647892</v>
      </c>
      <c r="H1307" s="18" t="n">
        <v>0</v>
      </c>
      <c r="I1307" s="8" t="n">
        <v>0</v>
      </c>
      <c r="J1307" s="9" t="n">
        <v>0</v>
      </c>
      <c r="K1307" s="18" t="n">
        <v>130.4651</v>
      </c>
      <c r="L1307" s="8" t="n">
        <v>68141.3826</v>
      </c>
      <c r="M1307" s="9" t="n">
        <v>41647892</v>
      </c>
      <c r="N1307" s="29" t="n">
        <v>11.3725</v>
      </c>
      <c r="O1307" s="30" t="n">
        <v>11.785</v>
      </c>
      <c r="P1307" s="30" t="n">
        <v>10.695</v>
      </c>
      <c r="Q1307" s="30" t="n">
        <v>11.73</v>
      </c>
      <c r="R1307" s="31" t="n">
        <v>0.0314</v>
      </c>
    </row>
    <row r="1308">
      <c r="A1308" s="11" t="n">
        <v>45894</v>
      </c>
      <c r="B1308" s="5" t="inlineStr">
        <is>
          <t>Monday</t>
        </is>
      </c>
      <c r="C1308" s="10" t="n">
        <v>45870</v>
      </c>
      <c r="D1308" s="5" t="inlineStr">
        <is>
          <t>Q2FY26</t>
        </is>
      </c>
      <c r="E1308" s="18" t="n">
        <v>156.5258</v>
      </c>
      <c r="F1308" s="8" t="n">
        <v>121578.0752</v>
      </c>
      <c r="G1308" s="9" t="n">
        <v>74292252</v>
      </c>
      <c r="H1308" s="18" t="n">
        <v>0</v>
      </c>
      <c r="I1308" s="8" t="n">
        <v>0</v>
      </c>
      <c r="J1308" s="9" t="n">
        <v>0</v>
      </c>
      <c r="K1308" s="18" t="n">
        <v>156.5258</v>
      </c>
      <c r="L1308" s="8" t="n">
        <v>121578.0752</v>
      </c>
      <c r="M1308" s="9" t="n">
        <v>74292252</v>
      </c>
      <c r="N1308" s="29" t="n">
        <v>11.7275</v>
      </c>
      <c r="O1308" s="30" t="n">
        <v>12.3475</v>
      </c>
      <c r="P1308" s="30" t="n">
        <v>11.545</v>
      </c>
      <c r="Q1308" s="30" t="n">
        <v>11.76</v>
      </c>
      <c r="R1308" s="31" t="n">
        <v>0.0028</v>
      </c>
    </row>
    <row r="1309">
      <c r="A1309" s="11" t="n">
        <v>45895</v>
      </c>
      <c r="B1309" s="5" t="inlineStr">
        <is>
          <t>Tuesday</t>
        </is>
      </c>
      <c r="C1309" s="10" t="n">
        <v>45870</v>
      </c>
      <c r="D1309" s="5" t="inlineStr">
        <is>
          <t>Q2FY26</t>
        </is>
      </c>
      <c r="E1309" s="18" t="n">
        <v>328.615</v>
      </c>
      <c r="F1309" s="8" t="n">
        <v>547108.3455000001</v>
      </c>
      <c r="G1309" s="9" t="n">
        <v>336555849</v>
      </c>
      <c r="H1309" s="18" t="n">
        <v>0</v>
      </c>
      <c r="I1309" s="8" t="n">
        <v>0.0007</v>
      </c>
      <c r="J1309" s="9" t="n">
        <v>1</v>
      </c>
      <c r="K1309" s="18" t="n">
        <v>328.615</v>
      </c>
      <c r="L1309" s="8" t="n">
        <v>547108.3462</v>
      </c>
      <c r="M1309" s="9" t="n">
        <v>336555850</v>
      </c>
      <c r="N1309" s="29" t="n">
        <v>11.7575</v>
      </c>
      <c r="O1309" s="30" t="n">
        <v>12.5475</v>
      </c>
      <c r="P1309" s="30" t="n">
        <v>10.9275</v>
      </c>
      <c r="Q1309" s="30" t="n">
        <v>12.19</v>
      </c>
      <c r="R1309" s="31" t="n">
        <v>0.0368</v>
      </c>
    </row>
    <row r="1310">
      <c r="A1310" s="11" t="n">
        <v>45897</v>
      </c>
      <c r="B1310" s="5" t="inlineStr">
        <is>
          <t>Thursday</t>
        </is>
      </c>
      <c r="C1310" s="10" t="n">
        <v>45870</v>
      </c>
      <c r="D1310" s="5" t="inlineStr">
        <is>
          <t>Q2FY26</t>
        </is>
      </c>
      <c r="E1310" s="18" t="n">
        <v>58.8893</v>
      </c>
      <c r="F1310" s="8" t="n">
        <v>17331.953</v>
      </c>
      <c r="G1310" s="9" t="n">
        <v>10724238</v>
      </c>
      <c r="H1310" s="18" t="n">
        <v>0</v>
      </c>
      <c r="I1310" s="8" t="n">
        <v>0</v>
      </c>
      <c r="J1310" s="9" t="n">
        <v>0</v>
      </c>
      <c r="K1310" s="18" t="n">
        <v>58.8893</v>
      </c>
      <c r="L1310" s="8" t="n">
        <v>17331.953</v>
      </c>
      <c r="M1310" s="9" t="n">
        <v>10724238</v>
      </c>
      <c r="N1310" s="29" t="n">
        <v>12.1925</v>
      </c>
      <c r="O1310" s="30" t="n">
        <v>13.145</v>
      </c>
      <c r="P1310" s="30" t="n">
        <v>11.575</v>
      </c>
      <c r="Q1310" s="30" t="n">
        <v>12.18</v>
      </c>
      <c r="R1310" s="31" t="n">
        <v>-0.001</v>
      </c>
    </row>
    <row r="1311">
      <c r="A1311" s="11" t="n">
        <v>45898</v>
      </c>
      <c r="B1311" s="5" t="inlineStr">
        <is>
          <t>Friday</t>
        </is>
      </c>
      <c r="C1311" s="10" t="n">
        <v>45870</v>
      </c>
      <c r="D1311" s="5" t="inlineStr">
        <is>
          <t>Q2FY26</t>
        </is>
      </c>
      <c r="E1311" s="18" t="n">
        <v>110.2917</v>
      </c>
      <c r="F1311" s="8" t="n">
        <v>38632.482</v>
      </c>
      <c r="G1311" s="9" t="n">
        <v>23993921</v>
      </c>
      <c r="H1311" s="18" t="n">
        <v>0</v>
      </c>
      <c r="I1311" s="8" t="n">
        <v>0.002</v>
      </c>
      <c r="J1311" s="9" t="n">
        <v>3</v>
      </c>
      <c r="K1311" s="18" t="n">
        <v>110.2917</v>
      </c>
      <c r="L1311" s="8" t="n">
        <v>38632.484</v>
      </c>
      <c r="M1311" s="9" t="n">
        <v>23993924</v>
      </c>
      <c r="N1311" s="29" t="n">
        <v>12.1775</v>
      </c>
      <c r="O1311" s="30" t="n">
        <v>12.2025</v>
      </c>
      <c r="P1311" s="30" t="n">
        <v>11.5925</v>
      </c>
      <c r="Q1311" s="30" t="n">
        <v>11.75</v>
      </c>
      <c r="R1311" s="31" t="n">
        <v>-0.0351</v>
      </c>
    </row>
    <row r="1312">
      <c r="A1312" s="11" t="n">
        <v>45901</v>
      </c>
      <c r="B1312" s="5" t="inlineStr">
        <is>
          <t>Monday</t>
        </is>
      </c>
      <c r="C1312" s="10" t="n">
        <v>45901</v>
      </c>
      <c r="D1312" s="5" t="inlineStr">
        <is>
          <t>Q2FY26</t>
        </is>
      </c>
      <c r="E1312" s="18" t="n">
        <v>77.3399</v>
      </c>
      <c r="F1312" s="8" t="n">
        <v>32894.5269</v>
      </c>
      <c r="G1312" s="9" t="n">
        <v>20436333</v>
      </c>
      <c r="H1312" s="18" t="n">
        <v>0</v>
      </c>
      <c r="I1312" s="8" t="n">
        <v>0.0017</v>
      </c>
      <c r="J1312" s="9" t="n">
        <v>3</v>
      </c>
      <c r="K1312" s="18" t="n">
        <v>77.3399</v>
      </c>
      <c r="L1312" s="8" t="n">
        <v>32894.5286</v>
      </c>
      <c r="M1312" s="9" t="n">
        <v>20436336</v>
      </c>
      <c r="N1312" s="29" t="n">
        <v>11.7525</v>
      </c>
      <c r="O1312" s="30" t="n">
        <v>12.195</v>
      </c>
      <c r="P1312" s="30" t="n">
        <v>11.235</v>
      </c>
      <c r="Q1312" s="30" t="n">
        <v>11.29</v>
      </c>
      <c r="R1312" s="31" t="n">
        <v>-0.0394</v>
      </c>
    </row>
    <row r="1313">
      <c r="A1313" s="11" t="n">
        <v>45902</v>
      </c>
      <c r="B1313" s="5" t="inlineStr">
        <is>
          <t>Tuesday</t>
        </is>
      </c>
      <c r="C1313" s="10" t="n">
        <v>45901</v>
      </c>
      <c r="D1313" s="5" t="inlineStr">
        <is>
          <t>Q2FY26</t>
        </is>
      </c>
      <c r="E1313" s="18" t="n">
        <v>94.0133</v>
      </c>
      <c r="F1313" s="8" t="n">
        <v>51001.9081</v>
      </c>
      <c r="G1313" s="9" t="n">
        <v>31624363</v>
      </c>
      <c r="H1313" s="18" t="n">
        <v>0</v>
      </c>
      <c r="I1313" s="8" t="n">
        <v>0</v>
      </c>
      <c r="J1313" s="9" t="n">
        <v>0</v>
      </c>
      <c r="K1313" s="18" t="n">
        <v>94.0133</v>
      </c>
      <c r="L1313" s="8" t="n">
        <v>51001.9081</v>
      </c>
      <c r="M1313" s="9" t="n">
        <v>31624363</v>
      </c>
      <c r="N1313" s="29" t="n">
        <v>11.2925</v>
      </c>
      <c r="O1313" s="30" t="n">
        <v>11.7825</v>
      </c>
      <c r="P1313" s="30" t="n">
        <v>10.78</v>
      </c>
      <c r="Q1313" s="30" t="n">
        <v>11.4</v>
      </c>
      <c r="R1313" s="31" t="n">
        <v>0.0095</v>
      </c>
    </row>
    <row r="1314">
      <c r="A1314" s="11" t="n">
        <v>45903</v>
      </c>
      <c r="B1314" s="5" t="inlineStr">
        <is>
          <t>Wednesday</t>
        </is>
      </c>
      <c r="C1314" s="10" t="n">
        <v>45901</v>
      </c>
      <c r="D1314" s="5" t="inlineStr">
        <is>
          <t>Q2FY26</t>
        </is>
      </c>
      <c r="E1314" s="18" t="n">
        <v>275.5451</v>
      </c>
      <c r="F1314" s="8" t="n">
        <v>198766.5993</v>
      </c>
      <c r="G1314" s="9" t="n">
        <v>123600093</v>
      </c>
      <c r="H1314" s="18" t="n">
        <v>0.0002</v>
      </c>
      <c r="I1314" s="8" t="n">
        <v>0.0074</v>
      </c>
      <c r="J1314" s="9" t="n">
        <v>9</v>
      </c>
      <c r="K1314" s="18" t="n">
        <v>275.5453</v>
      </c>
      <c r="L1314" s="8" t="n">
        <v>198766.6067</v>
      </c>
      <c r="M1314" s="9" t="n">
        <v>123600102</v>
      </c>
      <c r="N1314" s="29" t="n">
        <v>11.4</v>
      </c>
      <c r="O1314" s="30" t="n">
        <v>11.5775</v>
      </c>
      <c r="P1314" s="30" t="n">
        <v>10.85</v>
      </c>
      <c r="Q1314" s="30" t="n">
        <v>10.93</v>
      </c>
      <c r="R1314" s="31" t="n">
        <v>-0.0412</v>
      </c>
    </row>
    <row r="1315">
      <c r="A1315" s="11" t="n">
        <v>45904</v>
      </c>
      <c r="B1315" s="5" t="inlineStr">
        <is>
          <t>Thursday</t>
        </is>
      </c>
      <c r="C1315" s="10" t="n">
        <v>45901</v>
      </c>
      <c r="D1315" s="5" t="inlineStr">
        <is>
          <t>Q2FY26</t>
        </is>
      </c>
      <c r="E1315" s="18" t="n">
        <v>492.654</v>
      </c>
      <c r="F1315" s="8" t="n">
        <v>722904.2857</v>
      </c>
      <c r="G1315" s="9" t="n">
        <v>446503120</v>
      </c>
      <c r="H1315" s="18" t="n">
        <v>0</v>
      </c>
      <c r="I1315" s="8" t="n">
        <v>0.0031</v>
      </c>
      <c r="J1315" s="9" t="n">
        <v>5</v>
      </c>
      <c r="K1315" s="18" t="n">
        <v>492.654</v>
      </c>
      <c r="L1315" s="8" t="n">
        <v>722904.2888</v>
      </c>
      <c r="M1315" s="9" t="n">
        <v>446503125</v>
      </c>
      <c r="N1315" s="29" t="n">
        <v>10.93</v>
      </c>
      <c r="O1315" s="30" t="n">
        <v>11.2375</v>
      </c>
      <c r="P1315" s="30" t="n">
        <v>10.4925</v>
      </c>
      <c r="Q1315" s="30" t="n">
        <v>10.85</v>
      </c>
      <c r="R1315" s="31" t="n">
        <v>-0.0073</v>
      </c>
    </row>
    <row r="1316">
      <c r="A1316" s="11" t="n">
        <v>45905</v>
      </c>
      <c r="B1316" s="5" t="inlineStr">
        <is>
          <t>Friday</t>
        </is>
      </c>
      <c r="C1316" s="10" t="n">
        <v>45901</v>
      </c>
      <c r="D1316" s="5" t="inlineStr">
        <is>
          <t>Q2FY26</t>
        </is>
      </c>
      <c r="E1316" s="18" t="n">
        <v>101.0845</v>
      </c>
      <c r="F1316" s="8" t="n">
        <v>38586.9924</v>
      </c>
      <c r="G1316" s="9" t="n">
        <v>23842060</v>
      </c>
      <c r="H1316" s="18" t="n">
        <v>0.0001</v>
      </c>
      <c r="I1316" s="8" t="n">
        <v>0.0063</v>
      </c>
      <c r="J1316" s="9" t="n">
        <v>12</v>
      </c>
      <c r="K1316" s="18" t="n">
        <v>101.0846</v>
      </c>
      <c r="L1316" s="8" t="n">
        <v>38586.9987</v>
      </c>
      <c r="M1316" s="9" t="n">
        <v>23842072</v>
      </c>
      <c r="N1316" s="29" t="n">
        <v>10.8525</v>
      </c>
      <c r="O1316" s="30" t="n">
        <v>11.435</v>
      </c>
      <c r="P1316" s="30" t="n">
        <v>9.952500000000001</v>
      </c>
      <c r="Q1316" s="30" t="n">
        <v>10.78</v>
      </c>
      <c r="R1316" s="31" t="n">
        <v>-0.0067</v>
      </c>
    </row>
    <row r="1317">
      <c r="A1317" s="11" t="n">
        <v>45908</v>
      </c>
      <c r="B1317" s="5" t="inlineStr">
        <is>
          <t>Monday</t>
        </is>
      </c>
      <c r="C1317" s="10" t="n">
        <v>45901</v>
      </c>
      <c r="D1317" s="5" t="inlineStr">
        <is>
          <t>Q2FY26</t>
        </is>
      </c>
      <c r="E1317" s="18" t="n">
        <v>87.4513</v>
      </c>
      <c r="F1317" s="8" t="n">
        <v>38788.4691</v>
      </c>
      <c r="G1317" s="9" t="n">
        <v>23907300</v>
      </c>
      <c r="H1317" s="18" t="n">
        <v>0.0002</v>
      </c>
      <c r="I1317" s="8" t="n">
        <v>0.0122</v>
      </c>
      <c r="J1317" s="9" t="n">
        <v>18</v>
      </c>
      <c r="K1317" s="18" t="n">
        <v>87.4515</v>
      </c>
      <c r="L1317" s="8" t="n">
        <v>38788.4813</v>
      </c>
      <c r="M1317" s="9" t="n">
        <v>23907318</v>
      </c>
      <c r="N1317" s="29" t="n">
        <v>10.78</v>
      </c>
      <c r="O1317" s="30" t="n">
        <v>11.0825</v>
      </c>
      <c r="P1317" s="30" t="n">
        <v>10.42</v>
      </c>
      <c r="Q1317" s="30" t="n">
        <v>10.84</v>
      </c>
      <c r="R1317" s="31" t="n">
        <v>0.0056</v>
      </c>
    </row>
    <row r="1318">
      <c r="A1318" s="11" t="n">
        <v>45909</v>
      </c>
      <c r="B1318" s="5" t="inlineStr">
        <is>
          <t>Tuesday</t>
        </is>
      </c>
      <c r="C1318" s="10" t="n">
        <v>45901</v>
      </c>
      <c r="D1318" s="5" t="inlineStr">
        <is>
          <t>Q2FY26</t>
        </is>
      </c>
      <c r="E1318" s="18" t="n">
        <v>72.6422</v>
      </c>
      <c r="F1318" s="8" t="n">
        <v>38534.7139</v>
      </c>
      <c r="G1318" s="9" t="n">
        <v>23729632</v>
      </c>
      <c r="H1318" s="18" t="n">
        <v>0.0002</v>
      </c>
      <c r="I1318" s="8" t="n">
        <v>0.0117</v>
      </c>
      <c r="J1318" s="9" t="n">
        <v>18</v>
      </c>
      <c r="K1318" s="18" t="n">
        <v>72.64239999999999</v>
      </c>
      <c r="L1318" s="8" t="n">
        <v>38534.7256</v>
      </c>
      <c r="M1318" s="9" t="n">
        <v>23729650</v>
      </c>
      <c r="N1318" s="29" t="n">
        <v>10.8375</v>
      </c>
      <c r="O1318" s="30" t="n">
        <v>11.45</v>
      </c>
      <c r="P1318" s="30" t="n">
        <v>9.852499999999999</v>
      </c>
      <c r="Q1318" s="30" t="n">
        <v>10.69</v>
      </c>
      <c r="R1318" s="31" t="n">
        <v>-0.0136</v>
      </c>
    </row>
    <row r="1319">
      <c r="A1319" s="11" t="n">
        <v>45910</v>
      </c>
      <c r="B1319" s="5" t="inlineStr">
        <is>
          <t>Wednesday</t>
        </is>
      </c>
      <c r="C1319" s="10" t="n">
        <v>45901</v>
      </c>
      <c r="D1319" s="5" t="inlineStr">
        <is>
          <t>Q2FY26</t>
        </is>
      </c>
      <c r="E1319" s="18" t="n">
        <v>211.1576</v>
      </c>
      <c r="F1319" s="8" t="n">
        <v>157137.7074</v>
      </c>
      <c r="G1319" s="9" t="n">
        <v>96336533</v>
      </c>
      <c r="H1319" s="18" t="n">
        <v>0.0004</v>
      </c>
      <c r="I1319" s="8" t="n">
        <v>0.0276</v>
      </c>
      <c r="J1319" s="9" t="n">
        <v>37</v>
      </c>
      <c r="K1319" s="18" t="n">
        <v>211.158</v>
      </c>
      <c r="L1319" s="8" t="n">
        <v>157137.735</v>
      </c>
      <c r="M1319" s="9" t="n">
        <v>96336570</v>
      </c>
      <c r="N1319" s="29" t="n">
        <v>10.685</v>
      </c>
      <c r="O1319" s="30" t="n">
        <v>10.84</v>
      </c>
      <c r="P1319" s="30" t="n">
        <v>10.2475</v>
      </c>
      <c r="Q1319" s="30" t="n">
        <v>10.54</v>
      </c>
      <c r="R1319" s="31" t="n">
        <v>-0.0136</v>
      </c>
    </row>
    <row r="1320">
      <c r="A1320" s="11" t="n">
        <v>45911</v>
      </c>
      <c r="B1320" s="5" t="inlineStr">
        <is>
          <t>Thursday</t>
        </is>
      </c>
      <c r="C1320" s="10" t="n">
        <v>45901</v>
      </c>
      <c r="D1320" s="5" t="inlineStr">
        <is>
          <t>Q2FY26</t>
        </is>
      </c>
      <c r="E1320" s="18" t="n">
        <v>281.155</v>
      </c>
      <c r="F1320" s="8" t="n">
        <v>520687.5321</v>
      </c>
      <c r="G1320" s="9" t="n">
        <v>319284694</v>
      </c>
      <c r="H1320" s="18" t="n">
        <v>0.0005999999999999999</v>
      </c>
      <c r="I1320" s="8" t="n">
        <v>0.037</v>
      </c>
      <c r="J1320" s="9" t="n">
        <v>55</v>
      </c>
      <c r="K1320" s="18" t="n">
        <v>281.1556</v>
      </c>
      <c r="L1320" s="8" t="n">
        <v>520687.5691</v>
      </c>
      <c r="M1320" s="9" t="n">
        <v>319284749</v>
      </c>
      <c r="N1320" s="29" t="n">
        <v>10.5375</v>
      </c>
      <c r="O1320" s="30" t="n">
        <v>10.7775</v>
      </c>
      <c r="P1320" s="30" t="n">
        <v>10.1825</v>
      </c>
      <c r="Q1320" s="30" t="n">
        <v>10.36</v>
      </c>
      <c r="R1320" s="31" t="n">
        <v>-0.0168</v>
      </c>
    </row>
    <row r="1321">
      <c r="A1321" s="11" t="n">
        <v>45912</v>
      </c>
      <c r="B1321" s="5" t="inlineStr">
        <is>
          <t>Friday</t>
        </is>
      </c>
      <c r="C1321" s="10" t="n">
        <v>45901</v>
      </c>
      <c r="D1321" s="5" t="inlineStr">
        <is>
          <t>Q2FY26</t>
        </is>
      </c>
      <c r="E1321" s="18" t="n">
        <v>54.1375</v>
      </c>
      <c r="F1321" s="8" t="n">
        <v>21514.9148</v>
      </c>
      <c r="G1321" s="9" t="n">
        <v>13104038</v>
      </c>
      <c r="H1321" s="18" t="n">
        <v>0.0008</v>
      </c>
      <c r="I1321" s="8" t="n">
        <v>0.0445</v>
      </c>
      <c r="J1321" s="9" t="n">
        <v>58</v>
      </c>
      <c r="K1321" s="18" t="n">
        <v>54.1383</v>
      </c>
      <c r="L1321" s="8" t="n">
        <v>21514.9593</v>
      </c>
      <c r="M1321" s="9" t="n">
        <v>13104096</v>
      </c>
      <c r="N1321" s="29" t="n">
        <v>10.36</v>
      </c>
      <c r="O1321" s="30" t="n">
        <v>10.36</v>
      </c>
      <c r="P1321" s="30" t="n">
        <v>9.85</v>
      </c>
      <c r="Q1321" s="30" t="n">
        <v>10.12</v>
      </c>
      <c r="R1321" s="31" t="n">
        <v>-0.0232</v>
      </c>
    </row>
    <row r="1322">
      <c r="A1322" s="11" t="n">
        <v>45915</v>
      </c>
      <c r="B1322" s="5" t="inlineStr">
        <is>
          <t>Monday</t>
        </is>
      </c>
      <c r="C1322" s="10" t="n">
        <v>45901</v>
      </c>
      <c r="D1322" s="5" t="inlineStr">
        <is>
          <t>Q2FY26</t>
        </is>
      </c>
      <c r="E1322" s="18" t="n">
        <v>57.6962</v>
      </c>
      <c r="F1322" s="8" t="n">
        <v>26185.4355</v>
      </c>
      <c r="G1322" s="9" t="n">
        <v>15954592</v>
      </c>
      <c r="H1322" s="18" t="n">
        <v>0.0002</v>
      </c>
      <c r="I1322" s="8" t="n">
        <v>0.0197</v>
      </c>
      <c r="J1322" s="9" t="n">
        <v>27</v>
      </c>
      <c r="K1322" s="18" t="n">
        <v>57.6964</v>
      </c>
      <c r="L1322" s="8" t="n">
        <v>26185.4552</v>
      </c>
      <c r="M1322" s="9" t="n">
        <v>15954619</v>
      </c>
      <c r="N1322" s="29" t="n">
        <v>10.1225</v>
      </c>
      <c r="O1322" s="30" t="n">
        <v>10.6825</v>
      </c>
      <c r="P1322" s="30" t="n">
        <v>9.9025</v>
      </c>
      <c r="Q1322" s="30" t="n">
        <v>10.4</v>
      </c>
      <c r="R1322" s="31" t="n">
        <v>0.0274</v>
      </c>
    </row>
    <row r="1323">
      <c r="A1323" s="11" t="n">
        <v>45916</v>
      </c>
      <c r="B1323" s="5" t="inlineStr">
        <is>
          <t>Tuesday</t>
        </is>
      </c>
      <c r="C1323" s="10" t="n">
        <v>45901</v>
      </c>
      <c r="D1323" s="5" t="inlineStr">
        <is>
          <t>Q2FY26</t>
        </is>
      </c>
      <c r="E1323" s="18" t="n">
        <v>68.2336</v>
      </c>
      <c r="F1323" s="8" t="n">
        <v>38615.0406</v>
      </c>
      <c r="G1323" s="9" t="n">
        <v>23479861</v>
      </c>
      <c r="H1323" s="18" t="n">
        <v>0.001</v>
      </c>
      <c r="I1323" s="8" t="n">
        <v>0.0655</v>
      </c>
      <c r="J1323" s="9" t="n">
        <v>94</v>
      </c>
      <c r="K1323" s="18" t="n">
        <v>68.2346</v>
      </c>
      <c r="L1323" s="8" t="n">
        <v>38615.1061</v>
      </c>
      <c r="M1323" s="9" t="n">
        <v>23479955</v>
      </c>
      <c r="N1323" s="29" t="n">
        <v>10.3975</v>
      </c>
      <c r="O1323" s="30" t="n">
        <v>10.5</v>
      </c>
      <c r="P1323" s="30" t="n">
        <v>9.755000000000001</v>
      </c>
      <c r="Q1323" s="30" t="n">
        <v>10.27</v>
      </c>
      <c r="R1323" s="31" t="n">
        <v>-0.0123</v>
      </c>
    </row>
    <row r="1324">
      <c r="A1324" s="11" t="n">
        <v>45917</v>
      </c>
      <c r="B1324" s="5" t="inlineStr">
        <is>
          <t>Wednesday</t>
        </is>
      </c>
      <c r="C1324" s="10" t="n">
        <v>45901</v>
      </c>
      <c r="D1324" s="5" t="inlineStr">
        <is>
          <t>Q2FY26</t>
        </is>
      </c>
      <c r="E1324" s="18" t="n">
        <v>166.256</v>
      </c>
      <c r="F1324" s="8" t="n">
        <v>124818.2508</v>
      </c>
      <c r="G1324" s="9" t="n">
        <v>75420947</v>
      </c>
      <c r="H1324" s="18" t="n">
        <v>0.0003</v>
      </c>
      <c r="I1324" s="8" t="n">
        <v>0.0262</v>
      </c>
      <c r="J1324" s="9" t="n">
        <v>35</v>
      </c>
      <c r="K1324" s="18" t="n">
        <v>166.2563</v>
      </c>
      <c r="L1324" s="8" t="n">
        <v>124818.277</v>
      </c>
      <c r="M1324" s="9" t="n">
        <v>75420982</v>
      </c>
      <c r="N1324" s="29" t="n">
        <v>10.2725</v>
      </c>
      <c r="O1324" s="30" t="n">
        <v>10.3575</v>
      </c>
      <c r="P1324" s="30" t="n">
        <v>9.615</v>
      </c>
      <c r="Q1324" s="30" t="n">
        <v>10.25</v>
      </c>
      <c r="R1324" s="31" t="n">
        <v>-0.0022</v>
      </c>
    </row>
    <row r="1325">
      <c r="A1325" s="11" t="n">
        <v>45918</v>
      </c>
      <c r="B1325" s="5" t="inlineStr">
        <is>
          <t>Thursday</t>
        </is>
      </c>
      <c r="C1325" s="10" t="n">
        <v>45901</v>
      </c>
      <c r="D1325" s="5" t="inlineStr">
        <is>
          <t>Q2FY26</t>
        </is>
      </c>
      <c r="E1325" s="18" t="n">
        <v>302.0313</v>
      </c>
      <c r="F1325" s="8" t="n">
        <v>585765.2167</v>
      </c>
      <c r="G1325" s="9" t="n">
        <v>353094464</v>
      </c>
      <c r="H1325" s="18" t="n">
        <v>0.0004</v>
      </c>
      <c r="I1325" s="8" t="n">
        <v>0.0395</v>
      </c>
      <c r="J1325" s="9" t="n">
        <v>57</v>
      </c>
      <c r="K1325" s="18" t="n">
        <v>302.0317</v>
      </c>
      <c r="L1325" s="8" t="n">
        <v>585765.2561999999</v>
      </c>
      <c r="M1325" s="9" t="n">
        <v>353094521</v>
      </c>
      <c r="N1325" s="29" t="n">
        <v>10.2475</v>
      </c>
      <c r="O1325" s="30" t="n">
        <v>10.2475</v>
      </c>
      <c r="P1325" s="30" t="n">
        <v>9.4925</v>
      </c>
      <c r="Q1325" s="30" t="n">
        <v>9.890000000000001</v>
      </c>
      <c r="R1325" s="31" t="n">
        <v>-0.0349</v>
      </c>
    </row>
    <row r="1326">
      <c r="A1326" s="11" t="n">
        <v>45919</v>
      </c>
      <c r="B1326" s="5" t="inlineStr">
        <is>
          <t>Friday</t>
        </is>
      </c>
      <c r="C1326" s="10" t="n">
        <v>45901</v>
      </c>
      <c r="D1326" s="5" t="inlineStr">
        <is>
          <t>Q2FY26</t>
        </is>
      </c>
      <c r="E1326" s="18" t="n">
        <v>70.6815</v>
      </c>
      <c r="F1326" s="8" t="n">
        <v>29002.6893</v>
      </c>
      <c r="G1326" s="9" t="n">
        <v>17474979</v>
      </c>
      <c r="H1326" s="18" t="n">
        <v>0.0001</v>
      </c>
      <c r="I1326" s="8" t="n">
        <v>0.0166</v>
      </c>
      <c r="J1326" s="9" t="n">
        <v>21</v>
      </c>
      <c r="K1326" s="18" t="n">
        <v>70.6816</v>
      </c>
      <c r="L1326" s="8" t="n">
        <v>29002.7059</v>
      </c>
      <c r="M1326" s="9" t="n">
        <v>17475000</v>
      </c>
      <c r="N1326" s="29" t="n">
        <v>9.885</v>
      </c>
      <c r="O1326" s="30" t="n">
        <v>10.255</v>
      </c>
      <c r="P1326" s="30" t="n">
        <v>9.397500000000001</v>
      </c>
      <c r="Q1326" s="30" t="n">
        <v>9.970000000000001</v>
      </c>
      <c r="R1326" s="31" t="n">
        <v>0.0086</v>
      </c>
    </row>
    <row r="1327">
      <c r="A1327" s="11" t="n">
        <v>45922</v>
      </c>
      <c r="B1327" s="5" t="inlineStr">
        <is>
          <t>Monday</t>
        </is>
      </c>
      <c r="C1327" s="10" t="n">
        <v>45901</v>
      </c>
      <c r="D1327" s="5" t="inlineStr">
        <is>
          <t>Q2FY26</t>
        </is>
      </c>
      <c r="E1327" s="18" t="n">
        <v>83.5129</v>
      </c>
      <c r="F1327" s="8" t="n">
        <v>39679.282</v>
      </c>
      <c r="G1327" s="9" t="n">
        <v>23980216</v>
      </c>
      <c r="H1327" s="18" t="n">
        <v>0.0002</v>
      </c>
      <c r="I1327" s="8" t="n">
        <v>0.0219</v>
      </c>
      <c r="J1327" s="9" t="n">
        <v>29</v>
      </c>
      <c r="K1327" s="18" t="n">
        <v>83.51309999999999</v>
      </c>
      <c r="L1327" s="8" t="n">
        <v>39679.3039</v>
      </c>
      <c r="M1327" s="9" t="n">
        <v>23980245</v>
      </c>
      <c r="N1327" s="29" t="n">
        <v>9.967499999999999</v>
      </c>
      <c r="O1327" s="30" t="n">
        <v>10.7325</v>
      </c>
      <c r="P1327" s="30" t="n">
        <v>9.967499999999999</v>
      </c>
      <c r="Q1327" s="30" t="n">
        <v>10.56</v>
      </c>
      <c r="R1327" s="31" t="n">
        <v>0.0594</v>
      </c>
    </row>
    <row r="1328">
      <c r="A1328" s="11" t="n">
        <v>45923</v>
      </c>
      <c r="B1328" s="5" t="inlineStr">
        <is>
          <t>Tuesday</t>
        </is>
      </c>
      <c r="C1328" s="10" t="n">
        <v>45901</v>
      </c>
      <c r="D1328" s="5" t="inlineStr">
        <is>
          <t>Q2FY26</t>
        </is>
      </c>
      <c r="E1328" s="18" t="n">
        <v>94.0591</v>
      </c>
      <c r="F1328" s="8" t="n">
        <v>50268.0029</v>
      </c>
      <c r="G1328" s="9" t="n">
        <v>30474692</v>
      </c>
      <c r="H1328" s="18" t="n">
        <v>0.0002</v>
      </c>
      <c r="I1328" s="8" t="n">
        <v>0.0152</v>
      </c>
      <c r="J1328" s="9" t="n">
        <v>20</v>
      </c>
      <c r="K1328" s="18" t="n">
        <v>94.05929999999999</v>
      </c>
      <c r="L1328" s="8" t="n">
        <v>50268.0181</v>
      </c>
      <c r="M1328" s="9" t="n">
        <v>30474712</v>
      </c>
      <c r="N1328" s="29" t="n">
        <v>10.5575</v>
      </c>
      <c r="O1328" s="30" t="n">
        <v>10.9025</v>
      </c>
      <c r="P1328" s="30" t="n">
        <v>9.9625</v>
      </c>
      <c r="Q1328" s="30" t="n">
        <v>10.63</v>
      </c>
      <c r="R1328" s="31" t="n">
        <v>0.0069</v>
      </c>
    </row>
    <row r="1329">
      <c r="A1329" s="11" t="n">
        <v>45924</v>
      </c>
      <c r="B1329" s="5" t="inlineStr">
        <is>
          <t>Wednesday</t>
        </is>
      </c>
      <c r="C1329" s="10" t="n">
        <v>45901</v>
      </c>
      <c r="D1329" s="5" t="inlineStr">
        <is>
          <t>Q2FY26</t>
        </is>
      </c>
      <c r="E1329" s="18" t="n">
        <v>234.1176</v>
      </c>
      <c r="F1329" s="8" t="n">
        <v>185170.5495</v>
      </c>
      <c r="G1329" s="9" t="n">
        <v>112758660</v>
      </c>
      <c r="H1329" s="18" t="n">
        <v>0.0002</v>
      </c>
      <c r="I1329" s="8" t="n">
        <v>0.008699999999999999</v>
      </c>
      <c r="J1329" s="9" t="n">
        <v>13</v>
      </c>
      <c r="K1329" s="18" t="n">
        <v>234.1178</v>
      </c>
      <c r="L1329" s="8" t="n">
        <v>185170.5582</v>
      </c>
      <c r="M1329" s="9" t="n">
        <v>112758673</v>
      </c>
      <c r="N1329" s="29" t="n">
        <v>10.625</v>
      </c>
      <c r="O1329" s="30" t="n">
        <v>10.8925</v>
      </c>
      <c r="P1329" s="30" t="n">
        <v>10.1125</v>
      </c>
      <c r="Q1329" s="30" t="n">
        <v>10.52</v>
      </c>
      <c r="R1329" s="31" t="n">
        <v>-0.009900000000000001</v>
      </c>
    </row>
    <row r="1330">
      <c r="A1330" s="11" t="n">
        <v>45925</v>
      </c>
      <c r="B1330" s="5" t="inlineStr">
        <is>
          <t>Thursday</t>
        </is>
      </c>
      <c r="C1330" s="10" t="n">
        <v>45901</v>
      </c>
      <c r="D1330" s="5" t="inlineStr">
        <is>
          <t>Q2FY26</t>
        </is>
      </c>
      <c r="E1330" s="18" t="n">
        <v>367.5503</v>
      </c>
      <c r="F1330" s="8" t="n">
        <v>625006.2186</v>
      </c>
      <c r="G1330" s="9" t="n">
        <v>382139046</v>
      </c>
      <c r="H1330" s="18" t="n">
        <v>0.0001</v>
      </c>
      <c r="I1330" s="8" t="n">
        <v>0.0054</v>
      </c>
      <c r="J1330" s="9" t="n">
        <v>7</v>
      </c>
      <c r="K1330" s="18" t="n">
        <v>367.5504</v>
      </c>
      <c r="L1330" s="8" t="n">
        <v>625006.224</v>
      </c>
      <c r="M1330" s="9" t="n">
        <v>382139053</v>
      </c>
      <c r="N1330" s="29" t="n">
        <v>10.5225</v>
      </c>
      <c r="O1330" s="30" t="n">
        <v>10.8975</v>
      </c>
      <c r="P1330" s="30" t="n">
        <v>10.285</v>
      </c>
      <c r="Q1330" s="30" t="n">
        <v>10.78</v>
      </c>
      <c r="R1330" s="31" t="n">
        <v>0.0245</v>
      </c>
    </row>
    <row r="1331">
      <c r="A1331" s="11" t="n">
        <v>45926</v>
      </c>
      <c r="B1331" s="5" t="inlineStr">
        <is>
          <t>Friday</t>
        </is>
      </c>
      <c r="C1331" s="10" t="n">
        <v>45901</v>
      </c>
      <c r="D1331" s="5" t="inlineStr">
        <is>
          <t>Q2FY26</t>
        </is>
      </c>
      <c r="E1331" s="18" t="n">
        <v>85.2347</v>
      </c>
      <c r="F1331" s="8" t="n">
        <v>31982.6976</v>
      </c>
      <c r="G1331" s="9" t="n">
        <v>19709689</v>
      </c>
      <c r="H1331" s="18" t="n">
        <v>0</v>
      </c>
      <c r="I1331" s="8" t="n">
        <v>0.0007</v>
      </c>
      <c r="J1331" s="9" t="n">
        <v>1</v>
      </c>
      <c r="K1331" s="18" t="n">
        <v>85.2347</v>
      </c>
      <c r="L1331" s="8" t="n">
        <v>31982.6983</v>
      </c>
      <c r="M1331" s="9" t="n">
        <v>19709690</v>
      </c>
      <c r="N1331" s="29" t="n">
        <v>10.7825</v>
      </c>
      <c r="O1331" s="30" t="n">
        <v>11.6775</v>
      </c>
      <c r="P1331" s="30" t="n">
        <v>10.17</v>
      </c>
      <c r="Q1331" s="30" t="n">
        <v>11.43</v>
      </c>
      <c r="R1331" s="31" t="n">
        <v>0.0601</v>
      </c>
    </row>
    <row r="1332">
      <c r="A1332" s="11" t="n">
        <v>45929</v>
      </c>
      <c r="B1332" s="5" t="inlineStr">
        <is>
          <t>Monday</t>
        </is>
      </c>
      <c r="C1332" s="10" t="n">
        <v>45901</v>
      </c>
      <c r="D1332" s="5" t="inlineStr">
        <is>
          <t>Q2FY26</t>
        </is>
      </c>
      <c r="E1332" s="18" t="n">
        <v>99.9085</v>
      </c>
      <c r="F1332" s="8" t="n">
        <v>44358.4357</v>
      </c>
      <c r="G1332" s="9" t="n">
        <v>27435666</v>
      </c>
      <c r="H1332" s="18" t="n">
        <v>0</v>
      </c>
      <c r="I1332" s="8" t="n">
        <v>0</v>
      </c>
      <c r="J1332" s="9" t="n">
        <v>0</v>
      </c>
      <c r="K1332" s="18" t="n">
        <v>99.9085</v>
      </c>
      <c r="L1332" s="8" t="n">
        <v>44358.4357</v>
      </c>
      <c r="M1332" s="9" t="n">
        <v>27435666</v>
      </c>
      <c r="N1332" s="29" t="n">
        <v>11.425</v>
      </c>
      <c r="O1332" s="30" t="n">
        <v>11.725</v>
      </c>
      <c r="P1332" s="30" t="n">
        <v>10.615</v>
      </c>
      <c r="Q1332" s="30" t="n">
        <v>11.37</v>
      </c>
      <c r="R1332" s="31" t="n">
        <v>-0.0048</v>
      </c>
    </row>
    <row r="1333">
      <c r="A1333" s="11" t="n">
        <v>45930</v>
      </c>
      <c r="B1333" s="5" t="inlineStr">
        <is>
          <t>Tuesday</t>
        </is>
      </c>
      <c r="C1333" s="10" t="n">
        <v>45901</v>
      </c>
      <c r="D1333" s="5" t="inlineStr">
        <is>
          <t>Q2FY26</t>
        </is>
      </c>
      <c r="E1333" s="18" t="n">
        <v>85.7732</v>
      </c>
      <c r="F1333" s="8" t="n">
        <v>50141.8993</v>
      </c>
      <c r="G1333" s="9" t="n">
        <v>31066776</v>
      </c>
      <c r="H1333" s="18" t="n">
        <v>0</v>
      </c>
      <c r="I1333" s="8" t="n">
        <v>0.001</v>
      </c>
      <c r="J1333" s="9" t="n">
        <v>1</v>
      </c>
      <c r="K1333" s="18" t="n">
        <v>85.7732</v>
      </c>
      <c r="L1333" s="8" t="n">
        <v>50141.9003</v>
      </c>
      <c r="M1333" s="9" t="n">
        <v>31066777</v>
      </c>
      <c r="N1333" s="29" t="n">
        <v>11.365</v>
      </c>
      <c r="O1333" s="30" t="n">
        <v>11.7875</v>
      </c>
      <c r="P1333" s="30" t="n">
        <v>10.93</v>
      </c>
      <c r="Q1333" s="30" t="n">
        <v>11.07</v>
      </c>
      <c r="R1333" s="31" t="n">
        <v>-0.026</v>
      </c>
    </row>
    <row r="1334">
      <c r="A1334" s="11" t="n">
        <v>45931</v>
      </c>
      <c r="B1334" s="5" t="inlineStr">
        <is>
          <t>Wednesday</t>
        </is>
      </c>
      <c r="C1334" s="10" t="n">
        <v>45931</v>
      </c>
      <c r="D1334" s="5" t="inlineStr">
        <is>
          <t>Q3FY26</t>
        </is>
      </c>
      <c r="E1334" s="18" t="n">
        <v>419.5795</v>
      </c>
      <c r="F1334" s="8" t="n">
        <v>665960.5961</v>
      </c>
      <c r="G1334" s="9" t="n">
        <v>412089048</v>
      </c>
      <c r="H1334" s="18" t="n">
        <v>0</v>
      </c>
      <c r="I1334" s="8" t="n">
        <v>0.0007</v>
      </c>
      <c r="J1334" s="9" t="n">
        <v>1</v>
      </c>
      <c r="K1334" s="18" t="n">
        <v>419.5795</v>
      </c>
      <c r="L1334" s="8" t="n">
        <v>665960.5968000001</v>
      </c>
      <c r="M1334" s="9" t="n">
        <v>412089049</v>
      </c>
      <c r="N1334" s="29" t="n">
        <v>11.065</v>
      </c>
      <c r="O1334" s="30" t="n">
        <v>11.255</v>
      </c>
      <c r="P1334" s="30" t="n">
        <v>10.1525</v>
      </c>
      <c r="Q1334" s="30" t="n">
        <v>10.29</v>
      </c>
      <c r="R1334" s="31" t="n">
        <v>-0.07000000000000001</v>
      </c>
    </row>
    <row r="1335">
      <c r="A1335" s="11" t="n">
        <v>45933</v>
      </c>
      <c r="B1335" s="5" t="inlineStr">
        <is>
          <t>Friday</t>
        </is>
      </c>
      <c r="C1335" s="10" t="n">
        <v>45931</v>
      </c>
      <c r="D1335" s="5" t="inlineStr">
        <is>
          <t>Q3FY26</t>
        </is>
      </c>
      <c r="E1335" s="18" t="n">
        <v>85.51300000000001</v>
      </c>
      <c r="F1335" s="8" t="n">
        <v>34002.1261</v>
      </c>
      <c r="G1335" s="9" t="n">
        <v>20915327</v>
      </c>
      <c r="H1335" s="18" t="n">
        <v>0</v>
      </c>
      <c r="I1335" s="8" t="n">
        <v>0.0017</v>
      </c>
      <c r="J1335" s="9" t="n">
        <v>2</v>
      </c>
      <c r="K1335" s="18" t="n">
        <v>85.51300000000001</v>
      </c>
      <c r="L1335" s="8" t="n">
        <v>34002.1278</v>
      </c>
      <c r="M1335" s="9" t="n">
        <v>20915329</v>
      </c>
      <c r="N1335" s="29" t="n">
        <v>10.2875</v>
      </c>
      <c r="O1335" s="30" t="n">
        <v>10.6225</v>
      </c>
      <c r="P1335" s="30" t="n">
        <v>9.945</v>
      </c>
      <c r="Q1335" s="30" t="n">
        <v>10.06</v>
      </c>
      <c r="R1335" s="31" t="n">
        <v>-0.0221</v>
      </c>
    </row>
    <row r="1336">
      <c r="A1336" s="11" t="n">
        <v>45936</v>
      </c>
      <c r="B1336" s="5" t="inlineStr">
        <is>
          <t>Monday</t>
        </is>
      </c>
      <c r="C1336" s="10" t="n">
        <v>45931</v>
      </c>
      <c r="D1336" s="5" t="inlineStr">
        <is>
          <t>Q3FY26</t>
        </is>
      </c>
      <c r="E1336" s="18" t="n">
        <v>87.72929999999999</v>
      </c>
      <c r="F1336" s="8" t="n">
        <v>43166.0736</v>
      </c>
      <c r="G1336" s="9" t="n">
        <v>26420853</v>
      </c>
      <c r="H1336" s="18" t="n">
        <v>0.0001</v>
      </c>
      <c r="I1336" s="8" t="n">
        <v>0.009900000000000001</v>
      </c>
      <c r="J1336" s="9" t="n">
        <v>10</v>
      </c>
      <c r="K1336" s="18" t="n">
        <v>87.7294</v>
      </c>
      <c r="L1336" s="8" t="n">
        <v>43166.0835</v>
      </c>
      <c r="M1336" s="9" t="n">
        <v>26420863</v>
      </c>
      <c r="N1336" s="29" t="n">
        <v>10.06</v>
      </c>
      <c r="O1336" s="30" t="n">
        <v>10.5375</v>
      </c>
      <c r="P1336" s="30" t="n">
        <v>9.657500000000001</v>
      </c>
      <c r="Q1336" s="30" t="n">
        <v>10.19</v>
      </c>
      <c r="R1336" s="31" t="n">
        <v>0.0129</v>
      </c>
    </row>
    <row r="1337">
      <c r="A1337" s="11" t="n">
        <v>45937</v>
      </c>
      <c r="B1337" s="5" t="inlineStr">
        <is>
          <t>Tuesday</t>
        </is>
      </c>
      <c r="C1337" s="10" t="n">
        <v>45931</v>
      </c>
      <c r="D1337" s="5" t="inlineStr">
        <is>
          <t>Q3FY26</t>
        </is>
      </c>
      <c r="E1337" s="18" t="n">
        <v>106.2174</v>
      </c>
      <c r="F1337" s="8" t="n">
        <v>63626.9478</v>
      </c>
      <c r="G1337" s="9" t="n">
        <v>38742691</v>
      </c>
      <c r="H1337" s="18" t="n">
        <v>0.0001</v>
      </c>
      <c r="I1337" s="8" t="n">
        <v>0.0022</v>
      </c>
      <c r="J1337" s="9" t="n">
        <v>4</v>
      </c>
      <c r="K1337" s="18" t="n">
        <v>106.2175</v>
      </c>
      <c r="L1337" s="8" t="n">
        <v>63626.95</v>
      </c>
      <c r="M1337" s="9" t="n">
        <v>38742695</v>
      </c>
      <c r="N1337" s="29" t="n">
        <v>10.1925</v>
      </c>
      <c r="O1337" s="30" t="n">
        <v>10.45</v>
      </c>
      <c r="P1337" s="30" t="n">
        <v>10</v>
      </c>
      <c r="Q1337" s="30" t="n">
        <v>10.05</v>
      </c>
      <c r="R1337" s="31" t="n">
        <v>-0.014</v>
      </c>
    </row>
    <row r="1338">
      <c r="A1338" s="11" t="n">
        <v>45938</v>
      </c>
      <c r="B1338" s="5" t="inlineStr">
        <is>
          <t>Wednesday</t>
        </is>
      </c>
      <c r="C1338" s="10" t="n">
        <v>45931</v>
      </c>
      <c r="D1338" s="5" t="inlineStr">
        <is>
          <t>Q3FY26</t>
        </is>
      </c>
      <c r="E1338" s="18" t="n">
        <v>320.0236</v>
      </c>
      <c r="F1338" s="8" t="n">
        <v>253636.1546</v>
      </c>
      <c r="G1338" s="9" t="n">
        <v>154615372</v>
      </c>
      <c r="H1338" s="18" t="n">
        <v>0</v>
      </c>
      <c r="I1338" s="8" t="n">
        <v>0.0016</v>
      </c>
      <c r="J1338" s="9" t="n">
        <v>2</v>
      </c>
      <c r="K1338" s="18" t="n">
        <v>320.0236</v>
      </c>
      <c r="L1338" s="8" t="n">
        <v>253636.1562</v>
      </c>
      <c r="M1338" s="9" t="n">
        <v>154615374</v>
      </c>
      <c r="N1338" s="29" t="n">
        <v>10.05</v>
      </c>
      <c r="O1338" s="30" t="n">
        <v>10.5225</v>
      </c>
      <c r="P1338" s="30" t="n">
        <v>9.6875</v>
      </c>
      <c r="Q1338" s="30" t="n">
        <v>10.31</v>
      </c>
      <c r="R1338" s="31" t="n">
        <v>0.0259</v>
      </c>
    </row>
    <row r="1339">
      <c r="A1339" s="11" t="n">
        <v>45939</v>
      </c>
      <c r="B1339" s="5" t="inlineStr">
        <is>
          <t>Thursday</t>
        </is>
      </c>
      <c r="C1339" s="10" t="n">
        <v>45931</v>
      </c>
      <c r="D1339" s="5" t="inlineStr">
        <is>
          <t>Q3FY26</t>
        </is>
      </c>
      <c r="E1339" s="18" t="n">
        <v>448.6906</v>
      </c>
      <c r="F1339" s="8" t="n">
        <v>738227.6089</v>
      </c>
      <c r="G1339" s="9" t="n">
        <v>449849933</v>
      </c>
      <c r="H1339" s="18" t="n">
        <v>0</v>
      </c>
      <c r="I1339" s="8" t="n">
        <v>0.0016</v>
      </c>
      <c r="J1339" s="9" t="n">
        <v>2</v>
      </c>
      <c r="K1339" s="18" t="n">
        <v>448.6906</v>
      </c>
      <c r="L1339" s="8" t="n">
        <v>738227.6105</v>
      </c>
      <c r="M1339" s="9" t="n">
        <v>449849935</v>
      </c>
      <c r="N1339" s="29" t="n">
        <v>10.3125</v>
      </c>
      <c r="O1339" s="30" t="n">
        <v>10.565</v>
      </c>
      <c r="P1339" s="30" t="n">
        <v>9.9975</v>
      </c>
      <c r="Q1339" s="30" t="n">
        <v>10.12</v>
      </c>
      <c r="R1339" s="31" t="n">
        <v>-0.0187</v>
      </c>
    </row>
    <row r="1340">
      <c r="A1340" s="11" t="n">
        <v>45940</v>
      </c>
      <c r="B1340" s="5" t="inlineStr">
        <is>
          <t>Friday</t>
        </is>
      </c>
      <c r="C1340" s="10" t="n">
        <v>45931</v>
      </c>
      <c r="D1340" s="5" t="inlineStr">
        <is>
          <t>Q3FY26</t>
        </is>
      </c>
      <c r="E1340" s="18" t="n">
        <v>91.3069</v>
      </c>
      <c r="F1340" s="8" t="n">
        <v>35648.1259</v>
      </c>
      <c r="G1340" s="9" t="n">
        <v>21543116</v>
      </c>
      <c r="H1340" s="18" t="n">
        <v>0.0002</v>
      </c>
      <c r="I1340" s="8" t="n">
        <v>0.0117</v>
      </c>
      <c r="J1340" s="9" t="n">
        <v>19</v>
      </c>
      <c r="K1340" s="18" t="n">
        <v>91.30710000000001</v>
      </c>
      <c r="L1340" s="8" t="n">
        <v>35648.1376</v>
      </c>
      <c r="M1340" s="9" t="n">
        <v>21543135</v>
      </c>
      <c r="N1340" s="29" t="n">
        <v>10.12</v>
      </c>
      <c r="O1340" s="30" t="n">
        <v>10.3425</v>
      </c>
      <c r="P1340" s="30" t="n">
        <v>9.710000000000001</v>
      </c>
      <c r="Q1340" s="30" t="n">
        <v>10.1</v>
      </c>
      <c r="R1340" s="31" t="n">
        <v>-0.002</v>
      </c>
    </row>
    <row r="1341">
      <c r="A1341" s="11" t="n">
        <v>45943</v>
      </c>
      <c r="B1341" s="5" t="inlineStr">
        <is>
          <t>Monday</t>
        </is>
      </c>
      <c r="C1341" s="10" t="n">
        <v>45931</v>
      </c>
      <c r="D1341" s="5" t="inlineStr">
        <is>
          <t>Q3FY26</t>
        </is>
      </c>
      <c r="E1341" s="18" t="n">
        <v>103.1473</v>
      </c>
      <c r="F1341" s="8" t="n">
        <v>43417.5897</v>
      </c>
      <c r="G1341" s="9" t="n">
        <v>26339298</v>
      </c>
      <c r="H1341" s="18" t="n">
        <v>0</v>
      </c>
      <c r="I1341" s="8" t="n">
        <v>0.0025</v>
      </c>
      <c r="J1341" s="9" t="n">
        <v>3</v>
      </c>
      <c r="K1341" s="18" t="n">
        <v>103.1473</v>
      </c>
      <c r="L1341" s="8" t="n">
        <v>43417.5922</v>
      </c>
      <c r="M1341" s="9" t="n">
        <v>26339301</v>
      </c>
      <c r="N1341" s="29" t="n">
        <v>10.1025</v>
      </c>
      <c r="O1341" s="30" t="n">
        <v>11.2575</v>
      </c>
      <c r="P1341" s="30" t="n">
        <v>9.7775</v>
      </c>
      <c r="Q1341" s="30" t="n">
        <v>11.01</v>
      </c>
      <c r="R1341" s="31" t="n">
        <v>0.0898</v>
      </c>
    </row>
    <row r="1342">
      <c r="A1342" s="11" t="n">
        <v>45944</v>
      </c>
      <c r="B1342" s="5" t="inlineStr">
        <is>
          <t>Tuesday</t>
        </is>
      </c>
      <c r="C1342" s="10" t="n">
        <v>45931</v>
      </c>
      <c r="D1342" s="5" t="inlineStr">
        <is>
          <t>Q3FY26</t>
        </is>
      </c>
      <c r="E1342" s="18" t="n">
        <v>119.2178</v>
      </c>
      <c r="F1342" s="8" t="n">
        <v>58426.8521</v>
      </c>
      <c r="G1342" s="9" t="n">
        <v>35482938</v>
      </c>
      <c r="H1342" s="18" t="n">
        <v>0</v>
      </c>
      <c r="I1342" s="8" t="n">
        <v>0.0008</v>
      </c>
      <c r="J1342" s="9" t="n">
        <v>1</v>
      </c>
      <c r="K1342" s="18" t="n">
        <v>119.2178</v>
      </c>
      <c r="L1342" s="8" t="n">
        <v>58426.8529</v>
      </c>
      <c r="M1342" s="9" t="n">
        <v>35482939</v>
      </c>
      <c r="N1342" s="29" t="n">
        <v>11.0075</v>
      </c>
      <c r="O1342" s="30" t="n">
        <v>11.6675</v>
      </c>
      <c r="P1342" s="30" t="n">
        <v>10.0125</v>
      </c>
      <c r="Q1342" s="30" t="n">
        <v>11.16</v>
      </c>
      <c r="R1342" s="31" t="n">
        <v>0.0139</v>
      </c>
    </row>
    <row r="1343">
      <c r="A1343" s="11" t="n">
        <v>45945</v>
      </c>
      <c r="B1343" s="5" t="inlineStr">
        <is>
          <t>Wednesday</t>
        </is>
      </c>
      <c r="C1343" s="10" t="n">
        <v>45931</v>
      </c>
      <c r="D1343" s="5" t="inlineStr">
        <is>
          <t>Q3FY26</t>
        </is>
      </c>
      <c r="E1343" s="18" t="n">
        <v>246.0412</v>
      </c>
      <c r="F1343" s="8" t="n">
        <v>185843.8968</v>
      </c>
      <c r="G1343" s="9" t="n">
        <v>112544068</v>
      </c>
      <c r="H1343" s="18" t="n">
        <v>0</v>
      </c>
      <c r="I1343" s="8" t="n">
        <v>0.0005999999999999999</v>
      </c>
      <c r="J1343" s="9" t="n">
        <v>1</v>
      </c>
      <c r="K1343" s="18" t="n">
        <v>246.0412</v>
      </c>
      <c r="L1343" s="8" t="n">
        <v>185843.8974</v>
      </c>
      <c r="M1343" s="9" t="n">
        <v>112544069</v>
      </c>
      <c r="N1343" s="29" t="n">
        <v>11.155</v>
      </c>
      <c r="O1343" s="30" t="n">
        <v>11.155</v>
      </c>
      <c r="P1343" s="30" t="n">
        <v>10.4325</v>
      </c>
      <c r="Q1343" s="30" t="n">
        <v>10.53</v>
      </c>
      <c r="R1343" s="31" t="n">
        <v>-0.056</v>
      </c>
    </row>
    <row r="1344">
      <c r="A1344" s="11" t="n">
        <v>45946</v>
      </c>
      <c r="B1344" s="5" t="inlineStr">
        <is>
          <t>Thursday</t>
        </is>
      </c>
      <c r="C1344" s="10" t="n">
        <v>45931</v>
      </c>
      <c r="D1344" s="5" t="inlineStr">
        <is>
          <t>Q3FY26</t>
        </is>
      </c>
      <c r="E1344" s="18" t="n">
        <v>397.737</v>
      </c>
      <c r="F1344" s="8" t="n">
        <v>645962.6612</v>
      </c>
      <c r="G1344" s="9" t="n">
        <v>388077314</v>
      </c>
      <c r="H1344" s="18" t="n">
        <v>0.0002</v>
      </c>
      <c r="I1344" s="8" t="n">
        <v>0.0037</v>
      </c>
      <c r="J1344" s="9" t="n">
        <v>7</v>
      </c>
      <c r="K1344" s="18" t="n">
        <v>397.7372</v>
      </c>
      <c r="L1344" s="8" t="n">
        <v>645962.6649</v>
      </c>
      <c r="M1344" s="9" t="n">
        <v>388077321</v>
      </c>
      <c r="N1344" s="29" t="n">
        <v>10.53</v>
      </c>
      <c r="O1344" s="30" t="n">
        <v>11.0575</v>
      </c>
      <c r="P1344" s="30" t="n">
        <v>10.3825</v>
      </c>
      <c r="Q1344" s="30" t="n">
        <v>10.87</v>
      </c>
      <c r="R1344" s="31" t="n">
        <v>0.0323</v>
      </c>
    </row>
    <row r="1345">
      <c r="A1345" s="11" t="n">
        <v>45947</v>
      </c>
      <c r="B1345" s="5" t="inlineStr">
        <is>
          <t>Friday</t>
        </is>
      </c>
      <c r="C1345" s="10" t="n">
        <v>45931</v>
      </c>
      <c r="D1345" s="5" t="inlineStr">
        <is>
          <t>Q3FY26</t>
        </is>
      </c>
      <c r="E1345" s="18" t="n">
        <v>143.3683</v>
      </c>
      <c r="F1345" s="8" t="n">
        <v>51183.8334</v>
      </c>
      <c r="G1345" s="9" t="n">
        <v>30435562</v>
      </c>
      <c r="H1345" s="18" t="n">
        <v>0</v>
      </c>
      <c r="I1345" s="8" t="n">
        <v>0.0007</v>
      </c>
      <c r="J1345" s="9" t="n">
        <v>1</v>
      </c>
      <c r="K1345" s="18" t="n">
        <v>143.3683</v>
      </c>
      <c r="L1345" s="8" t="n">
        <v>51183.8341</v>
      </c>
      <c r="M1345" s="9" t="n">
        <v>30435563</v>
      </c>
      <c r="N1345" s="29" t="n">
        <v>10.865</v>
      </c>
      <c r="O1345" s="30" t="n">
        <v>11.81</v>
      </c>
      <c r="P1345" s="30" t="n">
        <v>9.775</v>
      </c>
      <c r="Q1345" s="30" t="n">
        <v>11.63</v>
      </c>
      <c r="R1345" s="31" t="n">
        <v>0.0704</v>
      </c>
    </row>
    <row r="1346">
      <c r="A1346" s="11" t="n">
        <v>45950</v>
      </c>
      <c r="B1346" s="5" t="inlineStr">
        <is>
          <t>Monday</t>
        </is>
      </c>
      <c r="C1346" s="10" t="n">
        <v>45931</v>
      </c>
      <c r="D1346" s="5" t="inlineStr">
        <is>
          <t>Q3FY26</t>
        </is>
      </c>
      <c r="E1346" s="18" t="n">
        <v>103.2648</v>
      </c>
      <c r="F1346" s="8" t="n">
        <v>53191.1093</v>
      </c>
      <c r="G1346" s="9" t="n">
        <v>31483140</v>
      </c>
      <c r="H1346" s="18" t="n">
        <v>0</v>
      </c>
      <c r="I1346" s="8" t="n">
        <v>0</v>
      </c>
      <c r="J1346" s="9" t="n">
        <v>0</v>
      </c>
      <c r="K1346" s="18" t="n">
        <v>103.2648</v>
      </c>
      <c r="L1346" s="8" t="n">
        <v>53191.1093</v>
      </c>
      <c r="M1346" s="9" t="n">
        <v>31483140</v>
      </c>
      <c r="N1346" s="29" t="n">
        <v>11.625</v>
      </c>
      <c r="O1346" s="30" t="n">
        <v>11.8775</v>
      </c>
      <c r="P1346" s="30" t="n">
        <v>10.6675</v>
      </c>
      <c r="Q1346" s="30" t="n">
        <v>11.36</v>
      </c>
      <c r="R1346" s="31" t="n">
        <v>-0.0228</v>
      </c>
    </row>
    <row r="1347">
      <c r="A1347" s="11" t="n">
        <v>45951</v>
      </c>
      <c r="B1347" s="5" t="inlineStr">
        <is>
          <t>Tuesday</t>
        </is>
      </c>
      <c r="C1347" s="10" t="n">
        <v>45931</v>
      </c>
      <c r="D1347" s="5" t="inlineStr">
        <is>
          <t>Q3FY26</t>
        </is>
      </c>
      <c r="E1347" s="18" t="n">
        <v>32.9437</v>
      </c>
      <c r="F1347" s="8" t="n">
        <v>27811.1417</v>
      </c>
      <c r="G1347" s="9" t="n">
        <v>16451895</v>
      </c>
      <c r="H1347" s="18" t="n">
        <v>0</v>
      </c>
      <c r="I1347" s="8" t="n">
        <v>0</v>
      </c>
      <c r="J1347" s="9" t="n">
        <v>0</v>
      </c>
      <c r="K1347" s="18" t="n">
        <v>32.9437</v>
      </c>
      <c r="L1347" s="8" t="n">
        <v>27811.1417</v>
      </c>
      <c r="M1347" s="9" t="n">
        <v>16451895</v>
      </c>
      <c r="N1347" s="29" t="n">
        <v>11.355</v>
      </c>
      <c r="O1347" s="30" t="n">
        <v>11.595</v>
      </c>
      <c r="P1347" s="30" t="n">
        <v>10.7</v>
      </c>
      <c r="Q1347" s="30" t="n">
        <v>11.3</v>
      </c>
      <c r="R1347" s="31" t="n">
        <v>-0.0048</v>
      </c>
    </row>
    <row r="1348">
      <c r="A1348" s="11" t="n">
        <v>45953</v>
      </c>
      <c r="B1348" s="5" t="inlineStr">
        <is>
          <t>Thursday</t>
        </is>
      </c>
      <c r="C1348" s="10" t="n">
        <v>45931</v>
      </c>
      <c r="D1348" s="5" t="inlineStr">
        <is>
          <t>Q3FY26</t>
        </is>
      </c>
      <c r="E1348" s="18" t="n">
        <v>474.8221</v>
      </c>
      <c r="F1348" s="8" t="n">
        <v>745605.2981</v>
      </c>
      <c r="G1348" s="9" t="n">
        <v>438690710</v>
      </c>
      <c r="H1348" s="18" t="n">
        <v>0</v>
      </c>
      <c r="I1348" s="8" t="n">
        <v>0</v>
      </c>
      <c r="J1348" s="9" t="n">
        <v>0</v>
      </c>
      <c r="K1348" s="18" t="n">
        <v>474.8221</v>
      </c>
      <c r="L1348" s="8" t="n">
        <v>745605.2981</v>
      </c>
      <c r="M1348" s="9" t="n">
        <v>438690710</v>
      </c>
      <c r="N1348" s="29" t="n">
        <v>11.2975</v>
      </c>
      <c r="O1348" s="30" t="n">
        <v>12.05</v>
      </c>
      <c r="P1348" s="30" t="n">
        <v>10.7375</v>
      </c>
      <c r="Q1348" s="30" t="n">
        <v>11.73</v>
      </c>
      <c r="R1348" s="31" t="n">
        <v>0.0383</v>
      </c>
    </row>
    <row r="1349">
      <c r="A1349" s="11" t="n">
        <v>45954</v>
      </c>
      <c r="B1349" s="5" t="inlineStr">
        <is>
          <t>Friday</t>
        </is>
      </c>
      <c r="C1349" s="10" t="n">
        <v>45931</v>
      </c>
      <c r="D1349" s="5" t="inlineStr">
        <is>
          <t>Q3FY26</t>
        </is>
      </c>
      <c r="E1349" s="18" t="n">
        <v>105.8884</v>
      </c>
      <c r="F1349" s="8" t="n">
        <v>36109.8771</v>
      </c>
      <c r="G1349" s="9" t="n">
        <v>21319711</v>
      </c>
      <c r="H1349" s="18" t="n">
        <v>0</v>
      </c>
      <c r="I1349" s="8" t="n">
        <v>0</v>
      </c>
      <c r="J1349" s="9" t="n">
        <v>0</v>
      </c>
      <c r="K1349" s="18" t="n">
        <v>105.8884</v>
      </c>
      <c r="L1349" s="8" t="n">
        <v>36109.8771</v>
      </c>
      <c r="M1349" s="9" t="n">
        <v>21319711</v>
      </c>
      <c r="N1349" s="29" t="n">
        <v>11.7325</v>
      </c>
      <c r="O1349" s="30" t="n">
        <v>11.94</v>
      </c>
      <c r="P1349" s="30" t="n">
        <v>11.4375</v>
      </c>
      <c r="Q1349" s="30" t="n">
        <v>11.59</v>
      </c>
      <c r="R1349" s="31" t="n">
        <v>-0.0121</v>
      </c>
    </row>
    <row r="1350">
      <c r="A1350" s="11" t="n">
        <v>45957</v>
      </c>
      <c r="B1350" s="5" t="inlineStr">
        <is>
          <t>Monday</t>
        </is>
      </c>
      <c r="C1350" s="10" t="n">
        <v>45931</v>
      </c>
      <c r="D1350" s="5" t="inlineStr">
        <is>
          <t>Q3FY26</t>
        </is>
      </c>
      <c r="E1350" s="18" t="n">
        <v>97.12479999999999</v>
      </c>
      <c r="F1350" s="8" t="n">
        <v>34524.5409</v>
      </c>
      <c r="G1350" s="9" t="n">
        <v>20305812</v>
      </c>
      <c r="H1350" s="18" t="n">
        <v>0.0002</v>
      </c>
      <c r="I1350" s="8" t="n">
        <v>0.0174</v>
      </c>
      <c r="J1350" s="9" t="n">
        <v>22</v>
      </c>
      <c r="K1350" s="18" t="n">
        <v>97.125</v>
      </c>
      <c r="L1350" s="8" t="n">
        <v>34524.5583</v>
      </c>
      <c r="M1350" s="9" t="n">
        <v>20305834</v>
      </c>
      <c r="N1350" s="29" t="n">
        <v>11.59</v>
      </c>
      <c r="O1350" s="30" t="n">
        <v>12.7275</v>
      </c>
      <c r="P1350" s="30" t="n">
        <v>11.2775</v>
      </c>
      <c r="Q1350" s="30" t="n">
        <v>11.86</v>
      </c>
      <c r="R1350" s="31" t="n">
        <v>0.0233</v>
      </c>
    </row>
    <row r="1351">
      <c r="A1351" s="11" t="n">
        <v>45958</v>
      </c>
      <c r="B1351" s="5" t="inlineStr">
        <is>
          <t>Tuesday</t>
        </is>
      </c>
      <c r="C1351" s="10" t="n">
        <v>45931</v>
      </c>
      <c r="D1351" s="5" t="inlineStr">
        <is>
          <t>Q3FY26</t>
        </is>
      </c>
      <c r="E1351" s="18" t="n">
        <v>108.3322</v>
      </c>
      <c r="F1351" s="8" t="n">
        <v>44150.1175</v>
      </c>
      <c r="G1351" s="9" t="n">
        <v>25981585</v>
      </c>
      <c r="H1351" s="18" t="n">
        <v>0</v>
      </c>
      <c r="I1351" s="8" t="n">
        <v>0</v>
      </c>
      <c r="J1351" s="9" t="n">
        <v>0</v>
      </c>
      <c r="K1351" s="18" t="n">
        <v>108.3322</v>
      </c>
      <c r="L1351" s="8" t="n">
        <v>44150.1175</v>
      </c>
      <c r="M1351" s="9" t="n">
        <v>25981585</v>
      </c>
      <c r="N1351" s="29" t="n">
        <v>11.8575</v>
      </c>
      <c r="O1351" s="30" t="n">
        <v>12.635</v>
      </c>
      <c r="P1351" s="30" t="n">
        <v>10.705</v>
      </c>
      <c r="Q1351" s="30" t="n">
        <v>11.95</v>
      </c>
      <c r="R1351" s="31" t="n">
        <v>0.0078</v>
      </c>
    </row>
    <row r="1352">
      <c r="A1352" s="11" t="n">
        <v>45959</v>
      </c>
      <c r="B1352" s="5" t="inlineStr">
        <is>
          <t>Wednesday</t>
        </is>
      </c>
      <c r="C1352" s="10" t="n">
        <v>45931</v>
      </c>
      <c r="D1352" s="5" t="inlineStr">
        <is>
          <t>Q3FY26</t>
        </is>
      </c>
      <c r="E1352" s="18" t="n">
        <v>271.9319</v>
      </c>
      <c r="F1352" s="8" t="n">
        <v>164878.528</v>
      </c>
      <c r="G1352" s="9" t="n">
        <v>96761388</v>
      </c>
      <c r="H1352" s="18" t="n">
        <v>0.0004</v>
      </c>
      <c r="I1352" s="8" t="n">
        <v>0.0397</v>
      </c>
      <c r="J1352" s="9" t="n">
        <v>61</v>
      </c>
      <c r="K1352" s="18" t="n">
        <v>271.9323</v>
      </c>
      <c r="L1352" s="8" t="n">
        <v>164878.5677</v>
      </c>
      <c r="M1352" s="9" t="n">
        <v>96761449</v>
      </c>
      <c r="N1352" s="29" t="n">
        <v>11.9525</v>
      </c>
      <c r="O1352" s="30" t="n">
        <v>12.1025</v>
      </c>
      <c r="P1352" s="30" t="n">
        <v>11.2275</v>
      </c>
      <c r="Q1352" s="30" t="n">
        <v>11.97</v>
      </c>
      <c r="R1352" s="31" t="n">
        <v>0.0015</v>
      </c>
    </row>
    <row r="1353">
      <c r="A1353" s="11" t="n">
        <v>45960</v>
      </c>
      <c r="B1353" s="5" t="inlineStr">
        <is>
          <t>Thursday</t>
        </is>
      </c>
      <c r="C1353" s="10" t="n">
        <v>45931</v>
      </c>
      <c r="D1353" s="5" t="inlineStr">
        <is>
          <t>Q3FY26</t>
        </is>
      </c>
      <c r="E1353" s="18" t="n">
        <v>441.0084</v>
      </c>
      <c r="F1353" s="8" t="n">
        <v>681093.5416</v>
      </c>
      <c r="G1353" s="9" t="n">
        <v>401468745</v>
      </c>
      <c r="H1353" s="18" t="n">
        <v>0</v>
      </c>
      <c r="I1353" s="8" t="n">
        <v>0.009299999999999999</v>
      </c>
      <c r="J1353" s="9" t="n">
        <v>14</v>
      </c>
      <c r="K1353" s="18" t="n">
        <v>441.0084</v>
      </c>
      <c r="L1353" s="8" t="n">
        <v>681093.5509</v>
      </c>
      <c r="M1353" s="9" t="n">
        <v>401468759</v>
      </c>
      <c r="N1353" s="29" t="n">
        <v>11.9725</v>
      </c>
      <c r="O1353" s="30" t="n">
        <v>12.2725</v>
      </c>
      <c r="P1353" s="30" t="n">
        <v>11.705</v>
      </c>
      <c r="Q1353" s="30" t="n">
        <v>12.07</v>
      </c>
      <c r="R1353" s="31" t="n">
        <v>0.0081</v>
      </c>
    </row>
    <row r="1354">
      <c r="A1354" s="11" t="n">
        <v>45961</v>
      </c>
      <c r="B1354" s="5" t="inlineStr">
        <is>
          <t>Friday</t>
        </is>
      </c>
      <c r="C1354" s="10" t="n">
        <v>45931</v>
      </c>
      <c r="D1354" s="5" t="inlineStr">
        <is>
          <t>Q3FY26</t>
        </is>
      </c>
      <c r="E1354" s="18" t="n">
        <v>100.3837</v>
      </c>
      <c r="F1354" s="8" t="n">
        <v>34784.4706</v>
      </c>
      <c r="G1354" s="9" t="n">
        <v>20532298</v>
      </c>
      <c r="H1354" s="18" t="n">
        <v>0</v>
      </c>
      <c r="I1354" s="8" t="n">
        <v>0.0005</v>
      </c>
      <c r="J1354" s="9" t="n">
        <v>1</v>
      </c>
      <c r="K1354" s="18" t="n">
        <v>100.3837</v>
      </c>
      <c r="L1354" s="8" t="n">
        <v>34784.4711</v>
      </c>
      <c r="M1354" s="9" t="n">
        <v>20532299</v>
      </c>
      <c r="N1354" s="29" t="n">
        <v>12.0675</v>
      </c>
      <c r="O1354" s="30" t="n">
        <v>12.2875</v>
      </c>
      <c r="P1354" s="30" t="n">
        <v>11.77</v>
      </c>
      <c r="Q1354" s="30" t="n">
        <v>12.15</v>
      </c>
      <c r="R1354" s="31" t="n">
        <v>0.0068</v>
      </c>
    </row>
    <row r="1355">
      <c r="A1355" s="11" t="n">
        <v>45964</v>
      </c>
      <c r="B1355" s="5" t="inlineStr">
        <is>
          <t>Monday</t>
        </is>
      </c>
      <c r="C1355" s="10" t="n">
        <v>45962</v>
      </c>
      <c r="D1355" s="5" t="inlineStr">
        <is>
          <t>Q3FY26</t>
        </is>
      </c>
      <c r="E1355" s="18" t="n">
        <v>101.7547</v>
      </c>
      <c r="F1355" s="8" t="n">
        <v>41968.531</v>
      </c>
      <c r="G1355" s="9" t="n">
        <v>24874306</v>
      </c>
      <c r="H1355" s="18" t="n">
        <v>0</v>
      </c>
      <c r="I1355" s="8" t="n">
        <v>0.0005</v>
      </c>
      <c r="J1355" s="9" t="n">
        <v>1</v>
      </c>
      <c r="K1355" s="18" t="n">
        <v>101.7547</v>
      </c>
      <c r="L1355" s="8" t="n">
        <v>41968.5315</v>
      </c>
      <c r="M1355" s="9" t="n">
        <v>24874307</v>
      </c>
      <c r="N1355" s="29" t="n">
        <v>12.1525</v>
      </c>
      <c r="O1355" s="30" t="n">
        <v>12.94</v>
      </c>
      <c r="P1355" s="30" t="n">
        <v>11.7875</v>
      </c>
      <c r="Q1355" s="30" t="n">
        <v>12.67</v>
      </c>
      <c r="R1355" s="31" t="n">
        <v>0.0426</v>
      </c>
    </row>
    <row r="1356">
      <c r="A1356" s="11" t="n">
        <v>45965</v>
      </c>
      <c r="B1356" s="5" t="inlineStr">
        <is>
          <t>Tuesday</t>
        </is>
      </c>
      <c r="C1356" s="10" t="n">
        <v>45962</v>
      </c>
      <c r="D1356" s="5" t="inlineStr">
        <is>
          <t>Q3FY26</t>
        </is>
      </c>
      <c r="E1356" s="18" t="n">
        <v>92.52200000000001</v>
      </c>
      <c r="F1356" s="8" t="n">
        <v>51394.7024</v>
      </c>
      <c r="G1356" s="9" t="n">
        <v>30520637</v>
      </c>
      <c r="H1356" s="18" t="n">
        <v>0</v>
      </c>
      <c r="I1356" s="8" t="n">
        <v>0.0028</v>
      </c>
      <c r="J1356" s="9" t="n">
        <v>4</v>
      </c>
      <c r="K1356" s="18" t="n">
        <v>92.52200000000001</v>
      </c>
      <c r="L1356" s="8" t="n">
        <v>51394.7052</v>
      </c>
      <c r="M1356" s="9" t="n">
        <v>30520641</v>
      </c>
      <c r="N1356" s="29" t="n">
        <v>12.665</v>
      </c>
      <c r="O1356" s="30" t="n">
        <v>12.935</v>
      </c>
      <c r="P1356" s="30" t="n">
        <v>10.98</v>
      </c>
      <c r="Q1356" s="30" t="n">
        <v>12.65</v>
      </c>
      <c r="R1356" s="31" t="n">
        <v>-0.0012</v>
      </c>
    </row>
    <row r="1357">
      <c r="A1357" s="11" t="n">
        <v>45967</v>
      </c>
      <c r="B1357" s="5" t="inlineStr">
        <is>
          <t>Thursday</t>
        </is>
      </c>
      <c r="C1357" s="10" t="n">
        <v>45962</v>
      </c>
      <c r="D1357" s="5" t="inlineStr">
        <is>
          <t>Q3FY26</t>
        </is>
      </c>
      <c r="E1357" s="18" t="n">
        <v>430.9415</v>
      </c>
      <c r="F1357" s="8" t="n">
        <v>749325.9017</v>
      </c>
      <c r="G1357" s="9" t="n">
        <v>448429781</v>
      </c>
      <c r="H1357" s="18" t="n">
        <v>0</v>
      </c>
      <c r="I1357" s="8" t="n">
        <v>0.002</v>
      </c>
      <c r="J1357" s="9" t="n">
        <v>2</v>
      </c>
      <c r="K1357" s="18" t="n">
        <v>430.9415</v>
      </c>
      <c r="L1357" s="8" t="n">
        <v>749325.9037</v>
      </c>
      <c r="M1357" s="9" t="n">
        <v>448429783</v>
      </c>
      <c r="N1357" s="29" t="n">
        <v>12.6525</v>
      </c>
      <c r="O1357" s="30" t="n">
        <v>12.865</v>
      </c>
      <c r="P1357" s="30" t="n">
        <v>12.0575</v>
      </c>
      <c r="Q1357" s="30" t="n">
        <v>12.41</v>
      </c>
      <c r="R1357" s="31" t="n">
        <v>-0.0192</v>
      </c>
    </row>
    <row r="1358">
      <c r="A1358" s="11" t="n">
        <v>45968</v>
      </c>
      <c r="B1358" s="5" t="inlineStr">
        <is>
          <t>Friday</t>
        </is>
      </c>
      <c r="C1358" s="10" t="n">
        <v>45962</v>
      </c>
      <c r="D1358" s="5" t="inlineStr">
        <is>
          <t>Q3FY26</t>
        </is>
      </c>
      <c r="E1358" s="18" t="n">
        <v>105.4047</v>
      </c>
      <c r="F1358" s="8" t="n">
        <v>37331.1254</v>
      </c>
      <c r="G1358" s="9" t="n">
        <v>22382809</v>
      </c>
      <c r="H1358" s="18" t="n">
        <v>0</v>
      </c>
      <c r="I1358" s="8" t="n">
        <v>0</v>
      </c>
      <c r="J1358" s="9" t="n">
        <v>0</v>
      </c>
      <c r="K1358" s="18" t="n">
        <v>105.4047</v>
      </c>
      <c r="L1358" s="8" t="n">
        <v>37331.1254</v>
      </c>
      <c r="M1358" s="9" t="n">
        <v>22382809</v>
      </c>
      <c r="N1358" s="29" t="n">
        <v>12.41</v>
      </c>
      <c r="O1358" s="30" t="n">
        <v>12.6675</v>
      </c>
      <c r="P1358" s="30" t="n">
        <v>11.9575</v>
      </c>
      <c r="Q1358" s="30" t="n">
        <v>12.56</v>
      </c>
      <c r="R1358" s="31" t="n">
        <v>0.0121</v>
      </c>
    </row>
    <row r="1359">
      <c r="A1359" s="11" t="n">
        <v>45971</v>
      </c>
      <c r="B1359" s="5" t="inlineStr">
        <is>
          <t>Monday</t>
        </is>
      </c>
      <c r="C1359" s="10" t="n">
        <v>45962</v>
      </c>
      <c r="D1359" s="5" t="inlineStr">
        <is>
          <t>Q3FY26</t>
        </is>
      </c>
      <c r="E1359" s="18" t="n">
        <v>84.209</v>
      </c>
      <c r="F1359" s="8" t="n">
        <v>33969.9668</v>
      </c>
      <c r="G1359" s="9" t="n">
        <v>20285386</v>
      </c>
      <c r="H1359" s="18" t="n">
        <v>0</v>
      </c>
      <c r="I1359" s="8" t="n">
        <v>0.0019</v>
      </c>
      <c r="J1359" s="9" t="n">
        <v>2</v>
      </c>
      <c r="K1359" s="18" t="n">
        <v>84.209</v>
      </c>
      <c r="L1359" s="8" t="n">
        <v>33969.9687</v>
      </c>
      <c r="M1359" s="9" t="n">
        <v>20285388</v>
      </c>
      <c r="N1359" s="29" t="n">
        <v>12.5575</v>
      </c>
      <c r="O1359" s="30" t="n">
        <v>12.9275</v>
      </c>
      <c r="P1359" s="30" t="n">
        <v>11.405</v>
      </c>
      <c r="Q1359" s="30" t="n">
        <v>12.3</v>
      </c>
      <c r="R1359" s="31" t="n">
        <v>-0.0205</v>
      </c>
    </row>
    <row r="1360">
      <c r="A1360" s="11" t="n">
        <v>45972</v>
      </c>
      <c r="B1360" s="5" t="inlineStr">
        <is>
          <t>Tuesday</t>
        </is>
      </c>
      <c r="C1360" s="10" t="n">
        <v>45962</v>
      </c>
      <c r="D1360" s="5" t="inlineStr">
        <is>
          <t>Q3FY26</t>
        </is>
      </c>
      <c r="E1360" s="18" t="n">
        <v>105.8143</v>
      </c>
      <c r="F1360" s="8" t="n">
        <v>49233.4498</v>
      </c>
      <c r="G1360" s="9" t="n">
        <v>29415010</v>
      </c>
      <c r="H1360" s="18" t="n">
        <v>0</v>
      </c>
      <c r="I1360" s="8" t="n">
        <v>0.0015</v>
      </c>
      <c r="J1360" s="9" t="n">
        <v>2</v>
      </c>
      <c r="K1360" s="18" t="n">
        <v>105.8143</v>
      </c>
      <c r="L1360" s="8" t="n">
        <v>49233.4513</v>
      </c>
      <c r="M1360" s="9" t="n">
        <v>29415012</v>
      </c>
      <c r="N1360" s="29" t="n">
        <v>12.3</v>
      </c>
      <c r="O1360" s="30" t="n">
        <v>13.005</v>
      </c>
      <c r="P1360" s="30" t="n">
        <v>11.9925</v>
      </c>
      <c r="Q1360" s="30" t="n">
        <v>12.49</v>
      </c>
      <c r="R1360" s="31" t="n">
        <v>0.0154</v>
      </c>
    </row>
    <row r="1361">
      <c r="A1361" s="11" t="n">
        <v>45973</v>
      </c>
      <c r="B1361" s="5" t="inlineStr">
        <is>
          <t>Wednesday</t>
        </is>
      </c>
      <c r="C1361" s="10" t="n">
        <v>45962</v>
      </c>
      <c r="D1361" s="5" t="inlineStr">
        <is>
          <t>Q3FY26</t>
        </is>
      </c>
      <c r="E1361" s="18" t="n">
        <v>226.8709</v>
      </c>
      <c r="F1361" s="8" t="n">
        <v>163424.3115</v>
      </c>
      <c r="G1361" s="9" t="n">
        <v>96768386</v>
      </c>
      <c r="H1361" s="18" t="n">
        <v>0</v>
      </c>
      <c r="I1361" s="8" t="n">
        <v>0.0015</v>
      </c>
      <c r="J1361" s="9" t="n">
        <v>2</v>
      </c>
      <c r="K1361" s="18" t="n">
        <v>226.8709</v>
      </c>
      <c r="L1361" s="8" t="n">
        <v>163424.313</v>
      </c>
      <c r="M1361" s="9" t="n">
        <v>96768388</v>
      </c>
      <c r="N1361" s="29" t="n">
        <v>12.49</v>
      </c>
      <c r="O1361" s="30" t="n">
        <v>12.7125</v>
      </c>
      <c r="P1361" s="30" t="n">
        <v>11.4425</v>
      </c>
      <c r="Q1361" s="30" t="n">
        <v>12.11</v>
      </c>
      <c r="R1361" s="31" t="n">
        <v>-0.0304</v>
      </c>
    </row>
    <row r="1362">
      <c r="A1362" s="11" t="n">
        <v>45974</v>
      </c>
      <c r="B1362" s="5" t="inlineStr">
        <is>
          <t>Thursday</t>
        </is>
      </c>
      <c r="C1362" s="10" t="n">
        <v>45962</v>
      </c>
      <c r="D1362" s="5" t="inlineStr">
        <is>
          <t>Q3FY26</t>
        </is>
      </c>
      <c r="E1362" s="18" t="n">
        <v>488.0094</v>
      </c>
      <c r="F1362" s="8" t="n">
        <v>821441.1183</v>
      </c>
      <c r="G1362" s="9" t="n">
        <v>485456386</v>
      </c>
      <c r="H1362" s="18" t="n">
        <v>0</v>
      </c>
      <c r="I1362" s="8" t="n">
        <v>0.0019</v>
      </c>
      <c r="J1362" s="9" t="n">
        <v>2</v>
      </c>
      <c r="K1362" s="18" t="n">
        <v>488.0094</v>
      </c>
      <c r="L1362" s="8" t="n">
        <v>821441.1202</v>
      </c>
      <c r="M1362" s="9" t="n">
        <v>485456388</v>
      </c>
      <c r="N1362" s="29" t="n">
        <v>12.11</v>
      </c>
      <c r="O1362" s="30" t="n">
        <v>12.2725</v>
      </c>
      <c r="P1362" s="30" t="n">
        <v>11.23</v>
      </c>
      <c r="Q1362" s="30" t="n">
        <v>12.16</v>
      </c>
      <c r="R1362" s="31" t="n">
        <v>0.0041</v>
      </c>
    </row>
    <row r="1363">
      <c r="A1363" s="11" t="n">
        <v>45975</v>
      </c>
      <c r="B1363" s="5" t="inlineStr">
        <is>
          <t>Friday</t>
        </is>
      </c>
      <c r="C1363" s="10" t="n">
        <v>45962</v>
      </c>
      <c r="D1363" s="5" t="inlineStr">
        <is>
          <t>Q3FY26</t>
        </is>
      </c>
      <c r="E1363" s="18" t="n">
        <v>112.7733</v>
      </c>
      <c r="F1363" s="8" t="n">
        <v>37385.9491</v>
      </c>
      <c r="G1363" s="9" t="n">
        <v>22075564</v>
      </c>
      <c r="H1363" s="18" t="n">
        <v>0</v>
      </c>
      <c r="I1363" s="8" t="n">
        <v>0</v>
      </c>
      <c r="J1363" s="9" t="n">
        <v>0</v>
      </c>
      <c r="K1363" s="18" t="n">
        <v>112.7733</v>
      </c>
      <c r="L1363" s="8" t="n">
        <v>37385.9491</v>
      </c>
      <c r="M1363" s="9" t="n">
        <v>22075564</v>
      </c>
      <c r="N1363" s="29" t="n">
        <v>12.1625</v>
      </c>
      <c r="O1363" s="30" t="n">
        <v>12.445</v>
      </c>
      <c r="P1363" s="30" t="n">
        <v>11.8025</v>
      </c>
      <c r="Q1363" s="30" t="n">
        <v>11.94</v>
      </c>
      <c r="R1363" s="31" t="n">
        <v>-0.0183</v>
      </c>
    </row>
    <row r="1364">
      <c r="A1364" s="11" t="n">
        <v>45978</v>
      </c>
      <c r="B1364" s="5" t="inlineStr">
        <is>
          <t>Monday</t>
        </is>
      </c>
      <c r="C1364" s="10" t="n">
        <v>45962</v>
      </c>
      <c r="D1364" s="5" t="inlineStr">
        <is>
          <t>Q3FY26</t>
        </is>
      </c>
      <c r="E1364" s="18" t="n">
        <v>80.82559999999999</v>
      </c>
      <c r="F1364" s="8" t="n">
        <v>31817.1816</v>
      </c>
      <c r="G1364" s="9" t="n">
        <v>18718818</v>
      </c>
      <c r="H1364" s="18" t="n">
        <v>0</v>
      </c>
      <c r="I1364" s="8" t="n">
        <v>0.0022</v>
      </c>
      <c r="J1364" s="9" t="n">
        <v>3</v>
      </c>
      <c r="K1364" s="18" t="n">
        <v>80.82559999999999</v>
      </c>
      <c r="L1364" s="8" t="n">
        <v>31817.1838</v>
      </c>
      <c r="M1364" s="9" t="n">
        <v>18718821</v>
      </c>
      <c r="N1364" s="29" t="n">
        <v>11.9375</v>
      </c>
      <c r="O1364" s="30" t="n">
        <v>12.28</v>
      </c>
      <c r="P1364" s="30" t="n">
        <v>10.895</v>
      </c>
      <c r="Q1364" s="30" t="n">
        <v>11.79</v>
      </c>
      <c r="R1364" s="31" t="n">
        <v>-0.0124</v>
      </c>
    </row>
    <row r="1365">
      <c r="A1365" s="11" t="n">
        <v>45979</v>
      </c>
      <c r="B1365" s="5" t="inlineStr">
        <is>
          <t>Tuesday</t>
        </is>
      </c>
      <c r="C1365" s="10" t="n">
        <v>45962</v>
      </c>
      <c r="D1365" s="5" t="inlineStr">
        <is>
          <t>Q3FY26</t>
        </is>
      </c>
      <c r="E1365" s="18" t="n">
        <v>88.86709999999999</v>
      </c>
      <c r="F1365" s="8" t="n">
        <v>42143.8304</v>
      </c>
      <c r="G1365" s="9" t="n">
        <v>24814165</v>
      </c>
      <c r="H1365" s="18" t="n">
        <v>0</v>
      </c>
      <c r="I1365" s="8" t="n">
        <v>0</v>
      </c>
      <c r="J1365" s="9" t="n">
        <v>0</v>
      </c>
      <c r="K1365" s="18" t="n">
        <v>88.86709999999999</v>
      </c>
      <c r="L1365" s="8" t="n">
        <v>42143.8304</v>
      </c>
      <c r="M1365" s="9" t="n">
        <v>24814165</v>
      </c>
      <c r="N1365" s="29" t="n">
        <v>11.7875</v>
      </c>
      <c r="O1365" s="30" t="n">
        <v>12.29</v>
      </c>
      <c r="P1365" s="30" t="n">
        <v>10.94</v>
      </c>
      <c r="Q1365" s="30" t="n">
        <v>12.1</v>
      </c>
      <c r="R1365" s="31" t="n">
        <v>0.0265</v>
      </c>
    </row>
    <row r="1366">
      <c r="A1366" s="11" t="n">
        <v>45980</v>
      </c>
      <c r="B1366" s="5" t="inlineStr">
        <is>
          <t>Wednesday</t>
        </is>
      </c>
      <c r="C1366" s="10" t="n">
        <v>45962</v>
      </c>
      <c r="D1366" s="5" t="inlineStr">
        <is>
          <t>Q3FY26</t>
        </is>
      </c>
      <c r="E1366" s="18" t="n">
        <v>233.4981</v>
      </c>
      <c r="F1366" s="8" t="n">
        <v>158957.6211</v>
      </c>
      <c r="G1366" s="9" t="n">
        <v>93548070</v>
      </c>
      <c r="H1366" s="18" t="n">
        <v>0.0001</v>
      </c>
      <c r="I1366" s="8" t="n">
        <v>0.0044</v>
      </c>
      <c r="J1366" s="9" t="n">
        <v>6</v>
      </c>
      <c r="K1366" s="18" t="n">
        <v>233.4982</v>
      </c>
      <c r="L1366" s="8" t="n">
        <v>158957.6255</v>
      </c>
      <c r="M1366" s="9" t="n">
        <v>93548076</v>
      </c>
      <c r="N1366" s="29" t="n">
        <v>12.095</v>
      </c>
      <c r="O1366" s="30" t="n">
        <v>12.375</v>
      </c>
      <c r="P1366" s="30" t="n">
        <v>10.765</v>
      </c>
      <c r="Q1366" s="30" t="n">
        <v>11.97</v>
      </c>
      <c r="R1366" s="31" t="n">
        <v>-0.0103</v>
      </c>
    </row>
    <row r="1367">
      <c r="A1367" s="11" t="n">
        <v>45981</v>
      </c>
      <c r="B1367" s="5" t="inlineStr">
        <is>
          <t>Thursday</t>
        </is>
      </c>
      <c r="C1367" s="10" t="n">
        <v>45962</v>
      </c>
      <c r="D1367" s="5" t="inlineStr">
        <is>
          <t>Q3FY26</t>
        </is>
      </c>
      <c r="E1367" s="18" t="n">
        <v>396.9183</v>
      </c>
      <c r="F1367" s="8" t="n">
        <v>645551.6944</v>
      </c>
      <c r="G1367" s="9" t="n">
        <v>377550157</v>
      </c>
      <c r="H1367" s="18" t="n">
        <v>0.0002</v>
      </c>
      <c r="I1367" s="8" t="n">
        <v>0.0071</v>
      </c>
      <c r="J1367" s="9" t="n">
        <v>9</v>
      </c>
      <c r="K1367" s="18" t="n">
        <v>396.9185</v>
      </c>
      <c r="L1367" s="8" t="n">
        <v>645551.7015</v>
      </c>
      <c r="M1367" s="9" t="n">
        <v>377550166</v>
      </c>
      <c r="N1367" s="29" t="n">
        <v>11.9725</v>
      </c>
      <c r="O1367" s="30" t="n">
        <v>12.3775</v>
      </c>
      <c r="P1367" s="30" t="n">
        <v>11.055</v>
      </c>
      <c r="Q1367" s="30" t="n">
        <v>12.14</v>
      </c>
      <c r="R1367" s="31" t="n">
        <v>0.014</v>
      </c>
    </row>
    <row r="1368">
      <c r="A1368" s="11" t="n">
        <v>45982</v>
      </c>
      <c r="B1368" s="5" t="inlineStr">
        <is>
          <t>Friday</t>
        </is>
      </c>
      <c r="C1368" s="10" t="n">
        <v>45962</v>
      </c>
      <c r="D1368" s="5" t="inlineStr">
        <is>
          <t>Q3FY26</t>
        </is>
      </c>
      <c r="E1368" s="18" t="n">
        <v>87.9892</v>
      </c>
      <c r="F1368" s="8" t="n">
        <v>28065.8778</v>
      </c>
      <c r="G1368" s="9" t="n">
        <v>16369670</v>
      </c>
      <c r="H1368" s="18" t="n">
        <v>0.0002</v>
      </c>
      <c r="I1368" s="8" t="n">
        <v>0.009599999999999999</v>
      </c>
      <c r="J1368" s="9" t="n">
        <v>13</v>
      </c>
      <c r="K1368" s="18" t="n">
        <v>87.9894</v>
      </c>
      <c r="L1368" s="8" t="n">
        <v>28065.8874</v>
      </c>
      <c r="M1368" s="9" t="n">
        <v>16369683</v>
      </c>
      <c r="N1368" s="29" t="n">
        <v>12.135</v>
      </c>
      <c r="O1368" s="30" t="n">
        <v>13.85</v>
      </c>
      <c r="P1368" s="30" t="n">
        <v>12.135</v>
      </c>
      <c r="Q1368" s="30" t="n">
        <v>13.63</v>
      </c>
      <c r="R1368" s="31" t="n">
        <v>0.1232</v>
      </c>
    </row>
    <row r="1369">
      <c r="A1369" s="11" t="n">
        <v>45985</v>
      </c>
      <c r="B1369" s="5" t="inlineStr">
        <is>
          <t>Monday</t>
        </is>
      </c>
      <c r="C1369" s="10" t="n">
        <v>45962</v>
      </c>
      <c r="D1369" s="5" t="inlineStr">
        <is>
          <t>Q3FY26</t>
        </is>
      </c>
      <c r="E1369" s="18" t="n">
        <v>80.6733</v>
      </c>
      <c r="F1369" s="8" t="n">
        <v>32035.7473</v>
      </c>
      <c r="G1369" s="9" t="n">
        <v>18715437</v>
      </c>
      <c r="H1369" s="18" t="n">
        <v>0.0002</v>
      </c>
      <c r="I1369" s="8" t="n">
        <v>0.0117</v>
      </c>
      <c r="J1369" s="9" t="n">
        <v>14</v>
      </c>
      <c r="K1369" s="18" t="n">
        <v>80.6735</v>
      </c>
      <c r="L1369" s="8" t="n">
        <v>32035.759</v>
      </c>
      <c r="M1369" s="9" t="n">
        <v>18715451</v>
      </c>
      <c r="N1369" s="29" t="n">
        <v>13.63</v>
      </c>
      <c r="O1369" s="30" t="n">
        <v>13.63</v>
      </c>
      <c r="P1369" s="30" t="n">
        <v>11.9375</v>
      </c>
      <c r="Q1369" s="30" t="n">
        <v>13.24</v>
      </c>
      <c r="R1369" s="31" t="n">
        <v>-0.0286</v>
      </c>
    </row>
    <row r="1370">
      <c r="A1370" s="11" t="n">
        <v>45986</v>
      </c>
      <c r="B1370" s="5" t="inlineStr">
        <is>
          <t>Tuesday</t>
        </is>
      </c>
      <c r="C1370" s="10" t="n">
        <v>45962</v>
      </c>
      <c r="D1370" s="5" t="inlineStr">
        <is>
          <t>Q3FY26</t>
        </is>
      </c>
      <c r="E1370" s="18" t="n">
        <v>87.30929999999999</v>
      </c>
      <c r="F1370" s="8" t="n">
        <v>42717.9844</v>
      </c>
      <c r="G1370" s="9" t="n">
        <v>25028526</v>
      </c>
      <c r="H1370" s="18" t="n">
        <v>0.0002</v>
      </c>
      <c r="I1370" s="8" t="n">
        <v>0.0117</v>
      </c>
      <c r="J1370" s="9" t="n">
        <v>17</v>
      </c>
      <c r="K1370" s="18" t="n">
        <v>87.3095</v>
      </c>
      <c r="L1370" s="8" t="n">
        <v>42717.9961</v>
      </c>
      <c r="M1370" s="9" t="n">
        <v>25028543</v>
      </c>
      <c r="N1370" s="29" t="n">
        <v>13.235</v>
      </c>
      <c r="O1370" s="30" t="n">
        <v>13.235</v>
      </c>
      <c r="P1370" s="30" t="n">
        <v>10.855</v>
      </c>
      <c r="Q1370" s="30" t="n">
        <v>12.24</v>
      </c>
      <c r="R1370" s="31" t="n">
        <v>-0.0752</v>
      </c>
    </row>
    <row r="1371">
      <c r="A1371" s="11" t="n">
        <v>45987</v>
      </c>
      <c r="B1371" s="5" t="inlineStr">
        <is>
          <t>Wednesday</t>
        </is>
      </c>
      <c r="C1371" s="10" t="n">
        <v>45962</v>
      </c>
      <c r="D1371" s="5" t="inlineStr">
        <is>
          <t>Q3FY26</t>
        </is>
      </c>
      <c r="E1371" s="18" t="n">
        <v>247.6097</v>
      </c>
      <c r="F1371" s="8" t="n">
        <v>174999.0244</v>
      </c>
      <c r="G1371" s="9" t="n">
        <v>102336888</v>
      </c>
      <c r="H1371" s="18" t="n">
        <v>0.0005999999999999999</v>
      </c>
      <c r="I1371" s="8" t="n">
        <v>0.0299</v>
      </c>
      <c r="J1371" s="9" t="n">
        <v>38</v>
      </c>
      <c r="K1371" s="18" t="n">
        <v>247.6103</v>
      </c>
      <c r="L1371" s="8" t="n">
        <v>174999.0543</v>
      </c>
      <c r="M1371" s="9" t="n">
        <v>102336926</v>
      </c>
      <c r="N1371" s="29" t="n">
        <v>12.2425</v>
      </c>
      <c r="O1371" s="30" t="n">
        <v>12.5725</v>
      </c>
      <c r="P1371" s="30" t="n">
        <v>11.585</v>
      </c>
      <c r="Q1371" s="30" t="n">
        <v>11.97</v>
      </c>
      <c r="R1371" s="31" t="n">
        <v>-0.0223</v>
      </c>
    </row>
    <row r="1372">
      <c r="A1372" s="11" t="n">
        <v>45988</v>
      </c>
      <c r="B1372" s="5" t="inlineStr">
        <is>
          <t>Thursday</t>
        </is>
      </c>
      <c r="C1372" s="10" t="n">
        <v>45962</v>
      </c>
      <c r="D1372" s="5" t="inlineStr">
        <is>
          <t>Q3FY26</t>
        </is>
      </c>
      <c r="E1372" s="18" t="n">
        <v>496.8143</v>
      </c>
      <c r="F1372" s="8" t="n">
        <v>792186.0574</v>
      </c>
      <c r="G1372" s="9" t="n">
        <v>460844334</v>
      </c>
      <c r="H1372" s="18" t="n">
        <v>0.0002</v>
      </c>
      <c r="I1372" s="8" t="n">
        <v>0.0155</v>
      </c>
      <c r="J1372" s="9" t="n">
        <v>20</v>
      </c>
      <c r="K1372" s="18" t="n">
        <v>496.8145</v>
      </c>
      <c r="L1372" s="8" t="n">
        <v>792186.0729</v>
      </c>
      <c r="M1372" s="9" t="n">
        <v>460844354</v>
      </c>
      <c r="N1372" s="29" t="n">
        <v>11.9675</v>
      </c>
      <c r="O1372" s="30" t="n">
        <v>12.2425</v>
      </c>
      <c r="P1372" s="30" t="n">
        <v>11.5075</v>
      </c>
      <c r="Q1372" s="30" t="n">
        <v>11.79</v>
      </c>
      <c r="R1372" s="31" t="n">
        <v>-0.0148</v>
      </c>
    </row>
    <row r="1373">
      <c r="A1373" s="11" t="n">
        <v>45989</v>
      </c>
      <c r="B1373" s="5" t="inlineStr">
        <is>
          <t>Friday</t>
        </is>
      </c>
      <c r="C1373" s="10" t="n">
        <v>45962</v>
      </c>
      <c r="D1373" s="5" t="inlineStr">
        <is>
          <t>Q3FY26</t>
        </is>
      </c>
      <c r="E1373" s="18" t="n">
        <v>82.5157</v>
      </c>
      <c r="F1373" s="8" t="n">
        <v>29945.7779</v>
      </c>
      <c r="G1373" s="9" t="n">
        <v>17381282</v>
      </c>
      <c r="H1373" s="18" t="n">
        <v>0.0005</v>
      </c>
      <c r="I1373" s="8" t="n">
        <v>0.0331</v>
      </c>
      <c r="J1373" s="9" t="n">
        <v>39</v>
      </c>
      <c r="K1373" s="18" t="n">
        <v>82.5162</v>
      </c>
      <c r="L1373" s="8" t="n">
        <v>29945.811</v>
      </c>
      <c r="M1373" s="9" t="n">
        <v>17381321</v>
      </c>
      <c r="N1373" s="29" t="n">
        <v>11.785</v>
      </c>
      <c r="O1373" s="30" t="n">
        <v>11.785</v>
      </c>
      <c r="P1373" s="30" t="n">
        <v>10.8175</v>
      </c>
      <c r="Q1373" s="30" t="n">
        <v>11.62</v>
      </c>
      <c r="R1373" s="31" t="n">
        <v>-0.014</v>
      </c>
    </row>
    <row r="1374">
      <c r="A1374" s="11" t="n">
        <v>45992</v>
      </c>
      <c r="B1374" s="5" t="inlineStr">
        <is>
          <t>Monday</t>
        </is>
      </c>
      <c r="C1374" s="10" t="n">
        <v>45992</v>
      </c>
      <c r="D1374" s="5" t="inlineStr">
        <is>
          <t>Q3FY26</t>
        </is>
      </c>
      <c r="E1374" s="18" t="n">
        <v>102.2784</v>
      </c>
      <c r="F1374" s="8" t="n">
        <v>43431.514</v>
      </c>
      <c r="G1374" s="9" t="n">
        <v>25238168</v>
      </c>
      <c r="H1374" s="18" t="n">
        <v>0.0008</v>
      </c>
      <c r="I1374" s="8" t="n">
        <v>0.0413</v>
      </c>
      <c r="J1374" s="9" t="n">
        <v>53</v>
      </c>
      <c r="K1374" s="18" t="n">
        <v>102.2792</v>
      </c>
      <c r="L1374" s="8" t="n">
        <v>43431.5553</v>
      </c>
      <c r="M1374" s="9" t="n">
        <v>25238221</v>
      </c>
      <c r="N1374" s="29" t="n">
        <v>11.6175</v>
      </c>
      <c r="O1374" s="30" t="n">
        <v>12.01</v>
      </c>
      <c r="P1374" s="30" t="n">
        <v>10.9</v>
      </c>
      <c r="Q1374" s="30" t="n">
        <v>11.63</v>
      </c>
      <c r="R1374" s="31" t="n">
        <v>0.0011</v>
      </c>
    </row>
    <row r="1375">
      <c r="A1375" s="11" t="n">
        <v>45993</v>
      </c>
      <c r="B1375" s="5" t="inlineStr">
        <is>
          <t>Tuesday</t>
        </is>
      </c>
      <c r="C1375" s="10" t="n">
        <v>45992</v>
      </c>
      <c r="D1375" s="5" t="inlineStr">
        <is>
          <t>Q3FY26</t>
        </is>
      </c>
      <c r="E1375" s="18" t="n">
        <v>83.8259</v>
      </c>
      <c r="F1375" s="8" t="n">
        <v>44621.2349</v>
      </c>
      <c r="G1375" s="9" t="n">
        <v>26032788</v>
      </c>
      <c r="H1375" s="18" t="n">
        <v>0.0003</v>
      </c>
      <c r="I1375" s="8" t="n">
        <v>0.025</v>
      </c>
      <c r="J1375" s="9" t="n">
        <v>35</v>
      </c>
      <c r="K1375" s="18" t="n">
        <v>83.8262</v>
      </c>
      <c r="L1375" s="8" t="n">
        <v>44621.2599</v>
      </c>
      <c r="M1375" s="9" t="n">
        <v>26032823</v>
      </c>
      <c r="N1375" s="29" t="n">
        <v>11.625</v>
      </c>
      <c r="O1375" s="30" t="n">
        <v>11.94</v>
      </c>
      <c r="P1375" s="30" t="n">
        <v>11.03</v>
      </c>
      <c r="Q1375" s="30" t="n">
        <v>11.23</v>
      </c>
      <c r="R1375" s="31" t="n">
        <v>-0.034</v>
      </c>
    </row>
    <row r="1376">
      <c r="A1376" s="11" t="n">
        <v>45994</v>
      </c>
      <c r="B1376" s="5" t="inlineStr">
        <is>
          <t>Wednesday</t>
        </is>
      </c>
      <c r="C1376" s="10" t="n">
        <v>45992</v>
      </c>
      <c r="D1376" s="5" t="inlineStr">
        <is>
          <t>Q3FY26</t>
        </is>
      </c>
      <c r="E1376" s="18" t="n">
        <v>262.2574</v>
      </c>
      <c r="F1376" s="8" t="n">
        <v>199560.6588</v>
      </c>
      <c r="G1376" s="9" t="n">
        <v>117144389</v>
      </c>
      <c r="H1376" s="18" t="n">
        <v>0.0005</v>
      </c>
      <c r="I1376" s="8" t="n">
        <v>0.0336</v>
      </c>
      <c r="J1376" s="9" t="n">
        <v>42</v>
      </c>
      <c r="K1376" s="18" t="n">
        <v>262.2579</v>
      </c>
      <c r="L1376" s="8" t="n">
        <v>199560.6924</v>
      </c>
      <c r="M1376" s="9" t="n">
        <v>117144431</v>
      </c>
      <c r="N1376" s="29" t="n">
        <v>11.2275</v>
      </c>
      <c r="O1376" s="30" t="n">
        <v>11.3725</v>
      </c>
      <c r="P1376" s="30" t="n">
        <v>10.915</v>
      </c>
      <c r="Q1376" s="30" t="n">
        <v>11.21</v>
      </c>
      <c r="R1376" s="31" t="n">
        <v>-0.0016</v>
      </c>
    </row>
    <row r="1377">
      <c r="A1377" s="11" t="n">
        <v>45995</v>
      </c>
      <c r="B1377" s="5" t="inlineStr">
        <is>
          <t>Thursday</t>
        </is>
      </c>
      <c r="C1377" s="10" t="n">
        <v>45992</v>
      </c>
      <c r="D1377" s="5" t="inlineStr">
        <is>
          <t>Q3FY26</t>
        </is>
      </c>
      <c r="E1377" s="18" t="n">
        <v>475.055</v>
      </c>
      <c r="F1377" s="8" t="n">
        <v>805567.5686999999</v>
      </c>
      <c r="G1377" s="9" t="n">
        <v>472514493</v>
      </c>
      <c r="H1377" s="18" t="n">
        <v>0.0003</v>
      </c>
      <c r="I1377" s="8" t="n">
        <v>0.0206</v>
      </c>
      <c r="J1377" s="9" t="n">
        <v>27</v>
      </c>
      <c r="K1377" s="18" t="n">
        <v>475.0553</v>
      </c>
      <c r="L1377" s="8" t="n">
        <v>805567.5893</v>
      </c>
      <c r="M1377" s="9" t="n">
        <v>472514520</v>
      </c>
      <c r="N1377" s="29" t="n">
        <v>11.2125</v>
      </c>
      <c r="O1377" s="30" t="n">
        <v>11.27</v>
      </c>
      <c r="P1377" s="30" t="n">
        <v>10.58</v>
      </c>
      <c r="Q1377" s="30" t="n">
        <v>10.82</v>
      </c>
      <c r="R1377" s="31" t="n">
        <v>-0.035</v>
      </c>
    </row>
    <row r="1378">
      <c r="A1378" s="11" t="n">
        <v>45996</v>
      </c>
      <c r="B1378" s="5" t="inlineStr">
        <is>
          <t>Friday</t>
        </is>
      </c>
      <c r="C1378" s="10" t="n">
        <v>45992</v>
      </c>
      <c r="D1378" s="5" t="inlineStr">
        <is>
          <t>Q3FY26</t>
        </is>
      </c>
      <c r="E1378" s="18" t="n">
        <v>103.8174</v>
      </c>
      <c r="F1378" s="8" t="n">
        <v>41944.4151</v>
      </c>
      <c r="G1378" s="9" t="n">
        <v>24429869</v>
      </c>
      <c r="H1378" s="18" t="n">
        <v>0.0002</v>
      </c>
      <c r="I1378" s="8" t="n">
        <v>0.0197</v>
      </c>
      <c r="J1378" s="9" t="n">
        <v>27</v>
      </c>
      <c r="K1378" s="18" t="n">
        <v>103.8176</v>
      </c>
      <c r="L1378" s="8" t="n">
        <v>41944.4348</v>
      </c>
      <c r="M1378" s="9" t="n">
        <v>24429896</v>
      </c>
      <c r="N1378" s="29" t="n">
        <v>10.8175</v>
      </c>
      <c r="O1378" s="30" t="n">
        <v>10.8675</v>
      </c>
      <c r="P1378" s="30" t="n">
        <v>10.1575</v>
      </c>
      <c r="Q1378" s="30" t="n">
        <v>10.32</v>
      </c>
      <c r="R1378" s="31" t="n">
        <v>-0.046</v>
      </c>
    </row>
    <row r="1379">
      <c r="A1379" s="11" t="n">
        <v>45999</v>
      </c>
      <c r="B1379" s="5" t="inlineStr">
        <is>
          <t>Monday</t>
        </is>
      </c>
      <c r="C1379" s="10" t="n">
        <v>45992</v>
      </c>
      <c r="D1379" s="5" t="inlineStr">
        <is>
          <t>Q3FY26</t>
        </is>
      </c>
      <c r="E1379" s="18" t="n">
        <v>106.8492</v>
      </c>
      <c r="F1379" s="8" t="n">
        <v>48458.2234</v>
      </c>
      <c r="G1379" s="9" t="n">
        <v>28320375</v>
      </c>
      <c r="H1379" s="18" t="n">
        <v>0.0002</v>
      </c>
      <c r="I1379" s="8" t="n">
        <v>0.014</v>
      </c>
      <c r="J1379" s="9" t="n">
        <v>18</v>
      </c>
      <c r="K1379" s="18" t="n">
        <v>106.8494</v>
      </c>
      <c r="L1379" s="8" t="n">
        <v>48458.2374</v>
      </c>
      <c r="M1379" s="9" t="n">
        <v>28320393</v>
      </c>
      <c r="N1379" s="29" t="n">
        <v>10.315</v>
      </c>
      <c r="O1379" s="30" t="n">
        <v>11.61</v>
      </c>
      <c r="P1379" s="30" t="n">
        <v>10.135</v>
      </c>
      <c r="Q1379" s="30" t="n">
        <v>11.13</v>
      </c>
      <c r="R1379" s="31" t="n">
        <v>0.079</v>
      </c>
    </row>
    <row r="1380">
      <c r="A1380" s="11" t="n">
        <v>46000</v>
      </c>
      <c r="B1380" s="5" t="inlineStr">
        <is>
          <t>Tuesday</t>
        </is>
      </c>
      <c r="C1380" s="10" t="n">
        <v>45992</v>
      </c>
      <c r="D1380" s="5" t="inlineStr">
        <is>
          <t>Q3FY26</t>
        </is>
      </c>
      <c r="E1380" s="18" t="n">
        <v>114.939</v>
      </c>
      <c r="F1380" s="8" t="n">
        <v>61781.295</v>
      </c>
      <c r="G1380" s="9" t="n">
        <v>36306801</v>
      </c>
      <c r="H1380" s="18" t="n">
        <v>0.0002</v>
      </c>
      <c r="I1380" s="8" t="n">
        <v>0.008399999999999999</v>
      </c>
      <c r="J1380" s="9" t="n">
        <v>11</v>
      </c>
      <c r="K1380" s="18" t="n">
        <v>114.9392</v>
      </c>
      <c r="L1380" s="8" t="n">
        <v>61781.3034</v>
      </c>
      <c r="M1380" s="9" t="n">
        <v>36306812</v>
      </c>
      <c r="N1380" s="29" t="n">
        <v>11.125</v>
      </c>
      <c r="O1380" s="30" t="n">
        <v>11.8825</v>
      </c>
      <c r="P1380" s="30" t="n">
        <v>10.455</v>
      </c>
      <c r="Q1380" s="30" t="n">
        <v>10.95</v>
      </c>
      <c r="R1380" s="31" t="n">
        <v>-0.0157</v>
      </c>
    </row>
    <row r="1381">
      <c r="A1381" s="11" t="n">
        <v>46001</v>
      </c>
      <c r="B1381" s="5" t="inlineStr">
        <is>
          <t>Wednesday</t>
        </is>
      </c>
      <c r="C1381" s="10" t="n">
        <v>45992</v>
      </c>
      <c r="D1381" s="5" t="inlineStr">
        <is>
          <t>Q3FY26</t>
        </is>
      </c>
      <c r="E1381" s="18" t="n">
        <v>338.0542</v>
      </c>
      <c r="F1381" s="8" t="n">
        <v>232911.7426</v>
      </c>
      <c r="G1381" s="9" t="n">
        <v>137286087</v>
      </c>
      <c r="H1381" s="18" t="n">
        <v>0.0002</v>
      </c>
      <c r="I1381" s="8" t="n">
        <v>0.0205</v>
      </c>
      <c r="J1381" s="9" t="n">
        <v>27</v>
      </c>
      <c r="K1381" s="18" t="n">
        <v>338.0544</v>
      </c>
      <c r="L1381" s="8" t="n">
        <v>232911.7631</v>
      </c>
      <c r="M1381" s="9" t="n">
        <v>137286114</v>
      </c>
      <c r="N1381" s="29" t="n">
        <v>10.9525</v>
      </c>
      <c r="O1381" s="30" t="n">
        <v>11.4225</v>
      </c>
      <c r="P1381" s="30" t="n">
        <v>10.49</v>
      </c>
      <c r="Q1381" s="30" t="n">
        <v>10.91</v>
      </c>
      <c r="R1381" s="31" t="n">
        <v>-0.0039</v>
      </c>
    </row>
    <row r="1382">
      <c r="A1382" s="11" t="n">
        <v>46002</v>
      </c>
      <c r="B1382" s="5" t="inlineStr">
        <is>
          <t>Thursday</t>
        </is>
      </c>
      <c r="C1382" s="10" t="n">
        <v>45992</v>
      </c>
      <c r="D1382" s="5" t="inlineStr">
        <is>
          <t>Q3FY26</t>
        </is>
      </c>
      <c r="E1382" s="18" t="n">
        <v>538.3415</v>
      </c>
      <c r="F1382" s="8" t="n">
        <v>802875.5989</v>
      </c>
      <c r="G1382" s="9" t="n">
        <v>473931237</v>
      </c>
      <c r="H1382" s="18" t="n">
        <v>0.0001</v>
      </c>
      <c r="I1382" s="8" t="n">
        <v>0.0073</v>
      </c>
      <c r="J1382" s="9" t="n">
        <v>11</v>
      </c>
      <c r="K1382" s="18" t="n">
        <v>538.3416</v>
      </c>
      <c r="L1382" s="8" t="n">
        <v>802875.6062</v>
      </c>
      <c r="M1382" s="9" t="n">
        <v>473931248</v>
      </c>
      <c r="N1382" s="29" t="n">
        <v>10.9125</v>
      </c>
      <c r="O1382" s="30" t="n">
        <v>11.1925</v>
      </c>
      <c r="P1382" s="30" t="n">
        <v>10.3175</v>
      </c>
      <c r="Q1382" s="30" t="n">
        <v>10.4</v>
      </c>
      <c r="R1382" s="31" t="n">
        <v>-0.047</v>
      </c>
    </row>
    <row r="1383">
      <c r="A1383" s="11" t="n">
        <v>46003</v>
      </c>
      <c r="B1383" s="5" t="inlineStr">
        <is>
          <t>Friday</t>
        </is>
      </c>
      <c r="C1383" s="10" t="n">
        <v>45992</v>
      </c>
      <c r="D1383" s="5" t="inlineStr">
        <is>
          <t>Q3FY26</t>
        </is>
      </c>
      <c r="E1383" s="18" t="n">
        <v>99.0209</v>
      </c>
      <c r="F1383" s="8" t="n">
        <v>38104.102</v>
      </c>
      <c r="G1383" s="9" t="n">
        <v>22296591</v>
      </c>
      <c r="H1383" s="18" t="n">
        <v>0.0002</v>
      </c>
      <c r="I1383" s="8" t="n">
        <v>0.0165</v>
      </c>
      <c r="J1383" s="9" t="n">
        <v>21</v>
      </c>
      <c r="K1383" s="18" t="n">
        <v>99.0211</v>
      </c>
      <c r="L1383" s="8" t="n">
        <v>38104.1185</v>
      </c>
      <c r="M1383" s="9" t="n">
        <v>22296612</v>
      </c>
      <c r="N1383" s="29" t="n">
        <v>10.4</v>
      </c>
      <c r="O1383" s="30" t="n">
        <v>10.4</v>
      </c>
      <c r="P1383" s="30" t="n">
        <v>9.9625</v>
      </c>
      <c r="Q1383" s="30" t="n">
        <v>10.11</v>
      </c>
      <c r="R1383" s="31" t="n">
        <v>-0.0279</v>
      </c>
    </row>
    <row r="1384">
      <c r="A1384" s="11" t="n">
        <v>46006</v>
      </c>
      <c r="B1384" s="5" t="inlineStr">
        <is>
          <t>Monday</t>
        </is>
      </c>
      <c r="C1384" s="10" t="n">
        <v>45992</v>
      </c>
      <c r="D1384" s="5" t="inlineStr">
        <is>
          <t>Q3FY26</t>
        </is>
      </c>
      <c r="E1384" s="18" t="n">
        <v>95.99760000000001</v>
      </c>
      <c r="F1384" s="8" t="n">
        <v>42243.9244</v>
      </c>
      <c r="G1384" s="9" t="n">
        <v>24766154</v>
      </c>
      <c r="H1384" s="18" t="n">
        <v>0.0004</v>
      </c>
      <c r="I1384" s="8" t="n">
        <v>0.015</v>
      </c>
      <c r="J1384" s="9" t="n">
        <v>22</v>
      </c>
      <c r="K1384" s="18" t="n">
        <v>95.998</v>
      </c>
      <c r="L1384" s="8" t="n">
        <v>42243.9394</v>
      </c>
      <c r="M1384" s="9" t="n">
        <v>24766176</v>
      </c>
      <c r="N1384" s="29" t="n">
        <v>10.1075</v>
      </c>
      <c r="O1384" s="30" t="n">
        <v>10.8425</v>
      </c>
      <c r="P1384" s="30" t="n">
        <v>10.0475</v>
      </c>
      <c r="Q1384" s="30" t="n">
        <v>10.25</v>
      </c>
      <c r="R1384" s="31" t="n">
        <v>0.0141</v>
      </c>
    </row>
    <row r="1385">
      <c r="A1385" s="11" t="n">
        <v>46007</v>
      </c>
      <c r="B1385" s="5" t="inlineStr">
        <is>
          <t>Tuesday</t>
        </is>
      </c>
      <c r="C1385" s="10" t="n">
        <v>45992</v>
      </c>
      <c r="D1385" s="5" t="inlineStr">
        <is>
          <t>Q3FY26</t>
        </is>
      </c>
      <c r="E1385" s="18" t="n">
        <v>86.09310000000001</v>
      </c>
      <c r="F1385" s="8" t="n">
        <v>46609.0719</v>
      </c>
      <c r="G1385" s="9" t="n">
        <v>27377797</v>
      </c>
      <c r="H1385" s="18" t="n">
        <v>0.0002</v>
      </c>
      <c r="I1385" s="8" t="n">
        <v>0.0312</v>
      </c>
      <c r="J1385" s="9" t="n">
        <v>39</v>
      </c>
      <c r="K1385" s="18" t="n">
        <v>86.0933</v>
      </c>
      <c r="L1385" s="8" t="n">
        <v>46609.1031</v>
      </c>
      <c r="M1385" s="9" t="n">
        <v>27377836</v>
      </c>
      <c r="N1385" s="29" t="n">
        <v>10.25</v>
      </c>
      <c r="O1385" s="30" t="n">
        <v>10.4275</v>
      </c>
      <c r="P1385" s="30" t="n">
        <v>9.6625</v>
      </c>
      <c r="Q1385" s="30" t="n">
        <v>10.06</v>
      </c>
      <c r="R1385" s="31" t="n">
        <v>-0.0185</v>
      </c>
    </row>
    <row r="1386">
      <c r="A1386" s="11" t="n">
        <v>46008</v>
      </c>
      <c r="B1386" s="5" t="inlineStr">
        <is>
          <t>Wednesday</t>
        </is>
      </c>
      <c r="C1386" s="10" t="n">
        <v>45992</v>
      </c>
      <c r="D1386" s="5" t="inlineStr">
        <is>
          <t>Q3FY26</t>
        </is>
      </c>
      <c r="E1386" s="18" t="n">
        <v>257.422</v>
      </c>
      <c r="F1386" s="8" t="n">
        <v>188902.056</v>
      </c>
      <c r="G1386" s="9" t="n">
        <v>111385013</v>
      </c>
      <c r="H1386" s="18" t="n">
        <v>0.0001</v>
      </c>
      <c r="I1386" s="8" t="n">
        <v>0.0159</v>
      </c>
      <c r="J1386" s="9" t="n">
        <v>24</v>
      </c>
      <c r="K1386" s="18" t="n">
        <v>257.4221</v>
      </c>
      <c r="L1386" s="8" t="n">
        <v>188902.0719</v>
      </c>
      <c r="M1386" s="9" t="n">
        <v>111385037</v>
      </c>
      <c r="N1386" s="29" t="n">
        <v>10.0625</v>
      </c>
      <c r="O1386" s="30" t="n">
        <v>10.1775</v>
      </c>
      <c r="P1386" s="30" t="n">
        <v>9.4825</v>
      </c>
      <c r="Q1386" s="30" t="n">
        <v>9.84</v>
      </c>
      <c r="R1386" s="31" t="n">
        <v>-0.0221</v>
      </c>
    </row>
    <row r="1387">
      <c r="A1387" s="11" t="n">
        <v>46009</v>
      </c>
      <c r="B1387" s="5" t="inlineStr">
        <is>
          <t>Thursday</t>
        </is>
      </c>
      <c r="C1387" s="10" t="n">
        <v>45992</v>
      </c>
      <c r="D1387" s="5" t="inlineStr">
        <is>
          <t>Q3FY26</t>
        </is>
      </c>
      <c r="E1387" s="18" t="n">
        <v>446.6003</v>
      </c>
      <c r="F1387" s="8" t="n">
        <v>741781.8644</v>
      </c>
      <c r="G1387" s="9" t="n">
        <v>438391090</v>
      </c>
      <c r="H1387" s="18" t="n">
        <v>0</v>
      </c>
      <c r="I1387" s="8" t="n">
        <v>0.0022</v>
      </c>
      <c r="J1387" s="9" t="n">
        <v>3</v>
      </c>
      <c r="K1387" s="18" t="n">
        <v>446.6003</v>
      </c>
      <c r="L1387" s="8" t="n">
        <v>741781.8666</v>
      </c>
      <c r="M1387" s="9" t="n">
        <v>438391093</v>
      </c>
      <c r="N1387" s="29" t="n">
        <v>9.8375</v>
      </c>
      <c r="O1387" s="30" t="n">
        <v>9.9475</v>
      </c>
      <c r="P1387" s="30" t="n">
        <v>9.612500000000001</v>
      </c>
      <c r="Q1387" s="30" t="n">
        <v>9.710000000000001</v>
      </c>
      <c r="R1387" s="31" t="n">
        <v>-0.013</v>
      </c>
    </row>
    <row r="1388">
      <c r="A1388" s="11" t="n">
        <v>46010</v>
      </c>
      <c r="B1388" s="5" t="inlineStr">
        <is>
          <t>Friday</t>
        </is>
      </c>
      <c r="C1388" s="10" t="n">
        <v>45992</v>
      </c>
      <c r="D1388" s="5" t="inlineStr">
        <is>
          <t>Q3FY26</t>
        </is>
      </c>
      <c r="E1388" s="18" t="n">
        <v>87.09529999999999</v>
      </c>
      <c r="F1388" s="8" t="n">
        <v>36393.6293</v>
      </c>
      <c r="G1388" s="9" t="n">
        <v>21368190</v>
      </c>
      <c r="H1388" s="18" t="n">
        <v>0.0001</v>
      </c>
      <c r="I1388" s="8" t="n">
        <v>0.0146</v>
      </c>
      <c r="J1388" s="9" t="n">
        <v>19</v>
      </c>
      <c r="K1388" s="18" t="n">
        <v>87.0954</v>
      </c>
      <c r="L1388" s="8" t="n">
        <v>36393.6439</v>
      </c>
      <c r="M1388" s="9" t="n">
        <v>21368209</v>
      </c>
      <c r="N1388" s="29" t="n">
        <v>9.7075</v>
      </c>
      <c r="O1388" s="30" t="n">
        <v>10.3075</v>
      </c>
      <c r="P1388" s="30" t="n">
        <v>9.435</v>
      </c>
      <c r="Q1388" s="30" t="n">
        <v>9.52</v>
      </c>
      <c r="R1388" s="31" t="n">
        <v>-0.0193</v>
      </c>
    </row>
    <row r="1389">
      <c r="A1389" s="11" t="n">
        <v>46013</v>
      </c>
      <c r="B1389" s="5" t="inlineStr">
        <is>
          <t>Monday</t>
        </is>
      </c>
      <c r="C1389" s="10" t="n">
        <v>45992</v>
      </c>
      <c r="D1389" s="5" t="inlineStr">
        <is>
          <t>Q3FY26</t>
        </is>
      </c>
      <c r="E1389" s="18" t="n">
        <v>69.06310000000001</v>
      </c>
      <c r="F1389" s="8" t="n">
        <v>36963.0416</v>
      </c>
      <c r="G1389" s="9" t="n">
        <v>21632178</v>
      </c>
      <c r="H1389" s="18" t="n">
        <v>0.0001</v>
      </c>
      <c r="I1389" s="8" t="n">
        <v>0.008399999999999999</v>
      </c>
      <c r="J1389" s="9" t="n">
        <v>10</v>
      </c>
      <c r="K1389" s="18" t="n">
        <v>69.06319999999999</v>
      </c>
      <c r="L1389" s="8" t="n">
        <v>36963.05</v>
      </c>
      <c r="M1389" s="9" t="n">
        <v>21632188</v>
      </c>
      <c r="N1389" s="29" t="n">
        <v>9.522500000000001</v>
      </c>
      <c r="O1389" s="30" t="n">
        <v>9.897500000000001</v>
      </c>
      <c r="P1389" s="30" t="n">
        <v>8.862500000000001</v>
      </c>
      <c r="Q1389" s="30" t="n">
        <v>9.68</v>
      </c>
      <c r="R1389" s="31" t="n">
        <v>0.0165</v>
      </c>
    </row>
    <row r="1390">
      <c r="A1390" s="11" t="n">
        <v>46014</v>
      </c>
      <c r="B1390" s="5" t="inlineStr">
        <is>
          <t>Tuesday</t>
        </is>
      </c>
      <c r="C1390" s="10" t="n">
        <v>45992</v>
      </c>
      <c r="D1390" s="5" t="inlineStr">
        <is>
          <t>Q3FY26</t>
        </is>
      </c>
      <c r="E1390" s="18" t="n">
        <v>81.7343</v>
      </c>
      <c r="F1390" s="8" t="n">
        <v>62102.2322</v>
      </c>
      <c r="G1390" s="9" t="n">
        <v>36282907</v>
      </c>
      <c r="H1390" s="18" t="n">
        <v>0.0001</v>
      </c>
      <c r="I1390" s="8" t="n">
        <v>0.031</v>
      </c>
      <c r="J1390" s="9" t="n">
        <v>43</v>
      </c>
      <c r="K1390" s="18" t="n">
        <v>81.73439999999999</v>
      </c>
      <c r="L1390" s="8" t="n">
        <v>62102.2632</v>
      </c>
      <c r="M1390" s="9" t="n">
        <v>36282950</v>
      </c>
      <c r="N1390" s="29" t="n">
        <v>9.675000000000001</v>
      </c>
      <c r="O1390" s="30" t="n">
        <v>9.785</v>
      </c>
      <c r="P1390" s="30" t="n">
        <v>9.3225</v>
      </c>
      <c r="Q1390" s="30" t="n">
        <v>9.380000000000001</v>
      </c>
      <c r="R1390" s="31" t="n">
        <v>-0.0305</v>
      </c>
    </row>
    <row r="1391">
      <c r="A1391" s="11" t="n">
        <v>46015</v>
      </c>
      <c r="B1391" s="5" t="inlineStr">
        <is>
          <t>Wednesday</t>
        </is>
      </c>
      <c r="C1391" s="10" t="n">
        <v>45992</v>
      </c>
      <c r="D1391" s="5" t="inlineStr">
        <is>
          <t>Q3FY26</t>
        </is>
      </c>
      <c r="E1391" s="18" t="n">
        <v>325.2534</v>
      </c>
      <c r="F1391" s="8" t="n">
        <v>609962.3608</v>
      </c>
      <c r="G1391" s="9" t="n">
        <v>355753065</v>
      </c>
      <c r="H1391" s="18" t="n">
        <v>0.0001</v>
      </c>
      <c r="I1391" s="8" t="n">
        <v>0.0241</v>
      </c>
      <c r="J1391" s="9" t="n">
        <v>36</v>
      </c>
      <c r="K1391" s="18" t="n">
        <v>325.2535</v>
      </c>
      <c r="L1391" s="8" t="n">
        <v>609962.3848999999</v>
      </c>
      <c r="M1391" s="9" t="n">
        <v>355753101</v>
      </c>
      <c r="N1391" s="29" t="n">
        <v>9.3775</v>
      </c>
      <c r="O1391" s="30" t="n">
        <v>9.68</v>
      </c>
      <c r="P1391" s="30" t="n">
        <v>8.8825</v>
      </c>
      <c r="Q1391" s="30" t="n">
        <v>9.19</v>
      </c>
      <c r="R1391" s="31" t="n">
        <v>-0.02</v>
      </c>
    </row>
    <row r="1392">
      <c r="A1392" s="11" t="n">
        <v>46017</v>
      </c>
      <c r="B1392" s="5" t="inlineStr">
        <is>
          <t>Friday</t>
        </is>
      </c>
      <c r="C1392" s="10" t="n">
        <v>45992</v>
      </c>
      <c r="D1392" s="5" t="inlineStr">
        <is>
          <t>Q3FY26</t>
        </is>
      </c>
      <c r="E1392" s="18" t="n">
        <v>57.2014</v>
      </c>
      <c r="F1392" s="8" t="n">
        <v>26882.8678</v>
      </c>
      <c r="G1392" s="9" t="n">
        <v>15720617</v>
      </c>
      <c r="H1392" s="18" t="n">
        <v>0</v>
      </c>
      <c r="I1392" s="8" t="n">
        <v>0</v>
      </c>
      <c r="J1392" s="9" t="n">
        <v>0</v>
      </c>
      <c r="K1392" s="18" t="n">
        <v>57.2014</v>
      </c>
      <c r="L1392" s="8" t="n">
        <v>26882.8678</v>
      </c>
      <c r="M1392" s="9" t="n">
        <v>15720617</v>
      </c>
      <c r="N1392" s="29" t="n">
        <v>9.19</v>
      </c>
      <c r="O1392" s="30" t="n">
        <v>9.395</v>
      </c>
      <c r="P1392" s="30" t="n">
        <v>9.02</v>
      </c>
      <c r="Q1392" s="30" t="n">
        <v>9.15</v>
      </c>
      <c r="R1392" s="31" t="n">
        <v>-0.0044</v>
      </c>
    </row>
    <row r="1393">
      <c r="A1393" s="11" t="n">
        <v>46020</v>
      </c>
      <c r="B1393" s="5" t="inlineStr">
        <is>
          <t>Monday</t>
        </is>
      </c>
      <c r="C1393" s="10" t="n">
        <v>45992</v>
      </c>
      <c r="D1393" s="5" t="inlineStr">
        <is>
          <t>Q3FY26</t>
        </is>
      </c>
      <c r="E1393" s="18" t="n">
        <v>70.0157</v>
      </c>
      <c r="F1393" s="8" t="n">
        <v>38836.4329</v>
      </c>
      <c r="G1393" s="9" t="n">
        <v>22793032</v>
      </c>
      <c r="H1393" s="18" t="n">
        <v>0</v>
      </c>
      <c r="I1393" s="8" t="n">
        <v>0.0021</v>
      </c>
      <c r="J1393" s="9" t="n">
        <v>3</v>
      </c>
      <c r="K1393" s="18" t="n">
        <v>70.0157</v>
      </c>
      <c r="L1393" s="8" t="n">
        <v>38836.435</v>
      </c>
      <c r="M1393" s="9" t="n">
        <v>22793035</v>
      </c>
      <c r="N1393" s="29" t="n">
        <v>9.15</v>
      </c>
      <c r="O1393" s="30" t="n">
        <v>9.77</v>
      </c>
      <c r="P1393" s="30" t="n">
        <v>9.047499999999999</v>
      </c>
      <c r="Q1393" s="30" t="n">
        <v>9.720000000000001</v>
      </c>
      <c r="R1393" s="31" t="n">
        <v>0.0623</v>
      </c>
    </row>
    <row r="1394">
      <c r="A1394" s="11" t="n">
        <v>46021</v>
      </c>
      <c r="B1394" s="5" t="inlineStr">
        <is>
          <t>Tuesday</t>
        </is>
      </c>
      <c r="C1394" s="10" t="n">
        <v>45992</v>
      </c>
      <c r="D1394" s="5" t="inlineStr">
        <is>
          <t>Q3FY26</t>
        </is>
      </c>
      <c r="E1394" s="18" t="n">
        <v>80.5232</v>
      </c>
      <c r="F1394" s="8" t="n">
        <v>49623.6954</v>
      </c>
      <c r="G1394" s="9" t="n">
        <v>29190329</v>
      </c>
      <c r="H1394" s="18" t="n">
        <v>0</v>
      </c>
      <c r="I1394" s="8" t="n">
        <v>0.0008</v>
      </c>
      <c r="J1394" s="9" t="n">
        <v>1</v>
      </c>
      <c r="K1394" s="18" t="n">
        <v>80.5232</v>
      </c>
      <c r="L1394" s="8" t="n">
        <v>49623.6962</v>
      </c>
      <c r="M1394" s="9" t="n">
        <v>29190330</v>
      </c>
      <c r="N1394" s="29" t="n">
        <v>9.720000000000001</v>
      </c>
      <c r="O1394" s="30" t="n">
        <v>9.987500000000001</v>
      </c>
      <c r="P1394" s="30" t="n">
        <v>9.5875</v>
      </c>
      <c r="Q1394" s="30" t="n">
        <v>9.68</v>
      </c>
      <c r="R1394" s="31" t="n">
        <v>-0.0041</v>
      </c>
    </row>
    <row r="1395">
      <c r="A1395" s="11" t="n">
        <v>46022</v>
      </c>
      <c r="B1395" s="5" t="inlineStr">
        <is>
          <t>Wednesday</t>
        </is>
      </c>
      <c r="C1395" s="10" t="n">
        <v>45992</v>
      </c>
      <c r="D1395" s="5" t="inlineStr">
        <is>
          <t>Q3FY26</t>
        </is>
      </c>
      <c r="E1395" s="18" t="n">
        <v>247.5846</v>
      </c>
      <c r="F1395" s="8" t="n">
        <v>214881.6706</v>
      </c>
      <c r="G1395" s="9" t="n">
        <v>126160523</v>
      </c>
      <c r="H1395" s="18" t="n">
        <v>0.0001</v>
      </c>
      <c r="I1395" s="8" t="n">
        <v>0.0048</v>
      </c>
      <c r="J1395" s="9" t="n">
        <v>6</v>
      </c>
      <c r="K1395" s="18" t="n">
        <v>247.5847</v>
      </c>
      <c r="L1395" s="8" t="n">
        <v>214881.6754</v>
      </c>
      <c r="M1395" s="9" t="n">
        <v>126160529</v>
      </c>
      <c r="N1395" s="29" t="n">
        <v>9.6775</v>
      </c>
      <c r="O1395" s="30" t="n">
        <v>9.73</v>
      </c>
      <c r="P1395" s="30" t="n">
        <v>9.3125</v>
      </c>
      <c r="Q1395" s="30" t="n">
        <v>9.48</v>
      </c>
      <c r="R1395" s="31" t="n">
        <v>-0.0204</v>
      </c>
    </row>
    <row r="1396">
      <c r="A1396" s="11" t="n">
        <v>46023</v>
      </c>
      <c r="B1396" s="5" t="inlineStr">
        <is>
          <t>Thursday</t>
        </is>
      </c>
      <c r="C1396" s="10" t="n">
        <v>46023</v>
      </c>
      <c r="D1396" s="5" t="inlineStr">
        <is>
          <t>Q4FY26</t>
        </is>
      </c>
      <c r="E1396" s="18" t="n">
        <v>367.8856</v>
      </c>
      <c r="F1396" s="8" t="n">
        <v>720210.8567</v>
      </c>
      <c r="G1396" s="9" t="n">
        <v>422163552</v>
      </c>
      <c r="H1396" s="18" t="n">
        <v>0</v>
      </c>
      <c r="I1396" s="8" t="n">
        <v>0.0014</v>
      </c>
      <c r="J1396" s="9" t="n">
        <v>2</v>
      </c>
      <c r="K1396" s="18" t="n">
        <v>367.8856</v>
      </c>
      <c r="L1396" s="8" t="n">
        <v>720210.8581</v>
      </c>
      <c r="M1396" s="9" t="n">
        <v>422163554</v>
      </c>
      <c r="N1396" s="29" t="n">
        <v>9.475</v>
      </c>
      <c r="O1396" s="30" t="n">
        <v>9.475</v>
      </c>
      <c r="P1396" s="30" t="n">
        <v>8.720000000000001</v>
      </c>
      <c r="Q1396" s="30" t="n">
        <v>9.19</v>
      </c>
      <c r="R1396" s="31" t="n">
        <v>-0.0301</v>
      </c>
    </row>
    <row r="1397">
      <c r="A1397" s="11" t="n">
        <v>46024</v>
      </c>
      <c r="B1397" s="5" t="inlineStr">
        <is>
          <t>Friday</t>
        </is>
      </c>
      <c r="C1397" s="10" t="n">
        <v>46023</v>
      </c>
      <c r="D1397" s="5" t="inlineStr">
        <is>
          <t>Q4FY26</t>
        </is>
      </c>
      <c r="E1397" s="18" t="n">
        <v>71.14530000000001</v>
      </c>
      <c r="F1397" s="8" t="n">
        <v>33087.987</v>
      </c>
      <c r="G1397" s="9" t="n">
        <v>19286793</v>
      </c>
      <c r="H1397" s="18" t="n">
        <v>0.0002</v>
      </c>
      <c r="I1397" s="8" t="n">
        <v>0.0035</v>
      </c>
      <c r="J1397" s="9" t="n">
        <v>4</v>
      </c>
      <c r="K1397" s="18" t="n">
        <v>71.1455</v>
      </c>
      <c r="L1397" s="8" t="n">
        <v>33087.9905</v>
      </c>
      <c r="M1397" s="9" t="n">
        <v>19286797</v>
      </c>
      <c r="N1397" s="29" t="n">
        <v>9.185</v>
      </c>
      <c r="O1397" s="30" t="n">
        <v>9.555</v>
      </c>
      <c r="P1397" s="30" t="n">
        <v>8.967499999999999</v>
      </c>
      <c r="Q1397" s="30" t="n">
        <v>9.449999999999999</v>
      </c>
      <c r="R1397" s="31" t="n">
        <v>0.0289</v>
      </c>
    </row>
    <row r="1398">
      <c r="A1398" s="11" t="n">
        <v>46027</v>
      </c>
      <c r="B1398" s="5" t="inlineStr">
        <is>
          <t>Monday</t>
        </is>
      </c>
      <c r="C1398" s="10" t="n">
        <v>46023</v>
      </c>
      <c r="D1398" s="5" t="inlineStr">
        <is>
          <t>Q4FY26</t>
        </is>
      </c>
      <c r="E1398" s="18" t="n">
        <v>115.9063</v>
      </c>
      <c r="F1398" s="8" t="n">
        <v>60736.6887</v>
      </c>
      <c r="G1398" s="9" t="n">
        <v>35409283</v>
      </c>
      <c r="H1398" s="18" t="n">
        <v>0.0002</v>
      </c>
      <c r="I1398" s="8" t="n">
        <v>0.0061</v>
      </c>
      <c r="J1398" s="9" t="n">
        <v>7</v>
      </c>
      <c r="K1398" s="18" t="n">
        <v>115.9065</v>
      </c>
      <c r="L1398" s="8" t="n">
        <v>60736.6948</v>
      </c>
      <c r="M1398" s="9" t="n">
        <v>35409290</v>
      </c>
      <c r="N1398" s="29" t="n">
        <v>9.449999999999999</v>
      </c>
      <c r="O1398" s="30" t="n">
        <v>10.215</v>
      </c>
      <c r="P1398" s="30" t="n">
        <v>9.2925</v>
      </c>
      <c r="Q1398" s="30" t="n">
        <v>10.02</v>
      </c>
      <c r="R1398" s="31" t="n">
        <v>0.0603</v>
      </c>
    </row>
    <row r="1399">
      <c r="A1399" s="11" t="n">
        <v>46028</v>
      </c>
      <c r="B1399" s="5" t="inlineStr">
        <is>
          <t>Tuesday</t>
        </is>
      </c>
      <c r="C1399" s="10" t="n">
        <v>46023</v>
      </c>
      <c r="D1399" s="5" t="inlineStr">
        <is>
          <t>Q4FY26</t>
        </is>
      </c>
      <c r="E1399" s="18" t="n">
        <v>104.6041</v>
      </c>
      <c r="F1399" s="8" t="n">
        <v>66041.4139</v>
      </c>
      <c r="G1399" s="9" t="n">
        <v>38649073</v>
      </c>
      <c r="H1399" s="18" t="n">
        <v>0.0001</v>
      </c>
      <c r="I1399" s="8" t="n">
        <v>0.0054</v>
      </c>
      <c r="J1399" s="9" t="n">
        <v>8</v>
      </c>
      <c r="K1399" s="18" t="n">
        <v>104.6042</v>
      </c>
      <c r="L1399" s="8" t="n">
        <v>66041.41929999999</v>
      </c>
      <c r="M1399" s="9" t="n">
        <v>38649081</v>
      </c>
      <c r="N1399" s="29" t="n">
        <v>10.0225</v>
      </c>
      <c r="O1399" s="30" t="n">
        <v>10.285</v>
      </c>
      <c r="P1399" s="30" t="n">
        <v>9.647500000000001</v>
      </c>
      <c r="Q1399" s="30" t="n">
        <v>10.02</v>
      </c>
      <c r="R1399" s="31" t="n">
        <v>-0.0002</v>
      </c>
    </row>
    <row r="1400">
      <c r="A1400" s="11" t="n">
        <v>46029</v>
      </c>
      <c r="B1400" s="5" t="inlineStr">
        <is>
          <t>Wednesday</t>
        </is>
      </c>
      <c r="C1400" s="10" t="n">
        <v>46023</v>
      </c>
      <c r="D1400" s="5" t="inlineStr">
        <is>
          <t>Q4FY26</t>
        </is>
      </c>
      <c r="E1400" s="18" t="n">
        <v>277.5587</v>
      </c>
      <c r="F1400" s="8" t="n">
        <v>243365.7423</v>
      </c>
      <c r="G1400" s="9" t="n">
        <v>143007590</v>
      </c>
      <c r="H1400" s="18" t="n">
        <v>0</v>
      </c>
      <c r="I1400" s="8" t="n">
        <v>0.002</v>
      </c>
      <c r="J1400" s="9" t="n">
        <v>3</v>
      </c>
      <c r="K1400" s="18" t="n">
        <v>277.5587</v>
      </c>
      <c r="L1400" s="8" t="n">
        <v>243365.7443</v>
      </c>
      <c r="M1400" s="9" t="n">
        <v>143007593</v>
      </c>
      <c r="N1400" s="29" t="n">
        <v>10.0175</v>
      </c>
      <c r="O1400" s="30" t="n">
        <v>10.24</v>
      </c>
      <c r="P1400" s="30" t="n">
        <v>9.744999999999999</v>
      </c>
      <c r="Q1400" s="30" t="n">
        <v>9.949999999999999</v>
      </c>
      <c r="R1400" s="31" t="n">
        <v>-0.0067</v>
      </c>
    </row>
    <row r="1401">
      <c r="A1401" s="11" t="n">
        <v>46030</v>
      </c>
      <c r="B1401" s="5" t="inlineStr">
        <is>
          <t>Thursday</t>
        </is>
      </c>
      <c r="C1401" s="10" t="n">
        <v>46023</v>
      </c>
      <c r="D1401" s="5" t="inlineStr">
        <is>
          <t>Q4FY26</t>
        </is>
      </c>
      <c r="E1401" s="18" t="n">
        <v>458.3777</v>
      </c>
      <c r="F1401" s="8" t="n">
        <v>798916.3901</v>
      </c>
      <c r="G1401" s="9" t="n">
        <v>472394200</v>
      </c>
      <c r="H1401" s="18" t="n">
        <v>0</v>
      </c>
      <c r="I1401" s="8" t="n">
        <v>0.0013</v>
      </c>
      <c r="J1401" s="9" t="n">
        <v>2</v>
      </c>
      <c r="K1401" s="18" t="n">
        <v>458.3777</v>
      </c>
      <c r="L1401" s="8" t="n">
        <v>798916.3914</v>
      </c>
      <c r="M1401" s="9" t="n">
        <v>472394202</v>
      </c>
      <c r="N1401" s="29" t="n">
        <v>9.949999999999999</v>
      </c>
      <c r="O1401" s="30" t="n">
        <v>10.99</v>
      </c>
      <c r="P1401" s="30" t="n">
        <v>9.475</v>
      </c>
      <c r="Q1401" s="30" t="n">
        <v>10.6</v>
      </c>
      <c r="R1401" s="31" t="n">
        <v>0.0653</v>
      </c>
    </row>
    <row r="1402">
      <c r="A1402" s="11" t="n">
        <v>46031</v>
      </c>
      <c r="B1402" s="5" t="inlineStr">
        <is>
          <t>Friday</t>
        </is>
      </c>
      <c r="C1402" s="10" t="n">
        <v>46023</v>
      </c>
      <c r="D1402" s="5" t="inlineStr">
        <is>
          <t>Q4FY26</t>
        </is>
      </c>
      <c r="E1402" s="18" t="n">
        <v>130.3428</v>
      </c>
      <c r="F1402" s="8" t="n">
        <v>51627.1803</v>
      </c>
      <c r="G1402" s="9" t="n">
        <v>30677831</v>
      </c>
      <c r="H1402" s="18" t="n">
        <v>0</v>
      </c>
      <c r="I1402" s="8" t="n">
        <v>0.0009</v>
      </c>
      <c r="J1402" s="9" t="n">
        <v>1</v>
      </c>
      <c r="K1402" s="18" t="n">
        <v>130.3428</v>
      </c>
      <c r="L1402" s="8" t="n">
        <v>51627.1812</v>
      </c>
      <c r="M1402" s="9" t="n">
        <v>30677832</v>
      </c>
      <c r="N1402" s="29" t="n">
        <v>10.6</v>
      </c>
      <c r="O1402" s="30" t="n">
        <v>11.035</v>
      </c>
      <c r="P1402" s="30" t="n">
        <v>10.2175</v>
      </c>
      <c r="Q1402" s="30" t="n">
        <v>10.93</v>
      </c>
      <c r="R1402" s="31" t="n">
        <v>0.0311</v>
      </c>
    </row>
    <row r="1403">
      <c r="A1403" s="11" t="n">
        <v>46034</v>
      </c>
      <c r="B1403" s="5" t="inlineStr">
        <is>
          <t>Monday</t>
        </is>
      </c>
      <c r="C1403" s="10" t="n">
        <v>46023</v>
      </c>
      <c r="D1403" s="5" t="inlineStr">
        <is>
          <t>Q4FY26</t>
        </is>
      </c>
      <c r="E1403" s="18" t="n">
        <v>159.6184</v>
      </c>
      <c r="F1403" s="8" t="n">
        <v>65989.901</v>
      </c>
      <c r="G1403" s="9" t="n">
        <v>39411676</v>
      </c>
      <c r="H1403" s="18" t="n">
        <v>0</v>
      </c>
      <c r="I1403" s="8" t="n">
        <v>0</v>
      </c>
      <c r="J1403" s="9" t="n">
        <v>0</v>
      </c>
      <c r="K1403" s="18" t="n">
        <v>159.6184</v>
      </c>
      <c r="L1403" s="8" t="n">
        <v>65989.901</v>
      </c>
      <c r="M1403" s="9" t="n">
        <v>39411676</v>
      </c>
      <c r="N1403" s="29" t="n">
        <v>10.925</v>
      </c>
      <c r="O1403" s="30" t="n">
        <v>11.945</v>
      </c>
      <c r="P1403" s="30" t="n">
        <v>10.5175</v>
      </c>
      <c r="Q1403" s="30" t="n">
        <v>11.37</v>
      </c>
      <c r="R1403" s="31" t="n">
        <v>0.0407</v>
      </c>
    </row>
    <row r="1404">
      <c r="A1404" s="11" t="n">
        <v>46035</v>
      </c>
      <c r="B1404" s="5" t="inlineStr">
        <is>
          <t>Tuesday</t>
        </is>
      </c>
      <c r="C1404" s="10" t="n">
        <v>46023</v>
      </c>
      <c r="D1404" s="5" t="inlineStr">
        <is>
          <t>Q4FY26</t>
        </is>
      </c>
      <c r="E1404" s="18" t="n">
        <v>174.4424</v>
      </c>
      <c r="F1404" s="8" t="n">
        <v>106190.3996</v>
      </c>
      <c r="G1404" s="9" t="n">
        <v>63280867</v>
      </c>
      <c r="H1404" s="18" t="n">
        <v>0</v>
      </c>
      <c r="I1404" s="8" t="n">
        <v>0.0014</v>
      </c>
      <c r="J1404" s="9" t="n">
        <v>2</v>
      </c>
      <c r="K1404" s="18" t="n">
        <v>174.4424</v>
      </c>
      <c r="L1404" s="8" t="n">
        <v>106190.401</v>
      </c>
      <c r="M1404" s="9" t="n">
        <v>63280869</v>
      </c>
      <c r="N1404" s="29" t="n">
        <v>11.3675</v>
      </c>
      <c r="O1404" s="30" t="n">
        <v>11.68</v>
      </c>
      <c r="P1404" s="30" t="n">
        <v>10.6375</v>
      </c>
      <c r="Q1404" s="30" t="n">
        <v>11.2</v>
      </c>
      <c r="R1404" s="31" t="n">
        <v>-0.0147</v>
      </c>
    </row>
    <row r="1405">
      <c r="A1405" s="11" t="n">
        <v>46036</v>
      </c>
      <c r="B1405" s="5" t="inlineStr">
        <is>
          <t>Wednesday</t>
        </is>
      </c>
      <c r="C1405" s="10" t="n">
        <v>46023</v>
      </c>
      <c r="D1405" s="5" t="inlineStr">
        <is>
          <t>Q4FY26</t>
        </is>
      </c>
      <c r="E1405" s="18" t="n">
        <v>582.9134</v>
      </c>
      <c r="F1405" s="8" t="n">
        <v>910262.8628</v>
      </c>
      <c r="G1405" s="9" t="n">
        <v>544600654</v>
      </c>
      <c r="H1405" s="18" t="n">
        <v>0.0001</v>
      </c>
      <c r="I1405" s="8" t="n">
        <v>0.0029</v>
      </c>
      <c r="J1405" s="9" t="n">
        <v>4</v>
      </c>
      <c r="K1405" s="18" t="n">
        <v>582.9135</v>
      </c>
      <c r="L1405" s="8" t="n">
        <v>910262.8657</v>
      </c>
      <c r="M1405" s="9" t="n">
        <v>544600658</v>
      </c>
      <c r="N1405" s="29" t="n">
        <v>11.1975</v>
      </c>
      <c r="O1405" s="30" t="n">
        <v>11.4725</v>
      </c>
      <c r="P1405" s="30" t="n">
        <v>11.0125</v>
      </c>
      <c r="Q1405" s="30" t="n">
        <v>11.32</v>
      </c>
      <c r="R1405" s="31" t="n">
        <v>0.0109</v>
      </c>
    </row>
    <row r="1406">
      <c r="A1406" s="11" t="n">
        <v>46038</v>
      </c>
      <c r="B1406" s="5" t="inlineStr">
        <is>
          <t>Friday</t>
        </is>
      </c>
      <c r="C1406" s="10" t="n">
        <v>46023</v>
      </c>
      <c r="D1406" s="5" t="inlineStr">
        <is>
          <t>Q4FY26</t>
        </is>
      </c>
      <c r="E1406" s="18" t="n">
        <v>140.0651</v>
      </c>
      <c r="F1406" s="8" t="n">
        <v>49045.2095</v>
      </c>
      <c r="G1406" s="9" t="n">
        <v>29153539</v>
      </c>
      <c r="H1406" s="18" t="n">
        <v>0</v>
      </c>
      <c r="I1406" s="8" t="n">
        <v>0.0017</v>
      </c>
      <c r="J1406" s="9" t="n">
        <v>2</v>
      </c>
      <c r="K1406" s="18" t="n">
        <v>140.0651</v>
      </c>
      <c r="L1406" s="8" t="n">
        <v>49045.2112</v>
      </c>
      <c r="M1406" s="9" t="n">
        <v>29153541</v>
      </c>
      <c r="N1406" s="29" t="n">
        <v>11.32</v>
      </c>
      <c r="O1406" s="30" t="n">
        <v>11.575</v>
      </c>
      <c r="P1406" s="30" t="n">
        <v>10.875</v>
      </c>
      <c r="Q1406" s="30" t="n">
        <v>11.37</v>
      </c>
      <c r="R1406" s="31" t="n">
        <v>0.0044</v>
      </c>
    </row>
    <row r="1407">
      <c r="A1407" s="11" t="n">
        <v>46041</v>
      </c>
      <c r="B1407" s="5" t="inlineStr">
        <is>
          <t>Monday</t>
        </is>
      </c>
      <c r="C1407" s="10" t="n">
        <v>46023</v>
      </c>
      <c r="D1407" s="5" t="inlineStr">
        <is>
          <t>Q4FY26</t>
        </is>
      </c>
      <c r="E1407" s="18" t="n">
        <v>130.5362</v>
      </c>
      <c r="F1407" s="8" t="n">
        <v>51959.5876</v>
      </c>
      <c r="G1407" s="9" t="n">
        <v>31082095</v>
      </c>
      <c r="H1407" s="18" t="n">
        <v>0</v>
      </c>
      <c r="I1407" s="8" t="n">
        <v>0.0015</v>
      </c>
      <c r="J1407" s="9" t="n">
        <v>2</v>
      </c>
      <c r="K1407" s="18" t="n">
        <v>130.5362</v>
      </c>
      <c r="L1407" s="8" t="n">
        <v>51959.5891</v>
      </c>
      <c r="M1407" s="9" t="n">
        <v>31082097</v>
      </c>
      <c r="N1407" s="29" t="n">
        <v>11.3725</v>
      </c>
      <c r="O1407" s="30" t="n">
        <v>12.125</v>
      </c>
      <c r="P1407" s="30" t="n">
        <v>10.3925</v>
      </c>
      <c r="Q1407" s="30" t="n">
        <v>11.83</v>
      </c>
      <c r="R1407" s="31" t="n">
        <v>0.0402</v>
      </c>
    </row>
    <row r="1408">
      <c r="A1408" s="11" t="n">
        <v>46042</v>
      </c>
      <c r="B1408" s="5" t="inlineStr">
        <is>
          <t>Tuesday</t>
        </is>
      </c>
      <c r="C1408" s="10" t="n">
        <v>46023</v>
      </c>
      <c r="D1408" s="5" t="inlineStr">
        <is>
          <t>Q4FY26</t>
        </is>
      </c>
      <c r="E1408" s="18" t="n">
        <v>125.0597</v>
      </c>
      <c r="F1408" s="8" t="n">
        <v>60339.1033</v>
      </c>
      <c r="G1408" s="9" t="n">
        <v>36241071</v>
      </c>
      <c r="H1408" s="18" t="n">
        <v>0</v>
      </c>
      <c r="I1408" s="8" t="n">
        <v>0.0007</v>
      </c>
      <c r="J1408" s="9" t="n">
        <v>1</v>
      </c>
      <c r="K1408" s="18" t="n">
        <v>125.0597</v>
      </c>
      <c r="L1408" s="8" t="n">
        <v>60339.104</v>
      </c>
      <c r="M1408" s="9" t="n">
        <v>36241072</v>
      </c>
      <c r="N1408" s="29" t="n">
        <v>11.8275</v>
      </c>
      <c r="O1408" s="30" t="n">
        <v>12.9025</v>
      </c>
      <c r="P1408" s="30" t="n">
        <v>10.995</v>
      </c>
      <c r="Q1408" s="30" t="n">
        <v>12.73</v>
      </c>
      <c r="R1408" s="31" t="n">
        <v>0.07630000000000001</v>
      </c>
    </row>
    <row r="1409">
      <c r="A1409" s="11" t="n">
        <v>46043</v>
      </c>
      <c r="B1409" s="5" t="inlineStr">
        <is>
          <t>Wednesday</t>
        </is>
      </c>
      <c r="C1409" s="10" t="n">
        <v>46023</v>
      </c>
      <c r="D1409" s="5" t="inlineStr">
        <is>
          <t>Q4FY26</t>
        </is>
      </c>
      <c r="E1409" s="18" t="n">
        <v>558.1375</v>
      </c>
      <c r="F1409" s="8" t="n">
        <v>322713.7536</v>
      </c>
      <c r="G1409" s="9" t="n">
        <v>196711095</v>
      </c>
      <c r="H1409" s="18" t="n">
        <v>0.0001</v>
      </c>
      <c r="I1409" s="8" t="n">
        <v>0.0008</v>
      </c>
      <c r="J1409" s="9" t="n">
        <v>1</v>
      </c>
      <c r="K1409" s="18" t="n">
        <v>558.1376</v>
      </c>
      <c r="L1409" s="8" t="n">
        <v>322713.7544</v>
      </c>
      <c r="M1409" s="9" t="n">
        <v>196711096</v>
      </c>
      <c r="N1409" s="29" t="n">
        <v>12.73</v>
      </c>
      <c r="O1409" s="30" t="n">
        <v>14.43</v>
      </c>
      <c r="P1409" s="30" t="n">
        <v>12.4325</v>
      </c>
      <c r="Q1409" s="30" t="n">
        <v>13.78</v>
      </c>
      <c r="R1409" s="31" t="n">
        <v>0.0825</v>
      </c>
    </row>
    <row r="1410">
      <c r="A1410" s="11" t="n">
        <v>46044</v>
      </c>
      <c r="B1410" s="5" t="inlineStr">
        <is>
          <t>Thursday</t>
        </is>
      </c>
      <c r="C1410" s="10" t="n">
        <v>46023</v>
      </c>
      <c r="D1410" s="5" t="inlineStr">
        <is>
          <t>Q4FY26</t>
        </is>
      </c>
      <c r="E1410" s="18" t="n">
        <v>759.134</v>
      </c>
      <c r="F1410" s="8" t="n">
        <v>929879.1828</v>
      </c>
      <c r="G1410" s="9" t="n">
        <v>565226786</v>
      </c>
      <c r="H1410" s="18" t="n">
        <v>0</v>
      </c>
      <c r="I1410" s="8" t="n">
        <v>0</v>
      </c>
      <c r="J1410" s="9" t="n">
        <v>0</v>
      </c>
      <c r="K1410" s="18" t="n">
        <v>759.134</v>
      </c>
      <c r="L1410" s="8" t="n">
        <v>929879.1828</v>
      </c>
      <c r="M1410" s="9" t="n">
        <v>565226786</v>
      </c>
      <c r="N1410" s="29" t="n">
        <v>13.78</v>
      </c>
      <c r="O1410" s="30" t="n">
        <v>14.3275</v>
      </c>
      <c r="P1410" s="30" t="n">
        <v>12.9075</v>
      </c>
      <c r="Q1410" s="30" t="n">
        <v>13.35</v>
      </c>
      <c r="R1410" s="31" t="n">
        <v>-0.0312</v>
      </c>
    </row>
    <row r="1411">
      <c r="A1411" s="11" t="n">
        <v>46045</v>
      </c>
      <c r="B1411" s="5" t="inlineStr">
        <is>
          <t>Friday</t>
        </is>
      </c>
      <c r="C1411" s="10" t="n">
        <v>46023</v>
      </c>
      <c r="D1411" s="5" t="inlineStr">
        <is>
          <t>Q4FY26</t>
        </is>
      </c>
      <c r="E1411" s="18" t="n">
        <v>145.8737</v>
      </c>
      <c r="F1411" s="8" t="n">
        <v>44907.5545</v>
      </c>
      <c r="G1411" s="9" t="n">
        <v>27235174</v>
      </c>
      <c r="H1411" s="18" t="n">
        <v>0</v>
      </c>
      <c r="I1411" s="8" t="n">
        <v>0.0026</v>
      </c>
      <c r="J1411" s="9" t="n">
        <v>4</v>
      </c>
      <c r="K1411" s="18" t="n">
        <v>145.8737</v>
      </c>
      <c r="L1411" s="8" t="n">
        <v>44907.5571</v>
      </c>
      <c r="M1411" s="9" t="n">
        <v>27235178</v>
      </c>
      <c r="N1411" s="29" t="n">
        <v>13.35</v>
      </c>
      <c r="O1411" s="30" t="n">
        <v>14.4325</v>
      </c>
      <c r="P1411" s="30" t="n">
        <v>12.2825</v>
      </c>
      <c r="Q1411" s="30" t="n">
        <v>14.19</v>
      </c>
      <c r="R1411" s="31" t="n">
        <v>0.0629</v>
      </c>
    </row>
    <row r="1412">
      <c r="A1412" s="11" t="n">
        <v>46049</v>
      </c>
      <c r="B1412" s="5" t="inlineStr">
        <is>
          <t>Tuesday</t>
        </is>
      </c>
      <c r="C1412" s="10" t="n">
        <v>46023</v>
      </c>
      <c r="D1412" s="5" t="inlineStr">
        <is>
          <t>Q4FY26</t>
        </is>
      </c>
      <c r="E1412" s="18" t="n">
        <v>163.3968</v>
      </c>
      <c r="F1412" s="8" t="n">
        <v>59578.0419</v>
      </c>
      <c r="G1412" s="9" t="n">
        <v>36329577</v>
      </c>
      <c r="H1412" s="18" t="n">
        <v>0</v>
      </c>
      <c r="I1412" s="8" t="n">
        <v>0.001</v>
      </c>
      <c r="J1412" s="9" t="n">
        <v>1</v>
      </c>
      <c r="K1412" s="18" t="n">
        <v>163.3968</v>
      </c>
      <c r="L1412" s="8" t="n">
        <v>59578.0429</v>
      </c>
      <c r="M1412" s="9" t="n">
        <v>36329578</v>
      </c>
      <c r="N1412" s="29" t="n">
        <v>14.1925</v>
      </c>
      <c r="O1412" s="30" t="n">
        <v>16.0575</v>
      </c>
      <c r="P1412" s="30" t="n">
        <v>13.9225</v>
      </c>
      <c r="Q1412" s="30" t="n">
        <v>14.45</v>
      </c>
      <c r="R1412" s="31" t="n">
        <v>0.0181</v>
      </c>
    </row>
    <row r="1413">
      <c r="A1413" s="11" t="n">
        <v>46050</v>
      </c>
      <c r="B1413" s="5" t="inlineStr">
        <is>
          <t>Wednesday</t>
        </is>
      </c>
      <c r="C1413" s="10" t="n">
        <v>46023</v>
      </c>
      <c r="D1413" s="5" t="inlineStr">
        <is>
          <t>Q4FY26</t>
        </is>
      </c>
      <c r="E1413" s="18" t="n">
        <v>467.9789</v>
      </c>
      <c r="F1413" s="8" t="n">
        <v>264104.5041</v>
      </c>
      <c r="G1413" s="9" t="n">
        <v>160185199</v>
      </c>
      <c r="H1413" s="18" t="n">
        <v>0</v>
      </c>
      <c r="I1413" s="8" t="n">
        <v>0.0007</v>
      </c>
      <c r="J1413" s="9" t="n">
        <v>1</v>
      </c>
      <c r="K1413" s="18" t="n">
        <v>467.9789</v>
      </c>
      <c r="L1413" s="8" t="n">
        <v>264104.5048</v>
      </c>
      <c r="M1413" s="9" t="n">
        <v>160185200</v>
      </c>
      <c r="N1413" s="29" t="n">
        <v>14.4525</v>
      </c>
      <c r="O1413" s="30" t="n">
        <v>14.51</v>
      </c>
      <c r="P1413" s="30" t="n">
        <v>13.44</v>
      </c>
      <c r="Q1413" s="30" t="n">
        <v>13.53</v>
      </c>
      <c r="R1413" s="31" t="n">
        <v>-0.0638</v>
      </c>
    </row>
    <row r="1414">
      <c r="A1414" s="11" t="n">
        <v>46051</v>
      </c>
      <c r="B1414" s="5" t="inlineStr">
        <is>
          <t>Thursday</t>
        </is>
      </c>
      <c r="C1414" s="10" t="n">
        <v>46023</v>
      </c>
      <c r="D1414" s="5" t="inlineStr">
        <is>
          <t>Q4FY26</t>
        </is>
      </c>
      <c r="E1414" s="18" t="n">
        <v>682.7825</v>
      </c>
      <c r="F1414" s="8" t="n">
        <v>864365.4501</v>
      </c>
      <c r="G1414" s="9" t="n">
        <v>523213419</v>
      </c>
      <c r="H1414" s="18" t="n">
        <v>0</v>
      </c>
      <c r="I1414" s="8" t="n">
        <v>0.0029</v>
      </c>
      <c r="J1414" s="9" t="n">
        <v>4</v>
      </c>
      <c r="K1414" s="18" t="n">
        <v>682.7825</v>
      </c>
      <c r="L1414" s="8" t="n">
        <v>864365.453</v>
      </c>
      <c r="M1414" s="9" t="n">
        <v>523213423</v>
      </c>
      <c r="N1414" s="29" t="n">
        <v>13.525</v>
      </c>
      <c r="O1414" s="30" t="n">
        <v>14.1925</v>
      </c>
      <c r="P1414" s="30" t="n">
        <v>13.0725</v>
      </c>
      <c r="Q1414" s="30" t="n">
        <v>13.37</v>
      </c>
      <c r="R1414" s="31" t="n">
        <v>-0.0115</v>
      </c>
    </row>
    <row r="1415">
      <c r="A1415" s="11" t="n">
        <v>46052</v>
      </c>
      <c r="B1415" s="5" t="inlineStr">
        <is>
          <t>Friday</t>
        </is>
      </c>
      <c r="C1415" s="10" t="n">
        <v>46023</v>
      </c>
      <c r="D1415" s="5" t="inlineStr">
        <is>
          <t>Q4FY26</t>
        </is>
      </c>
      <c r="E1415" s="18" t="n">
        <v>138.0185</v>
      </c>
      <c r="F1415" s="8" t="n">
        <v>28317.8656</v>
      </c>
      <c r="G1415" s="9" t="n">
        <v>17099038</v>
      </c>
      <c r="H1415" s="18" t="n">
        <v>0</v>
      </c>
      <c r="I1415" s="8" t="n">
        <v>0</v>
      </c>
      <c r="J1415" s="9" t="n">
        <v>0</v>
      </c>
      <c r="K1415" s="18" t="n">
        <v>138.0185</v>
      </c>
      <c r="L1415" s="8" t="n">
        <v>28317.8656</v>
      </c>
      <c r="M1415" s="9" t="n">
        <v>17099038</v>
      </c>
      <c r="N1415" s="29" t="n">
        <v>13.37</v>
      </c>
      <c r="O1415" s="30" t="n">
        <v>14.23</v>
      </c>
      <c r="P1415" s="30" t="n">
        <v>12.8825</v>
      </c>
      <c r="Q1415" s="30" t="n">
        <v>13.63</v>
      </c>
      <c r="R1415" s="31" t="n">
        <v>0.0194</v>
      </c>
    </row>
    <row r="1416">
      <c r="A1416" s="11" t="n">
        <v>46054</v>
      </c>
      <c r="B1416" s="5" t="inlineStr">
        <is>
          <t>Sunday</t>
        </is>
      </c>
      <c r="C1416" s="10" t="n">
        <v>46054</v>
      </c>
      <c r="D1416" s="5" t="inlineStr">
        <is>
          <t>Q4FY26</t>
        </is>
      </c>
      <c r="E1416" s="18" t="n">
        <v>247.8492</v>
      </c>
      <c r="F1416" s="8" t="n">
        <v>61650.6467</v>
      </c>
      <c r="G1416" s="9" t="n">
        <v>37385963</v>
      </c>
      <c r="H1416" s="18" t="n">
        <v>0</v>
      </c>
      <c r="I1416" s="8" t="n">
        <v>0.0047</v>
      </c>
      <c r="J1416" s="9" t="n">
        <v>6</v>
      </c>
      <c r="K1416" s="18" t="n">
        <v>247.8492</v>
      </c>
      <c r="L1416" s="8" t="n">
        <v>61650.6514</v>
      </c>
      <c r="M1416" s="9" t="n">
        <v>37385969</v>
      </c>
      <c r="N1416" s="29" t="n">
        <v>13.6325</v>
      </c>
      <c r="O1416" s="30" t="n">
        <v>16.1125</v>
      </c>
      <c r="P1416" s="30" t="n">
        <v>13.3475</v>
      </c>
      <c r="Q1416" s="30" t="n">
        <v>15.1</v>
      </c>
      <c r="R1416" s="31" t="n">
        <v>0.1076</v>
      </c>
    </row>
    <row r="1417">
      <c r="A1417" s="11" t="n">
        <v>46055</v>
      </c>
      <c r="B1417" s="5" t="inlineStr">
        <is>
          <t>Monday</t>
        </is>
      </c>
      <c r="C1417" s="10" t="n">
        <v>46054</v>
      </c>
      <c r="D1417" s="5" t="inlineStr">
        <is>
          <t>Q4FY26</t>
        </is>
      </c>
      <c r="E1417" s="18" t="n">
        <v>175.4379</v>
      </c>
      <c r="F1417" s="8" t="n">
        <v>51443.7816</v>
      </c>
      <c r="G1417" s="9" t="n">
        <v>31549057</v>
      </c>
      <c r="H1417" s="18" t="n">
        <v>0</v>
      </c>
      <c r="I1417" s="8" t="n">
        <v>0.0013</v>
      </c>
      <c r="J1417" s="9" t="n">
        <v>2</v>
      </c>
      <c r="K1417" s="18" t="n">
        <v>175.4379</v>
      </c>
      <c r="L1417" s="8" t="n">
        <v>51443.7829</v>
      </c>
      <c r="M1417" s="9" t="n">
        <v>31549059</v>
      </c>
      <c r="N1417" s="29" t="n">
        <v>15.095</v>
      </c>
      <c r="O1417" s="30" t="n">
        <v>15.5525</v>
      </c>
      <c r="P1417" s="30" t="n">
        <v>13.58</v>
      </c>
      <c r="Q1417" s="30" t="n">
        <v>13.87</v>
      </c>
      <c r="R1417" s="31" t="n">
        <v>-0.08119999999999999</v>
      </c>
    </row>
    <row r="1418">
      <c r="A1418" s="11" t="n">
        <v>46056</v>
      </c>
      <c r="B1418" s="5" t="inlineStr">
        <is>
          <t>Tuesday</t>
        </is>
      </c>
      <c r="C1418" s="10" t="n">
        <v>46054</v>
      </c>
      <c r="D1418" s="5" t="inlineStr">
        <is>
          <t>Q4FY26</t>
        </is>
      </c>
      <c r="E1418" s="18" t="n">
        <v>197.116</v>
      </c>
      <c r="F1418" s="8" t="n">
        <v>63778.4053</v>
      </c>
      <c r="G1418" s="9" t="n">
        <v>37975027</v>
      </c>
      <c r="H1418" s="18" t="n">
        <v>0</v>
      </c>
      <c r="I1418" s="8" t="n">
        <v>0.0016</v>
      </c>
      <c r="J1418" s="9" t="n">
        <v>2</v>
      </c>
      <c r="K1418" s="18" t="n">
        <v>197.116</v>
      </c>
      <c r="L1418" s="8" t="n">
        <v>63778.4069</v>
      </c>
      <c r="M1418" s="9" t="n">
        <v>37975029</v>
      </c>
      <c r="N1418" s="29" t="n">
        <v>13.865</v>
      </c>
      <c r="O1418" s="30" t="n">
        <v>15.465</v>
      </c>
      <c r="P1418" s="30" t="n">
        <v>11.85</v>
      </c>
      <c r="Q1418" s="30" t="n">
        <v>12.9</v>
      </c>
      <c r="R1418" s="31" t="n">
        <v>-0.0696</v>
      </c>
    </row>
    <row r="1419">
      <c r="A1419" s="11" t="n">
        <v>46057</v>
      </c>
      <c r="B1419" s="5" t="inlineStr">
        <is>
          <t>Wednesday</t>
        </is>
      </c>
      <c r="C1419" s="10" t="n">
        <v>46054</v>
      </c>
      <c r="D1419" s="5" t="inlineStr">
        <is>
          <t>Q4FY26</t>
        </is>
      </c>
      <c r="E1419" s="18" t="n">
        <v>373.9438</v>
      </c>
      <c r="F1419" s="8" t="n">
        <v>218719.7426</v>
      </c>
      <c r="G1419" s="9" t="n">
        <v>130487983</v>
      </c>
      <c r="H1419" s="18" t="n">
        <v>0</v>
      </c>
      <c r="I1419" s="8" t="n">
        <v>0.0024</v>
      </c>
      <c r="J1419" s="9" t="n">
        <v>4</v>
      </c>
      <c r="K1419" s="18" t="n">
        <v>373.9438</v>
      </c>
      <c r="L1419" s="8" t="n">
        <v>218719.745</v>
      </c>
      <c r="M1419" s="9" t="n">
        <v>130487987</v>
      </c>
      <c r="N1419" s="29" t="n">
        <v>12.895</v>
      </c>
      <c r="O1419" s="30" t="n">
        <v>13.145</v>
      </c>
      <c r="P1419" s="30" t="n">
        <v>12.06</v>
      </c>
      <c r="Q1419" s="30" t="n">
        <v>12.25</v>
      </c>
      <c r="R1419" s="31" t="n">
        <v>-0.05</v>
      </c>
    </row>
    <row r="1420">
      <c r="A1420" s="11" t="n">
        <v>46058</v>
      </c>
      <c r="B1420" s="5" t="inlineStr">
        <is>
          <t>Thursday</t>
        </is>
      </c>
      <c r="C1420" s="10" t="n">
        <v>46054</v>
      </c>
      <c r="D1420" s="5" t="inlineStr">
        <is>
          <t>Q4FY26</t>
        </is>
      </c>
      <c r="E1420" s="18" t="n">
        <v>515.5795000000001</v>
      </c>
      <c r="F1420" s="8" t="n">
        <v>768748.889</v>
      </c>
      <c r="G1420" s="9" t="n">
        <v>460683400</v>
      </c>
      <c r="H1420" s="18" t="n">
        <v>0</v>
      </c>
      <c r="I1420" s="8" t="n">
        <v>0.0005999999999999999</v>
      </c>
      <c r="J1420" s="9" t="n">
        <v>1</v>
      </c>
      <c r="K1420" s="18" t="n">
        <v>515.5795000000001</v>
      </c>
      <c r="L1420" s="8" t="n">
        <v>768748.8896</v>
      </c>
      <c r="M1420" s="9" t="n">
        <v>460683401</v>
      </c>
      <c r="N1420" s="29" t="n">
        <v>12.2525</v>
      </c>
      <c r="O1420" s="30" t="n">
        <v>12.545</v>
      </c>
      <c r="P1420" s="30" t="n">
        <v>10.935</v>
      </c>
      <c r="Q1420" s="30" t="n">
        <v>12.17</v>
      </c>
      <c r="R1420" s="31" t="n">
        <v>-0.0067</v>
      </c>
    </row>
    <row r="1421">
      <c r="A1421" s="11" t="n">
        <v>46059</v>
      </c>
      <c r="B1421" s="5" t="inlineStr">
        <is>
          <t>Friday</t>
        </is>
      </c>
      <c r="C1421" s="10" t="n">
        <v>46054</v>
      </c>
      <c r="D1421" s="5" t="inlineStr">
        <is>
          <t>Q4FY26</t>
        </is>
      </c>
      <c r="E1421" s="18" t="n">
        <v>127.0637</v>
      </c>
      <c r="F1421" s="8" t="n">
        <v>37825.32</v>
      </c>
      <c r="G1421" s="9" t="n">
        <v>22620480</v>
      </c>
      <c r="H1421" s="18" t="n">
        <v>0</v>
      </c>
      <c r="I1421" s="8" t="n">
        <v>0</v>
      </c>
      <c r="J1421" s="9" t="n">
        <v>0</v>
      </c>
      <c r="K1421" s="18" t="n">
        <v>127.0637</v>
      </c>
      <c r="L1421" s="8" t="n">
        <v>37825.32</v>
      </c>
      <c r="M1421" s="9" t="n">
        <v>22620480</v>
      </c>
      <c r="N1421" s="29" t="n">
        <v>12.1675</v>
      </c>
      <c r="O1421" s="30" t="n">
        <v>12.345</v>
      </c>
      <c r="P1421" s="30" t="n">
        <v>11.16</v>
      </c>
      <c r="Q1421" s="30" t="n">
        <v>11.94</v>
      </c>
      <c r="R1421" s="31" t="n">
        <v>-0.0187</v>
      </c>
    </row>
    <row r="1422">
      <c r="A1422" s="11" t="n">
        <v>46062</v>
      </c>
      <c r="B1422" s="5" t="inlineStr">
        <is>
          <t>Monday</t>
        </is>
      </c>
      <c r="C1422" s="10" t="n">
        <v>46054</v>
      </c>
      <c r="D1422" s="5" t="inlineStr">
        <is>
          <t>Q4FY26</t>
        </is>
      </c>
      <c r="E1422" s="18" t="n">
        <v>86.3824</v>
      </c>
      <c r="F1422" s="8" t="n">
        <v>33071.0039</v>
      </c>
      <c r="G1422" s="9" t="n">
        <v>19674257</v>
      </c>
      <c r="H1422" s="18" t="n">
        <v>0.0005</v>
      </c>
      <c r="I1422" s="8" t="n">
        <v>0.0274</v>
      </c>
      <c r="J1422" s="9" t="n">
        <v>35</v>
      </c>
      <c r="K1422" s="18" t="n">
        <v>86.38290000000001</v>
      </c>
      <c r="L1422" s="8" t="n">
        <v>33071.0313</v>
      </c>
      <c r="M1422" s="9" t="n">
        <v>19674292</v>
      </c>
      <c r="N1422" s="29" t="n">
        <v>11.94</v>
      </c>
      <c r="O1422" s="30" t="n">
        <v>12.28</v>
      </c>
      <c r="P1422" s="30" t="n">
        <v>10.67</v>
      </c>
      <c r="Q1422" s="30" t="n">
        <v>12.19</v>
      </c>
      <c r="R1422" s="31" t="n">
        <v>0.0209</v>
      </c>
    </row>
    <row r="1423">
      <c r="A1423" s="11" t="n">
        <v>46063</v>
      </c>
      <c r="B1423" s="5" t="inlineStr">
        <is>
          <t>Tuesday</t>
        </is>
      </c>
      <c r="C1423" s="10" t="n">
        <v>46054</v>
      </c>
      <c r="D1423" s="5" t="inlineStr">
        <is>
          <t>Q4FY26</t>
        </is>
      </c>
      <c r="E1423" s="18" t="n">
        <v>87.9774</v>
      </c>
      <c r="F1423" s="8" t="n">
        <v>42343.0861</v>
      </c>
      <c r="G1423" s="9" t="n">
        <v>25136441</v>
      </c>
      <c r="H1423" s="18" t="n">
        <v>0.0003</v>
      </c>
      <c r="I1423" s="8" t="n">
        <v>0.0086</v>
      </c>
      <c r="J1423" s="9" t="n">
        <v>10</v>
      </c>
      <c r="K1423" s="18" t="n">
        <v>87.9777</v>
      </c>
      <c r="L1423" s="8" t="n">
        <v>42343.0947</v>
      </c>
      <c r="M1423" s="9" t="n">
        <v>25136451</v>
      </c>
      <c r="N1423" s="29" t="n">
        <v>12.19</v>
      </c>
      <c r="O1423" s="30" t="n">
        <v>12.19</v>
      </c>
      <c r="P1423" s="30" t="n">
        <v>10.355</v>
      </c>
      <c r="Q1423" s="30" t="n">
        <v>11.67</v>
      </c>
      <c r="R1423" s="31" t="n">
        <v>-0.0427</v>
      </c>
    </row>
    <row r="1424">
      <c r="A1424" s="11" t="n">
        <v>46064</v>
      </c>
      <c r="B1424" s="5" t="inlineStr">
        <is>
          <t>Wednesday</t>
        </is>
      </c>
      <c r="C1424" s="10" t="n">
        <v>46054</v>
      </c>
      <c r="D1424" s="5" t="inlineStr">
        <is>
          <t>Q4FY26</t>
        </is>
      </c>
      <c r="E1424" s="18" t="n">
        <v>259.9078</v>
      </c>
      <c r="F1424" s="8" t="n">
        <v>182314.7219</v>
      </c>
      <c r="G1424" s="9" t="n">
        <v>108137358</v>
      </c>
      <c r="H1424" s="18" t="n">
        <v>0.0003</v>
      </c>
      <c r="I1424" s="8" t="n">
        <v>0.0064</v>
      </c>
      <c r="J1424" s="9" t="n">
        <v>7</v>
      </c>
      <c r="K1424" s="18" t="n">
        <v>259.9081</v>
      </c>
      <c r="L1424" s="8" t="n">
        <v>182314.7283</v>
      </c>
      <c r="M1424" s="9" t="n">
        <v>108137365</v>
      </c>
      <c r="N1424" s="29" t="n">
        <v>11.665</v>
      </c>
      <c r="O1424" s="30" t="n">
        <v>11.7125</v>
      </c>
      <c r="P1424" s="30" t="n">
        <v>10.5575</v>
      </c>
      <c r="Q1424" s="30" t="n">
        <v>11.55</v>
      </c>
      <c r="R1424" s="31" t="n">
        <v>-0.009900000000000001</v>
      </c>
    </row>
    <row r="1425">
      <c r="A1425" s="11" t="n">
        <v>46065</v>
      </c>
      <c r="B1425" s="5" t="inlineStr">
        <is>
          <t>Thursday</t>
        </is>
      </c>
      <c r="C1425" s="10" t="n">
        <v>46054</v>
      </c>
      <c r="D1425" s="5" t="inlineStr">
        <is>
          <t>Q4FY26</t>
        </is>
      </c>
      <c r="E1425" s="18" t="n">
        <v>428.1304</v>
      </c>
      <c r="F1425" s="8" t="n">
        <v>761382.7922</v>
      </c>
      <c r="G1425" s="9" t="n">
        <v>454044084</v>
      </c>
      <c r="H1425" s="18" t="n">
        <v>0</v>
      </c>
      <c r="I1425" s="8" t="n">
        <v>0</v>
      </c>
      <c r="J1425" s="9" t="n">
        <v>0</v>
      </c>
      <c r="K1425" s="18" t="n">
        <v>428.1304</v>
      </c>
      <c r="L1425" s="8" t="n">
        <v>761382.7922</v>
      </c>
      <c r="M1425" s="9" t="n">
        <v>454044084</v>
      </c>
      <c r="N1425" s="29" t="n">
        <v>11.5475</v>
      </c>
      <c r="O1425" s="30" t="n">
        <v>12.1075</v>
      </c>
      <c r="P1425" s="30" t="n">
        <v>10.8475</v>
      </c>
      <c r="Q1425" s="30" t="n">
        <v>11.73</v>
      </c>
      <c r="R1425" s="31" t="n">
        <v>0.0158</v>
      </c>
    </row>
    <row r="1426">
      <c r="A1426" s="11" t="n">
        <v>46066</v>
      </c>
      <c r="B1426" s="5" t="inlineStr">
        <is>
          <t>Friday</t>
        </is>
      </c>
      <c r="C1426" s="10" t="n">
        <v>46054</v>
      </c>
      <c r="D1426" s="5" t="inlineStr">
        <is>
          <t>Q4FY26</t>
        </is>
      </c>
      <c r="E1426" s="18" t="n">
        <v>104.2961</v>
      </c>
      <c r="F1426" s="8" t="n">
        <v>32133.7209</v>
      </c>
      <c r="G1426" s="9" t="n">
        <v>19302018</v>
      </c>
      <c r="H1426" s="18" t="n">
        <v>0</v>
      </c>
      <c r="I1426" s="8" t="n">
        <v>0.0014</v>
      </c>
      <c r="J1426" s="9" t="n">
        <v>2</v>
      </c>
      <c r="K1426" s="18" t="n">
        <v>104.2961</v>
      </c>
      <c r="L1426" s="8" t="n">
        <v>32133.7223</v>
      </c>
      <c r="M1426" s="9" t="n">
        <v>19302020</v>
      </c>
      <c r="N1426" s="29" t="n">
        <v>11.725</v>
      </c>
      <c r="O1426" s="30" t="n">
        <v>13.5825</v>
      </c>
      <c r="P1426" s="30" t="n">
        <v>10.9625</v>
      </c>
      <c r="Q1426" s="30" t="n">
        <v>13.29</v>
      </c>
      <c r="R1426" s="31" t="n">
        <v>0.1335</v>
      </c>
    </row>
    <row r="1427">
      <c r="A1427" s="11" t="n">
        <v>46069</v>
      </c>
      <c r="B1427" s="5" t="inlineStr">
        <is>
          <t>Monday</t>
        </is>
      </c>
      <c r="C1427" s="10" t="n">
        <v>46054</v>
      </c>
      <c r="D1427" s="5" t="inlineStr">
        <is>
          <t>Q4FY26</t>
        </is>
      </c>
      <c r="E1427" s="18" t="n">
        <v>113.9163</v>
      </c>
      <c r="F1427" s="8" t="n">
        <v>37683.8975</v>
      </c>
      <c r="G1427" s="9" t="n">
        <v>22654255</v>
      </c>
      <c r="H1427" s="18" t="n">
        <v>0</v>
      </c>
      <c r="I1427" s="8" t="n">
        <v>0.0011</v>
      </c>
      <c r="J1427" s="9" t="n">
        <v>2</v>
      </c>
      <c r="K1427" s="18" t="n">
        <v>113.9163</v>
      </c>
      <c r="L1427" s="8" t="n">
        <v>37683.8986</v>
      </c>
      <c r="M1427" s="9" t="n">
        <v>22654257</v>
      </c>
      <c r="N1427" s="29" t="n">
        <v>13.2925</v>
      </c>
      <c r="O1427" s="30" t="n">
        <v>13.8325</v>
      </c>
      <c r="P1427" s="30" t="n">
        <v>13.235</v>
      </c>
      <c r="Q1427" s="30" t="n">
        <v>13.33</v>
      </c>
      <c r="R1427" s="31" t="n">
        <v>0.0028</v>
      </c>
    </row>
    <row r="1428">
      <c r="A1428" s="11" t="n">
        <v>46070</v>
      </c>
      <c r="B1428" s="5" t="inlineStr">
        <is>
          <t>Tuesday</t>
        </is>
      </c>
      <c r="C1428" s="10" t="n">
        <v>46054</v>
      </c>
      <c r="D1428" s="5" t="inlineStr">
        <is>
          <t>Q4FY26</t>
        </is>
      </c>
      <c r="E1428" s="18" t="n">
        <v>112.2686</v>
      </c>
      <c r="F1428" s="8" t="n">
        <v>47806.8888</v>
      </c>
      <c r="G1428" s="9" t="n">
        <v>28640184</v>
      </c>
      <c r="H1428" s="18" t="n">
        <v>0.0001</v>
      </c>
      <c r="I1428" s="8" t="n">
        <v>0.0037</v>
      </c>
      <c r="J1428" s="9" t="n">
        <v>5</v>
      </c>
      <c r="K1428" s="18" t="n">
        <v>112.2687</v>
      </c>
      <c r="L1428" s="8" t="n">
        <v>47806.8925</v>
      </c>
      <c r="M1428" s="9" t="n">
        <v>28640189</v>
      </c>
      <c r="N1428" s="29" t="n">
        <v>13.33</v>
      </c>
      <c r="O1428" s="30" t="n">
        <v>13.4775</v>
      </c>
      <c r="P1428" s="30" t="n">
        <v>11.625</v>
      </c>
      <c r="Q1428" s="30" t="n">
        <v>12.67</v>
      </c>
      <c r="R1428" s="31" t="n">
        <v>-0.0495</v>
      </c>
    </row>
    <row r="1429">
      <c r="A1429" s="11" t="n">
        <v>46071</v>
      </c>
      <c r="B1429" s="5" t="inlineStr">
        <is>
          <t>Wednesday</t>
        </is>
      </c>
      <c r="C1429" s="10" t="n">
        <v>46054</v>
      </c>
      <c r="D1429" s="5" t="inlineStr">
        <is>
          <t>Q4FY26</t>
        </is>
      </c>
      <c r="E1429" s="18" t="n">
        <v>313.9193</v>
      </c>
      <c r="F1429" s="8" t="n">
        <v>202565.0791</v>
      </c>
      <c r="G1429" s="9" t="n">
        <v>121287581</v>
      </c>
      <c r="H1429" s="18" t="n">
        <v>0.0001</v>
      </c>
      <c r="I1429" s="8" t="n">
        <v>0.0045</v>
      </c>
      <c r="J1429" s="9" t="n">
        <v>6</v>
      </c>
      <c r="K1429" s="18" t="n">
        <v>313.9194</v>
      </c>
      <c r="L1429" s="8" t="n">
        <v>202565.0836</v>
      </c>
      <c r="M1429" s="9" t="n">
        <v>121287587</v>
      </c>
      <c r="N1429" s="29" t="n">
        <v>12.6725</v>
      </c>
      <c r="O1429" s="30" t="n">
        <v>12.7675</v>
      </c>
      <c r="P1429" s="30" t="n">
        <v>11.3525</v>
      </c>
      <c r="Q1429" s="30" t="n">
        <v>12.22</v>
      </c>
      <c r="R1429" s="31" t="n">
        <v>-0.0357</v>
      </c>
    </row>
    <row r="1430">
      <c r="A1430" s="11" t="n">
        <v>46072</v>
      </c>
      <c r="B1430" s="5" t="inlineStr">
        <is>
          <t>Thursday</t>
        </is>
      </c>
      <c r="C1430" s="10" t="n">
        <v>46054</v>
      </c>
      <c r="D1430" s="5" t="inlineStr">
        <is>
          <t>Q4FY26</t>
        </is>
      </c>
      <c r="E1430" s="18" t="n">
        <v>593.1034</v>
      </c>
      <c r="F1430" s="8" t="n">
        <v>868524.66</v>
      </c>
      <c r="G1430" s="9" t="n">
        <v>522288476</v>
      </c>
      <c r="H1430" s="18" t="n">
        <v>0</v>
      </c>
      <c r="I1430" s="8" t="n">
        <v>0.0026</v>
      </c>
      <c r="J1430" s="9" t="n">
        <v>4</v>
      </c>
      <c r="K1430" s="18" t="n">
        <v>593.1034</v>
      </c>
      <c r="L1430" s="8" t="n">
        <v>868524.6626</v>
      </c>
      <c r="M1430" s="9" t="n">
        <v>522288480</v>
      </c>
      <c r="N1430" s="29" t="n">
        <v>12.2225</v>
      </c>
      <c r="O1430" s="30" t="n">
        <v>13.68</v>
      </c>
      <c r="P1430" s="30" t="n">
        <v>9.73</v>
      </c>
      <c r="Q1430" s="30" t="n">
        <v>13.46</v>
      </c>
      <c r="R1430" s="31" t="n">
        <v>0.1012</v>
      </c>
    </row>
    <row r="1431">
      <c r="A1431" s="11" t="n">
        <v>46073</v>
      </c>
      <c r="B1431" s="5" t="inlineStr">
        <is>
          <t>Friday</t>
        </is>
      </c>
      <c r="C1431" s="10" t="n">
        <v>46054</v>
      </c>
      <c r="D1431" s="5" t="inlineStr">
        <is>
          <t>Q4FY26</t>
        </is>
      </c>
      <c r="E1431" s="18" t="n">
        <v>147.4615</v>
      </c>
      <c r="F1431" s="8" t="n">
        <v>39344.7334</v>
      </c>
      <c r="G1431" s="9" t="n">
        <v>23651608</v>
      </c>
      <c r="H1431" s="18" t="n">
        <v>0.0001</v>
      </c>
      <c r="I1431" s="8" t="n">
        <v>0.0045</v>
      </c>
      <c r="J1431" s="9" t="n">
        <v>6</v>
      </c>
      <c r="K1431" s="18" t="n">
        <v>147.4616</v>
      </c>
      <c r="L1431" s="8" t="n">
        <v>39344.7379</v>
      </c>
      <c r="M1431" s="9" t="n">
        <v>23651614</v>
      </c>
      <c r="N1431" s="29" t="n">
        <v>13.46</v>
      </c>
      <c r="O1431" s="30" t="n">
        <v>14.7825</v>
      </c>
      <c r="P1431" s="30" t="n">
        <v>13.095</v>
      </c>
      <c r="Q1431" s="30" t="n">
        <v>14.36</v>
      </c>
      <c r="R1431" s="31" t="n">
        <v>0.0669</v>
      </c>
    </row>
    <row r="1432">
      <c r="A1432" s="11" t="n">
        <v>46076</v>
      </c>
      <c r="B1432" s="5" t="inlineStr">
        <is>
          <t>Monday</t>
        </is>
      </c>
      <c r="C1432" s="10" t="n">
        <v>46054</v>
      </c>
      <c r="D1432" s="5" t="inlineStr">
        <is>
          <t>Q4FY26</t>
        </is>
      </c>
      <c r="E1432" s="18" t="n">
        <v>119.6611</v>
      </c>
      <c r="F1432" s="8" t="n">
        <v>36068.7105</v>
      </c>
      <c r="G1432" s="9" t="n">
        <v>21618696</v>
      </c>
      <c r="H1432" s="18" t="n">
        <v>0.0001</v>
      </c>
      <c r="I1432" s="8" t="n">
        <v>0.0052</v>
      </c>
      <c r="J1432" s="9" t="n">
        <v>7</v>
      </c>
      <c r="K1432" s="18" t="n">
        <v>119.6612</v>
      </c>
      <c r="L1432" s="8" t="n">
        <v>36068.7157</v>
      </c>
      <c r="M1432" s="9" t="n">
        <v>21618703</v>
      </c>
      <c r="N1432" s="29" t="n">
        <v>14.3625</v>
      </c>
      <c r="O1432" s="30" t="n">
        <v>14.4775</v>
      </c>
      <c r="P1432" s="30" t="n">
        <v>12.7725</v>
      </c>
      <c r="Q1432" s="30" t="n">
        <v>14.17</v>
      </c>
      <c r="R1432" s="31" t="n">
        <v>-0.0134</v>
      </c>
    </row>
    <row r="1433">
      <c r="A1433" s="11" t="n">
        <v>46077</v>
      </c>
      <c r="B1433" s="5" t="inlineStr">
        <is>
          <t>Tuesday</t>
        </is>
      </c>
      <c r="C1433" s="10" t="n">
        <v>46054</v>
      </c>
      <c r="D1433" s="5" t="inlineStr">
        <is>
          <t>Q4FY26</t>
        </is>
      </c>
      <c r="E1433" s="18" t="n">
        <v>126.402</v>
      </c>
      <c r="F1433" s="8" t="n">
        <v>47582.1386</v>
      </c>
      <c r="G1433" s="9" t="n">
        <v>28721854</v>
      </c>
      <c r="H1433" s="18" t="n">
        <v>0.0003</v>
      </c>
      <c r="I1433" s="8" t="n">
        <v>0.0131</v>
      </c>
      <c r="J1433" s="9" t="n">
        <v>14</v>
      </c>
      <c r="K1433" s="18" t="n">
        <v>126.4023</v>
      </c>
      <c r="L1433" s="8" t="n">
        <v>47582.1517</v>
      </c>
      <c r="M1433" s="9" t="n">
        <v>28721868</v>
      </c>
      <c r="N1433" s="29" t="n">
        <v>14.1675</v>
      </c>
      <c r="O1433" s="30" t="n">
        <v>14.9475</v>
      </c>
      <c r="P1433" s="30" t="n">
        <v>12.3475</v>
      </c>
      <c r="Q1433" s="30" t="n">
        <v>14.15</v>
      </c>
      <c r="R1433" s="31" t="n">
        <v>-0.0012</v>
      </c>
    </row>
    <row r="1434">
      <c r="A1434" s="11" t="n">
        <v>46078</v>
      </c>
      <c r="B1434" s="5" t="inlineStr">
        <is>
          <t>Wednesday</t>
        </is>
      </c>
      <c r="C1434" s="10" t="n">
        <v>46054</v>
      </c>
      <c r="D1434" s="5" t="inlineStr">
        <is>
          <t>Q4FY26</t>
        </is>
      </c>
      <c r="E1434" s="18" t="n">
        <v>410.1767</v>
      </c>
      <c r="F1434" s="8" t="n">
        <v>234459.4181</v>
      </c>
      <c r="G1434" s="9" t="n">
        <v>141678803</v>
      </c>
      <c r="H1434" s="18" t="n">
        <v>0.0005999999999999999</v>
      </c>
      <c r="I1434" s="8" t="n">
        <v>0.0226</v>
      </c>
      <c r="J1434" s="9" t="n">
        <v>25</v>
      </c>
      <c r="K1434" s="18" t="n">
        <v>410.1773</v>
      </c>
      <c r="L1434" s="8" t="n">
        <v>234459.4407</v>
      </c>
      <c r="M1434" s="9" t="n">
        <v>141678828</v>
      </c>
      <c r="N1434" s="29" t="n">
        <v>14.15</v>
      </c>
      <c r="O1434" s="30" t="n">
        <v>14.15</v>
      </c>
      <c r="P1434" s="30" t="n">
        <v>12.8375</v>
      </c>
      <c r="Q1434" s="30" t="n">
        <v>13.49</v>
      </c>
      <c r="R1434" s="31" t="n">
        <v>-0.0466</v>
      </c>
    </row>
    <row r="1435">
      <c r="A1435" s="11" t="n">
        <v>46079</v>
      </c>
      <c r="B1435" s="5" t="inlineStr">
        <is>
          <t>Thursday</t>
        </is>
      </c>
      <c r="C1435" s="10" t="n">
        <v>46054</v>
      </c>
      <c r="D1435" s="5" t="inlineStr">
        <is>
          <t>Q4FY26</t>
        </is>
      </c>
      <c r="E1435" s="18" t="n">
        <v>657.2073</v>
      </c>
      <c r="F1435" s="8" t="n">
        <v>892217.9607000001</v>
      </c>
      <c r="G1435" s="9" t="n">
        <v>540360343</v>
      </c>
      <c r="H1435" s="18" t="n">
        <v>0.0002</v>
      </c>
      <c r="I1435" s="8" t="n">
        <v>0.0118</v>
      </c>
      <c r="J1435" s="9" t="n">
        <v>17</v>
      </c>
      <c r="K1435" s="18" t="n">
        <v>657.2075</v>
      </c>
      <c r="L1435" s="8" t="n">
        <v>892217.9725</v>
      </c>
      <c r="M1435" s="9" t="n">
        <v>540360360</v>
      </c>
      <c r="N1435" s="29" t="n">
        <v>13.4875</v>
      </c>
      <c r="O1435" s="30" t="n">
        <v>13.605</v>
      </c>
      <c r="P1435" s="30" t="n">
        <v>11.8125</v>
      </c>
      <c r="Q1435" s="30" t="n">
        <v>13.06</v>
      </c>
      <c r="R1435" s="31" t="n">
        <v>-0.0317</v>
      </c>
    </row>
    <row r="1436">
      <c r="A1436" s="11" t="n">
        <v>46080</v>
      </c>
      <c r="B1436" s="5" t="inlineStr">
        <is>
          <t>Friday</t>
        </is>
      </c>
      <c r="C1436" s="10" t="n">
        <v>46054</v>
      </c>
      <c r="D1436" s="5" t="inlineStr">
        <is>
          <t>Q4FY26</t>
        </is>
      </c>
      <c r="E1436" s="18" t="n">
        <v>122.8342</v>
      </c>
      <c r="F1436" s="8" t="n">
        <v>33741.1967</v>
      </c>
      <c r="G1436" s="9" t="n">
        <v>20579844</v>
      </c>
      <c r="H1436" s="18" t="n">
        <v>0.0003</v>
      </c>
      <c r="I1436" s="8" t="n">
        <v>0.0128</v>
      </c>
      <c r="J1436" s="9" t="n">
        <v>18</v>
      </c>
      <c r="K1436" s="18" t="n">
        <v>122.8345</v>
      </c>
      <c r="L1436" s="8" t="n">
        <v>33741.2095</v>
      </c>
      <c r="M1436" s="9" t="n">
        <v>20579862</v>
      </c>
      <c r="N1436" s="29" t="n">
        <v>13.0625</v>
      </c>
      <c r="O1436" s="30" t="n">
        <v>14.035</v>
      </c>
      <c r="P1436" s="30" t="n">
        <v>11.2</v>
      </c>
      <c r="Q1436" s="30" t="n">
        <v>13.7</v>
      </c>
      <c r="R1436" s="31" t="n">
        <v>0.0488</v>
      </c>
    </row>
    <row r="1437">
      <c r="A1437" s="11" t="n">
        <v>46083</v>
      </c>
      <c r="B1437" s="5" t="inlineStr">
        <is>
          <t>Monday</t>
        </is>
      </c>
      <c r="C1437" s="10" t="n">
        <v>46082</v>
      </c>
      <c r="D1437" s="5" t="inlineStr">
        <is>
          <t>Q4FY26</t>
        </is>
      </c>
      <c r="E1437" s="18" t="n">
        <v>179.4909</v>
      </c>
      <c r="F1437" s="8" t="n">
        <v>50254.2976</v>
      </c>
      <c r="G1437" s="9" t="n">
        <v>31235653</v>
      </c>
      <c r="H1437" s="18" t="n">
        <v>0</v>
      </c>
      <c r="I1437" s="8" t="n">
        <v>0.0045</v>
      </c>
      <c r="J1437" s="9" t="n">
        <v>7</v>
      </c>
      <c r="K1437" s="18" t="n">
        <v>179.4909</v>
      </c>
      <c r="L1437" s="8" t="n">
        <v>50254.3021</v>
      </c>
      <c r="M1437" s="9" t="n">
        <v>31235660</v>
      </c>
      <c r="N1437" s="29" t="n">
        <v>13.7025</v>
      </c>
      <c r="O1437" s="30" t="n">
        <v>17.8125</v>
      </c>
      <c r="P1437" s="30" t="n">
        <v>12.825</v>
      </c>
      <c r="Q1437" s="30" t="n">
        <v>17.13</v>
      </c>
      <c r="R1437" s="31" t="n">
        <v>0.2501</v>
      </c>
    </row>
    <row r="1438">
      <c r="A1438" s="11" t="n">
        <v>46085</v>
      </c>
      <c r="B1438" s="5" t="inlineStr">
        <is>
          <t>Wednesday</t>
        </is>
      </c>
      <c r="C1438" s="10" t="n">
        <v>46082</v>
      </c>
      <c r="D1438" s="5" t="inlineStr">
        <is>
          <t>Q4FY26</t>
        </is>
      </c>
      <c r="E1438" s="18" t="n">
        <v>528.282</v>
      </c>
      <c r="F1438" s="8" t="n">
        <v>176566.8478</v>
      </c>
      <c r="G1438" s="9" t="n">
        <v>111483952</v>
      </c>
      <c r="H1438" s="18" t="n">
        <v>0.0002</v>
      </c>
      <c r="I1438" s="8" t="n">
        <v>0.0141</v>
      </c>
      <c r="J1438" s="9" t="n">
        <v>20</v>
      </c>
      <c r="K1438" s="18" t="n">
        <v>528.2822</v>
      </c>
      <c r="L1438" s="8" t="n">
        <v>176566.8619</v>
      </c>
      <c r="M1438" s="9" t="n">
        <v>111483972</v>
      </c>
      <c r="N1438" s="29" t="n">
        <v>17.13</v>
      </c>
      <c r="O1438" s="30" t="n">
        <v>21.3675</v>
      </c>
      <c r="P1438" s="30" t="n">
        <v>16.9675</v>
      </c>
      <c r="Q1438" s="30" t="n">
        <v>21.14</v>
      </c>
      <c r="R1438" s="31" t="n">
        <v>0.2341</v>
      </c>
    </row>
    <row r="1439">
      <c r="A1439" s="11" t="n">
        <v>46086</v>
      </c>
      <c r="B1439" s="5" t="inlineStr">
        <is>
          <t>Thursday</t>
        </is>
      </c>
      <c r="C1439" s="10" t="n">
        <v>46082</v>
      </c>
      <c r="D1439" s="5" t="inlineStr">
        <is>
          <t>Q4FY26</t>
        </is>
      </c>
      <c r="E1439" s="18" t="n">
        <v>828.169</v>
      </c>
      <c r="F1439" s="8" t="n">
        <v>996489.8522</v>
      </c>
      <c r="G1439" s="9" t="n">
        <v>625900100</v>
      </c>
      <c r="H1439" s="18" t="n">
        <v>0.0001</v>
      </c>
      <c r="I1439" s="8" t="n">
        <v>0.0089</v>
      </c>
      <c r="J1439" s="9" t="n">
        <v>11</v>
      </c>
      <c r="K1439" s="18" t="n">
        <v>828.1691</v>
      </c>
      <c r="L1439" s="8" t="n">
        <v>996489.8611</v>
      </c>
      <c r="M1439" s="9" t="n">
        <v>625900111</v>
      </c>
      <c r="N1439" s="29" t="n">
        <v>21.14</v>
      </c>
      <c r="O1439" s="30" t="n">
        <v>21.14</v>
      </c>
      <c r="P1439" s="30" t="n">
        <v>17.3025</v>
      </c>
      <c r="Q1439" s="30" t="n">
        <v>17.86</v>
      </c>
      <c r="R1439" s="31" t="n">
        <v>-0.1552</v>
      </c>
    </row>
    <row r="1440">
      <c r="A1440" s="11" t="n">
        <v>46087</v>
      </c>
      <c r="B1440" s="5" t="inlineStr">
        <is>
          <t>Friday</t>
        </is>
      </c>
      <c r="C1440" s="10" t="n">
        <v>46082</v>
      </c>
      <c r="D1440" s="5" t="inlineStr">
        <is>
          <t>Q4FY26</t>
        </is>
      </c>
      <c r="E1440" s="18" t="n">
        <v>135.2195</v>
      </c>
      <c r="F1440" s="8" t="n">
        <v>23537.7132</v>
      </c>
      <c r="G1440" s="9" t="n">
        <v>14703915</v>
      </c>
      <c r="H1440" s="18" t="n">
        <v>0.0001</v>
      </c>
      <c r="I1440" s="8" t="n">
        <v>0.0039</v>
      </c>
      <c r="J1440" s="9" t="n">
        <v>5</v>
      </c>
      <c r="K1440" s="18" t="n">
        <v>135.2196</v>
      </c>
      <c r="L1440" s="8" t="n">
        <v>23537.7171</v>
      </c>
      <c r="M1440" s="9" t="n">
        <v>14703920</v>
      </c>
      <c r="N1440" s="29" t="n">
        <v>17.8575</v>
      </c>
      <c r="O1440" s="30" t="n">
        <v>20.1425</v>
      </c>
      <c r="P1440" s="30" t="n">
        <v>17.1975</v>
      </c>
      <c r="Q1440" s="30" t="n">
        <v>19.88</v>
      </c>
      <c r="R1440" s="31" t="n">
        <v>0.1133</v>
      </c>
    </row>
    <row r="1441">
      <c r="A1441" s="11" t="n">
        <v>46090</v>
      </c>
      <c r="B1441" s="5" t="inlineStr">
        <is>
          <t>Monday</t>
        </is>
      </c>
      <c r="C1441" s="10" t="n">
        <v>46082</v>
      </c>
      <c r="D1441" s="5" t="inlineStr">
        <is>
          <t>Q4FY26</t>
        </is>
      </c>
      <c r="E1441" s="18" t="n">
        <v>164.1963</v>
      </c>
      <c r="F1441" s="8" t="n">
        <v>24612.204</v>
      </c>
      <c r="G1441" s="9" t="n">
        <v>15691652</v>
      </c>
      <c r="H1441" s="18" t="n">
        <v>0</v>
      </c>
      <c r="I1441" s="8" t="n">
        <v>0.0028</v>
      </c>
      <c r="J1441" s="9" t="n">
        <v>5</v>
      </c>
      <c r="K1441" s="18" t="n">
        <v>164.1963</v>
      </c>
      <c r="L1441" s="8" t="n">
        <v>24612.2068</v>
      </c>
      <c r="M1441" s="9" t="n">
        <v>15691657</v>
      </c>
      <c r="N1441" s="29" t="n">
        <v>19.88</v>
      </c>
      <c r="O1441" s="30" t="n">
        <v>24.4925</v>
      </c>
      <c r="P1441" s="30" t="n">
        <v>19.2175</v>
      </c>
      <c r="Q1441" s="30" t="n">
        <v>23.36</v>
      </c>
      <c r="R1441" s="31" t="n">
        <v>0.1751</v>
      </c>
    </row>
    <row r="1442">
      <c r="A1442" s="11" t="n">
        <v>46091</v>
      </c>
      <c r="B1442" s="5" t="inlineStr">
        <is>
          <t>Tuesday</t>
        </is>
      </c>
      <c r="C1442" s="10" t="n">
        <v>46082</v>
      </c>
      <c r="D1442" s="5" t="inlineStr">
        <is>
          <t>Q4FY26</t>
        </is>
      </c>
      <c r="E1442" s="18" t="n">
        <v>127.0606</v>
      </c>
      <c r="F1442" s="8" t="n">
        <v>35588.8592</v>
      </c>
      <c r="G1442" s="9" t="n">
        <v>22710548</v>
      </c>
      <c r="H1442" s="18" t="n">
        <v>0.0001</v>
      </c>
      <c r="I1442" s="8" t="n">
        <v>0.0061</v>
      </c>
      <c r="J1442" s="9" t="n">
        <v>7</v>
      </c>
      <c r="K1442" s="18" t="n">
        <v>127.0607</v>
      </c>
      <c r="L1442" s="8" t="n">
        <v>35588.8653</v>
      </c>
      <c r="M1442" s="9" t="n">
        <v>22710555</v>
      </c>
      <c r="N1442" s="29" t="n">
        <v>23.3625</v>
      </c>
      <c r="O1442" s="30" t="n">
        <v>23.3625</v>
      </c>
      <c r="P1442" s="30" t="n">
        <v>18.7775</v>
      </c>
      <c r="Q1442" s="30" t="n">
        <v>18.91</v>
      </c>
      <c r="R1442" s="31" t="n">
        <v>-0.1906</v>
      </c>
    </row>
    <row r="1443">
      <c r="A1443" s="11" t="n">
        <v>46092</v>
      </c>
      <c r="B1443" s="5" t="inlineStr">
        <is>
          <t>Wednesday</t>
        </is>
      </c>
      <c r="C1443" s="10" t="n">
        <v>46082</v>
      </c>
      <c r="D1443" s="5" t="inlineStr">
        <is>
          <t>Q4FY26</t>
        </is>
      </c>
      <c r="E1443" s="18" t="n">
        <v>480.3577</v>
      </c>
      <c r="F1443" s="8" t="n">
        <v>180492.7356</v>
      </c>
      <c r="G1443" s="9" t="n">
        <v>116367477</v>
      </c>
      <c r="H1443" s="18" t="n">
        <v>0.0002</v>
      </c>
      <c r="I1443" s="8" t="n">
        <v>0.0072</v>
      </c>
      <c r="J1443" s="9" t="n">
        <v>10</v>
      </c>
      <c r="K1443" s="18" t="n">
        <v>480.3579</v>
      </c>
      <c r="L1443" s="8" t="n">
        <v>180492.7428</v>
      </c>
      <c r="M1443" s="9" t="n">
        <v>116367487</v>
      </c>
      <c r="N1443" s="29" t="n">
        <v>18.905</v>
      </c>
      <c r="O1443" s="30" t="n">
        <v>21.385</v>
      </c>
      <c r="P1443" s="30" t="n">
        <v>17.24</v>
      </c>
      <c r="Q1443" s="30" t="n">
        <v>21.06</v>
      </c>
      <c r="R1443" s="31" t="n">
        <v>0.114</v>
      </c>
    </row>
    <row r="1444">
      <c r="A1444" s="11" t="n">
        <v>46093</v>
      </c>
      <c r="B1444" s="5" t="inlineStr">
        <is>
          <t>Thursday</t>
        </is>
      </c>
      <c r="C1444" s="10" t="n">
        <v>46082</v>
      </c>
      <c r="D1444" s="5" t="inlineStr">
        <is>
          <t>Q4FY26</t>
        </is>
      </c>
      <c r="E1444" s="18" t="n">
        <v>778.9118</v>
      </c>
      <c r="F1444" s="8" t="n">
        <v>860528.59</v>
      </c>
      <c r="G1444" s="9" t="n">
        <v>562728553</v>
      </c>
      <c r="H1444" s="18" t="n">
        <v>0.0001</v>
      </c>
      <c r="I1444" s="8" t="n">
        <v>0.0046</v>
      </c>
      <c r="J1444" s="9" t="n">
        <v>6</v>
      </c>
      <c r="K1444" s="18" t="n">
        <v>778.9118999999999</v>
      </c>
      <c r="L1444" s="8" t="n">
        <v>860528.5946</v>
      </c>
      <c r="M1444" s="9" t="n">
        <v>562728559</v>
      </c>
      <c r="N1444" s="29" t="n">
        <v>21.0625</v>
      </c>
      <c r="O1444" s="30" t="n">
        <v>22.355</v>
      </c>
      <c r="P1444" s="30" t="n">
        <v>20.8225</v>
      </c>
      <c r="Q1444" s="30" t="n">
        <v>21.52</v>
      </c>
      <c r="R1444" s="31" t="n">
        <v>0.0217</v>
      </c>
    </row>
    <row r="1445">
      <c r="A1445" s="11" t="n">
        <v>46094</v>
      </c>
      <c r="B1445" s="5" t="inlineStr">
        <is>
          <t>Friday</t>
        </is>
      </c>
      <c r="C1445" s="10" t="n">
        <v>46082</v>
      </c>
      <c r="D1445" s="5" t="inlineStr">
        <is>
          <t>Q4FY26</t>
        </is>
      </c>
      <c r="E1445" s="18" t="n">
        <v>132.0479</v>
      </c>
      <c r="F1445" s="8" t="n">
        <v>18970.3784</v>
      </c>
      <c r="G1445" s="9" t="n">
        <v>12486343</v>
      </c>
      <c r="H1445" s="18" t="n">
        <v>0</v>
      </c>
      <c r="I1445" s="8" t="n">
        <v>0.0035</v>
      </c>
      <c r="J1445" s="9" t="n">
        <v>6</v>
      </c>
      <c r="K1445" s="18" t="n">
        <v>132.0479</v>
      </c>
      <c r="L1445" s="8" t="n">
        <v>18970.3819</v>
      </c>
      <c r="M1445" s="9" t="n">
        <v>12486349</v>
      </c>
      <c r="N1445" s="29" t="n">
        <v>21.5175</v>
      </c>
      <c r="O1445" s="30" t="n">
        <v>22.8825</v>
      </c>
      <c r="P1445" s="30" t="n">
        <v>21.2475</v>
      </c>
      <c r="Q1445" s="30" t="n">
        <v>22.65</v>
      </c>
      <c r="R1445" s="31" t="n">
        <v>0.0526</v>
      </c>
    </row>
    <row r="1446">
      <c r="A1446" s="11" t="n">
        <v>46097</v>
      </c>
      <c r="B1446" s="5" t="inlineStr">
        <is>
          <t>Monday</t>
        </is>
      </c>
      <c r="C1446" s="10" t="n">
        <v>46082</v>
      </c>
      <c r="D1446" s="5" t="inlineStr">
        <is>
          <t>Q4FY26</t>
        </is>
      </c>
      <c r="E1446" s="18" t="n">
        <v>179.7138</v>
      </c>
      <c r="F1446" s="8" t="n">
        <v>33164.9086</v>
      </c>
      <c r="G1446" s="9" t="n">
        <v>21943551</v>
      </c>
      <c r="H1446" s="18" t="n">
        <v>0</v>
      </c>
      <c r="I1446" s="8" t="n">
        <v>0.0018</v>
      </c>
      <c r="J1446" s="9" t="n">
        <v>2</v>
      </c>
      <c r="K1446" s="18" t="n">
        <v>179.7138</v>
      </c>
      <c r="L1446" s="8" t="n">
        <v>33164.9104</v>
      </c>
      <c r="M1446" s="9" t="n">
        <v>21943553</v>
      </c>
      <c r="N1446" s="29" t="n">
        <v>22.645</v>
      </c>
      <c r="O1446" s="30" t="n">
        <v>22.875</v>
      </c>
      <c r="P1446" s="30" t="n">
        <v>19.82</v>
      </c>
      <c r="Q1446" s="30" t="n">
        <v>21.6</v>
      </c>
      <c r="R1446" s="31" t="n">
        <v>-0.0461</v>
      </c>
    </row>
    <row r="1447">
      <c r="A1447" s="11" t="n">
        <v>46098</v>
      </c>
      <c r="B1447" s="5" t="inlineStr">
        <is>
          <t>Tuesday</t>
        </is>
      </c>
      <c r="C1447" s="10" t="n">
        <v>46082</v>
      </c>
      <c r="D1447" s="5" t="inlineStr">
        <is>
          <t>Q4FY26</t>
        </is>
      </c>
      <c r="E1447" s="18" t="n">
        <v>154.7309</v>
      </c>
      <c r="F1447" s="8" t="n">
        <v>45050.8533</v>
      </c>
      <c r="G1447" s="9" t="n">
        <v>29776518</v>
      </c>
      <c r="H1447" s="18" t="n">
        <v>0</v>
      </c>
      <c r="I1447" s="8" t="n">
        <v>0.0005999999999999999</v>
      </c>
      <c r="J1447" s="9" t="n">
        <v>1</v>
      </c>
      <c r="K1447" s="18" t="n">
        <v>154.7309</v>
      </c>
      <c r="L1447" s="8" t="n">
        <v>45050.8539</v>
      </c>
      <c r="M1447" s="9" t="n">
        <v>29776519</v>
      </c>
      <c r="N1447" s="29" t="n">
        <v>21.6025</v>
      </c>
      <c r="O1447" s="30" t="n">
        <v>21.6025</v>
      </c>
      <c r="P1447" s="30" t="n">
        <v>19.6275</v>
      </c>
      <c r="Q1447" s="30" t="n">
        <v>19.79</v>
      </c>
      <c r="R1447" s="31" t="n">
        <v>-0.0839</v>
      </c>
    </row>
    <row r="1448">
      <c r="A1448" s="11" t="n">
        <v>46099</v>
      </c>
      <c r="B1448" s="5" t="inlineStr">
        <is>
          <t>Wednesday</t>
        </is>
      </c>
      <c r="C1448" s="10" t="n">
        <v>46082</v>
      </c>
      <c r="D1448" s="5" t="inlineStr">
        <is>
          <t>Q4FY26</t>
        </is>
      </c>
      <c r="E1448" s="18" t="n">
        <v>423.6733</v>
      </c>
      <c r="F1448" s="8" t="n">
        <v>179592.2525</v>
      </c>
      <c r="G1448" s="9" t="n">
        <v>117192146</v>
      </c>
      <c r="H1448" s="18" t="n">
        <v>0</v>
      </c>
      <c r="I1448" s="8" t="n">
        <v>0.0003</v>
      </c>
      <c r="J1448" s="9" t="n">
        <v>1</v>
      </c>
      <c r="K1448" s="18" t="n">
        <v>423.6733</v>
      </c>
      <c r="L1448" s="8" t="n">
        <v>179592.2528</v>
      </c>
      <c r="M1448" s="9" t="n">
        <v>117192147</v>
      </c>
      <c r="N1448" s="29" t="n">
        <v>19.79</v>
      </c>
      <c r="O1448" s="30" t="n">
        <v>19.79</v>
      </c>
      <c r="P1448" s="30" t="n">
        <v>18.5925</v>
      </c>
      <c r="Q1448" s="30" t="n">
        <v>18.72</v>
      </c>
      <c r="R1448" s="31" t="n">
        <v>-0.0541</v>
      </c>
    </row>
    <row r="1449">
      <c r="A1449" s="11" t="n">
        <v>46100</v>
      </c>
      <c r="B1449" s="5" t="inlineStr">
        <is>
          <t>Thursday</t>
        </is>
      </c>
      <c r="C1449" s="10" t="n">
        <v>46082</v>
      </c>
      <c r="D1449" s="5" t="inlineStr">
        <is>
          <t>Q4FY26</t>
        </is>
      </c>
      <c r="E1449" s="18" t="n">
        <v>693.7346</v>
      </c>
      <c r="F1449" s="8" t="n">
        <v>765408.7455</v>
      </c>
      <c r="G1449" s="9" t="n">
        <v>511237978</v>
      </c>
      <c r="H1449" s="18" t="n">
        <v>0</v>
      </c>
      <c r="I1449" s="8" t="n">
        <v>0.0013</v>
      </c>
      <c r="J1449" s="9" t="n">
        <v>2</v>
      </c>
      <c r="K1449" s="18" t="n">
        <v>693.7346</v>
      </c>
      <c r="L1449" s="8" t="n">
        <v>765408.7468</v>
      </c>
      <c r="M1449" s="9" t="n">
        <v>511237980</v>
      </c>
      <c r="N1449" s="29" t="n">
        <v>18.7225</v>
      </c>
      <c r="O1449" s="30" t="n">
        <v>23.195</v>
      </c>
      <c r="P1449" s="30" t="n">
        <v>18.7225</v>
      </c>
      <c r="Q1449" s="30" t="n">
        <v>22.8</v>
      </c>
      <c r="R1449" s="31" t="n">
        <v>0.2178</v>
      </c>
    </row>
    <row r="1450">
      <c r="A1450" s="11" t="n">
        <v>46101</v>
      </c>
      <c r="B1450" s="5" t="inlineStr">
        <is>
          <t>Friday</t>
        </is>
      </c>
      <c r="C1450" s="10" t="n">
        <v>46082</v>
      </c>
      <c r="D1450" s="5" t="inlineStr">
        <is>
          <t>Q4FY26</t>
        </is>
      </c>
      <c r="E1450" s="18" t="n">
        <v>150.0151</v>
      </c>
      <c r="F1450" s="8" t="n">
        <v>24066.5979</v>
      </c>
      <c r="G1450" s="9" t="n">
        <v>15924022</v>
      </c>
      <c r="H1450" s="18" t="n">
        <v>0</v>
      </c>
      <c r="I1450" s="8" t="n">
        <v>0.0022</v>
      </c>
      <c r="J1450" s="9" t="n">
        <v>3</v>
      </c>
      <c r="K1450" s="18" t="n">
        <v>150.0151</v>
      </c>
      <c r="L1450" s="8" t="n">
        <v>24066.6001</v>
      </c>
      <c r="M1450" s="9" t="n">
        <v>15924025</v>
      </c>
      <c r="N1450" s="29" t="n">
        <v>22.8025</v>
      </c>
      <c r="O1450" s="30" t="n">
        <v>23.1375</v>
      </c>
      <c r="P1450" s="30" t="n">
        <v>21.685</v>
      </c>
      <c r="Q1450" s="30" t="n">
        <v>22.81</v>
      </c>
      <c r="R1450" s="31" t="n">
        <v>0.0003</v>
      </c>
    </row>
    <row r="1451">
      <c r="A1451" s="11" t="n">
        <v>46104</v>
      </c>
      <c r="B1451" s="5" t="inlineStr">
        <is>
          <t>Monday</t>
        </is>
      </c>
      <c r="C1451" s="10" t="n">
        <v>46082</v>
      </c>
      <c r="D1451" s="5" t="inlineStr">
        <is>
          <t>Q4FY26</t>
        </is>
      </c>
      <c r="E1451" s="18" t="n">
        <v>156.181</v>
      </c>
      <c r="F1451" s="8" t="n">
        <v>25076.1545</v>
      </c>
      <c r="G1451" s="9" t="n">
        <v>17031961</v>
      </c>
      <c r="H1451" s="18" t="n">
        <v>0</v>
      </c>
      <c r="I1451" s="8" t="n">
        <v>0.0009</v>
      </c>
      <c r="J1451" s="9" t="n">
        <v>2</v>
      </c>
      <c r="K1451" s="18" t="n">
        <v>156.181</v>
      </c>
      <c r="L1451" s="8" t="n">
        <v>25076.1554</v>
      </c>
      <c r="M1451" s="9" t="n">
        <v>17031963</v>
      </c>
      <c r="N1451" s="29" t="n">
        <v>22.8125</v>
      </c>
      <c r="O1451" s="30" t="n">
        <v>27.1725</v>
      </c>
      <c r="P1451" s="30" t="n">
        <v>22.8125</v>
      </c>
      <c r="Q1451" s="30" t="n">
        <v>26.73</v>
      </c>
      <c r="R1451" s="31" t="n">
        <v>0.1717</v>
      </c>
    </row>
    <row r="1452">
      <c r="A1452" s="11" t="n">
        <v>46105</v>
      </c>
      <c r="B1452" s="5" t="inlineStr">
        <is>
          <t>Tuesday</t>
        </is>
      </c>
      <c r="C1452" s="10" t="n">
        <v>46082</v>
      </c>
      <c r="D1452" s="5" t="inlineStr">
        <is>
          <t>Q4FY26</t>
        </is>
      </c>
      <c r="E1452" s="18" t="n">
        <v>215.8761</v>
      </c>
      <c r="F1452" s="8" t="n">
        <v>61906.0921</v>
      </c>
      <c r="G1452" s="9" t="n">
        <v>41800283</v>
      </c>
      <c r="H1452" s="18" t="n">
        <v>0</v>
      </c>
      <c r="I1452" s="8" t="n">
        <v>0</v>
      </c>
      <c r="J1452" s="9" t="n">
        <v>0</v>
      </c>
      <c r="K1452" s="18" t="n">
        <v>215.8761</v>
      </c>
      <c r="L1452" s="8" t="n">
        <v>61906.0921</v>
      </c>
      <c r="M1452" s="9" t="n">
        <v>41800283</v>
      </c>
      <c r="N1452" s="29" t="n">
        <v>26.73</v>
      </c>
      <c r="O1452" s="30" t="n">
        <v>26.73</v>
      </c>
      <c r="P1452" s="30" t="n">
        <v>24.63</v>
      </c>
      <c r="Q1452" s="30" t="n">
        <v>24.74</v>
      </c>
      <c r="R1452" s="31" t="n">
        <v>-0.07439999999999999</v>
      </c>
    </row>
    <row r="1453">
      <c r="A1453" s="11" t="n">
        <v>46106</v>
      </c>
      <c r="B1453" s="5" t="inlineStr">
        <is>
          <t>Wednesday</t>
        </is>
      </c>
      <c r="C1453" s="10" t="n">
        <v>46082</v>
      </c>
      <c r="D1453" s="5" t="inlineStr">
        <is>
          <t>Q4FY26</t>
        </is>
      </c>
      <c r="E1453" s="18" t="n">
        <v>721.9619</v>
      </c>
      <c r="F1453" s="8" t="n">
        <v>736574.1517</v>
      </c>
      <c r="G1453" s="9" t="n">
        <v>487542044</v>
      </c>
      <c r="H1453" s="18" t="n">
        <v>0</v>
      </c>
      <c r="I1453" s="8" t="n">
        <v>0</v>
      </c>
      <c r="J1453" s="9" t="n">
        <v>0</v>
      </c>
      <c r="K1453" s="18" t="n">
        <v>721.9619</v>
      </c>
      <c r="L1453" s="8" t="n">
        <v>736574.1517</v>
      </c>
      <c r="M1453" s="9" t="n">
        <v>487542044</v>
      </c>
      <c r="N1453" s="29" t="n">
        <v>24.74</v>
      </c>
      <c r="O1453" s="30" t="n">
        <v>25.23</v>
      </c>
      <c r="P1453" s="30" t="n">
        <v>24.135</v>
      </c>
      <c r="Q1453" s="30" t="n">
        <v>24.64</v>
      </c>
      <c r="R1453" s="31" t="n">
        <v>-0.004</v>
      </c>
    </row>
    <row r="1454">
      <c r="A1454" s="11" t="n">
        <v>46108</v>
      </c>
      <c r="B1454" s="5" t="inlineStr">
        <is>
          <t>Friday</t>
        </is>
      </c>
      <c r="C1454" s="10" t="n">
        <v>46082</v>
      </c>
      <c r="D1454" s="5" t="inlineStr">
        <is>
          <t>Q4FY26</t>
        </is>
      </c>
      <c r="E1454" s="18" t="n">
        <v>100.5294</v>
      </c>
      <c r="F1454" s="8" t="n">
        <v>12975.2318</v>
      </c>
      <c r="G1454" s="9" t="n">
        <v>8673449</v>
      </c>
      <c r="H1454" s="18" t="n">
        <v>0</v>
      </c>
      <c r="I1454" s="8" t="n">
        <v>0</v>
      </c>
      <c r="J1454" s="9" t="n">
        <v>0</v>
      </c>
      <c r="K1454" s="18" t="n">
        <v>100.5294</v>
      </c>
      <c r="L1454" s="8" t="n">
        <v>12975.2318</v>
      </c>
      <c r="M1454" s="9" t="n">
        <v>8673449</v>
      </c>
      <c r="N1454" s="29" t="n">
        <v>24.64</v>
      </c>
      <c r="O1454" s="30" t="n">
        <v>27.0875</v>
      </c>
      <c r="P1454" s="30" t="n">
        <v>23.385</v>
      </c>
      <c r="Q1454" s="30" t="n">
        <v>26.8</v>
      </c>
      <c r="R1454" s="31" t="n">
        <v>0.0877</v>
      </c>
    </row>
    <row r="1455">
      <c r="A1455" s="11" t="n">
        <v>46111</v>
      </c>
      <c r="B1455" s="5" t="inlineStr">
        <is>
          <t>Monday</t>
        </is>
      </c>
      <c r="C1455" s="10" t="n">
        <v>46082</v>
      </c>
      <c r="D1455" s="5" t="inlineStr">
        <is>
          <t>Q4FY26</t>
        </is>
      </c>
      <c r="E1455" s="18" t="n">
        <v>127.8776</v>
      </c>
      <c r="F1455" s="8" t="n">
        <v>23758.653</v>
      </c>
      <c r="G1455" s="9" t="n">
        <v>16217500</v>
      </c>
      <c r="H1455" s="18" t="n">
        <v>0</v>
      </c>
      <c r="I1455" s="8" t="n">
        <v>0</v>
      </c>
      <c r="J1455" s="9" t="n">
        <v>0</v>
      </c>
      <c r="K1455" s="18" t="n">
        <v>127.8776</v>
      </c>
      <c r="L1455" s="8" t="n">
        <v>23758.653</v>
      </c>
      <c r="M1455" s="9" t="n">
        <v>16217500</v>
      </c>
      <c r="N1455" s="29" t="n">
        <v>26.8025</v>
      </c>
      <c r="O1455" s="30" t="n">
        <v>28.9075</v>
      </c>
      <c r="P1455" s="30" t="n">
        <v>26.8025</v>
      </c>
      <c r="Q1455" s="30" t="n">
        <v>27.89</v>
      </c>
      <c r="R1455" s="31" t="n">
        <v>0.0406</v>
      </c>
    </row>
    <row r="1456">
      <c r="A1456" s="11" t="n">
        <v>46113</v>
      </c>
      <c r="B1456" s="5" t="inlineStr">
        <is>
          <t>Wednesday</t>
        </is>
      </c>
      <c r="C1456" s="10" t="n">
        <v>46113</v>
      </c>
      <c r="D1456" s="5" t="inlineStr">
        <is>
          <t>Q1FY27</t>
        </is>
      </c>
      <c r="E1456" s="18" t="n">
        <v>434.5673</v>
      </c>
      <c r="F1456" s="8" t="n">
        <v>153862.65</v>
      </c>
      <c r="G1456" s="9" t="n">
        <v>104505127</v>
      </c>
      <c r="H1456" s="18" t="n">
        <v>0</v>
      </c>
      <c r="I1456" s="8" t="n">
        <v>0.0015</v>
      </c>
      <c r="J1456" s="9" t="n">
        <v>2</v>
      </c>
      <c r="K1456" s="18" t="n">
        <v>434.5673</v>
      </c>
      <c r="L1456" s="8" t="n">
        <v>153862.6515</v>
      </c>
      <c r="M1456" s="9" t="n">
        <v>104505129</v>
      </c>
      <c r="N1456" s="29" t="n">
        <v>27.8875</v>
      </c>
      <c r="O1456" s="30" t="n">
        <v>27.8875</v>
      </c>
      <c r="P1456" s="30" t="n">
        <v>23.6475</v>
      </c>
      <c r="Q1456" s="30" t="n">
        <v>25.01</v>
      </c>
      <c r="R1456" s="31" t="n">
        <v>-0.1032</v>
      </c>
    </row>
    <row r="1457">
      <c r="A1457" s="11" t="n">
        <v>46114</v>
      </c>
      <c r="B1457" s="5" t="inlineStr">
        <is>
          <t>Thursday</t>
        </is>
      </c>
      <c r="C1457" s="10" t="n">
        <v>46113</v>
      </c>
      <c r="D1457" s="5" t="inlineStr">
        <is>
          <t>Q1FY27</t>
        </is>
      </c>
      <c r="E1457" s="18" t="n">
        <v>852.1136</v>
      </c>
      <c r="F1457" s="8" t="n">
        <v>872889.1814999999</v>
      </c>
      <c r="G1457" s="9" t="n">
        <v>601067981</v>
      </c>
      <c r="H1457" s="18" t="n">
        <v>0</v>
      </c>
      <c r="I1457" s="8" t="n">
        <v>0.0004</v>
      </c>
      <c r="J1457" s="9" t="n">
        <v>1</v>
      </c>
      <c r="K1457" s="18" t="n">
        <v>852.1136</v>
      </c>
      <c r="L1457" s="8" t="n">
        <v>872889.1819</v>
      </c>
      <c r="M1457" s="9" t="n">
        <v>601067982</v>
      </c>
      <c r="N1457" s="29" t="n">
        <v>25.01</v>
      </c>
      <c r="O1457" s="30" t="n">
        <v>26.595</v>
      </c>
      <c r="P1457" s="30" t="n">
        <v>25.01</v>
      </c>
      <c r="Q1457" s="30" t="n">
        <v>25.52</v>
      </c>
      <c r="R1457" s="31" t="n">
        <v>0.0204</v>
      </c>
    </row>
    <row r="1458">
      <c r="A1458" s="11" t="n">
        <v>46118</v>
      </c>
      <c r="B1458" s="5" t="inlineStr">
        <is>
          <t>Monday</t>
        </is>
      </c>
      <c r="C1458" s="10" t="n">
        <v>46113</v>
      </c>
      <c r="D1458" s="5" t="inlineStr">
        <is>
          <t>Q1FY27</t>
        </is>
      </c>
      <c r="E1458" s="18" t="n">
        <v>163.3704</v>
      </c>
      <c r="F1458" s="8" t="n">
        <v>30924.5429</v>
      </c>
      <c r="G1458" s="9" t="n">
        <v>20858331</v>
      </c>
      <c r="H1458" s="18" t="n">
        <v>0</v>
      </c>
      <c r="I1458" s="8" t="n">
        <v>0</v>
      </c>
      <c r="J1458" s="9" t="n">
        <v>0</v>
      </c>
      <c r="K1458" s="18" t="n">
        <v>163.3704</v>
      </c>
      <c r="L1458" s="8" t="n">
        <v>30924.5429</v>
      </c>
      <c r="M1458" s="9" t="n">
        <v>20858331</v>
      </c>
      <c r="N1458" s="29" t="n">
        <v>25.52</v>
      </c>
      <c r="O1458" s="30" t="n">
        <v>26.56</v>
      </c>
      <c r="P1458" s="30" t="n">
        <v>25.0825</v>
      </c>
      <c r="Q1458" s="30" t="n">
        <v>25.47</v>
      </c>
      <c r="R1458" s="31" t="n">
        <v>-0.002</v>
      </c>
    </row>
    <row r="1459">
      <c r="A1459" s="11" t="n">
        <v>46119</v>
      </c>
      <c r="B1459" s="5" t="inlineStr">
        <is>
          <t>Tuesday</t>
        </is>
      </c>
      <c r="C1459" s="10" t="n">
        <v>46113</v>
      </c>
      <c r="D1459" s="5" t="inlineStr">
        <is>
          <t>Q1FY27</t>
        </is>
      </c>
      <c r="E1459" s="18" t="n">
        <v>142.0635</v>
      </c>
      <c r="F1459" s="8" t="n">
        <v>31202.2542</v>
      </c>
      <c r="G1459" s="9" t="n">
        <v>21078837</v>
      </c>
      <c r="H1459" s="18" t="n">
        <v>0</v>
      </c>
      <c r="I1459" s="8" t="n">
        <v>0.0021</v>
      </c>
      <c r="J1459" s="9" t="n">
        <v>3</v>
      </c>
      <c r="K1459" s="18" t="n">
        <v>142.0635</v>
      </c>
      <c r="L1459" s="8" t="n">
        <v>31202.2563</v>
      </c>
      <c r="M1459" s="9" t="n">
        <v>21078840</v>
      </c>
      <c r="N1459" s="29" t="n">
        <v>25.4675</v>
      </c>
      <c r="O1459" s="30" t="n">
        <v>26.255</v>
      </c>
      <c r="P1459" s="30" t="n">
        <v>24.545</v>
      </c>
      <c r="Q1459" s="30" t="n">
        <v>24.7</v>
      </c>
      <c r="R1459" s="31" t="n">
        <v>-0.0301</v>
      </c>
    </row>
    <row r="1460">
      <c r="A1460" s="11" t="n">
        <v>46120</v>
      </c>
      <c r="B1460" s="5" t="inlineStr">
        <is>
          <t>Wednesday</t>
        </is>
      </c>
      <c r="C1460" s="10" t="n">
        <v>46113</v>
      </c>
      <c r="D1460" s="5" t="inlineStr">
        <is>
          <t>Q1FY27</t>
        </is>
      </c>
      <c r="E1460" s="18" t="n">
        <v>418.0103</v>
      </c>
      <c r="F1460" s="8" t="n">
        <v>165115.2265</v>
      </c>
      <c r="G1460" s="9" t="n">
        <v>106923050</v>
      </c>
      <c r="H1460" s="18" t="n">
        <v>0</v>
      </c>
      <c r="I1460" s="8" t="n">
        <v>0.0016</v>
      </c>
      <c r="J1460" s="9" t="n">
        <v>2</v>
      </c>
      <c r="K1460" s="18" t="n">
        <v>418.0103</v>
      </c>
      <c r="L1460" s="8" t="n">
        <v>165115.2281</v>
      </c>
      <c r="M1460" s="9" t="n">
        <v>106923052</v>
      </c>
      <c r="N1460" s="29" t="n">
        <v>24.695</v>
      </c>
      <c r="O1460" s="30" t="n">
        <v>24.695</v>
      </c>
      <c r="P1460" s="30" t="n">
        <v>19.305</v>
      </c>
      <c r="Q1460" s="30" t="n">
        <v>19.7</v>
      </c>
      <c r="R1460" s="31" t="n">
        <v>-0.2023</v>
      </c>
    </row>
    <row r="1461">
      <c r="A1461" s="11" t="n">
        <v>46121</v>
      </c>
      <c r="B1461" s="5" t="inlineStr">
        <is>
          <t>Thursday</t>
        </is>
      </c>
      <c r="C1461" s="10" t="n">
        <v>46113</v>
      </c>
      <c r="D1461" s="5" t="inlineStr">
        <is>
          <t>Q1FY27</t>
        </is>
      </c>
      <c r="E1461" s="18" t="n">
        <v>777.6439</v>
      </c>
      <c r="F1461" s="8" t="n">
        <v>858874.9681000001</v>
      </c>
      <c r="G1461" s="9" t="n">
        <v>558800400</v>
      </c>
      <c r="H1461" s="18" t="n">
        <v>0</v>
      </c>
      <c r="I1461" s="8" t="n">
        <v>0.0009</v>
      </c>
      <c r="J1461" s="9" t="n">
        <v>2</v>
      </c>
      <c r="K1461" s="18" t="n">
        <v>777.6439</v>
      </c>
      <c r="L1461" s="8" t="n">
        <v>858874.969</v>
      </c>
      <c r="M1461" s="9" t="n">
        <v>558800402</v>
      </c>
      <c r="N1461" s="29" t="n">
        <v>19.6975</v>
      </c>
      <c r="O1461" s="30" t="n">
        <v>20.9425</v>
      </c>
      <c r="P1461" s="30" t="n">
        <v>19.1725</v>
      </c>
      <c r="Q1461" s="30" t="n">
        <v>20.43</v>
      </c>
      <c r="R1461" s="31" t="n">
        <v>0.0372</v>
      </c>
    </row>
    <row r="1462">
      <c r="A1462" s="11" t="n">
        <v>46122</v>
      </c>
      <c r="B1462" s="5" t="inlineStr">
        <is>
          <t>Friday</t>
        </is>
      </c>
      <c r="C1462" s="10" t="n">
        <v>46113</v>
      </c>
      <c r="D1462" s="5" t="inlineStr">
        <is>
          <t>Q1FY27</t>
        </is>
      </c>
      <c r="E1462" s="18" t="n">
        <v>100.6454</v>
      </c>
      <c r="F1462" s="8" t="n">
        <v>19818.6204</v>
      </c>
      <c r="G1462" s="9" t="n">
        <v>12791421</v>
      </c>
      <c r="H1462" s="18" t="n">
        <v>0</v>
      </c>
      <c r="I1462" s="8" t="n">
        <v>0</v>
      </c>
      <c r="J1462" s="9" t="n">
        <v>0</v>
      </c>
      <c r="K1462" s="18" t="n">
        <v>100.6454</v>
      </c>
      <c r="L1462" s="8" t="n">
        <v>19818.6204</v>
      </c>
      <c r="M1462" s="9" t="n">
        <v>12791421</v>
      </c>
      <c r="N1462" s="29" t="n">
        <v>20.4275</v>
      </c>
      <c r="O1462" s="30" t="n">
        <v>20.4275</v>
      </c>
      <c r="P1462" s="30" t="n">
        <v>18.37</v>
      </c>
      <c r="Q1462" s="30" t="n">
        <v>18.85</v>
      </c>
      <c r="R1462" s="31" t="n">
        <v>-0.0772</v>
      </c>
    </row>
    <row r="1463">
      <c r="A1463" s="11" t="n">
        <v>46125</v>
      </c>
      <c r="B1463" s="5" t="inlineStr">
        <is>
          <t>Monday</t>
        </is>
      </c>
      <c r="C1463" s="10" t="n">
        <v>46113</v>
      </c>
      <c r="D1463" s="5" t="inlineStr">
        <is>
          <t>Q1FY27</t>
        </is>
      </c>
      <c r="E1463" s="18" t="n">
        <v>119.1466</v>
      </c>
      <c r="F1463" s="8" t="n">
        <v>29860.1928</v>
      </c>
      <c r="G1463" s="9" t="n">
        <v>19453474</v>
      </c>
      <c r="H1463" s="18" t="n">
        <v>0</v>
      </c>
      <c r="I1463" s="8" t="n">
        <v>0.0021</v>
      </c>
      <c r="J1463" s="9" t="n">
        <v>4</v>
      </c>
      <c r="K1463" s="18" t="n">
        <v>119.1466</v>
      </c>
      <c r="L1463" s="8" t="n">
        <v>29860.1949</v>
      </c>
      <c r="M1463" s="9" t="n">
        <v>19453478</v>
      </c>
      <c r="N1463" s="29" t="n">
        <v>18.85</v>
      </c>
      <c r="O1463" s="30" t="n">
        <v>21.5075</v>
      </c>
      <c r="P1463" s="30" t="n">
        <v>18.1825</v>
      </c>
      <c r="Q1463" s="30" t="n">
        <v>20.5</v>
      </c>
      <c r="R1463" s="31" t="n">
        <v>0.08749999999999999</v>
      </c>
    </row>
    <row r="1464">
      <c r="A1464" s="11" t="n">
        <v>46127</v>
      </c>
      <c r="B1464" s="5" t="inlineStr">
        <is>
          <t>Wednesday</t>
        </is>
      </c>
      <c r="C1464" s="10" t="n">
        <v>46113</v>
      </c>
      <c r="D1464" s="5" t="inlineStr">
        <is>
          <t>Q1FY27</t>
        </is>
      </c>
      <c r="E1464" s="18" t="n">
        <v>347.5609</v>
      </c>
      <c r="F1464" s="8" t="n">
        <v>155402.3209</v>
      </c>
      <c r="G1464" s="9" t="n">
        <v>99616646</v>
      </c>
      <c r="H1464" s="18" t="n">
        <v>0</v>
      </c>
      <c r="I1464" s="8" t="n">
        <v>0</v>
      </c>
      <c r="J1464" s="9" t="n">
        <v>0</v>
      </c>
      <c r="K1464" s="18" t="n">
        <v>347.5609</v>
      </c>
      <c r="L1464" s="8" t="n">
        <v>155402.3209</v>
      </c>
      <c r="M1464" s="9" t="n">
        <v>99616646</v>
      </c>
      <c r="N1464" s="29" t="n">
        <v>20.5</v>
      </c>
      <c r="O1464" s="30" t="n">
        <v>20.5</v>
      </c>
      <c r="P1464" s="30" t="n">
        <v>17.3375</v>
      </c>
      <c r="Q1464" s="30" t="n">
        <v>18.67</v>
      </c>
      <c r="R1464" s="31" t="n">
        <v>-0.0893</v>
      </c>
    </row>
    <row r="1465">
      <c r="A1465" s="11" t="n">
        <v>46128</v>
      </c>
      <c r="B1465" s="5" t="inlineStr">
        <is>
          <t>Thursday</t>
        </is>
      </c>
      <c r="C1465" s="10" t="n">
        <v>46113</v>
      </c>
      <c r="D1465" s="5" t="inlineStr">
        <is>
          <t>Q1FY27</t>
        </is>
      </c>
      <c r="E1465" s="18" t="n">
        <v>697.3518</v>
      </c>
      <c r="F1465" s="8" t="n">
        <v>849704.3581</v>
      </c>
      <c r="G1465" s="9" t="n">
        <v>543725765</v>
      </c>
      <c r="H1465" s="18" t="n">
        <v>0</v>
      </c>
      <c r="I1465" s="8" t="n">
        <v>0.0007</v>
      </c>
      <c r="J1465" s="9" t="n">
        <v>1</v>
      </c>
      <c r="K1465" s="18" t="n">
        <v>697.3518</v>
      </c>
      <c r="L1465" s="8" t="n">
        <v>849704.3588</v>
      </c>
      <c r="M1465" s="9" t="n">
        <v>543725766</v>
      </c>
      <c r="N1465" s="29" t="n">
        <v>18.6675</v>
      </c>
      <c r="O1465" s="30" t="n">
        <v>18.6675</v>
      </c>
      <c r="P1465" s="30" t="n">
        <v>16.8325</v>
      </c>
      <c r="Q1465" s="30" t="n">
        <v>18.09</v>
      </c>
      <c r="R1465" s="31" t="n">
        <v>-0.0309</v>
      </c>
    </row>
    <row r="1466">
      <c r="A1466" s="11" t="n">
        <v>46129</v>
      </c>
      <c r="B1466" s="5" t="inlineStr">
        <is>
          <t>Friday</t>
        </is>
      </c>
      <c r="C1466" s="10" t="n">
        <v>46113</v>
      </c>
      <c r="D1466" s="5" t="inlineStr">
        <is>
          <t>Q1FY27</t>
        </is>
      </c>
      <c r="E1466" s="18" t="n">
        <v>90.91800000000001</v>
      </c>
      <c r="F1466" s="8" t="n">
        <v>19467.5139</v>
      </c>
      <c r="G1466" s="9" t="n">
        <v>12372661</v>
      </c>
      <c r="H1466" s="18" t="n">
        <v>0</v>
      </c>
      <c r="I1466" s="8" t="n">
        <v>0.0022</v>
      </c>
      <c r="J1466" s="9" t="n">
        <v>4</v>
      </c>
      <c r="K1466" s="18" t="n">
        <v>90.91800000000001</v>
      </c>
      <c r="L1466" s="8" t="n">
        <v>19467.5161</v>
      </c>
      <c r="M1466" s="9" t="n">
        <v>12372665</v>
      </c>
      <c r="N1466" s="29" t="n">
        <v>18.085</v>
      </c>
      <c r="O1466" s="30" t="n">
        <v>18.47</v>
      </c>
      <c r="P1466" s="30" t="n">
        <v>16.5925</v>
      </c>
      <c r="Q1466" s="30" t="n">
        <v>17.21</v>
      </c>
      <c r="R1466" s="31" t="n">
        <v>-0.0484</v>
      </c>
    </row>
    <row r="1467">
      <c r="A1467" s="11" t="n">
        <v>46132</v>
      </c>
      <c r="B1467" s="5" t="inlineStr">
        <is>
          <t>Monday</t>
        </is>
      </c>
      <c r="C1467" s="10" t="n">
        <v>46113</v>
      </c>
      <c r="D1467" s="5" t="inlineStr">
        <is>
          <t>Q1FY27</t>
        </is>
      </c>
      <c r="E1467" s="18" t="n">
        <v>118.9799</v>
      </c>
      <c r="F1467" s="8" t="n">
        <v>28202.6705</v>
      </c>
      <c r="G1467" s="9" t="n">
        <v>17896225</v>
      </c>
      <c r="H1467" s="18" t="n">
        <v>0</v>
      </c>
      <c r="I1467" s="8" t="n">
        <v>0.0005999999999999999</v>
      </c>
      <c r="J1467" s="9" t="n">
        <v>1</v>
      </c>
      <c r="K1467" s="18" t="n">
        <v>118.9799</v>
      </c>
      <c r="L1467" s="8" t="n">
        <v>28202.6711</v>
      </c>
      <c r="M1467" s="9" t="n">
        <v>17896226</v>
      </c>
      <c r="N1467" s="29" t="n">
        <v>17.205</v>
      </c>
      <c r="O1467" s="30" t="n">
        <v>19.01</v>
      </c>
      <c r="P1467" s="30" t="n">
        <v>16.48</v>
      </c>
      <c r="Q1467" s="30" t="n">
        <v>18.79</v>
      </c>
      <c r="R1467" s="31" t="n">
        <v>0.0921</v>
      </c>
    </row>
    <row r="1468">
      <c r="A1468" s="11" t="n">
        <v>46133</v>
      </c>
      <c r="B1468" s="5" t="inlineStr">
        <is>
          <t>Tuesday</t>
        </is>
      </c>
      <c r="C1468" s="10" t="n">
        <v>46113</v>
      </c>
      <c r="D1468" s="5" t="inlineStr">
        <is>
          <t>Q1FY27</t>
        </is>
      </c>
      <c r="E1468" s="18" t="n">
        <v>89.9456</v>
      </c>
      <c r="F1468" s="8" t="n">
        <v>28700.2269</v>
      </c>
      <c r="G1468" s="9" t="n">
        <v>18211742</v>
      </c>
      <c r="H1468" s="18" t="n">
        <v>0</v>
      </c>
      <c r="I1468" s="8" t="n">
        <v>0.001</v>
      </c>
      <c r="J1468" s="9" t="n">
        <v>2</v>
      </c>
      <c r="K1468" s="18" t="n">
        <v>89.9456</v>
      </c>
      <c r="L1468" s="8" t="n">
        <v>28700.2279</v>
      </c>
      <c r="M1468" s="9" t="n">
        <v>18211744</v>
      </c>
      <c r="N1468" s="29" t="n">
        <v>18.79</v>
      </c>
      <c r="O1468" s="30" t="n">
        <v>18.79</v>
      </c>
      <c r="P1468" s="30" t="n">
        <v>17.4525</v>
      </c>
      <c r="Q1468" s="30" t="n">
        <v>17.53</v>
      </c>
      <c r="R1468" s="31" t="n">
        <v>-0.06710000000000001</v>
      </c>
    </row>
    <row r="1469">
      <c r="A1469" s="11" t="n">
        <v>46134</v>
      </c>
      <c r="B1469" s="5" t="inlineStr">
        <is>
          <t>Wednesday</t>
        </is>
      </c>
      <c r="C1469" s="10" t="n">
        <v>46113</v>
      </c>
      <c r="D1469" s="5" t="inlineStr">
        <is>
          <t>Q1FY27</t>
        </is>
      </c>
      <c r="E1469" s="18" t="n">
        <v>332.7002</v>
      </c>
      <c r="F1469" s="8" t="n">
        <v>144037.9509</v>
      </c>
      <c r="G1469" s="9" t="n">
        <v>91347206</v>
      </c>
      <c r="H1469" s="18" t="n">
        <v>0.0001</v>
      </c>
      <c r="I1469" s="8" t="n">
        <v>0.004</v>
      </c>
      <c r="J1469" s="9" t="n">
        <v>5</v>
      </c>
      <c r="K1469" s="18" t="n">
        <v>332.7003</v>
      </c>
      <c r="L1469" s="8" t="n">
        <v>144037.9549</v>
      </c>
      <c r="M1469" s="9" t="n">
        <v>91347211</v>
      </c>
      <c r="N1469" s="29" t="n">
        <v>17.5325</v>
      </c>
      <c r="O1469" s="30" t="n">
        <v>18.73</v>
      </c>
      <c r="P1469" s="30" t="n">
        <v>17.245</v>
      </c>
      <c r="Q1469" s="30" t="n">
        <v>18.3</v>
      </c>
      <c r="R1469" s="31" t="n">
        <v>0.0438</v>
      </c>
    </row>
    <row r="1470">
      <c r="A1470" s="11" t="n">
        <v>46135</v>
      </c>
      <c r="B1470" s="5" t="inlineStr">
        <is>
          <t>Thursday</t>
        </is>
      </c>
      <c r="C1470" s="10" t="n">
        <v>46113</v>
      </c>
      <c r="D1470" s="5" t="inlineStr">
        <is>
          <t>Q1FY27</t>
        </is>
      </c>
      <c r="E1470" s="18" t="n">
        <v>570.4784</v>
      </c>
      <c r="F1470" s="8" t="n">
        <v>782249.7463</v>
      </c>
      <c r="G1470" s="9" t="n">
        <v>501768646</v>
      </c>
      <c r="H1470" s="18" t="n">
        <v>0</v>
      </c>
      <c r="I1470" s="8" t="n">
        <v>0.0012</v>
      </c>
      <c r="J1470" s="9" t="n">
        <v>1</v>
      </c>
      <c r="K1470" s="18" t="n">
        <v>570.4784</v>
      </c>
      <c r="L1470" s="8" t="n">
        <v>782249.7475000001</v>
      </c>
      <c r="M1470" s="9" t="n">
        <v>501768647</v>
      </c>
      <c r="N1470" s="29" t="n">
        <v>18.3</v>
      </c>
      <c r="O1470" s="30" t="n">
        <v>19.12</v>
      </c>
      <c r="P1470" s="30" t="n">
        <v>17.49</v>
      </c>
      <c r="Q1470" s="30" t="n">
        <v>18.59</v>
      </c>
      <c r="R1470" s="31" t="n">
        <v>0.0158</v>
      </c>
    </row>
    <row r="1471">
      <c r="A1471" s="11" t="n">
        <v>46136</v>
      </c>
      <c r="B1471" s="5" t="inlineStr">
        <is>
          <t>Friday</t>
        </is>
      </c>
      <c r="C1471" s="10" t="n">
        <v>46113</v>
      </c>
      <c r="D1471" s="5" t="inlineStr">
        <is>
          <t>Q1FY27</t>
        </is>
      </c>
      <c r="E1471" s="18" t="n">
        <v>93.3167</v>
      </c>
      <c r="F1471" s="8" t="n">
        <v>19908.3222</v>
      </c>
      <c r="G1471" s="9" t="n">
        <v>12881509</v>
      </c>
      <c r="H1471" s="18" t="n">
        <v>0.0001</v>
      </c>
      <c r="I1471" s="8" t="n">
        <v>0.0036</v>
      </c>
      <c r="J1471" s="9" t="n">
        <v>6</v>
      </c>
      <c r="K1471" s="18" t="n">
        <v>93.3168</v>
      </c>
      <c r="L1471" s="8" t="n">
        <v>19908.3258</v>
      </c>
      <c r="M1471" s="9" t="n">
        <v>12881515</v>
      </c>
      <c r="N1471" s="29" t="n">
        <v>18.59</v>
      </c>
      <c r="O1471" s="30" t="n">
        <v>19.895</v>
      </c>
      <c r="P1471" s="30" t="n">
        <v>18.0625</v>
      </c>
      <c r="Q1471" s="30" t="n">
        <v>19.71</v>
      </c>
      <c r="R1471" s="31" t="n">
        <v>0.0602</v>
      </c>
    </row>
    <row r="1472">
      <c r="A1472" s="11" t="n">
        <v>46139</v>
      </c>
      <c r="B1472" s="5" t="inlineStr">
        <is>
          <t>Monday</t>
        </is>
      </c>
      <c r="C1472" s="10" t="n">
        <v>46113</v>
      </c>
      <c r="D1472" s="5" t="inlineStr">
        <is>
          <t>Q1FY27</t>
        </is>
      </c>
      <c r="E1472" s="18" t="n">
        <v>88.92270000000001</v>
      </c>
      <c r="F1472" s="8" t="n">
        <v>23513.9293</v>
      </c>
      <c r="G1472" s="9" t="n">
        <v>15183666</v>
      </c>
      <c r="H1472" s="18" t="n">
        <v>0</v>
      </c>
      <c r="I1472" s="8" t="n">
        <v>0.0016</v>
      </c>
      <c r="J1472" s="9" t="n">
        <v>2</v>
      </c>
      <c r="K1472" s="18" t="n">
        <v>88.92270000000001</v>
      </c>
      <c r="L1472" s="8" t="n">
        <v>23513.9309</v>
      </c>
      <c r="M1472" s="9" t="n">
        <v>15183668</v>
      </c>
      <c r="N1472" s="29" t="n">
        <v>19.7125</v>
      </c>
      <c r="O1472" s="30" t="n">
        <v>19.7125</v>
      </c>
      <c r="P1472" s="30" t="n">
        <v>18.27</v>
      </c>
      <c r="Q1472" s="30" t="n">
        <v>18.38</v>
      </c>
      <c r="R1472" s="31" t="n">
        <v>-0.06759999999999999</v>
      </c>
    </row>
    <row r="1473">
      <c r="A1473" s="11" t="n">
        <v>46140</v>
      </c>
      <c r="B1473" s="5" t="inlineStr">
        <is>
          <t>Tuesday</t>
        </is>
      </c>
      <c r="C1473" s="10" t="n">
        <v>46113</v>
      </c>
      <c r="D1473" s="5" t="inlineStr">
        <is>
          <t>Q1FY27</t>
        </is>
      </c>
      <c r="E1473" s="18" t="n">
        <v>93.00879999999999</v>
      </c>
      <c r="F1473" s="8" t="n">
        <v>35003.4933</v>
      </c>
      <c r="G1473" s="9" t="n">
        <v>22661173</v>
      </c>
      <c r="H1473" s="18" t="n">
        <v>0</v>
      </c>
      <c r="I1473" s="8" t="n">
        <v>0.0012</v>
      </c>
      <c r="J1473" s="9" t="n">
        <v>1</v>
      </c>
      <c r="K1473" s="18" t="n">
        <v>93.00879999999999</v>
      </c>
      <c r="L1473" s="8" t="n">
        <v>35003.4945</v>
      </c>
      <c r="M1473" s="9" t="n">
        <v>22661174</v>
      </c>
      <c r="N1473" s="29" t="n">
        <v>18.3775</v>
      </c>
      <c r="O1473" s="30" t="n">
        <v>18.4075</v>
      </c>
      <c r="P1473" s="30" t="n">
        <v>17.2675</v>
      </c>
      <c r="Q1473" s="30" t="n">
        <v>18.05</v>
      </c>
      <c r="R1473" s="31" t="n">
        <v>-0.0178</v>
      </c>
    </row>
    <row r="1474">
      <c r="A1474" s="11" t="n">
        <v>46141</v>
      </c>
      <c r="B1474" s="5" t="inlineStr">
        <is>
          <t>Wednesday</t>
        </is>
      </c>
      <c r="C1474" s="10" t="n">
        <v>46113</v>
      </c>
      <c r="D1474" s="5" t="inlineStr">
        <is>
          <t>Q1FY27</t>
        </is>
      </c>
      <c r="E1474" s="18" t="n">
        <v>370.8261</v>
      </c>
      <c r="F1474" s="8" t="n">
        <v>180258.2886</v>
      </c>
      <c r="G1474" s="9" t="n">
        <v>115741733</v>
      </c>
      <c r="H1474" s="18" t="n">
        <v>0</v>
      </c>
      <c r="I1474" s="8" t="n">
        <v>0.0019</v>
      </c>
      <c r="J1474" s="9" t="n">
        <v>3</v>
      </c>
      <c r="K1474" s="18" t="n">
        <v>370.8261</v>
      </c>
      <c r="L1474" s="8" t="n">
        <v>180258.2905</v>
      </c>
      <c r="M1474" s="9" t="n">
        <v>115741736</v>
      </c>
      <c r="N1474" s="29" t="n">
        <v>18.0475</v>
      </c>
      <c r="O1474" s="30" t="n">
        <v>18.0475</v>
      </c>
      <c r="P1474" s="30" t="n">
        <v>16.75</v>
      </c>
      <c r="Q1474" s="30" t="n">
        <v>17.44</v>
      </c>
      <c r="R1474" s="31" t="n">
        <v>-0.0337</v>
      </c>
    </row>
    <row r="1475">
      <c r="A1475" s="11" t="n">
        <v>46142</v>
      </c>
      <c r="B1475" s="5" t="inlineStr">
        <is>
          <t>Thursday</t>
        </is>
      </c>
      <c r="C1475" s="10" t="n">
        <v>46113</v>
      </c>
      <c r="D1475" s="5" t="inlineStr">
        <is>
          <t>Q1FY27</t>
        </is>
      </c>
      <c r="E1475" s="18" t="n">
        <v>727.4191</v>
      </c>
      <c r="F1475" s="8" t="n">
        <v>948636.0162</v>
      </c>
      <c r="G1475" s="9" t="n">
        <v>615092046</v>
      </c>
      <c r="H1475" s="18" t="n">
        <v>0.0001</v>
      </c>
      <c r="I1475" s="8" t="n">
        <v>0.0041</v>
      </c>
      <c r="J1475" s="9" t="n">
        <v>5</v>
      </c>
      <c r="K1475" s="18" t="n">
        <v>727.4192</v>
      </c>
      <c r="L1475" s="8" t="n">
        <v>948636.0203</v>
      </c>
      <c r="M1475" s="9" t="n">
        <v>615092051</v>
      </c>
      <c r="N1475" s="29" t="n">
        <v>17.4375</v>
      </c>
      <c r="O1475" s="30" t="n">
        <v>19.48</v>
      </c>
      <c r="P1475" s="30" t="n">
        <v>17.185</v>
      </c>
      <c r="Q1475" s="30" t="n">
        <v>18.46</v>
      </c>
      <c r="R1475" s="31" t="n">
        <v>0.0586</v>
      </c>
    </row>
    <row r="1476">
      <c r="A1476" s="11" t="n">
        <v>46146</v>
      </c>
      <c r="B1476" s="5" t="inlineStr">
        <is>
          <t>Monday</t>
        </is>
      </c>
      <c r="C1476" s="10" t="n">
        <v>46143</v>
      </c>
      <c r="D1476" s="5" t="inlineStr">
        <is>
          <t>Q1FY27</t>
        </is>
      </c>
      <c r="E1476" s="18" t="n">
        <v>149.8839</v>
      </c>
      <c r="F1476" s="8" t="n">
        <v>37363.2342</v>
      </c>
      <c r="G1476" s="9" t="n">
        <v>24022500</v>
      </c>
      <c r="H1476" s="18" t="n">
        <v>0.0001</v>
      </c>
      <c r="I1476" s="8" t="n">
        <v>0.0143</v>
      </c>
      <c r="J1476" s="9" t="n">
        <v>22</v>
      </c>
      <c r="K1476" s="18" t="n">
        <v>149.884</v>
      </c>
      <c r="L1476" s="8" t="n">
        <v>37363.2485</v>
      </c>
      <c r="M1476" s="9" t="n">
        <v>24022522</v>
      </c>
      <c r="N1476" s="29" t="n">
        <v>18.46</v>
      </c>
      <c r="O1476" s="30" t="n">
        <v>18.875</v>
      </c>
      <c r="P1476" s="30" t="n">
        <v>16.7475</v>
      </c>
      <c r="Q1476" s="30" t="n">
        <v>18.3</v>
      </c>
      <c r="R1476" s="31" t="n">
        <v>-0.008699999999999999</v>
      </c>
    </row>
    <row r="1477">
      <c r="A1477" s="11" t="n">
        <v>46147</v>
      </c>
      <c r="B1477" s="5" t="inlineStr">
        <is>
          <t>Tuesday</t>
        </is>
      </c>
      <c r="C1477" s="10" t="n">
        <v>46143</v>
      </c>
      <c r="D1477" s="5" t="inlineStr">
        <is>
          <t>Q1FY27</t>
        </is>
      </c>
      <c r="E1477" s="18" t="n">
        <v>119.7785</v>
      </c>
      <c r="F1477" s="8" t="n">
        <v>41283.4555</v>
      </c>
      <c r="G1477" s="9" t="n">
        <v>26683548</v>
      </c>
      <c r="H1477" s="18" t="n">
        <v>0.0001</v>
      </c>
      <c r="I1477" s="8" t="n">
        <v>0.0034</v>
      </c>
      <c r="J1477" s="9" t="n">
        <v>5</v>
      </c>
      <c r="K1477" s="18" t="n">
        <v>119.7786</v>
      </c>
      <c r="L1477" s="8" t="n">
        <v>41283.4589</v>
      </c>
      <c r="M1477" s="9" t="n">
        <v>26683553</v>
      </c>
      <c r="N1477" s="29" t="n">
        <v>18.3</v>
      </c>
      <c r="O1477" s="30" t="n">
        <v>18.8425</v>
      </c>
      <c r="P1477" s="30" t="n">
        <v>17.7125</v>
      </c>
      <c r="Q1477" s="30" t="n">
        <v>17.91</v>
      </c>
      <c r="R1477" s="31" t="n">
        <v>-0.0213</v>
      </c>
    </row>
    <row r="1478">
      <c r="A1478" s="11" t="n">
        <v>46148</v>
      </c>
      <c r="B1478" s="5" t="inlineStr">
        <is>
          <t>Wednesday</t>
        </is>
      </c>
      <c r="C1478" s="10" t="n">
        <v>46143</v>
      </c>
      <c r="D1478" s="5" t="inlineStr">
        <is>
          <t>Q1FY27</t>
        </is>
      </c>
      <c r="E1478" s="18" t="n">
        <v>511.1815</v>
      </c>
      <c r="F1478" s="8" t="n">
        <v>241551.8959</v>
      </c>
      <c r="G1478" s="9" t="n">
        <v>155515531</v>
      </c>
      <c r="H1478" s="18" t="n">
        <v>0.0002</v>
      </c>
      <c r="I1478" s="8" t="n">
        <v>0.013</v>
      </c>
      <c r="J1478" s="9" t="n">
        <v>20</v>
      </c>
      <c r="K1478" s="18" t="n">
        <v>511.1817</v>
      </c>
      <c r="L1478" s="8" t="n">
        <v>241551.9089</v>
      </c>
      <c r="M1478" s="9" t="n">
        <v>155515551</v>
      </c>
      <c r="N1478" s="29" t="n">
        <v>17.9075</v>
      </c>
      <c r="O1478" s="30" t="n">
        <v>18.0775</v>
      </c>
      <c r="P1478" s="30" t="n">
        <v>16.5775</v>
      </c>
      <c r="Q1478" s="30" t="n">
        <v>16.68</v>
      </c>
      <c r="R1478" s="31" t="n">
        <v>-0.06850000000000001</v>
      </c>
    </row>
    <row r="1479">
      <c r="A1479" s="11" t="n">
        <v>46149</v>
      </c>
      <c r="B1479" s="5" t="inlineStr">
        <is>
          <t>Thursday</t>
        </is>
      </c>
      <c r="C1479" s="10" t="n">
        <v>46143</v>
      </c>
      <c r="D1479" s="5" t="inlineStr">
        <is>
          <t>Q1FY27</t>
        </is>
      </c>
      <c r="E1479" s="18" t="n">
        <v>762.8185999999999</v>
      </c>
      <c r="F1479" s="8" t="n">
        <v>908779.4978</v>
      </c>
      <c r="G1479" s="9" t="n">
        <v>581757205</v>
      </c>
      <c r="H1479" s="18" t="n">
        <v>0.0004</v>
      </c>
      <c r="I1479" s="8" t="n">
        <v>0.0179</v>
      </c>
      <c r="J1479" s="9" t="n">
        <v>24</v>
      </c>
      <c r="K1479" s="18" t="n">
        <v>762.819</v>
      </c>
      <c r="L1479" s="8" t="n">
        <v>908779.5157</v>
      </c>
      <c r="M1479" s="9" t="n">
        <v>581757229</v>
      </c>
      <c r="N1479" s="29" t="n">
        <v>16.6775</v>
      </c>
      <c r="O1479" s="30" t="n">
        <v>17.195</v>
      </c>
      <c r="P1479" s="30" t="n">
        <v>15.1675</v>
      </c>
      <c r="Q1479" s="30" t="n">
        <v>16.62</v>
      </c>
      <c r="R1479" s="31" t="n">
        <v>-0.0034</v>
      </c>
    </row>
    <row r="1480">
      <c r="A1480" s="11" t="n">
        <v>46150</v>
      </c>
      <c r="B1480" s="5" t="inlineStr">
        <is>
          <t>Friday</t>
        </is>
      </c>
      <c r="C1480" s="10" t="n">
        <v>46143</v>
      </c>
      <c r="D1480" s="5" t="inlineStr">
        <is>
          <t>Q1FY27</t>
        </is>
      </c>
      <c r="E1480" s="18" t="n">
        <v>109.7335</v>
      </c>
      <c r="F1480" s="8" t="n">
        <v>23791.9937</v>
      </c>
      <c r="G1480" s="9" t="n">
        <v>15293131</v>
      </c>
      <c r="H1480" s="18" t="n">
        <v>0.0002</v>
      </c>
      <c r="I1480" s="8" t="n">
        <v>0.009299999999999999</v>
      </c>
      <c r="J1480" s="9" t="n">
        <v>11</v>
      </c>
      <c r="K1480" s="18" t="n">
        <v>109.7337</v>
      </c>
      <c r="L1480" s="8" t="n">
        <v>23792.003</v>
      </c>
      <c r="M1480" s="9" t="n">
        <v>15293142</v>
      </c>
      <c r="N1480" s="29" t="n">
        <v>16.62</v>
      </c>
      <c r="O1480" s="30" t="n">
        <v>17.425</v>
      </c>
      <c r="P1480" s="30" t="n">
        <v>16.1625</v>
      </c>
      <c r="Q1480" s="30" t="n">
        <v>16.84</v>
      </c>
      <c r="R1480" s="31" t="n">
        <v>0.0132</v>
      </c>
    </row>
    <row r="1481">
      <c r="A1481" s="11" t="n">
        <v>46153</v>
      </c>
      <c r="B1481" s="5" t="inlineStr">
        <is>
          <t>Monday</t>
        </is>
      </c>
      <c r="C1481" s="10" t="n">
        <v>46143</v>
      </c>
      <c r="D1481" s="5" t="inlineStr">
        <is>
          <t>Q1FY27</t>
        </is>
      </c>
      <c r="E1481" s="18" t="n">
        <v>117.1295</v>
      </c>
      <c r="F1481" s="8" t="n">
        <v>30438.0892</v>
      </c>
      <c r="G1481" s="9" t="n">
        <v>19779224</v>
      </c>
      <c r="H1481" s="18" t="n">
        <v>0.0001</v>
      </c>
      <c r="I1481" s="8" t="n">
        <v>0.0039</v>
      </c>
      <c r="J1481" s="9" t="n">
        <v>6</v>
      </c>
      <c r="K1481" s="18" t="n">
        <v>117.1296</v>
      </c>
      <c r="L1481" s="8" t="n">
        <v>30438.0931</v>
      </c>
      <c r="M1481" s="9" t="n">
        <v>19779230</v>
      </c>
      <c r="N1481" s="29" t="n">
        <v>16.84</v>
      </c>
      <c r="O1481" s="30" t="n">
        <v>18.9675</v>
      </c>
      <c r="P1481" s="30" t="n">
        <v>16.84</v>
      </c>
      <c r="Q1481" s="30" t="n">
        <v>18.55</v>
      </c>
      <c r="R1481" s="31" t="n">
        <v>0.1015</v>
      </c>
    </row>
    <row r="1482">
      <c r="A1482" s="11" t="n">
        <v>46154</v>
      </c>
      <c r="B1482" s="5" t="inlineStr">
        <is>
          <t>Tuesday</t>
        </is>
      </c>
      <c r="C1482" s="10" t="n">
        <v>46143</v>
      </c>
      <c r="D1482" s="5" t="inlineStr">
        <is>
          <t>Q1FY27</t>
        </is>
      </c>
      <c r="E1482" s="18" t="n">
        <v>120.7882</v>
      </c>
      <c r="F1482" s="8" t="n">
        <v>41438.3034</v>
      </c>
      <c r="G1482" s="9" t="n">
        <v>27319060</v>
      </c>
      <c r="H1482" s="18" t="n">
        <v>0</v>
      </c>
      <c r="I1482" s="8" t="n">
        <v>0.0007</v>
      </c>
      <c r="J1482" s="9" t="n">
        <v>1</v>
      </c>
      <c r="K1482" s="18" t="n">
        <v>120.7882</v>
      </c>
      <c r="L1482" s="8" t="n">
        <v>41438.3041</v>
      </c>
      <c r="M1482" s="9" t="n">
        <v>27319061</v>
      </c>
      <c r="N1482" s="29" t="n">
        <v>18.5525</v>
      </c>
      <c r="O1482" s="30" t="n">
        <v>19.46</v>
      </c>
      <c r="P1482" s="30" t="n">
        <v>17.63</v>
      </c>
      <c r="Q1482" s="30" t="n">
        <v>19.28</v>
      </c>
      <c r="R1482" s="31" t="n">
        <v>0.0392</v>
      </c>
    </row>
    <row r="1483">
      <c r="A1483" s="11" t="n">
        <v>46155</v>
      </c>
      <c r="B1483" s="5" t="inlineStr">
        <is>
          <t>Wednesday</t>
        </is>
      </c>
      <c r="C1483" s="10" t="n">
        <v>46143</v>
      </c>
      <c r="D1483" s="5" t="inlineStr">
        <is>
          <t>Q1FY27</t>
        </is>
      </c>
      <c r="E1483" s="18" t="n">
        <v>532.8794</v>
      </c>
      <c r="F1483" s="8" t="n">
        <v>221268.7573</v>
      </c>
      <c r="G1483" s="9" t="n">
        <v>147641694</v>
      </c>
      <c r="H1483" s="18" t="n">
        <v>0</v>
      </c>
      <c r="I1483" s="8" t="n">
        <v>0.0046</v>
      </c>
      <c r="J1483" s="9" t="n">
        <v>7</v>
      </c>
      <c r="K1483" s="18" t="n">
        <v>532.8794</v>
      </c>
      <c r="L1483" s="8" t="n">
        <v>221268.7619</v>
      </c>
      <c r="M1483" s="9" t="n">
        <v>147641701</v>
      </c>
      <c r="N1483" s="29" t="n">
        <v>19.28</v>
      </c>
      <c r="O1483" s="30" t="n">
        <v>20.125</v>
      </c>
      <c r="P1483" s="30" t="n">
        <v>18.3575</v>
      </c>
      <c r="Q1483" s="30" t="n">
        <v>19.43</v>
      </c>
      <c r="R1483" s="31" t="n">
        <v>0.0078</v>
      </c>
    </row>
    <row r="1484">
      <c r="A1484" s="11" t="n">
        <v>46156</v>
      </c>
      <c r="B1484" s="5" t="inlineStr">
        <is>
          <t>Thursday</t>
        </is>
      </c>
      <c r="C1484" s="10" t="n">
        <v>46143</v>
      </c>
      <c r="D1484" s="5" t="inlineStr">
        <is>
          <t>Q1FY27</t>
        </is>
      </c>
      <c r="E1484" s="18" t="n">
        <v>787.8599</v>
      </c>
      <c r="F1484" s="8" t="n">
        <v>889443.8023</v>
      </c>
      <c r="G1484" s="9" t="n">
        <v>590768216</v>
      </c>
      <c r="H1484" s="18" t="n">
        <v>0.0001</v>
      </c>
      <c r="I1484" s="8" t="n">
        <v>0.0052</v>
      </c>
      <c r="J1484" s="9" t="n">
        <v>5</v>
      </c>
      <c r="K1484" s="18" t="n">
        <v>787.86</v>
      </c>
      <c r="L1484" s="8" t="n">
        <v>889443.8075</v>
      </c>
      <c r="M1484" s="9" t="n">
        <v>590768221</v>
      </c>
      <c r="N1484" s="29" t="n">
        <v>19.425</v>
      </c>
      <c r="O1484" s="30" t="n">
        <v>19.425</v>
      </c>
      <c r="P1484" s="30" t="n">
        <v>18.3875</v>
      </c>
      <c r="Q1484" s="30" t="n">
        <v>18.61</v>
      </c>
      <c r="R1484" s="31" t="n">
        <v>-0.042</v>
      </c>
    </row>
    <row r="1485">
      <c r="A1485" s="11" t="n">
        <v>46157</v>
      </c>
      <c r="B1485" s="5" t="inlineStr">
        <is>
          <t>Friday</t>
        </is>
      </c>
      <c r="C1485" s="10" t="n">
        <v>46143</v>
      </c>
      <c r="D1485" s="5" t="inlineStr">
        <is>
          <t>Q1FY27</t>
        </is>
      </c>
      <c r="E1485" s="18" t="n">
        <v>128.9425</v>
      </c>
      <c r="F1485" s="8" t="n">
        <v>24908.6756</v>
      </c>
      <c r="G1485" s="9" t="n">
        <v>16405476</v>
      </c>
      <c r="H1485" s="18" t="n">
        <v>0</v>
      </c>
      <c r="I1485" s="8" t="n">
        <v>0</v>
      </c>
      <c r="J1485" s="9" t="n">
        <v>0</v>
      </c>
      <c r="K1485" s="18" t="n">
        <v>128.9425</v>
      </c>
      <c r="L1485" s="8" t="n">
        <v>24908.6756</v>
      </c>
      <c r="M1485" s="9" t="n">
        <v>16405476</v>
      </c>
      <c r="N1485" s="29" t="n">
        <v>18.6125</v>
      </c>
      <c r="O1485" s="30" t="n">
        <v>19.0125</v>
      </c>
      <c r="P1485" s="30" t="n">
        <v>17.4225</v>
      </c>
      <c r="Q1485" s="30" t="n">
        <v>18.79</v>
      </c>
      <c r="R1485" s="31" t="n">
        <v>0.0095</v>
      </c>
    </row>
    <row r="1486">
      <c r="A1486" s="11" t="n">
        <v>46160</v>
      </c>
      <c r="B1486" s="5" t="inlineStr">
        <is>
          <t>Monday</t>
        </is>
      </c>
      <c r="C1486" s="10" t="n">
        <v>46143</v>
      </c>
      <c r="D1486" s="5" t="inlineStr">
        <is>
          <t>Q1FY27</t>
        </is>
      </c>
      <c r="E1486" s="18" t="n">
        <v>157.7394</v>
      </c>
      <c r="F1486" s="8" t="n">
        <v>35776.5172</v>
      </c>
      <c r="G1486" s="9" t="n">
        <v>23780074</v>
      </c>
      <c r="H1486" s="18" t="n">
        <v>0</v>
      </c>
      <c r="I1486" s="8" t="n">
        <v>0.0027</v>
      </c>
      <c r="J1486" s="9" t="n">
        <v>3</v>
      </c>
      <c r="K1486" s="18" t="n">
        <v>157.7394</v>
      </c>
      <c r="L1486" s="8" t="n">
        <v>35776.5199</v>
      </c>
      <c r="M1486" s="9" t="n">
        <v>23780077</v>
      </c>
      <c r="N1486" s="29" t="n">
        <v>18.79</v>
      </c>
      <c r="O1486" s="30" t="n">
        <v>20.0575</v>
      </c>
      <c r="P1486" s="30" t="n">
        <v>17.72</v>
      </c>
      <c r="Q1486" s="30" t="n">
        <v>19.63</v>
      </c>
      <c r="R1486" s="31" t="n">
        <v>0.0447</v>
      </c>
    </row>
    <row r="1487">
      <c r="A1487" s="11" t="n">
        <v>46161</v>
      </c>
      <c r="B1487" s="5" t="inlineStr">
        <is>
          <t>Tuesday</t>
        </is>
      </c>
      <c r="C1487" s="10" t="n">
        <v>46143</v>
      </c>
      <c r="D1487" s="5" t="inlineStr">
        <is>
          <t>Q1FY27</t>
        </is>
      </c>
      <c r="E1487" s="18" t="n">
        <v>115.9833</v>
      </c>
      <c r="F1487" s="8" t="n">
        <v>39961.503</v>
      </c>
      <c r="G1487" s="9" t="n">
        <v>26464190</v>
      </c>
      <c r="H1487" s="18" t="n">
        <v>0.0001</v>
      </c>
      <c r="I1487" s="8" t="n">
        <v>0.0031</v>
      </c>
      <c r="J1487" s="9" t="n">
        <v>5</v>
      </c>
      <c r="K1487" s="18" t="n">
        <v>115.9834</v>
      </c>
      <c r="L1487" s="8" t="n">
        <v>39961.5061</v>
      </c>
      <c r="M1487" s="9" t="n">
        <v>26464195</v>
      </c>
      <c r="N1487" s="29" t="n">
        <v>19.63</v>
      </c>
      <c r="O1487" s="30" t="n">
        <v>19.63</v>
      </c>
      <c r="P1487" s="30" t="n">
        <v>18.2675</v>
      </c>
      <c r="Q1487" s="30" t="n">
        <v>18.68</v>
      </c>
      <c r="R1487" s="31" t="n">
        <v>-0.0484</v>
      </c>
    </row>
    <row r="1488">
      <c r="A1488" s="11" t="n">
        <v>46162</v>
      </c>
      <c r="B1488" s="5" t="inlineStr">
        <is>
          <t>Wednesday</t>
        </is>
      </c>
      <c r="C1488" s="10" t="n">
        <v>46143</v>
      </c>
      <c r="D1488" s="5" t="inlineStr">
        <is>
          <t>Q1FY27</t>
        </is>
      </c>
      <c r="E1488" s="18" t="n">
        <v>423.1005</v>
      </c>
      <c r="F1488" s="8" t="n">
        <v>182381.2445</v>
      </c>
      <c r="G1488" s="9" t="n">
        <v>121235257</v>
      </c>
      <c r="H1488" s="18" t="n">
        <v>0</v>
      </c>
      <c r="I1488" s="8" t="n">
        <v>0.0007</v>
      </c>
      <c r="J1488" s="9" t="n">
        <v>1</v>
      </c>
      <c r="K1488" s="18" t="n">
        <v>423.1005</v>
      </c>
      <c r="L1488" s="8" t="n">
        <v>182381.2452</v>
      </c>
      <c r="M1488" s="9" t="n">
        <v>121235258</v>
      </c>
      <c r="N1488" s="29" t="n">
        <v>18.675</v>
      </c>
      <c r="O1488" s="30" t="n">
        <v>19.455</v>
      </c>
      <c r="P1488" s="30" t="n">
        <v>18.0575</v>
      </c>
      <c r="Q1488" s="30" t="n">
        <v>18.44</v>
      </c>
      <c r="R1488" s="31" t="n">
        <v>-0.0126</v>
      </c>
    </row>
    <row r="1489">
      <c r="A1489" s="11" t="n">
        <v>46163</v>
      </c>
      <c r="B1489" s="5" t="inlineStr">
        <is>
          <t>Thursday</t>
        </is>
      </c>
      <c r="C1489" s="10" t="n">
        <v>46143</v>
      </c>
      <c r="D1489" s="5" t="inlineStr">
        <is>
          <t>Q1FY27</t>
        </is>
      </c>
      <c r="E1489" s="18" t="n">
        <v>666.8677</v>
      </c>
      <c r="F1489" s="8" t="n">
        <v>807558.901</v>
      </c>
      <c r="G1489" s="9" t="n">
        <v>535516122</v>
      </c>
      <c r="H1489" s="18" t="n">
        <v>0</v>
      </c>
      <c r="I1489" s="8" t="n">
        <v>0.0012</v>
      </c>
      <c r="J1489" s="9" t="n">
        <v>2</v>
      </c>
      <c r="K1489" s="18" t="n">
        <v>666.8677</v>
      </c>
      <c r="L1489" s="8" t="n">
        <v>807558.9022</v>
      </c>
      <c r="M1489" s="9" t="n">
        <v>535516124</v>
      </c>
      <c r="N1489" s="29" t="n">
        <v>18.44</v>
      </c>
      <c r="O1489" s="30" t="n">
        <v>18.44</v>
      </c>
      <c r="P1489" s="30" t="n">
        <v>17.425</v>
      </c>
      <c r="Q1489" s="30" t="n">
        <v>17.82</v>
      </c>
      <c r="R1489" s="31" t="n">
        <v>-0.0336</v>
      </c>
    </row>
    <row r="1490">
      <c r="A1490" s="11" t="n">
        <v>46164</v>
      </c>
      <c r="B1490" s="5" t="inlineStr">
        <is>
          <t>Friday</t>
        </is>
      </c>
      <c r="C1490" s="10" t="n">
        <v>46143</v>
      </c>
      <c r="D1490" s="5" t="inlineStr">
        <is>
          <t>Q1FY27</t>
        </is>
      </c>
      <c r="E1490" s="18" t="n">
        <v>96.59</v>
      </c>
      <c r="F1490" s="8" t="n">
        <v>23188.9019</v>
      </c>
      <c r="G1490" s="9" t="n">
        <v>15270423</v>
      </c>
      <c r="H1490" s="18" t="n">
        <v>0</v>
      </c>
      <c r="I1490" s="8" t="n">
        <v>0.0022</v>
      </c>
      <c r="J1490" s="9" t="n">
        <v>4</v>
      </c>
      <c r="K1490" s="18" t="n">
        <v>96.59</v>
      </c>
      <c r="L1490" s="8" t="n">
        <v>23188.9041</v>
      </c>
      <c r="M1490" s="9" t="n">
        <v>15270427</v>
      </c>
      <c r="N1490" s="29" t="n">
        <v>17.8225</v>
      </c>
      <c r="O1490" s="30" t="n">
        <v>19.025</v>
      </c>
      <c r="P1490" s="30" t="n">
        <v>16.465</v>
      </c>
      <c r="Q1490" s="30" t="n">
        <v>17.91</v>
      </c>
      <c r="R1490" s="31" t="n">
        <v>0.0049</v>
      </c>
    </row>
    <row r="1491">
      <c r="A1491" s="11" t="n">
        <v>46167</v>
      </c>
      <c r="B1491" s="5" t="inlineStr">
        <is>
          <t>Monday</t>
        </is>
      </c>
      <c r="C1491" s="10" t="n">
        <v>46143</v>
      </c>
      <c r="D1491" s="5" t="inlineStr">
        <is>
          <t>Q1FY27</t>
        </is>
      </c>
      <c r="E1491" s="18" t="n">
        <v>93.4584</v>
      </c>
      <c r="F1491" s="8" t="n">
        <v>30533.2006</v>
      </c>
      <c r="G1491" s="9" t="n">
        <v>19982281</v>
      </c>
      <c r="H1491" s="18" t="n">
        <v>0</v>
      </c>
      <c r="I1491" s="8" t="n">
        <v>0.0043</v>
      </c>
      <c r="J1491" s="9" t="n">
        <v>6</v>
      </c>
      <c r="K1491" s="18" t="n">
        <v>93.4584</v>
      </c>
      <c r="L1491" s="8" t="n">
        <v>30533.2049</v>
      </c>
      <c r="M1491" s="9" t="n">
        <v>19982287</v>
      </c>
      <c r="N1491" s="29" t="n">
        <v>17.91</v>
      </c>
      <c r="O1491" s="30" t="n">
        <v>17.91</v>
      </c>
      <c r="P1491" s="30" t="n">
        <v>16.3925</v>
      </c>
      <c r="Q1491" s="30" t="n">
        <v>16.7</v>
      </c>
      <c r="R1491" s="31" t="n">
        <v>-0.06759999999999999</v>
      </c>
    </row>
    <row r="1492">
      <c r="A1492" s="11" t="n">
        <v>46168</v>
      </c>
      <c r="B1492" s="5" t="inlineStr">
        <is>
          <t>Tuesday</t>
        </is>
      </c>
      <c r="C1492" s="10" t="n">
        <v>46143</v>
      </c>
      <c r="D1492" s="5" t="inlineStr">
        <is>
          <t>Q1FY27</t>
        </is>
      </c>
      <c r="E1492" s="18" t="n">
        <v>103.5573</v>
      </c>
      <c r="F1492" s="8" t="n">
        <v>49749.4388</v>
      </c>
      <c r="G1492" s="9" t="n">
        <v>32526407</v>
      </c>
      <c r="H1492" s="18" t="n">
        <v>0</v>
      </c>
      <c r="I1492" s="8" t="n">
        <v>0.0003</v>
      </c>
      <c r="J1492" s="9" t="n">
        <v>1</v>
      </c>
      <c r="K1492" s="18" t="n">
        <v>103.5573</v>
      </c>
      <c r="L1492" s="8" t="n">
        <v>49749.4391</v>
      </c>
      <c r="M1492" s="9" t="n">
        <v>32526408</v>
      </c>
      <c r="N1492" s="29" t="n">
        <v>16.7025</v>
      </c>
      <c r="O1492" s="30" t="n">
        <v>16.96</v>
      </c>
      <c r="P1492" s="30" t="n">
        <v>15.3625</v>
      </c>
      <c r="Q1492" s="30" t="n">
        <v>16.13</v>
      </c>
      <c r="R1492" s="31" t="n">
        <v>-0.0343</v>
      </c>
    </row>
    <row r="1493">
      <c r="A1493" s="11" t="n">
        <v>46169</v>
      </c>
      <c r="B1493" s="5" t="inlineStr">
        <is>
          <t>Wednesday</t>
        </is>
      </c>
      <c r="C1493" s="10" t="n">
        <v>46143</v>
      </c>
      <c r="D1493" s="5" t="inlineStr">
        <is>
          <t>Q1FY27</t>
        </is>
      </c>
      <c r="E1493" s="18" t="n">
        <v>516.601</v>
      </c>
      <c r="F1493" s="8" t="n">
        <v>701161.5298</v>
      </c>
      <c r="G1493" s="9" t="n">
        <v>459712132</v>
      </c>
      <c r="H1493" s="18" t="n">
        <v>0</v>
      </c>
      <c r="I1493" s="8" t="n">
        <v>0.0015</v>
      </c>
      <c r="J1493" s="9" t="n">
        <v>2</v>
      </c>
      <c r="K1493" s="18" t="n">
        <v>516.601</v>
      </c>
      <c r="L1493" s="8" t="n">
        <v>701161.5313</v>
      </c>
      <c r="M1493" s="9" t="n">
        <v>459712134</v>
      </c>
      <c r="N1493" s="29" t="n">
        <v>16.1325</v>
      </c>
      <c r="O1493" s="30" t="n">
        <v>16.3275</v>
      </c>
      <c r="P1493" s="30" t="n">
        <v>14.6975</v>
      </c>
      <c r="Q1493" s="30" t="n">
        <v>14.98</v>
      </c>
      <c r="R1493" s="31" t="n">
        <v>-0.07140000000000001</v>
      </c>
    </row>
    <row r="1494">
      <c r="A1494" s="11" t="n">
        <v>46171</v>
      </c>
      <c r="B1494" s="5" t="inlineStr">
        <is>
          <t>Friday</t>
        </is>
      </c>
      <c r="C1494" s="10" t="n">
        <v>46143</v>
      </c>
      <c r="D1494" s="5" t="inlineStr">
        <is>
          <t>Q1FY27</t>
        </is>
      </c>
      <c r="E1494" s="18" t="n">
        <v>121.9833</v>
      </c>
      <c r="F1494" s="8" t="n">
        <v>29757.0664</v>
      </c>
      <c r="G1494" s="9" t="n">
        <v>19562426</v>
      </c>
      <c r="H1494" s="18" t="n">
        <v>0.0003</v>
      </c>
      <c r="I1494" s="8" t="n">
        <v>0.0135</v>
      </c>
      <c r="J1494" s="9" t="n">
        <v>21</v>
      </c>
      <c r="K1494" s="18" t="n">
        <v>121.9836</v>
      </c>
      <c r="L1494" s="8" t="n">
        <v>29757.0799</v>
      </c>
      <c r="M1494" s="9" t="n">
        <v>19562447</v>
      </c>
      <c r="N1494" s="29" t="n">
        <v>14.9825</v>
      </c>
      <c r="O1494" s="30" t="n">
        <v>16.5525</v>
      </c>
      <c r="P1494" s="30" t="n">
        <v>14.5925</v>
      </c>
      <c r="Q1494" s="30" t="n">
        <v>16.19</v>
      </c>
      <c r="R1494" s="31" t="n">
        <v>0.0806</v>
      </c>
    </row>
    <row r="1495">
      <c r="A1495" s="11" t="n">
        <v>46174</v>
      </c>
      <c r="B1495" s="5" t="inlineStr">
        <is>
          <t>Monday</t>
        </is>
      </c>
      <c r="C1495" s="10" t="n">
        <v>46174</v>
      </c>
      <c r="D1495" s="5" t="inlineStr">
        <is>
          <t>Q1FY27</t>
        </is>
      </c>
      <c r="E1495" s="18" t="n">
        <v>123.0054</v>
      </c>
      <c r="F1495" s="8" t="n">
        <v>34026.3428</v>
      </c>
      <c r="G1495" s="9" t="n">
        <v>22617873</v>
      </c>
      <c r="H1495" s="18" t="n">
        <v>0.0001</v>
      </c>
      <c r="I1495" s="8" t="n">
        <v>0.005</v>
      </c>
      <c r="J1495" s="9" t="n">
        <v>7</v>
      </c>
      <c r="K1495" s="18" t="n">
        <v>123.0055</v>
      </c>
      <c r="L1495" s="8" t="n">
        <v>34026.3478</v>
      </c>
      <c r="M1495" s="9" t="n">
        <v>22617880</v>
      </c>
      <c r="N1495" s="29" t="n">
        <v>16.185</v>
      </c>
      <c r="O1495" s="30" t="n">
        <v>16.9175</v>
      </c>
      <c r="P1495" s="30" t="n">
        <v>13.9125</v>
      </c>
      <c r="Q1495" s="30" t="n">
        <v>16.54</v>
      </c>
      <c r="R1495" s="31" t="n">
        <v>0.0219</v>
      </c>
    </row>
    <row r="1496">
      <c r="A1496" s="11" t="n">
        <v>46175</v>
      </c>
      <c r="B1496" s="5" t="inlineStr">
        <is>
          <t>Tuesday</t>
        </is>
      </c>
      <c r="C1496" s="10" t="n">
        <v>46174</v>
      </c>
      <c r="D1496" s="5" t="inlineStr">
        <is>
          <t>Q1FY27</t>
        </is>
      </c>
      <c r="E1496" s="18" t="n">
        <v>135.677</v>
      </c>
      <c r="F1496" s="8" t="n">
        <v>51079.2168</v>
      </c>
      <c r="G1496" s="9" t="n">
        <v>34186552</v>
      </c>
      <c r="H1496" s="18" t="n">
        <v>0.0001</v>
      </c>
      <c r="I1496" s="8" t="n">
        <v>0.0051</v>
      </c>
      <c r="J1496" s="9" t="n">
        <v>7</v>
      </c>
      <c r="K1496" s="18" t="n">
        <v>135.6771</v>
      </c>
      <c r="L1496" s="8" t="n">
        <v>51079.2219</v>
      </c>
      <c r="M1496" s="9" t="n">
        <v>34186559</v>
      </c>
      <c r="N1496" s="29" t="n">
        <v>16.5425</v>
      </c>
      <c r="O1496" s="30" t="n">
        <v>16.5425</v>
      </c>
      <c r="P1496" s="30" t="n">
        <v>15.115</v>
      </c>
      <c r="Q1496" s="30" t="n">
        <v>15.36</v>
      </c>
      <c r="R1496" s="31" t="n">
        <v>-0.07149999999999999</v>
      </c>
    </row>
    <row r="1497">
      <c r="A1497" s="11" t="n">
        <v>46176</v>
      </c>
      <c r="B1497" s="5" t="inlineStr">
        <is>
          <t>Wednesday</t>
        </is>
      </c>
      <c r="C1497" s="10" t="n">
        <v>46174</v>
      </c>
      <c r="D1497" s="5" t="inlineStr">
        <is>
          <t>Q1FY27</t>
        </is>
      </c>
      <c r="E1497" s="18" t="n">
        <v>561.2782999999999</v>
      </c>
      <c r="F1497" s="8" t="n">
        <v>254764.2468</v>
      </c>
      <c r="G1497" s="9" t="n">
        <v>171183016</v>
      </c>
      <c r="H1497" s="18" t="n">
        <v>0.0048</v>
      </c>
      <c r="I1497" s="8" t="n">
        <v>0.1604</v>
      </c>
      <c r="J1497" s="9" t="n">
        <v>221</v>
      </c>
      <c r="K1497" s="18" t="n">
        <v>561.2831</v>
      </c>
      <c r="L1497" s="8" t="n">
        <v>254764.4072</v>
      </c>
      <c r="M1497" s="9" t="n">
        <v>171183237</v>
      </c>
      <c r="N1497" s="29" t="n">
        <v>15.355</v>
      </c>
      <c r="O1497" s="30" t="n">
        <v>16.98</v>
      </c>
      <c r="P1497" s="30" t="n">
        <v>14.85</v>
      </c>
      <c r="Q1497" s="30" t="n">
        <v>16.28</v>
      </c>
      <c r="R1497" s="31" t="n">
        <v>0.0602</v>
      </c>
    </row>
    <row r="1498">
      <c r="A1498" s="11" t="n">
        <v>46177</v>
      </c>
      <c r="B1498" s="5" t="inlineStr">
        <is>
          <t>Thursday</t>
        </is>
      </c>
      <c r="C1498" s="10" t="n">
        <v>46174</v>
      </c>
      <c r="D1498" s="5" t="inlineStr">
        <is>
          <t>Q1FY27</t>
        </is>
      </c>
      <c r="E1498" s="18" t="n">
        <v>716.7985</v>
      </c>
      <c r="F1498" s="8" t="n">
        <v>841196.0928</v>
      </c>
      <c r="G1498" s="9" t="n">
        <v>565262823</v>
      </c>
      <c r="H1498" s="18" t="n">
        <v>0.0002</v>
      </c>
      <c r="I1498" s="8" t="n">
        <v>0.0095</v>
      </c>
      <c r="J1498" s="9" t="n">
        <v>12</v>
      </c>
      <c r="K1498" s="18" t="n">
        <v>716.7987000000001</v>
      </c>
      <c r="L1498" s="8" t="n">
        <v>841196.1023</v>
      </c>
      <c r="M1498" s="9" t="n">
        <v>565262835</v>
      </c>
      <c r="N1498" s="29" t="n">
        <v>16.2775</v>
      </c>
      <c r="O1498" s="30" t="n">
        <v>16.405</v>
      </c>
      <c r="P1498" s="30" t="n">
        <v>15.53</v>
      </c>
      <c r="Q1498" s="30" t="n">
        <v>15.89</v>
      </c>
      <c r="R1498" s="31" t="n">
        <v>-0.0238</v>
      </c>
    </row>
    <row r="1499">
      <c r="A1499" s="11" t="n">
        <v>46178</v>
      </c>
      <c r="B1499" s="5" t="inlineStr">
        <is>
          <t>Friday</t>
        </is>
      </c>
      <c r="C1499" s="10" t="n">
        <v>46174</v>
      </c>
      <c r="D1499" s="5" t="inlineStr">
        <is>
          <t>Q1FY27</t>
        </is>
      </c>
      <c r="E1499" s="18" t="n">
        <v>140.0853</v>
      </c>
      <c r="F1499" s="8" t="n">
        <v>30493.0293</v>
      </c>
      <c r="G1499" s="9" t="n">
        <v>20385173</v>
      </c>
      <c r="H1499" s="18" t="n">
        <v>0.0003</v>
      </c>
      <c r="I1499" s="8" t="n">
        <v>0.0195</v>
      </c>
      <c r="J1499" s="9" t="n">
        <v>29</v>
      </c>
      <c r="K1499" s="18" t="n">
        <v>140.0856</v>
      </c>
      <c r="L1499" s="8" t="n">
        <v>30493.0488</v>
      </c>
      <c r="M1499" s="9" t="n">
        <v>20385202</v>
      </c>
      <c r="N1499" s="29" t="n">
        <v>15.885</v>
      </c>
      <c r="O1499" s="30" t="n">
        <v>16.37</v>
      </c>
      <c r="P1499" s="30" t="n">
        <v>13.46</v>
      </c>
      <c r="Q1499" s="30" t="n">
        <v>15.79</v>
      </c>
      <c r="R1499" s="31" t="n">
        <v>-0.006</v>
      </c>
    </row>
    <row r="1500">
      <c r="A1500" s="11" t="n">
        <v>46181</v>
      </c>
      <c r="B1500" s="5" t="inlineStr">
        <is>
          <t>Monday</t>
        </is>
      </c>
      <c r="C1500" s="10" t="n">
        <v>46174</v>
      </c>
      <c r="D1500" s="5" t="inlineStr">
        <is>
          <t>Q1FY27</t>
        </is>
      </c>
      <c r="E1500" s="18" t="n">
        <v>113.9427</v>
      </c>
      <c r="F1500" s="8" t="n">
        <v>27845.528</v>
      </c>
      <c r="G1500" s="9" t="n">
        <v>18761627</v>
      </c>
      <c r="H1500" s="18" t="n">
        <v>0.0004</v>
      </c>
      <c r="I1500" s="8" t="n">
        <v>0.0213</v>
      </c>
      <c r="J1500" s="9" t="n">
        <v>26</v>
      </c>
      <c r="K1500" s="18" t="n">
        <v>113.9431</v>
      </c>
      <c r="L1500" s="8" t="n">
        <v>27845.5493</v>
      </c>
      <c r="M1500" s="9" t="n">
        <v>18761653</v>
      </c>
      <c r="N1500" s="29" t="n">
        <v>15.7875</v>
      </c>
      <c r="O1500" s="30" t="n">
        <v>18.44</v>
      </c>
      <c r="P1500" s="30" t="n">
        <v>15.7875</v>
      </c>
      <c r="Q1500" s="30" t="n">
        <v>17.03</v>
      </c>
      <c r="R1500" s="31" t="n">
        <v>0.07870000000000001</v>
      </c>
    </row>
    <row r="1501">
      <c r="A1501" s="11" t="n">
        <v>46182</v>
      </c>
      <c r="B1501" s="5" t="inlineStr">
        <is>
          <t>Tuesday</t>
        </is>
      </c>
      <c r="C1501" s="10" t="n">
        <v>46174</v>
      </c>
      <c r="D1501" s="5" t="inlineStr">
        <is>
          <t>Q1FY27</t>
        </is>
      </c>
      <c r="E1501" s="18" t="n">
        <v>113.9047</v>
      </c>
      <c r="F1501" s="8" t="n">
        <v>40197.5544</v>
      </c>
      <c r="G1501" s="9" t="n">
        <v>27175786</v>
      </c>
      <c r="H1501" s="18" t="n">
        <v>0.0001</v>
      </c>
      <c r="I1501" s="8" t="n">
        <v>0.0039</v>
      </c>
      <c r="J1501" s="9" t="n">
        <v>6</v>
      </c>
      <c r="K1501" s="18" t="n">
        <v>113.9048</v>
      </c>
      <c r="L1501" s="8" t="n">
        <v>40197.5583</v>
      </c>
      <c r="M1501" s="9" t="n">
        <v>27175792</v>
      </c>
      <c r="N1501" s="29" t="n">
        <v>17.0275</v>
      </c>
      <c r="O1501" s="30" t="n">
        <v>17.0275</v>
      </c>
      <c r="P1501" s="30" t="n">
        <v>15.5225</v>
      </c>
      <c r="Q1501" s="30" t="n">
        <v>15.58</v>
      </c>
      <c r="R1501" s="31" t="n">
        <v>-0.08500000000000001</v>
      </c>
    </row>
    <row r="1502">
      <c r="A1502" s="11" t="n">
        <v>46183</v>
      </c>
      <c r="B1502" s="5" t="inlineStr">
        <is>
          <t>Wednesday</t>
        </is>
      </c>
      <c r="C1502" s="10" t="n">
        <v>46174</v>
      </c>
      <c r="D1502" s="5" t="inlineStr">
        <is>
          <t>Q1FY27</t>
        </is>
      </c>
      <c r="E1502" s="18" t="n">
        <v>376.9128</v>
      </c>
      <c r="F1502" s="8" t="n">
        <v>168914.0822</v>
      </c>
      <c r="G1502" s="9" t="n">
        <v>113472849</v>
      </c>
      <c r="H1502" s="18" t="n">
        <v>0.0002</v>
      </c>
      <c r="I1502" s="8" t="n">
        <v>0.0051</v>
      </c>
      <c r="J1502" s="9" t="n">
        <v>7</v>
      </c>
      <c r="K1502" s="18" t="n">
        <v>376.913</v>
      </c>
      <c r="L1502" s="8" t="n">
        <v>168914.0873</v>
      </c>
      <c r="M1502" s="9" t="n">
        <v>113472856</v>
      </c>
      <c r="N1502" s="29" t="n">
        <v>15.575</v>
      </c>
      <c r="O1502" s="30" t="n">
        <v>15.845</v>
      </c>
      <c r="P1502" s="30" t="n">
        <v>14.9025</v>
      </c>
      <c r="Q1502" s="30" t="n">
        <v>15.63</v>
      </c>
      <c r="R1502" s="31" t="n">
        <v>0.0035</v>
      </c>
    </row>
    <row r="1503">
      <c r="A1503" s="11" t="n">
        <v>46184</v>
      </c>
      <c r="B1503" s="5" t="inlineStr">
        <is>
          <t>Thursday</t>
        </is>
      </c>
      <c r="C1503" s="10" t="n">
        <v>46174</v>
      </c>
      <c r="D1503" s="5" t="inlineStr">
        <is>
          <t>Q1FY27</t>
        </is>
      </c>
      <c r="E1503" s="18" t="n">
        <v>657.4981</v>
      </c>
      <c r="F1503" s="8" t="n">
        <v>823709.0676</v>
      </c>
      <c r="G1503" s="9" t="n">
        <v>556418080</v>
      </c>
      <c r="H1503" s="18" t="n">
        <v>0</v>
      </c>
      <c r="I1503" s="8" t="n">
        <v>0.0021</v>
      </c>
      <c r="J1503" s="9" t="n">
        <v>3</v>
      </c>
      <c r="K1503" s="18" t="n">
        <v>657.4981</v>
      </c>
      <c r="L1503" s="8" t="n">
        <v>823709.0697</v>
      </c>
      <c r="M1503" s="9" t="n">
        <v>556418083</v>
      </c>
      <c r="N1503" s="29" t="n">
        <v>15.6325</v>
      </c>
      <c r="O1503" s="30" t="n">
        <v>15.945</v>
      </c>
      <c r="P1503" s="30" t="n">
        <v>15.1225</v>
      </c>
      <c r="Q1503" s="30" t="n">
        <v>15.61</v>
      </c>
      <c r="R1503" s="31" t="n">
        <v>-0.0014</v>
      </c>
    </row>
    <row r="1504">
      <c r="A1504" s="11" t="n">
        <v>46185</v>
      </c>
      <c r="B1504" s="5" t="inlineStr">
        <is>
          <t>Friday</t>
        </is>
      </c>
      <c r="C1504" s="10" t="n">
        <v>46174</v>
      </c>
      <c r="D1504" s="5" t="inlineStr">
        <is>
          <t>Q1FY27</t>
        </is>
      </c>
      <c r="E1504" s="18" t="n">
        <v>130.8043</v>
      </c>
      <c r="F1504" s="8" t="n">
        <v>31543.5969</v>
      </c>
      <c r="G1504" s="9" t="n">
        <v>20963884</v>
      </c>
      <c r="H1504" s="18" t="n">
        <v>0.0041</v>
      </c>
      <c r="I1504" s="8" t="n">
        <v>0.1691</v>
      </c>
      <c r="J1504" s="9" t="n">
        <v>228</v>
      </c>
      <c r="K1504" s="18" t="n">
        <v>130.8084</v>
      </c>
      <c r="L1504" s="8" t="n">
        <v>31543.766</v>
      </c>
      <c r="M1504" s="9" t="n">
        <v>20964112</v>
      </c>
      <c r="N1504" s="29" t="n">
        <v>15.6125</v>
      </c>
      <c r="O1504" s="30" t="n">
        <v>15.6125</v>
      </c>
      <c r="P1504" s="30" t="n">
        <v>14.395</v>
      </c>
      <c r="Q1504" s="30" t="n">
        <v>14.72</v>
      </c>
      <c r="R1504" s="31" t="n">
        <v>-0.0572</v>
      </c>
    </row>
    <row r="1505">
      <c r="A1505" s="11" t="n">
        <v>46188</v>
      </c>
      <c r="B1505" s="5" t="inlineStr">
        <is>
          <t>Monday</t>
        </is>
      </c>
      <c r="C1505" s="10" t="n">
        <v>46174</v>
      </c>
      <c r="D1505" s="5" t="inlineStr">
        <is>
          <t>Q1FY27</t>
        </is>
      </c>
      <c r="E1505" s="18" t="n">
        <v>120.8054</v>
      </c>
      <c r="F1505" s="8" t="n">
        <v>36443.0432</v>
      </c>
      <c r="G1505" s="9" t="n">
        <v>23781338</v>
      </c>
      <c r="H1505" s="18" t="n">
        <v>0.0036</v>
      </c>
      <c r="I1505" s="8" t="n">
        <v>0.1051</v>
      </c>
      <c r="J1505" s="9" t="n">
        <v>148</v>
      </c>
      <c r="K1505" s="18" t="n">
        <v>120.809</v>
      </c>
      <c r="L1505" s="8" t="n">
        <v>36443.1483</v>
      </c>
      <c r="M1505" s="9" t="n">
        <v>23781486</v>
      </c>
      <c r="N1505" s="29" t="n">
        <v>14.7175</v>
      </c>
      <c r="O1505" s="30" t="n">
        <v>14.7175</v>
      </c>
      <c r="P1505" s="30" t="n">
        <v>13.5575</v>
      </c>
      <c r="Q1505" s="30" t="n">
        <v>14.35</v>
      </c>
      <c r="R1505" s="31" t="n">
        <v>-0.025</v>
      </c>
    </row>
    <row r="1506">
      <c r="A1506" s="11" t="n">
        <v>46189</v>
      </c>
      <c r="B1506" s="5" t="inlineStr">
        <is>
          <t>Tuesday</t>
        </is>
      </c>
      <c r="C1506" s="10" t="n">
        <v>46174</v>
      </c>
      <c r="D1506" s="5" t="inlineStr">
        <is>
          <t>Q1FY27</t>
        </is>
      </c>
      <c r="E1506" s="18" t="n">
        <v>91.5692</v>
      </c>
      <c r="F1506" s="8" t="n">
        <v>37613.6801</v>
      </c>
      <c r="G1506" s="9" t="n">
        <v>24531003</v>
      </c>
      <c r="H1506" s="18" t="n">
        <v>0.0005999999999999999</v>
      </c>
      <c r="I1506" s="8" t="n">
        <v>0.0331</v>
      </c>
      <c r="J1506" s="9" t="n">
        <v>59</v>
      </c>
      <c r="K1506" s="18" t="n">
        <v>91.5698</v>
      </c>
      <c r="L1506" s="8" t="n">
        <v>37613.7132</v>
      </c>
      <c r="M1506" s="9" t="n">
        <v>24531062</v>
      </c>
      <c r="N1506" s="29" t="n">
        <v>14.3525</v>
      </c>
      <c r="O1506" s="30" t="n">
        <v>14.3525</v>
      </c>
      <c r="P1506" s="30" t="n">
        <v>13.01</v>
      </c>
      <c r="Q1506" s="30" t="n">
        <v>13.36</v>
      </c>
      <c r="R1506" s="31" t="n">
        <v>-0.0692</v>
      </c>
    </row>
    <row r="1507">
      <c r="A1507" s="11" t="n">
        <v>46190</v>
      </c>
      <c r="B1507" s="5" t="inlineStr">
        <is>
          <t>Wednesday</t>
        </is>
      </c>
      <c r="C1507" s="10" t="n">
        <v>46174</v>
      </c>
      <c r="D1507" s="5" t="inlineStr">
        <is>
          <t>Q1FY27</t>
        </is>
      </c>
      <c r="E1507" s="18" t="n">
        <v>267.7849</v>
      </c>
      <c r="F1507" s="8" t="n">
        <v>141813.2623</v>
      </c>
      <c r="G1507" s="9" t="n">
        <v>92024524</v>
      </c>
      <c r="H1507" s="18" t="n">
        <v>0.0005</v>
      </c>
      <c r="I1507" s="8" t="n">
        <v>0.0349</v>
      </c>
      <c r="J1507" s="9" t="n">
        <v>60</v>
      </c>
      <c r="K1507" s="18" t="n">
        <v>267.7854</v>
      </c>
      <c r="L1507" s="8" t="n">
        <v>141813.2972</v>
      </c>
      <c r="M1507" s="9" t="n">
        <v>92024584</v>
      </c>
      <c r="N1507" s="29" t="n">
        <v>13.3625</v>
      </c>
      <c r="O1507" s="30" t="n">
        <v>13.5325</v>
      </c>
      <c r="P1507" s="30" t="n">
        <v>12.35</v>
      </c>
      <c r="Q1507" s="30" t="n">
        <v>13.19</v>
      </c>
      <c r="R1507" s="31" t="n">
        <v>-0.0129</v>
      </c>
    </row>
    <row r="1508">
      <c r="A1508" s="11" t="n">
        <v>46191</v>
      </c>
      <c r="B1508" s="5" t="inlineStr">
        <is>
          <t>Thursday</t>
        </is>
      </c>
      <c r="C1508" s="10" t="n">
        <v>46174</v>
      </c>
      <c r="D1508" s="5" t="inlineStr">
        <is>
          <t>Q1FY27</t>
        </is>
      </c>
      <c r="E1508" s="18" t="n">
        <v>488.0309</v>
      </c>
      <c r="F1508" s="8" t="n">
        <v>743319.3608</v>
      </c>
      <c r="G1508" s="9" t="n">
        <v>481104743</v>
      </c>
      <c r="H1508" s="18" t="n">
        <v>0</v>
      </c>
      <c r="I1508" s="8" t="n">
        <v>0.003</v>
      </c>
      <c r="J1508" s="9" t="n">
        <v>4</v>
      </c>
      <c r="K1508" s="18" t="n">
        <v>488.0309</v>
      </c>
      <c r="L1508" s="8" t="n">
        <v>743319.3638000001</v>
      </c>
      <c r="M1508" s="9" t="n">
        <v>481104747</v>
      </c>
      <c r="N1508" s="29" t="n">
        <v>13.1875</v>
      </c>
      <c r="O1508" s="30" t="n">
        <v>13.225</v>
      </c>
      <c r="P1508" s="30" t="n">
        <v>11.9925</v>
      </c>
      <c r="Q1508" s="30" t="n">
        <v>12.67</v>
      </c>
      <c r="R1508" s="31" t="n">
        <v>-0.0392</v>
      </c>
    </row>
    <row r="1509">
      <c r="A1509" s="11" t="n">
        <v>46192</v>
      </c>
      <c r="B1509" s="5" t="inlineStr">
        <is>
          <t>Friday</t>
        </is>
      </c>
      <c r="C1509" s="10" t="n">
        <v>46174</v>
      </c>
      <c r="D1509" s="5" t="inlineStr">
        <is>
          <t>Q1FY27</t>
        </is>
      </c>
      <c r="E1509" s="18" t="n">
        <v>87.9318</v>
      </c>
      <c r="F1509" s="8" t="n">
        <v>23052.0008</v>
      </c>
      <c r="G1509" s="9" t="n">
        <v>14954754</v>
      </c>
      <c r="H1509" s="18" t="n">
        <v>0.0002</v>
      </c>
      <c r="I1509" s="8" t="n">
        <v>0.0078</v>
      </c>
      <c r="J1509" s="9" t="n">
        <v>10</v>
      </c>
      <c r="K1509" s="18" t="n">
        <v>87.932</v>
      </c>
      <c r="L1509" s="8" t="n">
        <v>23052.0086</v>
      </c>
      <c r="M1509" s="9" t="n">
        <v>14954764</v>
      </c>
      <c r="N1509" s="29" t="n">
        <v>12.6725</v>
      </c>
      <c r="O1509" s="30" t="n">
        <v>13.6425</v>
      </c>
      <c r="P1509" s="30" t="n">
        <v>12.07</v>
      </c>
      <c r="Q1509" s="30" t="n">
        <v>12.97</v>
      </c>
      <c r="R1509" s="31" t="n">
        <v>0.0235</v>
      </c>
    </row>
    <row r="1510">
      <c r="A1510" s="11" t="n">
        <v>46195</v>
      </c>
      <c r="B1510" s="5" t="inlineStr">
        <is>
          <t>Monday</t>
        </is>
      </c>
      <c r="C1510" s="10" t="n">
        <v>46174</v>
      </c>
      <c r="D1510" s="5" t="inlineStr">
        <is>
          <t>Q1FY27</t>
        </is>
      </c>
      <c r="E1510" s="18" t="n">
        <v>67.6326</v>
      </c>
      <c r="F1510" s="8" t="n">
        <v>23677.2425</v>
      </c>
      <c r="G1510" s="9" t="n">
        <v>15292775</v>
      </c>
      <c r="H1510" s="18" t="n">
        <v>0.0012</v>
      </c>
      <c r="I1510" s="8" t="n">
        <v>0.0526</v>
      </c>
      <c r="J1510" s="9" t="n">
        <v>81</v>
      </c>
      <c r="K1510" s="18" t="n">
        <v>67.63379999999999</v>
      </c>
      <c r="L1510" s="8" t="n">
        <v>23677.2951</v>
      </c>
      <c r="M1510" s="9" t="n">
        <v>15292856</v>
      </c>
      <c r="N1510" s="29" t="n">
        <v>12.97</v>
      </c>
      <c r="O1510" s="30" t="n">
        <v>13.51</v>
      </c>
      <c r="P1510" s="30" t="n">
        <v>12.6475</v>
      </c>
      <c r="Q1510" s="30" t="n">
        <v>12.84</v>
      </c>
      <c r="R1510" s="31" t="n">
        <v>-0.01</v>
      </c>
    </row>
    <row r="1511">
      <c r="A1511" s="11" t="n">
        <v>46196</v>
      </c>
      <c r="B1511" s="5" t="inlineStr">
        <is>
          <t>Tuesday</t>
        </is>
      </c>
      <c r="C1511" s="10" t="n">
        <v>46174</v>
      </c>
      <c r="D1511" s="5" t="inlineStr">
        <is>
          <t>Q1FY27</t>
        </is>
      </c>
      <c r="E1511" s="18" t="n">
        <v>116.7997</v>
      </c>
      <c r="F1511" s="8" t="n">
        <v>53641.3722</v>
      </c>
      <c r="G1511" s="9" t="n">
        <v>34808999</v>
      </c>
      <c r="H1511" s="18" t="n">
        <v>0.0002</v>
      </c>
      <c r="I1511" s="8" t="n">
        <v>0.0061</v>
      </c>
      <c r="J1511" s="9" t="n">
        <v>10</v>
      </c>
      <c r="K1511" s="18" t="n">
        <v>116.7999</v>
      </c>
      <c r="L1511" s="8" t="n">
        <v>53641.3783</v>
      </c>
      <c r="M1511" s="9" t="n">
        <v>34809009</v>
      </c>
      <c r="N1511" s="29" t="n">
        <v>12.8425</v>
      </c>
      <c r="O1511" s="30" t="n">
        <v>14.24</v>
      </c>
      <c r="P1511" s="30" t="n">
        <v>12.43</v>
      </c>
      <c r="Q1511" s="30" t="n">
        <v>13.94</v>
      </c>
      <c r="R1511" s="31" t="n">
        <v>0.08550000000000001</v>
      </c>
    </row>
    <row r="1512">
      <c r="A1512" s="11" t="n">
        <v>46197</v>
      </c>
      <c r="B1512" s="5" t="inlineStr">
        <is>
          <t>Wednesday</t>
        </is>
      </c>
      <c r="C1512" s="10" t="n">
        <v>46174</v>
      </c>
      <c r="D1512" s="5" t="inlineStr">
        <is>
          <t>Q1FY27</t>
        </is>
      </c>
      <c r="E1512" s="18" t="n">
        <v>383.0125</v>
      </c>
      <c r="F1512" s="8" t="n">
        <v>202022.5295</v>
      </c>
      <c r="G1512" s="9" t="n">
        <v>131167541</v>
      </c>
      <c r="H1512" s="18" t="n">
        <v>0.0002</v>
      </c>
      <c r="I1512" s="8" t="n">
        <v>0.0045</v>
      </c>
      <c r="J1512" s="9" t="n">
        <v>9</v>
      </c>
      <c r="K1512" s="18" t="n">
        <v>383.0127</v>
      </c>
      <c r="L1512" s="8" t="n">
        <v>202022.534</v>
      </c>
      <c r="M1512" s="9" t="n">
        <v>131167550</v>
      </c>
      <c r="N1512" s="29" t="n">
        <v>13.9425</v>
      </c>
      <c r="O1512" s="30" t="n">
        <v>14.3025</v>
      </c>
      <c r="P1512" s="30" t="n">
        <v>13.295</v>
      </c>
      <c r="Q1512" s="30" t="n">
        <v>13.39</v>
      </c>
      <c r="R1512" s="31" t="n">
        <v>-0.0396</v>
      </c>
    </row>
    <row r="1513">
      <c r="A1513" s="11" t="n">
        <v>46198</v>
      </c>
      <c r="B1513" s="5" t="inlineStr">
        <is>
          <t>Thursday</t>
        </is>
      </c>
      <c r="C1513" s="10" t="n">
        <v>46174</v>
      </c>
      <c r="D1513" s="5" t="inlineStr">
        <is>
          <t>Q1FY27</t>
        </is>
      </c>
      <c r="E1513" s="18" t="n">
        <v>606.8315</v>
      </c>
      <c r="F1513" s="8" t="n">
        <v>859925.8395</v>
      </c>
      <c r="G1513" s="9" t="n">
        <v>553820209</v>
      </c>
      <c r="H1513" s="18" t="n">
        <v>0.0003</v>
      </c>
      <c r="I1513" s="8" t="n">
        <v>0.025</v>
      </c>
      <c r="J1513" s="9" t="n">
        <v>37</v>
      </c>
      <c r="K1513" s="18" t="n">
        <v>606.8318</v>
      </c>
      <c r="L1513" s="8" t="n">
        <v>859925.8645</v>
      </c>
      <c r="M1513" s="9" t="n">
        <v>553820246</v>
      </c>
      <c r="N1513" s="29" t="n">
        <v>13.385</v>
      </c>
      <c r="O1513" s="30" t="n">
        <v>13.385</v>
      </c>
      <c r="P1513" s="30" t="n">
        <v>12.4325</v>
      </c>
      <c r="Q1513" s="30" t="n">
        <v>13.05</v>
      </c>
      <c r="R1513" s="31" t="n">
        <v>-0.025</v>
      </c>
    </row>
    <row r="1514">
      <c r="A1514" s="11" t="n">
        <v>46202</v>
      </c>
      <c r="B1514" s="5" t="inlineStr">
        <is>
          <t>Monday</t>
        </is>
      </c>
      <c r="C1514" s="10" t="n">
        <v>46174</v>
      </c>
      <c r="D1514" s="5" t="inlineStr">
        <is>
          <t>Q1FY27</t>
        </is>
      </c>
      <c r="E1514" s="18" t="n">
        <v>99.334</v>
      </c>
      <c r="F1514" s="8" t="n">
        <v>31532.8915</v>
      </c>
      <c r="G1514" s="9" t="n">
        <v>20445761</v>
      </c>
      <c r="H1514" s="18" t="n">
        <v>0.0001</v>
      </c>
      <c r="I1514" s="8" t="n">
        <v>0.0018</v>
      </c>
      <c r="J1514" s="9" t="n">
        <v>3</v>
      </c>
      <c r="K1514" s="18" t="n">
        <v>99.33410000000001</v>
      </c>
      <c r="L1514" s="8" t="n">
        <v>31532.8933</v>
      </c>
      <c r="M1514" s="9" t="n">
        <v>20445764</v>
      </c>
      <c r="N1514" s="29" t="n">
        <v>13.05</v>
      </c>
      <c r="O1514" s="30" t="n">
        <v>14.07</v>
      </c>
      <c r="P1514" s="30" t="n">
        <v>12.9175</v>
      </c>
      <c r="Q1514" s="30" t="n">
        <v>13.61</v>
      </c>
      <c r="R1514" s="31" t="n">
        <v>0.0429</v>
      </c>
    </row>
    <row r="1515">
      <c r="A1515" s="11" t="n">
        <v>46203</v>
      </c>
      <c r="B1515" s="5" t="inlineStr">
        <is>
          <t>Tuesday</t>
        </is>
      </c>
      <c r="C1515" s="10" t="n">
        <v>46174</v>
      </c>
      <c r="D1515" s="5" t="inlineStr">
        <is>
          <t>Q1FY27</t>
        </is>
      </c>
      <c r="E1515" s="18" t="n">
        <v>103.6948</v>
      </c>
      <c r="F1515" s="8" t="n">
        <v>40339.9736</v>
      </c>
      <c r="G1515" s="9" t="n">
        <v>26200776</v>
      </c>
      <c r="H1515" s="18" t="n">
        <v>0</v>
      </c>
      <c r="I1515" s="8" t="n">
        <v>0.0016</v>
      </c>
      <c r="J1515" s="9" t="n">
        <v>2</v>
      </c>
      <c r="K1515" s="18" t="n">
        <v>103.6948</v>
      </c>
      <c r="L1515" s="8" t="n">
        <v>40339.9752</v>
      </c>
      <c r="M1515" s="9" t="n">
        <v>26200778</v>
      </c>
      <c r="N1515" s="29" t="n">
        <v>13.61</v>
      </c>
      <c r="O1515" s="30" t="n">
        <v>13.9675</v>
      </c>
      <c r="P1515" s="30" t="n">
        <v>13.1525</v>
      </c>
      <c r="Q1515" s="30" t="n">
        <v>13.6</v>
      </c>
      <c r="R1515" s="31" t="n">
        <v>-0.0007</v>
      </c>
    </row>
    <row r="1516">
      <c r="A1516" s="11" t="n">
        <v>46204</v>
      </c>
      <c r="B1516" s="5" t="inlineStr">
        <is>
          <t>Wednesday</t>
        </is>
      </c>
      <c r="C1516" s="10" t="n">
        <v>46204</v>
      </c>
      <c r="D1516" s="5" t="inlineStr">
        <is>
          <t>Q2FY27</t>
        </is>
      </c>
      <c r="E1516" s="18" t="n">
        <v>355.1124</v>
      </c>
      <c r="F1516" s="8" t="n">
        <v>187986.0512</v>
      </c>
      <c r="G1516" s="9" t="n">
        <v>122008568</v>
      </c>
      <c r="H1516" s="18" t="n">
        <v>0.0003</v>
      </c>
      <c r="I1516" s="8" t="n">
        <v>0.0118</v>
      </c>
      <c r="J1516" s="9" t="n">
        <v>16</v>
      </c>
      <c r="K1516" s="18" t="n">
        <v>355.1127</v>
      </c>
      <c r="L1516" s="8" t="n">
        <v>187986.063</v>
      </c>
      <c r="M1516" s="9" t="n">
        <v>122008584</v>
      </c>
      <c r="N1516" s="29" t="n">
        <v>13.6</v>
      </c>
      <c r="O1516" s="30" t="n">
        <v>14.0725</v>
      </c>
      <c r="P1516" s="30" t="n">
        <v>13.15</v>
      </c>
      <c r="Q1516" s="30" t="n">
        <v>13.24</v>
      </c>
      <c r="R1516" s="31" t="n">
        <v>-0.0265</v>
      </c>
    </row>
    <row r="1517">
      <c r="A1517" s="11" t="n">
        <v>46205</v>
      </c>
      <c r="B1517" s="5" t="inlineStr">
        <is>
          <t>Thursday</t>
        </is>
      </c>
      <c r="C1517" s="10" t="n">
        <v>46204</v>
      </c>
      <c r="D1517" s="5" t="inlineStr">
        <is>
          <t>Q2FY27</t>
        </is>
      </c>
      <c r="E1517" s="18" t="n">
        <v>547.0213</v>
      </c>
      <c r="F1517" s="8" t="n">
        <v>748929.4184</v>
      </c>
      <c r="G1517" s="9" t="n">
        <v>484177046</v>
      </c>
      <c r="H1517" s="18" t="n">
        <v>0.0001</v>
      </c>
      <c r="I1517" s="8" t="n">
        <v>0.0041</v>
      </c>
      <c r="J1517" s="9" t="n">
        <v>6</v>
      </c>
      <c r="K1517" s="18" t="n">
        <v>547.0214</v>
      </c>
      <c r="L1517" s="8" t="n">
        <v>748929.4225</v>
      </c>
      <c r="M1517" s="9" t="n">
        <v>484177052</v>
      </c>
      <c r="N1517" s="29" t="n">
        <v>13.2425</v>
      </c>
      <c r="O1517" s="30" t="n">
        <v>13.2925</v>
      </c>
      <c r="P1517" s="30" t="n">
        <v>12.1925</v>
      </c>
      <c r="Q1517" s="30" t="n">
        <v>12.29</v>
      </c>
      <c r="R1517" s="31" t="n">
        <v>-0.07190000000000001</v>
      </c>
    </row>
    <row r="1518">
      <c r="A1518" s="11" t="n">
        <v>46206</v>
      </c>
      <c r="B1518" s="5" t="inlineStr">
        <is>
          <t>Friday</t>
        </is>
      </c>
      <c r="C1518" s="10" t="n">
        <v>46204</v>
      </c>
      <c r="D1518" s="5" t="inlineStr">
        <is>
          <t>Q2FY27</t>
        </is>
      </c>
      <c r="E1518" s="18" t="n">
        <v>92.11539999999999</v>
      </c>
      <c r="F1518" s="8" t="n">
        <v>26306.2134</v>
      </c>
      <c r="G1518" s="9" t="n">
        <v>16834718</v>
      </c>
      <c r="H1518" s="18" t="n">
        <v>0.0001</v>
      </c>
      <c r="I1518" s="8" t="n">
        <v>0.0075</v>
      </c>
      <c r="J1518" s="9" t="n">
        <v>14</v>
      </c>
      <c r="K1518" s="18" t="n">
        <v>92.1155</v>
      </c>
      <c r="L1518" s="8" t="n">
        <v>26306.2209</v>
      </c>
      <c r="M1518" s="9" t="n">
        <v>16834732</v>
      </c>
      <c r="N1518" s="29" t="n">
        <v>12.2875</v>
      </c>
      <c r="O1518" s="30" t="n">
        <v>12.2875</v>
      </c>
      <c r="P1518" s="30" t="n">
        <v>11.65</v>
      </c>
      <c r="Q1518" s="30" t="n">
        <v>11.8</v>
      </c>
      <c r="R1518" s="31" t="n">
        <v>-0.0397</v>
      </c>
    </row>
    <row r="1519">
      <c r="A1519" s="11" t="n">
        <v>46209</v>
      </c>
      <c r="B1519" s="5" t="inlineStr">
        <is>
          <t>Monday</t>
        </is>
      </c>
      <c r="C1519" s="10" t="n">
        <v>46204</v>
      </c>
      <c r="D1519" s="5" t="inlineStr">
        <is>
          <t>Q2FY27</t>
        </is>
      </c>
      <c r="E1519" s="18" t="n">
        <v>87.0802</v>
      </c>
      <c r="F1519" s="8" t="n">
        <v>31557.5464</v>
      </c>
      <c r="G1519" s="9" t="n">
        <v>20163159</v>
      </c>
      <c r="H1519" s="18" t="n">
        <v>0.0001</v>
      </c>
      <c r="I1519" s="8" t="n">
        <v>0.0074</v>
      </c>
      <c r="J1519" s="9" t="n">
        <v>10</v>
      </c>
      <c r="K1519" s="18" t="n">
        <v>87.08029999999999</v>
      </c>
      <c r="L1519" s="8" t="n">
        <v>31557.5538</v>
      </c>
      <c r="M1519" s="9" t="n">
        <v>20163169</v>
      </c>
      <c r="N1519" s="29" t="n">
        <v>11.7975</v>
      </c>
      <c r="O1519" s="30" t="n">
        <v>12.3575</v>
      </c>
      <c r="P1519" s="30" t="n">
        <v>11.7025</v>
      </c>
      <c r="Q1519" s="30" t="n">
        <v>11.82</v>
      </c>
      <c r="R1519" s="31" t="n">
        <v>0.0019</v>
      </c>
    </row>
    <row r="1520">
      <c r="A1520" s="11" t="n">
        <v>46210</v>
      </c>
      <c r="B1520" s="5" t="inlineStr">
        <is>
          <t>Tuesday</t>
        </is>
      </c>
      <c r="C1520" s="10" t="n">
        <v>46204</v>
      </c>
      <c r="D1520" s="5" t="inlineStr">
        <is>
          <t>Q2FY27</t>
        </is>
      </c>
      <c r="E1520" s="18" t="n">
        <v>101.5927</v>
      </c>
      <c r="F1520" s="8" t="n">
        <v>46690.364</v>
      </c>
      <c r="G1520" s="9" t="n">
        <v>29762008</v>
      </c>
      <c r="H1520" s="18" t="n">
        <v>0.0001</v>
      </c>
      <c r="I1520" s="8" t="n">
        <v>0.0055</v>
      </c>
      <c r="J1520" s="9" t="n">
        <v>6</v>
      </c>
      <c r="K1520" s="18" t="n">
        <v>101.5928</v>
      </c>
      <c r="L1520" s="8" t="n">
        <v>46690.3695</v>
      </c>
      <c r="M1520" s="9" t="n">
        <v>29762014</v>
      </c>
      <c r="N1520" s="29" t="n">
        <v>11.8175</v>
      </c>
      <c r="O1520" s="30" t="n">
        <v>11.935</v>
      </c>
      <c r="P1520" s="30" t="n">
        <v>11.055</v>
      </c>
      <c r="Q1520" s="30" t="n">
        <v>11.65</v>
      </c>
      <c r="R1520" s="31" t="n">
        <v>-0.0142</v>
      </c>
    </row>
    <row r="1521">
      <c r="A1521" s="11" t="n">
        <v>46211</v>
      </c>
      <c r="B1521" s="5" t="inlineStr">
        <is>
          <t>Wednesday</t>
        </is>
      </c>
      <c r="C1521" s="10" t="n">
        <v>46204</v>
      </c>
      <c r="D1521" s="5" t="inlineStr">
        <is>
          <t>Q2FY27</t>
        </is>
      </c>
      <c r="E1521" s="18" t="n">
        <v>499.3702</v>
      </c>
      <c r="F1521" s="8" t="n">
        <v>267059.7476</v>
      </c>
      <c r="G1521" s="9" t="n">
        <v>172675645</v>
      </c>
      <c r="H1521" s="18" t="n">
        <v>0.0004</v>
      </c>
      <c r="I1521" s="8" t="n">
        <v>0.0149</v>
      </c>
      <c r="J1521" s="9" t="n">
        <v>20</v>
      </c>
      <c r="K1521" s="18" t="n">
        <v>499.3706</v>
      </c>
      <c r="L1521" s="8" t="n">
        <v>267059.7625</v>
      </c>
      <c r="M1521" s="9" t="n">
        <v>172675665</v>
      </c>
      <c r="N1521" s="29" t="n">
        <v>11.6475</v>
      </c>
      <c r="O1521" s="30" t="n">
        <v>15.16</v>
      </c>
      <c r="P1521" s="30" t="n">
        <v>11.335</v>
      </c>
      <c r="Q1521" s="30" t="n">
        <v>14.68</v>
      </c>
      <c r="R1521" s="31" t="n">
        <v>0.2604</v>
      </c>
    </row>
    <row r="1522">
      <c r="A1522" s="11" t="n">
        <v>46212</v>
      </c>
      <c r="B1522" s="5" t="inlineStr">
        <is>
          <t>Thursday</t>
        </is>
      </c>
      <c r="C1522" s="10" t="n">
        <v>46204</v>
      </c>
      <c r="D1522" s="5" t="inlineStr">
        <is>
          <t>Q2FY27</t>
        </is>
      </c>
      <c r="E1522" s="18" t="n">
        <v>677.4822</v>
      </c>
      <c r="F1522" s="8" t="n">
        <v>892576.0873</v>
      </c>
      <c r="G1522" s="9" t="n">
        <v>579897082</v>
      </c>
      <c r="H1522" s="18" t="n">
        <v>0</v>
      </c>
      <c r="I1522" s="8" t="n">
        <v>0.0049</v>
      </c>
      <c r="J1522" s="9" t="n">
        <v>9</v>
      </c>
      <c r="K1522" s="18" t="n">
        <v>677.4822</v>
      </c>
      <c r="L1522" s="8" t="n">
        <v>892576.0922</v>
      </c>
      <c r="M1522" s="9" t="n">
        <v>579897091</v>
      </c>
      <c r="N1522" s="29" t="n">
        <v>14.68</v>
      </c>
      <c r="O1522" s="30" t="n">
        <v>14.68</v>
      </c>
      <c r="P1522" s="30" t="n">
        <v>13.0675</v>
      </c>
      <c r="Q1522" s="30" t="n">
        <v>13.36</v>
      </c>
      <c r="R1522" s="31" t="n">
        <v>-0.08989999999999999</v>
      </c>
    </row>
    <row r="1523">
      <c r="A1523" s="11" t="n">
        <v>46213</v>
      </c>
      <c r="B1523" s="5" t="inlineStr">
        <is>
          <t>Friday</t>
        </is>
      </c>
      <c r="C1523" s="10" t="n">
        <v>46204</v>
      </c>
      <c r="D1523" s="5" t="inlineStr">
        <is>
          <t>Q2FY27</t>
        </is>
      </c>
      <c r="E1523" s="18" t="n">
        <v>96.1627</v>
      </c>
      <c r="F1523" s="8" t="n">
        <v>26546.3763</v>
      </c>
      <c r="G1523" s="9" t="n">
        <v>17099715</v>
      </c>
      <c r="H1523" s="18" t="n">
        <v>0.0001</v>
      </c>
      <c r="I1523" s="8" t="n">
        <v>0.0081</v>
      </c>
      <c r="J1523" s="9" t="n">
        <v>10</v>
      </c>
      <c r="K1523" s="18" t="n">
        <v>96.1628</v>
      </c>
      <c r="L1523" s="8" t="n">
        <v>26546.3844</v>
      </c>
      <c r="M1523" s="9" t="n">
        <v>17099725</v>
      </c>
      <c r="N1523" s="29" t="n">
        <v>13.3625</v>
      </c>
      <c r="O1523" s="30" t="n">
        <v>13.3625</v>
      </c>
      <c r="P1523" s="30" t="n">
        <v>12.1275</v>
      </c>
      <c r="Q1523" s="30" t="n">
        <v>12.25</v>
      </c>
      <c r="R1523" s="31" t="n">
        <v>-0.0833</v>
      </c>
    </row>
    <row r="1524">
      <c r="A1524" s="11" t="n">
        <v>46216</v>
      </c>
      <c r="B1524" s="5" t="inlineStr">
        <is>
          <t>Monday</t>
        </is>
      </c>
      <c r="C1524" s="10" t="n">
        <v>46204</v>
      </c>
      <c r="D1524" s="5" t="inlineStr">
        <is>
          <t>Q2FY27</t>
        </is>
      </c>
      <c r="E1524" s="18" t="n">
        <v>136.2757</v>
      </c>
      <c r="F1524" s="8" t="n">
        <v>43187.8634</v>
      </c>
      <c r="G1524" s="9" t="n">
        <v>27853219</v>
      </c>
      <c r="H1524" s="18" t="n">
        <v>0.0001</v>
      </c>
      <c r="I1524" s="8" t="n">
        <v>0.0026</v>
      </c>
      <c r="J1524" s="9" t="n">
        <v>4</v>
      </c>
      <c r="K1524" s="18" t="n">
        <v>136.2758</v>
      </c>
      <c r="L1524" s="8" t="n">
        <v>43187.866</v>
      </c>
      <c r="M1524" s="9" t="n">
        <v>27853223</v>
      </c>
      <c r="N1524" s="29" t="n">
        <v>12.2525</v>
      </c>
      <c r="O1524" s="30" t="n">
        <v>13.5225</v>
      </c>
      <c r="P1524" s="30" t="n">
        <v>9.475</v>
      </c>
      <c r="Q1524" s="30" t="n">
        <v>13.28</v>
      </c>
      <c r="R1524" s="31" t="n">
        <v>0.0839</v>
      </c>
    </row>
    <row r="1525">
      <c r="A1525" s="11" t="n">
        <v>46217</v>
      </c>
      <c r="B1525" s="5" t="inlineStr">
        <is>
          <t>Tuesday</t>
        </is>
      </c>
      <c r="C1525" s="10" t="n">
        <v>46204</v>
      </c>
      <c r="D1525" s="5" t="inlineStr">
        <is>
          <t>Q2FY27</t>
        </is>
      </c>
      <c r="E1525" s="18" t="n">
        <v>114.8842</v>
      </c>
      <c r="F1525" s="8" t="n">
        <v>43334.4164</v>
      </c>
      <c r="G1525" s="9" t="n">
        <v>28014431</v>
      </c>
      <c r="H1525" s="18" t="n">
        <v>0</v>
      </c>
      <c r="I1525" s="8" t="n">
        <v>0</v>
      </c>
      <c r="J1525" s="9" t="n">
        <v>0</v>
      </c>
      <c r="K1525" s="18" t="n">
        <v>114.8842</v>
      </c>
      <c r="L1525" s="8" t="n">
        <v>43334.4164</v>
      </c>
      <c r="M1525" s="9" t="n">
        <v>28014431</v>
      </c>
      <c r="N1525" s="29" t="n">
        <v>13.28</v>
      </c>
      <c r="O1525" s="30" t="n">
        <v>13.865</v>
      </c>
      <c r="P1525" s="30" t="n">
        <v>11.6575</v>
      </c>
      <c r="Q1525" s="30" t="n">
        <v>13.75</v>
      </c>
      <c r="R1525" s="31" t="n">
        <v>0.0354</v>
      </c>
    </row>
    <row r="1526">
      <c r="A1526" s="11" t="n">
        <v>46218</v>
      </c>
      <c r="B1526" s="5" t="inlineStr">
        <is>
          <t>Wednesday</t>
        </is>
      </c>
      <c r="C1526" s="10" t="n">
        <v>46204</v>
      </c>
      <c r="D1526" s="5" t="inlineStr">
        <is>
          <t>Q2FY27</t>
        </is>
      </c>
      <c r="E1526" s="18" t="n">
        <v>378.745</v>
      </c>
      <c r="F1526" s="8" t="n">
        <v>207897.4227</v>
      </c>
      <c r="G1526" s="9" t="n">
        <v>134386808</v>
      </c>
      <c r="H1526" s="18" t="n">
        <v>0.0002</v>
      </c>
      <c r="I1526" s="8" t="n">
        <v>0.0051</v>
      </c>
      <c r="J1526" s="9" t="n">
        <v>7</v>
      </c>
      <c r="K1526" s="18" t="n">
        <v>378.7452</v>
      </c>
      <c r="L1526" s="8" t="n">
        <v>207897.4278</v>
      </c>
      <c r="M1526" s="9" t="n">
        <v>134386815</v>
      </c>
      <c r="N1526" s="29" t="n">
        <v>13.75</v>
      </c>
      <c r="O1526" s="30" t="n">
        <v>13.8725</v>
      </c>
      <c r="P1526" s="30" t="n">
        <v>13.04</v>
      </c>
      <c r="Q1526" s="30" t="n">
        <v>13.27</v>
      </c>
      <c r="R1526" s="31" t="n">
        <v>-0.0349</v>
      </c>
    </row>
    <row r="1527">
      <c r="A1527" s="11" t="n">
        <v>46219</v>
      </c>
      <c r="B1527" s="5" t="inlineStr">
        <is>
          <t>Thursday</t>
        </is>
      </c>
      <c r="C1527" s="10" t="n">
        <v>46204</v>
      </c>
      <c r="D1527" s="5" t="inlineStr">
        <is>
          <t>Q2FY27</t>
        </is>
      </c>
      <c r="E1527" s="18" t="n">
        <v>516.7107999999999</v>
      </c>
      <c r="F1527" s="8" t="n">
        <v>748620.5294</v>
      </c>
      <c r="G1527" s="9" t="n">
        <v>484096933</v>
      </c>
      <c r="H1527" s="18" t="n">
        <v>0.0009</v>
      </c>
      <c r="I1527" s="8" t="n">
        <v>0.0094</v>
      </c>
      <c r="J1527" s="9" t="n">
        <v>14</v>
      </c>
      <c r="K1527" s="18" t="n">
        <v>516.7117</v>
      </c>
      <c r="L1527" s="8" t="n">
        <v>748620.5388</v>
      </c>
      <c r="M1527" s="9" t="n">
        <v>484096947</v>
      </c>
      <c r="N1527" s="29" t="n">
        <v>13.27</v>
      </c>
      <c r="O1527" s="30" t="n">
        <v>13.27</v>
      </c>
      <c r="P1527" s="30" t="n">
        <v>12.775</v>
      </c>
      <c r="Q1527" s="30" t="n">
        <v>12.88</v>
      </c>
      <c r="R1527" s="31" t="n">
        <v>-0.0294</v>
      </c>
    </row>
    <row r="1528">
      <c r="A1528" s="11" t="n">
        <v>46220</v>
      </c>
      <c r="B1528" s="5" t="inlineStr">
        <is>
          <t>Friday</t>
        </is>
      </c>
      <c r="C1528" s="10" t="n">
        <v>46204</v>
      </c>
      <c r="D1528" s="5" t="inlineStr">
        <is>
          <t>Q2FY27</t>
        </is>
      </c>
      <c r="E1528" s="18" t="n">
        <v>112.6386</v>
      </c>
      <c r="F1528" s="8" t="n">
        <v>29036.7256</v>
      </c>
      <c r="G1528" s="9" t="n">
        <v>18603704</v>
      </c>
      <c r="H1528" s="18" t="n">
        <v>0.0002</v>
      </c>
      <c r="I1528" s="8" t="n">
        <v>0.0158</v>
      </c>
      <c r="J1528" s="9" t="n">
        <v>15</v>
      </c>
      <c r="K1528" s="18" t="n">
        <v>112.6388</v>
      </c>
      <c r="L1528" s="8" t="n">
        <v>29036.7414</v>
      </c>
      <c r="M1528" s="9" t="n">
        <v>18603719</v>
      </c>
      <c r="N1528" s="29" t="n">
        <v>12.8825</v>
      </c>
      <c r="O1528" s="30" t="n">
        <v>13.35</v>
      </c>
      <c r="P1528" s="30" t="n">
        <v>12.81</v>
      </c>
      <c r="Q1528" s="30" t="n">
        <v>13.15</v>
      </c>
      <c r="R1528" s="31" t="n">
        <v>0.0208</v>
      </c>
    </row>
    <row r="1529">
      <c r="A1529" s="11" t="n">
        <v>46223</v>
      </c>
      <c r="B1529" s="5" t="inlineStr">
        <is>
          <t>Monday</t>
        </is>
      </c>
      <c r="C1529" s="10" t="n">
        <v>46204</v>
      </c>
      <c r="D1529" s="5" t="inlineStr">
        <is>
          <t>Q2FY27</t>
        </is>
      </c>
      <c r="E1529" s="18" t="n">
        <v>116.5941</v>
      </c>
      <c r="F1529" s="8" t="n">
        <v>36132.1432</v>
      </c>
      <c r="G1529" s="9" t="n">
        <v>23206520</v>
      </c>
      <c r="H1529" s="18" t="n">
        <v>0.0002</v>
      </c>
      <c r="I1529" s="8" t="n">
        <v>0.009599999999999999</v>
      </c>
      <c r="J1529" s="9" t="n">
        <v>13</v>
      </c>
      <c r="K1529" s="18" t="n">
        <v>116.5943</v>
      </c>
      <c r="L1529" s="8" t="n">
        <v>36132.1528</v>
      </c>
      <c r="M1529" s="9" t="n">
        <v>23206533</v>
      </c>
      <c r="N1529" s="29" t="n">
        <v>13.15</v>
      </c>
      <c r="O1529" s="30" t="n">
        <v>13.8425</v>
      </c>
      <c r="P1529" s="30" t="n">
        <v>12.8925</v>
      </c>
      <c r="Q1529" s="30" t="n">
        <v>12.98</v>
      </c>
      <c r="R1529" s="31" t="n">
        <v>-0.0129</v>
      </c>
    </row>
    <row r="1530">
      <c r="A1530" s="11" t="n">
        <v>46224</v>
      </c>
      <c r="B1530" s="5" t="inlineStr">
        <is>
          <t>Tuesday</t>
        </is>
      </c>
      <c r="C1530" s="10" t="n">
        <v>46204</v>
      </c>
      <c r="D1530" s="5" t="inlineStr">
        <is>
          <t>Q2FY27</t>
        </is>
      </c>
      <c r="E1530" s="18" t="n">
        <v>90.5745</v>
      </c>
      <c r="F1530" s="8" t="n">
        <v>36658.6799</v>
      </c>
      <c r="G1530" s="9" t="n">
        <v>23591241</v>
      </c>
      <c r="H1530" s="18" t="n">
        <v>0</v>
      </c>
      <c r="I1530" s="8" t="n">
        <v>0</v>
      </c>
      <c r="J1530" s="9" t="n">
        <v>0</v>
      </c>
      <c r="K1530" s="18" t="n">
        <v>90.5745</v>
      </c>
      <c r="L1530" s="8" t="n">
        <v>36658.6799</v>
      </c>
      <c r="M1530" s="9" t="n">
        <v>23591241</v>
      </c>
      <c r="N1530" s="29" t="n">
        <v>12.98</v>
      </c>
      <c r="O1530" s="30" t="n">
        <v>13.08</v>
      </c>
      <c r="P1530" s="30" t="n">
        <v>12.0975</v>
      </c>
      <c r="Q1530" s="30" t="n">
        <v>12.6</v>
      </c>
      <c r="R1530" s="31" t="n">
        <v>-0.0293</v>
      </c>
    </row>
    <row r="1531">
      <c r="A1531" s="11" t="n">
        <v>46225</v>
      </c>
      <c r="B1531" s="5" t="inlineStr">
        <is>
          <t>Wednesday</t>
        </is>
      </c>
      <c r="C1531" s="10" t="n">
        <v>46204</v>
      </c>
      <c r="D1531" s="5" t="inlineStr">
        <is>
          <t>Q2FY27</t>
        </is>
      </c>
      <c r="E1531" s="18" t="n">
        <v>325.0404</v>
      </c>
      <c r="F1531" s="8" t="n">
        <v>175021.3848</v>
      </c>
      <c r="G1531" s="9" t="n">
        <v>113578729</v>
      </c>
      <c r="H1531" s="18" t="n">
        <v>0</v>
      </c>
      <c r="I1531" s="8" t="n">
        <v>0.0039</v>
      </c>
      <c r="J1531" s="9" t="n">
        <v>6</v>
      </c>
      <c r="K1531" s="18" t="n">
        <v>325.0404</v>
      </c>
      <c r="L1531" s="8" t="n">
        <v>175021.3887</v>
      </c>
      <c r="M1531" s="9" t="n">
        <v>113578735</v>
      </c>
      <c r="N1531" s="29" t="n">
        <v>12.6</v>
      </c>
      <c r="O1531" s="30" t="n">
        <v>13.425</v>
      </c>
      <c r="P1531" s="30" t="n">
        <v>11.725</v>
      </c>
      <c r="Q1531" s="30" t="n">
        <v>13.29</v>
      </c>
      <c r="R1531" s="31" t="n">
        <v>0.0548</v>
      </c>
    </row>
    <row r="1532">
      <c r="A1532" s="11" t="n">
        <v>46226</v>
      </c>
      <c r="B1532" s="5" t="inlineStr">
        <is>
          <t>Thursday</t>
        </is>
      </c>
      <c r="C1532" s="10" t="n">
        <v>46204</v>
      </c>
      <c r="D1532" s="5" t="inlineStr">
        <is>
          <t>Q2FY27</t>
        </is>
      </c>
      <c r="E1532" s="18" t="n">
        <v>520.9215</v>
      </c>
      <c r="F1532" s="8" t="n">
        <v>756271.4064</v>
      </c>
      <c r="G1532" s="9" t="n">
        <v>494271190</v>
      </c>
      <c r="H1532" s="18" t="n">
        <v>0.0001</v>
      </c>
      <c r="I1532" s="8" t="n">
        <v>0.0059</v>
      </c>
      <c r="J1532" s="9" t="n">
        <v>9</v>
      </c>
      <c r="K1532" s="18" t="n">
        <v>520.9216</v>
      </c>
      <c r="L1532" s="8" t="n">
        <v>756271.4123</v>
      </c>
      <c r="M1532" s="9" t="n">
        <v>494271199</v>
      </c>
      <c r="N1532" s="29" t="n">
        <v>13.2925</v>
      </c>
      <c r="O1532" s="30" t="n">
        <v>13.74</v>
      </c>
      <c r="P1532" s="30" t="n">
        <v>12.915</v>
      </c>
      <c r="Q1532" s="30" t="n">
        <v>13.48</v>
      </c>
      <c r="R1532" s="31" t="n">
        <v>0.0141</v>
      </c>
    </row>
    <row r="1533">
      <c r="A1533" s="11" t="n">
        <v>46227</v>
      </c>
      <c r="B1533" s="5" t="inlineStr">
        <is>
          <t>Friday</t>
        </is>
      </c>
      <c r="C1533" s="10" t="n">
        <v>46204</v>
      </c>
      <c r="D1533" s="5" t="inlineStr">
        <is>
          <t>Q2FY27</t>
        </is>
      </c>
      <c r="E1533" s="18" t="n">
        <v>106.854</v>
      </c>
      <c r="F1533" s="8" t="n">
        <v>26907.9378</v>
      </c>
      <c r="G1533" s="9" t="n">
        <v>17656873</v>
      </c>
      <c r="H1533" s="18" t="n">
        <v>0.0002</v>
      </c>
      <c r="I1533" s="8" t="n">
        <v>0.0074</v>
      </c>
      <c r="J1533" s="9" t="n">
        <v>16</v>
      </c>
      <c r="K1533" s="18" t="n">
        <v>106.8542</v>
      </c>
      <c r="L1533" s="8" t="n">
        <v>26907.9452</v>
      </c>
      <c r="M1533" s="9" t="n">
        <v>17656889</v>
      </c>
      <c r="N1533" s="29" t="n">
        <v>13.475</v>
      </c>
      <c r="O1533" s="30" t="n">
        <v>14.7675</v>
      </c>
      <c r="P1533" s="30" t="n">
        <v>13.18</v>
      </c>
      <c r="Q1533" s="30" t="n">
        <v>14.03</v>
      </c>
      <c r="R1533" s="31" t="n">
        <v>0.0412</v>
      </c>
    </row>
    <row r="1534">
      <c r="A1534" s="11" t="n">
        <v>46230</v>
      </c>
      <c r="B1534" s="5" t="inlineStr">
        <is>
          <t>Monday</t>
        </is>
      </c>
      <c r="C1534" s="10" t="n">
        <v>46204</v>
      </c>
      <c r="D1534" s="5" t="inlineStr">
        <is>
          <t>Q2FY27</t>
        </is>
      </c>
      <c r="E1534" s="18" t="n">
        <v>83.84269999999999</v>
      </c>
      <c r="F1534" s="8" t="n">
        <v>27694.1924</v>
      </c>
      <c r="G1534" s="9" t="n">
        <v>18016111</v>
      </c>
      <c r="H1534" s="18" t="n">
        <v>0.0002</v>
      </c>
      <c r="I1534" s="8" t="n">
        <v>0.0057</v>
      </c>
      <c r="J1534" s="9" t="n">
        <v>9</v>
      </c>
      <c r="K1534" s="18" t="n">
        <v>83.8429</v>
      </c>
      <c r="L1534" s="8" t="n">
        <v>27694.1981</v>
      </c>
      <c r="M1534" s="9" t="n">
        <v>18016120</v>
      </c>
      <c r="N1534" s="29" t="n">
        <v>14.03</v>
      </c>
      <c r="O1534" s="30" t="n">
        <v>14.3325</v>
      </c>
      <c r="P1534" s="30" t="n">
        <v>12.6025</v>
      </c>
      <c r="Q1534" s="30" t="n">
        <v>12.66</v>
      </c>
      <c r="R1534" s="31" t="n">
        <v>-0.09760000000000001</v>
      </c>
    </row>
    <row r="1535">
      <c r="A1535" s="11" t="n">
        <v>46231</v>
      </c>
      <c r="B1535" s="5" t="inlineStr">
        <is>
          <t>Tuesday</t>
        </is>
      </c>
      <c r="C1535" s="10" t="n">
        <v>46204</v>
      </c>
      <c r="D1535" s="5" t="inlineStr">
        <is>
          <t>Q2FY27</t>
        </is>
      </c>
      <c r="E1535" s="18" t="n">
        <v>75.176</v>
      </c>
      <c r="F1535" s="8" t="n">
        <v>32060.3827</v>
      </c>
      <c r="G1535" s="9" t="n">
        <v>20821445</v>
      </c>
      <c r="H1535" s="18" t="n">
        <v>0.0001</v>
      </c>
      <c r="I1535" s="8" t="n">
        <v>0.0029</v>
      </c>
      <c r="J1535" s="9" t="n">
        <v>4</v>
      </c>
      <c r="K1535" s="18" t="n">
        <v>75.17610000000001</v>
      </c>
      <c r="L1535" s="8" t="n">
        <v>32060.3856</v>
      </c>
      <c r="M1535" s="9" t="n">
        <v>20821449</v>
      </c>
      <c r="N1535" s="29" t="n">
        <v>12.66</v>
      </c>
      <c r="O1535" s="30" t="n">
        <v>12.82</v>
      </c>
      <c r="P1535" s="30" t="n">
        <v>11.7225</v>
      </c>
      <c r="Q1535" s="30" t="n">
        <v>12.56</v>
      </c>
      <c r="R1535" s="31" t="n">
        <v>-0.007900000000000001</v>
      </c>
    </row>
    <row r="1536">
      <c r="A1536" s="11" t="n">
        <v>46232</v>
      </c>
      <c r="B1536" s="5" t="inlineStr">
        <is>
          <t>Wednesday</t>
        </is>
      </c>
      <c r="C1536" s="10" t="n">
        <v>46204</v>
      </c>
      <c r="D1536" s="5" t="inlineStr">
        <is>
          <t>Q2FY27</t>
        </is>
      </c>
      <c r="E1536" s="18" t="n">
        <v>238.8974</v>
      </c>
      <c r="F1536" s="8" t="n">
        <v>139848.3278</v>
      </c>
      <c r="G1536" s="9" t="n">
        <v>90145114</v>
      </c>
      <c r="H1536" s="18" t="n">
        <v>0.0002</v>
      </c>
      <c r="I1536" s="8" t="n">
        <v>0.0091</v>
      </c>
      <c r="J1536" s="9" t="n">
        <v>13</v>
      </c>
      <c r="K1536" s="18" t="n">
        <v>238.8976</v>
      </c>
      <c r="L1536" s="8" t="n">
        <v>139848.3369</v>
      </c>
      <c r="M1536" s="9" t="n">
        <v>90145127</v>
      </c>
      <c r="N1536" s="29" t="n">
        <v>12.5625</v>
      </c>
      <c r="O1536" s="30" t="n">
        <v>12.5625</v>
      </c>
      <c r="P1536" s="30" t="n">
        <v>11.5625</v>
      </c>
      <c r="Q1536" s="30" t="n">
        <v>12.01</v>
      </c>
      <c r="R1536" s="31" t="n">
        <v>-0.044</v>
      </c>
    </row>
    <row r="1537">
      <c r="A1537" s="11" t="n">
        <v>46233</v>
      </c>
      <c r="B1537" s="5" t="inlineStr">
        <is>
          <t>Thursday</t>
        </is>
      </c>
      <c r="C1537" s="10" t="n">
        <v>46204</v>
      </c>
      <c r="D1537" s="5" t="inlineStr">
        <is>
          <t>Q2FY27</t>
        </is>
      </c>
      <c r="E1537" s="18" t="n">
        <v>482.6671</v>
      </c>
      <c r="F1537" s="8" t="n">
        <v>784745.0279</v>
      </c>
      <c r="G1537" s="9" t="n">
        <v>503676687</v>
      </c>
      <c r="H1537" s="18" t="n">
        <v>0.0002</v>
      </c>
      <c r="I1537" s="8" t="n">
        <v>0.01</v>
      </c>
      <c r="J1537" s="9" t="n">
        <v>19</v>
      </c>
      <c r="K1537" s="18" t="n">
        <v>482.6673</v>
      </c>
      <c r="L1537" s="8" t="n">
        <v>784745.0379</v>
      </c>
      <c r="M1537" s="9" t="n">
        <v>503676706</v>
      </c>
      <c r="N1537" s="29" t="n">
        <v>12.0075</v>
      </c>
      <c r="O1537" s="30" t="n">
        <v>12.3175</v>
      </c>
      <c r="P1537" s="30" t="n">
        <v>11.3025</v>
      </c>
      <c r="Q1537" s="30" t="n">
        <v>12.16</v>
      </c>
      <c r="R1537" s="31" t="n">
        <v>0.0127</v>
      </c>
    </row>
    <row r="1538">
      <c r="A1538" s="11" t="n">
        <v>46234</v>
      </c>
      <c r="B1538" s="5" t="inlineStr">
        <is>
          <t>Friday</t>
        </is>
      </c>
      <c r="C1538" s="10" t="n">
        <v>46204</v>
      </c>
      <c r="D1538" s="5" t="inlineStr">
        <is>
          <t>Q2FY27</t>
        </is>
      </c>
      <c r="E1538" s="18" t="n">
        <v>86.4875</v>
      </c>
      <c r="F1538" s="8" t="n">
        <v>25447.806</v>
      </c>
      <c r="G1538" s="9" t="n">
        <v>16266525</v>
      </c>
      <c r="H1538" s="18" t="n">
        <v>0.0005</v>
      </c>
      <c r="I1538" s="8" t="n">
        <v>0.0143</v>
      </c>
      <c r="J1538" s="9" t="n">
        <v>24</v>
      </c>
      <c r="K1538" s="18" t="n">
        <v>86.488</v>
      </c>
      <c r="L1538" s="8" t="n">
        <v>25447.8203</v>
      </c>
      <c r="M1538" s="9" t="n">
        <v>16266549</v>
      </c>
      <c r="N1538" s="29" t="n">
        <v>12.155</v>
      </c>
      <c r="O1538" s="30" t="n">
        <v>12.21</v>
      </c>
      <c r="P1538" s="30" t="n">
        <v>11.645</v>
      </c>
      <c r="Q1538" s="30" t="n">
        <v>11.76</v>
      </c>
      <c r="R1538" s="31" t="n">
        <v>-0.0325</v>
      </c>
    </row>
    <row r="1539">
      <c r="A1539" s="11" t="n">
        <v>46237</v>
      </c>
      <c r="B1539" s="5" t="inlineStr">
        <is>
          <t>Monday</t>
        </is>
      </c>
      <c r="C1539" s="10" t="n">
        <v>46235</v>
      </c>
      <c r="D1539" s="5" t="inlineStr">
        <is>
          <t>Q2FY27</t>
        </is>
      </c>
      <c r="E1539" s="18" t="n">
        <v>75.6529</v>
      </c>
      <c r="F1539" s="8" t="n">
        <v>27778.1112</v>
      </c>
      <c r="G1539" s="9" t="n">
        <v>17640990</v>
      </c>
      <c r="H1539" s="18" t="n">
        <v>0.0001</v>
      </c>
      <c r="I1539" s="8" t="n">
        <v>0.0026</v>
      </c>
      <c r="J1539" s="9" t="n">
        <v>4</v>
      </c>
      <c r="K1539" s="18" t="n">
        <v>75.65300000000001</v>
      </c>
      <c r="L1539" s="8" t="n">
        <v>27778.1138</v>
      </c>
      <c r="M1539" s="9" t="n">
        <v>17640994</v>
      </c>
      <c r="N1539" s="29" t="n">
        <v>11.755</v>
      </c>
      <c r="O1539" s="30" t="n">
        <v>12.06</v>
      </c>
      <c r="P1539" s="30" t="n">
        <v>11.695</v>
      </c>
      <c r="Q1539" s="30" t="n">
        <v>11.93</v>
      </c>
      <c r="R1539" s="31" t="n">
        <v>0.0149</v>
      </c>
    </row>
    <row r="1540">
      <c r="A1540" s="11" t="n">
        <v>46238</v>
      </c>
      <c r="B1540" s="5" t="inlineStr">
        <is>
          <t>Tuesday</t>
        </is>
      </c>
      <c r="C1540" s="10" t="n">
        <v>46235</v>
      </c>
      <c r="D1540" s="5" t="inlineStr">
        <is>
          <t>Q2FY27</t>
        </is>
      </c>
      <c r="E1540" s="18" t="n">
        <v>108.4029</v>
      </c>
      <c r="F1540" s="8" t="n">
        <v>45663.6787</v>
      </c>
      <c r="G1540" s="9" t="n">
        <v>29039175</v>
      </c>
      <c r="H1540" s="18" t="n">
        <v>0.0001</v>
      </c>
      <c r="I1540" s="8" t="n">
        <v>0.0051</v>
      </c>
      <c r="J1540" s="9" t="n">
        <v>8</v>
      </c>
      <c r="K1540" s="18" t="n">
        <v>108.403</v>
      </c>
      <c r="L1540" s="8" t="n">
        <v>45663.6838</v>
      </c>
      <c r="M1540" s="9" t="n">
        <v>29039183</v>
      </c>
      <c r="N1540" s="29" t="n">
        <v>11.925</v>
      </c>
      <c r="O1540" s="30" t="n">
        <v>12.545</v>
      </c>
      <c r="P1540" s="30" t="n">
        <v>11.4275</v>
      </c>
      <c r="Q1540" s="30" t="n">
        <v>12.19</v>
      </c>
      <c r="R1540" s="31" t="n">
        <v>0.0222</v>
      </c>
    </row>
    <row r="1541">
      <c r="A1541" s="11" t="n">
        <v>46239</v>
      </c>
      <c r="B1541" s="5" t="inlineStr">
        <is>
          <t>Wednesday</t>
        </is>
      </c>
      <c r="C1541" s="10" t="n">
        <v>46235</v>
      </c>
      <c r="D1541" s="5" t="inlineStr">
        <is>
          <t>Q2FY27</t>
        </is>
      </c>
      <c r="E1541" s="18" t="n">
        <v>423.3789</v>
      </c>
      <c r="F1541" s="8" t="n">
        <v>212457.454</v>
      </c>
      <c r="G1541" s="9" t="n">
        <v>135004141</v>
      </c>
      <c r="H1541" s="18" t="n">
        <v>0.0001</v>
      </c>
      <c r="I1541" s="8" t="n">
        <v>0.0055</v>
      </c>
      <c r="J1541" s="9" t="n">
        <v>7</v>
      </c>
      <c r="K1541" s="18" t="n">
        <v>423.379</v>
      </c>
      <c r="L1541" s="8" t="n">
        <v>212457.4595</v>
      </c>
      <c r="M1541" s="9" t="n">
        <v>135004148</v>
      </c>
      <c r="N1541" s="29" t="n">
        <v>12.19</v>
      </c>
      <c r="O1541" s="30" t="n">
        <v>12.6725</v>
      </c>
      <c r="P1541" s="30" t="n">
        <v>10.805</v>
      </c>
      <c r="Q1541" s="30" t="n">
        <v>12.06</v>
      </c>
      <c r="R1541" s="31" t="n">
        <v>-0.0107</v>
      </c>
    </row>
    <row r="1542">
      <c r="A1542" s="11" t="n">
        <v>46240</v>
      </c>
      <c r="B1542" s="5" t="inlineStr">
        <is>
          <t>Thursday</t>
        </is>
      </c>
      <c r="C1542" s="10" t="n">
        <v>46235</v>
      </c>
      <c r="D1542" s="5" t="inlineStr">
        <is>
          <t>Q2FY27</t>
        </is>
      </c>
      <c r="E1542" s="18" t="n">
        <v>487.3659</v>
      </c>
      <c r="F1542" s="8" t="n">
        <v>403145.482</v>
      </c>
      <c r="G1542" s="9" t="n">
        <v>255596522</v>
      </c>
      <c r="H1542" s="18" t="n">
        <v>0.0002</v>
      </c>
      <c r="I1542" s="8" t="n">
        <v>0.008699999999999999</v>
      </c>
      <c r="J1542" s="9" t="n">
        <v>12</v>
      </c>
      <c r="K1542" s="18" t="n">
        <v>487.3661</v>
      </c>
      <c r="L1542" s="8" t="n">
        <v>403145.4907</v>
      </c>
      <c r="M1542" s="9" t="n">
        <v>255596534</v>
      </c>
      <c r="N1542" s="29" t="n">
        <v>12.06</v>
      </c>
      <c r="O1542" s="30" t="n">
        <v>12.4325</v>
      </c>
      <c r="P1542" s="30" t="n">
        <v>10.095</v>
      </c>
      <c r="Q1542" s="30" t="n">
        <v>12.16</v>
      </c>
      <c r="R1542" s="31" t="n">
        <v>0.0083</v>
      </c>
    </row>
    <row r="1543">
      <c r="A1543" s="11" t="n">
        <v>46241</v>
      </c>
      <c r="B1543" s="5" t="inlineStr">
        <is>
          <t>Friday</t>
        </is>
      </c>
      <c r="C1543" s="10" t="n">
        <v>46235</v>
      </c>
      <c r="D1543" s="5" t="inlineStr">
        <is>
          <t>Q2FY27</t>
        </is>
      </c>
      <c r="E1543" s="18" t="n">
        <v>78.42149999999999</v>
      </c>
      <c r="F1543" s="8" t="n">
        <v>20613.8272</v>
      </c>
      <c r="G1543" s="9" t="n">
        <v>13064279</v>
      </c>
      <c r="H1543" s="18" t="n">
        <v>0.0002</v>
      </c>
      <c r="I1543" s="8" t="n">
        <v>0.0068</v>
      </c>
      <c r="J1543" s="9" t="n">
        <v>8</v>
      </c>
      <c r="K1543" s="18" t="n">
        <v>78.4217</v>
      </c>
      <c r="L1543" s="8" t="n">
        <v>20613.834</v>
      </c>
      <c r="M1543" s="9" t="n">
        <v>13064287</v>
      </c>
      <c r="N1543" s="29" t="n">
        <v>12.1575</v>
      </c>
      <c r="O1543" s="30" t="n">
        <v>12.5475</v>
      </c>
      <c r="P1543" s="30" t="n">
        <v>11.3</v>
      </c>
      <c r="Q1543" s="30" t="n">
        <v>12.16</v>
      </c>
      <c r="R1543" s="31" t="n">
        <v>0.0002</v>
      </c>
    </row>
    <row r="1544">
      <c r="A1544" s="11" t="n">
        <v>46244</v>
      </c>
      <c r="B1544" s="5" t="inlineStr">
        <is>
          <t>Monday</t>
        </is>
      </c>
      <c r="C1544" s="10" t="n">
        <v>46235</v>
      </c>
      <c r="D1544" s="5" t="inlineStr">
        <is>
          <t>Q2FY27</t>
        </is>
      </c>
      <c r="E1544" s="18" t="n">
        <v>80.72920000000001</v>
      </c>
      <c r="F1544" s="8" t="n">
        <v>26704.0948</v>
      </c>
      <c r="G1544" s="9" t="n">
        <v>16935682</v>
      </c>
      <c r="H1544" s="18" t="n">
        <v>0.0001</v>
      </c>
      <c r="I1544" s="8" t="n">
        <v>0.0031</v>
      </c>
      <c r="J1544" s="9" t="n">
        <v>4</v>
      </c>
      <c r="K1544" s="18" t="n">
        <v>80.72929999999999</v>
      </c>
      <c r="L1544" s="8" t="n">
        <v>26704.0979</v>
      </c>
      <c r="M1544" s="9" t="n">
        <v>16935686</v>
      </c>
      <c r="N1544" s="29" t="n">
        <v>12.155</v>
      </c>
      <c r="O1544" s="30" t="n">
        <v>12.915</v>
      </c>
      <c r="P1544" s="30" t="n">
        <v>10.815</v>
      </c>
      <c r="Q1544" s="30" t="n">
        <v>12.25</v>
      </c>
      <c r="R1544" s="31" t="n">
        <v>0.0078</v>
      </c>
    </row>
    <row r="1545">
      <c r="A1545" s="11" t="n">
        <v>46245</v>
      </c>
      <c r="B1545" s="5" t="inlineStr">
        <is>
          <t>Tuesday</t>
        </is>
      </c>
      <c r="C1545" s="10" t="n">
        <v>46235</v>
      </c>
      <c r="D1545" s="5" t="inlineStr">
        <is>
          <t>Q2FY27</t>
        </is>
      </c>
      <c r="E1545" s="18" t="n">
        <v>70.51000000000001</v>
      </c>
      <c r="F1545" s="8" t="n">
        <v>30074.7243</v>
      </c>
      <c r="G1545" s="9" t="n">
        <v>19153583</v>
      </c>
      <c r="H1545" s="18" t="n">
        <v>0.0001</v>
      </c>
      <c r="I1545" s="8" t="n">
        <v>0.0055</v>
      </c>
      <c r="J1545" s="9" t="n">
        <v>7</v>
      </c>
      <c r="K1545" s="18" t="n">
        <v>70.51009999999999</v>
      </c>
      <c r="L1545" s="8" t="n">
        <v>30074.7298</v>
      </c>
      <c r="M1545" s="9" t="n">
        <v>19153590</v>
      </c>
      <c r="N1545" s="29" t="n">
        <v>12.245</v>
      </c>
      <c r="O1545" s="30" t="n">
        <v>12.455</v>
      </c>
      <c r="P1545" s="30" t="n">
        <v>11.1925</v>
      </c>
      <c r="Q1545" s="30" t="n">
        <v>11.86</v>
      </c>
      <c r="R1545" s="31" t="n">
        <v>-0.0314</v>
      </c>
    </row>
    <row r="1546">
      <c r="A1546" s="11" t="n">
        <v>46246</v>
      </c>
      <c r="B1546" s="5" t="inlineStr">
        <is>
          <t>Wednesday</t>
        </is>
      </c>
      <c r="C1546" s="10" t="n">
        <v>46235</v>
      </c>
      <c r="D1546" s="5" t="inlineStr">
        <is>
          <t>Q2FY27</t>
        </is>
      </c>
      <c r="E1546" s="18" t="n">
        <v>267.2146</v>
      </c>
      <c r="F1546" s="8" t="n">
        <v>165482.275</v>
      </c>
      <c r="G1546" s="9" t="n">
        <v>106021417</v>
      </c>
      <c r="H1546" s="18" t="n">
        <v>0.0001</v>
      </c>
      <c r="I1546" s="8" t="n">
        <v>0.0049</v>
      </c>
      <c r="J1546" s="9" t="n">
        <v>7</v>
      </c>
      <c r="K1546" s="18" t="n">
        <v>267.2147</v>
      </c>
      <c r="L1546" s="8" t="n">
        <v>165482.2799</v>
      </c>
      <c r="M1546" s="9" t="n">
        <v>106021424</v>
      </c>
      <c r="N1546" s="29" t="n">
        <v>11.855</v>
      </c>
      <c r="O1546" s="30" t="n">
        <v>12.09</v>
      </c>
      <c r="P1546" s="30" t="n">
        <v>11.2575</v>
      </c>
      <c r="Q1546" s="30" t="n">
        <v>11.69</v>
      </c>
      <c r="R1546" s="31" t="n">
        <v>-0.0139</v>
      </c>
    </row>
    <row r="1547">
      <c r="A1547" s="11" t="n">
        <v>46247</v>
      </c>
      <c r="B1547" s="5" t="inlineStr">
        <is>
          <t>Thursday</t>
        </is>
      </c>
      <c r="C1547" s="10" t="n">
        <v>46235</v>
      </c>
      <c r="D1547" s="5" t="inlineStr">
        <is>
          <t>Q2FY27</t>
        </is>
      </c>
      <c r="E1547" s="18" t="n">
        <v>415.1842</v>
      </c>
      <c r="F1547" s="8" t="n">
        <v>568309.299</v>
      </c>
      <c r="G1547" s="9" t="n">
        <v>364360290</v>
      </c>
      <c r="H1547" s="18" t="n">
        <v>0.0001</v>
      </c>
      <c r="I1547" s="8" t="n">
        <v>0.0065</v>
      </c>
      <c r="J1547" s="9" t="n">
        <v>9</v>
      </c>
      <c r="K1547" s="18" t="n">
        <v>415.1843</v>
      </c>
      <c r="L1547" s="8" t="n">
        <v>568309.3055</v>
      </c>
      <c r="M1547" s="9" t="n">
        <v>364360299</v>
      </c>
      <c r="N1547" s="29" t="n">
        <v>11.69</v>
      </c>
      <c r="O1547" s="30" t="n">
        <v>12.1975</v>
      </c>
      <c r="P1547" s="30" t="n">
        <v>10.6525</v>
      </c>
      <c r="Q1547" s="30" t="n">
        <v>11.42</v>
      </c>
      <c r="R1547" s="31" t="n">
        <v>-0.0231</v>
      </c>
    </row>
    <row r="1548">
      <c r="A1548" s="11" t="n">
        <v>46248</v>
      </c>
      <c r="B1548" s="5" t="inlineStr">
        <is>
          <t>Friday</t>
        </is>
      </c>
      <c r="C1548" s="10" t="n">
        <v>46235</v>
      </c>
      <c r="D1548" s="5" t="inlineStr">
        <is>
          <t>Q2FY27</t>
        </is>
      </c>
      <c r="E1548" s="18" t="n">
        <v>73.5578</v>
      </c>
      <c r="F1548" s="8" t="n">
        <v>24455.7499</v>
      </c>
      <c r="G1548" s="9" t="n">
        <v>15625383</v>
      </c>
      <c r="H1548" s="18" t="n">
        <v>0.0001</v>
      </c>
      <c r="I1548" s="8" t="n">
        <v>0.0053</v>
      </c>
      <c r="J1548" s="9" t="n">
        <v>9</v>
      </c>
      <c r="K1548" s="18" t="n">
        <v>73.5579</v>
      </c>
      <c r="L1548" s="8" t="n">
        <v>24455.7552</v>
      </c>
      <c r="M1548" s="9" t="n">
        <v>15625392</v>
      </c>
      <c r="N1548" s="29" t="n">
        <v>11.4175</v>
      </c>
      <c r="O1548" s="30" t="n">
        <v>11.56</v>
      </c>
      <c r="P1548" s="30" t="n">
        <v>10.825</v>
      </c>
      <c r="Q1548" s="30" t="n">
        <v>11.31</v>
      </c>
      <c r="R1548" s="31" t="n">
        <v>-0.0094</v>
      </c>
    </row>
    <row r="1549">
      <c r="A1549" s="11" t="n">
        <v>46251</v>
      </c>
      <c r="B1549" s="5" t="inlineStr">
        <is>
          <t>Monday</t>
        </is>
      </c>
      <c r="C1549" s="10" t="n">
        <v>46235</v>
      </c>
      <c r="D1549" s="5" t="inlineStr">
        <is>
          <t>Q2FY27</t>
        </is>
      </c>
      <c r="E1549" s="18" t="n">
        <v>87.42529999999999</v>
      </c>
      <c r="F1549" s="8" t="n">
        <v>35449.7387</v>
      </c>
      <c r="G1549" s="9" t="n">
        <v>22693698</v>
      </c>
      <c r="H1549" s="18" t="n">
        <v>0.0002</v>
      </c>
      <c r="I1549" s="8" t="n">
        <v>0.0111</v>
      </c>
      <c r="J1549" s="9" t="n">
        <v>14</v>
      </c>
      <c r="K1549" s="18" t="n">
        <v>87.4255</v>
      </c>
      <c r="L1549" s="8" t="n">
        <v>35449.7498</v>
      </c>
      <c r="M1549" s="9" t="n">
        <v>22693712</v>
      </c>
      <c r="N1549" s="29" t="n">
        <v>11.305</v>
      </c>
      <c r="O1549" s="30" t="n">
        <v>11.775</v>
      </c>
      <c r="P1549" s="30" t="n">
        <v>11.0925</v>
      </c>
      <c r="Q1549" s="30" t="n">
        <v>11.33</v>
      </c>
      <c r="R1549" s="31" t="n">
        <v>0.0022</v>
      </c>
    </row>
    <row r="1550">
      <c r="A1550" s="11" t="n">
        <v>46252</v>
      </c>
      <c r="B1550" s="5" t="inlineStr">
        <is>
          <t>Tuesday</t>
        </is>
      </c>
      <c r="C1550" s="10" t="n">
        <v>46235</v>
      </c>
      <c r="D1550" s="5" t="inlineStr">
        <is>
          <t>Q2FY27</t>
        </is>
      </c>
      <c r="E1550" s="18" t="n">
        <v>79.76949999999999</v>
      </c>
      <c r="F1550" s="8" t="n">
        <v>37999.1346</v>
      </c>
      <c r="G1550" s="9" t="n">
        <v>24434198</v>
      </c>
      <c r="H1550" s="18" t="n">
        <v>0.0002</v>
      </c>
      <c r="I1550" s="8" t="n">
        <v>0.0122</v>
      </c>
      <c r="J1550" s="9" t="n">
        <v>15</v>
      </c>
      <c r="K1550" s="18" t="n">
        <v>79.7697</v>
      </c>
      <c r="L1550" s="8" t="n">
        <v>37999.1468</v>
      </c>
      <c r="M1550" s="9" t="n">
        <v>24434213</v>
      </c>
      <c r="N1550" s="29" t="n">
        <v>11.325</v>
      </c>
      <c r="O1550" s="30" t="n">
        <v>11.785</v>
      </c>
      <c r="P1550" s="30" t="n">
        <v>10.14</v>
      </c>
      <c r="Q1550" s="30" t="n">
        <v>11.39</v>
      </c>
      <c r="R1550" s="31" t="n">
        <v>0.0057</v>
      </c>
    </row>
    <row r="1551">
      <c r="A1551" s="11" t="n">
        <v>46253</v>
      </c>
      <c r="B1551" s="5" t="inlineStr">
        <is>
          <t>Wednesday</t>
        </is>
      </c>
      <c r="C1551" s="10" t="n">
        <v>46235</v>
      </c>
      <c r="D1551" s="5" t="inlineStr">
        <is>
          <t>Q2FY27</t>
        </is>
      </c>
      <c r="E1551" s="18" t="n">
        <v>247.9178</v>
      </c>
      <c r="F1551" s="8" t="n">
        <v>165771.1705</v>
      </c>
      <c r="G1551" s="9" t="n">
        <v>107269453</v>
      </c>
      <c r="H1551" s="18" t="n">
        <v>0</v>
      </c>
      <c r="I1551" s="8" t="n">
        <v>0.0037</v>
      </c>
      <c r="J1551" s="9" t="n">
        <v>5</v>
      </c>
      <c r="K1551" s="18" t="n">
        <v>247.9178</v>
      </c>
      <c r="L1551" s="8" t="n">
        <v>165771.1742</v>
      </c>
      <c r="M1551" s="9" t="n">
        <v>107269458</v>
      </c>
      <c r="N1551" s="29" t="n">
        <v>11.3875</v>
      </c>
      <c r="O1551" s="30" t="n">
        <v>11.725</v>
      </c>
      <c r="P1551" s="30" t="n">
        <v>10.06</v>
      </c>
      <c r="Q1551" s="30" t="n">
        <v>11.32</v>
      </c>
      <c r="R1551" s="31" t="n">
        <v>-0.0059</v>
      </c>
    </row>
    <row r="1552">
      <c r="A1552" s="11" t="n">
        <v>46254</v>
      </c>
      <c r="B1552" s="5" t="inlineStr">
        <is>
          <t>Thursday</t>
        </is>
      </c>
      <c r="C1552" s="10" t="n">
        <v>46235</v>
      </c>
      <c r="D1552" s="5" t="inlineStr">
        <is>
          <t>Q2FY27</t>
        </is>
      </c>
      <c r="E1552" s="18" t="n">
        <v>312.0409</v>
      </c>
      <c r="F1552" s="8" t="n">
        <v>484975.3965</v>
      </c>
      <c r="G1552" s="9" t="n">
        <v>312891747</v>
      </c>
      <c r="H1552" s="18" t="n">
        <v>0.0002</v>
      </c>
      <c r="I1552" s="8" t="n">
        <v>0.0113</v>
      </c>
      <c r="J1552" s="9" t="n">
        <v>18</v>
      </c>
      <c r="K1552" s="18" t="n">
        <v>312.0411</v>
      </c>
      <c r="L1552" s="8" t="n">
        <v>484975.4078</v>
      </c>
      <c r="M1552" s="9" t="n">
        <v>312891765</v>
      </c>
      <c r="N1552" s="29" t="n">
        <v>11.3225</v>
      </c>
      <c r="O1552" s="30" t="n">
        <v>11.3225</v>
      </c>
      <c r="P1552" s="30" t="n">
        <v>9.3325</v>
      </c>
      <c r="Q1552" s="30" t="n">
        <v>10.76</v>
      </c>
      <c r="R1552" s="31" t="n">
        <v>-0.0497</v>
      </c>
    </row>
    <row r="1553">
      <c r="A1553" s="11" t="n">
        <v>46255</v>
      </c>
      <c r="B1553" s="5" t="inlineStr">
        <is>
          <t>Friday</t>
        </is>
      </c>
      <c r="C1553" s="10" t="n">
        <v>46235</v>
      </c>
      <c r="D1553" s="5" t="inlineStr">
        <is>
          <t>Q2FY27</t>
        </is>
      </c>
      <c r="E1553" s="18" t="n">
        <v>53.9392</v>
      </c>
      <c r="F1553" s="8" t="n">
        <v>17918.7535</v>
      </c>
      <c r="G1553" s="9" t="n">
        <v>11522942</v>
      </c>
      <c r="H1553" s="18" t="n">
        <v>0.0001</v>
      </c>
      <c r="I1553" s="8" t="n">
        <v>0.0061</v>
      </c>
      <c r="J1553" s="9" t="n">
        <v>9</v>
      </c>
      <c r="K1553" s="18" t="n">
        <v>53.9393</v>
      </c>
      <c r="L1553" s="8" t="n">
        <v>17918.7596</v>
      </c>
      <c r="M1553" s="9" t="n">
        <v>11522951</v>
      </c>
      <c r="N1553" s="29" t="n">
        <v>10.755</v>
      </c>
      <c r="O1553" s="30" t="n">
        <v>11.35</v>
      </c>
      <c r="P1553" s="30" t="n">
        <v>9.57</v>
      </c>
      <c r="Q1553" s="30" t="n">
        <v>11.2</v>
      </c>
      <c r="R1553" s="31" t="n">
        <v>0.0414</v>
      </c>
    </row>
    <row r="1554">
      <c r="A1554" s="11" t="n">
        <v>46258</v>
      </c>
      <c r="B1554" s="5" t="inlineStr">
        <is>
          <t>Monday</t>
        </is>
      </c>
      <c r="C1554" s="10" t="n">
        <v>46235</v>
      </c>
      <c r="D1554" s="5" t="inlineStr">
        <is>
          <t>Q2FY27</t>
        </is>
      </c>
      <c r="E1554" s="18" t="n">
        <v>70.3657</v>
      </c>
      <c r="F1554" s="8" t="n">
        <v>28357.212</v>
      </c>
      <c r="G1554" s="9" t="n">
        <v>18250997</v>
      </c>
      <c r="H1554" s="18" t="n">
        <v>0.0002</v>
      </c>
      <c r="I1554" s="8" t="n">
        <v>0.0094</v>
      </c>
      <c r="J1554" s="9" t="n">
        <v>13</v>
      </c>
      <c r="K1554" s="18" t="n">
        <v>70.3659</v>
      </c>
      <c r="L1554" s="8" t="n">
        <v>28357.2214</v>
      </c>
      <c r="M1554" s="9" t="n">
        <v>18251010</v>
      </c>
      <c r="N1554" s="29" t="n">
        <v>11.195</v>
      </c>
      <c r="O1554" s="30" t="n">
        <v>11.76</v>
      </c>
      <c r="P1554" s="30" t="n">
        <v>10.3225</v>
      </c>
      <c r="Q1554" s="30" t="n">
        <v>11.53</v>
      </c>
      <c r="R1554" s="31" t="n">
        <v>0.0299</v>
      </c>
    </row>
    <row r="1555">
      <c r="A1555" s="11" t="n">
        <v>46259</v>
      </c>
      <c r="B1555" s="5" t="inlineStr">
        <is>
          <t>Tuesday</t>
        </is>
      </c>
      <c r="C1555" s="10" t="n">
        <v>46235</v>
      </c>
      <c r="D1555" s="5" t="inlineStr">
        <is>
          <t>Q2FY27</t>
        </is>
      </c>
      <c r="E1555" s="18" t="n">
        <v>87.2098</v>
      </c>
      <c r="F1555" s="8" t="n">
        <v>42825.7131</v>
      </c>
      <c r="G1555" s="9" t="n">
        <v>27601964</v>
      </c>
      <c r="H1555" s="18" t="n">
        <v>0.0002</v>
      </c>
      <c r="I1555" s="8" t="n">
        <v>0.0121</v>
      </c>
      <c r="J1555" s="9" t="n">
        <v>16</v>
      </c>
      <c r="K1555" s="18" t="n">
        <v>87.20999999999999</v>
      </c>
      <c r="L1555" s="8" t="n">
        <v>42825.7252</v>
      </c>
      <c r="M1555" s="9" t="n">
        <v>27601980</v>
      </c>
      <c r="N1555" s="29" t="n">
        <v>11.525</v>
      </c>
      <c r="O1555" s="30" t="n">
        <v>11.615</v>
      </c>
      <c r="P1555" s="30" t="n">
        <v>9.449999999999999</v>
      </c>
      <c r="Q1555" s="30" t="n">
        <v>11.08</v>
      </c>
      <c r="R1555" s="31" t="n">
        <v>-0.0386</v>
      </c>
    </row>
    <row r="1556">
      <c r="A1556" s="11" t="n">
        <v>46260</v>
      </c>
      <c r="B1556" s="5" t="inlineStr">
        <is>
          <t>Wednesday</t>
        </is>
      </c>
      <c r="C1556" s="10" t="n">
        <v>46235</v>
      </c>
      <c r="D1556" s="5" t="inlineStr">
        <is>
          <t>Q2FY27</t>
        </is>
      </c>
      <c r="E1556" s="18" t="n">
        <v>249.312</v>
      </c>
      <c r="F1556" s="8" t="n">
        <v>180553.0627</v>
      </c>
      <c r="G1556" s="9" t="n">
        <v>115760147</v>
      </c>
      <c r="H1556" s="18" t="n">
        <v>0.0003</v>
      </c>
      <c r="I1556" s="8" t="n">
        <v>0.0129</v>
      </c>
      <c r="J1556" s="9" t="n">
        <v>22</v>
      </c>
      <c r="K1556" s="18" t="n">
        <v>249.3123</v>
      </c>
      <c r="L1556" s="8" t="n">
        <v>180553.0756</v>
      </c>
      <c r="M1556" s="9" t="n">
        <v>115760169</v>
      </c>
      <c r="N1556" s="29" t="n">
        <v>11.075</v>
      </c>
      <c r="O1556" s="30" t="n">
        <v>11.075</v>
      </c>
      <c r="P1556" s="30" t="n">
        <v>10.13</v>
      </c>
      <c r="Q1556" s="30" t="n">
        <v>10.57</v>
      </c>
      <c r="R1556" s="31" t="n">
        <v>-0.0456</v>
      </c>
    </row>
    <row r="1557">
      <c r="A1557" s="11" t="n">
        <v>46261</v>
      </c>
      <c r="B1557" s="5" t="inlineStr">
        <is>
          <t>Thursday</t>
        </is>
      </c>
      <c r="C1557" s="10" t="n">
        <v>46235</v>
      </c>
      <c r="D1557" s="5" t="inlineStr">
        <is>
          <t>Q2FY27</t>
        </is>
      </c>
      <c r="E1557" s="18" t="n">
        <v>472.3238</v>
      </c>
      <c r="F1557" s="8" t="n">
        <v>643703.233</v>
      </c>
      <c r="G1557" s="9" t="n">
        <v>414370522</v>
      </c>
      <c r="H1557" s="18" t="n">
        <v>0.0002</v>
      </c>
      <c r="I1557" s="8" t="n">
        <v>0.0162</v>
      </c>
      <c r="J1557" s="9" t="n">
        <v>25</v>
      </c>
      <c r="K1557" s="18" t="n">
        <v>472.324</v>
      </c>
      <c r="L1557" s="8" t="n">
        <v>643703.2492</v>
      </c>
      <c r="M1557" s="9" t="n">
        <v>414370547</v>
      </c>
      <c r="N1557" s="29" t="n">
        <v>10.565</v>
      </c>
      <c r="O1557" s="30" t="n">
        <v>11.28</v>
      </c>
      <c r="P1557" s="30" t="n">
        <v>10.355</v>
      </c>
      <c r="Q1557" s="30" t="n">
        <v>11.07</v>
      </c>
      <c r="R1557" s="31" t="n">
        <v>0.0478</v>
      </c>
    </row>
    <row r="1558">
      <c r="A1558" s="11" t="n">
        <v>46262</v>
      </c>
      <c r="B1558" s="5" t="inlineStr">
        <is>
          <t>Friday</t>
        </is>
      </c>
      <c r="C1558" s="10" t="n">
        <v>46235</v>
      </c>
      <c r="D1558" s="5" t="inlineStr">
        <is>
          <t>Q2FY27</t>
        </is>
      </c>
      <c r="E1558" s="18" t="n">
        <v>85.72920000000001</v>
      </c>
      <c r="F1558" s="8" t="n">
        <v>27384.0106</v>
      </c>
      <c r="G1558" s="9" t="n">
        <v>17659665</v>
      </c>
      <c r="H1558" s="18" t="n">
        <v>0.0005</v>
      </c>
      <c r="I1558" s="8" t="n">
        <v>0.0199</v>
      </c>
      <c r="J1558" s="9" t="n">
        <v>35</v>
      </c>
      <c r="K1558" s="18" t="n">
        <v>85.72969999999999</v>
      </c>
      <c r="L1558" s="8" t="n">
        <v>27384.0305</v>
      </c>
      <c r="M1558" s="9" t="n">
        <v>17659700</v>
      </c>
      <c r="N1558" s="29" t="n">
        <v>11.0675</v>
      </c>
      <c r="O1558" s="30" t="n">
        <v>11.1425</v>
      </c>
      <c r="P1558" s="30" t="n">
        <v>10.5325</v>
      </c>
      <c r="Q1558" s="30" t="n">
        <v>10.68</v>
      </c>
      <c r="R1558" s="31" t="n">
        <v>-0.035</v>
      </c>
    </row>
    <row r="1559">
      <c r="A1559" s="11" t="n">
        <v>46265</v>
      </c>
      <c r="B1559" s="5" t="inlineStr">
        <is>
          <t>Monday</t>
        </is>
      </c>
      <c r="C1559" s="10" t="n">
        <v>46235</v>
      </c>
      <c r="D1559" s="5" t="inlineStr">
        <is>
          <t>Q2FY27</t>
        </is>
      </c>
      <c r="E1559" s="18" t="n">
        <v>94.7336</v>
      </c>
      <c r="F1559" s="8" t="n">
        <v>34895.5674</v>
      </c>
      <c r="G1559" s="9" t="n">
        <v>22573125</v>
      </c>
      <c r="H1559" s="18" t="n">
        <v>0.0002</v>
      </c>
      <c r="I1559" s="8" t="n">
        <v>0.0117</v>
      </c>
      <c r="J1559" s="9" t="n">
        <v>16</v>
      </c>
      <c r="K1559" s="18" t="n">
        <v>94.7338</v>
      </c>
      <c r="L1559" s="8" t="n">
        <v>34895.5791</v>
      </c>
      <c r="M1559" s="9" t="n">
        <v>22573141</v>
      </c>
      <c r="N1559" s="29" t="n">
        <v>10.68</v>
      </c>
      <c r="O1559" s="30" t="n">
        <v>11.44</v>
      </c>
      <c r="P1559" s="30" t="n">
        <v>10.68</v>
      </c>
      <c r="Q1559" s="30" t="n">
        <v>11.19</v>
      </c>
      <c r="R1559" s="31" t="n">
        <v>0.0478</v>
      </c>
    </row>
    <row r="1560">
      <c r="A1560" s="11" t="n">
        <v>46266</v>
      </c>
      <c r="B1560" s="5" t="inlineStr">
        <is>
          <t>Tuesday</t>
        </is>
      </c>
      <c r="C1560" s="10" t="n">
        <v>46266</v>
      </c>
      <c r="D1560" s="5" t="inlineStr">
        <is>
          <t>Q2FY27</t>
        </is>
      </c>
      <c r="E1560" s="18" t="n">
        <v>117.5348</v>
      </c>
      <c r="F1560" s="8" t="n">
        <v>54476.3774</v>
      </c>
      <c r="G1560" s="9" t="n">
        <v>35283196</v>
      </c>
      <c r="H1560" s="18" t="n">
        <v>0.0003</v>
      </c>
      <c r="I1560" s="8" t="n">
        <v>0.0145</v>
      </c>
      <c r="J1560" s="9" t="n">
        <v>21</v>
      </c>
      <c r="K1560" s="18" t="n">
        <v>117.5351</v>
      </c>
      <c r="L1560" s="8" t="n">
        <v>54476.3919</v>
      </c>
      <c r="M1560" s="9" t="n">
        <v>35283217</v>
      </c>
      <c r="N1560" s="29" t="n">
        <v>11.19</v>
      </c>
      <c r="O1560" s="30" t="n">
        <v>12.1225</v>
      </c>
      <c r="P1560" s="30" t="n">
        <v>9.2475</v>
      </c>
      <c r="Q1560" s="30" t="n">
        <v>11.49</v>
      </c>
      <c r="R1560" s="31" t="n">
        <v>0.0268</v>
      </c>
    </row>
    <row r="1561">
      <c r="A1561" s="11" t="n">
        <v>46267</v>
      </c>
      <c r="B1561" s="5" t="inlineStr">
        <is>
          <t>Wednesday</t>
        </is>
      </c>
      <c r="C1561" s="10" t="n">
        <v>46266</v>
      </c>
      <c r="D1561" s="5" t="inlineStr">
        <is>
          <t>Q2FY27</t>
        </is>
      </c>
      <c r="E1561" s="18" t="n">
        <v>354.8169</v>
      </c>
      <c r="F1561" s="8" t="n">
        <v>206398.6022</v>
      </c>
      <c r="G1561" s="9" t="n">
        <v>134695448</v>
      </c>
      <c r="H1561" s="18" t="n">
        <v>0.0003</v>
      </c>
      <c r="I1561" s="8" t="n">
        <v>0.0129</v>
      </c>
      <c r="J1561" s="9" t="n">
        <v>17</v>
      </c>
      <c r="K1561" s="18" t="n">
        <v>354.8172</v>
      </c>
      <c r="L1561" s="8" t="n">
        <v>206398.6151</v>
      </c>
      <c r="M1561" s="9" t="n">
        <v>134695465</v>
      </c>
      <c r="N1561" s="29" t="n">
        <v>11.4925</v>
      </c>
      <c r="O1561" s="30" t="n">
        <v>12.1125</v>
      </c>
      <c r="P1561" s="30" t="n">
        <v>10.5475</v>
      </c>
      <c r="Q1561" s="30" t="n">
        <v>11.59</v>
      </c>
      <c r="R1561" s="31" t="n">
        <v>0.008500000000000001</v>
      </c>
    </row>
    <row r="1562">
      <c r="A1562" s="11" t="n">
        <v>46268</v>
      </c>
      <c r="B1562" s="5" t="inlineStr">
        <is>
          <t>Thursday</t>
        </is>
      </c>
      <c r="C1562" s="10" t="n">
        <v>46266</v>
      </c>
      <c r="D1562" s="5" t="inlineStr">
        <is>
          <t>Q2FY27</t>
        </is>
      </c>
      <c r="E1562" s="18" t="n">
        <v>494.7605</v>
      </c>
      <c r="F1562" s="8" t="n">
        <v>562714.6322</v>
      </c>
      <c r="G1562" s="9" t="n">
        <v>366922869</v>
      </c>
      <c r="H1562" s="18" t="n">
        <v>0.0001</v>
      </c>
      <c r="I1562" s="8" t="n">
        <v>0.0059</v>
      </c>
      <c r="J1562" s="9" t="n">
        <v>6</v>
      </c>
      <c r="K1562" s="18" t="n">
        <v>494.7606</v>
      </c>
      <c r="L1562" s="8" t="n">
        <v>562714.6381</v>
      </c>
      <c r="M1562" s="9" t="n">
        <v>366922875</v>
      </c>
      <c r="N1562" s="29" t="n">
        <v>11.5925</v>
      </c>
      <c r="O1562" s="30" t="n">
        <v>11.5925</v>
      </c>
      <c r="P1562" s="30" t="n">
        <v>10.75</v>
      </c>
      <c r="Q1562" s="30" t="n">
        <v>11.34</v>
      </c>
      <c r="R1562" s="31" t="n">
        <v>-0.0218</v>
      </c>
    </row>
    <row r="1563">
      <c r="A1563" s="11" t="n">
        <v>46269</v>
      </c>
      <c r="B1563" s="5" t="inlineStr">
        <is>
          <t>Friday</t>
        </is>
      </c>
      <c r="C1563" s="10" t="n">
        <v>46266</v>
      </c>
      <c r="D1563" s="5" t="inlineStr">
        <is>
          <t>Q2FY27</t>
        </is>
      </c>
      <c r="E1563" s="18" t="n">
        <v>80.2657</v>
      </c>
      <c r="F1563" s="8" t="n">
        <v>23931.0788</v>
      </c>
      <c r="G1563" s="9" t="n">
        <v>15557632</v>
      </c>
      <c r="H1563" s="18" t="n">
        <v>0.0004</v>
      </c>
      <c r="I1563" s="8" t="n">
        <v>0.0158</v>
      </c>
      <c r="J1563" s="9" t="n">
        <v>23</v>
      </c>
      <c r="K1563" s="18" t="n">
        <v>80.26609999999999</v>
      </c>
      <c r="L1563" s="8" t="n">
        <v>23931.0946</v>
      </c>
      <c r="M1563" s="9" t="n">
        <v>15557655</v>
      </c>
      <c r="N1563" s="29" t="n">
        <v>11.3375</v>
      </c>
      <c r="O1563" s="30" t="n">
        <v>11.3375</v>
      </c>
      <c r="P1563" s="30" t="n">
        <v>10.565</v>
      </c>
      <c r="Q1563" s="30" t="n">
        <v>10.68</v>
      </c>
      <c r="R1563" s="31" t="n">
        <v>-0.058</v>
      </c>
    </row>
    <row r="1564">
      <c r="A1564" s="11" t="n">
        <v>46272</v>
      </c>
      <c r="B1564" s="5" t="inlineStr">
        <is>
          <t>Monday</t>
        </is>
      </c>
      <c r="C1564" s="10" t="n">
        <v>46266</v>
      </c>
      <c r="D1564" s="5" t="inlineStr">
        <is>
          <t>Q2FY27</t>
        </is>
      </c>
      <c r="E1564" s="18" t="n">
        <v>74.3488</v>
      </c>
      <c r="F1564" s="8" t="n">
        <v>27907.6511</v>
      </c>
      <c r="G1564" s="9" t="n">
        <v>18220475</v>
      </c>
      <c r="H1564" s="18" t="n">
        <v>0.0007</v>
      </c>
      <c r="I1564" s="8" t="n">
        <v>0.0195</v>
      </c>
      <c r="J1564" s="9" t="n">
        <v>24</v>
      </c>
      <c r="K1564" s="18" t="n">
        <v>74.34950000000001</v>
      </c>
      <c r="L1564" s="8" t="n">
        <v>27907.6706</v>
      </c>
      <c r="M1564" s="9" t="n">
        <v>18220499</v>
      </c>
      <c r="N1564" s="29" t="n">
        <v>10.68</v>
      </c>
      <c r="O1564" s="30" t="n">
        <v>11.3475</v>
      </c>
      <c r="P1564" s="30" t="n">
        <v>10.275</v>
      </c>
      <c r="Q1564" s="30" t="n">
        <v>11.16</v>
      </c>
      <c r="R1564" s="31" t="n">
        <v>0.0449</v>
      </c>
    </row>
    <row r="1565">
      <c r="A1565" s="11" t="n">
        <v>46273</v>
      </c>
      <c r="B1565" s="5" t="inlineStr">
        <is>
          <t>Tuesday</t>
        </is>
      </c>
      <c r="C1565" s="10" t="n">
        <v>46266</v>
      </c>
      <c r="D1565" s="5" t="inlineStr">
        <is>
          <t>Q2FY27</t>
        </is>
      </c>
      <c r="E1565" s="18" t="n">
        <v>80.39700000000001</v>
      </c>
      <c r="F1565" s="8" t="n">
        <v>38515.5719</v>
      </c>
      <c r="G1565" s="9" t="n">
        <v>25235374</v>
      </c>
      <c r="H1565" s="18" t="n">
        <v>0.0005999999999999999</v>
      </c>
      <c r="I1565" s="8" t="n">
        <v>0.0376</v>
      </c>
      <c r="J1565" s="9" t="n">
        <v>40</v>
      </c>
      <c r="K1565" s="18" t="n">
        <v>80.3976</v>
      </c>
      <c r="L1565" s="8" t="n">
        <v>38515.6095</v>
      </c>
      <c r="M1565" s="9" t="n">
        <v>25235414</v>
      </c>
      <c r="N1565" s="29" t="n">
        <v>11.16</v>
      </c>
      <c r="O1565" s="30" t="n">
        <v>11.395</v>
      </c>
      <c r="P1565" s="30" t="n">
        <v>10.45</v>
      </c>
      <c r="Q1565" s="30" t="n">
        <v>11.23</v>
      </c>
      <c r="R1565" s="31" t="n">
        <v>0.0063</v>
      </c>
    </row>
    <row r="1566">
      <c r="A1566" s="11" t="n">
        <v>46274</v>
      </c>
      <c r="B1566" s="5" t="inlineStr">
        <is>
          <t>Wednesday</t>
        </is>
      </c>
      <c r="C1566" s="10" t="n">
        <v>46266</v>
      </c>
      <c r="D1566" s="5" t="inlineStr">
        <is>
          <t>Q2FY27</t>
        </is>
      </c>
      <c r="E1566" s="18" t="n">
        <v>337.8926</v>
      </c>
      <c r="F1566" s="8" t="n">
        <v>201226.8833</v>
      </c>
      <c r="G1566" s="9" t="n">
        <v>133445136</v>
      </c>
      <c r="H1566" s="18" t="n">
        <v>0.0002</v>
      </c>
      <c r="I1566" s="8" t="n">
        <v>0.0102</v>
      </c>
      <c r="J1566" s="9" t="n">
        <v>16</v>
      </c>
      <c r="K1566" s="18" t="n">
        <v>337.8928</v>
      </c>
      <c r="L1566" s="8" t="n">
        <v>201226.8935</v>
      </c>
      <c r="M1566" s="9" t="n">
        <v>133445152</v>
      </c>
      <c r="N1566" s="29" t="n">
        <v>11.2325</v>
      </c>
      <c r="O1566" s="30" t="n">
        <v>12.05</v>
      </c>
      <c r="P1566" s="30" t="n">
        <v>10.545</v>
      </c>
      <c r="Q1566" s="30" t="n">
        <v>11.92</v>
      </c>
      <c r="R1566" s="31" t="n">
        <v>0.0612</v>
      </c>
    </row>
    <row r="1567">
      <c r="A1567" s="11" t="n">
        <v>46275</v>
      </c>
      <c r="B1567" s="5" t="inlineStr">
        <is>
          <t>Thursday</t>
        </is>
      </c>
      <c r="C1567" s="10" t="n">
        <v>46266</v>
      </c>
      <c r="D1567" s="5" t="inlineStr">
        <is>
          <t>Q2FY27</t>
        </is>
      </c>
      <c r="E1567" s="18" t="n">
        <v>476.1389</v>
      </c>
      <c r="F1567" s="8" t="n">
        <v>494819.6487</v>
      </c>
      <c r="G1567" s="9" t="n">
        <v>330443615</v>
      </c>
      <c r="H1567" s="18" t="n">
        <v>0.0001</v>
      </c>
      <c r="I1567" s="8" t="n">
        <v>0.0109</v>
      </c>
      <c r="J1567" s="9" t="n">
        <v>18</v>
      </c>
      <c r="K1567" s="18" t="n">
        <v>476.139</v>
      </c>
      <c r="L1567" s="8" t="n">
        <v>494819.6596</v>
      </c>
      <c r="M1567" s="9" t="n">
        <v>330443633</v>
      </c>
      <c r="N1567" s="29" t="n">
        <v>11.92</v>
      </c>
      <c r="O1567" s="30" t="n">
        <v>11.96</v>
      </c>
      <c r="P1567" s="30" t="n">
        <v>11.5275</v>
      </c>
      <c r="Q1567" s="30" t="n">
        <v>11.8</v>
      </c>
      <c r="R1567" s="31" t="n">
        <v>-0.0101</v>
      </c>
    </row>
    <row r="1568">
      <c r="A1568" s="11" t="n">
        <v>46276</v>
      </c>
      <c r="B1568" s="5" t="inlineStr">
        <is>
          <t>Friday</t>
        </is>
      </c>
      <c r="C1568" s="10" t="n">
        <v>46266</v>
      </c>
      <c r="D1568" s="5" t="inlineStr">
        <is>
          <t>Q2FY27</t>
        </is>
      </c>
      <c r="E1568" s="18" t="n">
        <v>98.2259</v>
      </c>
      <c r="F1568" s="8" t="n">
        <v>27968.7808</v>
      </c>
      <c r="G1568" s="9" t="n">
        <v>18663978</v>
      </c>
      <c r="H1568" s="18" t="n">
        <v>0.0002</v>
      </c>
      <c r="I1568" s="8" t="n">
        <v>0.0136</v>
      </c>
      <c r="J1568" s="9" t="n">
        <v>18</v>
      </c>
      <c r="K1568" s="18" t="n">
        <v>98.2261</v>
      </c>
      <c r="L1568" s="8" t="n">
        <v>27968.7944</v>
      </c>
      <c r="M1568" s="9" t="n">
        <v>18663996</v>
      </c>
      <c r="N1568" s="29" t="n">
        <v>11.795</v>
      </c>
      <c r="O1568" s="30" t="n">
        <v>12.565</v>
      </c>
      <c r="P1568" s="30" t="n">
        <v>11.0225</v>
      </c>
      <c r="Q1568" s="30" t="n">
        <v>12.29</v>
      </c>
      <c r="R1568" s="31" t="n">
        <v>0.042</v>
      </c>
    </row>
    <row r="1569">
      <c r="A1569" s="11" t="n">
        <v>46280</v>
      </c>
      <c r="B1569" s="5" t="inlineStr">
        <is>
          <t>Tuesday</t>
        </is>
      </c>
      <c r="C1569" s="10" t="n">
        <v>46266</v>
      </c>
      <c r="D1569" s="5" t="inlineStr">
        <is>
          <t>Q2FY27</t>
        </is>
      </c>
      <c r="E1569" s="18" t="n">
        <v>107.4329</v>
      </c>
      <c r="F1569" s="8" t="n">
        <v>41984.1293</v>
      </c>
      <c r="G1569" s="9" t="n">
        <v>28050163</v>
      </c>
      <c r="H1569" s="18" t="n">
        <v>0.0001</v>
      </c>
      <c r="I1569" s="8" t="n">
        <v>0.0068</v>
      </c>
      <c r="J1569" s="9" t="n">
        <v>11</v>
      </c>
      <c r="K1569" s="18" t="n">
        <v>107.433</v>
      </c>
      <c r="L1569" s="8" t="n">
        <v>41984.1361</v>
      </c>
      <c r="M1569" s="9" t="n">
        <v>28050174</v>
      </c>
      <c r="N1569" s="29" t="n">
        <v>12.285</v>
      </c>
      <c r="O1569" s="30" t="n">
        <v>13.585</v>
      </c>
      <c r="P1569" s="30" t="n">
        <v>11.9275</v>
      </c>
      <c r="Q1569" s="30" t="n">
        <v>13.43</v>
      </c>
      <c r="R1569" s="31" t="n">
        <v>0.09320000000000001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2026-09-16T03:29:23Z</dcterms:created>
  <dcterms:modified xsi:type="dcterms:W3CDTF">2026-09-16T03:29:26Z</dcterms:modified>
</cp:coreProperties>
</file>